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fileSharing readOnlyRecommended="1"/>
  <workbookPr/>
  <mc:AlternateContent xmlns:mc="http://schemas.openxmlformats.org/markup-compatibility/2006">
    <mc:Choice Requires="x15">
      <x15ac:absPath xmlns:x15ac="http://schemas.microsoft.com/office/spreadsheetml/2010/11/ac" url="C:\Users\dlehmann\Desktop\"/>
    </mc:Choice>
  </mc:AlternateContent>
  <xr:revisionPtr revIDLastSave="0" documentId="8_{CD6920EC-70F5-4012-815D-D9AA329E6008}" xr6:coauthVersionLast="36" xr6:coauthVersionMax="36" xr10:uidLastSave="{00000000-0000-0000-0000-000000000000}"/>
  <bookViews>
    <workbookView xWindow="0" yWindow="0" windowWidth="28800" windowHeight="12225" tabRatio="756" xr2:uid="{00000000-000D-0000-FFFF-FFFF00000000}"/>
  </bookViews>
  <sheets>
    <sheet name="Major Revenues" sheetId="1" r:id="rId1"/>
    <sheet name="District EL Impacts" sheetId="18" state="hidden" r:id="rId2"/>
    <sheet name="District Transp Imacts" sheetId="19" state="hidden" r:id="rId3"/>
    <sheet name="District Am Ind Impacts" sheetId="20" state="hidden" r:id="rId4"/>
    <sheet name="Community Ed" sheetId="15" state="hidden" r:id="rId5"/>
    <sheet name="SPED" sheetId="14" state="hidden" r:id="rId6"/>
    <sheet name="Student Support Aid" sheetId="10" state="hidden" r:id="rId7"/>
    <sheet name="School Library Aid" sheetId="7" state="hidden" r:id="rId8"/>
    <sheet name="EL" sheetId="8" state="hidden" r:id="rId9"/>
    <sheet name="AIEA" sheetId="9" state="hidden" r:id="rId10"/>
    <sheet name="GENED" sheetId="13" state="hidden" r:id="rId11"/>
    <sheet name="EOS GE24-F23-WEBLOAD" sheetId="5" state="hidden" r:id="rId12"/>
    <sheet name="GE24-F23-WEBLOAD" sheetId="11" state="hidden" r:id="rId13"/>
    <sheet name="EOS GE25-F23-WEBLOAD" sheetId="6" state="hidden" r:id="rId14"/>
    <sheet name="GE25-F23-WEBLOAD" sheetId="12" state="hidden" r:id="rId15"/>
  </sheets>
  <definedNames>
    <definedName name="_xlnm._FilterDatabase" localSheetId="10" hidden="1">GENED!$A$5:$AQ$531</definedName>
    <definedName name="_xlnm._FilterDatabase" localSheetId="0" hidden="1">'Major Revenues'!$A$26:$AF$359</definedName>
    <definedName name="_xlnm._FilterDatabase" localSheetId="7" hidden="1">'School Library Aid'!$A$6:$G$517</definedName>
    <definedName name="_xlnm._FilterDatabase" localSheetId="5" hidden="1">SPED!$A$1:$G$557</definedName>
    <definedName name="qry_CountLLA01" localSheetId="7">#REF!</definedName>
    <definedName name="qry_CountLLA01">#REF!</definedName>
    <definedName name="qry_SummerLeaversByGrd_Crosstab" localSheetId="7">#REF!</definedName>
    <definedName name="qry_SummerLeaversByGrd_Crosstab">#REF!</definedName>
    <definedName name="TitleRegion1.C5.P26.1">'Major Revenues'!$C$5</definedName>
    <definedName name="TitleRegion2.R5.AE26.1">'Major Revenues'!$R$5</definedName>
    <definedName name="TitleRegion3.A28.P363.1">'Major Revenues'!$A$27</definedName>
    <definedName name="TitleRegion4.R28.AE363.1">'Major Revenues'!$R$27</definedName>
    <definedName name="TitleRegion5.A365.AE548.1">'Major Revenues'!$A$363</definedName>
    <definedName name="TitleRegion6.A550.AE556.1">'Major Revenues'!$A$547</definedName>
    <definedName name="TitleRegion7.A558.AE561.1">'Major Revenues'!$A$555</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365" i="1" l="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364"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1"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364"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1" i="1"/>
  <c r="K558" i="20" l="1"/>
  <c r="L558" i="20" s="1"/>
  <c r="M558" i="20" s="1"/>
  <c r="F558" i="20"/>
  <c r="G558" i="20" s="1"/>
  <c r="H558" i="20" s="1"/>
  <c r="E23" i="20"/>
  <c r="F23" i="20"/>
  <c r="G23" i="20" s="1"/>
  <c r="H23" i="20" s="1"/>
  <c r="J23" i="20"/>
  <c r="K23" i="20"/>
  <c r="L23" i="20" s="1"/>
  <c r="M23" i="20" s="1"/>
  <c r="K558" i="19"/>
  <c r="L558" i="19" s="1"/>
  <c r="M558" i="19" s="1"/>
  <c r="F558" i="19"/>
  <c r="G558" i="19" s="1"/>
  <c r="H558" i="19" s="1"/>
  <c r="E23" i="19"/>
  <c r="F23" i="19"/>
  <c r="G23" i="19" s="1"/>
  <c r="H23" i="19" s="1"/>
  <c r="J23" i="19"/>
  <c r="K23" i="19"/>
  <c r="L23" i="19" s="1"/>
  <c r="K558" i="18"/>
  <c r="L558" i="18" s="1"/>
  <c r="M558" i="18" s="1"/>
  <c r="F558" i="18"/>
  <c r="G558" i="18" s="1"/>
  <c r="H558" i="18" s="1"/>
  <c r="E23" i="18"/>
  <c r="F23" i="18"/>
  <c r="G23" i="18" s="1"/>
  <c r="J23" i="18"/>
  <c r="K23" i="18"/>
  <c r="L23" i="18" s="1"/>
  <c r="O23" i="20" l="1"/>
  <c r="M23" i="19"/>
  <c r="O23" i="19"/>
  <c r="H23" i="18"/>
  <c r="M23" i="18"/>
  <c r="O23" i="18" s="1"/>
  <c r="AD556" i="1"/>
  <c r="O556" i="1"/>
  <c r="T558" i="1"/>
  <c r="G558" i="1"/>
  <c r="X23" i="1" l="1"/>
  <c r="R23" i="1"/>
  <c r="R11" i="1" s="1"/>
  <c r="S23" i="1"/>
  <c r="S11" i="1" s="1"/>
  <c r="T23" i="1"/>
  <c r="T11" i="1" s="1"/>
  <c r="U23" i="1"/>
  <c r="U11" i="1" s="1"/>
  <c r="V23" i="1"/>
  <c r="V11" i="1" s="1"/>
  <c r="W23" i="1"/>
  <c r="W11" i="1" s="1"/>
  <c r="Y23" i="1"/>
  <c r="Y11" i="1" s="1"/>
  <c r="Z23" i="1"/>
  <c r="Z11" i="1" s="1"/>
  <c r="AA23" i="1"/>
  <c r="AA11" i="1" s="1"/>
  <c r="AB23" i="1"/>
  <c r="AB11" i="1" s="1"/>
  <c r="AC23" i="1"/>
  <c r="AC11" i="1" s="1"/>
  <c r="E23" i="1"/>
  <c r="F23" i="1"/>
  <c r="G23" i="1"/>
  <c r="G11" i="1" s="1"/>
  <c r="H23" i="1"/>
  <c r="I23" i="1"/>
  <c r="J23" i="1"/>
  <c r="K23" i="1"/>
  <c r="L23" i="1"/>
  <c r="M23" i="1"/>
  <c r="N23" i="1"/>
  <c r="AD23" i="1" l="1"/>
  <c r="AE23" i="1" s="1"/>
  <c r="X11" i="1"/>
  <c r="AD11" i="1" s="1"/>
  <c r="AE11" i="1" s="1"/>
  <c r="O23" i="1"/>
  <c r="P23" i="1" s="1"/>
  <c r="J560" i="20" l="1"/>
  <c r="F560" i="20"/>
  <c r="E560" i="20"/>
  <c r="K559" i="20"/>
  <c r="K560" i="20" s="1"/>
  <c r="J555" i="20"/>
  <c r="F555" i="20"/>
  <c r="E555" i="20"/>
  <c r="K553" i="20"/>
  <c r="K24" i="20" s="1"/>
  <c r="K11" i="20" s="1"/>
  <c r="G553" i="20"/>
  <c r="H553" i="20" s="1"/>
  <c r="K552" i="20"/>
  <c r="L552" i="20" s="1"/>
  <c r="M552" i="20" s="1"/>
  <c r="G552" i="20"/>
  <c r="H552" i="20" s="1"/>
  <c r="K551" i="20"/>
  <c r="G551" i="20"/>
  <c r="H551" i="20" s="1"/>
  <c r="K550" i="20"/>
  <c r="L550" i="20" s="1"/>
  <c r="M550" i="20" s="1"/>
  <c r="F547" i="20"/>
  <c r="K545" i="20"/>
  <c r="J545" i="20"/>
  <c r="G545" i="20"/>
  <c r="E545" i="20"/>
  <c r="K544" i="20"/>
  <c r="J544" i="20"/>
  <c r="G544" i="20"/>
  <c r="E544" i="20"/>
  <c r="K543" i="20"/>
  <c r="J543" i="20"/>
  <c r="G543" i="20"/>
  <c r="E543" i="20"/>
  <c r="K385" i="20"/>
  <c r="J385" i="20"/>
  <c r="G385" i="20"/>
  <c r="E385" i="20"/>
  <c r="K542" i="20"/>
  <c r="J542" i="20"/>
  <c r="G542" i="20"/>
  <c r="E542" i="20"/>
  <c r="K541" i="20"/>
  <c r="J541" i="20"/>
  <c r="G541" i="20"/>
  <c r="E541" i="20"/>
  <c r="K540" i="20"/>
  <c r="J540" i="20"/>
  <c r="G540" i="20"/>
  <c r="E540" i="20"/>
  <c r="K539" i="20"/>
  <c r="J539" i="20"/>
  <c r="G539" i="20"/>
  <c r="E539" i="20"/>
  <c r="K538" i="20"/>
  <c r="J538" i="20"/>
  <c r="G538" i="20"/>
  <c r="E538" i="20"/>
  <c r="K537" i="20"/>
  <c r="J537" i="20"/>
  <c r="G537" i="20"/>
  <c r="E537" i="20"/>
  <c r="K536" i="20"/>
  <c r="J536" i="20"/>
  <c r="G536" i="20"/>
  <c r="E536" i="20"/>
  <c r="K535" i="20"/>
  <c r="J535" i="20"/>
  <c r="G535" i="20"/>
  <c r="E535" i="20"/>
  <c r="K383" i="20"/>
  <c r="J383" i="20"/>
  <c r="G383" i="20"/>
  <c r="E383" i="20"/>
  <c r="K534" i="20"/>
  <c r="J534" i="20"/>
  <c r="G534" i="20"/>
  <c r="E534" i="20"/>
  <c r="K533" i="20"/>
  <c r="J533" i="20"/>
  <c r="G533" i="20"/>
  <c r="E533" i="20"/>
  <c r="K532" i="20"/>
  <c r="J532" i="20"/>
  <c r="G532" i="20"/>
  <c r="E532" i="20"/>
  <c r="K531" i="20"/>
  <c r="J531" i="20"/>
  <c r="G531" i="20"/>
  <c r="E531" i="20"/>
  <c r="K530" i="20"/>
  <c r="J530" i="20"/>
  <c r="G530" i="20"/>
  <c r="E530" i="20"/>
  <c r="K529" i="20"/>
  <c r="J529" i="20"/>
  <c r="G529" i="20"/>
  <c r="E529" i="20"/>
  <c r="K528" i="20"/>
  <c r="J528" i="20"/>
  <c r="G528" i="20"/>
  <c r="E528" i="20"/>
  <c r="K527" i="20"/>
  <c r="J527" i="20"/>
  <c r="G527" i="20"/>
  <c r="E527" i="20"/>
  <c r="K526" i="20"/>
  <c r="J526" i="20"/>
  <c r="G526" i="20"/>
  <c r="E526" i="20"/>
  <c r="K525" i="20"/>
  <c r="J525" i="20"/>
  <c r="G525" i="20"/>
  <c r="E525" i="20"/>
  <c r="K380" i="20"/>
  <c r="J380" i="20"/>
  <c r="G380" i="20"/>
  <c r="E380" i="20"/>
  <c r="K524" i="20"/>
  <c r="J524" i="20"/>
  <c r="G524" i="20"/>
  <c r="E524" i="20"/>
  <c r="K523" i="20"/>
  <c r="J523" i="20"/>
  <c r="G523" i="20"/>
  <c r="E523" i="20"/>
  <c r="K522" i="20"/>
  <c r="J522" i="20"/>
  <c r="G522" i="20"/>
  <c r="E522" i="20"/>
  <c r="K521" i="20"/>
  <c r="J521" i="20"/>
  <c r="G521" i="20"/>
  <c r="E521" i="20"/>
  <c r="K520" i="20"/>
  <c r="J520" i="20"/>
  <c r="G520" i="20"/>
  <c r="E520" i="20"/>
  <c r="K384" i="20"/>
  <c r="J384" i="20"/>
  <c r="G384" i="20"/>
  <c r="E384" i="20"/>
  <c r="K519" i="20"/>
  <c r="J519" i="20"/>
  <c r="G519" i="20"/>
  <c r="E519" i="20"/>
  <c r="K518" i="20"/>
  <c r="J518" i="20"/>
  <c r="G518" i="20"/>
  <c r="E518" i="20"/>
  <c r="K517" i="20"/>
  <c r="J517" i="20"/>
  <c r="G517" i="20"/>
  <c r="E517" i="20"/>
  <c r="K516" i="20"/>
  <c r="J516" i="20"/>
  <c r="G516" i="20"/>
  <c r="E516" i="20"/>
  <c r="K382" i="20"/>
  <c r="J382" i="20"/>
  <c r="G382" i="20"/>
  <c r="E382" i="20"/>
  <c r="K515" i="20"/>
  <c r="J515" i="20"/>
  <c r="G515" i="20"/>
  <c r="E515" i="20"/>
  <c r="K514" i="20"/>
  <c r="J514" i="20"/>
  <c r="G514" i="20"/>
  <c r="E514" i="20"/>
  <c r="K513" i="20"/>
  <c r="J513" i="20"/>
  <c r="G513" i="20"/>
  <c r="E513" i="20"/>
  <c r="K512" i="20"/>
  <c r="J512" i="20"/>
  <c r="G512" i="20"/>
  <c r="E512" i="20"/>
  <c r="K511" i="20"/>
  <c r="J511" i="20"/>
  <c r="G511" i="20"/>
  <c r="E511" i="20"/>
  <c r="K510" i="20"/>
  <c r="J510" i="20"/>
  <c r="G510" i="20"/>
  <c r="E510" i="20"/>
  <c r="K509" i="20"/>
  <c r="J509" i="20"/>
  <c r="E509" i="20"/>
  <c r="K508" i="20"/>
  <c r="J508" i="20"/>
  <c r="E508" i="20"/>
  <c r="K507" i="20"/>
  <c r="J507" i="20"/>
  <c r="G507" i="20"/>
  <c r="E507" i="20"/>
  <c r="K506" i="20"/>
  <c r="J506" i="20"/>
  <c r="E506" i="20"/>
  <c r="K505" i="20"/>
  <c r="J505" i="20"/>
  <c r="G505" i="20"/>
  <c r="E505" i="20"/>
  <c r="K504" i="20"/>
  <c r="J504" i="20"/>
  <c r="E504" i="20"/>
  <c r="K503" i="20"/>
  <c r="J503" i="20"/>
  <c r="G503" i="20"/>
  <c r="E503" i="20"/>
  <c r="K502" i="20"/>
  <c r="J502" i="20"/>
  <c r="E502" i="20"/>
  <c r="K501" i="20"/>
  <c r="J501" i="20"/>
  <c r="E501" i="20"/>
  <c r="K500" i="20"/>
  <c r="J500" i="20"/>
  <c r="E500" i="20"/>
  <c r="K499" i="20"/>
  <c r="J499" i="20"/>
  <c r="G499" i="20"/>
  <c r="E499" i="20"/>
  <c r="K498" i="20"/>
  <c r="J498" i="20"/>
  <c r="E498" i="20"/>
  <c r="K497" i="20"/>
  <c r="J497" i="20"/>
  <c r="E497" i="20"/>
  <c r="K496" i="20"/>
  <c r="J496" i="20"/>
  <c r="E496" i="20"/>
  <c r="K495" i="20"/>
  <c r="J495" i="20"/>
  <c r="G495" i="20"/>
  <c r="E495" i="20"/>
  <c r="K379" i="20"/>
  <c r="J379" i="20"/>
  <c r="E379" i="20"/>
  <c r="K494" i="20"/>
  <c r="J494" i="20"/>
  <c r="E494" i="20"/>
  <c r="K493" i="20"/>
  <c r="J493" i="20"/>
  <c r="E493" i="20"/>
  <c r="K492" i="20"/>
  <c r="J492" i="20"/>
  <c r="G492" i="20"/>
  <c r="H492" i="20" s="1"/>
  <c r="E492" i="20"/>
  <c r="K491" i="20"/>
  <c r="J491" i="20"/>
  <c r="G491" i="20"/>
  <c r="E491" i="20"/>
  <c r="K376" i="20"/>
  <c r="J376" i="20"/>
  <c r="E376" i="20"/>
  <c r="K490" i="20"/>
  <c r="J490" i="20"/>
  <c r="E490" i="20"/>
  <c r="K489" i="20"/>
  <c r="J489" i="20"/>
  <c r="E489" i="20"/>
  <c r="K488" i="20"/>
  <c r="J488" i="20"/>
  <c r="E488" i="20"/>
  <c r="K487" i="20"/>
  <c r="J487" i="20"/>
  <c r="E487" i="20"/>
  <c r="K372" i="20"/>
  <c r="J372" i="20"/>
  <c r="E372" i="20"/>
  <c r="K486" i="20"/>
  <c r="J486" i="20"/>
  <c r="G486" i="20"/>
  <c r="E486" i="20"/>
  <c r="K485" i="20"/>
  <c r="J485" i="20"/>
  <c r="G485" i="20"/>
  <c r="E485" i="20"/>
  <c r="K484" i="20"/>
  <c r="J484" i="20"/>
  <c r="E484" i="20"/>
  <c r="K483" i="20"/>
  <c r="J483" i="20"/>
  <c r="E483" i="20"/>
  <c r="K482" i="20"/>
  <c r="J482" i="20"/>
  <c r="E482" i="20"/>
  <c r="K481" i="20"/>
  <c r="J481" i="20"/>
  <c r="E481" i="20"/>
  <c r="K480" i="20"/>
  <c r="J480" i="20"/>
  <c r="E480" i="20"/>
  <c r="K479" i="20"/>
  <c r="J479" i="20"/>
  <c r="G479" i="20"/>
  <c r="E479" i="20"/>
  <c r="K478" i="20"/>
  <c r="J478" i="20"/>
  <c r="G478" i="20"/>
  <c r="E478" i="20"/>
  <c r="K477" i="20"/>
  <c r="J477" i="20"/>
  <c r="G477" i="20"/>
  <c r="E477" i="20"/>
  <c r="K476" i="20"/>
  <c r="J476" i="20"/>
  <c r="E476" i="20"/>
  <c r="K475" i="20"/>
  <c r="J475" i="20"/>
  <c r="G475" i="20"/>
  <c r="E475" i="20"/>
  <c r="K474" i="20"/>
  <c r="J474" i="20"/>
  <c r="E474" i="20"/>
  <c r="K473" i="20"/>
  <c r="J473" i="20"/>
  <c r="E473" i="20"/>
  <c r="K472" i="20"/>
  <c r="J472" i="20"/>
  <c r="E472" i="20"/>
  <c r="K471" i="20"/>
  <c r="J471" i="20"/>
  <c r="G471" i="20"/>
  <c r="E471" i="20"/>
  <c r="K470" i="20"/>
  <c r="J470" i="20"/>
  <c r="G470" i="20"/>
  <c r="E470" i="20"/>
  <c r="K469" i="20"/>
  <c r="J469" i="20"/>
  <c r="G469" i="20"/>
  <c r="E469" i="20"/>
  <c r="K373" i="20"/>
  <c r="J373" i="20"/>
  <c r="E373" i="20"/>
  <c r="K468" i="20"/>
  <c r="J468" i="20"/>
  <c r="E468" i="20"/>
  <c r="K467" i="20"/>
  <c r="J467" i="20"/>
  <c r="E467" i="20"/>
  <c r="K466" i="20"/>
  <c r="J466" i="20"/>
  <c r="G466" i="20"/>
  <c r="E466" i="20"/>
  <c r="K465" i="20"/>
  <c r="J465" i="20"/>
  <c r="E465" i="20"/>
  <c r="K464" i="20"/>
  <c r="J464" i="20"/>
  <c r="G464" i="20"/>
  <c r="E464" i="20"/>
  <c r="K370" i="20"/>
  <c r="J370" i="20"/>
  <c r="G370" i="20"/>
  <c r="E370" i="20"/>
  <c r="K463" i="20"/>
  <c r="J463" i="20"/>
  <c r="G463" i="20"/>
  <c r="E463" i="20"/>
  <c r="K462" i="20"/>
  <c r="J462" i="20"/>
  <c r="G462" i="20"/>
  <c r="E462" i="20"/>
  <c r="K461" i="20"/>
  <c r="J461" i="20"/>
  <c r="E461" i="20"/>
  <c r="K371" i="20"/>
  <c r="J371" i="20"/>
  <c r="E371" i="20"/>
  <c r="K460" i="20"/>
  <c r="J460" i="20"/>
  <c r="E460" i="20"/>
  <c r="K459" i="20"/>
  <c r="J459" i="20"/>
  <c r="G459" i="20"/>
  <c r="E459" i="20"/>
  <c r="K458" i="20"/>
  <c r="J458" i="20"/>
  <c r="G458" i="20"/>
  <c r="E458" i="20"/>
  <c r="K457" i="20"/>
  <c r="J457" i="20"/>
  <c r="G457" i="20"/>
  <c r="E457" i="20"/>
  <c r="K456" i="20"/>
  <c r="J456" i="20"/>
  <c r="E456" i="20"/>
  <c r="K455" i="20"/>
  <c r="J455" i="20"/>
  <c r="G455" i="20"/>
  <c r="E455" i="20"/>
  <c r="K454" i="20"/>
  <c r="J454" i="20"/>
  <c r="E454" i="20"/>
  <c r="K453" i="20"/>
  <c r="J453" i="20"/>
  <c r="G453" i="20"/>
  <c r="H453" i="20" s="1"/>
  <c r="E453" i="20"/>
  <c r="K374" i="20"/>
  <c r="J374" i="20"/>
  <c r="E374" i="20"/>
  <c r="K452" i="20"/>
  <c r="J452" i="20"/>
  <c r="E452" i="20"/>
  <c r="K375" i="20"/>
  <c r="J375" i="20"/>
  <c r="G375" i="20"/>
  <c r="E375" i="20"/>
  <c r="K451" i="20"/>
  <c r="J451" i="20"/>
  <c r="G451" i="20"/>
  <c r="E451" i="20"/>
  <c r="K450" i="20"/>
  <c r="J450" i="20"/>
  <c r="G450" i="20"/>
  <c r="E450" i="20"/>
  <c r="K449" i="20"/>
  <c r="J449" i="20"/>
  <c r="E449" i="20"/>
  <c r="K448" i="20"/>
  <c r="J448" i="20"/>
  <c r="E448" i="20"/>
  <c r="K447" i="20"/>
  <c r="J447" i="20"/>
  <c r="E447" i="20"/>
  <c r="K446" i="20"/>
  <c r="J446" i="20"/>
  <c r="E446" i="20"/>
  <c r="K445" i="20"/>
  <c r="J445" i="20"/>
  <c r="G445" i="20"/>
  <c r="E445" i="20"/>
  <c r="K444" i="20"/>
  <c r="J444" i="20"/>
  <c r="E444" i="20"/>
  <c r="K443" i="20"/>
  <c r="J443" i="20"/>
  <c r="G443" i="20"/>
  <c r="E443" i="20"/>
  <c r="K442" i="20"/>
  <c r="J442" i="20"/>
  <c r="G442" i="20"/>
  <c r="E442" i="20"/>
  <c r="K441" i="20"/>
  <c r="J441" i="20"/>
  <c r="G441" i="20"/>
  <c r="E441" i="20"/>
  <c r="K440" i="20"/>
  <c r="J440" i="20"/>
  <c r="E440" i="20"/>
  <c r="K439" i="20"/>
  <c r="J439" i="20"/>
  <c r="E439" i="20"/>
  <c r="K381" i="20"/>
  <c r="J381" i="20"/>
  <c r="G381" i="20"/>
  <c r="E381" i="20"/>
  <c r="K438" i="20"/>
  <c r="J438" i="20"/>
  <c r="G438" i="20"/>
  <c r="H438" i="20" s="1"/>
  <c r="E438" i="20"/>
  <c r="K437" i="20"/>
  <c r="J437" i="20"/>
  <c r="G437" i="20"/>
  <c r="E437" i="20"/>
  <c r="K436" i="20"/>
  <c r="L436" i="20" s="1"/>
  <c r="J436" i="20"/>
  <c r="G436" i="20"/>
  <c r="E436" i="20"/>
  <c r="K435" i="20"/>
  <c r="J435" i="20"/>
  <c r="G435" i="20"/>
  <c r="E435" i="20"/>
  <c r="K434" i="20"/>
  <c r="J434" i="20"/>
  <c r="G434" i="20"/>
  <c r="H434" i="20" s="1"/>
  <c r="E434" i="20"/>
  <c r="K433" i="20"/>
  <c r="J433" i="20"/>
  <c r="G433" i="20"/>
  <c r="E433" i="20"/>
  <c r="K432" i="20"/>
  <c r="J432" i="20"/>
  <c r="G432" i="20"/>
  <c r="H432" i="20" s="1"/>
  <c r="E432" i="20"/>
  <c r="K431" i="20"/>
  <c r="J431" i="20"/>
  <c r="G431" i="20"/>
  <c r="E431" i="20"/>
  <c r="K368" i="20"/>
  <c r="J368" i="20"/>
  <c r="G368" i="20"/>
  <c r="H368" i="20" s="1"/>
  <c r="E368" i="20"/>
  <c r="K430" i="20"/>
  <c r="J430" i="20"/>
  <c r="G430" i="20"/>
  <c r="E430" i="20"/>
  <c r="K377" i="20"/>
  <c r="L377" i="20" s="1"/>
  <c r="J377" i="20"/>
  <c r="G377" i="20"/>
  <c r="E377" i="20"/>
  <c r="K429" i="20"/>
  <c r="J429" i="20"/>
  <c r="G429" i="20"/>
  <c r="E429" i="20"/>
  <c r="K428" i="20"/>
  <c r="J428" i="20"/>
  <c r="G428" i="20"/>
  <c r="E428" i="20"/>
  <c r="K427" i="20"/>
  <c r="J427" i="20"/>
  <c r="G427" i="20"/>
  <c r="E427" i="20"/>
  <c r="K426" i="20"/>
  <c r="J426" i="20"/>
  <c r="G426" i="20"/>
  <c r="E426" i="20"/>
  <c r="K366" i="20"/>
  <c r="J366" i="20"/>
  <c r="G366" i="20"/>
  <c r="E366" i="20"/>
  <c r="K425" i="20"/>
  <c r="J425" i="20"/>
  <c r="G425" i="20"/>
  <c r="E425" i="20"/>
  <c r="K424" i="20"/>
  <c r="J424" i="20"/>
  <c r="G424" i="20"/>
  <c r="E424" i="20"/>
  <c r="K423" i="20"/>
  <c r="L423" i="20" s="1"/>
  <c r="J423" i="20"/>
  <c r="G423" i="20"/>
  <c r="E423" i="20"/>
  <c r="K367" i="20"/>
  <c r="J367" i="20"/>
  <c r="G367" i="20"/>
  <c r="E367" i="20"/>
  <c r="K422" i="20"/>
  <c r="J422" i="20"/>
  <c r="G422" i="20"/>
  <c r="E422" i="20"/>
  <c r="K421" i="20"/>
  <c r="J421" i="20"/>
  <c r="G421" i="20"/>
  <c r="E421" i="20"/>
  <c r="K420" i="20"/>
  <c r="J420" i="20"/>
  <c r="G420" i="20"/>
  <c r="E420" i="20"/>
  <c r="K419" i="20"/>
  <c r="J419" i="20"/>
  <c r="G419" i="20"/>
  <c r="E419" i="20"/>
  <c r="K418" i="20"/>
  <c r="J418" i="20"/>
  <c r="G418" i="20"/>
  <c r="E418" i="20"/>
  <c r="K417" i="20"/>
  <c r="J417" i="20"/>
  <c r="G417" i="20"/>
  <c r="E417" i="20"/>
  <c r="K416" i="20"/>
  <c r="L416" i="20" s="1"/>
  <c r="J416" i="20"/>
  <c r="G416" i="20"/>
  <c r="E416" i="20"/>
  <c r="K415" i="20"/>
  <c r="J415" i="20"/>
  <c r="G415" i="20"/>
  <c r="E415" i="20"/>
  <c r="K414" i="20"/>
  <c r="J414" i="20"/>
  <c r="G414" i="20"/>
  <c r="E414" i="20"/>
  <c r="K413" i="20"/>
  <c r="J413" i="20"/>
  <c r="G413" i="20"/>
  <c r="E413" i="20"/>
  <c r="K378" i="20"/>
  <c r="J378" i="20"/>
  <c r="G378" i="20"/>
  <c r="E378" i="20"/>
  <c r="K412" i="20"/>
  <c r="J412" i="20"/>
  <c r="G412" i="20"/>
  <c r="E412" i="20"/>
  <c r="K411" i="20"/>
  <c r="J411" i="20"/>
  <c r="G411" i="20"/>
  <c r="E411" i="20"/>
  <c r="K410" i="20"/>
  <c r="J410" i="20"/>
  <c r="G410" i="20"/>
  <c r="E410" i="20"/>
  <c r="K409" i="20"/>
  <c r="J409" i="20"/>
  <c r="G409" i="20"/>
  <c r="E409" i="20"/>
  <c r="K408" i="20"/>
  <c r="J408" i="20"/>
  <c r="G408" i="20"/>
  <c r="E408" i="20"/>
  <c r="K407" i="20"/>
  <c r="J407" i="20"/>
  <c r="G407" i="20"/>
  <c r="E407" i="20"/>
  <c r="K406" i="20"/>
  <c r="J406" i="20"/>
  <c r="G406" i="20"/>
  <c r="E406" i="20"/>
  <c r="K405" i="20"/>
  <c r="J405" i="20"/>
  <c r="G405" i="20"/>
  <c r="E405" i="20"/>
  <c r="K404" i="20"/>
  <c r="J404" i="20"/>
  <c r="G404" i="20"/>
  <c r="E404" i="20"/>
  <c r="K403" i="20"/>
  <c r="J403" i="20"/>
  <c r="G403" i="20"/>
  <c r="E403" i="20"/>
  <c r="K402" i="20"/>
  <c r="J402" i="20"/>
  <c r="G402" i="20"/>
  <c r="E402" i="20"/>
  <c r="K401" i="20"/>
  <c r="J401" i="20"/>
  <c r="G401" i="20"/>
  <c r="E401" i="20"/>
  <c r="K400" i="20"/>
  <c r="J400" i="20"/>
  <c r="G400" i="20"/>
  <c r="E400" i="20"/>
  <c r="K399" i="20"/>
  <c r="J399" i="20"/>
  <c r="G399" i="20"/>
  <c r="E399" i="20"/>
  <c r="K369" i="20"/>
  <c r="J369" i="20"/>
  <c r="G369" i="20"/>
  <c r="E369" i="20"/>
  <c r="K398" i="20"/>
  <c r="J398" i="20"/>
  <c r="G398" i="20"/>
  <c r="E398" i="20"/>
  <c r="K397" i="20"/>
  <c r="J397" i="20"/>
  <c r="G397" i="20"/>
  <c r="E397" i="20"/>
  <c r="K396" i="20"/>
  <c r="J396" i="20"/>
  <c r="G396" i="20"/>
  <c r="E396" i="20"/>
  <c r="K395" i="20"/>
  <c r="J395" i="20"/>
  <c r="G395" i="20"/>
  <c r="E395" i="20"/>
  <c r="K394" i="20"/>
  <c r="J394" i="20"/>
  <c r="G394" i="20"/>
  <c r="E394" i="20"/>
  <c r="K393" i="20"/>
  <c r="J393" i="20"/>
  <c r="G393" i="20"/>
  <c r="E393" i="20"/>
  <c r="K392" i="20"/>
  <c r="J392" i="20"/>
  <c r="G392" i="20"/>
  <c r="E392" i="20"/>
  <c r="K391" i="20"/>
  <c r="J391" i="20"/>
  <c r="G391" i="20"/>
  <c r="E391" i="20"/>
  <c r="K390" i="20"/>
  <c r="J390" i="20"/>
  <c r="G390" i="20"/>
  <c r="E390" i="20"/>
  <c r="K389" i="20"/>
  <c r="J389" i="20"/>
  <c r="G389" i="20"/>
  <c r="E389" i="20"/>
  <c r="K388" i="20"/>
  <c r="J388" i="20"/>
  <c r="G388" i="20"/>
  <c r="E388" i="20"/>
  <c r="K387" i="20"/>
  <c r="J387" i="20"/>
  <c r="G387" i="20"/>
  <c r="E387" i="20"/>
  <c r="K386" i="20"/>
  <c r="J386" i="20"/>
  <c r="E386" i="20"/>
  <c r="K365" i="20"/>
  <c r="J365" i="20"/>
  <c r="E365" i="20"/>
  <c r="F362" i="20"/>
  <c r="K360" i="20"/>
  <c r="J360" i="20"/>
  <c r="G360" i="20"/>
  <c r="E360" i="20"/>
  <c r="E20" i="20" s="1"/>
  <c r="K359" i="20"/>
  <c r="J359" i="20"/>
  <c r="E359" i="20"/>
  <c r="K358" i="20"/>
  <c r="J358" i="20"/>
  <c r="G358" i="20"/>
  <c r="E358" i="20"/>
  <c r="K357" i="20"/>
  <c r="J357" i="20"/>
  <c r="G357" i="20"/>
  <c r="E357" i="20"/>
  <c r="K99" i="20"/>
  <c r="J99" i="20"/>
  <c r="E99" i="20"/>
  <c r="K178" i="20"/>
  <c r="J178" i="20"/>
  <c r="G178" i="20"/>
  <c r="E178" i="20"/>
  <c r="K356" i="20"/>
  <c r="J356" i="20"/>
  <c r="G356" i="20"/>
  <c r="E356" i="20"/>
  <c r="K355" i="20"/>
  <c r="J355" i="20"/>
  <c r="G355" i="20"/>
  <c r="E355" i="20"/>
  <c r="K354" i="20"/>
  <c r="J354" i="20"/>
  <c r="G354" i="20"/>
  <c r="E354" i="20"/>
  <c r="K353" i="20"/>
  <c r="J353" i="20"/>
  <c r="G353" i="20"/>
  <c r="E353" i="20"/>
  <c r="K171" i="20"/>
  <c r="J171" i="20"/>
  <c r="G171" i="20"/>
  <c r="E171" i="20"/>
  <c r="K352" i="20"/>
  <c r="J352" i="20"/>
  <c r="G352" i="20"/>
  <c r="E352" i="20"/>
  <c r="K351" i="20"/>
  <c r="J351" i="20"/>
  <c r="G351" i="20"/>
  <c r="E351" i="20"/>
  <c r="K350" i="20"/>
  <c r="J350" i="20"/>
  <c r="G350" i="20"/>
  <c r="E350" i="20"/>
  <c r="K89" i="20"/>
  <c r="J89" i="20"/>
  <c r="G89" i="20"/>
  <c r="E89" i="20"/>
  <c r="K349" i="20"/>
  <c r="J349" i="20"/>
  <c r="G349" i="20"/>
  <c r="E349" i="20"/>
  <c r="K348" i="20"/>
  <c r="J348" i="20"/>
  <c r="G348" i="20"/>
  <c r="E348" i="20"/>
  <c r="K347" i="20"/>
  <c r="J347" i="20"/>
  <c r="G347" i="20"/>
  <c r="E347" i="20"/>
  <c r="K98" i="20"/>
  <c r="J98" i="20"/>
  <c r="G98" i="20"/>
  <c r="E98" i="20"/>
  <c r="K151" i="20"/>
  <c r="J151" i="20"/>
  <c r="G151" i="20"/>
  <c r="E151" i="20"/>
  <c r="K346" i="20"/>
  <c r="J346" i="20"/>
  <c r="G346" i="20"/>
  <c r="E346" i="20"/>
  <c r="K345" i="20"/>
  <c r="J345" i="20"/>
  <c r="G345" i="20"/>
  <c r="E345" i="20"/>
  <c r="K344" i="20"/>
  <c r="J344" i="20"/>
  <c r="G344" i="20"/>
  <c r="E344" i="20"/>
  <c r="K343" i="20"/>
  <c r="J343" i="20"/>
  <c r="G343" i="20"/>
  <c r="E343" i="20"/>
  <c r="K342" i="20"/>
  <c r="J342" i="20"/>
  <c r="G342" i="20"/>
  <c r="E342" i="20"/>
  <c r="K341" i="20"/>
  <c r="J341" i="20"/>
  <c r="G341" i="20"/>
  <c r="E341" i="20"/>
  <c r="K340" i="20"/>
  <c r="J340" i="20"/>
  <c r="G340" i="20"/>
  <c r="E340" i="20"/>
  <c r="K339" i="20"/>
  <c r="J339" i="20"/>
  <c r="G339" i="20"/>
  <c r="E339" i="20"/>
  <c r="K338" i="20"/>
  <c r="J338" i="20"/>
  <c r="G338" i="20"/>
  <c r="E338" i="20"/>
  <c r="K134" i="20"/>
  <c r="J134" i="20"/>
  <c r="G134" i="20"/>
  <c r="E134" i="20"/>
  <c r="K103" i="20"/>
  <c r="J103" i="20"/>
  <c r="G103" i="20"/>
  <c r="E103" i="20"/>
  <c r="K337" i="20"/>
  <c r="J337" i="20"/>
  <c r="G337" i="20"/>
  <c r="E337" i="20"/>
  <c r="K336" i="20"/>
  <c r="J336" i="20"/>
  <c r="G336" i="20"/>
  <c r="E336" i="20"/>
  <c r="K335" i="20"/>
  <c r="J335" i="20"/>
  <c r="G335" i="20"/>
  <c r="E335" i="20"/>
  <c r="K117" i="20"/>
  <c r="J117" i="20"/>
  <c r="G117" i="20"/>
  <c r="E117" i="20"/>
  <c r="K334" i="20"/>
  <c r="J334" i="20"/>
  <c r="G334" i="20"/>
  <c r="E334" i="20"/>
  <c r="K333" i="20"/>
  <c r="J333" i="20"/>
  <c r="G333" i="20"/>
  <c r="E333" i="20"/>
  <c r="K332" i="20"/>
  <c r="J332" i="20"/>
  <c r="E332" i="20"/>
  <c r="K331" i="20"/>
  <c r="J331" i="20"/>
  <c r="G331" i="20"/>
  <c r="E331" i="20"/>
  <c r="K84" i="20"/>
  <c r="J84" i="20"/>
  <c r="E84" i="20"/>
  <c r="K154" i="20"/>
  <c r="J154" i="20"/>
  <c r="E154" i="20"/>
  <c r="K330" i="20"/>
  <c r="J330" i="20"/>
  <c r="G330" i="20"/>
  <c r="E330" i="20"/>
  <c r="K329" i="20"/>
  <c r="J329" i="20"/>
  <c r="E329" i="20"/>
  <c r="K328" i="20"/>
  <c r="J328" i="20"/>
  <c r="E328" i="20"/>
  <c r="K327" i="20"/>
  <c r="J327" i="20"/>
  <c r="E327" i="20"/>
  <c r="K97" i="20"/>
  <c r="J97" i="20"/>
  <c r="G97" i="20"/>
  <c r="E97" i="20"/>
  <c r="K326" i="20"/>
  <c r="J326" i="20"/>
  <c r="E326" i="20"/>
  <c r="K88" i="20"/>
  <c r="J88" i="20"/>
  <c r="E88" i="20"/>
  <c r="K325" i="20"/>
  <c r="J325" i="20"/>
  <c r="E325" i="20"/>
  <c r="K324" i="20"/>
  <c r="J324" i="20"/>
  <c r="G324" i="20"/>
  <c r="E324" i="20"/>
  <c r="K323" i="20"/>
  <c r="J323" i="20"/>
  <c r="E323" i="20"/>
  <c r="K113" i="20"/>
  <c r="J113" i="20"/>
  <c r="E113" i="20"/>
  <c r="K322" i="20"/>
  <c r="J322" i="20"/>
  <c r="E322" i="20"/>
  <c r="K321" i="20"/>
  <c r="J321" i="20"/>
  <c r="G321" i="20"/>
  <c r="E321" i="20"/>
  <c r="K320" i="20"/>
  <c r="J320" i="20"/>
  <c r="E320" i="20"/>
  <c r="K319" i="20"/>
  <c r="J319" i="20"/>
  <c r="E319" i="20"/>
  <c r="K318" i="20"/>
  <c r="J318" i="20"/>
  <c r="E318" i="20"/>
  <c r="K136" i="20"/>
  <c r="L136" i="20" s="1"/>
  <c r="J136" i="20"/>
  <c r="G136" i="20"/>
  <c r="E136" i="20"/>
  <c r="K158" i="20"/>
  <c r="J158" i="20"/>
  <c r="E158" i="20"/>
  <c r="K155" i="20"/>
  <c r="J155" i="20"/>
  <c r="E155" i="20"/>
  <c r="K317" i="20"/>
  <c r="J317" i="20"/>
  <c r="E317" i="20"/>
  <c r="K166" i="20"/>
  <c r="J166" i="20"/>
  <c r="G166" i="20"/>
  <c r="E166" i="20"/>
  <c r="K115" i="20"/>
  <c r="J115" i="20"/>
  <c r="E115" i="20"/>
  <c r="K316" i="20"/>
  <c r="J316" i="20"/>
  <c r="E316" i="20"/>
  <c r="K70" i="20"/>
  <c r="J70" i="20"/>
  <c r="E70" i="20"/>
  <c r="K315" i="20"/>
  <c r="J315" i="20"/>
  <c r="G315" i="20"/>
  <c r="E315" i="20"/>
  <c r="K172" i="20"/>
  <c r="J172" i="20"/>
  <c r="E172" i="20"/>
  <c r="K91" i="20"/>
  <c r="J91" i="20"/>
  <c r="E91" i="20"/>
  <c r="K314" i="20"/>
  <c r="J314" i="20"/>
  <c r="E314" i="20"/>
  <c r="K313" i="20"/>
  <c r="J313" i="20"/>
  <c r="G313" i="20"/>
  <c r="E313" i="20"/>
  <c r="K95" i="20"/>
  <c r="J95" i="20"/>
  <c r="E95" i="20"/>
  <c r="K179" i="20"/>
  <c r="J179" i="20"/>
  <c r="E179" i="20"/>
  <c r="K312" i="20"/>
  <c r="J312" i="20"/>
  <c r="E312" i="20"/>
  <c r="K311" i="20"/>
  <c r="J311" i="20"/>
  <c r="G311" i="20"/>
  <c r="E311" i="20"/>
  <c r="K310" i="20"/>
  <c r="J310" i="20"/>
  <c r="E310" i="20"/>
  <c r="K309" i="20"/>
  <c r="J309" i="20"/>
  <c r="E309" i="20"/>
  <c r="K308" i="20"/>
  <c r="J308" i="20"/>
  <c r="E308" i="20"/>
  <c r="K100" i="20"/>
  <c r="J100" i="20"/>
  <c r="G100" i="20"/>
  <c r="E100" i="20"/>
  <c r="K307" i="20"/>
  <c r="J307" i="20"/>
  <c r="E307" i="20"/>
  <c r="K306" i="20"/>
  <c r="J306" i="20"/>
  <c r="E306" i="20"/>
  <c r="K101" i="20"/>
  <c r="J101" i="20"/>
  <c r="E101" i="20"/>
  <c r="K133" i="20"/>
  <c r="J133" i="20"/>
  <c r="G133" i="20"/>
  <c r="E133" i="20"/>
  <c r="K62" i="20"/>
  <c r="J62" i="20"/>
  <c r="G62" i="20"/>
  <c r="E62" i="20"/>
  <c r="K305" i="20"/>
  <c r="J305" i="20"/>
  <c r="E305" i="20"/>
  <c r="K304" i="20"/>
  <c r="J304" i="20"/>
  <c r="E304" i="20"/>
  <c r="K303" i="20"/>
  <c r="J303" i="20"/>
  <c r="G303" i="20"/>
  <c r="E303" i="20"/>
  <c r="K131" i="20"/>
  <c r="J131" i="20"/>
  <c r="E131" i="20"/>
  <c r="K302" i="20"/>
  <c r="J302" i="20"/>
  <c r="E302" i="20"/>
  <c r="K301" i="20"/>
  <c r="J301" i="20"/>
  <c r="E301" i="20"/>
  <c r="K71" i="20"/>
  <c r="J71" i="20"/>
  <c r="G71" i="20"/>
  <c r="E71" i="20"/>
  <c r="K300" i="20"/>
  <c r="J300" i="20"/>
  <c r="E300" i="20"/>
  <c r="K139" i="20"/>
  <c r="J139" i="20"/>
  <c r="E139" i="20"/>
  <c r="K163" i="20"/>
  <c r="J163" i="20"/>
  <c r="E163" i="20"/>
  <c r="K108" i="20"/>
  <c r="J108" i="20"/>
  <c r="E108" i="20"/>
  <c r="K174" i="20"/>
  <c r="J174" i="20"/>
  <c r="G174" i="20"/>
  <c r="E174" i="20"/>
  <c r="K299" i="20"/>
  <c r="J299" i="20"/>
  <c r="E299" i="20"/>
  <c r="K123" i="20"/>
  <c r="J123" i="20"/>
  <c r="E123" i="20"/>
  <c r="K298" i="20"/>
  <c r="J298" i="20"/>
  <c r="E298" i="20"/>
  <c r="K150" i="20"/>
  <c r="J150" i="20"/>
  <c r="E150" i="20"/>
  <c r="K297" i="20"/>
  <c r="J297" i="20"/>
  <c r="E297" i="20"/>
  <c r="K145" i="20"/>
  <c r="J145" i="20"/>
  <c r="E145" i="20"/>
  <c r="K296" i="20"/>
  <c r="J296" i="20"/>
  <c r="G296" i="20"/>
  <c r="E296" i="20"/>
  <c r="K295" i="20"/>
  <c r="J295" i="20"/>
  <c r="E295" i="20"/>
  <c r="K294" i="20"/>
  <c r="J294" i="20"/>
  <c r="E294" i="20"/>
  <c r="K175" i="20"/>
  <c r="J175" i="20"/>
  <c r="E175" i="20"/>
  <c r="K293" i="20"/>
  <c r="J293" i="20"/>
  <c r="G293" i="20"/>
  <c r="E293" i="20"/>
  <c r="K92" i="20"/>
  <c r="J92" i="20"/>
  <c r="G92" i="20"/>
  <c r="E92" i="20"/>
  <c r="K292" i="20"/>
  <c r="J292" i="20"/>
  <c r="G292" i="20"/>
  <c r="E292" i="20"/>
  <c r="K120" i="20"/>
  <c r="J120" i="20"/>
  <c r="G120" i="20"/>
  <c r="E120" i="20"/>
  <c r="K291" i="20"/>
  <c r="J291" i="20"/>
  <c r="G291" i="20"/>
  <c r="E291" i="20"/>
  <c r="K169" i="20"/>
  <c r="J169" i="20"/>
  <c r="G169" i="20"/>
  <c r="E169" i="20"/>
  <c r="K290" i="20"/>
  <c r="J290" i="20"/>
  <c r="G290" i="20"/>
  <c r="E290" i="20"/>
  <c r="K173" i="20"/>
  <c r="J173" i="20"/>
  <c r="G173" i="20"/>
  <c r="E173" i="20"/>
  <c r="K77" i="20"/>
  <c r="J77" i="20"/>
  <c r="G77" i="20"/>
  <c r="E77" i="20"/>
  <c r="K73" i="20"/>
  <c r="J73" i="20"/>
  <c r="G73" i="20"/>
  <c r="E73" i="20"/>
  <c r="K93" i="20"/>
  <c r="J93" i="20"/>
  <c r="G93" i="20"/>
  <c r="E93" i="20"/>
  <c r="K87" i="20"/>
  <c r="J87" i="20"/>
  <c r="G87" i="20"/>
  <c r="E87" i="20"/>
  <c r="K289" i="20"/>
  <c r="J289" i="20"/>
  <c r="G289" i="20"/>
  <c r="E289" i="20"/>
  <c r="K288" i="20"/>
  <c r="J288" i="20"/>
  <c r="G288" i="20"/>
  <c r="E288" i="20"/>
  <c r="K287" i="20"/>
  <c r="J287" i="20"/>
  <c r="G287" i="20"/>
  <c r="E287" i="20"/>
  <c r="K286" i="20"/>
  <c r="J286" i="20"/>
  <c r="G286" i="20"/>
  <c r="E286" i="20"/>
  <c r="K137" i="20"/>
  <c r="J137" i="20"/>
  <c r="G137" i="20"/>
  <c r="E137" i="20"/>
  <c r="K285" i="20"/>
  <c r="J285" i="20"/>
  <c r="G285" i="20"/>
  <c r="E285" i="20"/>
  <c r="K284" i="20"/>
  <c r="J284" i="20"/>
  <c r="G284" i="20"/>
  <c r="E284" i="20"/>
  <c r="K283" i="20"/>
  <c r="J283" i="20"/>
  <c r="G283" i="20"/>
  <c r="E283" i="20"/>
  <c r="K282" i="20"/>
  <c r="J282" i="20"/>
  <c r="G282" i="20"/>
  <c r="E282" i="20"/>
  <c r="K281" i="20"/>
  <c r="J281" i="20"/>
  <c r="G281" i="20"/>
  <c r="E281" i="20"/>
  <c r="K280" i="20"/>
  <c r="J280" i="20"/>
  <c r="G280" i="20"/>
  <c r="E280" i="20"/>
  <c r="K112" i="20"/>
  <c r="J112" i="20"/>
  <c r="G112" i="20"/>
  <c r="E112" i="20"/>
  <c r="K279" i="20"/>
  <c r="J279" i="20"/>
  <c r="G279" i="20"/>
  <c r="E279" i="20"/>
  <c r="K109" i="20"/>
  <c r="J109" i="20"/>
  <c r="G109" i="20"/>
  <c r="E109" i="20"/>
  <c r="K85" i="20"/>
  <c r="J85" i="20"/>
  <c r="G85" i="20"/>
  <c r="E85" i="20"/>
  <c r="K114" i="20"/>
  <c r="J114" i="20"/>
  <c r="G114" i="20"/>
  <c r="E114" i="20"/>
  <c r="K94" i="20"/>
  <c r="J94" i="20"/>
  <c r="G94" i="20"/>
  <c r="E94" i="20"/>
  <c r="K278" i="20"/>
  <c r="J278" i="20"/>
  <c r="G278" i="20"/>
  <c r="E278" i="20"/>
  <c r="K277" i="20"/>
  <c r="J277" i="20"/>
  <c r="G277" i="20"/>
  <c r="E277" i="20"/>
  <c r="K132" i="20"/>
  <c r="J132" i="20"/>
  <c r="G132" i="20"/>
  <c r="E132" i="20"/>
  <c r="K78" i="20"/>
  <c r="J78" i="20"/>
  <c r="E78" i="20"/>
  <c r="K130" i="20"/>
  <c r="J130" i="20"/>
  <c r="G130" i="20"/>
  <c r="E130" i="20"/>
  <c r="K54" i="20"/>
  <c r="J54" i="20"/>
  <c r="G54" i="20"/>
  <c r="E54" i="20"/>
  <c r="K276" i="20"/>
  <c r="J276" i="20"/>
  <c r="G276" i="20"/>
  <c r="E276" i="20"/>
  <c r="K125" i="20"/>
  <c r="J125" i="20"/>
  <c r="G125" i="20"/>
  <c r="E125" i="20"/>
  <c r="K275" i="20"/>
  <c r="J275" i="20"/>
  <c r="E275" i="20"/>
  <c r="K274" i="20"/>
  <c r="J274" i="20"/>
  <c r="G274" i="20"/>
  <c r="E274" i="20"/>
  <c r="K273" i="20"/>
  <c r="J273" i="20"/>
  <c r="E273" i="20"/>
  <c r="K272" i="20"/>
  <c r="J272" i="20"/>
  <c r="G272" i="20"/>
  <c r="E272" i="20"/>
  <c r="K82" i="20"/>
  <c r="J82" i="20"/>
  <c r="E82" i="20"/>
  <c r="K159" i="20"/>
  <c r="J159" i="20"/>
  <c r="G159" i="20"/>
  <c r="E159" i="20"/>
  <c r="K271" i="20"/>
  <c r="J271" i="20"/>
  <c r="E271" i="20"/>
  <c r="K270" i="20"/>
  <c r="J270" i="20"/>
  <c r="E270" i="20"/>
  <c r="K269" i="20"/>
  <c r="J269" i="20"/>
  <c r="E269" i="20"/>
  <c r="K177" i="20"/>
  <c r="J177" i="20"/>
  <c r="G177" i="20"/>
  <c r="E177" i="20"/>
  <c r="K80" i="20"/>
  <c r="J80" i="20"/>
  <c r="G80" i="20"/>
  <c r="H80" i="20" s="1"/>
  <c r="E80" i="20"/>
  <c r="K268" i="20"/>
  <c r="J268" i="20"/>
  <c r="E268" i="20"/>
  <c r="K267" i="20"/>
  <c r="J267" i="20"/>
  <c r="G267" i="20"/>
  <c r="E267" i="20"/>
  <c r="K266" i="20"/>
  <c r="J266" i="20"/>
  <c r="G266" i="20"/>
  <c r="E266" i="20"/>
  <c r="K265" i="20"/>
  <c r="J265" i="20"/>
  <c r="G265" i="20"/>
  <c r="E265" i="20"/>
  <c r="K162" i="20"/>
  <c r="J162" i="20"/>
  <c r="E162" i="20"/>
  <c r="K107" i="20"/>
  <c r="J107" i="20"/>
  <c r="E107" i="20"/>
  <c r="K264" i="20"/>
  <c r="J264" i="20"/>
  <c r="G264" i="20"/>
  <c r="E264" i="20"/>
  <c r="K110" i="20"/>
  <c r="J110" i="20"/>
  <c r="E110" i="20"/>
  <c r="K263" i="20"/>
  <c r="J263" i="20"/>
  <c r="G263" i="20"/>
  <c r="E263" i="20"/>
  <c r="K262" i="20"/>
  <c r="J262" i="20"/>
  <c r="E262" i="20"/>
  <c r="K261" i="20"/>
  <c r="J261" i="20"/>
  <c r="E261" i="20"/>
  <c r="K260" i="20"/>
  <c r="J260" i="20"/>
  <c r="G260" i="20"/>
  <c r="E260" i="20"/>
  <c r="K105" i="20"/>
  <c r="J105" i="20"/>
  <c r="G105" i="20"/>
  <c r="E105" i="20"/>
  <c r="K53" i="20"/>
  <c r="J53" i="20"/>
  <c r="E53" i="20"/>
  <c r="K259" i="20"/>
  <c r="J259" i="20"/>
  <c r="E259" i="20"/>
  <c r="K258" i="20"/>
  <c r="J258" i="20"/>
  <c r="G258" i="20"/>
  <c r="H258" i="20" s="1"/>
  <c r="E258" i="20"/>
  <c r="K257" i="20"/>
  <c r="J257" i="20"/>
  <c r="G257" i="20"/>
  <c r="E257" i="20"/>
  <c r="K74" i="20"/>
  <c r="J74" i="20"/>
  <c r="G74" i="20"/>
  <c r="E74" i="20"/>
  <c r="K256" i="20"/>
  <c r="J256" i="20"/>
  <c r="G256" i="20"/>
  <c r="E256" i="20"/>
  <c r="K255" i="20"/>
  <c r="J255" i="20"/>
  <c r="G255" i="20"/>
  <c r="H255" i="20" s="1"/>
  <c r="E255" i="20"/>
  <c r="K176" i="20"/>
  <c r="J176" i="20"/>
  <c r="G176" i="20"/>
  <c r="E176" i="20"/>
  <c r="K135" i="20"/>
  <c r="J135" i="20"/>
  <c r="E135" i="20"/>
  <c r="K67" i="20"/>
  <c r="J67" i="20"/>
  <c r="G67" i="20"/>
  <c r="E67" i="20"/>
  <c r="K140" i="20"/>
  <c r="J140" i="20"/>
  <c r="E140" i="20"/>
  <c r="K126" i="20"/>
  <c r="J126" i="20"/>
  <c r="G126" i="20"/>
  <c r="E126" i="20"/>
  <c r="K69" i="20"/>
  <c r="J69" i="20"/>
  <c r="G69" i="20"/>
  <c r="E69" i="20"/>
  <c r="K129" i="20"/>
  <c r="J129" i="20"/>
  <c r="E129" i="20"/>
  <c r="K254" i="20"/>
  <c r="J254" i="20"/>
  <c r="E254" i="20"/>
  <c r="K124" i="20"/>
  <c r="J124" i="20"/>
  <c r="G124" i="20"/>
  <c r="E124" i="20"/>
  <c r="K253" i="20"/>
  <c r="J253" i="20"/>
  <c r="E253" i="20"/>
  <c r="K165" i="20"/>
  <c r="J165" i="20"/>
  <c r="G165" i="20"/>
  <c r="E165" i="20"/>
  <c r="K252" i="20"/>
  <c r="J252" i="20"/>
  <c r="G252" i="20"/>
  <c r="E252" i="20"/>
  <c r="K251" i="20"/>
  <c r="J251" i="20"/>
  <c r="E251" i="20"/>
  <c r="K250" i="20"/>
  <c r="J250" i="20"/>
  <c r="G250" i="20"/>
  <c r="E250" i="20"/>
  <c r="K161" i="20"/>
  <c r="J161" i="20"/>
  <c r="E161" i="20"/>
  <c r="K249" i="20"/>
  <c r="J249" i="20"/>
  <c r="E249" i="20"/>
  <c r="K248" i="20"/>
  <c r="J248" i="20"/>
  <c r="G248" i="20"/>
  <c r="E248" i="20"/>
  <c r="K143" i="20"/>
  <c r="J143" i="20"/>
  <c r="E143" i="20"/>
  <c r="K55" i="20"/>
  <c r="J55" i="20"/>
  <c r="G55" i="20"/>
  <c r="E55" i="20"/>
  <c r="K104" i="20"/>
  <c r="J104" i="20"/>
  <c r="E104" i="20"/>
  <c r="K147" i="20"/>
  <c r="J147" i="20"/>
  <c r="G147" i="20"/>
  <c r="E147" i="20"/>
  <c r="K72" i="20"/>
  <c r="J72" i="20"/>
  <c r="E72" i="20"/>
  <c r="K247" i="20"/>
  <c r="J247" i="20"/>
  <c r="G247" i="20"/>
  <c r="E247" i="20"/>
  <c r="K246" i="20"/>
  <c r="J246" i="20"/>
  <c r="E246" i="20"/>
  <c r="K245" i="20"/>
  <c r="J245" i="20"/>
  <c r="G245" i="20"/>
  <c r="E245" i="20"/>
  <c r="K81" i="20"/>
  <c r="J81" i="20"/>
  <c r="E81" i="20"/>
  <c r="K96" i="20"/>
  <c r="J96" i="20"/>
  <c r="E96" i="20"/>
  <c r="K244" i="20"/>
  <c r="J244" i="20"/>
  <c r="G244" i="20"/>
  <c r="E244" i="20"/>
  <c r="K243" i="20"/>
  <c r="J243" i="20"/>
  <c r="E243" i="20"/>
  <c r="K58" i="20"/>
  <c r="J58" i="20"/>
  <c r="G58" i="20"/>
  <c r="E58" i="20"/>
  <c r="K51" i="20"/>
  <c r="J51" i="20"/>
  <c r="E51" i="20"/>
  <c r="K138" i="20"/>
  <c r="J138" i="20"/>
  <c r="E138" i="20"/>
  <c r="K111" i="20"/>
  <c r="J111" i="20"/>
  <c r="G111" i="20"/>
  <c r="E111" i="20"/>
  <c r="K242" i="20"/>
  <c r="J242" i="20"/>
  <c r="E242" i="20"/>
  <c r="K79" i="20"/>
  <c r="J79" i="20"/>
  <c r="G79" i="20"/>
  <c r="E79" i="20"/>
  <c r="K241" i="20"/>
  <c r="J241" i="20"/>
  <c r="G241" i="20"/>
  <c r="E241" i="20"/>
  <c r="K240" i="20"/>
  <c r="J240" i="20"/>
  <c r="E240" i="20"/>
  <c r="K68" i="20"/>
  <c r="J68" i="20"/>
  <c r="E68" i="20"/>
  <c r="K239" i="20"/>
  <c r="J239" i="20"/>
  <c r="E239" i="20"/>
  <c r="K64" i="20"/>
  <c r="J64" i="20"/>
  <c r="E64" i="20"/>
  <c r="K238" i="20"/>
  <c r="J238" i="20"/>
  <c r="E238" i="20"/>
  <c r="K167" i="20"/>
  <c r="J167" i="20"/>
  <c r="E167" i="20"/>
  <c r="K141" i="20"/>
  <c r="J141" i="20"/>
  <c r="G141" i="20"/>
  <c r="E141" i="20"/>
  <c r="K237" i="20"/>
  <c r="J237" i="20"/>
  <c r="G237" i="20"/>
  <c r="E237" i="20"/>
  <c r="K236" i="20"/>
  <c r="J236" i="20"/>
  <c r="E236" i="20"/>
  <c r="K60" i="20"/>
  <c r="J60" i="20"/>
  <c r="G60" i="20"/>
  <c r="E60" i="20"/>
  <c r="K235" i="20"/>
  <c r="J235" i="20"/>
  <c r="E235" i="20"/>
  <c r="K170" i="20"/>
  <c r="J170" i="20"/>
  <c r="E170" i="20"/>
  <c r="K234" i="20"/>
  <c r="J234" i="20"/>
  <c r="G234" i="20"/>
  <c r="E234" i="20"/>
  <c r="K76" i="20"/>
  <c r="J76" i="20"/>
  <c r="E76" i="20"/>
  <c r="K38" i="20"/>
  <c r="J38" i="20"/>
  <c r="E38" i="20"/>
  <c r="K83" i="20"/>
  <c r="J83" i="20"/>
  <c r="G83" i="20"/>
  <c r="E83" i="20"/>
  <c r="K233" i="20"/>
  <c r="J233" i="20"/>
  <c r="E233" i="20"/>
  <c r="K232" i="20"/>
  <c r="J232" i="20"/>
  <c r="E232" i="20"/>
  <c r="K86" i="20"/>
  <c r="J86" i="20"/>
  <c r="E86" i="20"/>
  <c r="K231" i="20"/>
  <c r="J231" i="20"/>
  <c r="G231" i="20"/>
  <c r="E231" i="20"/>
  <c r="K61" i="20"/>
  <c r="J61" i="20"/>
  <c r="E61" i="20"/>
  <c r="K164" i="20"/>
  <c r="J164" i="20"/>
  <c r="E164" i="20"/>
  <c r="K230" i="20"/>
  <c r="J230" i="20"/>
  <c r="E230" i="20"/>
  <c r="K229" i="20"/>
  <c r="J229" i="20"/>
  <c r="G229" i="20"/>
  <c r="E229" i="20"/>
  <c r="K90" i="20"/>
  <c r="J90" i="20"/>
  <c r="E90" i="20"/>
  <c r="K119" i="20"/>
  <c r="J119" i="20"/>
  <c r="E119" i="20"/>
  <c r="K228" i="20"/>
  <c r="J228" i="20"/>
  <c r="E228" i="20"/>
  <c r="K106" i="20"/>
  <c r="J106" i="20"/>
  <c r="G106" i="20"/>
  <c r="E106" i="20"/>
  <c r="K227" i="20"/>
  <c r="J227" i="20"/>
  <c r="E227" i="20"/>
  <c r="K160" i="20"/>
  <c r="J160" i="20"/>
  <c r="E160" i="20"/>
  <c r="K63" i="20"/>
  <c r="J63" i="20"/>
  <c r="E63" i="20"/>
  <c r="K226" i="20"/>
  <c r="J226" i="20"/>
  <c r="G226" i="20"/>
  <c r="E226" i="20"/>
  <c r="K50" i="20"/>
  <c r="J50" i="20"/>
  <c r="G50" i="20"/>
  <c r="E50" i="20"/>
  <c r="K36" i="20"/>
  <c r="J36" i="20"/>
  <c r="G36" i="20"/>
  <c r="E36" i="20"/>
  <c r="K225" i="20"/>
  <c r="J225" i="20"/>
  <c r="G225" i="20"/>
  <c r="E225" i="20"/>
  <c r="K146" i="20"/>
  <c r="J146" i="20"/>
  <c r="E146" i="20"/>
  <c r="K118" i="20"/>
  <c r="J118" i="20"/>
  <c r="G118" i="20"/>
  <c r="E118" i="20"/>
  <c r="K224" i="20"/>
  <c r="J224" i="20"/>
  <c r="G224" i="20"/>
  <c r="E224" i="20"/>
  <c r="K66" i="20"/>
  <c r="J66" i="20"/>
  <c r="E66" i="20"/>
  <c r="K223" i="20"/>
  <c r="J223" i="20"/>
  <c r="E223" i="20"/>
  <c r="K142" i="20"/>
  <c r="J142" i="20"/>
  <c r="G142" i="20"/>
  <c r="E142" i="20"/>
  <c r="K127" i="20"/>
  <c r="J127" i="20"/>
  <c r="G127" i="20"/>
  <c r="E127" i="20"/>
  <c r="K144" i="20"/>
  <c r="J144" i="20"/>
  <c r="E144" i="20"/>
  <c r="K222" i="20"/>
  <c r="J222" i="20"/>
  <c r="E222" i="20"/>
  <c r="K221" i="20"/>
  <c r="J221" i="20"/>
  <c r="E221" i="20"/>
  <c r="K220" i="20"/>
  <c r="J220" i="20"/>
  <c r="G220" i="20"/>
  <c r="E220" i="20"/>
  <c r="K157" i="20"/>
  <c r="J157" i="20"/>
  <c r="E157" i="20"/>
  <c r="K219" i="20"/>
  <c r="J219" i="20"/>
  <c r="G219" i="20"/>
  <c r="E219" i="20"/>
  <c r="K218" i="20"/>
  <c r="J218" i="20"/>
  <c r="E218" i="20"/>
  <c r="K217" i="20"/>
  <c r="J217" i="20"/>
  <c r="G217" i="20"/>
  <c r="E217" i="20"/>
  <c r="K52" i="20"/>
  <c r="J52" i="20"/>
  <c r="E52" i="20"/>
  <c r="K75" i="20"/>
  <c r="J75" i="20"/>
  <c r="E75" i="20"/>
  <c r="K216" i="20"/>
  <c r="J216" i="20"/>
  <c r="G216" i="20"/>
  <c r="E216" i="20"/>
  <c r="K215" i="20"/>
  <c r="J215" i="20"/>
  <c r="G215" i="20"/>
  <c r="E215" i="20"/>
  <c r="K214" i="20"/>
  <c r="J214" i="20"/>
  <c r="E214" i="20"/>
  <c r="K213" i="20"/>
  <c r="J213" i="20"/>
  <c r="E213" i="20"/>
  <c r="K212" i="20"/>
  <c r="J212" i="20"/>
  <c r="E212" i="20"/>
  <c r="K57" i="20"/>
  <c r="J57" i="20"/>
  <c r="G57" i="20"/>
  <c r="E57" i="20"/>
  <c r="K211" i="20"/>
  <c r="J211" i="20"/>
  <c r="E211" i="20"/>
  <c r="K44" i="20"/>
  <c r="J44" i="20"/>
  <c r="G44" i="20"/>
  <c r="E44" i="20"/>
  <c r="K65" i="20"/>
  <c r="J65" i="20"/>
  <c r="G65" i="20"/>
  <c r="E65" i="20"/>
  <c r="K210" i="20"/>
  <c r="J210" i="20"/>
  <c r="G210" i="20"/>
  <c r="E210" i="20"/>
  <c r="K148" i="20"/>
  <c r="J148" i="20"/>
  <c r="E148" i="20"/>
  <c r="K209" i="20"/>
  <c r="J209" i="20"/>
  <c r="G209" i="20"/>
  <c r="E209" i="20"/>
  <c r="K208" i="20"/>
  <c r="J208" i="20"/>
  <c r="G208" i="20"/>
  <c r="E208" i="20"/>
  <c r="K49" i="20"/>
  <c r="J49" i="20"/>
  <c r="G49" i="20"/>
  <c r="E49" i="20"/>
  <c r="K207" i="20"/>
  <c r="J207" i="20"/>
  <c r="G207" i="20"/>
  <c r="E207" i="20"/>
  <c r="K206" i="20"/>
  <c r="J206" i="20"/>
  <c r="G206" i="20"/>
  <c r="E206" i="20"/>
  <c r="K153" i="20"/>
  <c r="J153" i="20"/>
  <c r="E153" i="20"/>
  <c r="K205" i="20"/>
  <c r="J205" i="20"/>
  <c r="E205" i="20"/>
  <c r="K204" i="20"/>
  <c r="J204" i="20"/>
  <c r="G204" i="20"/>
  <c r="E204" i="20"/>
  <c r="K59" i="20"/>
  <c r="J59" i="20"/>
  <c r="E59" i="20"/>
  <c r="K203" i="20"/>
  <c r="J203" i="20"/>
  <c r="E203" i="20"/>
  <c r="K47" i="20"/>
  <c r="J47" i="20"/>
  <c r="E47" i="20"/>
  <c r="K202" i="20"/>
  <c r="J202" i="20"/>
  <c r="G202" i="20"/>
  <c r="E202" i="20"/>
  <c r="K201" i="20"/>
  <c r="J201" i="20"/>
  <c r="G201" i="20"/>
  <c r="E201" i="20"/>
  <c r="K200" i="20"/>
  <c r="J200" i="20"/>
  <c r="E200" i="20"/>
  <c r="K199" i="20"/>
  <c r="J199" i="20"/>
  <c r="E199" i="20"/>
  <c r="K198" i="20"/>
  <c r="J198" i="20"/>
  <c r="G198" i="20"/>
  <c r="E198" i="20"/>
  <c r="K197" i="20"/>
  <c r="L197" i="20"/>
  <c r="J197" i="20"/>
  <c r="E197" i="20"/>
  <c r="K39" i="20"/>
  <c r="J39" i="20"/>
  <c r="G39" i="20"/>
  <c r="E39" i="20"/>
  <c r="K43" i="20"/>
  <c r="J43" i="20"/>
  <c r="E43" i="20"/>
  <c r="K152" i="20"/>
  <c r="J152" i="20"/>
  <c r="G152" i="20"/>
  <c r="E152" i="20"/>
  <c r="K48" i="20"/>
  <c r="J48" i="20"/>
  <c r="G48" i="20"/>
  <c r="E48" i="20"/>
  <c r="K196" i="20"/>
  <c r="J196" i="20"/>
  <c r="E196" i="20"/>
  <c r="K156" i="20"/>
  <c r="J156" i="20"/>
  <c r="E156" i="20"/>
  <c r="K168" i="20"/>
  <c r="J168" i="20"/>
  <c r="G168" i="20"/>
  <c r="E168" i="20"/>
  <c r="K56" i="20"/>
  <c r="J56" i="20"/>
  <c r="E56" i="20"/>
  <c r="K149" i="20"/>
  <c r="J149" i="20"/>
  <c r="G149" i="20"/>
  <c r="E149" i="20"/>
  <c r="K116" i="20"/>
  <c r="J116" i="20"/>
  <c r="E116" i="20"/>
  <c r="K195" i="20"/>
  <c r="J195" i="20"/>
  <c r="G195" i="20"/>
  <c r="E195" i="20"/>
  <c r="K194" i="20"/>
  <c r="J194" i="20"/>
  <c r="G194" i="20"/>
  <c r="E194" i="20"/>
  <c r="K45" i="20"/>
  <c r="J45" i="20"/>
  <c r="E45" i="20"/>
  <c r="K122" i="20"/>
  <c r="J122" i="20"/>
  <c r="G122" i="20"/>
  <c r="E122" i="20"/>
  <c r="K34" i="20"/>
  <c r="J34" i="20"/>
  <c r="G34" i="20"/>
  <c r="E34" i="20"/>
  <c r="K46" i="20"/>
  <c r="J46" i="20"/>
  <c r="E46" i="20"/>
  <c r="K193" i="20"/>
  <c r="J193" i="20"/>
  <c r="G193" i="20"/>
  <c r="E193" i="20"/>
  <c r="K41" i="20"/>
  <c r="J41" i="20"/>
  <c r="E41" i="20"/>
  <c r="K192" i="20"/>
  <c r="L192" i="20" s="1"/>
  <c r="J192" i="20"/>
  <c r="G192" i="20"/>
  <c r="E192" i="20"/>
  <c r="K121" i="20"/>
  <c r="K14" i="20" s="1"/>
  <c r="J121" i="20"/>
  <c r="J14" i="20" s="1"/>
  <c r="E121" i="20"/>
  <c r="K191" i="20"/>
  <c r="J191" i="20"/>
  <c r="E191" i="20"/>
  <c r="K190" i="20"/>
  <c r="J190" i="20"/>
  <c r="G190" i="20"/>
  <c r="E190" i="20"/>
  <c r="K189" i="20"/>
  <c r="J189" i="20"/>
  <c r="G189" i="20"/>
  <c r="E189" i="20"/>
  <c r="K188" i="20"/>
  <c r="J188" i="20"/>
  <c r="E188" i="20"/>
  <c r="K187" i="20"/>
  <c r="J187" i="20"/>
  <c r="G187" i="20"/>
  <c r="E187" i="20"/>
  <c r="K42" i="20"/>
  <c r="J42" i="20"/>
  <c r="E42" i="20"/>
  <c r="K35" i="20"/>
  <c r="J35" i="20"/>
  <c r="E35" i="20"/>
  <c r="K37" i="20"/>
  <c r="J37" i="20"/>
  <c r="E37" i="20"/>
  <c r="K128" i="20"/>
  <c r="J128" i="20"/>
  <c r="E128" i="20"/>
  <c r="K33" i="20"/>
  <c r="J33" i="20"/>
  <c r="G33" i="20"/>
  <c r="E33" i="20"/>
  <c r="K186" i="20"/>
  <c r="J186" i="20"/>
  <c r="G186" i="20"/>
  <c r="E186" i="20"/>
  <c r="K40" i="20"/>
  <c r="J40" i="20"/>
  <c r="E40" i="20"/>
  <c r="K185" i="20"/>
  <c r="J185" i="20"/>
  <c r="G185" i="20"/>
  <c r="E185" i="20"/>
  <c r="K184" i="20"/>
  <c r="J184" i="20"/>
  <c r="E184" i="20"/>
  <c r="K102" i="20"/>
  <c r="J102" i="20"/>
  <c r="G102" i="20"/>
  <c r="E102" i="20"/>
  <c r="K183" i="20"/>
  <c r="J183" i="20"/>
  <c r="E183" i="20"/>
  <c r="K182" i="20"/>
  <c r="J182" i="20"/>
  <c r="E182" i="20"/>
  <c r="K31" i="20"/>
  <c r="J31" i="20"/>
  <c r="G31" i="20"/>
  <c r="E31" i="20"/>
  <c r="K32" i="20"/>
  <c r="J32" i="20"/>
  <c r="G32" i="20"/>
  <c r="E32" i="20"/>
  <c r="K181" i="20"/>
  <c r="J181" i="20"/>
  <c r="G181" i="20"/>
  <c r="E181" i="20"/>
  <c r="K180" i="20"/>
  <c r="J180" i="20"/>
  <c r="E180" i="20"/>
  <c r="J24" i="20"/>
  <c r="J11" i="20" s="1"/>
  <c r="F24" i="20"/>
  <c r="G24" i="20" s="1"/>
  <c r="E24" i="20"/>
  <c r="E11" i="20" s="1"/>
  <c r="K22" i="20"/>
  <c r="K10" i="20" s="1"/>
  <c r="J22" i="20"/>
  <c r="J10" i="20" s="1"/>
  <c r="F22" i="20"/>
  <c r="F10" i="20" s="1"/>
  <c r="E22" i="20"/>
  <c r="E10" i="20" s="1"/>
  <c r="F21" i="20"/>
  <c r="F9" i="20" s="1"/>
  <c r="G9" i="20" s="1"/>
  <c r="K20" i="20"/>
  <c r="J20" i="20"/>
  <c r="F20" i="20"/>
  <c r="F19" i="20"/>
  <c r="F18" i="20"/>
  <c r="F17" i="20"/>
  <c r="F16" i="20"/>
  <c r="F15" i="20"/>
  <c r="F14" i="20"/>
  <c r="K560" i="19"/>
  <c r="J560" i="19"/>
  <c r="F560" i="19"/>
  <c r="E560" i="19"/>
  <c r="G559" i="19"/>
  <c r="J555" i="19"/>
  <c r="E555" i="19"/>
  <c r="G553" i="19"/>
  <c r="H553" i="19" s="1"/>
  <c r="G552" i="19"/>
  <c r="H552" i="19" s="1"/>
  <c r="K545" i="19"/>
  <c r="J545" i="19"/>
  <c r="F545" i="19"/>
  <c r="G545" i="19" s="1"/>
  <c r="E545" i="19"/>
  <c r="K416" i="19"/>
  <c r="J416" i="19"/>
  <c r="F416" i="19"/>
  <c r="G416" i="19" s="1"/>
  <c r="E416" i="19"/>
  <c r="K544" i="19"/>
  <c r="J544" i="19"/>
  <c r="F544" i="19"/>
  <c r="G544" i="19" s="1"/>
  <c r="E544" i="19"/>
  <c r="K410" i="19"/>
  <c r="J410" i="19"/>
  <c r="F410" i="19"/>
  <c r="G410" i="19" s="1"/>
  <c r="E410" i="19"/>
  <c r="K543" i="19"/>
  <c r="J543" i="19"/>
  <c r="F543" i="19"/>
  <c r="G543" i="19" s="1"/>
  <c r="E543" i="19"/>
  <c r="K394" i="19"/>
  <c r="J394" i="19"/>
  <c r="F394" i="19"/>
  <c r="G394" i="19" s="1"/>
  <c r="E394" i="19"/>
  <c r="K542" i="19"/>
  <c r="J542" i="19"/>
  <c r="F542" i="19"/>
  <c r="G542" i="19" s="1"/>
  <c r="E542" i="19"/>
  <c r="K541" i="19"/>
  <c r="J541" i="19"/>
  <c r="F541" i="19"/>
  <c r="G541" i="19" s="1"/>
  <c r="E541" i="19"/>
  <c r="K540" i="19"/>
  <c r="J540" i="19"/>
  <c r="F540" i="19"/>
  <c r="G540" i="19" s="1"/>
  <c r="E540" i="19"/>
  <c r="K425" i="19"/>
  <c r="J425" i="19"/>
  <c r="F425" i="19"/>
  <c r="G425" i="19" s="1"/>
  <c r="E425" i="19"/>
  <c r="K539" i="19"/>
  <c r="J539" i="19"/>
  <c r="F539" i="19"/>
  <c r="G539" i="19" s="1"/>
  <c r="E539" i="19"/>
  <c r="K538" i="19"/>
  <c r="J538" i="19"/>
  <c r="F538" i="19"/>
  <c r="G538" i="19" s="1"/>
  <c r="E538" i="19"/>
  <c r="K537" i="19"/>
  <c r="J537" i="19"/>
  <c r="F537" i="19"/>
  <c r="G537" i="19" s="1"/>
  <c r="E537" i="19"/>
  <c r="K409" i="19"/>
  <c r="J409" i="19"/>
  <c r="F409" i="19"/>
  <c r="G409" i="19" s="1"/>
  <c r="E409" i="19"/>
  <c r="K434" i="19"/>
  <c r="J434" i="19"/>
  <c r="F434" i="19"/>
  <c r="G434" i="19" s="1"/>
  <c r="E434" i="19"/>
  <c r="K536" i="19"/>
  <c r="J536" i="19"/>
  <c r="F536" i="19"/>
  <c r="G536" i="19" s="1"/>
  <c r="E536" i="19"/>
  <c r="K437" i="19"/>
  <c r="J437" i="19"/>
  <c r="F437" i="19"/>
  <c r="G437" i="19" s="1"/>
  <c r="E437" i="19"/>
  <c r="K423" i="19"/>
  <c r="J423" i="19"/>
  <c r="F423" i="19"/>
  <c r="G423" i="19" s="1"/>
  <c r="E423" i="19"/>
  <c r="K535" i="19"/>
  <c r="J535" i="19"/>
  <c r="F535" i="19"/>
  <c r="G535" i="19" s="1"/>
  <c r="E535" i="19"/>
  <c r="K534" i="19"/>
  <c r="J534" i="19"/>
  <c r="F534" i="19"/>
  <c r="G534" i="19" s="1"/>
  <c r="E534" i="19"/>
  <c r="K533" i="19"/>
  <c r="J533" i="19"/>
  <c r="F533" i="19"/>
  <c r="G533" i="19" s="1"/>
  <c r="E533" i="19"/>
  <c r="K532" i="19"/>
  <c r="J532" i="19"/>
  <c r="F532" i="19"/>
  <c r="G532" i="19" s="1"/>
  <c r="E532" i="19"/>
  <c r="K531" i="19"/>
  <c r="J531" i="19"/>
  <c r="F531" i="19"/>
  <c r="G531" i="19" s="1"/>
  <c r="E531" i="19"/>
  <c r="K411" i="19"/>
  <c r="J411" i="19"/>
  <c r="F411" i="19"/>
  <c r="G411" i="19" s="1"/>
  <c r="E411" i="19"/>
  <c r="K418" i="19"/>
  <c r="J418" i="19"/>
  <c r="F418" i="19"/>
  <c r="G418" i="19" s="1"/>
  <c r="E418" i="19"/>
  <c r="K429" i="19"/>
  <c r="J429" i="19"/>
  <c r="F429" i="19"/>
  <c r="G429" i="19" s="1"/>
  <c r="E429" i="19"/>
  <c r="K428" i="19"/>
  <c r="J428" i="19"/>
  <c r="F428" i="19"/>
  <c r="G428" i="19" s="1"/>
  <c r="E428" i="19"/>
  <c r="K407" i="19"/>
  <c r="J407" i="19"/>
  <c r="F407" i="19"/>
  <c r="G407" i="19" s="1"/>
  <c r="E407" i="19"/>
  <c r="K530" i="19"/>
  <c r="J530" i="19"/>
  <c r="F530" i="19"/>
  <c r="G530" i="19" s="1"/>
  <c r="E530" i="19"/>
  <c r="K529" i="19"/>
  <c r="J529" i="19"/>
  <c r="F529" i="19"/>
  <c r="G529" i="19" s="1"/>
  <c r="E529" i="19"/>
  <c r="K369" i="19"/>
  <c r="J369" i="19"/>
  <c r="F369" i="19"/>
  <c r="G369" i="19" s="1"/>
  <c r="E369" i="19"/>
  <c r="K528" i="19"/>
  <c r="J528" i="19"/>
  <c r="F528" i="19"/>
  <c r="G528" i="19" s="1"/>
  <c r="E528" i="19"/>
  <c r="K527" i="19"/>
  <c r="J527" i="19"/>
  <c r="F527" i="19"/>
  <c r="G527" i="19" s="1"/>
  <c r="E527" i="19"/>
  <c r="K526" i="19"/>
  <c r="J526" i="19"/>
  <c r="F526" i="19"/>
  <c r="G526" i="19" s="1"/>
  <c r="E526" i="19"/>
  <c r="K525" i="19"/>
  <c r="J525" i="19"/>
  <c r="F525" i="19"/>
  <c r="G525" i="19" s="1"/>
  <c r="E525" i="19"/>
  <c r="K524" i="19"/>
  <c r="J524" i="19"/>
  <c r="F524" i="19"/>
  <c r="G524" i="19" s="1"/>
  <c r="E524" i="19"/>
  <c r="K408" i="19"/>
  <c r="J408" i="19"/>
  <c r="F408" i="19"/>
  <c r="G408" i="19" s="1"/>
  <c r="E408" i="19"/>
  <c r="K432" i="19"/>
  <c r="J432" i="19"/>
  <c r="F432" i="19"/>
  <c r="G432" i="19" s="1"/>
  <c r="E432" i="19"/>
  <c r="K523" i="19"/>
  <c r="J523" i="19"/>
  <c r="F523" i="19"/>
  <c r="G523" i="19" s="1"/>
  <c r="E523" i="19"/>
  <c r="K522" i="19"/>
  <c r="J522" i="19"/>
  <c r="F522" i="19"/>
  <c r="G522" i="19" s="1"/>
  <c r="E522" i="19"/>
  <c r="K521" i="19"/>
  <c r="J521" i="19"/>
  <c r="F521" i="19"/>
  <c r="G521" i="19" s="1"/>
  <c r="E521" i="19"/>
  <c r="K520" i="19"/>
  <c r="J520" i="19"/>
  <c r="F520" i="19"/>
  <c r="G520" i="19" s="1"/>
  <c r="E520" i="19"/>
  <c r="K420" i="19"/>
  <c r="J420" i="19"/>
  <c r="F420" i="19"/>
  <c r="G420" i="19" s="1"/>
  <c r="E420" i="19"/>
  <c r="K519" i="19"/>
  <c r="J519" i="19"/>
  <c r="F519" i="19"/>
  <c r="G519" i="19" s="1"/>
  <c r="E519" i="19"/>
  <c r="K518" i="19"/>
  <c r="J518" i="19"/>
  <c r="F518" i="19"/>
  <c r="G518" i="19" s="1"/>
  <c r="E518" i="19"/>
  <c r="K430" i="19"/>
  <c r="J430" i="19"/>
  <c r="F430" i="19"/>
  <c r="G430" i="19" s="1"/>
  <c r="E430" i="19"/>
  <c r="K517" i="19"/>
  <c r="J517" i="19"/>
  <c r="F517" i="19"/>
  <c r="G517" i="19" s="1"/>
  <c r="E517" i="19"/>
  <c r="K385" i="19"/>
  <c r="J385" i="19"/>
  <c r="F385" i="19"/>
  <c r="G385" i="19" s="1"/>
  <c r="E385" i="19"/>
  <c r="K403" i="19"/>
  <c r="J403" i="19"/>
  <c r="F403" i="19"/>
  <c r="G403" i="19" s="1"/>
  <c r="E403" i="19"/>
  <c r="K516" i="19"/>
  <c r="J516" i="19"/>
  <c r="F516" i="19"/>
  <c r="G516" i="19" s="1"/>
  <c r="E516" i="19"/>
  <c r="K515" i="19"/>
  <c r="J515" i="19"/>
  <c r="F515" i="19"/>
  <c r="E515" i="19"/>
  <c r="K514" i="19"/>
  <c r="J514" i="19"/>
  <c r="F514" i="19"/>
  <c r="E514" i="19"/>
  <c r="K400" i="19"/>
  <c r="J400" i="19"/>
  <c r="F400" i="19"/>
  <c r="E400" i="19"/>
  <c r="K513" i="19"/>
  <c r="J513" i="19"/>
  <c r="F513" i="19"/>
  <c r="E513" i="19"/>
  <c r="K383" i="19"/>
  <c r="J383" i="19"/>
  <c r="F383" i="19"/>
  <c r="G383" i="19" s="1"/>
  <c r="E383" i="19"/>
  <c r="K396" i="19"/>
  <c r="J396" i="19"/>
  <c r="F396" i="19"/>
  <c r="E396" i="19"/>
  <c r="K512" i="19"/>
  <c r="J512" i="19"/>
  <c r="F512" i="19"/>
  <c r="E512" i="19"/>
  <c r="K436" i="19"/>
  <c r="J436" i="19"/>
  <c r="F436" i="19"/>
  <c r="E436" i="19"/>
  <c r="K427" i="19"/>
  <c r="J427" i="19"/>
  <c r="F427" i="19"/>
  <c r="G427" i="19" s="1"/>
  <c r="E427" i="19"/>
  <c r="K511" i="19"/>
  <c r="J511" i="19"/>
  <c r="F511" i="19"/>
  <c r="G511" i="19" s="1"/>
  <c r="E511" i="19"/>
  <c r="K510" i="19"/>
  <c r="J510" i="19"/>
  <c r="F510" i="19"/>
  <c r="E510" i="19"/>
  <c r="K509" i="19"/>
  <c r="J509" i="19"/>
  <c r="F509" i="19"/>
  <c r="G509" i="19" s="1"/>
  <c r="E509" i="19"/>
  <c r="K366" i="19"/>
  <c r="J366" i="19"/>
  <c r="F366" i="19"/>
  <c r="G366" i="19" s="1"/>
  <c r="E366" i="19"/>
  <c r="K431" i="19"/>
  <c r="J431" i="19"/>
  <c r="F431" i="19"/>
  <c r="E431" i="19"/>
  <c r="K405" i="19"/>
  <c r="J405" i="19"/>
  <c r="F405" i="19"/>
  <c r="E405" i="19"/>
  <c r="K508" i="19"/>
  <c r="J508" i="19"/>
  <c r="F508" i="19"/>
  <c r="E508" i="19"/>
  <c r="K380" i="19"/>
  <c r="J380" i="19"/>
  <c r="F380" i="19"/>
  <c r="G380" i="19" s="1"/>
  <c r="E380" i="19"/>
  <c r="K507" i="19"/>
  <c r="J507" i="19"/>
  <c r="F507" i="19"/>
  <c r="E507" i="19"/>
  <c r="K506" i="19"/>
  <c r="J506" i="19"/>
  <c r="F506" i="19"/>
  <c r="E506" i="19"/>
  <c r="K505" i="19"/>
  <c r="J505" i="19"/>
  <c r="F505" i="19"/>
  <c r="E505" i="19"/>
  <c r="K504" i="19"/>
  <c r="J504" i="19"/>
  <c r="F504" i="19"/>
  <c r="G504" i="19" s="1"/>
  <c r="E504" i="19"/>
  <c r="K503" i="19"/>
  <c r="J503" i="19"/>
  <c r="F503" i="19"/>
  <c r="E503" i="19"/>
  <c r="K502" i="19"/>
  <c r="J502" i="19"/>
  <c r="F502" i="19"/>
  <c r="E502" i="19"/>
  <c r="K501" i="19"/>
  <c r="J501" i="19"/>
  <c r="F501" i="19"/>
  <c r="E501" i="19"/>
  <c r="K500" i="19"/>
  <c r="J500" i="19"/>
  <c r="F500" i="19"/>
  <c r="E500" i="19"/>
  <c r="K499" i="19"/>
  <c r="J499" i="19"/>
  <c r="F499" i="19"/>
  <c r="G499" i="19" s="1"/>
  <c r="E499" i="19"/>
  <c r="K498" i="19"/>
  <c r="J498" i="19"/>
  <c r="F498" i="19"/>
  <c r="E498" i="19"/>
  <c r="K497" i="19"/>
  <c r="J497" i="19"/>
  <c r="F497" i="19"/>
  <c r="G497" i="19" s="1"/>
  <c r="E497" i="19"/>
  <c r="K398" i="19"/>
  <c r="J398" i="19"/>
  <c r="F398" i="19"/>
  <c r="G398" i="19" s="1"/>
  <c r="E398" i="19"/>
  <c r="K496" i="19"/>
  <c r="J496" i="19"/>
  <c r="F496" i="19"/>
  <c r="G496" i="19" s="1"/>
  <c r="E496" i="19"/>
  <c r="K495" i="19"/>
  <c r="J495" i="19"/>
  <c r="F495" i="19"/>
  <c r="E495" i="19"/>
  <c r="K494" i="19"/>
  <c r="J494" i="19"/>
  <c r="F494" i="19"/>
  <c r="G494" i="19" s="1"/>
  <c r="E494" i="19"/>
  <c r="K493" i="19"/>
  <c r="L493" i="19" s="1"/>
  <c r="J493" i="19"/>
  <c r="F493" i="19"/>
  <c r="E493" i="19"/>
  <c r="K492" i="19"/>
  <c r="J492" i="19"/>
  <c r="F492" i="19"/>
  <c r="E492" i="19"/>
  <c r="K491" i="19"/>
  <c r="J491" i="19"/>
  <c r="F491" i="19"/>
  <c r="E491" i="19"/>
  <c r="K404" i="19"/>
  <c r="J404" i="19"/>
  <c r="F404" i="19"/>
  <c r="E404" i="19"/>
  <c r="K387" i="19"/>
  <c r="J387" i="19"/>
  <c r="F387" i="19"/>
  <c r="G387" i="19" s="1"/>
  <c r="E387" i="19"/>
  <c r="K389" i="19"/>
  <c r="J389" i="19"/>
  <c r="F389" i="19"/>
  <c r="G389" i="19" s="1"/>
  <c r="E389" i="19"/>
  <c r="K490" i="19"/>
  <c r="J490" i="19"/>
  <c r="F490" i="19"/>
  <c r="E490" i="19"/>
  <c r="K489" i="19"/>
  <c r="J489" i="19"/>
  <c r="F489" i="19"/>
  <c r="E489" i="19"/>
  <c r="K488" i="19"/>
  <c r="J488" i="19"/>
  <c r="F488" i="19"/>
  <c r="E488" i="19"/>
  <c r="K377" i="19"/>
  <c r="J377" i="19"/>
  <c r="F377" i="19"/>
  <c r="G377" i="19" s="1"/>
  <c r="E377" i="19"/>
  <c r="K413" i="19"/>
  <c r="J413" i="19"/>
  <c r="F413" i="19"/>
  <c r="E413" i="19"/>
  <c r="K401" i="19"/>
  <c r="J401" i="19"/>
  <c r="F401" i="19"/>
  <c r="G401" i="19" s="1"/>
  <c r="E401" i="19"/>
  <c r="K487" i="19"/>
  <c r="J487" i="19"/>
  <c r="F487" i="19"/>
  <c r="G487" i="19" s="1"/>
  <c r="E487" i="19"/>
  <c r="K381" i="19"/>
  <c r="J381" i="19"/>
  <c r="F381" i="19"/>
  <c r="G381" i="19" s="1"/>
  <c r="E381" i="19"/>
  <c r="K486" i="19"/>
  <c r="J486" i="19"/>
  <c r="F486" i="19"/>
  <c r="E486" i="19"/>
  <c r="K391" i="19"/>
  <c r="J391" i="19"/>
  <c r="F391" i="19"/>
  <c r="G391" i="19" s="1"/>
  <c r="E391" i="19"/>
  <c r="K402" i="19"/>
  <c r="J402" i="19"/>
  <c r="F402" i="19"/>
  <c r="E402" i="19"/>
  <c r="K393" i="19"/>
  <c r="J393" i="19"/>
  <c r="F393" i="19"/>
  <c r="E393" i="19"/>
  <c r="K390" i="19"/>
  <c r="J390" i="19"/>
  <c r="F390" i="19"/>
  <c r="E390" i="19"/>
  <c r="K485" i="19"/>
  <c r="J485" i="19"/>
  <c r="F485" i="19"/>
  <c r="G485" i="19" s="1"/>
  <c r="E485" i="19"/>
  <c r="K484" i="19"/>
  <c r="J484" i="19"/>
  <c r="F484" i="19"/>
  <c r="G484" i="19" s="1"/>
  <c r="E484" i="19"/>
  <c r="K483" i="19"/>
  <c r="J483" i="19"/>
  <c r="F483" i="19"/>
  <c r="E483" i="19"/>
  <c r="K482" i="19"/>
  <c r="J482" i="19"/>
  <c r="F482" i="19"/>
  <c r="E482" i="19"/>
  <c r="K426" i="19"/>
  <c r="J426" i="19"/>
  <c r="F426" i="19"/>
  <c r="E426" i="19"/>
  <c r="K375" i="19"/>
  <c r="J375" i="19"/>
  <c r="F375" i="19"/>
  <c r="E375" i="19"/>
  <c r="K374" i="19"/>
  <c r="J374" i="19"/>
  <c r="F374" i="19"/>
  <c r="E374" i="19"/>
  <c r="K414" i="19"/>
  <c r="J414" i="19"/>
  <c r="F414" i="19"/>
  <c r="G414" i="19" s="1"/>
  <c r="E414" i="19"/>
  <c r="K424" i="19"/>
  <c r="J424" i="19"/>
  <c r="F424" i="19"/>
  <c r="E424" i="19"/>
  <c r="K481" i="19"/>
  <c r="J481" i="19"/>
  <c r="F481" i="19"/>
  <c r="G481" i="19" s="1"/>
  <c r="E481" i="19"/>
  <c r="K480" i="19"/>
  <c r="J480" i="19"/>
  <c r="F480" i="19"/>
  <c r="E480" i="19"/>
  <c r="K479" i="19"/>
  <c r="J479" i="19"/>
  <c r="F479" i="19"/>
  <c r="E479" i="19"/>
  <c r="K478" i="19"/>
  <c r="J478" i="19"/>
  <c r="F478" i="19"/>
  <c r="E478" i="19"/>
  <c r="K406" i="19"/>
  <c r="J406" i="19"/>
  <c r="F406" i="19"/>
  <c r="E406" i="19"/>
  <c r="K477" i="19"/>
  <c r="J477" i="19"/>
  <c r="F477" i="19"/>
  <c r="G477" i="19" s="1"/>
  <c r="E477" i="19"/>
  <c r="K412" i="19"/>
  <c r="J412" i="19"/>
  <c r="F412" i="19"/>
  <c r="G412" i="19" s="1"/>
  <c r="E412" i="19"/>
  <c r="K476" i="19"/>
  <c r="J476" i="19"/>
  <c r="F476" i="19"/>
  <c r="G476" i="19" s="1"/>
  <c r="E476" i="19"/>
  <c r="K475" i="19"/>
  <c r="J475" i="19"/>
  <c r="F475" i="19"/>
  <c r="G475" i="19" s="1"/>
  <c r="E475" i="19"/>
  <c r="K397" i="19"/>
  <c r="J397" i="19"/>
  <c r="F397" i="19"/>
  <c r="G397" i="19" s="1"/>
  <c r="E397" i="19"/>
  <c r="K474" i="19"/>
  <c r="J474" i="19"/>
  <c r="F474" i="19"/>
  <c r="G474" i="19" s="1"/>
  <c r="E474" i="19"/>
  <c r="K379" i="19"/>
  <c r="J379" i="19"/>
  <c r="F379" i="19"/>
  <c r="G379" i="19" s="1"/>
  <c r="E379" i="19"/>
  <c r="K384" i="19"/>
  <c r="J384" i="19"/>
  <c r="F384" i="19"/>
  <c r="G384" i="19" s="1"/>
  <c r="E384" i="19"/>
  <c r="K388" i="19"/>
  <c r="J388" i="19"/>
  <c r="F388" i="19"/>
  <c r="G388" i="19" s="1"/>
  <c r="E388" i="19"/>
  <c r="K433" i="19"/>
  <c r="J433" i="19"/>
  <c r="F433" i="19"/>
  <c r="G433" i="19" s="1"/>
  <c r="E433" i="19"/>
  <c r="K392" i="19"/>
  <c r="J392" i="19"/>
  <c r="F392" i="19"/>
  <c r="G392" i="19" s="1"/>
  <c r="E392" i="19"/>
  <c r="K473" i="19"/>
  <c r="J473" i="19"/>
  <c r="F473" i="19"/>
  <c r="G473" i="19" s="1"/>
  <c r="E473" i="19"/>
  <c r="K472" i="19"/>
  <c r="J472" i="19"/>
  <c r="F472" i="19"/>
  <c r="G472" i="19" s="1"/>
  <c r="E472" i="19"/>
  <c r="K471" i="19"/>
  <c r="J471" i="19"/>
  <c r="F471" i="19"/>
  <c r="G471" i="19" s="1"/>
  <c r="E471" i="19"/>
  <c r="K470" i="19"/>
  <c r="J470" i="19"/>
  <c r="F470" i="19"/>
  <c r="G470" i="19" s="1"/>
  <c r="E470" i="19"/>
  <c r="K469" i="19"/>
  <c r="J469" i="19"/>
  <c r="F469" i="19"/>
  <c r="G469" i="19" s="1"/>
  <c r="E469" i="19"/>
  <c r="K468" i="19"/>
  <c r="J468" i="19"/>
  <c r="F468" i="19"/>
  <c r="G468" i="19" s="1"/>
  <c r="E468" i="19"/>
  <c r="K467" i="19"/>
  <c r="J467" i="19"/>
  <c r="F467" i="19"/>
  <c r="G467" i="19" s="1"/>
  <c r="E467" i="19"/>
  <c r="K395" i="19"/>
  <c r="J395" i="19"/>
  <c r="F395" i="19"/>
  <c r="G395" i="19" s="1"/>
  <c r="E395" i="19"/>
  <c r="K421" i="19"/>
  <c r="J421" i="19"/>
  <c r="F421" i="19"/>
  <c r="G421" i="19" s="1"/>
  <c r="E421" i="19"/>
  <c r="K370" i="19"/>
  <c r="J370" i="19"/>
  <c r="F370" i="19"/>
  <c r="E370" i="19"/>
  <c r="K373" i="19"/>
  <c r="J373" i="19"/>
  <c r="F373" i="19"/>
  <c r="G373" i="19" s="1"/>
  <c r="E373" i="19"/>
  <c r="K466" i="19"/>
  <c r="J466" i="19"/>
  <c r="F466" i="19"/>
  <c r="E466" i="19"/>
  <c r="K465" i="19"/>
  <c r="J465" i="19"/>
  <c r="F465" i="19"/>
  <c r="G465" i="19" s="1"/>
  <c r="E465" i="19"/>
  <c r="K464" i="19"/>
  <c r="J464" i="19"/>
  <c r="F464" i="19"/>
  <c r="G464" i="19" s="1"/>
  <c r="E464" i="19"/>
  <c r="K376" i="19"/>
  <c r="J376" i="19"/>
  <c r="F376" i="19"/>
  <c r="E376" i="19"/>
  <c r="K463" i="19"/>
  <c r="J463" i="19"/>
  <c r="F463" i="19"/>
  <c r="E463" i="19"/>
  <c r="K462" i="19"/>
  <c r="J462" i="19"/>
  <c r="F462" i="19"/>
  <c r="G462" i="19" s="1"/>
  <c r="E462" i="19"/>
  <c r="K461" i="19"/>
  <c r="J461" i="19"/>
  <c r="F461" i="19"/>
  <c r="E461" i="19"/>
  <c r="K460" i="19"/>
  <c r="J460" i="19"/>
  <c r="F460" i="19"/>
  <c r="G460" i="19" s="1"/>
  <c r="E460" i="19"/>
  <c r="K459" i="19"/>
  <c r="J459" i="19"/>
  <c r="F459" i="19"/>
  <c r="G459" i="19" s="1"/>
  <c r="E459" i="19"/>
  <c r="K422" i="19"/>
  <c r="J422" i="19"/>
  <c r="F422" i="19"/>
  <c r="G422" i="19" s="1"/>
  <c r="E422" i="19"/>
  <c r="K458" i="19"/>
  <c r="J458" i="19"/>
  <c r="F458" i="19"/>
  <c r="G458" i="19" s="1"/>
  <c r="E458" i="19"/>
  <c r="K457" i="19"/>
  <c r="J457" i="19"/>
  <c r="F457" i="19"/>
  <c r="E457" i="19"/>
  <c r="K456" i="19"/>
  <c r="J456" i="19"/>
  <c r="F456" i="19"/>
  <c r="G456" i="19" s="1"/>
  <c r="E456" i="19"/>
  <c r="K455" i="19"/>
  <c r="J455" i="19"/>
  <c r="F455" i="19"/>
  <c r="G455" i="19" s="1"/>
  <c r="E455" i="19"/>
  <c r="K454" i="19"/>
  <c r="J454" i="19"/>
  <c r="F454" i="19"/>
  <c r="E454" i="19"/>
  <c r="K453" i="19"/>
  <c r="J453" i="19"/>
  <c r="F453" i="19"/>
  <c r="E453" i="19"/>
  <c r="K415" i="19"/>
  <c r="J415" i="19"/>
  <c r="F415" i="19"/>
  <c r="G415" i="19" s="1"/>
  <c r="E415" i="19"/>
  <c r="K382" i="19"/>
  <c r="J382" i="19"/>
  <c r="F382" i="19"/>
  <c r="E382" i="19"/>
  <c r="K452" i="19"/>
  <c r="J452" i="19"/>
  <c r="F452" i="19"/>
  <c r="G452" i="19" s="1"/>
  <c r="E452" i="19"/>
  <c r="K417" i="19"/>
  <c r="J417" i="19"/>
  <c r="F417" i="19"/>
  <c r="E417" i="19"/>
  <c r="K399" i="19"/>
  <c r="J399" i="19"/>
  <c r="F399" i="19"/>
  <c r="E399" i="19"/>
  <c r="K451" i="19"/>
  <c r="J451" i="19"/>
  <c r="F451" i="19"/>
  <c r="G451" i="19" s="1"/>
  <c r="E451" i="19"/>
  <c r="K450" i="19"/>
  <c r="J450" i="19"/>
  <c r="F450" i="19"/>
  <c r="G450" i="19" s="1"/>
  <c r="E450" i="19"/>
  <c r="K449" i="19"/>
  <c r="J449" i="19"/>
  <c r="F449" i="19"/>
  <c r="E449" i="19"/>
  <c r="K448" i="19"/>
  <c r="J448" i="19"/>
  <c r="F448" i="19"/>
  <c r="E448" i="19"/>
  <c r="K447" i="19"/>
  <c r="J447" i="19"/>
  <c r="F447" i="19"/>
  <c r="E447" i="19"/>
  <c r="K446" i="19"/>
  <c r="J446" i="19"/>
  <c r="F446" i="19"/>
  <c r="G446" i="19" s="1"/>
  <c r="E446" i="19"/>
  <c r="K445" i="19"/>
  <c r="J445" i="19"/>
  <c r="F445" i="19"/>
  <c r="E445" i="19"/>
  <c r="K444" i="19"/>
  <c r="J444" i="19"/>
  <c r="F444" i="19"/>
  <c r="E444" i="19"/>
  <c r="K371" i="19"/>
  <c r="J371" i="19"/>
  <c r="F371" i="19"/>
  <c r="G371" i="19" s="1"/>
  <c r="E371" i="19"/>
  <c r="K443" i="19"/>
  <c r="J443" i="19"/>
  <c r="F443" i="19"/>
  <c r="E443" i="19"/>
  <c r="K442" i="19"/>
  <c r="J442" i="19"/>
  <c r="F442" i="19"/>
  <c r="G442" i="19" s="1"/>
  <c r="E442" i="19"/>
  <c r="K372" i="19"/>
  <c r="J372" i="19"/>
  <c r="F372" i="19"/>
  <c r="E372" i="19"/>
  <c r="K441" i="19"/>
  <c r="J441" i="19"/>
  <c r="F441" i="19"/>
  <c r="G441" i="19" s="1"/>
  <c r="E441" i="19"/>
  <c r="K378" i="19"/>
  <c r="J378" i="19"/>
  <c r="F378" i="19"/>
  <c r="G378" i="19" s="1"/>
  <c r="E378" i="19"/>
  <c r="K440" i="19"/>
  <c r="J440" i="19"/>
  <c r="F440" i="19"/>
  <c r="E440" i="19"/>
  <c r="K439" i="19"/>
  <c r="J439" i="19"/>
  <c r="F439" i="19"/>
  <c r="E439" i="19"/>
  <c r="K419" i="19"/>
  <c r="J419" i="19"/>
  <c r="F419" i="19"/>
  <c r="G419" i="19" s="1"/>
  <c r="E419" i="19"/>
  <c r="K438" i="19"/>
  <c r="J438" i="19"/>
  <c r="F438" i="19"/>
  <c r="E438" i="19"/>
  <c r="K435" i="19"/>
  <c r="J435" i="19"/>
  <c r="F435" i="19"/>
  <c r="G435" i="19" s="1"/>
  <c r="E435" i="19"/>
  <c r="K367" i="19"/>
  <c r="J367" i="19"/>
  <c r="F367" i="19"/>
  <c r="G367" i="19" s="1"/>
  <c r="E367" i="19"/>
  <c r="K386" i="19"/>
  <c r="J386" i="19"/>
  <c r="F386" i="19"/>
  <c r="E386" i="19"/>
  <c r="K365" i="19"/>
  <c r="J365" i="19"/>
  <c r="J21" i="19" s="1"/>
  <c r="J9" i="19" s="1"/>
  <c r="F365" i="19"/>
  <c r="G365" i="19" s="1"/>
  <c r="E365" i="19"/>
  <c r="K368" i="19"/>
  <c r="J368" i="19"/>
  <c r="F368" i="19"/>
  <c r="E368" i="19"/>
  <c r="K360" i="19"/>
  <c r="K20" i="19" s="1"/>
  <c r="J360" i="19"/>
  <c r="J20" i="19" s="1"/>
  <c r="F360" i="19"/>
  <c r="G360" i="19" s="1"/>
  <c r="E360" i="19"/>
  <c r="E20" i="19" s="1"/>
  <c r="K97" i="19"/>
  <c r="J97" i="19"/>
  <c r="F97" i="19"/>
  <c r="E97" i="19"/>
  <c r="K359" i="19"/>
  <c r="J359" i="19"/>
  <c r="F359" i="19"/>
  <c r="E359" i="19"/>
  <c r="K358" i="19"/>
  <c r="J358" i="19"/>
  <c r="F358" i="19"/>
  <c r="E358" i="19"/>
  <c r="K357" i="19"/>
  <c r="J357" i="19"/>
  <c r="F357" i="19"/>
  <c r="E357" i="19"/>
  <c r="K356" i="19"/>
  <c r="J356" i="19"/>
  <c r="F356" i="19"/>
  <c r="E356" i="19"/>
  <c r="K355" i="19"/>
  <c r="J355" i="19"/>
  <c r="F355" i="19"/>
  <c r="E355" i="19"/>
  <c r="K136" i="19"/>
  <c r="J136" i="19"/>
  <c r="F136" i="19"/>
  <c r="E136" i="19"/>
  <c r="K354" i="19"/>
  <c r="J354" i="19"/>
  <c r="F354" i="19"/>
  <c r="E354" i="19"/>
  <c r="K353" i="19"/>
  <c r="J353" i="19"/>
  <c r="F353" i="19"/>
  <c r="E353" i="19"/>
  <c r="K352" i="19"/>
  <c r="J352" i="19"/>
  <c r="F352" i="19"/>
  <c r="E352" i="19"/>
  <c r="K351" i="19"/>
  <c r="J351" i="19"/>
  <c r="F351" i="19"/>
  <c r="E351" i="19"/>
  <c r="K350" i="19"/>
  <c r="J350" i="19"/>
  <c r="F350" i="19"/>
  <c r="E350" i="19"/>
  <c r="K349" i="19"/>
  <c r="J349" i="19"/>
  <c r="F349" i="19"/>
  <c r="E349" i="19"/>
  <c r="K348" i="19"/>
  <c r="J348" i="19"/>
  <c r="F348" i="19"/>
  <c r="E348" i="19"/>
  <c r="K70" i="19"/>
  <c r="J70" i="19"/>
  <c r="F70" i="19"/>
  <c r="E70" i="19"/>
  <c r="K347" i="19"/>
  <c r="J347" i="19"/>
  <c r="F347" i="19"/>
  <c r="E347" i="19"/>
  <c r="K346" i="19"/>
  <c r="J346" i="19"/>
  <c r="F346" i="19"/>
  <c r="G346" i="19" s="1"/>
  <c r="E346" i="19"/>
  <c r="K345" i="19"/>
  <c r="J345" i="19"/>
  <c r="F345" i="19"/>
  <c r="G345" i="19" s="1"/>
  <c r="E345" i="19"/>
  <c r="K153" i="19"/>
  <c r="J153" i="19"/>
  <c r="F153" i="19"/>
  <c r="E153" i="19"/>
  <c r="K344" i="19"/>
  <c r="J344" i="19"/>
  <c r="F344" i="19"/>
  <c r="E344" i="19"/>
  <c r="K343" i="19"/>
  <c r="J343" i="19"/>
  <c r="F343" i="19"/>
  <c r="G343" i="19" s="1"/>
  <c r="E343" i="19"/>
  <c r="K342" i="19"/>
  <c r="J342" i="19"/>
  <c r="F342" i="19"/>
  <c r="E342" i="19"/>
  <c r="K341" i="19"/>
  <c r="J341" i="19"/>
  <c r="F341" i="19"/>
  <c r="E341" i="19"/>
  <c r="K340" i="19"/>
  <c r="J340" i="19"/>
  <c r="F340" i="19"/>
  <c r="E340" i="19"/>
  <c r="K339" i="19"/>
  <c r="J339" i="19"/>
  <c r="F339" i="19"/>
  <c r="E339" i="19"/>
  <c r="K338" i="19"/>
  <c r="J338" i="19"/>
  <c r="F338" i="19"/>
  <c r="G338" i="19" s="1"/>
  <c r="E338" i="19"/>
  <c r="K337" i="19"/>
  <c r="J337" i="19"/>
  <c r="F337" i="19"/>
  <c r="E337" i="19"/>
  <c r="K336" i="19"/>
  <c r="J336" i="19"/>
  <c r="F336" i="19"/>
  <c r="G336" i="19" s="1"/>
  <c r="E336" i="19"/>
  <c r="K115" i="19"/>
  <c r="J115" i="19"/>
  <c r="F115" i="19"/>
  <c r="E115" i="19"/>
  <c r="K335" i="19"/>
  <c r="J335" i="19"/>
  <c r="F335" i="19"/>
  <c r="G335" i="19" s="1"/>
  <c r="E335" i="19"/>
  <c r="K334" i="19"/>
  <c r="J334" i="19"/>
  <c r="F334" i="19"/>
  <c r="E334" i="19"/>
  <c r="K333" i="19"/>
  <c r="J333" i="19"/>
  <c r="F333" i="19"/>
  <c r="G333" i="19" s="1"/>
  <c r="E333" i="19"/>
  <c r="K332" i="19"/>
  <c r="J332" i="19"/>
  <c r="F332" i="19"/>
  <c r="G332" i="19" s="1"/>
  <c r="E332" i="19"/>
  <c r="K331" i="19"/>
  <c r="J331" i="19"/>
  <c r="F331" i="19"/>
  <c r="G331" i="19" s="1"/>
  <c r="E331" i="19"/>
  <c r="K330" i="19"/>
  <c r="J330" i="19"/>
  <c r="F330" i="19"/>
  <c r="E330" i="19"/>
  <c r="K95" i="19"/>
  <c r="J95" i="19"/>
  <c r="F95" i="19"/>
  <c r="G95" i="19" s="1"/>
  <c r="E95" i="19"/>
  <c r="K329" i="19"/>
  <c r="J329" i="19"/>
  <c r="F329" i="19"/>
  <c r="E329" i="19"/>
  <c r="K328" i="19"/>
  <c r="J328" i="19"/>
  <c r="F328" i="19"/>
  <c r="G328" i="19" s="1"/>
  <c r="E328" i="19"/>
  <c r="K327" i="19"/>
  <c r="J327" i="19"/>
  <c r="F327" i="19"/>
  <c r="G327" i="19" s="1"/>
  <c r="E327" i="19"/>
  <c r="K326" i="19"/>
  <c r="J326" i="19"/>
  <c r="F326" i="19"/>
  <c r="G326" i="19" s="1"/>
  <c r="E326" i="19"/>
  <c r="K148" i="19"/>
  <c r="J148" i="19"/>
  <c r="F148" i="19"/>
  <c r="E148" i="19"/>
  <c r="K107" i="19"/>
  <c r="J107" i="19"/>
  <c r="F107" i="19"/>
  <c r="G107" i="19" s="1"/>
  <c r="E107" i="19"/>
  <c r="K325" i="19"/>
  <c r="J325" i="19"/>
  <c r="F325" i="19"/>
  <c r="E325" i="19"/>
  <c r="K324" i="19"/>
  <c r="J324" i="19"/>
  <c r="F324" i="19"/>
  <c r="G324" i="19" s="1"/>
  <c r="E324" i="19"/>
  <c r="K323" i="19"/>
  <c r="J323" i="19"/>
  <c r="F323" i="19"/>
  <c r="E323" i="19"/>
  <c r="K322" i="19"/>
  <c r="J322" i="19"/>
  <c r="F322" i="19"/>
  <c r="G322" i="19" s="1"/>
  <c r="E322" i="19"/>
  <c r="K321" i="19"/>
  <c r="J321" i="19"/>
  <c r="F321" i="19"/>
  <c r="E321" i="19"/>
  <c r="K320" i="19"/>
  <c r="J320" i="19"/>
  <c r="F320" i="19"/>
  <c r="G320" i="19" s="1"/>
  <c r="E320" i="19"/>
  <c r="K86" i="19"/>
  <c r="J86" i="19"/>
  <c r="F86" i="19"/>
  <c r="G86" i="19" s="1"/>
  <c r="E86" i="19"/>
  <c r="K319" i="19"/>
  <c r="J319" i="19"/>
  <c r="F319" i="19"/>
  <c r="G319" i="19" s="1"/>
  <c r="E319" i="19"/>
  <c r="K318" i="19"/>
  <c r="J318" i="19"/>
  <c r="F318" i="19"/>
  <c r="E318" i="19"/>
  <c r="K317" i="19"/>
  <c r="J317" i="19"/>
  <c r="F317" i="19"/>
  <c r="G317" i="19" s="1"/>
  <c r="E317" i="19"/>
  <c r="K316" i="19"/>
  <c r="J316" i="19"/>
  <c r="F316" i="19"/>
  <c r="E316" i="19"/>
  <c r="K315" i="19"/>
  <c r="J315" i="19"/>
  <c r="F315" i="19"/>
  <c r="G315" i="19" s="1"/>
  <c r="E315" i="19"/>
  <c r="K121" i="19"/>
  <c r="J121" i="19"/>
  <c r="F121" i="19"/>
  <c r="G121" i="19" s="1"/>
  <c r="E121" i="19"/>
  <c r="K314" i="19"/>
  <c r="J314" i="19"/>
  <c r="F314" i="19"/>
  <c r="G314" i="19" s="1"/>
  <c r="E314" i="19"/>
  <c r="K123" i="19"/>
  <c r="J123" i="19"/>
  <c r="F123" i="19"/>
  <c r="E123" i="19"/>
  <c r="K313" i="19"/>
  <c r="J313" i="19"/>
  <c r="F313" i="19"/>
  <c r="G313" i="19" s="1"/>
  <c r="E313" i="19"/>
  <c r="K312" i="19"/>
  <c r="J312" i="19"/>
  <c r="F312" i="19"/>
  <c r="E312" i="19"/>
  <c r="K311" i="19"/>
  <c r="J311" i="19"/>
  <c r="F311" i="19"/>
  <c r="G311" i="19" s="1"/>
  <c r="E311" i="19"/>
  <c r="K133" i="19"/>
  <c r="J133" i="19"/>
  <c r="F133" i="19"/>
  <c r="E133" i="19"/>
  <c r="K310" i="19"/>
  <c r="J310" i="19"/>
  <c r="F310" i="19"/>
  <c r="G310" i="19" s="1"/>
  <c r="E310" i="19"/>
  <c r="K82" i="19"/>
  <c r="J82" i="19"/>
  <c r="F82" i="19"/>
  <c r="E82" i="19"/>
  <c r="K309" i="19"/>
  <c r="J309" i="19"/>
  <c r="F309" i="19"/>
  <c r="G309" i="19" s="1"/>
  <c r="E309" i="19"/>
  <c r="K308" i="19"/>
  <c r="J308" i="19"/>
  <c r="F308" i="19"/>
  <c r="E308" i="19"/>
  <c r="K56" i="19"/>
  <c r="J56" i="19"/>
  <c r="F56" i="19"/>
  <c r="G56" i="19" s="1"/>
  <c r="E56" i="19"/>
  <c r="K307" i="19"/>
  <c r="J307" i="19"/>
  <c r="F307" i="19"/>
  <c r="E307" i="19"/>
  <c r="K306" i="19"/>
  <c r="J306" i="19"/>
  <c r="F306" i="19"/>
  <c r="G306" i="19" s="1"/>
  <c r="E306" i="19"/>
  <c r="K46" i="19"/>
  <c r="J46" i="19"/>
  <c r="F46" i="19"/>
  <c r="E46" i="19"/>
  <c r="K305" i="19"/>
  <c r="J305" i="19"/>
  <c r="F305" i="19"/>
  <c r="G305" i="19" s="1"/>
  <c r="E305" i="19"/>
  <c r="K54" i="19"/>
  <c r="J54" i="19"/>
  <c r="F54" i="19"/>
  <c r="G54" i="19" s="1"/>
  <c r="E54" i="19"/>
  <c r="K111" i="19"/>
  <c r="J111" i="19"/>
  <c r="F111" i="19"/>
  <c r="G111" i="19" s="1"/>
  <c r="E111" i="19"/>
  <c r="K43" i="19"/>
  <c r="J43" i="19"/>
  <c r="F43" i="19"/>
  <c r="G43" i="19" s="1"/>
  <c r="E43" i="19"/>
  <c r="K304" i="19"/>
  <c r="J304" i="19"/>
  <c r="F304" i="19"/>
  <c r="G304" i="19" s="1"/>
  <c r="E304" i="19"/>
  <c r="K110" i="19"/>
  <c r="J110" i="19"/>
  <c r="F110" i="19"/>
  <c r="G110" i="19" s="1"/>
  <c r="E110" i="19"/>
  <c r="K303" i="19"/>
  <c r="J303" i="19"/>
  <c r="F303" i="19"/>
  <c r="G303" i="19" s="1"/>
  <c r="E303" i="19"/>
  <c r="K42" i="19"/>
  <c r="J42" i="19"/>
  <c r="F42" i="19"/>
  <c r="G42" i="19" s="1"/>
  <c r="E42" i="19"/>
  <c r="K302" i="19"/>
  <c r="J302" i="19"/>
  <c r="F302" i="19"/>
  <c r="G302" i="19" s="1"/>
  <c r="E302" i="19"/>
  <c r="K301" i="19"/>
  <c r="J301" i="19"/>
  <c r="F301" i="19"/>
  <c r="G301" i="19" s="1"/>
  <c r="E301" i="19"/>
  <c r="K127" i="19"/>
  <c r="J127" i="19"/>
  <c r="F127" i="19"/>
  <c r="G127" i="19" s="1"/>
  <c r="E127" i="19"/>
  <c r="K105" i="19"/>
  <c r="J105" i="19"/>
  <c r="F105" i="19"/>
  <c r="G105" i="19" s="1"/>
  <c r="E105" i="19"/>
  <c r="K300" i="19"/>
  <c r="J300" i="19"/>
  <c r="F300" i="19"/>
  <c r="G300" i="19" s="1"/>
  <c r="E300" i="19"/>
  <c r="K299" i="19"/>
  <c r="J299" i="19"/>
  <c r="F299" i="19"/>
  <c r="G299" i="19" s="1"/>
  <c r="E299" i="19"/>
  <c r="K60" i="19"/>
  <c r="J60" i="19"/>
  <c r="F60" i="19"/>
  <c r="G60" i="19" s="1"/>
  <c r="E60" i="19"/>
  <c r="K298" i="19"/>
  <c r="J298" i="19"/>
  <c r="F298" i="19"/>
  <c r="G298" i="19" s="1"/>
  <c r="E298" i="19"/>
  <c r="K297" i="19"/>
  <c r="J297" i="19"/>
  <c r="F297" i="19"/>
  <c r="G297" i="19" s="1"/>
  <c r="E297" i="19"/>
  <c r="K132" i="19"/>
  <c r="J132" i="19"/>
  <c r="F132" i="19"/>
  <c r="G132" i="19" s="1"/>
  <c r="E132" i="19"/>
  <c r="K296" i="19"/>
  <c r="J296" i="19"/>
  <c r="F296" i="19"/>
  <c r="G296" i="19" s="1"/>
  <c r="E296" i="19"/>
  <c r="K130" i="19"/>
  <c r="J130" i="19"/>
  <c r="F130" i="19"/>
  <c r="G130" i="19" s="1"/>
  <c r="E130" i="19"/>
  <c r="K295" i="19"/>
  <c r="J295" i="19"/>
  <c r="F295" i="19"/>
  <c r="G295" i="19" s="1"/>
  <c r="E295" i="19"/>
  <c r="K128" i="19"/>
  <c r="J128" i="19"/>
  <c r="F128" i="19"/>
  <c r="G128" i="19" s="1"/>
  <c r="E128" i="19"/>
  <c r="K294" i="19"/>
  <c r="J294" i="19"/>
  <c r="F294" i="19"/>
  <c r="G294" i="19" s="1"/>
  <c r="E294" i="19"/>
  <c r="K62" i="19"/>
  <c r="J62" i="19"/>
  <c r="F62" i="19"/>
  <c r="G62" i="19" s="1"/>
  <c r="E62" i="19"/>
  <c r="K53" i="19"/>
  <c r="J53" i="19"/>
  <c r="F53" i="19"/>
  <c r="G53" i="19" s="1"/>
  <c r="E53" i="19"/>
  <c r="K293" i="19"/>
  <c r="J293" i="19"/>
  <c r="F293" i="19"/>
  <c r="G293" i="19" s="1"/>
  <c r="E293" i="19"/>
  <c r="K83" i="19"/>
  <c r="J83" i="19"/>
  <c r="F83" i="19"/>
  <c r="G83" i="19" s="1"/>
  <c r="E83" i="19"/>
  <c r="K292" i="19"/>
  <c r="J292" i="19"/>
  <c r="F292" i="19"/>
  <c r="G292" i="19" s="1"/>
  <c r="E292" i="19"/>
  <c r="K135" i="19"/>
  <c r="J135" i="19"/>
  <c r="F135" i="19"/>
  <c r="G135" i="19" s="1"/>
  <c r="E135" i="19"/>
  <c r="K291" i="19"/>
  <c r="J291" i="19"/>
  <c r="F291" i="19"/>
  <c r="G291" i="19" s="1"/>
  <c r="E291" i="19"/>
  <c r="K290" i="19"/>
  <c r="J290" i="19"/>
  <c r="F290" i="19"/>
  <c r="G290" i="19" s="1"/>
  <c r="E290" i="19"/>
  <c r="K289" i="19"/>
  <c r="J289" i="19"/>
  <c r="F289" i="19"/>
  <c r="G289" i="19" s="1"/>
  <c r="E289" i="19"/>
  <c r="K288" i="19"/>
  <c r="J288" i="19"/>
  <c r="F288" i="19"/>
  <c r="E288" i="19"/>
  <c r="K44" i="19"/>
  <c r="J44" i="19"/>
  <c r="F44" i="19"/>
  <c r="E44" i="19"/>
  <c r="K287" i="19"/>
  <c r="J287" i="19"/>
  <c r="F287" i="19"/>
  <c r="E287" i="19"/>
  <c r="K286" i="19"/>
  <c r="J286" i="19"/>
  <c r="F286" i="19"/>
  <c r="E286" i="19"/>
  <c r="K285" i="19"/>
  <c r="J285" i="19"/>
  <c r="F285" i="19"/>
  <c r="E285" i="19"/>
  <c r="K284" i="19"/>
  <c r="J284" i="19"/>
  <c r="F284" i="19"/>
  <c r="E284" i="19"/>
  <c r="K114" i="19"/>
  <c r="J114" i="19"/>
  <c r="F114" i="19"/>
  <c r="E114" i="19"/>
  <c r="K283" i="19"/>
  <c r="J283" i="19"/>
  <c r="F283" i="19"/>
  <c r="G283" i="19" s="1"/>
  <c r="E283" i="19"/>
  <c r="K151" i="19"/>
  <c r="J151" i="19"/>
  <c r="F151" i="19"/>
  <c r="G151" i="19" s="1"/>
  <c r="E151" i="19"/>
  <c r="K282" i="19"/>
  <c r="J282" i="19"/>
  <c r="F282" i="19"/>
  <c r="E282" i="19"/>
  <c r="K75" i="19"/>
  <c r="J75" i="19"/>
  <c r="F75" i="19"/>
  <c r="E75" i="19"/>
  <c r="K117" i="19"/>
  <c r="J117" i="19"/>
  <c r="F117" i="19"/>
  <c r="G117" i="19" s="1"/>
  <c r="E117" i="19"/>
  <c r="K59" i="19"/>
  <c r="J59" i="19"/>
  <c r="F59" i="19"/>
  <c r="G59" i="19" s="1"/>
  <c r="E59" i="19"/>
  <c r="K99" i="19"/>
  <c r="J99" i="19"/>
  <c r="F99" i="19"/>
  <c r="E99" i="19"/>
  <c r="K104" i="19"/>
  <c r="J104" i="19"/>
  <c r="F104" i="19"/>
  <c r="E104" i="19"/>
  <c r="K139" i="19"/>
  <c r="J139" i="19"/>
  <c r="F139" i="19"/>
  <c r="E139" i="19"/>
  <c r="K281" i="19"/>
  <c r="J281" i="19"/>
  <c r="F281" i="19"/>
  <c r="G281" i="19" s="1"/>
  <c r="E281" i="19"/>
  <c r="K119" i="19"/>
  <c r="J119" i="19"/>
  <c r="F119" i="19"/>
  <c r="E119" i="19"/>
  <c r="K280" i="19"/>
  <c r="J280" i="19"/>
  <c r="F280" i="19"/>
  <c r="G280" i="19" s="1"/>
  <c r="E280" i="19"/>
  <c r="K134" i="19"/>
  <c r="J134" i="19"/>
  <c r="F134" i="19"/>
  <c r="G134" i="19" s="1"/>
  <c r="E134" i="19"/>
  <c r="K279" i="19"/>
  <c r="J279" i="19"/>
  <c r="F279" i="19"/>
  <c r="G279" i="19" s="1"/>
  <c r="E279" i="19"/>
  <c r="K112" i="19"/>
  <c r="J112" i="19"/>
  <c r="F112" i="19"/>
  <c r="G112" i="19" s="1"/>
  <c r="E112" i="19"/>
  <c r="K278" i="19"/>
  <c r="J278" i="19"/>
  <c r="F278" i="19"/>
  <c r="E278" i="19"/>
  <c r="K78" i="19"/>
  <c r="J78" i="19"/>
  <c r="F78" i="19"/>
  <c r="E78" i="19"/>
  <c r="K50" i="19"/>
  <c r="J50" i="19"/>
  <c r="F50" i="19"/>
  <c r="G50" i="19" s="1"/>
  <c r="E50" i="19"/>
  <c r="K277" i="19"/>
  <c r="J277" i="19"/>
  <c r="F277" i="19"/>
  <c r="G277" i="19" s="1"/>
  <c r="E277" i="19"/>
  <c r="K77" i="19"/>
  <c r="J77" i="19"/>
  <c r="F77" i="19"/>
  <c r="G77" i="19" s="1"/>
  <c r="E77" i="19"/>
  <c r="K58" i="19"/>
  <c r="J58" i="19"/>
  <c r="F58" i="19"/>
  <c r="E58" i="19"/>
  <c r="K276" i="19"/>
  <c r="J276" i="19"/>
  <c r="F276" i="19"/>
  <c r="G276" i="19" s="1"/>
  <c r="E276" i="19"/>
  <c r="K275" i="19"/>
  <c r="J275" i="19"/>
  <c r="F275" i="19"/>
  <c r="G275" i="19" s="1"/>
  <c r="E275" i="19"/>
  <c r="K274" i="19"/>
  <c r="J274" i="19"/>
  <c r="F274" i="19"/>
  <c r="G274" i="19" s="1"/>
  <c r="E274" i="19"/>
  <c r="K273" i="19"/>
  <c r="J273" i="19"/>
  <c r="F273" i="19"/>
  <c r="G273" i="19" s="1"/>
  <c r="E273" i="19"/>
  <c r="K272" i="19"/>
  <c r="J272" i="19"/>
  <c r="F272" i="19"/>
  <c r="G272" i="19" s="1"/>
  <c r="E272" i="19"/>
  <c r="K271" i="19"/>
  <c r="J271" i="19"/>
  <c r="F271" i="19"/>
  <c r="G271" i="19" s="1"/>
  <c r="E271" i="19"/>
  <c r="K270" i="19"/>
  <c r="J270" i="19"/>
  <c r="F270" i="19"/>
  <c r="G270" i="19" s="1"/>
  <c r="E270" i="19"/>
  <c r="K269" i="19"/>
  <c r="J269" i="19"/>
  <c r="F269" i="19"/>
  <c r="G269" i="19" s="1"/>
  <c r="E269" i="19"/>
  <c r="K138" i="19"/>
  <c r="J138" i="19"/>
  <c r="F138" i="19"/>
  <c r="G138" i="19" s="1"/>
  <c r="E138" i="19"/>
  <c r="K101" i="19"/>
  <c r="J101" i="19"/>
  <c r="F101" i="19"/>
  <c r="G101" i="19" s="1"/>
  <c r="E101" i="19"/>
  <c r="K37" i="19"/>
  <c r="J37" i="19"/>
  <c r="F37" i="19"/>
  <c r="G37" i="19" s="1"/>
  <c r="E37" i="19"/>
  <c r="K89" i="19"/>
  <c r="J89" i="19"/>
  <c r="F89" i="19"/>
  <c r="G89" i="19" s="1"/>
  <c r="E89" i="19"/>
  <c r="K268" i="19"/>
  <c r="J268" i="19"/>
  <c r="F268" i="19"/>
  <c r="G268" i="19" s="1"/>
  <c r="E268" i="19"/>
  <c r="K267" i="19"/>
  <c r="J267" i="19"/>
  <c r="F267" i="19"/>
  <c r="G267" i="19" s="1"/>
  <c r="E267" i="19"/>
  <c r="K150" i="19"/>
  <c r="J150" i="19"/>
  <c r="F150" i="19"/>
  <c r="G150" i="19" s="1"/>
  <c r="E150" i="19"/>
  <c r="K106" i="19"/>
  <c r="J106" i="19"/>
  <c r="F106" i="19"/>
  <c r="G106" i="19" s="1"/>
  <c r="E106" i="19"/>
  <c r="K80" i="19"/>
  <c r="J80" i="19"/>
  <c r="F80" i="19"/>
  <c r="G80" i="19" s="1"/>
  <c r="E80" i="19"/>
  <c r="K131" i="19"/>
  <c r="J131" i="19"/>
  <c r="F131" i="19"/>
  <c r="G131" i="19" s="1"/>
  <c r="E131" i="19"/>
  <c r="K102" i="19"/>
  <c r="J102" i="19"/>
  <c r="F102" i="19"/>
  <c r="G102" i="19" s="1"/>
  <c r="E102" i="19"/>
  <c r="K266" i="19"/>
  <c r="J266" i="19"/>
  <c r="F266" i="19"/>
  <c r="G266" i="19" s="1"/>
  <c r="E266" i="19"/>
  <c r="K265" i="19"/>
  <c r="J265" i="19"/>
  <c r="F265" i="19"/>
  <c r="G265" i="19" s="1"/>
  <c r="E265" i="19"/>
  <c r="K108" i="19"/>
  <c r="J108" i="19"/>
  <c r="F108" i="19"/>
  <c r="G108" i="19" s="1"/>
  <c r="E108" i="19"/>
  <c r="K125" i="19"/>
  <c r="J125" i="19"/>
  <c r="F125" i="19"/>
  <c r="G125" i="19" s="1"/>
  <c r="E125" i="19"/>
  <c r="K264" i="19"/>
  <c r="J264" i="19"/>
  <c r="F264" i="19"/>
  <c r="G264" i="19" s="1"/>
  <c r="E264" i="19"/>
  <c r="K263" i="19"/>
  <c r="J263" i="19"/>
  <c r="F263" i="19"/>
  <c r="G263" i="19" s="1"/>
  <c r="E263" i="19"/>
  <c r="K262" i="19"/>
  <c r="J262" i="19"/>
  <c r="F262" i="19"/>
  <c r="G262" i="19" s="1"/>
  <c r="E262" i="19"/>
  <c r="K261" i="19"/>
  <c r="J261" i="19"/>
  <c r="F261" i="19"/>
  <c r="G261" i="19" s="1"/>
  <c r="E261" i="19"/>
  <c r="K152" i="19"/>
  <c r="J152" i="19"/>
  <c r="F152" i="19"/>
  <c r="G152" i="19" s="1"/>
  <c r="E152" i="19"/>
  <c r="K260" i="19"/>
  <c r="J260" i="19"/>
  <c r="F260" i="19"/>
  <c r="G260" i="19" s="1"/>
  <c r="E260" i="19"/>
  <c r="K259" i="19"/>
  <c r="J259" i="19"/>
  <c r="F259" i="19"/>
  <c r="G259" i="19" s="1"/>
  <c r="E259" i="19"/>
  <c r="K122" i="19"/>
  <c r="J122" i="19"/>
  <c r="F122" i="19"/>
  <c r="G122" i="19" s="1"/>
  <c r="E122" i="19"/>
  <c r="K258" i="19"/>
  <c r="J258" i="19"/>
  <c r="F258" i="19"/>
  <c r="G258" i="19" s="1"/>
  <c r="E258" i="19"/>
  <c r="K146" i="19"/>
  <c r="J146" i="19"/>
  <c r="F146" i="19"/>
  <c r="G146" i="19" s="1"/>
  <c r="E146" i="19"/>
  <c r="K257" i="19"/>
  <c r="J257" i="19"/>
  <c r="F257" i="19"/>
  <c r="G257" i="19" s="1"/>
  <c r="E257" i="19"/>
  <c r="K256" i="19"/>
  <c r="J256" i="19"/>
  <c r="F256" i="19"/>
  <c r="G256" i="19" s="1"/>
  <c r="E256" i="19"/>
  <c r="K109" i="19"/>
  <c r="J109" i="19"/>
  <c r="F109" i="19"/>
  <c r="G109" i="19" s="1"/>
  <c r="E109" i="19"/>
  <c r="K255" i="19"/>
  <c r="J255" i="19"/>
  <c r="F255" i="19"/>
  <c r="G255" i="19" s="1"/>
  <c r="E255" i="19"/>
  <c r="K254" i="19"/>
  <c r="J254" i="19"/>
  <c r="F254" i="19"/>
  <c r="G254" i="19" s="1"/>
  <c r="E254" i="19"/>
  <c r="K253" i="19"/>
  <c r="J253" i="19"/>
  <c r="F253" i="19"/>
  <c r="G253" i="19" s="1"/>
  <c r="E253" i="19"/>
  <c r="K252" i="19"/>
  <c r="J252" i="19"/>
  <c r="F252" i="19"/>
  <c r="G252" i="19" s="1"/>
  <c r="E252" i="19"/>
  <c r="K251" i="19"/>
  <c r="J251" i="19"/>
  <c r="F251" i="19"/>
  <c r="G251" i="19" s="1"/>
  <c r="E251" i="19"/>
  <c r="K250" i="19"/>
  <c r="J250" i="19"/>
  <c r="F250" i="19"/>
  <c r="G250" i="19" s="1"/>
  <c r="E250" i="19"/>
  <c r="K249" i="19"/>
  <c r="J249" i="19"/>
  <c r="F249" i="19"/>
  <c r="G249" i="19" s="1"/>
  <c r="E249" i="19"/>
  <c r="K248" i="19"/>
  <c r="J248" i="19"/>
  <c r="F248" i="19"/>
  <c r="G248" i="19" s="1"/>
  <c r="E248" i="19"/>
  <c r="K247" i="19"/>
  <c r="J247" i="19"/>
  <c r="F247" i="19"/>
  <c r="G247" i="19" s="1"/>
  <c r="E247" i="19"/>
  <c r="K47" i="19"/>
  <c r="J47" i="19"/>
  <c r="F47" i="19"/>
  <c r="G47" i="19" s="1"/>
  <c r="E47" i="19"/>
  <c r="K246" i="19"/>
  <c r="J246" i="19"/>
  <c r="F246" i="19"/>
  <c r="E246" i="19"/>
  <c r="K245" i="19"/>
  <c r="J245" i="19"/>
  <c r="F245" i="19"/>
  <c r="E245" i="19"/>
  <c r="K244" i="19"/>
  <c r="J244" i="19"/>
  <c r="F244" i="19"/>
  <c r="G244" i="19" s="1"/>
  <c r="E244" i="19"/>
  <c r="K144" i="19"/>
  <c r="J144" i="19"/>
  <c r="F144" i="19"/>
  <c r="E144" i="19"/>
  <c r="K243" i="19"/>
  <c r="J243" i="19"/>
  <c r="F243" i="19"/>
  <c r="E243" i="19"/>
  <c r="K242" i="19"/>
  <c r="J242" i="19"/>
  <c r="F242" i="19"/>
  <c r="E242" i="19"/>
  <c r="K120" i="19"/>
  <c r="J120" i="19"/>
  <c r="F120" i="19"/>
  <c r="G120" i="19" s="1"/>
  <c r="E120" i="19"/>
  <c r="K241" i="19"/>
  <c r="J241" i="19"/>
  <c r="F241" i="19"/>
  <c r="E241" i="19"/>
  <c r="K64" i="19"/>
  <c r="J64" i="19"/>
  <c r="F64" i="19"/>
  <c r="E64" i="19"/>
  <c r="K57" i="19"/>
  <c r="J57" i="19"/>
  <c r="F57" i="19"/>
  <c r="E57" i="19"/>
  <c r="K240" i="19"/>
  <c r="J240" i="19"/>
  <c r="F240" i="19"/>
  <c r="G240" i="19" s="1"/>
  <c r="E240" i="19"/>
  <c r="K87" i="19"/>
  <c r="J87" i="19"/>
  <c r="F87" i="19"/>
  <c r="E87" i="19"/>
  <c r="K239" i="19"/>
  <c r="J239" i="19"/>
  <c r="F239" i="19"/>
  <c r="E239" i="19"/>
  <c r="K238" i="19"/>
  <c r="J238" i="19"/>
  <c r="F238" i="19"/>
  <c r="G238" i="19" s="1"/>
  <c r="E238" i="19"/>
  <c r="K237" i="19"/>
  <c r="J237" i="19"/>
  <c r="F237" i="19"/>
  <c r="G237" i="19" s="1"/>
  <c r="E237" i="19"/>
  <c r="K45" i="19"/>
  <c r="J45" i="19"/>
  <c r="F45" i="19"/>
  <c r="E45" i="19"/>
  <c r="K236" i="19"/>
  <c r="J236" i="19"/>
  <c r="F236" i="19"/>
  <c r="G236" i="19" s="1"/>
  <c r="E236" i="19"/>
  <c r="K79" i="19"/>
  <c r="J79" i="19"/>
  <c r="F79" i="19"/>
  <c r="G79" i="19" s="1"/>
  <c r="E79" i="19"/>
  <c r="K72" i="19"/>
  <c r="J72" i="19"/>
  <c r="F72" i="19"/>
  <c r="E72" i="19"/>
  <c r="K40" i="19"/>
  <c r="J40" i="19"/>
  <c r="F40" i="19"/>
  <c r="E40" i="19"/>
  <c r="K235" i="19"/>
  <c r="J235" i="19"/>
  <c r="F235" i="19"/>
  <c r="G235" i="19" s="1"/>
  <c r="E235" i="19"/>
  <c r="K68" i="19"/>
  <c r="J68" i="19"/>
  <c r="F68" i="19"/>
  <c r="E68" i="19"/>
  <c r="K124" i="19"/>
  <c r="J124" i="19"/>
  <c r="F124" i="19"/>
  <c r="G124" i="19" s="1"/>
  <c r="E124" i="19"/>
  <c r="K234" i="19"/>
  <c r="J234" i="19"/>
  <c r="F234" i="19"/>
  <c r="G234" i="19" s="1"/>
  <c r="E234" i="19"/>
  <c r="K233" i="19"/>
  <c r="J233" i="19"/>
  <c r="F233" i="19"/>
  <c r="E233" i="19"/>
  <c r="K232" i="19"/>
  <c r="J232" i="19"/>
  <c r="F232" i="19"/>
  <c r="G232" i="19" s="1"/>
  <c r="E232" i="19"/>
  <c r="K231" i="19"/>
  <c r="J231" i="19"/>
  <c r="F231" i="19"/>
  <c r="G231" i="19" s="1"/>
  <c r="E231" i="19"/>
  <c r="K69" i="19"/>
  <c r="J69" i="19"/>
  <c r="F69" i="19"/>
  <c r="E69" i="19"/>
  <c r="K230" i="19"/>
  <c r="J230" i="19"/>
  <c r="F230" i="19"/>
  <c r="G230" i="19" s="1"/>
  <c r="E230" i="19"/>
  <c r="K229" i="19"/>
  <c r="J229" i="19"/>
  <c r="F229" i="19"/>
  <c r="E229" i="19"/>
  <c r="K103" i="19"/>
  <c r="J103" i="19"/>
  <c r="F103" i="19"/>
  <c r="G103" i="19" s="1"/>
  <c r="E103" i="19"/>
  <c r="K228" i="19"/>
  <c r="J228" i="19"/>
  <c r="F228" i="19"/>
  <c r="E228" i="19"/>
  <c r="K227" i="19"/>
  <c r="J227" i="19"/>
  <c r="F227" i="19"/>
  <c r="E227" i="19"/>
  <c r="K226" i="19"/>
  <c r="J226" i="19"/>
  <c r="F226" i="19"/>
  <c r="G226" i="19" s="1"/>
  <c r="E226" i="19"/>
  <c r="K98" i="19"/>
  <c r="J98" i="19"/>
  <c r="F98" i="19"/>
  <c r="E98" i="19"/>
  <c r="K225" i="19"/>
  <c r="J225" i="19"/>
  <c r="F225" i="19"/>
  <c r="E225" i="19"/>
  <c r="K55" i="19"/>
  <c r="J55" i="19"/>
  <c r="F55" i="19"/>
  <c r="E55" i="19"/>
  <c r="K224" i="19"/>
  <c r="J224" i="19"/>
  <c r="F224" i="19"/>
  <c r="G224" i="19" s="1"/>
  <c r="E224" i="19"/>
  <c r="K223" i="19"/>
  <c r="J223" i="19"/>
  <c r="F223" i="19"/>
  <c r="E223" i="19"/>
  <c r="K126" i="19"/>
  <c r="J126" i="19"/>
  <c r="F126" i="19"/>
  <c r="E126" i="19"/>
  <c r="K222" i="19"/>
  <c r="J222" i="19"/>
  <c r="F222" i="19"/>
  <c r="E222" i="19"/>
  <c r="K100" i="19"/>
  <c r="J100" i="19"/>
  <c r="F100" i="19"/>
  <c r="G100" i="19" s="1"/>
  <c r="E100" i="19"/>
  <c r="K38" i="19"/>
  <c r="J38" i="19"/>
  <c r="F38" i="19"/>
  <c r="E38" i="19"/>
  <c r="K221" i="19"/>
  <c r="J221" i="19"/>
  <c r="F221" i="19"/>
  <c r="E221" i="19"/>
  <c r="K220" i="19"/>
  <c r="J220" i="19"/>
  <c r="F220" i="19"/>
  <c r="G220" i="19" s="1"/>
  <c r="E220" i="19"/>
  <c r="K116" i="19"/>
  <c r="J116" i="19"/>
  <c r="F116" i="19"/>
  <c r="E116" i="19"/>
  <c r="K219" i="19"/>
  <c r="J219" i="19"/>
  <c r="F219" i="19"/>
  <c r="G219" i="19" s="1"/>
  <c r="E219" i="19"/>
  <c r="K218" i="19"/>
  <c r="J218" i="19"/>
  <c r="F218" i="19"/>
  <c r="E218" i="19"/>
  <c r="K217" i="19"/>
  <c r="J217" i="19"/>
  <c r="F217" i="19"/>
  <c r="E217" i="19"/>
  <c r="K216" i="19"/>
  <c r="J216" i="19"/>
  <c r="F216" i="19"/>
  <c r="G216" i="19" s="1"/>
  <c r="E216" i="19"/>
  <c r="K215" i="19"/>
  <c r="J215" i="19"/>
  <c r="F215" i="19"/>
  <c r="E215" i="19"/>
  <c r="K94" i="19"/>
  <c r="J94" i="19"/>
  <c r="F94" i="19"/>
  <c r="G94" i="19" s="1"/>
  <c r="E94" i="19"/>
  <c r="K129" i="19"/>
  <c r="J129" i="19"/>
  <c r="F129" i="19"/>
  <c r="E129" i="19"/>
  <c r="K214" i="19"/>
  <c r="J214" i="19"/>
  <c r="F214" i="19"/>
  <c r="G214" i="19" s="1"/>
  <c r="E214" i="19"/>
  <c r="K143" i="19"/>
  <c r="J143" i="19"/>
  <c r="F143" i="19"/>
  <c r="G143" i="19" s="1"/>
  <c r="E143" i="19"/>
  <c r="K213" i="19"/>
  <c r="J213" i="19"/>
  <c r="F213" i="19"/>
  <c r="G213" i="19" s="1"/>
  <c r="E213" i="19"/>
  <c r="K212" i="19"/>
  <c r="J212" i="19"/>
  <c r="F212" i="19"/>
  <c r="E212" i="19"/>
  <c r="K71" i="19"/>
  <c r="J71" i="19"/>
  <c r="F71" i="19"/>
  <c r="G71" i="19" s="1"/>
  <c r="E71" i="19"/>
  <c r="K51" i="19"/>
  <c r="J51" i="19"/>
  <c r="F51" i="19"/>
  <c r="E51" i="19"/>
  <c r="K211" i="19"/>
  <c r="J211" i="19"/>
  <c r="F211" i="19"/>
  <c r="E211" i="19"/>
  <c r="K210" i="19"/>
  <c r="J210" i="19"/>
  <c r="F210" i="19"/>
  <c r="G210" i="19" s="1"/>
  <c r="E210" i="19"/>
  <c r="K113" i="19"/>
  <c r="J113" i="19"/>
  <c r="F113" i="19"/>
  <c r="E113" i="19"/>
  <c r="K96" i="19"/>
  <c r="J96" i="19"/>
  <c r="F96" i="19"/>
  <c r="G96" i="19" s="1"/>
  <c r="E96" i="19"/>
  <c r="K88" i="19"/>
  <c r="J88" i="19"/>
  <c r="F88" i="19"/>
  <c r="E88" i="19"/>
  <c r="K90" i="19"/>
  <c r="J90" i="19"/>
  <c r="F90" i="19"/>
  <c r="E90" i="19"/>
  <c r="K209" i="19"/>
  <c r="J209" i="19"/>
  <c r="F209" i="19"/>
  <c r="G209" i="19" s="1"/>
  <c r="E209" i="19"/>
  <c r="K36" i="19"/>
  <c r="J36" i="19"/>
  <c r="F36" i="19"/>
  <c r="E36" i="19"/>
  <c r="K65" i="19"/>
  <c r="J65" i="19"/>
  <c r="F65" i="19"/>
  <c r="G65" i="19" s="1"/>
  <c r="E65" i="19"/>
  <c r="K66" i="19"/>
  <c r="J66" i="19"/>
  <c r="F66" i="19"/>
  <c r="G66" i="19" s="1"/>
  <c r="E66" i="19"/>
  <c r="K208" i="19"/>
  <c r="J208" i="19"/>
  <c r="F208" i="19"/>
  <c r="E208" i="19"/>
  <c r="K207" i="19"/>
  <c r="J207" i="19"/>
  <c r="F207" i="19"/>
  <c r="G207" i="19" s="1"/>
  <c r="E207" i="19"/>
  <c r="K206" i="19"/>
  <c r="J206" i="19"/>
  <c r="F206" i="19"/>
  <c r="E206" i="19"/>
  <c r="K52" i="19"/>
  <c r="J52" i="19"/>
  <c r="F52" i="19"/>
  <c r="E52" i="19"/>
  <c r="K205" i="19"/>
  <c r="J205" i="19"/>
  <c r="F205" i="19"/>
  <c r="G205" i="19" s="1"/>
  <c r="E205" i="19"/>
  <c r="K204" i="19"/>
  <c r="J204" i="19"/>
  <c r="F204" i="19"/>
  <c r="E204" i="19"/>
  <c r="K92" i="19"/>
  <c r="J92" i="19"/>
  <c r="F92" i="19"/>
  <c r="E92" i="19"/>
  <c r="K85" i="19"/>
  <c r="J85" i="19"/>
  <c r="F85" i="19"/>
  <c r="G85" i="19" s="1"/>
  <c r="E85" i="19"/>
  <c r="K203" i="19"/>
  <c r="J203" i="19"/>
  <c r="F203" i="19"/>
  <c r="E203" i="19"/>
  <c r="K202" i="19"/>
  <c r="L202" i="19" s="1"/>
  <c r="J202" i="19"/>
  <c r="F202" i="19"/>
  <c r="E202" i="19"/>
  <c r="K201" i="19"/>
  <c r="J201" i="19"/>
  <c r="F201" i="19"/>
  <c r="E201" i="19"/>
  <c r="K200" i="19"/>
  <c r="J200" i="19"/>
  <c r="F200" i="19"/>
  <c r="G200" i="19" s="1"/>
  <c r="E200" i="19"/>
  <c r="K63" i="19"/>
  <c r="L63" i="19" s="1"/>
  <c r="J63" i="19"/>
  <c r="F63" i="19"/>
  <c r="E63" i="19"/>
  <c r="K48" i="19"/>
  <c r="J48" i="19"/>
  <c r="F48" i="19"/>
  <c r="E48" i="19"/>
  <c r="K199" i="19"/>
  <c r="J199" i="19"/>
  <c r="F199" i="19"/>
  <c r="G199" i="19" s="1"/>
  <c r="E199" i="19"/>
  <c r="K198" i="19"/>
  <c r="J198" i="19"/>
  <c r="F198" i="19"/>
  <c r="G198" i="19" s="1"/>
  <c r="E198" i="19"/>
  <c r="K197" i="19"/>
  <c r="J197" i="19"/>
  <c r="F197" i="19"/>
  <c r="E197" i="19"/>
  <c r="K196" i="19"/>
  <c r="J196" i="19"/>
  <c r="F196" i="19"/>
  <c r="G196" i="19" s="1"/>
  <c r="E196" i="19"/>
  <c r="K195" i="19"/>
  <c r="J195" i="19"/>
  <c r="F195" i="19"/>
  <c r="G195" i="19" s="1"/>
  <c r="E195" i="19"/>
  <c r="K194" i="19"/>
  <c r="J194" i="19"/>
  <c r="F194" i="19"/>
  <c r="E194" i="19"/>
  <c r="K193" i="19"/>
  <c r="J193" i="19"/>
  <c r="F193" i="19"/>
  <c r="G193" i="19" s="1"/>
  <c r="E193" i="19"/>
  <c r="K192" i="19"/>
  <c r="J192" i="19"/>
  <c r="F192" i="19"/>
  <c r="G192" i="19" s="1"/>
  <c r="E192" i="19"/>
  <c r="K34" i="19"/>
  <c r="J34" i="19"/>
  <c r="F34" i="19"/>
  <c r="E34" i="19"/>
  <c r="K76" i="19"/>
  <c r="J76" i="19"/>
  <c r="F76" i="19"/>
  <c r="E76" i="19"/>
  <c r="K191" i="19"/>
  <c r="J191" i="19"/>
  <c r="F191" i="19"/>
  <c r="G191" i="19" s="1"/>
  <c r="E191" i="19"/>
  <c r="K141" i="19"/>
  <c r="J141" i="19"/>
  <c r="F141" i="19"/>
  <c r="G141" i="19" s="1"/>
  <c r="E141" i="19"/>
  <c r="K190" i="19"/>
  <c r="J190" i="19"/>
  <c r="F190" i="19"/>
  <c r="E190" i="19"/>
  <c r="K35" i="19"/>
  <c r="J35" i="19"/>
  <c r="F35" i="19"/>
  <c r="E35" i="19"/>
  <c r="K189" i="19"/>
  <c r="J189" i="19"/>
  <c r="F189" i="19"/>
  <c r="E189" i="19"/>
  <c r="K188" i="19"/>
  <c r="J188" i="19"/>
  <c r="F188" i="19"/>
  <c r="G188" i="19" s="1"/>
  <c r="E188" i="19"/>
  <c r="K187" i="19"/>
  <c r="J187" i="19"/>
  <c r="F187" i="19"/>
  <c r="E187" i="19"/>
  <c r="K186" i="19"/>
  <c r="J186" i="19"/>
  <c r="F186" i="19"/>
  <c r="G186" i="19" s="1"/>
  <c r="E186" i="19"/>
  <c r="K185" i="19"/>
  <c r="J185" i="19"/>
  <c r="F185" i="19"/>
  <c r="E185" i="19"/>
  <c r="K184" i="19"/>
  <c r="J184" i="19"/>
  <c r="F184" i="19"/>
  <c r="G184" i="19" s="1"/>
  <c r="E184" i="19"/>
  <c r="K142" i="19"/>
  <c r="J142" i="19"/>
  <c r="F142" i="19"/>
  <c r="E142" i="19"/>
  <c r="K183" i="19"/>
  <c r="J183" i="19"/>
  <c r="F183" i="19"/>
  <c r="E183" i="19"/>
  <c r="K33" i="19"/>
  <c r="J33" i="19"/>
  <c r="F33" i="19"/>
  <c r="E33" i="19"/>
  <c r="K41" i="19"/>
  <c r="J41" i="19"/>
  <c r="F41" i="19"/>
  <c r="G41" i="19" s="1"/>
  <c r="E41" i="19"/>
  <c r="K145" i="19"/>
  <c r="J145" i="19"/>
  <c r="F145" i="19"/>
  <c r="E145" i="19"/>
  <c r="K73" i="19"/>
  <c r="J73" i="19"/>
  <c r="F73" i="19"/>
  <c r="E73" i="19"/>
  <c r="K182" i="19"/>
  <c r="J182" i="19"/>
  <c r="F182" i="19"/>
  <c r="E182" i="19"/>
  <c r="K31" i="19"/>
  <c r="J31" i="19"/>
  <c r="F31" i="19"/>
  <c r="G31" i="19" s="1"/>
  <c r="E31" i="19"/>
  <c r="K181" i="19"/>
  <c r="J181" i="19"/>
  <c r="F181" i="19"/>
  <c r="G181" i="19" s="1"/>
  <c r="E181" i="19"/>
  <c r="K180" i="19"/>
  <c r="J180" i="19"/>
  <c r="F180" i="19"/>
  <c r="E180" i="19"/>
  <c r="K179" i="19"/>
  <c r="J179" i="19"/>
  <c r="F179" i="19"/>
  <c r="E179" i="19"/>
  <c r="K178" i="19"/>
  <c r="J178" i="19"/>
  <c r="F178" i="19"/>
  <c r="G178" i="19" s="1"/>
  <c r="E178" i="19"/>
  <c r="K93" i="19"/>
  <c r="J93" i="19"/>
  <c r="F93" i="19"/>
  <c r="E93" i="19"/>
  <c r="K177" i="19"/>
  <c r="J177" i="19"/>
  <c r="F177" i="19"/>
  <c r="G177" i="19" s="1"/>
  <c r="E177" i="19"/>
  <c r="K176" i="19"/>
  <c r="J176" i="19"/>
  <c r="F176" i="19"/>
  <c r="E176" i="19"/>
  <c r="K175" i="19"/>
  <c r="J175" i="19"/>
  <c r="F175" i="19"/>
  <c r="G175" i="19" s="1"/>
  <c r="E175" i="19"/>
  <c r="K74" i="19"/>
  <c r="J74" i="19"/>
  <c r="F74" i="19"/>
  <c r="E74" i="19"/>
  <c r="K174" i="19"/>
  <c r="J174" i="19"/>
  <c r="F174" i="19"/>
  <c r="G174" i="19" s="1"/>
  <c r="E174" i="19"/>
  <c r="K173" i="19"/>
  <c r="J173" i="19"/>
  <c r="F173" i="19"/>
  <c r="E173" i="19"/>
  <c r="K172" i="19"/>
  <c r="J172" i="19"/>
  <c r="F172" i="19"/>
  <c r="G172" i="19" s="1"/>
  <c r="E172" i="19"/>
  <c r="K84" i="19"/>
  <c r="J84" i="19"/>
  <c r="F84" i="19"/>
  <c r="E84" i="19"/>
  <c r="K49" i="19"/>
  <c r="J49" i="19"/>
  <c r="F49" i="19"/>
  <c r="G49" i="19" s="1"/>
  <c r="E49" i="19"/>
  <c r="K91" i="19"/>
  <c r="J91" i="19"/>
  <c r="F91" i="19"/>
  <c r="E91" i="19"/>
  <c r="K171" i="19"/>
  <c r="J171" i="19"/>
  <c r="F171" i="19"/>
  <c r="G171" i="19" s="1"/>
  <c r="E171" i="19"/>
  <c r="K170" i="19"/>
  <c r="J170" i="19"/>
  <c r="F170" i="19"/>
  <c r="G170" i="19" s="1"/>
  <c r="E170" i="19"/>
  <c r="K169" i="19"/>
  <c r="J169" i="19"/>
  <c r="F169" i="19"/>
  <c r="G169" i="19" s="1"/>
  <c r="E169" i="19"/>
  <c r="K168" i="19"/>
  <c r="J168" i="19"/>
  <c r="F168" i="19"/>
  <c r="E168" i="19"/>
  <c r="K167" i="19"/>
  <c r="J167" i="19"/>
  <c r="F167" i="19"/>
  <c r="G167" i="19" s="1"/>
  <c r="E167" i="19"/>
  <c r="K166" i="19"/>
  <c r="J166" i="19"/>
  <c r="F166" i="19"/>
  <c r="E166" i="19"/>
  <c r="K165" i="19"/>
  <c r="J165" i="19"/>
  <c r="F165" i="19"/>
  <c r="G165" i="19" s="1"/>
  <c r="E165" i="19"/>
  <c r="K67" i="19"/>
  <c r="J67" i="19"/>
  <c r="F67" i="19"/>
  <c r="G67" i="19" s="1"/>
  <c r="E67" i="19"/>
  <c r="K164" i="19"/>
  <c r="J164" i="19"/>
  <c r="F164" i="19"/>
  <c r="G164" i="19" s="1"/>
  <c r="E164" i="19"/>
  <c r="K163" i="19"/>
  <c r="J163" i="19"/>
  <c r="F163" i="19"/>
  <c r="G163" i="19" s="1"/>
  <c r="E163" i="19"/>
  <c r="K81" i="19"/>
  <c r="J81" i="19"/>
  <c r="F81" i="19"/>
  <c r="G81" i="19" s="1"/>
  <c r="E81" i="19"/>
  <c r="K39" i="19"/>
  <c r="J39" i="19"/>
  <c r="F39" i="19"/>
  <c r="G39" i="19" s="1"/>
  <c r="E39" i="19"/>
  <c r="K162" i="19"/>
  <c r="J162" i="19"/>
  <c r="F162" i="19"/>
  <c r="G162" i="19" s="1"/>
  <c r="E162" i="19"/>
  <c r="K149" i="19"/>
  <c r="J149" i="19"/>
  <c r="F149" i="19"/>
  <c r="G149" i="19" s="1"/>
  <c r="E149" i="19"/>
  <c r="K161" i="19"/>
  <c r="J161" i="19"/>
  <c r="F161" i="19"/>
  <c r="G161" i="19" s="1"/>
  <c r="E161" i="19"/>
  <c r="K140" i="19"/>
  <c r="J140" i="19"/>
  <c r="F140" i="19"/>
  <c r="G140" i="19" s="1"/>
  <c r="E140" i="19"/>
  <c r="K160" i="19"/>
  <c r="J160" i="19"/>
  <c r="F160" i="19"/>
  <c r="G160" i="19" s="1"/>
  <c r="E160" i="19"/>
  <c r="K159" i="19"/>
  <c r="J159" i="19"/>
  <c r="F159" i="19"/>
  <c r="G159" i="19" s="1"/>
  <c r="E159" i="19"/>
  <c r="K61" i="19"/>
  <c r="J61" i="19"/>
  <c r="F61" i="19"/>
  <c r="G61" i="19" s="1"/>
  <c r="E61" i="19"/>
  <c r="K158" i="19"/>
  <c r="J158" i="19"/>
  <c r="F158" i="19"/>
  <c r="G158" i="19" s="1"/>
  <c r="E158" i="19"/>
  <c r="K118" i="19"/>
  <c r="J118" i="19"/>
  <c r="F118" i="19"/>
  <c r="G118" i="19" s="1"/>
  <c r="E118" i="19"/>
  <c r="K157" i="19"/>
  <c r="J157" i="19"/>
  <c r="F157" i="19"/>
  <c r="G157" i="19" s="1"/>
  <c r="E157" i="19"/>
  <c r="K156" i="19"/>
  <c r="J156" i="19"/>
  <c r="F156" i="19"/>
  <c r="G156" i="19" s="1"/>
  <c r="E156" i="19"/>
  <c r="K147" i="19"/>
  <c r="J147" i="19"/>
  <c r="F147" i="19"/>
  <c r="G147" i="19" s="1"/>
  <c r="E147" i="19"/>
  <c r="K137" i="19"/>
  <c r="J137" i="19"/>
  <c r="F137" i="19"/>
  <c r="G137" i="19" s="1"/>
  <c r="E137" i="19"/>
  <c r="K155" i="19"/>
  <c r="J155" i="19"/>
  <c r="F155" i="19"/>
  <c r="G155" i="19" s="1"/>
  <c r="E155" i="19"/>
  <c r="K32" i="19"/>
  <c r="J32" i="19"/>
  <c r="F32" i="19"/>
  <c r="G32" i="19" s="1"/>
  <c r="E32" i="19"/>
  <c r="K154" i="19"/>
  <c r="J154" i="19"/>
  <c r="F154" i="19"/>
  <c r="E154" i="19"/>
  <c r="K24" i="19"/>
  <c r="K11" i="19" s="1"/>
  <c r="J24" i="19"/>
  <c r="J11" i="19" s="1"/>
  <c r="F24" i="19"/>
  <c r="G24" i="19" s="1"/>
  <c r="E24" i="19"/>
  <c r="E11" i="19" s="1"/>
  <c r="K22" i="19"/>
  <c r="K10" i="19" s="1"/>
  <c r="J22" i="19"/>
  <c r="J10" i="19" s="1"/>
  <c r="F22" i="19"/>
  <c r="F10" i="19" s="1"/>
  <c r="E22" i="19"/>
  <c r="E10" i="19" s="1"/>
  <c r="J560" i="18"/>
  <c r="E560" i="18"/>
  <c r="K559" i="18"/>
  <c r="K560" i="18" s="1"/>
  <c r="F559" i="18"/>
  <c r="F560" i="18" s="1"/>
  <c r="J555" i="18"/>
  <c r="E555" i="18"/>
  <c r="K553" i="18"/>
  <c r="F553" i="18"/>
  <c r="K552" i="18"/>
  <c r="F552" i="18"/>
  <c r="G552" i="18" s="1"/>
  <c r="H552" i="18" s="1"/>
  <c r="K551" i="18"/>
  <c r="F551" i="18"/>
  <c r="K550" i="18"/>
  <c r="F550" i="18"/>
  <c r="F24" i="18" s="1"/>
  <c r="F11" i="18" s="1"/>
  <c r="G11" i="18" s="1"/>
  <c r="K545" i="18"/>
  <c r="J545" i="18"/>
  <c r="F545" i="18"/>
  <c r="G545" i="18" s="1"/>
  <c r="E545" i="18"/>
  <c r="K494" i="18"/>
  <c r="J494" i="18"/>
  <c r="F494" i="18"/>
  <c r="G494" i="18" s="1"/>
  <c r="E494" i="18"/>
  <c r="K496" i="18"/>
  <c r="J496" i="18"/>
  <c r="F496" i="18"/>
  <c r="G496" i="18" s="1"/>
  <c r="E496" i="18"/>
  <c r="K484" i="18"/>
  <c r="J484" i="18"/>
  <c r="F484" i="18"/>
  <c r="G484" i="18" s="1"/>
  <c r="E484" i="18"/>
  <c r="K490" i="18"/>
  <c r="J490" i="18"/>
  <c r="F490" i="18"/>
  <c r="G490" i="18" s="1"/>
  <c r="E490" i="18"/>
  <c r="K498" i="18"/>
  <c r="J498" i="18"/>
  <c r="F498" i="18"/>
  <c r="G498" i="18" s="1"/>
  <c r="E498" i="18"/>
  <c r="K493" i="18"/>
  <c r="J493" i="18"/>
  <c r="F493" i="18"/>
  <c r="G493" i="18" s="1"/>
  <c r="E493" i="18"/>
  <c r="K486" i="18"/>
  <c r="J486" i="18"/>
  <c r="F486" i="18"/>
  <c r="G486" i="18" s="1"/>
  <c r="E486" i="18"/>
  <c r="K489" i="18"/>
  <c r="J489" i="18"/>
  <c r="F489" i="18"/>
  <c r="G489" i="18" s="1"/>
  <c r="E489" i="18"/>
  <c r="K491" i="18"/>
  <c r="J491" i="18"/>
  <c r="F491" i="18"/>
  <c r="G491" i="18" s="1"/>
  <c r="E491" i="18"/>
  <c r="K482" i="18"/>
  <c r="J482" i="18"/>
  <c r="F482" i="18"/>
  <c r="G482" i="18" s="1"/>
  <c r="E482" i="18"/>
  <c r="K471" i="18"/>
  <c r="J471" i="18"/>
  <c r="F471" i="18"/>
  <c r="G471" i="18" s="1"/>
  <c r="E471" i="18"/>
  <c r="K495" i="18"/>
  <c r="J495" i="18"/>
  <c r="F495" i="18"/>
  <c r="G495" i="18" s="1"/>
  <c r="E495" i="18"/>
  <c r="K492" i="18"/>
  <c r="J492" i="18"/>
  <c r="F492" i="18"/>
  <c r="G492" i="18" s="1"/>
  <c r="E492" i="18"/>
  <c r="K456" i="18"/>
  <c r="J456" i="18"/>
  <c r="F456" i="18"/>
  <c r="G456" i="18" s="1"/>
  <c r="E456" i="18"/>
  <c r="K460" i="18"/>
  <c r="J460" i="18"/>
  <c r="F460" i="18"/>
  <c r="G460" i="18" s="1"/>
  <c r="E460" i="18"/>
  <c r="K483" i="18"/>
  <c r="J483" i="18"/>
  <c r="F483" i="18"/>
  <c r="G483" i="18" s="1"/>
  <c r="E483" i="18"/>
  <c r="K497" i="18"/>
  <c r="J497" i="18"/>
  <c r="F497" i="18"/>
  <c r="G497" i="18" s="1"/>
  <c r="E497" i="18"/>
  <c r="K488" i="18"/>
  <c r="J488" i="18"/>
  <c r="F488" i="18"/>
  <c r="G488" i="18" s="1"/>
  <c r="E488" i="18"/>
  <c r="K499" i="18"/>
  <c r="J499" i="18"/>
  <c r="F499" i="18"/>
  <c r="G499" i="18" s="1"/>
  <c r="E499" i="18"/>
  <c r="K452" i="18"/>
  <c r="J452" i="18"/>
  <c r="F452" i="18"/>
  <c r="G452" i="18" s="1"/>
  <c r="E452" i="18"/>
  <c r="K451" i="18"/>
  <c r="J451" i="18"/>
  <c r="F451" i="18"/>
  <c r="G451" i="18" s="1"/>
  <c r="E451" i="18"/>
  <c r="K544" i="18"/>
  <c r="J544" i="18"/>
  <c r="F544" i="18"/>
  <c r="G544" i="18" s="1"/>
  <c r="E544" i="18"/>
  <c r="K500" i="18"/>
  <c r="J500" i="18"/>
  <c r="F500" i="18"/>
  <c r="G500" i="18" s="1"/>
  <c r="E500" i="18"/>
  <c r="K543" i="18"/>
  <c r="J543" i="18"/>
  <c r="F543" i="18"/>
  <c r="G543" i="18" s="1"/>
  <c r="E543" i="18"/>
  <c r="K542" i="18"/>
  <c r="J542" i="18"/>
  <c r="F542" i="18"/>
  <c r="G542" i="18" s="1"/>
  <c r="E542" i="18"/>
  <c r="K473" i="18"/>
  <c r="J473" i="18"/>
  <c r="F473" i="18"/>
  <c r="G473" i="18" s="1"/>
  <c r="E473" i="18"/>
  <c r="K478" i="18"/>
  <c r="J478" i="18"/>
  <c r="F478" i="18"/>
  <c r="G478" i="18" s="1"/>
  <c r="E478" i="18"/>
  <c r="K466" i="18"/>
  <c r="J466" i="18"/>
  <c r="F466" i="18"/>
  <c r="G466" i="18" s="1"/>
  <c r="E466" i="18"/>
  <c r="K477" i="18"/>
  <c r="J477" i="18"/>
  <c r="F477" i="18"/>
  <c r="G477" i="18" s="1"/>
  <c r="E477" i="18"/>
  <c r="K541" i="18"/>
  <c r="J541" i="18"/>
  <c r="F541" i="18"/>
  <c r="G541" i="18" s="1"/>
  <c r="E541" i="18"/>
  <c r="K474" i="18"/>
  <c r="J474" i="18"/>
  <c r="F474" i="18"/>
  <c r="G474" i="18" s="1"/>
  <c r="E474" i="18"/>
  <c r="K476" i="18"/>
  <c r="J476" i="18"/>
  <c r="F476" i="18"/>
  <c r="G476" i="18" s="1"/>
  <c r="E476" i="18"/>
  <c r="K479" i="18"/>
  <c r="J479" i="18"/>
  <c r="F479" i="18"/>
  <c r="G479" i="18" s="1"/>
  <c r="E479" i="18"/>
  <c r="K467" i="18"/>
  <c r="J467" i="18"/>
  <c r="F467" i="18"/>
  <c r="G467" i="18" s="1"/>
  <c r="E467" i="18"/>
  <c r="K470" i="18"/>
  <c r="J470" i="18"/>
  <c r="F470" i="18"/>
  <c r="G470" i="18" s="1"/>
  <c r="E470" i="18"/>
  <c r="K540" i="18"/>
  <c r="J540" i="18"/>
  <c r="F540" i="18"/>
  <c r="G540" i="18" s="1"/>
  <c r="E540" i="18"/>
  <c r="K481" i="18"/>
  <c r="J481" i="18"/>
  <c r="F481" i="18"/>
  <c r="G481" i="18" s="1"/>
  <c r="E481" i="18"/>
  <c r="K459" i="18"/>
  <c r="J459" i="18"/>
  <c r="F459" i="18"/>
  <c r="G459" i="18" s="1"/>
  <c r="E459" i="18"/>
  <c r="K487" i="18"/>
  <c r="J487" i="18"/>
  <c r="F487" i="18"/>
  <c r="G487" i="18" s="1"/>
  <c r="E487" i="18"/>
  <c r="K443" i="18"/>
  <c r="J443" i="18"/>
  <c r="F443" i="18"/>
  <c r="G443" i="18" s="1"/>
  <c r="E443" i="18"/>
  <c r="K465" i="18"/>
  <c r="J465" i="18"/>
  <c r="F465" i="18"/>
  <c r="G465" i="18" s="1"/>
  <c r="E465" i="18"/>
  <c r="K457" i="18"/>
  <c r="J457" i="18"/>
  <c r="F457" i="18"/>
  <c r="G457" i="18" s="1"/>
  <c r="E457" i="18"/>
  <c r="K449" i="18"/>
  <c r="J449" i="18"/>
  <c r="F449" i="18"/>
  <c r="G449" i="18" s="1"/>
  <c r="E449" i="18"/>
  <c r="K539" i="18"/>
  <c r="J539" i="18"/>
  <c r="F539" i="18"/>
  <c r="G539" i="18" s="1"/>
  <c r="E539" i="18"/>
  <c r="K463" i="18"/>
  <c r="J463" i="18"/>
  <c r="F463" i="18"/>
  <c r="G463" i="18" s="1"/>
  <c r="E463" i="18"/>
  <c r="K475" i="18"/>
  <c r="J475" i="18"/>
  <c r="F475" i="18"/>
  <c r="G475" i="18" s="1"/>
  <c r="E475" i="18"/>
  <c r="K455" i="18"/>
  <c r="J455" i="18"/>
  <c r="F455" i="18"/>
  <c r="G455" i="18" s="1"/>
  <c r="E455" i="18"/>
  <c r="K468" i="18"/>
  <c r="J468" i="18"/>
  <c r="F468" i="18"/>
  <c r="G468" i="18" s="1"/>
  <c r="E468" i="18"/>
  <c r="K461" i="18"/>
  <c r="J461" i="18"/>
  <c r="F461" i="18"/>
  <c r="G461" i="18" s="1"/>
  <c r="E461" i="18"/>
  <c r="K469" i="18"/>
  <c r="J469" i="18"/>
  <c r="F469" i="18"/>
  <c r="G469" i="18" s="1"/>
  <c r="E469" i="18"/>
  <c r="K538" i="18"/>
  <c r="J538" i="18"/>
  <c r="F538" i="18"/>
  <c r="G538" i="18" s="1"/>
  <c r="E538" i="18"/>
  <c r="K537" i="18"/>
  <c r="J537" i="18"/>
  <c r="F537" i="18"/>
  <c r="G537" i="18" s="1"/>
  <c r="E537" i="18"/>
  <c r="K436" i="18"/>
  <c r="J436" i="18"/>
  <c r="F436" i="18"/>
  <c r="G436" i="18" s="1"/>
  <c r="E436" i="18"/>
  <c r="K536" i="18"/>
  <c r="J536" i="18"/>
  <c r="F536" i="18"/>
  <c r="G536" i="18" s="1"/>
  <c r="E536" i="18"/>
  <c r="K453" i="18"/>
  <c r="J453" i="18"/>
  <c r="F453" i="18"/>
  <c r="G453" i="18" s="1"/>
  <c r="E453" i="18"/>
  <c r="K485" i="18"/>
  <c r="J485" i="18"/>
  <c r="F485" i="18"/>
  <c r="G485" i="18" s="1"/>
  <c r="E485" i="18"/>
  <c r="K421" i="18"/>
  <c r="J421" i="18"/>
  <c r="F421" i="18"/>
  <c r="G421" i="18" s="1"/>
  <c r="E421" i="18"/>
  <c r="K445" i="18"/>
  <c r="J445" i="18"/>
  <c r="F445" i="18"/>
  <c r="G445" i="18" s="1"/>
  <c r="E445" i="18"/>
  <c r="K428" i="18"/>
  <c r="J428" i="18"/>
  <c r="F428" i="18"/>
  <c r="G428" i="18" s="1"/>
  <c r="E428" i="18"/>
  <c r="K426" i="18"/>
  <c r="J426" i="18"/>
  <c r="F426" i="18"/>
  <c r="G426" i="18" s="1"/>
  <c r="E426" i="18"/>
  <c r="K480" i="18"/>
  <c r="J480" i="18"/>
  <c r="F480" i="18"/>
  <c r="G480" i="18" s="1"/>
  <c r="E480" i="18"/>
  <c r="K535" i="18"/>
  <c r="J535" i="18"/>
  <c r="F535" i="18"/>
  <c r="G535" i="18" s="1"/>
  <c r="E535" i="18"/>
  <c r="K464" i="18"/>
  <c r="J464" i="18"/>
  <c r="F464" i="18"/>
  <c r="G464" i="18" s="1"/>
  <c r="E464" i="18"/>
  <c r="K534" i="18"/>
  <c r="J534" i="18"/>
  <c r="F534" i="18"/>
  <c r="G534" i="18" s="1"/>
  <c r="E534" i="18"/>
  <c r="K448" i="18"/>
  <c r="J448" i="18"/>
  <c r="F448" i="18"/>
  <c r="G448" i="18" s="1"/>
  <c r="E448" i="18"/>
  <c r="K533" i="18"/>
  <c r="J533" i="18"/>
  <c r="F533" i="18"/>
  <c r="G533" i="18" s="1"/>
  <c r="E533" i="18"/>
  <c r="K422" i="18"/>
  <c r="J422" i="18"/>
  <c r="F422" i="18"/>
  <c r="G422" i="18" s="1"/>
  <c r="E422" i="18"/>
  <c r="K431" i="18"/>
  <c r="J431" i="18"/>
  <c r="F431" i="18"/>
  <c r="E431" i="18"/>
  <c r="K401" i="18"/>
  <c r="J401" i="18"/>
  <c r="F401" i="18"/>
  <c r="E401" i="18"/>
  <c r="K419" i="18"/>
  <c r="J419" i="18"/>
  <c r="F419" i="18"/>
  <c r="E419" i="18"/>
  <c r="K433" i="18"/>
  <c r="J433" i="18"/>
  <c r="F433" i="18"/>
  <c r="E433" i="18"/>
  <c r="K532" i="18"/>
  <c r="J532" i="18"/>
  <c r="F532" i="18"/>
  <c r="G532" i="18" s="1"/>
  <c r="E532" i="18"/>
  <c r="K432" i="18"/>
  <c r="J432" i="18"/>
  <c r="F432" i="18"/>
  <c r="E432" i="18"/>
  <c r="K447" i="18"/>
  <c r="J447" i="18"/>
  <c r="F447" i="18"/>
  <c r="G447" i="18" s="1"/>
  <c r="E447" i="18"/>
  <c r="K472" i="18"/>
  <c r="J472" i="18"/>
  <c r="F472" i="18"/>
  <c r="E472" i="18"/>
  <c r="K415" i="18"/>
  <c r="J415" i="18"/>
  <c r="F415" i="18"/>
  <c r="G415" i="18" s="1"/>
  <c r="E415" i="18"/>
  <c r="K444" i="18"/>
  <c r="J444" i="18"/>
  <c r="F444" i="18"/>
  <c r="E444" i="18"/>
  <c r="K531" i="18"/>
  <c r="J531" i="18"/>
  <c r="F531" i="18"/>
  <c r="E531" i="18"/>
  <c r="K414" i="18"/>
  <c r="J414" i="18"/>
  <c r="F414" i="18"/>
  <c r="E414" i="18"/>
  <c r="K439" i="18"/>
  <c r="J439" i="18"/>
  <c r="F439" i="18"/>
  <c r="G439" i="18" s="1"/>
  <c r="E439" i="18"/>
  <c r="K404" i="18"/>
  <c r="J404" i="18"/>
  <c r="F404" i="18"/>
  <c r="E404" i="18"/>
  <c r="K416" i="18"/>
  <c r="J416" i="18"/>
  <c r="F416" i="18"/>
  <c r="E416" i="18"/>
  <c r="K408" i="18"/>
  <c r="J408" i="18"/>
  <c r="F408" i="18"/>
  <c r="E408" i="18"/>
  <c r="K450" i="18"/>
  <c r="J450" i="18"/>
  <c r="F450" i="18"/>
  <c r="E450" i="18"/>
  <c r="K458" i="18"/>
  <c r="J458" i="18"/>
  <c r="F458" i="18"/>
  <c r="E458" i="18"/>
  <c r="K530" i="18"/>
  <c r="J530" i="18"/>
  <c r="F530" i="18"/>
  <c r="E530" i="18"/>
  <c r="K462" i="18"/>
  <c r="J462" i="18"/>
  <c r="F462" i="18"/>
  <c r="E462" i="18"/>
  <c r="K440" i="18"/>
  <c r="J440" i="18"/>
  <c r="F440" i="18"/>
  <c r="G440" i="18" s="1"/>
  <c r="E440" i="18"/>
  <c r="K441" i="18"/>
  <c r="J441" i="18"/>
  <c r="F441" i="18"/>
  <c r="G441" i="18" s="1"/>
  <c r="E441" i="18"/>
  <c r="K405" i="18"/>
  <c r="J405" i="18"/>
  <c r="F405" i="18"/>
  <c r="G405" i="18" s="1"/>
  <c r="E405" i="18"/>
  <c r="K529" i="18"/>
  <c r="J529" i="18"/>
  <c r="F529" i="18"/>
  <c r="E529" i="18"/>
  <c r="K398" i="18"/>
  <c r="J398" i="18"/>
  <c r="F398" i="18"/>
  <c r="E398" i="18"/>
  <c r="K454" i="18"/>
  <c r="J454" i="18"/>
  <c r="F454" i="18"/>
  <c r="E454" i="18"/>
  <c r="K446" i="18"/>
  <c r="J446" i="18"/>
  <c r="F446" i="18"/>
  <c r="E446" i="18"/>
  <c r="K528" i="18"/>
  <c r="J528" i="18"/>
  <c r="F528" i="18"/>
  <c r="E528" i="18"/>
  <c r="K406" i="18"/>
  <c r="J406" i="18"/>
  <c r="F406" i="18"/>
  <c r="G406" i="18" s="1"/>
  <c r="E406" i="18"/>
  <c r="K527" i="18"/>
  <c r="J527" i="18"/>
  <c r="F527" i="18"/>
  <c r="E527" i="18"/>
  <c r="K438" i="18"/>
  <c r="J438" i="18"/>
  <c r="F438" i="18"/>
  <c r="G438" i="18" s="1"/>
  <c r="E438" i="18"/>
  <c r="K526" i="18"/>
  <c r="J526" i="18"/>
  <c r="F526" i="18"/>
  <c r="G526" i="18" s="1"/>
  <c r="E526" i="18"/>
  <c r="K525" i="18"/>
  <c r="J525" i="18"/>
  <c r="F525" i="18"/>
  <c r="G525" i="18" s="1"/>
  <c r="E525" i="18"/>
  <c r="K399" i="18"/>
  <c r="J399" i="18"/>
  <c r="F399" i="18"/>
  <c r="E399" i="18"/>
  <c r="K407" i="18"/>
  <c r="J407" i="18"/>
  <c r="F407" i="18"/>
  <c r="E407" i="18"/>
  <c r="K403" i="18"/>
  <c r="J403" i="18"/>
  <c r="F403" i="18"/>
  <c r="G403" i="18" s="1"/>
  <c r="E403" i="18"/>
  <c r="K524" i="18"/>
  <c r="J524" i="18"/>
  <c r="F524" i="18"/>
  <c r="G524" i="18" s="1"/>
  <c r="E524" i="18"/>
  <c r="K400" i="18"/>
  <c r="J400" i="18"/>
  <c r="F400" i="18"/>
  <c r="E400" i="18"/>
  <c r="K523" i="18"/>
  <c r="J523" i="18"/>
  <c r="F523" i="18"/>
  <c r="G523" i="18" s="1"/>
  <c r="E523" i="18"/>
  <c r="K522" i="18"/>
  <c r="J522" i="18"/>
  <c r="F522" i="18"/>
  <c r="E522" i="18"/>
  <c r="K521" i="18"/>
  <c r="J521" i="18"/>
  <c r="F521" i="18"/>
  <c r="E521" i="18"/>
  <c r="K520" i="18"/>
  <c r="J520" i="18"/>
  <c r="F520" i="18"/>
  <c r="G520" i="18" s="1"/>
  <c r="E520" i="18"/>
  <c r="K393" i="18"/>
  <c r="J393" i="18"/>
  <c r="F393" i="18"/>
  <c r="G393" i="18" s="1"/>
  <c r="E393" i="18"/>
  <c r="K397" i="18"/>
  <c r="J397" i="18"/>
  <c r="F397" i="18"/>
  <c r="E397" i="18"/>
  <c r="K392" i="18"/>
  <c r="J392" i="18"/>
  <c r="F392" i="18"/>
  <c r="G392" i="18" s="1"/>
  <c r="E392" i="18"/>
  <c r="K437" i="18"/>
  <c r="J437" i="18"/>
  <c r="F437" i="18"/>
  <c r="G437" i="18" s="1"/>
  <c r="E437" i="18"/>
  <c r="K519" i="18"/>
  <c r="J519" i="18"/>
  <c r="F519" i="18"/>
  <c r="G519" i="18" s="1"/>
  <c r="E519" i="18"/>
  <c r="K391" i="18"/>
  <c r="J391" i="18"/>
  <c r="F391" i="18"/>
  <c r="G391" i="18" s="1"/>
  <c r="E391" i="18"/>
  <c r="K394" i="18"/>
  <c r="J394" i="18"/>
  <c r="F394" i="18"/>
  <c r="E394" i="18"/>
  <c r="K388" i="18"/>
  <c r="J388" i="18"/>
  <c r="F388" i="18"/>
  <c r="G388" i="18" s="1"/>
  <c r="E388" i="18"/>
  <c r="K427" i="18"/>
  <c r="J427" i="18"/>
  <c r="F427" i="18"/>
  <c r="G427" i="18" s="1"/>
  <c r="E427" i="18"/>
  <c r="K429" i="18"/>
  <c r="J429" i="18"/>
  <c r="F429" i="18"/>
  <c r="G429" i="18" s="1"/>
  <c r="E429" i="18"/>
  <c r="K518" i="18"/>
  <c r="J518" i="18"/>
  <c r="F518" i="18"/>
  <c r="G518" i="18" s="1"/>
  <c r="E518" i="18"/>
  <c r="K434" i="18"/>
  <c r="J434" i="18"/>
  <c r="F434" i="18"/>
  <c r="G434" i="18" s="1"/>
  <c r="E434" i="18"/>
  <c r="K435" i="18"/>
  <c r="J435" i="18"/>
  <c r="F435" i="18"/>
  <c r="G435" i="18" s="1"/>
  <c r="E435" i="18"/>
  <c r="K517" i="18"/>
  <c r="J517" i="18"/>
  <c r="F517" i="18"/>
  <c r="G517" i="18" s="1"/>
  <c r="E517" i="18"/>
  <c r="K516" i="18"/>
  <c r="J516" i="18"/>
  <c r="F516" i="18"/>
  <c r="G516" i="18" s="1"/>
  <c r="E516" i="18"/>
  <c r="K420" i="18"/>
  <c r="J420" i="18"/>
  <c r="F420" i="18"/>
  <c r="G420" i="18" s="1"/>
  <c r="E420" i="18"/>
  <c r="K515" i="18"/>
  <c r="J515" i="18"/>
  <c r="F515" i="18"/>
  <c r="G515" i="18" s="1"/>
  <c r="E515" i="18"/>
  <c r="K514" i="18"/>
  <c r="J514" i="18"/>
  <c r="F514" i="18"/>
  <c r="G514" i="18" s="1"/>
  <c r="E514" i="18"/>
  <c r="K385" i="18"/>
  <c r="J385" i="18"/>
  <c r="F385" i="18"/>
  <c r="G385" i="18" s="1"/>
  <c r="E385" i="18"/>
  <c r="K442" i="18"/>
  <c r="J442" i="18"/>
  <c r="F442" i="18"/>
  <c r="G442" i="18" s="1"/>
  <c r="E442" i="18"/>
  <c r="K389" i="18"/>
  <c r="J389" i="18"/>
  <c r="F389" i="18"/>
  <c r="G389" i="18" s="1"/>
  <c r="E389" i="18"/>
  <c r="K387" i="18"/>
  <c r="J387" i="18"/>
  <c r="F387" i="18"/>
  <c r="G387" i="18" s="1"/>
  <c r="E387" i="18"/>
  <c r="K430" i="18"/>
  <c r="J430" i="18"/>
  <c r="F430" i="18"/>
  <c r="G430" i="18" s="1"/>
  <c r="E430" i="18"/>
  <c r="K423" i="18"/>
  <c r="J423" i="18"/>
  <c r="F423" i="18"/>
  <c r="G423" i="18" s="1"/>
  <c r="E423" i="18"/>
  <c r="K513" i="18"/>
  <c r="J513" i="18"/>
  <c r="F513" i="18"/>
  <c r="G513" i="18" s="1"/>
  <c r="E513" i="18"/>
  <c r="K512" i="18"/>
  <c r="J512" i="18"/>
  <c r="F512" i="18"/>
  <c r="G512" i="18" s="1"/>
  <c r="E512" i="18"/>
  <c r="K511" i="18"/>
  <c r="J511" i="18"/>
  <c r="F511" i="18"/>
  <c r="G511" i="18" s="1"/>
  <c r="E511" i="18"/>
  <c r="K383" i="18"/>
  <c r="J383" i="18"/>
  <c r="F383" i="18"/>
  <c r="G383" i="18" s="1"/>
  <c r="E383" i="18"/>
  <c r="K380" i="18"/>
  <c r="J380" i="18"/>
  <c r="F380" i="18"/>
  <c r="G380" i="18" s="1"/>
  <c r="E380" i="18"/>
  <c r="K425" i="18"/>
  <c r="J425" i="18"/>
  <c r="F425" i="18"/>
  <c r="G425" i="18" s="1"/>
  <c r="E425" i="18"/>
  <c r="K510" i="18"/>
  <c r="J510" i="18"/>
  <c r="F510" i="18"/>
  <c r="G510" i="18" s="1"/>
  <c r="E510" i="18"/>
  <c r="K382" i="18"/>
  <c r="J382" i="18"/>
  <c r="F382" i="18"/>
  <c r="G382" i="18" s="1"/>
  <c r="E382" i="18"/>
  <c r="K409" i="18"/>
  <c r="J409" i="18"/>
  <c r="F409" i="18"/>
  <c r="G409" i="18" s="1"/>
  <c r="E409" i="18"/>
  <c r="K395" i="18"/>
  <c r="J395" i="18"/>
  <c r="F395" i="18"/>
  <c r="G395" i="18" s="1"/>
  <c r="E395" i="18"/>
  <c r="K509" i="18"/>
  <c r="J509" i="18"/>
  <c r="F509" i="18"/>
  <c r="G509" i="18" s="1"/>
  <c r="E509" i="18"/>
  <c r="K424" i="18"/>
  <c r="J424" i="18"/>
  <c r="F424" i="18"/>
  <c r="G424" i="18" s="1"/>
  <c r="E424" i="18"/>
  <c r="K396" i="18"/>
  <c r="J396" i="18"/>
  <c r="F396" i="18"/>
  <c r="G396" i="18" s="1"/>
  <c r="E396" i="18"/>
  <c r="K379" i="18"/>
  <c r="J379" i="18"/>
  <c r="F379" i="18"/>
  <c r="G379" i="18" s="1"/>
  <c r="E379" i="18"/>
  <c r="K386" i="18"/>
  <c r="J386" i="18"/>
  <c r="F386" i="18"/>
  <c r="G386" i="18" s="1"/>
  <c r="E386" i="18"/>
  <c r="K418" i="18"/>
  <c r="J418" i="18"/>
  <c r="F418" i="18"/>
  <c r="G418" i="18" s="1"/>
  <c r="E418" i="18"/>
  <c r="K372" i="18"/>
  <c r="J372" i="18"/>
  <c r="F372" i="18"/>
  <c r="G372" i="18" s="1"/>
  <c r="E372" i="18"/>
  <c r="K371" i="18"/>
  <c r="J371" i="18"/>
  <c r="F371" i="18"/>
  <c r="G371" i="18" s="1"/>
  <c r="E371" i="18"/>
  <c r="K375" i="18"/>
  <c r="J375" i="18"/>
  <c r="F375" i="18"/>
  <c r="G375" i="18" s="1"/>
  <c r="E375" i="18"/>
  <c r="K378" i="18"/>
  <c r="J378" i="18"/>
  <c r="F378" i="18"/>
  <c r="G378" i="18" s="1"/>
  <c r="E378" i="18"/>
  <c r="K417" i="18"/>
  <c r="J417" i="18"/>
  <c r="F417" i="18"/>
  <c r="G417" i="18" s="1"/>
  <c r="E417" i="18"/>
  <c r="K376" i="18"/>
  <c r="J376" i="18"/>
  <c r="F376" i="18"/>
  <c r="G376" i="18" s="1"/>
  <c r="E376" i="18"/>
  <c r="K508" i="18"/>
  <c r="J508" i="18"/>
  <c r="F508" i="18"/>
  <c r="G508" i="18" s="1"/>
  <c r="E508" i="18"/>
  <c r="K507" i="18"/>
  <c r="J507" i="18"/>
  <c r="F507" i="18"/>
  <c r="G507" i="18" s="1"/>
  <c r="E507" i="18"/>
  <c r="K506" i="18"/>
  <c r="J506" i="18"/>
  <c r="F506" i="18"/>
  <c r="G506" i="18" s="1"/>
  <c r="E506" i="18"/>
  <c r="K384" i="18"/>
  <c r="J384" i="18"/>
  <c r="F384" i="18"/>
  <c r="G384" i="18" s="1"/>
  <c r="E384" i="18"/>
  <c r="K370" i="18"/>
  <c r="J370" i="18"/>
  <c r="F370" i="18"/>
  <c r="G370" i="18" s="1"/>
  <c r="E370" i="18"/>
  <c r="K377" i="18"/>
  <c r="J377" i="18"/>
  <c r="F377" i="18"/>
  <c r="G377" i="18" s="1"/>
  <c r="E377" i="18"/>
  <c r="K402" i="18"/>
  <c r="J402" i="18"/>
  <c r="F402" i="18"/>
  <c r="G402" i="18" s="1"/>
  <c r="E402" i="18"/>
  <c r="K390" i="18"/>
  <c r="J390" i="18"/>
  <c r="F390" i="18"/>
  <c r="G390" i="18" s="1"/>
  <c r="E390" i="18"/>
  <c r="K411" i="18"/>
  <c r="J411" i="18"/>
  <c r="F411" i="18"/>
  <c r="G411" i="18" s="1"/>
  <c r="E411" i="18"/>
  <c r="K410" i="18"/>
  <c r="J410" i="18"/>
  <c r="F410" i="18"/>
  <c r="G410" i="18" s="1"/>
  <c r="E410" i="18"/>
  <c r="K369" i="18"/>
  <c r="J369" i="18"/>
  <c r="F369" i="18"/>
  <c r="G369" i="18" s="1"/>
  <c r="E369" i="18"/>
  <c r="K367" i="18"/>
  <c r="J367" i="18"/>
  <c r="F367" i="18"/>
  <c r="G367" i="18" s="1"/>
  <c r="E367" i="18"/>
  <c r="K381" i="18"/>
  <c r="J381" i="18"/>
  <c r="F381" i="18"/>
  <c r="G381" i="18" s="1"/>
  <c r="E381" i="18"/>
  <c r="K413" i="18"/>
  <c r="J413" i="18"/>
  <c r="F413" i="18"/>
  <c r="G413" i="18" s="1"/>
  <c r="E413" i="18"/>
  <c r="K365" i="18"/>
  <c r="L365" i="18" s="1"/>
  <c r="J365" i="18"/>
  <c r="F365" i="18"/>
  <c r="G365" i="18" s="1"/>
  <c r="E365" i="18"/>
  <c r="K505" i="18"/>
  <c r="J505" i="18"/>
  <c r="F505" i="18"/>
  <c r="G505" i="18" s="1"/>
  <c r="E505" i="18"/>
  <c r="K373" i="18"/>
  <c r="J373" i="18"/>
  <c r="F373" i="18"/>
  <c r="G373" i="18" s="1"/>
  <c r="E373" i="18"/>
  <c r="K504" i="18"/>
  <c r="J504" i="18"/>
  <c r="F504" i="18"/>
  <c r="G504" i="18" s="1"/>
  <c r="E504" i="18"/>
  <c r="K412" i="18"/>
  <c r="J412" i="18"/>
  <c r="F412" i="18"/>
  <c r="G412" i="18" s="1"/>
  <c r="E412" i="18"/>
  <c r="K366" i="18"/>
  <c r="J366" i="18"/>
  <c r="F366" i="18"/>
  <c r="G366" i="18" s="1"/>
  <c r="E366" i="18"/>
  <c r="K374" i="18"/>
  <c r="J374" i="18"/>
  <c r="F374" i="18"/>
  <c r="G374" i="18" s="1"/>
  <c r="E374" i="18"/>
  <c r="K503" i="18"/>
  <c r="J503" i="18"/>
  <c r="F503" i="18"/>
  <c r="G503" i="18" s="1"/>
  <c r="E503" i="18"/>
  <c r="K502" i="18"/>
  <c r="J502" i="18"/>
  <c r="F502" i="18"/>
  <c r="G502" i="18" s="1"/>
  <c r="E502" i="18"/>
  <c r="K501" i="18"/>
  <c r="J501" i="18"/>
  <c r="F501" i="18"/>
  <c r="G501" i="18" s="1"/>
  <c r="E501" i="18"/>
  <c r="K368" i="18"/>
  <c r="J368" i="18"/>
  <c r="F368" i="18"/>
  <c r="E368" i="18"/>
  <c r="K360" i="18"/>
  <c r="J360" i="18"/>
  <c r="F360" i="18"/>
  <c r="G360" i="18" s="1"/>
  <c r="E360" i="18"/>
  <c r="E20" i="18" s="1"/>
  <c r="K270" i="18"/>
  <c r="J270" i="18"/>
  <c r="F270" i="18"/>
  <c r="E270" i="18"/>
  <c r="K359" i="18"/>
  <c r="J359" i="18"/>
  <c r="F359" i="18"/>
  <c r="G359" i="18" s="1"/>
  <c r="E359" i="18"/>
  <c r="K277" i="18"/>
  <c r="J277" i="18"/>
  <c r="F277" i="18"/>
  <c r="E277" i="18"/>
  <c r="K255" i="18"/>
  <c r="J255" i="18"/>
  <c r="F255" i="18"/>
  <c r="G255" i="18" s="1"/>
  <c r="E255" i="18"/>
  <c r="K215" i="18"/>
  <c r="J215" i="18"/>
  <c r="F215" i="18"/>
  <c r="E215" i="18"/>
  <c r="K358" i="18"/>
  <c r="J358" i="18"/>
  <c r="F358" i="18"/>
  <c r="G358" i="18" s="1"/>
  <c r="E358" i="18"/>
  <c r="K238" i="18"/>
  <c r="J238" i="18"/>
  <c r="F238" i="18"/>
  <c r="G238" i="18" s="1"/>
  <c r="E238" i="18"/>
  <c r="K204" i="18"/>
  <c r="J204" i="18"/>
  <c r="F204" i="18"/>
  <c r="G204" i="18" s="1"/>
  <c r="E204" i="18"/>
  <c r="K239" i="18"/>
  <c r="J239" i="18"/>
  <c r="F239" i="18"/>
  <c r="E239" i="18"/>
  <c r="K251" i="18"/>
  <c r="J251" i="18"/>
  <c r="F251" i="18"/>
  <c r="G251" i="18" s="1"/>
  <c r="E251" i="18"/>
  <c r="K203" i="18"/>
  <c r="J203" i="18"/>
  <c r="F203" i="18"/>
  <c r="E203" i="18"/>
  <c r="K263" i="18"/>
  <c r="J263" i="18"/>
  <c r="F263" i="18"/>
  <c r="G263" i="18" s="1"/>
  <c r="E263" i="18"/>
  <c r="K219" i="18"/>
  <c r="J219" i="18"/>
  <c r="F219" i="18"/>
  <c r="G219" i="18" s="1"/>
  <c r="E219" i="18"/>
  <c r="K276" i="18"/>
  <c r="J276" i="18"/>
  <c r="F276" i="18"/>
  <c r="G276" i="18" s="1"/>
  <c r="E276" i="18"/>
  <c r="K357" i="18"/>
  <c r="J357" i="18"/>
  <c r="F357" i="18"/>
  <c r="E357" i="18"/>
  <c r="K285" i="18"/>
  <c r="J285" i="18"/>
  <c r="F285" i="18"/>
  <c r="G285" i="18" s="1"/>
  <c r="E285" i="18"/>
  <c r="K260" i="18"/>
  <c r="J260" i="18"/>
  <c r="F260" i="18"/>
  <c r="G260" i="18" s="1"/>
  <c r="E260" i="18"/>
  <c r="K356" i="18"/>
  <c r="J356" i="18"/>
  <c r="F356" i="18"/>
  <c r="G356" i="18" s="1"/>
  <c r="E356" i="18"/>
  <c r="K147" i="18"/>
  <c r="J147" i="18"/>
  <c r="F147" i="18"/>
  <c r="E147" i="18"/>
  <c r="K355" i="18"/>
  <c r="J355" i="18"/>
  <c r="F355" i="18"/>
  <c r="G355" i="18" s="1"/>
  <c r="E355" i="18"/>
  <c r="K236" i="18"/>
  <c r="J236" i="18"/>
  <c r="F236" i="18"/>
  <c r="G236" i="18" s="1"/>
  <c r="E236" i="18"/>
  <c r="K354" i="18"/>
  <c r="J354" i="18"/>
  <c r="F354" i="18"/>
  <c r="G354" i="18" s="1"/>
  <c r="E354" i="18"/>
  <c r="K353" i="18"/>
  <c r="J353" i="18"/>
  <c r="F353" i="18"/>
  <c r="G353" i="18" s="1"/>
  <c r="E353" i="18"/>
  <c r="K352" i="18"/>
  <c r="J352" i="18"/>
  <c r="F352" i="18"/>
  <c r="G352" i="18" s="1"/>
  <c r="E352" i="18"/>
  <c r="K228" i="18"/>
  <c r="J228" i="18"/>
  <c r="F228" i="18"/>
  <c r="G228" i="18" s="1"/>
  <c r="E228" i="18"/>
  <c r="K157" i="18"/>
  <c r="J157" i="18"/>
  <c r="F157" i="18"/>
  <c r="G157" i="18" s="1"/>
  <c r="E157" i="18"/>
  <c r="K198" i="18"/>
  <c r="J198" i="18"/>
  <c r="F198" i="18"/>
  <c r="G198" i="18" s="1"/>
  <c r="E198" i="18"/>
  <c r="K165" i="18"/>
  <c r="J165" i="18"/>
  <c r="F165" i="18"/>
  <c r="G165" i="18" s="1"/>
  <c r="E165" i="18"/>
  <c r="K250" i="18"/>
  <c r="J250" i="18"/>
  <c r="F250" i="18"/>
  <c r="G250" i="18" s="1"/>
  <c r="E250" i="18"/>
  <c r="K226" i="18"/>
  <c r="J226" i="18"/>
  <c r="F226" i="18"/>
  <c r="G226" i="18" s="1"/>
  <c r="E226" i="18"/>
  <c r="K197" i="18"/>
  <c r="J197" i="18"/>
  <c r="F197" i="18"/>
  <c r="G197" i="18" s="1"/>
  <c r="E197" i="18"/>
  <c r="K140" i="18"/>
  <c r="J140" i="18"/>
  <c r="F140" i="18"/>
  <c r="G140" i="18" s="1"/>
  <c r="E140" i="18"/>
  <c r="K351" i="18"/>
  <c r="J351" i="18"/>
  <c r="F351" i="18"/>
  <c r="G351" i="18" s="1"/>
  <c r="E351" i="18"/>
  <c r="K269" i="18"/>
  <c r="J269" i="18"/>
  <c r="F269" i="18"/>
  <c r="G269" i="18" s="1"/>
  <c r="E269" i="18"/>
  <c r="K232" i="18"/>
  <c r="J232" i="18"/>
  <c r="F232" i="18"/>
  <c r="G232" i="18" s="1"/>
  <c r="E232" i="18"/>
  <c r="K350" i="18"/>
  <c r="J350" i="18"/>
  <c r="F350" i="18"/>
  <c r="G350" i="18" s="1"/>
  <c r="E350" i="18"/>
  <c r="K267" i="18"/>
  <c r="J267" i="18"/>
  <c r="F267" i="18"/>
  <c r="G267" i="18" s="1"/>
  <c r="E267" i="18"/>
  <c r="K166" i="18"/>
  <c r="J166" i="18"/>
  <c r="F166" i="18"/>
  <c r="G166" i="18" s="1"/>
  <c r="E166" i="18"/>
  <c r="K65" i="18"/>
  <c r="J65" i="18"/>
  <c r="F65" i="18"/>
  <c r="E65" i="18"/>
  <c r="K176" i="18"/>
  <c r="J176" i="18"/>
  <c r="F176" i="18"/>
  <c r="G176" i="18" s="1"/>
  <c r="E176" i="18"/>
  <c r="K271" i="18"/>
  <c r="L271" i="18" s="1"/>
  <c r="J271" i="18"/>
  <c r="F271" i="18"/>
  <c r="E271" i="18"/>
  <c r="K128" i="18"/>
  <c r="J128" i="18"/>
  <c r="F128" i="18"/>
  <c r="E128" i="18"/>
  <c r="K199" i="18"/>
  <c r="J199" i="18"/>
  <c r="F199" i="18"/>
  <c r="G199" i="18" s="1"/>
  <c r="E199" i="18"/>
  <c r="K127" i="18"/>
  <c r="J127" i="18"/>
  <c r="F127" i="18"/>
  <c r="G127" i="18" s="1"/>
  <c r="E127" i="18"/>
  <c r="K245" i="18"/>
  <c r="J245" i="18"/>
  <c r="F245" i="18"/>
  <c r="G245" i="18" s="1"/>
  <c r="E245" i="18"/>
  <c r="K258" i="18"/>
  <c r="J258" i="18"/>
  <c r="F258" i="18"/>
  <c r="G258" i="18" s="1"/>
  <c r="E258" i="18"/>
  <c r="K256" i="18"/>
  <c r="J256" i="18"/>
  <c r="F256" i="18"/>
  <c r="G256" i="18" s="1"/>
  <c r="E256" i="18"/>
  <c r="K349" i="18"/>
  <c r="J349" i="18"/>
  <c r="F349" i="18"/>
  <c r="E349" i="18"/>
  <c r="K188" i="18"/>
  <c r="J188" i="18"/>
  <c r="F188" i="18"/>
  <c r="E188" i="18"/>
  <c r="K348" i="18"/>
  <c r="J348" i="18"/>
  <c r="F348" i="18"/>
  <c r="E348" i="18"/>
  <c r="K264" i="18"/>
  <c r="J264" i="18"/>
  <c r="F264" i="18"/>
  <c r="G264" i="18" s="1"/>
  <c r="E264" i="18"/>
  <c r="K266" i="18"/>
  <c r="L266" i="18" s="1"/>
  <c r="J266" i="18"/>
  <c r="F266" i="18"/>
  <c r="G266" i="18" s="1"/>
  <c r="E266" i="18"/>
  <c r="K159" i="18"/>
  <c r="J159" i="18"/>
  <c r="F159" i="18"/>
  <c r="E159" i="18"/>
  <c r="K202" i="18"/>
  <c r="J202" i="18"/>
  <c r="F202" i="18"/>
  <c r="G202" i="18" s="1"/>
  <c r="E202" i="18"/>
  <c r="K146" i="18"/>
  <c r="J146" i="18"/>
  <c r="F146" i="18"/>
  <c r="G146" i="18" s="1"/>
  <c r="E146" i="18"/>
  <c r="K187" i="18"/>
  <c r="J187" i="18"/>
  <c r="F187" i="18"/>
  <c r="G187" i="18" s="1"/>
  <c r="E187" i="18"/>
  <c r="K253" i="18"/>
  <c r="J253" i="18"/>
  <c r="F253" i="18"/>
  <c r="E253" i="18"/>
  <c r="K225" i="18"/>
  <c r="J225" i="18"/>
  <c r="F225" i="18"/>
  <c r="E225" i="18"/>
  <c r="K257" i="18"/>
  <c r="J257" i="18"/>
  <c r="F257" i="18"/>
  <c r="E257" i="18"/>
  <c r="K119" i="18"/>
  <c r="J119" i="18"/>
  <c r="F119" i="18"/>
  <c r="E119" i="18"/>
  <c r="K78" i="18"/>
  <c r="J78" i="18"/>
  <c r="F78" i="18"/>
  <c r="E78" i="18"/>
  <c r="K261" i="18"/>
  <c r="J261" i="18"/>
  <c r="F261" i="18"/>
  <c r="E261" i="18"/>
  <c r="K158" i="18"/>
  <c r="J158" i="18"/>
  <c r="F158" i="18"/>
  <c r="E158" i="18"/>
  <c r="K281" i="18"/>
  <c r="J281" i="18"/>
  <c r="F281" i="18"/>
  <c r="E281" i="18"/>
  <c r="K183" i="18"/>
  <c r="J183" i="18"/>
  <c r="F183" i="18"/>
  <c r="E183" i="18"/>
  <c r="K124" i="18"/>
  <c r="J124" i="18"/>
  <c r="F124" i="18"/>
  <c r="E124" i="18"/>
  <c r="K231" i="18"/>
  <c r="J231" i="18"/>
  <c r="F231" i="18"/>
  <c r="G231" i="18" s="1"/>
  <c r="E231" i="18"/>
  <c r="K168" i="18"/>
  <c r="J168" i="18"/>
  <c r="F168" i="18"/>
  <c r="E168" i="18"/>
  <c r="K347" i="18"/>
  <c r="J347" i="18"/>
  <c r="F347" i="18"/>
  <c r="E347" i="18"/>
  <c r="K114" i="18"/>
  <c r="J114" i="18"/>
  <c r="F114" i="18"/>
  <c r="E114" i="18"/>
  <c r="K200" i="18"/>
  <c r="J200" i="18"/>
  <c r="F200" i="18"/>
  <c r="G200" i="18" s="1"/>
  <c r="E200" i="18"/>
  <c r="K205" i="18"/>
  <c r="J205" i="18"/>
  <c r="F205" i="18"/>
  <c r="E205" i="18"/>
  <c r="K218" i="18"/>
  <c r="J218" i="18"/>
  <c r="F218" i="18"/>
  <c r="E218" i="18"/>
  <c r="K247" i="18"/>
  <c r="J247" i="18"/>
  <c r="F247" i="18"/>
  <c r="E247" i="18"/>
  <c r="K346" i="18"/>
  <c r="J346" i="18"/>
  <c r="F346" i="18"/>
  <c r="G346" i="18" s="1"/>
  <c r="E346" i="18"/>
  <c r="K240" i="18"/>
  <c r="J240" i="18"/>
  <c r="F240" i="18"/>
  <c r="E240" i="18"/>
  <c r="K259" i="18"/>
  <c r="J259" i="18"/>
  <c r="F259" i="18"/>
  <c r="E259" i="18"/>
  <c r="K243" i="18"/>
  <c r="J243" i="18"/>
  <c r="F243" i="18"/>
  <c r="E243" i="18"/>
  <c r="K132" i="18"/>
  <c r="J132" i="18"/>
  <c r="F132" i="18"/>
  <c r="G132" i="18" s="1"/>
  <c r="E132" i="18"/>
  <c r="K194" i="18"/>
  <c r="J194" i="18"/>
  <c r="F194" i="18"/>
  <c r="E194" i="18"/>
  <c r="K282" i="18"/>
  <c r="J282" i="18"/>
  <c r="F282" i="18"/>
  <c r="E282" i="18"/>
  <c r="K345" i="18"/>
  <c r="J345" i="18"/>
  <c r="F345" i="18"/>
  <c r="E345" i="18"/>
  <c r="K208" i="18"/>
  <c r="J208" i="18"/>
  <c r="F208" i="18"/>
  <c r="E208" i="18"/>
  <c r="K344" i="18"/>
  <c r="J344" i="18"/>
  <c r="F344" i="18"/>
  <c r="E344" i="18"/>
  <c r="K106" i="18"/>
  <c r="J106" i="18"/>
  <c r="F106" i="18"/>
  <c r="E106" i="18"/>
  <c r="K283" i="18"/>
  <c r="J283" i="18"/>
  <c r="F283" i="18"/>
  <c r="G283" i="18" s="1"/>
  <c r="E283" i="18"/>
  <c r="K216" i="18"/>
  <c r="J216" i="18"/>
  <c r="F216" i="18"/>
  <c r="E216" i="18"/>
  <c r="K131" i="18"/>
  <c r="J131" i="18"/>
  <c r="F131" i="18"/>
  <c r="E131" i="18"/>
  <c r="K343" i="18"/>
  <c r="J343" i="18"/>
  <c r="F343" i="18"/>
  <c r="E343" i="18"/>
  <c r="K184" i="18"/>
  <c r="J184" i="18"/>
  <c r="F184" i="18"/>
  <c r="G184" i="18" s="1"/>
  <c r="E184" i="18"/>
  <c r="K249" i="18"/>
  <c r="J249" i="18"/>
  <c r="F249" i="18"/>
  <c r="E249" i="18"/>
  <c r="K95" i="18"/>
  <c r="J95" i="18"/>
  <c r="F95" i="18"/>
  <c r="E95" i="18"/>
  <c r="K178" i="18"/>
  <c r="J178" i="18"/>
  <c r="F178" i="18"/>
  <c r="E178" i="18"/>
  <c r="K120" i="18"/>
  <c r="J120" i="18"/>
  <c r="F120" i="18"/>
  <c r="G120" i="18" s="1"/>
  <c r="E120" i="18"/>
  <c r="K141" i="18"/>
  <c r="J141" i="18"/>
  <c r="F141" i="18"/>
  <c r="E141" i="18"/>
  <c r="K234" i="18"/>
  <c r="J234" i="18"/>
  <c r="F234" i="18"/>
  <c r="G234" i="18" s="1"/>
  <c r="E234" i="18"/>
  <c r="K134" i="18"/>
  <c r="J134" i="18"/>
  <c r="F134" i="18"/>
  <c r="E134" i="18"/>
  <c r="K254" i="18"/>
  <c r="J254" i="18"/>
  <c r="F254" i="18"/>
  <c r="G254" i="18" s="1"/>
  <c r="E254" i="18"/>
  <c r="K342" i="18"/>
  <c r="J342" i="18"/>
  <c r="F342" i="18"/>
  <c r="G342" i="18" s="1"/>
  <c r="E342" i="18"/>
  <c r="K279" i="18"/>
  <c r="J279" i="18"/>
  <c r="F279" i="18"/>
  <c r="E279" i="18"/>
  <c r="K179" i="18"/>
  <c r="J179" i="18"/>
  <c r="F179" i="18"/>
  <c r="E179" i="18"/>
  <c r="K54" i="18"/>
  <c r="J54" i="18"/>
  <c r="F54" i="18"/>
  <c r="G54" i="18" s="1"/>
  <c r="E54" i="18"/>
  <c r="K167" i="18"/>
  <c r="J167" i="18"/>
  <c r="F167" i="18"/>
  <c r="E167" i="18"/>
  <c r="K77" i="18"/>
  <c r="J77" i="18"/>
  <c r="F77" i="18"/>
  <c r="E77" i="18"/>
  <c r="K265" i="18"/>
  <c r="J265" i="18"/>
  <c r="F265" i="18"/>
  <c r="E265" i="18"/>
  <c r="K230" i="18"/>
  <c r="J230" i="18"/>
  <c r="F230" i="18"/>
  <c r="G230" i="18" s="1"/>
  <c r="E230" i="18"/>
  <c r="K91" i="18"/>
  <c r="J91" i="18"/>
  <c r="F91" i="18"/>
  <c r="E91" i="18"/>
  <c r="K275" i="18"/>
  <c r="J275" i="18"/>
  <c r="F275" i="18"/>
  <c r="E275" i="18"/>
  <c r="K237" i="18"/>
  <c r="J237" i="18"/>
  <c r="F237" i="18"/>
  <c r="E237" i="18"/>
  <c r="K142" i="18"/>
  <c r="J142" i="18"/>
  <c r="F142" i="18"/>
  <c r="E142" i="18"/>
  <c r="K224" i="18"/>
  <c r="J224" i="18"/>
  <c r="F224" i="18"/>
  <c r="E224" i="18"/>
  <c r="K115" i="18"/>
  <c r="J115" i="18"/>
  <c r="F115" i="18"/>
  <c r="E115" i="18"/>
  <c r="K341" i="18"/>
  <c r="J341" i="18"/>
  <c r="F341" i="18"/>
  <c r="E341" i="18"/>
  <c r="K280" i="18"/>
  <c r="J280" i="18"/>
  <c r="F280" i="18"/>
  <c r="G280" i="18" s="1"/>
  <c r="E280" i="18"/>
  <c r="K286" i="18"/>
  <c r="J286" i="18"/>
  <c r="F286" i="18"/>
  <c r="E286" i="18"/>
  <c r="K103" i="18"/>
  <c r="J103" i="18"/>
  <c r="F103" i="18"/>
  <c r="E103" i="18"/>
  <c r="K186" i="18"/>
  <c r="J186" i="18"/>
  <c r="F186" i="18"/>
  <c r="E186" i="18"/>
  <c r="K58" i="18"/>
  <c r="J58" i="18"/>
  <c r="F58" i="18"/>
  <c r="E58" i="18"/>
  <c r="K340" i="18"/>
  <c r="J340" i="18"/>
  <c r="F340" i="18"/>
  <c r="E340" i="18"/>
  <c r="K102" i="18"/>
  <c r="J102" i="18"/>
  <c r="F102" i="18"/>
  <c r="G102" i="18" s="1"/>
  <c r="E102" i="18"/>
  <c r="K284" i="18"/>
  <c r="J284" i="18"/>
  <c r="F284" i="18"/>
  <c r="G284" i="18" s="1"/>
  <c r="E284" i="18"/>
  <c r="K339" i="18"/>
  <c r="J339" i="18"/>
  <c r="F339" i="18"/>
  <c r="G339" i="18" s="1"/>
  <c r="E339" i="18"/>
  <c r="K135" i="18"/>
  <c r="J135" i="18"/>
  <c r="F135" i="18"/>
  <c r="E135" i="18"/>
  <c r="K170" i="18"/>
  <c r="J170" i="18"/>
  <c r="F170" i="18"/>
  <c r="G170" i="18" s="1"/>
  <c r="E170" i="18"/>
  <c r="K122" i="18"/>
  <c r="J122" i="18"/>
  <c r="F122" i="18"/>
  <c r="G122" i="18" s="1"/>
  <c r="E122" i="18"/>
  <c r="K150" i="18"/>
  <c r="J150" i="18"/>
  <c r="F150" i="18"/>
  <c r="E150" i="18"/>
  <c r="K156" i="18"/>
  <c r="J156" i="18"/>
  <c r="F156" i="18"/>
  <c r="G156" i="18" s="1"/>
  <c r="E156" i="18"/>
  <c r="K138" i="18"/>
  <c r="J138" i="18"/>
  <c r="F138" i="18"/>
  <c r="G138" i="18" s="1"/>
  <c r="E138" i="18"/>
  <c r="K162" i="18"/>
  <c r="J162" i="18"/>
  <c r="F162" i="18"/>
  <c r="E162" i="18"/>
  <c r="K154" i="18"/>
  <c r="J154" i="18"/>
  <c r="F154" i="18"/>
  <c r="G154" i="18" s="1"/>
  <c r="E154" i="18"/>
  <c r="K217" i="18"/>
  <c r="J217" i="18"/>
  <c r="F217" i="18"/>
  <c r="G217" i="18" s="1"/>
  <c r="E217" i="18"/>
  <c r="K84" i="18"/>
  <c r="J84" i="18"/>
  <c r="F84" i="18"/>
  <c r="E84" i="18"/>
  <c r="K248" i="18"/>
  <c r="J248" i="18"/>
  <c r="F248" i="18"/>
  <c r="E248" i="18"/>
  <c r="K101" i="18"/>
  <c r="J101" i="18"/>
  <c r="F101" i="18"/>
  <c r="G101" i="18" s="1"/>
  <c r="E101" i="18"/>
  <c r="K85" i="18"/>
  <c r="J85" i="18"/>
  <c r="F85" i="18"/>
  <c r="G85" i="18" s="1"/>
  <c r="E85" i="18"/>
  <c r="K262" i="18"/>
  <c r="J262" i="18"/>
  <c r="F262" i="18"/>
  <c r="G262" i="18" s="1"/>
  <c r="E262" i="18"/>
  <c r="K189" i="18"/>
  <c r="J189" i="18"/>
  <c r="F189" i="18"/>
  <c r="G189" i="18" s="1"/>
  <c r="E189" i="18"/>
  <c r="K289" i="18"/>
  <c r="J289" i="18"/>
  <c r="F289" i="18"/>
  <c r="G289" i="18" s="1"/>
  <c r="E289" i="18"/>
  <c r="K338" i="18"/>
  <c r="J338" i="18"/>
  <c r="F338" i="18"/>
  <c r="G338" i="18" s="1"/>
  <c r="E338" i="18"/>
  <c r="K36" i="18"/>
  <c r="J36" i="18"/>
  <c r="F36" i="18"/>
  <c r="E36" i="18"/>
  <c r="K268" i="18"/>
  <c r="J268" i="18"/>
  <c r="F268" i="18"/>
  <c r="G268" i="18" s="1"/>
  <c r="E268" i="18"/>
  <c r="K148" i="18"/>
  <c r="J148" i="18"/>
  <c r="F148" i="18"/>
  <c r="E148" i="18"/>
  <c r="K175" i="18"/>
  <c r="J175" i="18"/>
  <c r="F175" i="18"/>
  <c r="G175" i="18" s="1"/>
  <c r="E175" i="18"/>
  <c r="K337" i="18"/>
  <c r="J337" i="18"/>
  <c r="F337" i="18"/>
  <c r="G337" i="18" s="1"/>
  <c r="E337" i="18"/>
  <c r="K272" i="18"/>
  <c r="J272" i="18"/>
  <c r="F272" i="18"/>
  <c r="E272" i="18"/>
  <c r="K252" i="18"/>
  <c r="J252" i="18"/>
  <c r="F252" i="18"/>
  <c r="G252" i="18" s="1"/>
  <c r="E252" i="18"/>
  <c r="K117" i="18"/>
  <c r="L117" i="18" s="1"/>
  <c r="J117" i="18"/>
  <c r="F117" i="18"/>
  <c r="G117" i="18" s="1"/>
  <c r="E117" i="18"/>
  <c r="K185" i="18"/>
  <c r="J185" i="18"/>
  <c r="F185" i="18"/>
  <c r="E185" i="18"/>
  <c r="K196" i="18"/>
  <c r="L196" i="18" s="1"/>
  <c r="J196" i="18"/>
  <c r="F196" i="18"/>
  <c r="G196" i="18" s="1"/>
  <c r="E196" i="18"/>
  <c r="K144" i="18"/>
  <c r="J144" i="18"/>
  <c r="F144" i="18"/>
  <c r="E144" i="18"/>
  <c r="K70" i="18"/>
  <c r="J70" i="18"/>
  <c r="F70" i="18"/>
  <c r="G70" i="18" s="1"/>
  <c r="E70" i="18"/>
  <c r="K193" i="18"/>
  <c r="J193" i="18"/>
  <c r="F193" i="18"/>
  <c r="G193" i="18" s="1"/>
  <c r="E193" i="18"/>
  <c r="K172" i="18"/>
  <c r="J172" i="18"/>
  <c r="F172" i="18"/>
  <c r="G172" i="18" s="1"/>
  <c r="E172" i="18"/>
  <c r="K161" i="18"/>
  <c r="J161" i="18"/>
  <c r="F161" i="18"/>
  <c r="G161" i="18" s="1"/>
  <c r="E161" i="18"/>
  <c r="K104" i="18"/>
  <c r="J104" i="18"/>
  <c r="F104" i="18"/>
  <c r="G104" i="18" s="1"/>
  <c r="E104" i="18"/>
  <c r="K336" i="18"/>
  <c r="J336" i="18"/>
  <c r="F336" i="18"/>
  <c r="E336" i="18"/>
  <c r="K233" i="18"/>
  <c r="J233" i="18"/>
  <c r="F233" i="18"/>
  <c r="G233" i="18" s="1"/>
  <c r="E233" i="18"/>
  <c r="K244" i="18"/>
  <c r="L244" i="18" s="1"/>
  <c r="J244" i="18"/>
  <c r="F244" i="18"/>
  <c r="E244" i="18"/>
  <c r="K223" i="18"/>
  <c r="J223" i="18"/>
  <c r="F223" i="18"/>
  <c r="G223" i="18" s="1"/>
  <c r="E223" i="18"/>
  <c r="K287" i="18"/>
  <c r="J287" i="18"/>
  <c r="F287" i="18"/>
  <c r="G287" i="18" s="1"/>
  <c r="E287" i="18"/>
  <c r="K229" i="18"/>
  <c r="J229" i="18"/>
  <c r="F229" i="18"/>
  <c r="G229" i="18" s="1"/>
  <c r="E229" i="18"/>
  <c r="K209" i="18"/>
  <c r="J209" i="18"/>
  <c r="F209" i="18"/>
  <c r="G209" i="18" s="1"/>
  <c r="E209" i="18"/>
  <c r="K105" i="18"/>
  <c r="J105" i="18"/>
  <c r="F105" i="18"/>
  <c r="G105" i="18" s="1"/>
  <c r="E105" i="18"/>
  <c r="K80" i="18"/>
  <c r="J80" i="18"/>
  <c r="F80" i="18"/>
  <c r="E80" i="18"/>
  <c r="K273" i="18"/>
  <c r="J273" i="18"/>
  <c r="F273" i="18"/>
  <c r="G273" i="18" s="1"/>
  <c r="E273" i="18"/>
  <c r="K160" i="18"/>
  <c r="J160" i="18"/>
  <c r="F160" i="18"/>
  <c r="E160" i="18"/>
  <c r="K222" i="18"/>
  <c r="J222" i="18"/>
  <c r="F222" i="18"/>
  <c r="G222" i="18" s="1"/>
  <c r="E222" i="18"/>
  <c r="K335" i="18"/>
  <c r="J335" i="18"/>
  <c r="F335" i="18"/>
  <c r="G335" i="18" s="1"/>
  <c r="E335" i="18"/>
  <c r="K235" i="18"/>
  <c r="J235" i="18"/>
  <c r="F235" i="18"/>
  <c r="G235" i="18" s="1"/>
  <c r="E235" i="18"/>
  <c r="K207" i="18"/>
  <c r="J207" i="18"/>
  <c r="F207" i="18"/>
  <c r="G207" i="18" s="1"/>
  <c r="E207" i="18"/>
  <c r="K334" i="18"/>
  <c r="J334" i="18"/>
  <c r="F334" i="18"/>
  <c r="G334" i="18" s="1"/>
  <c r="E334" i="18"/>
  <c r="K93" i="18"/>
  <c r="J93" i="18"/>
  <c r="F93" i="18"/>
  <c r="G93" i="18" s="1"/>
  <c r="E93" i="18"/>
  <c r="K180" i="18"/>
  <c r="J180" i="18"/>
  <c r="F180" i="18"/>
  <c r="G180" i="18" s="1"/>
  <c r="E180" i="18"/>
  <c r="K76" i="18"/>
  <c r="J76" i="18"/>
  <c r="F76" i="18"/>
  <c r="G76" i="18" s="1"/>
  <c r="E76" i="18"/>
  <c r="K190" i="18"/>
  <c r="J190" i="18"/>
  <c r="F190" i="18"/>
  <c r="G190" i="18" s="1"/>
  <c r="E190" i="18"/>
  <c r="K110" i="18"/>
  <c r="J110" i="18"/>
  <c r="F110" i="18"/>
  <c r="G110" i="18" s="1"/>
  <c r="E110" i="18"/>
  <c r="K47" i="18"/>
  <c r="J47" i="18"/>
  <c r="F47" i="18"/>
  <c r="G47" i="18" s="1"/>
  <c r="E47" i="18"/>
  <c r="K143" i="18"/>
  <c r="J143" i="18"/>
  <c r="F143" i="18"/>
  <c r="G143" i="18" s="1"/>
  <c r="E143" i="18"/>
  <c r="K125" i="18"/>
  <c r="J125" i="18"/>
  <c r="F125" i="18"/>
  <c r="G125" i="18" s="1"/>
  <c r="E125" i="18"/>
  <c r="K333" i="18"/>
  <c r="J333" i="18"/>
  <c r="F333" i="18"/>
  <c r="E333" i="18"/>
  <c r="K278" i="18"/>
  <c r="J278" i="18"/>
  <c r="F278" i="18"/>
  <c r="G278" i="18" s="1"/>
  <c r="E278" i="18"/>
  <c r="K195" i="18"/>
  <c r="J195" i="18"/>
  <c r="F195" i="18"/>
  <c r="E195" i="18"/>
  <c r="K164" i="18"/>
  <c r="J164" i="18"/>
  <c r="F164" i="18"/>
  <c r="E164" i="18"/>
  <c r="K137" i="18"/>
  <c r="J137" i="18"/>
  <c r="F137" i="18"/>
  <c r="E137" i="18"/>
  <c r="K171" i="18"/>
  <c r="J171" i="18"/>
  <c r="F171" i="18"/>
  <c r="E171" i="18"/>
  <c r="K74" i="18"/>
  <c r="J74" i="18"/>
  <c r="F74" i="18"/>
  <c r="E74" i="18"/>
  <c r="K149" i="18"/>
  <c r="J149" i="18"/>
  <c r="F149" i="18"/>
  <c r="G149" i="18" s="1"/>
  <c r="E149" i="18"/>
  <c r="K83" i="18"/>
  <c r="J83" i="18"/>
  <c r="F83" i="18"/>
  <c r="G83" i="18" s="1"/>
  <c r="E83" i="18"/>
  <c r="K133" i="18"/>
  <c r="J133" i="18"/>
  <c r="F133" i="18"/>
  <c r="E133" i="18"/>
  <c r="K274" i="18"/>
  <c r="J274" i="18"/>
  <c r="F274" i="18"/>
  <c r="G274" i="18" s="1"/>
  <c r="E274" i="18"/>
  <c r="K227" i="18"/>
  <c r="J227" i="18"/>
  <c r="F227" i="18"/>
  <c r="E227" i="18"/>
  <c r="K246" i="18"/>
  <c r="J246" i="18"/>
  <c r="F246" i="18"/>
  <c r="E246" i="18"/>
  <c r="K69" i="18"/>
  <c r="J69" i="18"/>
  <c r="F69" i="18"/>
  <c r="G69" i="18" s="1"/>
  <c r="E69" i="18"/>
  <c r="K332" i="18"/>
  <c r="J332" i="18"/>
  <c r="F332" i="18"/>
  <c r="E332" i="18"/>
  <c r="K116" i="18"/>
  <c r="J116" i="18"/>
  <c r="F116" i="18"/>
  <c r="G116" i="18" s="1"/>
  <c r="E116" i="18"/>
  <c r="K155" i="18"/>
  <c r="J155" i="18"/>
  <c r="F155" i="18"/>
  <c r="G155" i="18" s="1"/>
  <c r="E155" i="18"/>
  <c r="K192" i="18"/>
  <c r="J192" i="18"/>
  <c r="F192" i="18"/>
  <c r="E192" i="18"/>
  <c r="K206" i="18"/>
  <c r="J206" i="18"/>
  <c r="F206" i="18"/>
  <c r="E206" i="18"/>
  <c r="K241" i="18"/>
  <c r="J241" i="18"/>
  <c r="F241" i="18"/>
  <c r="G241" i="18" s="1"/>
  <c r="E241" i="18"/>
  <c r="K88" i="18"/>
  <c r="J88" i="18"/>
  <c r="F88" i="18"/>
  <c r="G88" i="18" s="1"/>
  <c r="E88" i="18"/>
  <c r="K242" i="18"/>
  <c r="J242" i="18"/>
  <c r="F242" i="18"/>
  <c r="E242" i="18"/>
  <c r="K331" i="18"/>
  <c r="J331" i="18"/>
  <c r="F331" i="18"/>
  <c r="E331" i="18"/>
  <c r="K191" i="18"/>
  <c r="J191" i="18"/>
  <c r="F191" i="18"/>
  <c r="G191" i="18" s="1"/>
  <c r="E191" i="18"/>
  <c r="K72" i="18"/>
  <c r="J72" i="18"/>
  <c r="F72" i="18"/>
  <c r="G72" i="18" s="1"/>
  <c r="E72" i="18"/>
  <c r="K53" i="18"/>
  <c r="J53" i="18"/>
  <c r="F53" i="18"/>
  <c r="E53" i="18"/>
  <c r="K50" i="18"/>
  <c r="J50" i="18"/>
  <c r="F50" i="18"/>
  <c r="G50" i="18" s="1"/>
  <c r="E50" i="18"/>
  <c r="K330" i="18"/>
  <c r="J330" i="18"/>
  <c r="F330" i="18"/>
  <c r="G330" i="18" s="1"/>
  <c r="E330" i="18"/>
  <c r="K329" i="18"/>
  <c r="J329" i="18"/>
  <c r="F329" i="18"/>
  <c r="G329" i="18" s="1"/>
  <c r="E329" i="18"/>
  <c r="K328" i="18"/>
  <c r="J328" i="18"/>
  <c r="F328" i="18"/>
  <c r="G328" i="18" s="1"/>
  <c r="E328" i="18"/>
  <c r="K327" i="18"/>
  <c r="J327" i="18"/>
  <c r="F327" i="18"/>
  <c r="E327" i="18"/>
  <c r="K109" i="18"/>
  <c r="J109" i="18"/>
  <c r="F109" i="18"/>
  <c r="G109" i="18" s="1"/>
  <c r="E109" i="18"/>
  <c r="K288" i="18"/>
  <c r="J288" i="18"/>
  <c r="F288" i="18"/>
  <c r="G288" i="18" s="1"/>
  <c r="E288" i="18"/>
  <c r="K67" i="18"/>
  <c r="J67" i="18"/>
  <c r="F67" i="18"/>
  <c r="G67" i="18" s="1"/>
  <c r="E67" i="18"/>
  <c r="K61" i="18"/>
  <c r="J61" i="18"/>
  <c r="F61" i="18"/>
  <c r="G61" i="18" s="1"/>
  <c r="E61" i="18"/>
  <c r="K52" i="18"/>
  <c r="J52" i="18"/>
  <c r="F52" i="18"/>
  <c r="G52" i="18" s="1"/>
  <c r="E52" i="18"/>
  <c r="K40" i="18"/>
  <c r="J40" i="18"/>
  <c r="F40" i="18"/>
  <c r="G40" i="18" s="1"/>
  <c r="E40" i="18"/>
  <c r="K211" i="18"/>
  <c r="J211" i="18"/>
  <c r="F211" i="18"/>
  <c r="G211" i="18" s="1"/>
  <c r="E211" i="18"/>
  <c r="K326" i="18"/>
  <c r="J326" i="18"/>
  <c r="F326" i="18"/>
  <c r="G326" i="18" s="1"/>
  <c r="E326" i="18"/>
  <c r="K56" i="18"/>
  <c r="J56" i="18"/>
  <c r="F56" i="18"/>
  <c r="G56" i="18" s="1"/>
  <c r="E56" i="18"/>
  <c r="K145" i="18"/>
  <c r="J145" i="18"/>
  <c r="F145" i="18"/>
  <c r="G145" i="18" s="1"/>
  <c r="E145" i="18"/>
  <c r="K152" i="18"/>
  <c r="J152" i="18"/>
  <c r="F152" i="18"/>
  <c r="G152" i="18" s="1"/>
  <c r="E152" i="18"/>
  <c r="K201" i="18"/>
  <c r="J201" i="18"/>
  <c r="F201" i="18"/>
  <c r="G201" i="18" s="1"/>
  <c r="E201" i="18"/>
  <c r="K325" i="18"/>
  <c r="J325" i="18"/>
  <c r="F325" i="18"/>
  <c r="G325" i="18" s="1"/>
  <c r="E325" i="18"/>
  <c r="K213" i="18"/>
  <c r="L213" i="18" s="1"/>
  <c r="J213" i="18"/>
  <c r="F213" i="18"/>
  <c r="G213" i="18" s="1"/>
  <c r="E213" i="18"/>
  <c r="K123" i="18"/>
  <c r="J123" i="18"/>
  <c r="F123" i="18"/>
  <c r="G123" i="18" s="1"/>
  <c r="E123" i="18"/>
  <c r="K112" i="18"/>
  <c r="J112" i="18"/>
  <c r="F112" i="18"/>
  <c r="G112" i="18" s="1"/>
  <c r="E112" i="18"/>
  <c r="K220" i="18"/>
  <c r="J220" i="18"/>
  <c r="F220" i="18"/>
  <c r="G220" i="18" s="1"/>
  <c r="E220" i="18"/>
  <c r="K86" i="18"/>
  <c r="J86" i="18"/>
  <c r="F86" i="18"/>
  <c r="G86" i="18" s="1"/>
  <c r="E86" i="18"/>
  <c r="K324" i="18"/>
  <c r="J324" i="18"/>
  <c r="F324" i="18"/>
  <c r="G324" i="18" s="1"/>
  <c r="E324" i="18"/>
  <c r="K73" i="18"/>
  <c r="J73" i="18"/>
  <c r="F73" i="18"/>
  <c r="E73" i="18"/>
  <c r="K43" i="18"/>
  <c r="J43" i="18"/>
  <c r="F43" i="18"/>
  <c r="G43" i="18" s="1"/>
  <c r="E43" i="18"/>
  <c r="K64" i="18"/>
  <c r="J64" i="18"/>
  <c r="F64" i="18"/>
  <c r="G64" i="18" s="1"/>
  <c r="E64" i="18"/>
  <c r="K221" i="18"/>
  <c r="J221" i="18"/>
  <c r="F221" i="18"/>
  <c r="E221" i="18"/>
  <c r="K181" i="18"/>
  <c r="J181" i="18"/>
  <c r="F181" i="18"/>
  <c r="G181" i="18" s="1"/>
  <c r="E181" i="18"/>
  <c r="K81" i="18"/>
  <c r="J81" i="18"/>
  <c r="F81" i="18"/>
  <c r="G81" i="18" s="1"/>
  <c r="E81" i="18"/>
  <c r="K75" i="18"/>
  <c r="J75" i="18"/>
  <c r="F75" i="18"/>
  <c r="G75" i="18" s="1"/>
  <c r="E75" i="18"/>
  <c r="K323" i="18"/>
  <c r="J323" i="18"/>
  <c r="F323" i="18"/>
  <c r="E323" i="18"/>
  <c r="K79" i="18"/>
  <c r="J79" i="18"/>
  <c r="F79" i="18"/>
  <c r="G79" i="18" s="1"/>
  <c r="E79" i="18"/>
  <c r="K322" i="18"/>
  <c r="J322" i="18"/>
  <c r="F322" i="18"/>
  <c r="G322" i="18" s="1"/>
  <c r="E322" i="18"/>
  <c r="K57" i="18"/>
  <c r="J57" i="18"/>
  <c r="F57" i="18"/>
  <c r="G57" i="18" s="1"/>
  <c r="E57" i="18"/>
  <c r="K118" i="18"/>
  <c r="J118" i="18"/>
  <c r="F118" i="18"/>
  <c r="G118" i="18" s="1"/>
  <c r="E118" i="18"/>
  <c r="K321" i="18"/>
  <c r="J321" i="18"/>
  <c r="F321" i="18"/>
  <c r="E321" i="18"/>
  <c r="K320" i="18"/>
  <c r="J320" i="18"/>
  <c r="F320" i="18"/>
  <c r="G320" i="18" s="1"/>
  <c r="E320" i="18"/>
  <c r="K68" i="18"/>
  <c r="J68" i="18"/>
  <c r="F68" i="18"/>
  <c r="E68" i="18"/>
  <c r="K177" i="18"/>
  <c r="J177" i="18"/>
  <c r="F177" i="18"/>
  <c r="G177" i="18" s="1"/>
  <c r="E177" i="18"/>
  <c r="K48" i="18"/>
  <c r="J48" i="18"/>
  <c r="F48" i="18"/>
  <c r="E48" i="18"/>
  <c r="K151" i="18"/>
  <c r="J151" i="18"/>
  <c r="F151" i="18"/>
  <c r="G151" i="18" s="1"/>
  <c r="E151" i="18"/>
  <c r="K130" i="18"/>
  <c r="J130" i="18"/>
  <c r="F130" i="18"/>
  <c r="E130" i="18"/>
  <c r="K32" i="18"/>
  <c r="J32" i="18"/>
  <c r="F32" i="18"/>
  <c r="E32" i="18"/>
  <c r="K90" i="18"/>
  <c r="J90" i="18"/>
  <c r="F90" i="18"/>
  <c r="E90" i="18"/>
  <c r="K66" i="18"/>
  <c r="J66" i="18"/>
  <c r="F66" i="18"/>
  <c r="G66" i="18" s="1"/>
  <c r="E66" i="18"/>
  <c r="K319" i="18"/>
  <c r="J319" i="18"/>
  <c r="F319" i="18"/>
  <c r="G319" i="18" s="1"/>
  <c r="E319" i="18"/>
  <c r="K107" i="18"/>
  <c r="J107" i="18"/>
  <c r="F107" i="18"/>
  <c r="G107" i="18" s="1"/>
  <c r="E107" i="18"/>
  <c r="K121" i="18"/>
  <c r="J121" i="18"/>
  <c r="F121" i="18"/>
  <c r="E121" i="18"/>
  <c r="K44" i="18"/>
  <c r="J44" i="18"/>
  <c r="F44" i="18"/>
  <c r="G44" i="18" s="1"/>
  <c r="E44" i="18"/>
  <c r="K153" i="18"/>
  <c r="J153" i="18"/>
  <c r="F153" i="18"/>
  <c r="G153" i="18" s="1"/>
  <c r="E153" i="18"/>
  <c r="K169" i="18"/>
  <c r="J169" i="18"/>
  <c r="F169" i="18"/>
  <c r="E169" i="18"/>
  <c r="K318" i="18"/>
  <c r="J318" i="18"/>
  <c r="F318" i="18"/>
  <c r="E318" i="18"/>
  <c r="K317" i="18"/>
  <c r="J317" i="18"/>
  <c r="F317" i="18"/>
  <c r="G317" i="18" s="1"/>
  <c r="E317" i="18"/>
  <c r="K316" i="18"/>
  <c r="J316" i="18"/>
  <c r="F316" i="18"/>
  <c r="E316" i="18"/>
  <c r="K96" i="18"/>
  <c r="J96" i="18"/>
  <c r="F96" i="18"/>
  <c r="E96" i="18"/>
  <c r="K315" i="18"/>
  <c r="J315" i="18"/>
  <c r="F315" i="18"/>
  <c r="E315" i="18"/>
  <c r="K139" i="18"/>
  <c r="J139" i="18"/>
  <c r="F139" i="18"/>
  <c r="G139" i="18" s="1"/>
  <c r="E139" i="18"/>
  <c r="K129" i="18"/>
  <c r="J129" i="18"/>
  <c r="F129" i="18"/>
  <c r="E129" i="18"/>
  <c r="K89" i="18"/>
  <c r="J89" i="18"/>
  <c r="F89" i="18"/>
  <c r="G89" i="18" s="1"/>
  <c r="E89" i="18"/>
  <c r="K214" i="18"/>
  <c r="J214" i="18"/>
  <c r="F214" i="18"/>
  <c r="E214" i="18"/>
  <c r="K108" i="18"/>
  <c r="J108" i="18"/>
  <c r="F108" i="18"/>
  <c r="G108" i="18" s="1"/>
  <c r="E108" i="18"/>
  <c r="K210" i="18"/>
  <c r="J210" i="18"/>
  <c r="F210" i="18"/>
  <c r="G210" i="18" s="1"/>
  <c r="E210" i="18"/>
  <c r="K314" i="18"/>
  <c r="J314" i="18"/>
  <c r="F314" i="18"/>
  <c r="G314" i="18" s="1"/>
  <c r="E314" i="18"/>
  <c r="K313" i="18"/>
  <c r="J313" i="18"/>
  <c r="F313" i="18"/>
  <c r="E313" i="18"/>
  <c r="K41" i="18"/>
  <c r="J41" i="18"/>
  <c r="F41" i="18"/>
  <c r="G41" i="18" s="1"/>
  <c r="E41" i="18"/>
  <c r="K113" i="18"/>
  <c r="J113" i="18"/>
  <c r="F113" i="18"/>
  <c r="E113" i="18"/>
  <c r="K212" i="18"/>
  <c r="J212" i="18"/>
  <c r="F212" i="18"/>
  <c r="E212" i="18"/>
  <c r="K126" i="18"/>
  <c r="J126" i="18"/>
  <c r="F126" i="18"/>
  <c r="E126" i="18"/>
  <c r="K98" i="18"/>
  <c r="J98" i="18"/>
  <c r="F98" i="18"/>
  <c r="G98" i="18" s="1"/>
  <c r="E98" i="18"/>
  <c r="K45" i="18"/>
  <c r="J45" i="18"/>
  <c r="F45" i="18"/>
  <c r="E45" i="18"/>
  <c r="K60" i="18"/>
  <c r="J60" i="18"/>
  <c r="F60" i="18"/>
  <c r="G60" i="18" s="1"/>
  <c r="E60" i="18"/>
  <c r="K173" i="18"/>
  <c r="J173" i="18"/>
  <c r="F173" i="18"/>
  <c r="E173" i="18"/>
  <c r="K38" i="18"/>
  <c r="J38" i="18"/>
  <c r="F38" i="18"/>
  <c r="G38" i="18" s="1"/>
  <c r="E38" i="18"/>
  <c r="K182" i="18"/>
  <c r="J182" i="18"/>
  <c r="F182" i="18"/>
  <c r="E182" i="18"/>
  <c r="K99" i="18"/>
  <c r="J99" i="18"/>
  <c r="F99" i="18"/>
  <c r="E99" i="18"/>
  <c r="K312" i="18"/>
  <c r="J312" i="18"/>
  <c r="F312" i="18"/>
  <c r="G312" i="18" s="1"/>
  <c r="E312" i="18"/>
  <c r="K62" i="18"/>
  <c r="J62" i="18"/>
  <c r="F62" i="18"/>
  <c r="G62" i="18" s="1"/>
  <c r="E62" i="18"/>
  <c r="K111" i="18"/>
  <c r="J111" i="18"/>
  <c r="F111" i="18"/>
  <c r="G111" i="18" s="1"/>
  <c r="E111" i="18"/>
  <c r="K311" i="18"/>
  <c r="J311" i="18"/>
  <c r="F311" i="18"/>
  <c r="E311" i="18"/>
  <c r="K71" i="18"/>
  <c r="J71" i="18"/>
  <c r="F71" i="18"/>
  <c r="E71" i="18"/>
  <c r="K310" i="18"/>
  <c r="J310" i="18"/>
  <c r="F310" i="18"/>
  <c r="G310" i="18" s="1"/>
  <c r="E310" i="18"/>
  <c r="K100" i="18"/>
  <c r="J100" i="18"/>
  <c r="F100" i="18"/>
  <c r="E100" i="18"/>
  <c r="K309" i="18"/>
  <c r="J309" i="18"/>
  <c r="F309" i="18"/>
  <c r="E309" i="18"/>
  <c r="K94" i="18"/>
  <c r="J94" i="18"/>
  <c r="F94" i="18"/>
  <c r="E94" i="18"/>
  <c r="K63" i="18"/>
  <c r="J63" i="18"/>
  <c r="F63" i="18"/>
  <c r="G63" i="18" s="1"/>
  <c r="E63" i="18"/>
  <c r="K308" i="18"/>
  <c r="J308" i="18"/>
  <c r="F308" i="18"/>
  <c r="G308" i="18" s="1"/>
  <c r="E308" i="18"/>
  <c r="K97" i="18"/>
  <c r="J97" i="18"/>
  <c r="F97" i="18"/>
  <c r="G97" i="18" s="1"/>
  <c r="E97" i="18"/>
  <c r="K42" i="18"/>
  <c r="J42" i="18"/>
  <c r="F42" i="18"/>
  <c r="G42" i="18" s="1"/>
  <c r="E42" i="18"/>
  <c r="K39" i="18"/>
  <c r="J39" i="18"/>
  <c r="F39" i="18"/>
  <c r="G39" i="18" s="1"/>
  <c r="E39" i="18"/>
  <c r="K163" i="18"/>
  <c r="J163" i="18"/>
  <c r="F163" i="18"/>
  <c r="G163" i="18" s="1"/>
  <c r="E163" i="18"/>
  <c r="K35" i="18"/>
  <c r="J35" i="18"/>
  <c r="F35" i="18"/>
  <c r="E35" i="18"/>
  <c r="K49" i="18"/>
  <c r="J49" i="18"/>
  <c r="F49" i="18"/>
  <c r="G49" i="18" s="1"/>
  <c r="E49" i="18"/>
  <c r="K87" i="18"/>
  <c r="J87" i="18"/>
  <c r="F87" i="18"/>
  <c r="G87" i="18" s="1"/>
  <c r="E87" i="18"/>
  <c r="K307" i="18"/>
  <c r="J307" i="18"/>
  <c r="F307" i="18"/>
  <c r="G307" i="18" s="1"/>
  <c r="E307" i="18"/>
  <c r="K306" i="18"/>
  <c r="J306" i="18"/>
  <c r="F306" i="18"/>
  <c r="E306" i="18"/>
  <c r="K37" i="18"/>
  <c r="J37" i="18"/>
  <c r="F37" i="18"/>
  <c r="G37" i="18" s="1"/>
  <c r="E37" i="18"/>
  <c r="K305" i="18"/>
  <c r="J305" i="18"/>
  <c r="F305" i="18"/>
  <c r="G305" i="18" s="1"/>
  <c r="E305" i="18"/>
  <c r="K92" i="18"/>
  <c r="J92" i="18"/>
  <c r="F92" i="18"/>
  <c r="G92" i="18" s="1"/>
  <c r="E92" i="18"/>
  <c r="K304" i="18"/>
  <c r="J304" i="18"/>
  <c r="F304" i="18"/>
  <c r="G304" i="18" s="1"/>
  <c r="E304" i="18"/>
  <c r="K82" i="18"/>
  <c r="J82" i="18"/>
  <c r="F82" i="18"/>
  <c r="G82" i="18" s="1"/>
  <c r="E82" i="18"/>
  <c r="K303" i="18"/>
  <c r="J303" i="18"/>
  <c r="F303" i="18"/>
  <c r="G303" i="18" s="1"/>
  <c r="E303" i="18"/>
  <c r="K51" i="18"/>
  <c r="J51" i="18"/>
  <c r="F51" i="18"/>
  <c r="G51" i="18" s="1"/>
  <c r="E51" i="18"/>
  <c r="K302" i="18"/>
  <c r="J302" i="18"/>
  <c r="F302" i="18"/>
  <c r="G302" i="18" s="1"/>
  <c r="E302" i="18"/>
  <c r="K55" i="18"/>
  <c r="J55" i="18"/>
  <c r="F55" i="18"/>
  <c r="G55" i="18" s="1"/>
  <c r="E55" i="18"/>
  <c r="K31" i="18"/>
  <c r="J31" i="18"/>
  <c r="F31" i="18"/>
  <c r="G31" i="18" s="1"/>
  <c r="E31" i="18"/>
  <c r="K301" i="18"/>
  <c r="J301" i="18"/>
  <c r="F301" i="18"/>
  <c r="G301" i="18" s="1"/>
  <c r="E301" i="18"/>
  <c r="K59" i="18"/>
  <c r="J59" i="18"/>
  <c r="F59" i="18"/>
  <c r="G59" i="18" s="1"/>
  <c r="E59" i="18"/>
  <c r="K300" i="18"/>
  <c r="J300" i="18"/>
  <c r="F300" i="18"/>
  <c r="G300" i="18" s="1"/>
  <c r="E300" i="18"/>
  <c r="K299" i="18"/>
  <c r="J299" i="18"/>
  <c r="F299" i="18"/>
  <c r="E299" i="18"/>
  <c r="K298" i="18"/>
  <c r="J298" i="18"/>
  <c r="F298" i="18"/>
  <c r="G298" i="18" s="1"/>
  <c r="E298" i="18"/>
  <c r="K34" i="18"/>
  <c r="J34" i="18"/>
  <c r="F34" i="18"/>
  <c r="G34" i="18" s="1"/>
  <c r="E34" i="18"/>
  <c r="K297" i="18"/>
  <c r="J297" i="18"/>
  <c r="F297" i="18"/>
  <c r="G297" i="18" s="1"/>
  <c r="E297" i="18"/>
  <c r="K33" i="18"/>
  <c r="J33" i="18"/>
  <c r="F33" i="18"/>
  <c r="E33" i="18"/>
  <c r="K174" i="18"/>
  <c r="J174" i="18"/>
  <c r="F174" i="18"/>
  <c r="G174" i="18" s="1"/>
  <c r="E174" i="18"/>
  <c r="K296" i="18"/>
  <c r="J296" i="18"/>
  <c r="F296" i="18"/>
  <c r="G296" i="18" s="1"/>
  <c r="E296" i="18"/>
  <c r="K295" i="18"/>
  <c r="J295" i="18"/>
  <c r="F295" i="18"/>
  <c r="G295" i="18" s="1"/>
  <c r="E295" i="18"/>
  <c r="K136" i="18"/>
  <c r="J136" i="18"/>
  <c r="F136" i="18"/>
  <c r="G136" i="18" s="1"/>
  <c r="E136" i="18"/>
  <c r="K46" i="18"/>
  <c r="J46" i="18"/>
  <c r="F46" i="18"/>
  <c r="G46" i="18" s="1"/>
  <c r="E46" i="18"/>
  <c r="K294" i="18"/>
  <c r="J294" i="18"/>
  <c r="F294" i="18"/>
  <c r="G294" i="18" s="1"/>
  <c r="E294" i="18"/>
  <c r="K293" i="18"/>
  <c r="J293" i="18"/>
  <c r="F293" i="18"/>
  <c r="G293" i="18" s="1"/>
  <c r="E293" i="18"/>
  <c r="K292" i="18"/>
  <c r="J292" i="18"/>
  <c r="F292" i="18"/>
  <c r="G292" i="18" s="1"/>
  <c r="E292" i="18"/>
  <c r="K291" i="18"/>
  <c r="J291" i="18"/>
  <c r="F291" i="18"/>
  <c r="G291" i="18" s="1"/>
  <c r="E291" i="18"/>
  <c r="K290" i="18"/>
  <c r="J290" i="18"/>
  <c r="F290" i="18"/>
  <c r="E290" i="18"/>
  <c r="J24" i="18"/>
  <c r="J11" i="18" s="1"/>
  <c r="E24" i="18"/>
  <c r="E11" i="18" s="1"/>
  <c r="K22" i="18"/>
  <c r="K10" i="18" s="1"/>
  <c r="J22" i="18"/>
  <c r="J10" i="18" s="1"/>
  <c r="E22" i="18"/>
  <c r="E10" i="18" s="1"/>
  <c r="K20" i="18"/>
  <c r="J20" i="18"/>
  <c r="F20" i="19" l="1"/>
  <c r="G20" i="19" s="1"/>
  <c r="F21" i="19"/>
  <c r="F9" i="19" s="1"/>
  <c r="G9" i="19" s="1"/>
  <c r="K21" i="19"/>
  <c r="K9" i="19" s="1"/>
  <c r="E21" i="19"/>
  <c r="E9" i="19" s="1"/>
  <c r="H442" i="19"/>
  <c r="H371" i="19"/>
  <c r="H469" i="19"/>
  <c r="H471" i="19"/>
  <c r="H433" i="19"/>
  <c r="H474" i="19"/>
  <c r="K24" i="18"/>
  <c r="K11" i="18" s="1"/>
  <c r="J21" i="18"/>
  <c r="J9" i="18" s="1"/>
  <c r="F20" i="18"/>
  <c r="G20" i="18" s="1"/>
  <c r="F22" i="18"/>
  <c r="G22" i="18" s="1"/>
  <c r="K21" i="20"/>
  <c r="K9" i="20" s="1"/>
  <c r="L9" i="20" s="1"/>
  <c r="M9" i="20" s="1"/>
  <c r="H209" i="20"/>
  <c r="M416" i="20"/>
  <c r="M423" i="20"/>
  <c r="M377" i="20"/>
  <c r="M436" i="20"/>
  <c r="E21" i="20"/>
  <c r="E9" i="20" s="1"/>
  <c r="H9" i="20" s="1"/>
  <c r="J21" i="20"/>
  <c r="J9" i="20" s="1"/>
  <c r="H151" i="19"/>
  <c r="H135" i="19"/>
  <c r="H53" i="19"/>
  <c r="H295" i="19"/>
  <c r="H297" i="19"/>
  <c r="H300" i="19"/>
  <c r="H302" i="19"/>
  <c r="H304" i="19"/>
  <c r="H305" i="19"/>
  <c r="H309" i="19"/>
  <c r="H311" i="19"/>
  <c r="H333" i="19"/>
  <c r="H336" i="19"/>
  <c r="H338" i="19"/>
  <c r="H345" i="19"/>
  <c r="H392" i="19"/>
  <c r="H379" i="19"/>
  <c r="H476" i="19"/>
  <c r="H477" i="19"/>
  <c r="H381" i="19"/>
  <c r="H377" i="19"/>
  <c r="H389" i="19"/>
  <c r="H499" i="19"/>
  <c r="H519" i="19"/>
  <c r="H534" i="19"/>
  <c r="K14" i="19"/>
  <c r="H191" i="19"/>
  <c r="H226" i="19"/>
  <c r="H435" i="19"/>
  <c r="H419" i="19"/>
  <c r="H441" i="19"/>
  <c r="E14" i="19"/>
  <c r="H172" i="19"/>
  <c r="H41" i="19"/>
  <c r="H196" i="19"/>
  <c r="H198" i="19"/>
  <c r="H85" i="19"/>
  <c r="H207" i="19"/>
  <c r="H96" i="19"/>
  <c r="H219" i="19"/>
  <c r="H269" i="19"/>
  <c r="H171" i="19"/>
  <c r="M63" i="19"/>
  <c r="J14" i="19"/>
  <c r="E16" i="19"/>
  <c r="H253" i="19"/>
  <c r="H263" i="19"/>
  <c r="H125" i="19"/>
  <c r="H138" i="19"/>
  <c r="H190" i="18"/>
  <c r="H511" i="18"/>
  <c r="H385" i="18"/>
  <c r="H415" i="18"/>
  <c r="H536" i="18"/>
  <c r="H469" i="18"/>
  <c r="H475" i="18"/>
  <c r="E21" i="18"/>
  <c r="E9" i="18" s="1"/>
  <c r="H390" i="18"/>
  <c r="H507" i="18"/>
  <c r="H379" i="18"/>
  <c r="H422" i="18"/>
  <c r="H421" i="18"/>
  <c r="H538" i="18"/>
  <c r="H465" i="18"/>
  <c r="K21" i="18"/>
  <c r="K9" i="18" s="1"/>
  <c r="L9" i="18" s="1"/>
  <c r="M9" i="18" s="1"/>
  <c r="H127" i="20"/>
  <c r="H290" i="20"/>
  <c r="H292" i="20"/>
  <c r="H79" i="20"/>
  <c r="H321" i="20"/>
  <c r="M197" i="20"/>
  <c r="K18" i="20"/>
  <c r="H206" i="20"/>
  <c r="H219" i="20"/>
  <c r="H231" i="20"/>
  <c r="H237" i="20"/>
  <c r="H174" i="20"/>
  <c r="M192" i="20"/>
  <c r="H451" i="20"/>
  <c r="H491" i="20"/>
  <c r="H427" i="20"/>
  <c r="H431" i="20"/>
  <c r="E14" i="20"/>
  <c r="H247" i="20"/>
  <c r="H315" i="20"/>
  <c r="H419" i="20"/>
  <c r="H421" i="20"/>
  <c r="H471" i="20"/>
  <c r="E15" i="20"/>
  <c r="H226" i="20"/>
  <c r="H132" i="20"/>
  <c r="H112" i="20"/>
  <c r="H286" i="20"/>
  <c r="H173" i="20"/>
  <c r="H136" i="20"/>
  <c r="H507" i="20"/>
  <c r="J16" i="20"/>
  <c r="H335" i="20"/>
  <c r="H337" i="20"/>
  <c r="H134" i="20"/>
  <c r="H341" i="20"/>
  <c r="H343" i="20"/>
  <c r="H345" i="20"/>
  <c r="H347" i="20"/>
  <c r="H349" i="20"/>
  <c r="H350" i="20"/>
  <c r="H353" i="20"/>
  <c r="H355" i="20"/>
  <c r="H178" i="20"/>
  <c r="H445" i="20"/>
  <c r="H450" i="20"/>
  <c r="H459" i="20"/>
  <c r="H505" i="20"/>
  <c r="H24" i="20"/>
  <c r="E16" i="20"/>
  <c r="H133" i="20"/>
  <c r="M136" i="20"/>
  <c r="H324" i="20"/>
  <c r="H418" i="20"/>
  <c r="H422" i="20"/>
  <c r="H225" i="20"/>
  <c r="H55" i="20"/>
  <c r="H67" i="20"/>
  <c r="H277" i="20"/>
  <c r="H85" i="20"/>
  <c r="H280" i="20"/>
  <c r="H284" i="20"/>
  <c r="H287" i="20"/>
  <c r="H93" i="20"/>
  <c r="H358" i="20"/>
  <c r="K19" i="20"/>
  <c r="J18" i="20"/>
  <c r="H49" i="20"/>
  <c r="H74" i="20"/>
  <c r="H264" i="20"/>
  <c r="H274" i="20"/>
  <c r="H334" i="20"/>
  <c r="H151" i="20"/>
  <c r="H352" i="20"/>
  <c r="H420" i="20"/>
  <c r="H433" i="20"/>
  <c r="H204" i="20"/>
  <c r="H215" i="20"/>
  <c r="H102" i="20"/>
  <c r="J15" i="20"/>
  <c r="K15" i="20"/>
  <c r="H152" i="20"/>
  <c r="H126" i="20"/>
  <c r="H105" i="20"/>
  <c r="H92" i="20"/>
  <c r="H296" i="20"/>
  <c r="H313" i="20"/>
  <c r="H389" i="20"/>
  <c r="H393" i="20"/>
  <c r="H397" i="20"/>
  <c r="H400" i="20"/>
  <c r="H404" i="20"/>
  <c r="H408" i="20"/>
  <c r="H412" i="20"/>
  <c r="H426" i="20"/>
  <c r="H443" i="20"/>
  <c r="H503" i="20"/>
  <c r="H516" i="20"/>
  <c r="H523" i="20"/>
  <c r="H530" i="20"/>
  <c r="H537" i="20"/>
  <c r="H544" i="20"/>
  <c r="H252" i="20"/>
  <c r="H54" i="20"/>
  <c r="H114" i="20"/>
  <c r="H283" i="20"/>
  <c r="H87" i="20"/>
  <c r="H120" i="20"/>
  <c r="H360" i="20"/>
  <c r="H388" i="20"/>
  <c r="H396" i="20"/>
  <c r="H403" i="20"/>
  <c r="H407" i="20"/>
  <c r="H411" i="20"/>
  <c r="H414" i="20"/>
  <c r="H366" i="20"/>
  <c r="H429" i="20"/>
  <c r="H464" i="20"/>
  <c r="H479" i="20"/>
  <c r="H512" i="20"/>
  <c r="H382" i="20"/>
  <c r="H519" i="20"/>
  <c r="H522" i="20"/>
  <c r="H525" i="20"/>
  <c r="H529" i="20"/>
  <c r="H533" i="20"/>
  <c r="H536" i="20"/>
  <c r="H31" i="20"/>
  <c r="E18" i="20"/>
  <c r="H118" i="20"/>
  <c r="L18" i="20"/>
  <c r="K16" i="20"/>
  <c r="L16" i="20" s="1"/>
  <c r="H391" i="20"/>
  <c r="H369" i="20"/>
  <c r="H406" i="20"/>
  <c r="H413" i="20"/>
  <c r="H425" i="20"/>
  <c r="H428" i="20"/>
  <c r="H381" i="20"/>
  <c r="H441" i="20"/>
  <c r="H455" i="20"/>
  <c r="H370" i="20"/>
  <c r="H478" i="20"/>
  <c r="H515" i="20"/>
  <c r="H521" i="20"/>
  <c r="H528" i="20"/>
  <c r="H535" i="20"/>
  <c r="H385" i="20"/>
  <c r="K17" i="20"/>
  <c r="J17" i="20"/>
  <c r="H168" i="20"/>
  <c r="L102" i="20"/>
  <c r="M102" i="20" s="1"/>
  <c r="F11" i="20"/>
  <c r="G11" i="20" s="1"/>
  <c r="H11" i="20" s="1"/>
  <c r="J19" i="20"/>
  <c r="H193" i="20"/>
  <c r="H57" i="20"/>
  <c r="L237" i="20"/>
  <c r="M237" i="20" s="1"/>
  <c r="O237" i="20" s="1"/>
  <c r="H241" i="20"/>
  <c r="H250" i="20"/>
  <c r="H176" i="20"/>
  <c r="H257" i="20"/>
  <c r="L107" i="20"/>
  <c r="M107" i="20" s="1"/>
  <c r="L267" i="20"/>
  <c r="M267" i="20" s="1"/>
  <c r="H276" i="20"/>
  <c r="H166" i="20"/>
  <c r="H117" i="20"/>
  <c r="H103" i="20"/>
  <c r="H340" i="20"/>
  <c r="H344" i="20"/>
  <c r="H98" i="20"/>
  <c r="H89" i="20"/>
  <c r="H171" i="20"/>
  <c r="H356" i="20"/>
  <c r="H390" i="20"/>
  <c r="H398" i="20"/>
  <c r="H405" i="20"/>
  <c r="H378" i="20"/>
  <c r="H122" i="20"/>
  <c r="H208" i="20"/>
  <c r="L231" i="20"/>
  <c r="M231" i="20" s="1"/>
  <c r="H181" i="20"/>
  <c r="H33" i="20"/>
  <c r="H195" i="20"/>
  <c r="L48" i="20"/>
  <c r="M48" i="20" s="1"/>
  <c r="H202" i="20"/>
  <c r="H50" i="20"/>
  <c r="H229" i="20"/>
  <c r="H111" i="20"/>
  <c r="H58" i="20"/>
  <c r="L104" i="20"/>
  <c r="M104" i="20" s="1"/>
  <c r="H165" i="20"/>
  <c r="H159" i="20"/>
  <c r="H94" i="20"/>
  <c r="H279" i="20"/>
  <c r="H282" i="20"/>
  <c r="H137" i="20"/>
  <c r="H289" i="20"/>
  <c r="H77" i="20"/>
  <c r="H291" i="20"/>
  <c r="H293" i="20"/>
  <c r="H303" i="20"/>
  <c r="H311" i="20"/>
  <c r="L158" i="20"/>
  <c r="M158" i="20" s="1"/>
  <c r="H330" i="20"/>
  <c r="H331" i="20"/>
  <c r="H357" i="20"/>
  <c r="H387" i="20"/>
  <c r="H395" i="20"/>
  <c r="H402" i="20"/>
  <c r="H410" i="20"/>
  <c r="H417" i="20"/>
  <c r="H457" i="20"/>
  <c r="H463" i="20"/>
  <c r="H477" i="20"/>
  <c r="H486" i="20"/>
  <c r="L488" i="20"/>
  <c r="M488" i="20" s="1"/>
  <c r="L510" i="20"/>
  <c r="M510" i="20" s="1"/>
  <c r="H514" i="20"/>
  <c r="L517" i="20"/>
  <c r="M517" i="20" s="1"/>
  <c r="H520" i="20"/>
  <c r="L524" i="20"/>
  <c r="M524" i="20" s="1"/>
  <c r="H527" i="20"/>
  <c r="L531" i="20"/>
  <c r="M531" i="20" s="1"/>
  <c r="H383" i="20"/>
  <c r="L538" i="20"/>
  <c r="M538" i="20" s="1"/>
  <c r="H542" i="20"/>
  <c r="L545" i="20"/>
  <c r="M545" i="20" s="1"/>
  <c r="E17" i="20"/>
  <c r="L35" i="20"/>
  <c r="M35" i="20" s="1"/>
  <c r="L59" i="20"/>
  <c r="M59" i="20" s="1"/>
  <c r="L221" i="20"/>
  <c r="M221" i="20" s="1"/>
  <c r="L227" i="20"/>
  <c r="M227" i="20" s="1"/>
  <c r="L238" i="20"/>
  <c r="M238" i="20" s="1"/>
  <c r="H339" i="20"/>
  <c r="H392" i="20"/>
  <c r="H399" i="20"/>
  <c r="H185" i="20"/>
  <c r="H187" i="20"/>
  <c r="L195" i="20"/>
  <c r="M195" i="20" s="1"/>
  <c r="O195" i="20" s="1"/>
  <c r="L56" i="20"/>
  <c r="M56" i="20" s="1"/>
  <c r="H198" i="20"/>
  <c r="H216" i="20"/>
  <c r="H217" i="20"/>
  <c r="H36" i="20"/>
  <c r="H83" i="20"/>
  <c r="H234" i="20"/>
  <c r="H60" i="20"/>
  <c r="L58" i="20"/>
  <c r="M58" i="20" s="1"/>
  <c r="H278" i="20"/>
  <c r="H109" i="20"/>
  <c r="H281" i="20"/>
  <c r="H285" i="20"/>
  <c r="H288" i="20"/>
  <c r="H73" i="20"/>
  <c r="H169" i="20"/>
  <c r="L465" i="20"/>
  <c r="M465" i="20" s="1"/>
  <c r="L373" i="20"/>
  <c r="M373" i="20" s="1"/>
  <c r="H543" i="20"/>
  <c r="E19" i="20"/>
  <c r="H190" i="20"/>
  <c r="H192" i="20"/>
  <c r="O192" i="20" s="1"/>
  <c r="H149" i="20"/>
  <c r="H207" i="20"/>
  <c r="L49" i="20"/>
  <c r="M49" i="20" s="1"/>
  <c r="O49" i="20" s="1"/>
  <c r="H142" i="20"/>
  <c r="H224" i="20"/>
  <c r="H106" i="20"/>
  <c r="H141" i="20"/>
  <c r="H244" i="20"/>
  <c r="H245" i="20"/>
  <c r="L248" i="20"/>
  <c r="M248" i="20" s="1"/>
  <c r="H124" i="20"/>
  <c r="H256" i="20"/>
  <c r="H260" i="20"/>
  <c r="H263" i="20"/>
  <c r="H177" i="20"/>
  <c r="H272" i="20"/>
  <c r="L125" i="20"/>
  <c r="M125" i="20" s="1"/>
  <c r="H130" i="20"/>
  <c r="H71" i="20"/>
  <c r="H100" i="20"/>
  <c r="H97" i="20"/>
  <c r="H333" i="20"/>
  <c r="H336" i="20"/>
  <c r="H338" i="20"/>
  <c r="H342" i="20"/>
  <c r="H346" i="20"/>
  <c r="H348" i="20"/>
  <c r="H351" i="20"/>
  <c r="H354" i="20"/>
  <c r="L392" i="20"/>
  <c r="M392" i="20" s="1"/>
  <c r="O392" i="20" s="1"/>
  <c r="H394" i="20"/>
  <c r="L399" i="20"/>
  <c r="M399" i="20" s="1"/>
  <c r="H401" i="20"/>
  <c r="L407" i="20"/>
  <c r="M407" i="20" s="1"/>
  <c r="O407" i="20" s="1"/>
  <c r="H409" i="20"/>
  <c r="L414" i="20"/>
  <c r="M414" i="20" s="1"/>
  <c r="H416" i="20"/>
  <c r="O416" i="20" s="1"/>
  <c r="L422" i="20"/>
  <c r="M422" i="20" s="1"/>
  <c r="H423" i="20"/>
  <c r="O423" i="20" s="1"/>
  <c r="L428" i="20"/>
  <c r="M428" i="20" s="1"/>
  <c r="H377" i="20"/>
  <c r="O377" i="20" s="1"/>
  <c r="L434" i="20"/>
  <c r="M434" i="20" s="1"/>
  <c r="O434" i="20" s="1"/>
  <c r="H436" i="20"/>
  <c r="H462" i="20"/>
  <c r="H495" i="20"/>
  <c r="H513" i="20"/>
  <c r="H384" i="20"/>
  <c r="H526" i="20"/>
  <c r="H534" i="20"/>
  <c r="H541" i="20"/>
  <c r="L201" i="20"/>
  <c r="M201" i="20" s="1"/>
  <c r="L314" i="20"/>
  <c r="M314" i="20" s="1"/>
  <c r="L454" i="20"/>
  <c r="M454" i="20" s="1"/>
  <c r="H469" i="20"/>
  <c r="L483" i="20"/>
  <c r="M483" i="20" s="1"/>
  <c r="H499" i="20"/>
  <c r="H510" i="20"/>
  <c r="H517" i="20"/>
  <c r="H524" i="20"/>
  <c r="H531" i="20"/>
  <c r="H538" i="20"/>
  <c r="H545" i="20"/>
  <c r="L72" i="20"/>
  <c r="M72" i="20" s="1"/>
  <c r="L359" i="20"/>
  <c r="M359" i="20" s="1"/>
  <c r="L553" i="20"/>
  <c r="M553" i="20" s="1"/>
  <c r="H415" i="20"/>
  <c r="H367" i="20"/>
  <c r="H435" i="20"/>
  <c r="L499" i="20"/>
  <c r="M499" i="20" s="1"/>
  <c r="H540" i="20"/>
  <c r="L22" i="20"/>
  <c r="M22" i="20" s="1"/>
  <c r="L32" i="20"/>
  <c r="M32" i="20" s="1"/>
  <c r="L33" i="20"/>
  <c r="M33" i="20" s="1"/>
  <c r="L190" i="20"/>
  <c r="M190" i="20" s="1"/>
  <c r="L122" i="20"/>
  <c r="M122" i="20" s="1"/>
  <c r="L156" i="20"/>
  <c r="M156" i="20" s="1"/>
  <c r="H39" i="20"/>
  <c r="L199" i="20"/>
  <c r="M199" i="20" s="1"/>
  <c r="G203" i="20"/>
  <c r="H203" i="20" s="1"/>
  <c r="L205" i="20"/>
  <c r="M205" i="20" s="1"/>
  <c r="G184" i="20"/>
  <c r="H184" i="20" s="1"/>
  <c r="L186" i="20"/>
  <c r="M186" i="20" s="1"/>
  <c r="G42" i="20"/>
  <c r="H42" i="20" s="1"/>
  <c r="L189" i="20"/>
  <c r="M189" i="20" s="1"/>
  <c r="G41" i="20"/>
  <c r="H41" i="20" s="1"/>
  <c r="L34" i="20"/>
  <c r="M34" i="20" s="1"/>
  <c r="G116" i="20"/>
  <c r="H116" i="20" s="1"/>
  <c r="L168" i="20"/>
  <c r="M168" i="20" s="1"/>
  <c r="G43" i="20"/>
  <c r="H43" i="20" s="1"/>
  <c r="L198" i="20"/>
  <c r="M198" i="20" s="1"/>
  <c r="G47" i="20"/>
  <c r="H47" i="20" s="1"/>
  <c r="L40" i="20"/>
  <c r="M40" i="20" s="1"/>
  <c r="G35" i="20"/>
  <c r="H35" i="20" s="1"/>
  <c r="L188" i="20"/>
  <c r="M188" i="20" s="1"/>
  <c r="L46" i="20"/>
  <c r="M46" i="20" s="1"/>
  <c r="L11" i="20"/>
  <c r="M11" i="20" s="1"/>
  <c r="G16" i="20"/>
  <c r="G183" i="20"/>
  <c r="H183" i="20" s="1"/>
  <c r="L185" i="20"/>
  <c r="M185" i="20" s="1"/>
  <c r="G37" i="20"/>
  <c r="H37" i="20" s="1"/>
  <c r="L187" i="20"/>
  <c r="M187" i="20" s="1"/>
  <c r="O187" i="20" s="1"/>
  <c r="G121" i="20"/>
  <c r="H121" i="20" s="1"/>
  <c r="L193" i="20"/>
  <c r="M193" i="20" s="1"/>
  <c r="H194" i="20"/>
  <c r="L149" i="20"/>
  <c r="M149" i="20" s="1"/>
  <c r="O149" i="20" s="1"/>
  <c r="H48" i="20"/>
  <c r="L39" i="20"/>
  <c r="M39" i="20" s="1"/>
  <c r="H201" i="20"/>
  <c r="L203" i="20"/>
  <c r="M203" i="20" s="1"/>
  <c r="G21" i="20"/>
  <c r="H21" i="20" s="1"/>
  <c r="L184" i="20"/>
  <c r="M184" i="20" s="1"/>
  <c r="G128" i="20"/>
  <c r="H128" i="20" s="1"/>
  <c r="L42" i="20"/>
  <c r="M42" i="20" s="1"/>
  <c r="O42" i="20" s="1"/>
  <c r="G191" i="20"/>
  <c r="H191" i="20" s="1"/>
  <c r="L41" i="20"/>
  <c r="M41" i="20" s="1"/>
  <c r="G45" i="20"/>
  <c r="H45" i="20" s="1"/>
  <c r="L116" i="20"/>
  <c r="M116" i="20" s="1"/>
  <c r="G196" i="20"/>
  <c r="H196" i="20" s="1"/>
  <c r="L43" i="20"/>
  <c r="M43" i="20" s="1"/>
  <c r="G200" i="20"/>
  <c r="H200" i="20" s="1"/>
  <c r="L47" i="20"/>
  <c r="M47" i="20" s="1"/>
  <c r="O47" i="20" s="1"/>
  <c r="G153" i="20"/>
  <c r="H153" i="20" s="1"/>
  <c r="G156" i="20"/>
  <c r="H156" i="20" s="1"/>
  <c r="L152" i="20"/>
  <c r="M152" i="20" s="1"/>
  <c r="G199" i="20"/>
  <c r="H199" i="20" s="1"/>
  <c r="G205" i="20"/>
  <c r="H205" i="20" s="1"/>
  <c r="O205" i="20" s="1"/>
  <c r="L183" i="20"/>
  <c r="M183" i="20" s="1"/>
  <c r="H186" i="20"/>
  <c r="L37" i="20"/>
  <c r="M37" i="20" s="1"/>
  <c r="H189" i="20"/>
  <c r="L121" i="20"/>
  <c r="M121" i="20" s="1"/>
  <c r="H34" i="20"/>
  <c r="L194" i="20"/>
  <c r="M194" i="20" s="1"/>
  <c r="J362" i="20"/>
  <c r="K362" i="20"/>
  <c r="L182" i="20"/>
  <c r="M182" i="20" s="1"/>
  <c r="G40" i="20"/>
  <c r="H40" i="20" s="1"/>
  <c r="L128" i="20"/>
  <c r="M128" i="20" s="1"/>
  <c r="G188" i="20"/>
  <c r="H188" i="20" s="1"/>
  <c r="L191" i="20"/>
  <c r="M191" i="20" s="1"/>
  <c r="G46" i="20"/>
  <c r="H46" i="20" s="1"/>
  <c r="L45" i="20"/>
  <c r="M45" i="20" s="1"/>
  <c r="G56" i="20"/>
  <c r="H56" i="20" s="1"/>
  <c r="L196" i="20"/>
  <c r="M196" i="20" s="1"/>
  <c r="G197" i="20"/>
  <c r="H197" i="20" s="1"/>
  <c r="O197" i="20" s="1"/>
  <c r="L200" i="20"/>
  <c r="M200" i="20" s="1"/>
  <c r="G59" i="20"/>
  <c r="H59" i="20" s="1"/>
  <c r="L153" i="20"/>
  <c r="M153" i="20" s="1"/>
  <c r="O153" i="20" s="1"/>
  <c r="L138" i="20"/>
  <c r="M138" i="20" s="1"/>
  <c r="L243" i="20"/>
  <c r="M243" i="20" s="1"/>
  <c r="L202" i="20"/>
  <c r="M202" i="20" s="1"/>
  <c r="L204" i="20"/>
  <c r="M204" i="20" s="1"/>
  <c r="O204" i="20" s="1"/>
  <c r="L206" i="20"/>
  <c r="M206" i="20" s="1"/>
  <c r="O206" i="20" s="1"/>
  <c r="L207" i="20"/>
  <c r="M207" i="20" s="1"/>
  <c r="L209" i="20"/>
  <c r="M209" i="20" s="1"/>
  <c r="O209" i="20" s="1"/>
  <c r="L36" i="20"/>
  <c r="M36" i="20" s="1"/>
  <c r="L226" i="20"/>
  <c r="M226" i="20" s="1"/>
  <c r="O226" i="20" s="1"/>
  <c r="L235" i="20"/>
  <c r="M235" i="20" s="1"/>
  <c r="L60" i="20"/>
  <c r="M60" i="20" s="1"/>
  <c r="L242" i="20"/>
  <c r="M242" i="20" s="1"/>
  <c r="G96" i="20"/>
  <c r="H96" i="20" s="1"/>
  <c r="L247" i="20"/>
  <c r="M247" i="20" s="1"/>
  <c r="O247" i="20" s="1"/>
  <c r="H248" i="20"/>
  <c r="L126" i="20"/>
  <c r="M126" i="20" s="1"/>
  <c r="G135" i="20"/>
  <c r="H135" i="20" s="1"/>
  <c r="L263" i="20"/>
  <c r="M263" i="20" s="1"/>
  <c r="H265" i="20"/>
  <c r="H266" i="20"/>
  <c r="H267" i="20"/>
  <c r="H125" i="20"/>
  <c r="L218" i="20"/>
  <c r="M218" i="20" s="1"/>
  <c r="L61" i="20"/>
  <c r="M61" i="20" s="1"/>
  <c r="L170" i="20"/>
  <c r="M170" i="20" s="1"/>
  <c r="L236" i="20"/>
  <c r="M236" i="20" s="1"/>
  <c r="L241" i="20"/>
  <c r="M241" i="20" s="1"/>
  <c r="L246" i="20"/>
  <c r="M246" i="20" s="1"/>
  <c r="L132" i="20"/>
  <c r="M132" i="20" s="1"/>
  <c r="O132" i="20" s="1"/>
  <c r="L278" i="20"/>
  <c r="M278" i="20" s="1"/>
  <c r="L109" i="20"/>
  <c r="M109" i="20" s="1"/>
  <c r="L208" i="20"/>
  <c r="M208" i="20" s="1"/>
  <c r="H210" i="20"/>
  <c r="H65" i="20"/>
  <c r="H44" i="20"/>
  <c r="L216" i="20"/>
  <c r="M216" i="20" s="1"/>
  <c r="H220" i="20"/>
  <c r="L229" i="20"/>
  <c r="M229" i="20" s="1"/>
  <c r="L76" i="20"/>
  <c r="M76" i="20" s="1"/>
  <c r="L249" i="20"/>
  <c r="M249" i="20" s="1"/>
  <c r="L124" i="20"/>
  <c r="M124" i="20" s="1"/>
  <c r="H69" i="20"/>
  <c r="L130" i="20"/>
  <c r="M130" i="20" s="1"/>
  <c r="F8" i="20"/>
  <c r="L144" i="20"/>
  <c r="M144" i="20" s="1"/>
  <c r="L127" i="20"/>
  <c r="M127" i="20" s="1"/>
  <c r="O127" i="20" s="1"/>
  <c r="L118" i="20"/>
  <c r="M118" i="20" s="1"/>
  <c r="L50" i="20"/>
  <c r="M50" i="20" s="1"/>
  <c r="L119" i="20"/>
  <c r="M119" i="20" s="1"/>
  <c r="L239" i="20"/>
  <c r="M239" i="20" s="1"/>
  <c r="L240" i="20"/>
  <c r="M240" i="20" s="1"/>
  <c r="H147" i="20"/>
  <c r="G129" i="20"/>
  <c r="H129" i="20" s="1"/>
  <c r="L271" i="20"/>
  <c r="M271" i="20" s="1"/>
  <c r="L222" i="20"/>
  <c r="M222" i="20" s="1"/>
  <c r="L228" i="20"/>
  <c r="M228" i="20" s="1"/>
  <c r="L90" i="20"/>
  <c r="M90" i="20" s="1"/>
  <c r="L83" i="20"/>
  <c r="M83" i="20" s="1"/>
  <c r="L234" i="20"/>
  <c r="M234" i="20" s="1"/>
  <c r="L64" i="20"/>
  <c r="M64" i="20" s="1"/>
  <c r="L245" i="20"/>
  <c r="M245" i="20" s="1"/>
  <c r="L256" i="20"/>
  <c r="M256" i="20" s="1"/>
  <c r="L74" i="20"/>
  <c r="M74" i="20" s="1"/>
  <c r="O74" i="20" s="1"/>
  <c r="L276" i="20"/>
  <c r="M276" i="20" s="1"/>
  <c r="L106" i="20"/>
  <c r="M106" i="20" s="1"/>
  <c r="L269" i="20"/>
  <c r="M269" i="20" s="1"/>
  <c r="L148" i="20"/>
  <c r="M148" i="20" s="1"/>
  <c r="L65" i="20"/>
  <c r="M65" i="20" s="1"/>
  <c r="L212" i="20"/>
  <c r="M212" i="20" s="1"/>
  <c r="L142" i="20"/>
  <c r="M142" i="20" s="1"/>
  <c r="L160" i="20"/>
  <c r="M160" i="20" s="1"/>
  <c r="L86" i="20"/>
  <c r="M86" i="20" s="1"/>
  <c r="L233" i="20"/>
  <c r="M233" i="20" s="1"/>
  <c r="L51" i="20"/>
  <c r="M51" i="20" s="1"/>
  <c r="L255" i="20"/>
  <c r="M255" i="20" s="1"/>
  <c r="O255" i="20" s="1"/>
  <c r="L272" i="20"/>
  <c r="M272" i="20" s="1"/>
  <c r="L275" i="20"/>
  <c r="M275" i="20" s="1"/>
  <c r="H62" i="20"/>
  <c r="O524" i="20"/>
  <c r="L262" i="20"/>
  <c r="M262" i="20" s="1"/>
  <c r="L270" i="20"/>
  <c r="M270" i="20" s="1"/>
  <c r="L273" i="20"/>
  <c r="M273" i="20" s="1"/>
  <c r="L313" i="20"/>
  <c r="M313" i="20" s="1"/>
  <c r="L358" i="20"/>
  <c r="M358" i="20" s="1"/>
  <c r="O358" i="20" s="1"/>
  <c r="L393" i="20"/>
  <c r="M393" i="20" s="1"/>
  <c r="L400" i="20"/>
  <c r="M400" i="20" s="1"/>
  <c r="H424" i="20"/>
  <c r="H430" i="20"/>
  <c r="H437" i="20"/>
  <c r="L439" i="20"/>
  <c r="M439" i="20" s="1"/>
  <c r="H442" i="20"/>
  <c r="L446" i="20"/>
  <c r="M446" i="20" s="1"/>
  <c r="L370" i="20"/>
  <c r="M370" i="20" s="1"/>
  <c r="O370" i="20" s="1"/>
  <c r="H466" i="20"/>
  <c r="L468" i="20"/>
  <c r="M468" i="20" s="1"/>
  <c r="H470" i="20"/>
  <c r="H475" i="20"/>
  <c r="H485" i="20"/>
  <c r="L376" i="20"/>
  <c r="M376" i="20" s="1"/>
  <c r="L498" i="20"/>
  <c r="M498" i="20" s="1"/>
  <c r="L509" i="20"/>
  <c r="M509" i="20" s="1"/>
  <c r="H511" i="20"/>
  <c r="L382" i="20"/>
  <c r="M382" i="20" s="1"/>
  <c r="L516" i="20"/>
  <c r="M516" i="20" s="1"/>
  <c r="H518" i="20"/>
  <c r="L522" i="20"/>
  <c r="M522" i="20" s="1"/>
  <c r="L523" i="20"/>
  <c r="M523" i="20" s="1"/>
  <c r="H380" i="20"/>
  <c r="L529" i="20"/>
  <c r="M529" i="20" s="1"/>
  <c r="L530" i="20"/>
  <c r="M530" i="20" s="1"/>
  <c r="O530" i="20" s="1"/>
  <c r="H532" i="20"/>
  <c r="L536" i="20"/>
  <c r="M536" i="20" s="1"/>
  <c r="L537" i="20"/>
  <c r="M537" i="20" s="1"/>
  <c r="H539" i="20"/>
  <c r="L543" i="20"/>
  <c r="M543" i="20" s="1"/>
  <c r="L544" i="20"/>
  <c r="M544" i="20" s="1"/>
  <c r="L244" i="20"/>
  <c r="M244" i="20" s="1"/>
  <c r="L147" i="20"/>
  <c r="M147" i="20" s="1"/>
  <c r="L254" i="20"/>
  <c r="M254" i="20" s="1"/>
  <c r="L129" i="20"/>
  <c r="M129" i="20" s="1"/>
  <c r="L69" i="20"/>
  <c r="M69" i="20" s="1"/>
  <c r="L140" i="20"/>
  <c r="M140" i="20" s="1"/>
  <c r="L135" i="20"/>
  <c r="M135" i="20" s="1"/>
  <c r="L53" i="20"/>
  <c r="M53" i="20" s="1"/>
  <c r="L82" i="20"/>
  <c r="M82" i="20" s="1"/>
  <c r="L108" i="20"/>
  <c r="M108" i="20" s="1"/>
  <c r="L133" i="20"/>
  <c r="M133" i="20" s="1"/>
  <c r="L179" i="20"/>
  <c r="M179" i="20" s="1"/>
  <c r="L317" i="20"/>
  <c r="M317" i="20" s="1"/>
  <c r="L324" i="20"/>
  <c r="M324" i="20" s="1"/>
  <c r="O324" i="20" s="1"/>
  <c r="L332" i="20"/>
  <c r="M332" i="20" s="1"/>
  <c r="L333" i="20"/>
  <c r="M333" i="20" s="1"/>
  <c r="L334" i="20"/>
  <c r="M334" i="20" s="1"/>
  <c r="L117" i="20"/>
  <c r="M117" i="20" s="1"/>
  <c r="L335" i="20"/>
  <c r="M335" i="20" s="1"/>
  <c r="O335" i="20" s="1"/>
  <c r="L336" i="20"/>
  <c r="M336" i="20" s="1"/>
  <c r="L337" i="20"/>
  <c r="M337" i="20" s="1"/>
  <c r="O337" i="20" s="1"/>
  <c r="L103" i="20"/>
  <c r="M103" i="20" s="1"/>
  <c r="L134" i="20"/>
  <c r="M134" i="20" s="1"/>
  <c r="O134" i="20" s="1"/>
  <c r="L338" i="20"/>
  <c r="M338" i="20" s="1"/>
  <c r="L339" i="20"/>
  <c r="M339" i="20" s="1"/>
  <c r="L340" i="20"/>
  <c r="M340" i="20" s="1"/>
  <c r="L341" i="20"/>
  <c r="M341" i="20" s="1"/>
  <c r="L342" i="20"/>
  <c r="M342" i="20" s="1"/>
  <c r="L343" i="20"/>
  <c r="M343" i="20" s="1"/>
  <c r="O343" i="20" s="1"/>
  <c r="L344" i="20"/>
  <c r="M344" i="20" s="1"/>
  <c r="L345" i="20"/>
  <c r="M345" i="20" s="1"/>
  <c r="L346" i="20"/>
  <c r="M346" i="20" s="1"/>
  <c r="L151" i="20"/>
  <c r="M151" i="20" s="1"/>
  <c r="O151" i="20" s="1"/>
  <c r="L347" i="20"/>
  <c r="M347" i="20" s="1"/>
  <c r="O347" i="20" s="1"/>
  <c r="L348" i="20"/>
  <c r="M348" i="20" s="1"/>
  <c r="O348" i="20" s="1"/>
  <c r="L349" i="20"/>
  <c r="M349" i="20" s="1"/>
  <c r="O349" i="20" s="1"/>
  <c r="L350" i="20"/>
  <c r="M350" i="20" s="1"/>
  <c r="O350" i="20" s="1"/>
  <c r="L351" i="20"/>
  <c r="M351" i="20" s="1"/>
  <c r="L352" i="20"/>
  <c r="M352" i="20" s="1"/>
  <c r="L353" i="20"/>
  <c r="M353" i="20" s="1"/>
  <c r="L356" i="20"/>
  <c r="M356" i="20" s="1"/>
  <c r="L178" i="20"/>
  <c r="M178" i="20" s="1"/>
  <c r="L390" i="20"/>
  <c r="M390" i="20" s="1"/>
  <c r="L391" i="20"/>
  <c r="M391" i="20" s="1"/>
  <c r="O391" i="20" s="1"/>
  <c r="L398" i="20"/>
  <c r="M398" i="20" s="1"/>
  <c r="L405" i="20"/>
  <c r="M405" i="20" s="1"/>
  <c r="O405" i="20" s="1"/>
  <c r="L378" i="20"/>
  <c r="M378" i="20" s="1"/>
  <c r="L420" i="20"/>
  <c r="M420" i="20" s="1"/>
  <c r="L426" i="20"/>
  <c r="M426" i="20" s="1"/>
  <c r="L432" i="20"/>
  <c r="M432" i="20" s="1"/>
  <c r="O432" i="20" s="1"/>
  <c r="L453" i="20"/>
  <c r="M453" i="20" s="1"/>
  <c r="O453" i="20" s="1"/>
  <c r="L460" i="20"/>
  <c r="M460" i="20" s="1"/>
  <c r="L463" i="20"/>
  <c r="M463" i="20" s="1"/>
  <c r="L473" i="20"/>
  <c r="M473" i="20" s="1"/>
  <c r="L490" i="20"/>
  <c r="M490" i="20" s="1"/>
  <c r="L379" i="20"/>
  <c r="M379" i="20" s="1"/>
  <c r="L514" i="20"/>
  <c r="M514" i="20" s="1"/>
  <c r="L520" i="20"/>
  <c r="M520" i="20" s="1"/>
  <c r="L527" i="20"/>
  <c r="M527" i="20" s="1"/>
  <c r="L383" i="20"/>
  <c r="M383" i="20" s="1"/>
  <c r="L542" i="20"/>
  <c r="M542" i="20" s="1"/>
  <c r="L175" i="20"/>
  <c r="M175" i="20" s="1"/>
  <c r="L166" i="20"/>
  <c r="M166" i="20" s="1"/>
  <c r="L113" i="20"/>
  <c r="M113" i="20" s="1"/>
  <c r="L84" i="20"/>
  <c r="M84" i="20" s="1"/>
  <c r="L98" i="20"/>
  <c r="M98" i="20" s="1"/>
  <c r="L89" i="20"/>
  <c r="M89" i="20" s="1"/>
  <c r="L171" i="20"/>
  <c r="M171" i="20" s="1"/>
  <c r="O171" i="20" s="1"/>
  <c r="L389" i="20"/>
  <c r="M389" i="20" s="1"/>
  <c r="O389" i="20" s="1"/>
  <c r="L397" i="20"/>
  <c r="M397" i="20" s="1"/>
  <c r="L369" i="20"/>
  <c r="M369" i="20" s="1"/>
  <c r="L404" i="20"/>
  <c r="M404" i="20" s="1"/>
  <c r="O404" i="20" s="1"/>
  <c r="L406" i="20"/>
  <c r="M406" i="20" s="1"/>
  <c r="L412" i="20"/>
  <c r="M412" i="20" s="1"/>
  <c r="L413" i="20"/>
  <c r="M413" i="20" s="1"/>
  <c r="O413" i="20" s="1"/>
  <c r="L419" i="20"/>
  <c r="M419" i="20" s="1"/>
  <c r="O419" i="20" s="1"/>
  <c r="L421" i="20"/>
  <c r="M421" i="20" s="1"/>
  <c r="O421" i="20" s="1"/>
  <c r="L366" i="20"/>
  <c r="M366" i="20" s="1"/>
  <c r="O366" i="20" s="1"/>
  <c r="L427" i="20"/>
  <c r="M427" i="20" s="1"/>
  <c r="O427" i="20" s="1"/>
  <c r="L431" i="20"/>
  <c r="M431" i="20" s="1"/>
  <c r="O431" i="20" s="1"/>
  <c r="L433" i="20"/>
  <c r="M433" i="20" s="1"/>
  <c r="O433" i="20" s="1"/>
  <c r="L381" i="20"/>
  <c r="M381" i="20" s="1"/>
  <c r="L444" i="20"/>
  <c r="M444" i="20" s="1"/>
  <c r="L467" i="20"/>
  <c r="M467" i="20" s="1"/>
  <c r="L513" i="20"/>
  <c r="M513" i="20" s="1"/>
  <c r="L515" i="20"/>
  <c r="M515" i="20" s="1"/>
  <c r="O515" i="20" s="1"/>
  <c r="L384" i="20"/>
  <c r="M384" i="20" s="1"/>
  <c r="L521" i="20"/>
  <c r="M521" i="20" s="1"/>
  <c r="L526" i="20"/>
  <c r="M526" i="20" s="1"/>
  <c r="O526" i="20" s="1"/>
  <c r="L528" i="20"/>
  <c r="M528" i="20" s="1"/>
  <c r="L534" i="20"/>
  <c r="M534" i="20" s="1"/>
  <c r="L535" i="20"/>
  <c r="M535" i="20" s="1"/>
  <c r="L541" i="20"/>
  <c r="M541" i="20" s="1"/>
  <c r="L385" i="20"/>
  <c r="M385" i="20" s="1"/>
  <c r="O385" i="20" s="1"/>
  <c r="L551" i="20"/>
  <c r="M551" i="20" s="1"/>
  <c r="L161" i="20"/>
  <c r="M161" i="20" s="1"/>
  <c r="L250" i="20"/>
  <c r="M250" i="20" s="1"/>
  <c r="L252" i="20"/>
  <c r="M252" i="20" s="1"/>
  <c r="L253" i="20"/>
  <c r="M253" i="20" s="1"/>
  <c r="L162" i="20"/>
  <c r="M162" i="20" s="1"/>
  <c r="L266" i="20"/>
  <c r="M266" i="20" s="1"/>
  <c r="L78" i="20"/>
  <c r="M78" i="20" s="1"/>
  <c r="L277" i="20"/>
  <c r="M277" i="20" s="1"/>
  <c r="L94" i="20"/>
  <c r="M94" i="20" s="1"/>
  <c r="L114" i="20"/>
  <c r="M114" i="20" s="1"/>
  <c r="O114" i="20" s="1"/>
  <c r="L85" i="20"/>
  <c r="M85" i="20" s="1"/>
  <c r="O85" i="20" s="1"/>
  <c r="L279" i="20"/>
  <c r="M279" i="20" s="1"/>
  <c r="L112" i="20"/>
  <c r="M112" i="20" s="1"/>
  <c r="O112" i="20" s="1"/>
  <c r="L280" i="20"/>
  <c r="M280" i="20" s="1"/>
  <c r="O280" i="20" s="1"/>
  <c r="L282" i="20"/>
  <c r="M282" i="20" s="1"/>
  <c r="L283" i="20"/>
  <c r="M283" i="20" s="1"/>
  <c r="L284" i="20"/>
  <c r="M284" i="20" s="1"/>
  <c r="L137" i="20"/>
  <c r="M137" i="20" s="1"/>
  <c r="O137" i="20" s="1"/>
  <c r="L286" i="20"/>
  <c r="M286" i="20" s="1"/>
  <c r="L287" i="20"/>
  <c r="M287" i="20" s="1"/>
  <c r="L289" i="20"/>
  <c r="M289" i="20" s="1"/>
  <c r="L87" i="20"/>
  <c r="M87" i="20" s="1"/>
  <c r="L93" i="20"/>
  <c r="M93" i="20" s="1"/>
  <c r="O93" i="20" s="1"/>
  <c r="L77" i="20"/>
  <c r="M77" i="20" s="1"/>
  <c r="L173" i="20"/>
  <c r="M173" i="20" s="1"/>
  <c r="O173" i="20" s="1"/>
  <c r="L290" i="20"/>
  <c r="M290" i="20" s="1"/>
  <c r="O290" i="20" s="1"/>
  <c r="L291" i="20"/>
  <c r="M291" i="20" s="1"/>
  <c r="L293" i="20"/>
  <c r="M293" i="20" s="1"/>
  <c r="O293" i="20" s="1"/>
  <c r="L303" i="20"/>
  <c r="M303" i="20" s="1"/>
  <c r="L310" i="20"/>
  <c r="M310" i="20" s="1"/>
  <c r="L311" i="20"/>
  <c r="M311" i="20" s="1"/>
  <c r="L322" i="20"/>
  <c r="M322" i="20" s="1"/>
  <c r="L154" i="20"/>
  <c r="M154" i="20" s="1"/>
  <c r="L418" i="20"/>
  <c r="M418" i="20" s="1"/>
  <c r="O418" i="20" s="1"/>
  <c r="L425" i="20"/>
  <c r="M425" i="20" s="1"/>
  <c r="L368" i="20"/>
  <c r="M368" i="20" s="1"/>
  <c r="O368" i="20" s="1"/>
  <c r="L438" i="20"/>
  <c r="M438" i="20" s="1"/>
  <c r="O438" i="20" s="1"/>
  <c r="L445" i="20"/>
  <c r="M445" i="20" s="1"/>
  <c r="O445" i="20" s="1"/>
  <c r="L448" i="20"/>
  <c r="M448" i="20" s="1"/>
  <c r="L457" i="20"/>
  <c r="M457" i="20" s="1"/>
  <c r="L459" i="20"/>
  <c r="M459" i="20" s="1"/>
  <c r="O459" i="20" s="1"/>
  <c r="L461" i="20"/>
  <c r="M461" i="20" s="1"/>
  <c r="L476" i="20"/>
  <c r="M476" i="20" s="1"/>
  <c r="L486" i="20"/>
  <c r="M486" i="20" s="1"/>
  <c r="L497" i="20"/>
  <c r="M497" i="20" s="1"/>
  <c r="L502" i="20"/>
  <c r="M502" i="20" s="1"/>
  <c r="L512" i="20"/>
  <c r="M512" i="20" s="1"/>
  <c r="O512" i="20" s="1"/>
  <c r="L519" i="20"/>
  <c r="M519" i="20" s="1"/>
  <c r="L525" i="20"/>
  <c r="M525" i="20" s="1"/>
  <c r="L533" i="20"/>
  <c r="M533" i="20" s="1"/>
  <c r="O533" i="20" s="1"/>
  <c r="L540" i="20"/>
  <c r="M540" i="20" s="1"/>
  <c r="L321" i="20"/>
  <c r="M321" i="20" s="1"/>
  <c r="O321" i="20" s="1"/>
  <c r="L328" i="20"/>
  <c r="M328" i="20" s="1"/>
  <c r="L330" i="20"/>
  <c r="M330" i="20" s="1"/>
  <c r="L354" i="20"/>
  <c r="M354" i="20" s="1"/>
  <c r="L387" i="20"/>
  <c r="M387" i="20" s="1"/>
  <c r="L395" i="20"/>
  <c r="M395" i="20" s="1"/>
  <c r="L402" i="20"/>
  <c r="M402" i="20" s="1"/>
  <c r="L410" i="20"/>
  <c r="M410" i="20" s="1"/>
  <c r="L442" i="20"/>
  <c r="M442" i="20" s="1"/>
  <c r="L374" i="20"/>
  <c r="M374" i="20" s="1"/>
  <c r="L456" i="20"/>
  <c r="M456" i="20" s="1"/>
  <c r="L470" i="20"/>
  <c r="M470" i="20" s="1"/>
  <c r="L475" i="20"/>
  <c r="M475" i="20" s="1"/>
  <c r="L496" i="20"/>
  <c r="M496" i="20" s="1"/>
  <c r="L511" i="20"/>
  <c r="M511" i="20" s="1"/>
  <c r="L518" i="20"/>
  <c r="M518" i="20" s="1"/>
  <c r="L380" i="20"/>
  <c r="M380" i="20" s="1"/>
  <c r="L532" i="20"/>
  <c r="M532" i="20" s="1"/>
  <c r="L539" i="20"/>
  <c r="M539" i="20" s="1"/>
  <c r="L111" i="20"/>
  <c r="M111" i="20" s="1"/>
  <c r="L143" i="20"/>
  <c r="M143" i="20" s="1"/>
  <c r="L251" i="20"/>
  <c r="M251" i="20" s="1"/>
  <c r="L264" i="20"/>
  <c r="M264" i="20" s="1"/>
  <c r="O264" i="20" s="1"/>
  <c r="L281" i="20"/>
  <c r="M281" i="20" s="1"/>
  <c r="L285" i="20"/>
  <c r="M285" i="20" s="1"/>
  <c r="L288" i="20"/>
  <c r="M288" i="20" s="1"/>
  <c r="L150" i="20"/>
  <c r="M150" i="20" s="1"/>
  <c r="L308" i="20"/>
  <c r="M308" i="20" s="1"/>
  <c r="L315" i="20"/>
  <c r="M315" i="20" s="1"/>
  <c r="L319" i="20"/>
  <c r="M319" i="20" s="1"/>
  <c r="L327" i="20"/>
  <c r="M327" i="20" s="1"/>
  <c r="L388" i="20"/>
  <c r="M388" i="20" s="1"/>
  <c r="L396" i="20"/>
  <c r="M396" i="20" s="1"/>
  <c r="L403" i="20"/>
  <c r="M403" i="20" s="1"/>
  <c r="L411" i="20"/>
  <c r="M411" i="20" s="1"/>
  <c r="L417" i="20"/>
  <c r="M417" i="20" s="1"/>
  <c r="L424" i="20"/>
  <c r="M424" i="20" s="1"/>
  <c r="L430" i="20"/>
  <c r="M430" i="20" s="1"/>
  <c r="L437" i="20"/>
  <c r="M437" i="20" s="1"/>
  <c r="L371" i="20"/>
  <c r="M371" i="20" s="1"/>
  <c r="L474" i="20"/>
  <c r="M474" i="20" s="1"/>
  <c r="L481" i="20"/>
  <c r="M481" i="20" s="1"/>
  <c r="K555" i="20"/>
  <c r="L73" i="20"/>
  <c r="M73" i="20" s="1"/>
  <c r="O73" i="20" s="1"/>
  <c r="L169" i="20"/>
  <c r="M169" i="20" s="1"/>
  <c r="L120" i="20"/>
  <c r="M120" i="20" s="1"/>
  <c r="O120" i="20" s="1"/>
  <c r="L71" i="20"/>
  <c r="M71" i="20" s="1"/>
  <c r="O71" i="20" s="1"/>
  <c r="L100" i="20"/>
  <c r="M100" i="20" s="1"/>
  <c r="O100" i="20" s="1"/>
  <c r="L91" i="20"/>
  <c r="M91" i="20" s="1"/>
  <c r="L97" i="20"/>
  <c r="M97" i="20" s="1"/>
  <c r="L386" i="20"/>
  <c r="M386" i="20" s="1"/>
  <c r="L394" i="20"/>
  <c r="M394" i="20" s="1"/>
  <c r="L401" i="20"/>
  <c r="M401" i="20" s="1"/>
  <c r="L408" i="20"/>
  <c r="M408" i="20" s="1"/>
  <c r="L409" i="20"/>
  <c r="M409" i="20" s="1"/>
  <c r="O409" i="20" s="1"/>
  <c r="L415" i="20"/>
  <c r="M415" i="20" s="1"/>
  <c r="O415" i="20" s="1"/>
  <c r="L367" i="20"/>
  <c r="M367" i="20" s="1"/>
  <c r="L429" i="20"/>
  <c r="M429" i="20" s="1"/>
  <c r="L435" i="20"/>
  <c r="M435" i="20" s="1"/>
  <c r="L440" i="20"/>
  <c r="M440" i="20" s="1"/>
  <c r="L452" i="20"/>
  <c r="M452" i="20" s="1"/>
  <c r="L466" i="20"/>
  <c r="M466" i="20" s="1"/>
  <c r="L484" i="20"/>
  <c r="M484" i="20" s="1"/>
  <c r="L504" i="20"/>
  <c r="M504" i="20" s="1"/>
  <c r="G559" i="20"/>
  <c r="H559" i="20" s="1"/>
  <c r="H560" i="20" s="1"/>
  <c r="L14" i="20"/>
  <c r="M14" i="20" s="1"/>
  <c r="F25" i="20"/>
  <c r="L180" i="20"/>
  <c r="M180" i="20" s="1"/>
  <c r="G18" i="20"/>
  <c r="L31" i="20"/>
  <c r="M31" i="20" s="1"/>
  <c r="G10" i="20"/>
  <c r="H10" i="20" s="1"/>
  <c r="G20" i="20"/>
  <c r="H20" i="20" s="1"/>
  <c r="G22" i="20"/>
  <c r="H22" i="20" s="1"/>
  <c r="H32" i="20"/>
  <c r="O32" i="20" s="1"/>
  <c r="L24" i="20"/>
  <c r="M24" i="20" s="1"/>
  <c r="O24" i="20" s="1"/>
  <c r="L10" i="20"/>
  <c r="M10" i="20" s="1"/>
  <c r="G14" i="20"/>
  <c r="G15" i="20"/>
  <c r="G17" i="20"/>
  <c r="L20" i="20"/>
  <c r="M20" i="20" s="1"/>
  <c r="G182" i="20"/>
  <c r="H182" i="20" s="1"/>
  <c r="L181" i="20"/>
  <c r="M181" i="20" s="1"/>
  <c r="L217" i="20"/>
  <c r="M217" i="20" s="1"/>
  <c r="G221" i="20"/>
  <c r="H221" i="20" s="1"/>
  <c r="L223" i="20"/>
  <c r="M223" i="20" s="1"/>
  <c r="G146" i="20"/>
  <c r="H146" i="20" s="1"/>
  <c r="L63" i="20"/>
  <c r="M63" i="20" s="1"/>
  <c r="G90" i="20"/>
  <c r="H90" i="20" s="1"/>
  <c r="G164" i="20"/>
  <c r="H164" i="20" s="1"/>
  <c r="G86" i="20"/>
  <c r="H86" i="20" s="1"/>
  <c r="L38" i="20"/>
  <c r="M38" i="20" s="1"/>
  <c r="G236" i="20"/>
  <c r="H236" i="20" s="1"/>
  <c r="G167" i="20"/>
  <c r="H167" i="20" s="1"/>
  <c r="G239" i="20"/>
  <c r="H239" i="20" s="1"/>
  <c r="L79" i="20"/>
  <c r="M79" i="20" s="1"/>
  <c r="G243" i="20"/>
  <c r="H243" i="20" s="1"/>
  <c r="G81" i="20"/>
  <c r="H81" i="20" s="1"/>
  <c r="L55" i="20"/>
  <c r="M55" i="20" s="1"/>
  <c r="O55" i="20" s="1"/>
  <c r="G251" i="20"/>
  <c r="H251" i="20" s="1"/>
  <c r="G253" i="20"/>
  <c r="H253" i="20" s="1"/>
  <c r="L67" i="20"/>
  <c r="M67" i="20" s="1"/>
  <c r="L260" i="20"/>
  <c r="M260" i="20" s="1"/>
  <c r="G214" i="20"/>
  <c r="H214" i="20" s="1"/>
  <c r="G75" i="20"/>
  <c r="H75" i="20" s="1"/>
  <c r="L52" i="20"/>
  <c r="M52" i="20" s="1"/>
  <c r="L146" i="20"/>
  <c r="M146" i="20" s="1"/>
  <c r="L164" i="20"/>
  <c r="M164" i="20" s="1"/>
  <c r="L167" i="20"/>
  <c r="M167" i="20" s="1"/>
  <c r="L81" i="20"/>
  <c r="M81" i="20" s="1"/>
  <c r="G104" i="20"/>
  <c r="H104" i="20" s="1"/>
  <c r="G140" i="20"/>
  <c r="H140" i="20" s="1"/>
  <c r="G261" i="20"/>
  <c r="H261" i="20" s="1"/>
  <c r="E362" i="20"/>
  <c r="L210" i="20"/>
  <c r="M210" i="20" s="1"/>
  <c r="G211" i="20"/>
  <c r="H211" i="20" s="1"/>
  <c r="G212" i="20"/>
  <c r="H212" i="20" s="1"/>
  <c r="G213" i="20"/>
  <c r="H213" i="20" s="1"/>
  <c r="L75" i="20"/>
  <c r="M75" i="20" s="1"/>
  <c r="G157" i="20"/>
  <c r="H157" i="20" s="1"/>
  <c r="L220" i="20"/>
  <c r="M220" i="20" s="1"/>
  <c r="G227" i="20"/>
  <c r="H227" i="20" s="1"/>
  <c r="G119" i="20"/>
  <c r="H119" i="20" s="1"/>
  <c r="G230" i="20"/>
  <c r="H230" i="20" s="1"/>
  <c r="G180" i="20"/>
  <c r="H180" i="20" s="1"/>
  <c r="L214" i="20"/>
  <c r="M214" i="20" s="1"/>
  <c r="L215" i="20"/>
  <c r="M215" i="20" s="1"/>
  <c r="O215" i="20" s="1"/>
  <c r="G144" i="20"/>
  <c r="H144" i="20" s="1"/>
  <c r="G64" i="20"/>
  <c r="H64" i="20" s="1"/>
  <c r="G246" i="20"/>
  <c r="H246" i="20" s="1"/>
  <c r="G254" i="20"/>
  <c r="H254" i="20" s="1"/>
  <c r="G259" i="20"/>
  <c r="H259" i="20" s="1"/>
  <c r="L261" i="20"/>
  <c r="M261" i="20" s="1"/>
  <c r="G362" i="20"/>
  <c r="L44" i="20"/>
  <c r="M44" i="20" s="1"/>
  <c r="L211" i="20"/>
  <c r="M211" i="20" s="1"/>
  <c r="L57" i="20"/>
  <c r="M57" i="20" s="1"/>
  <c r="L213" i="20"/>
  <c r="M213" i="20" s="1"/>
  <c r="L157" i="20"/>
  <c r="M157" i="20" s="1"/>
  <c r="G66" i="20"/>
  <c r="H66" i="20" s="1"/>
  <c r="L224" i="20"/>
  <c r="M224" i="20" s="1"/>
  <c r="G160" i="20"/>
  <c r="H160" i="20" s="1"/>
  <c r="G228" i="20"/>
  <c r="H228" i="20" s="1"/>
  <c r="L230" i="20"/>
  <c r="M230" i="20" s="1"/>
  <c r="G233" i="20"/>
  <c r="H233" i="20" s="1"/>
  <c r="G76" i="20"/>
  <c r="H76" i="20" s="1"/>
  <c r="G235" i="20"/>
  <c r="H235" i="20" s="1"/>
  <c r="L141" i="20"/>
  <c r="M141" i="20" s="1"/>
  <c r="G240" i="20"/>
  <c r="H240" i="20" s="1"/>
  <c r="O240" i="20" s="1"/>
  <c r="G242" i="20"/>
  <c r="H242" i="20" s="1"/>
  <c r="G51" i="20"/>
  <c r="H51" i="20" s="1"/>
  <c r="L96" i="20"/>
  <c r="M96" i="20" s="1"/>
  <c r="G143" i="20"/>
  <c r="H143" i="20" s="1"/>
  <c r="G161" i="20"/>
  <c r="H161" i="20" s="1"/>
  <c r="L165" i="20"/>
  <c r="M165" i="20" s="1"/>
  <c r="L259" i="20"/>
  <c r="M259" i="20" s="1"/>
  <c r="G218" i="20"/>
  <c r="H218" i="20" s="1"/>
  <c r="L219" i="20"/>
  <c r="M219" i="20" s="1"/>
  <c r="O219" i="20" s="1"/>
  <c r="G222" i="20"/>
  <c r="H222" i="20" s="1"/>
  <c r="O222" i="20" s="1"/>
  <c r="L66" i="20"/>
  <c r="M66" i="20" s="1"/>
  <c r="G63" i="20"/>
  <c r="H63" i="20" s="1"/>
  <c r="G61" i="20"/>
  <c r="H61" i="20" s="1"/>
  <c r="G232" i="20"/>
  <c r="H232" i="20" s="1"/>
  <c r="G38" i="20"/>
  <c r="H38" i="20" s="1"/>
  <c r="G238" i="20"/>
  <c r="H238" i="20" s="1"/>
  <c r="G68" i="20"/>
  <c r="H68" i="20" s="1"/>
  <c r="G72" i="20"/>
  <c r="H72" i="20" s="1"/>
  <c r="L110" i="20"/>
  <c r="M110" i="20" s="1"/>
  <c r="G148" i="20"/>
  <c r="H148" i="20" s="1"/>
  <c r="G52" i="20"/>
  <c r="H52" i="20" s="1"/>
  <c r="G223" i="20"/>
  <c r="H223" i="20" s="1"/>
  <c r="L225" i="20"/>
  <c r="M225" i="20" s="1"/>
  <c r="O225" i="20" s="1"/>
  <c r="L232" i="20"/>
  <c r="M232" i="20" s="1"/>
  <c r="G170" i="20"/>
  <c r="H170" i="20" s="1"/>
  <c r="L68" i="20"/>
  <c r="M68" i="20" s="1"/>
  <c r="G138" i="20"/>
  <c r="H138" i="20" s="1"/>
  <c r="G249" i="20"/>
  <c r="H249" i="20" s="1"/>
  <c r="L258" i="20"/>
  <c r="M258" i="20" s="1"/>
  <c r="O258" i="20" s="1"/>
  <c r="G262" i="20"/>
  <c r="H262" i="20" s="1"/>
  <c r="G270" i="20"/>
  <c r="H270" i="20" s="1"/>
  <c r="G275" i="20"/>
  <c r="H275" i="20" s="1"/>
  <c r="L257" i="20"/>
  <c r="M257" i="20" s="1"/>
  <c r="G53" i="20"/>
  <c r="H53" i="20" s="1"/>
  <c r="L105" i="20"/>
  <c r="M105" i="20" s="1"/>
  <c r="O105" i="20" s="1"/>
  <c r="G268" i="20"/>
  <c r="H268" i="20" s="1"/>
  <c r="G82" i="20"/>
  <c r="H82" i="20" s="1"/>
  <c r="G162" i="20"/>
  <c r="H162" i="20" s="1"/>
  <c r="L268" i="20"/>
  <c r="M268" i="20" s="1"/>
  <c r="L80" i="20"/>
  <c r="M80" i="20" s="1"/>
  <c r="O80" i="20" s="1"/>
  <c r="G269" i="20"/>
  <c r="H269" i="20" s="1"/>
  <c r="L54" i="20"/>
  <c r="M54" i="20" s="1"/>
  <c r="O54" i="20" s="1"/>
  <c r="L265" i="20"/>
  <c r="M265" i="20" s="1"/>
  <c r="L274" i="20"/>
  <c r="M274" i="20" s="1"/>
  <c r="L176" i="20"/>
  <c r="M176" i="20" s="1"/>
  <c r="G107" i="20"/>
  <c r="H107" i="20" s="1"/>
  <c r="L159" i="20"/>
  <c r="M159" i="20" s="1"/>
  <c r="O159" i="20" s="1"/>
  <c r="G273" i="20"/>
  <c r="H273" i="20" s="1"/>
  <c r="G110" i="20"/>
  <c r="H110" i="20" s="1"/>
  <c r="L177" i="20"/>
  <c r="M177" i="20" s="1"/>
  <c r="G271" i="20"/>
  <c r="H271" i="20" s="1"/>
  <c r="G78" i="20"/>
  <c r="H78" i="20" s="1"/>
  <c r="G298" i="20"/>
  <c r="H298" i="20" s="1"/>
  <c r="L123" i="20"/>
  <c r="M123" i="20" s="1"/>
  <c r="L95" i="20"/>
  <c r="M95" i="20" s="1"/>
  <c r="L320" i="20"/>
  <c r="M320" i="20" s="1"/>
  <c r="L331" i="20"/>
  <c r="M331" i="20" s="1"/>
  <c r="G150" i="20"/>
  <c r="H150" i="20" s="1"/>
  <c r="L298" i="20"/>
  <c r="M298" i="20" s="1"/>
  <c r="L163" i="20"/>
  <c r="M163" i="20" s="1"/>
  <c r="L301" i="20"/>
  <c r="M301" i="20" s="1"/>
  <c r="L304" i="20"/>
  <c r="M304" i="20" s="1"/>
  <c r="L101" i="20"/>
  <c r="M101" i="20" s="1"/>
  <c r="G310" i="20"/>
  <c r="H310" i="20" s="1"/>
  <c r="G179" i="20"/>
  <c r="H179" i="20" s="1"/>
  <c r="G314" i="20"/>
  <c r="H314" i="20" s="1"/>
  <c r="L70" i="20"/>
  <c r="M70" i="20" s="1"/>
  <c r="G158" i="20"/>
  <c r="H158" i="20" s="1"/>
  <c r="G319" i="20"/>
  <c r="H319" i="20" s="1"/>
  <c r="G322" i="20"/>
  <c r="H322" i="20" s="1"/>
  <c r="L325" i="20"/>
  <c r="M325" i="20" s="1"/>
  <c r="G329" i="20"/>
  <c r="H329" i="20" s="1"/>
  <c r="G84" i="20"/>
  <c r="H84" i="20" s="1"/>
  <c r="O353" i="20"/>
  <c r="G297" i="20"/>
  <c r="H297" i="20" s="1"/>
  <c r="G108" i="20"/>
  <c r="H108" i="20" s="1"/>
  <c r="L329" i="20"/>
  <c r="M329" i="20" s="1"/>
  <c r="G307" i="20"/>
  <c r="H307" i="20" s="1"/>
  <c r="G309" i="20"/>
  <c r="H309" i="20" s="1"/>
  <c r="G312" i="20"/>
  <c r="H312" i="20" s="1"/>
  <c r="G115" i="20"/>
  <c r="H115" i="20" s="1"/>
  <c r="G155" i="20"/>
  <c r="H155" i="20" s="1"/>
  <c r="G318" i="20"/>
  <c r="H318" i="20" s="1"/>
  <c r="G326" i="20"/>
  <c r="H326" i="20" s="1"/>
  <c r="G328" i="20"/>
  <c r="H328" i="20" s="1"/>
  <c r="G154" i="20"/>
  <c r="H154" i="20" s="1"/>
  <c r="G295" i="20"/>
  <c r="H295" i="20" s="1"/>
  <c r="G145" i="20"/>
  <c r="H145" i="20" s="1"/>
  <c r="L297" i="20"/>
  <c r="M297" i="20" s="1"/>
  <c r="G299" i="20"/>
  <c r="H299" i="20" s="1"/>
  <c r="G300" i="20"/>
  <c r="H300" i="20" s="1"/>
  <c r="G131" i="20"/>
  <c r="H131" i="20" s="1"/>
  <c r="L307" i="20"/>
  <c r="M307" i="20" s="1"/>
  <c r="L309" i="20"/>
  <c r="M309" i="20" s="1"/>
  <c r="L115" i="20"/>
  <c r="M115" i="20" s="1"/>
  <c r="L155" i="20"/>
  <c r="M155" i="20" s="1"/>
  <c r="L326" i="20"/>
  <c r="M326" i="20" s="1"/>
  <c r="G332" i="20"/>
  <c r="H332" i="20" s="1"/>
  <c r="L292" i="20"/>
  <c r="M292" i="20" s="1"/>
  <c r="O292" i="20" s="1"/>
  <c r="L92" i="20"/>
  <c r="M92" i="20" s="1"/>
  <c r="O92" i="20" s="1"/>
  <c r="G175" i="20"/>
  <c r="H175" i="20" s="1"/>
  <c r="G294" i="20"/>
  <c r="H294" i="20" s="1"/>
  <c r="L174" i="20"/>
  <c r="M174" i="20" s="1"/>
  <c r="G139" i="20"/>
  <c r="H139" i="20" s="1"/>
  <c r="L300" i="20"/>
  <c r="M300" i="20" s="1"/>
  <c r="G302" i="20"/>
  <c r="H302" i="20" s="1"/>
  <c r="L131" i="20"/>
  <c r="M131" i="20" s="1"/>
  <c r="G305" i="20"/>
  <c r="H305" i="20" s="1"/>
  <c r="L62" i="20"/>
  <c r="M62" i="20" s="1"/>
  <c r="G306" i="20"/>
  <c r="H306" i="20" s="1"/>
  <c r="G308" i="20"/>
  <c r="H308" i="20" s="1"/>
  <c r="L312" i="20"/>
  <c r="M312" i="20" s="1"/>
  <c r="G172" i="20"/>
  <c r="H172" i="20" s="1"/>
  <c r="G316" i="20"/>
  <c r="H316" i="20" s="1"/>
  <c r="G317" i="20"/>
  <c r="H317" i="20" s="1"/>
  <c r="L318" i="20"/>
  <c r="M318" i="20" s="1"/>
  <c r="G323" i="20"/>
  <c r="H323" i="20" s="1"/>
  <c r="G88" i="20"/>
  <c r="H88" i="20" s="1"/>
  <c r="G327" i="20"/>
  <c r="H327" i="20" s="1"/>
  <c r="L295" i="20"/>
  <c r="M295" i="20" s="1"/>
  <c r="L296" i="20"/>
  <c r="M296" i="20" s="1"/>
  <c r="L145" i="20"/>
  <c r="M145" i="20" s="1"/>
  <c r="G123" i="20"/>
  <c r="H123" i="20" s="1"/>
  <c r="L299" i="20"/>
  <c r="M299" i="20" s="1"/>
  <c r="L306" i="20"/>
  <c r="M306" i="20" s="1"/>
  <c r="L172" i="20"/>
  <c r="M172" i="20" s="1"/>
  <c r="L316" i="20"/>
  <c r="M316" i="20" s="1"/>
  <c r="L323" i="20"/>
  <c r="M323" i="20" s="1"/>
  <c r="L88" i="20"/>
  <c r="M88" i="20" s="1"/>
  <c r="L294" i="20"/>
  <c r="M294" i="20" s="1"/>
  <c r="G163" i="20"/>
  <c r="H163" i="20" s="1"/>
  <c r="L139" i="20"/>
  <c r="M139" i="20" s="1"/>
  <c r="G301" i="20"/>
  <c r="H301" i="20" s="1"/>
  <c r="L302" i="20"/>
  <c r="M302" i="20" s="1"/>
  <c r="G304" i="20"/>
  <c r="H304" i="20" s="1"/>
  <c r="L305" i="20"/>
  <c r="M305" i="20" s="1"/>
  <c r="G101" i="20"/>
  <c r="H101" i="20" s="1"/>
  <c r="G95" i="20"/>
  <c r="H95" i="20" s="1"/>
  <c r="G91" i="20"/>
  <c r="H91" i="20" s="1"/>
  <c r="G70" i="20"/>
  <c r="H70" i="20" s="1"/>
  <c r="G320" i="20"/>
  <c r="H320" i="20" s="1"/>
  <c r="G113" i="20"/>
  <c r="H113" i="20" s="1"/>
  <c r="G325" i="20"/>
  <c r="H325" i="20" s="1"/>
  <c r="G99" i="20"/>
  <c r="H99" i="20" s="1"/>
  <c r="L357" i="20"/>
  <c r="M357" i="20" s="1"/>
  <c r="G365" i="20"/>
  <c r="H365" i="20" s="1"/>
  <c r="O436" i="20"/>
  <c r="L355" i="20"/>
  <c r="M355" i="20" s="1"/>
  <c r="O355" i="20" s="1"/>
  <c r="L99" i="20"/>
  <c r="M99" i="20" s="1"/>
  <c r="G359" i="20"/>
  <c r="H359" i="20" s="1"/>
  <c r="L360" i="20"/>
  <c r="M360" i="20" s="1"/>
  <c r="G386" i="20"/>
  <c r="H386" i="20" s="1"/>
  <c r="G444" i="20"/>
  <c r="H444" i="20" s="1"/>
  <c r="G452" i="20"/>
  <c r="H452" i="20" s="1"/>
  <c r="H458" i="20"/>
  <c r="G468" i="20"/>
  <c r="H468" i="20" s="1"/>
  <c r="G497" i="20"/>
  <c r="H497" i="20" s="1"/>
  <c r="L500" i="20"/>
  <c r="M500" i="20" s="1"/>
  <c r="G502" i="20"/>
  <c r="H502" i="20" s="1"/>
  <c r="L507" i="20"/>
  <c r="M507" i="20" s="1"/>
  <c r="O507" i="20" s="1"/>
  <c r="G509" i="20"/>
  <c r="H509" i="20" s="1"/>
  <c r="J547" i="20"/>
  <c r="K547" i="20"/>
  <c r="G447" i="20"/>
  <c r="H447" i="20" s="1"/>
  <c r="G449" i="20"/>
  <c r="H449" i="20" s="1"/>
  <c r="L450" i="20"/>
  <c r="M450" i="20" s="1"/>
  <c r="O450" i="20" s="1"/>
  <c r="L462" i="20"/>
  <c r="M462" i="20" s="1"/>
  <c r="G474" i="20"/>
  <c r="H474" i="20" s="1"/>
  <c r="G476" i="20"/>
  <c r="H476" i="20" s="1"/>
  <c r="L479" i="20"/>
  <c r="M479" i="20" s="1"/>
  <c r="O479" i="20" s="1"/>
  <c r="G481" i="20"/>
  <c r="H481" i="20" s="1"/>
  <c r="G487" i="20"/>
  <c r="H487" i="20" s="1"/>
  <c r="L491" i="20"/>
  <c r="M491" i="20" s="1"/>
  <c r="O491" i="20" s="1"/>
  <c r="G493" i="20"/>
  <c r="H493" i="20" s="1"/>
  <c r="L494" i="20"/>
  <c r="M494" i="20" s="1"/>
  <c r="L495" i="20"/>
  <c r="M495" i="20" s="1"/>
  <c r="G504" i="20"/>
  <c r="H504" i="20" s="1"/>
  <c r="G506" i="20"/>
  <c r="H506" i="20" s="1"/>
  <c r="G555" i="20"/>
  <c r="G560" i="20"/>
  <c r="G440" i="20"/>
  <c r="H440" i="20" s="1"/>
  <c r="L441" i="20"/>
  <c r="M441" i="20" s="1"/>
  <c r="O441" i="20" s="1"/>
  <c r="L447" i="20"/>
  <c r="M447" i="20" s="1"/>
  <c r="H375" i="20"/>
  <c r="L458" i="20"/>
  <c r="M458" i="20" s="1"/>
  <c r="G460" i="20"/>
  <c r="H460" i="20" s="1"/>
  <c r="G465" i="20"/>
  <c r="H465" i="20" s="1"/>
  <c r="O465" i="20" s="1"/>
  <c r="L469" i="20"/>
  <c r="M469" i="20" s="1"/>
  <c r="L472" i="20"/>
  <c r="M472" i="20" s="1"/>
  <c r="G483" i="20"/>
  <c r="H483" i="20" s="1"/>
  <c r="G439" i="20"/>
  <c r="H439" i="20" s="1"/>
  <c r="G461" i="20"/>
  <c r="H461" i="20" s="1"/>
  <c r="G489" i="20"/>
  <c r="H489" i="20" s="1"/>
  <c r="G376" i="20"/>
  <c r="H376" i="20" s="1"/>
  <c r="O376" i="20" s="1"/>
  <c r="L493" i="20"/>
  <c r="M493" i="20" s="1"/>
  <c r="G379" i="20"/>
  <c r="H379" i="20" s="1"/>
  <c r="G501" i="20"/>
  <c r="H501" i="20" s="1"/>
  <c r="L506" i="20"/>
  <c r="M506" i="20" s="1"/>
  <c r="G508" i="20"/>
  <c r="H508" i="20" s="1"/>
  <c r="L365" i="20"/>
  <c r="M365" i="20" s="1"/>
  <c r="L443" i="20"/>
  <c r="M443" i="20" s="1"/>
  <c r="O443" i="20" s="1"/>
  <c r="G446" i="20"/>
  <c r="H446" i="20" s="1"/>
  <c r="L449" i="20"/>
  <c r="M449" i="20" s="1"/>
  <c r="L375" i="20"/>
  <c r="M375" i="20" s="1"/>
  <c r="L455" i="20"/>
  <c r="M455" i="20" s="1"/>
  <c r="O455" i="20" s="1"/>
  <c r="G467" i="20"/>
  <c r="H467" i="20" s="1"/>
  <c r="G373" i="20"/>
  <c r="H373" i="20" s="1"/>
  <c r="L471" i="20"/>
  <c r="M471" i="20" s="1"/>
  <c r="O471" i="20" s="1"/>
  <c r="G473" i="20"/>
  <c r="H473" i="20" s="1"/>
  <c r="L478" i="20"/>
  <c r="M478" i="20" s="1"/>
  <c r="O478" i="20" s="1"/>
  <c r="G480" i="20"/>
  <c r="H480" i="20" s="1"/>
  <c r="L485" i="20"/>
  <c r="M485" i="20" s="1"/>
  <c r="G372" i="20"/>
  <c r="H372" i="20" s="1"/>
  <c r="L487" i="20"/>
  <c r="M487" i="20" s="1"/>
  <c r="L489" i="20"/>
  <c r="M489" i="20" s="1"/>
  <c r="G496" i="20"/>
  <c r="H496" i="20" s="1"/>
  <c r="G498" i="20"/>
  <c r="H498" i="20" s="1"/>
  <c r="G448" i="20"/>
  <c r="H448" i="20" s="1"/>
  <c r="G374" i="20"/>
  <c r="H374" i="20" s="1"/>
  <c r="L508" i="20"/>
  <c r="M508" i="20" s="1"/>
  <c r="E547" i="20"/>
  <c r="G547" i="20"/>
  <c r="L451" i="20"/>
  <c r="M451" i="20" s="1"/>
  <c r="G454" i="20"/>
  <c r="H454" i="20" s="1"/>
  <c r="G456" i="20"/>
  <c r="H456" i="20" s="1"/>
  <c r="O475" i="20"/>
  <c r="G482" i="20"/>
  <c r="H482" i="20" s="1"/>
  <c r="G484" i="20"/>
  <c r="H484" i="20" s="1"/>
  <c r="L372" i="20"/>
  <c r="M372" i="20" s="1"/>
  <c r="G488" i="20"/>
  <c r="H488" i="20" s="1"/>
  <c r="O488" i="20" s="1"/>
  <c r="L492" i="20"/>
  <c r="M492" i="20" s="1"/>
  <c r="O492" i="20" s="1"/>
  <c r="G494" i="20"/>
  <c r="H494" i="20" s="1"/>
  <c r="G500" i="20"/>
  <c r="H500" i="20" s="1"/>
  <c r="L501" i="20"/>
  <c r="M501" i="20" s="1"/>
  <c r="L503" i="20"/>
  <c r="M503" i="20" s="1"/>
  <c r="O503" i="20" s="1"/>
  <c r="G371" i="20"/>
  <c r="H371" i="20" s="1"/>
  <c r="L464" i="20"/>
  <c r="M464" i="20" s="1"/>
  <c r="G472" i="20"/>
  <c r="H472" i="20" s="1"/>
  <c r="L477" i="20"/>
  <c r="M477" i="20" s="1"/>
  <c r="L480" i="20"/>
  <c r="M480" i="20" s="1"/>
  <c r="L482" i="20"/>
  <c r="M482" i="20" s="1"/>
  <c r="G490" i="20"/>
  <c r="H490" i="20" s="1"/>
  <c r="L505" i="20"/>
  <c r="M505" i="20" s="1"/>
  <c r="G550" i="20"/>
  <c r="H550" i="20" s="1"/>
  <c r="H555" i="20" s="1"/>
  <c r="L559" i="20"/>
  <c r="H157" i="19"/>
  <c r="H264" i="19"/>
  <c r="M202" i="19"/>
  <c r="H124" i="19"/>
  <c r="F14" i="19"/>
  <c r="H251" i="19"/>
  <c r="H292" i="19"/>
  <c r="H293" i="19"/>
  <c r="H62" i="19"/>
  <c r="H130" i="19"/>
  <c r="H132" i="19"/>
  <c r="H298" i="19"/>
  <c r="H105" i="19"/>
  <c r="H301" i="19"/>
  <c r="H42" i="19"/>
  <c r="H43" i="19"/>
  <c r="H54" i="19"/>
  <c r="H24" i="19"/>
  <c r="H32" i="19"/>
  <c r="H137" i="19"/>
  <c r="H118" i="19"/>
  <c r="H61" i="19"/>
  <c r="H160" i="19"/>
  <c r="H81" i="19"/>
  <c r="H149" i="19"/>
  <c r="K16" i="19"/>
  <c r="H79" i="19"/>
  <c r="H238" i="19"/>
  <c r="H252" i="19"/>
  <c r="H270" i="19"/>
  <c r="H538" i="19"/>
  <c r="H541" i="19"/>
  <c r="H530" i="19"/>
  <c r="M493" i="19"/>
  <c r="H537" i="19"/>
  <c r="H378" i="19"/>
  <c r="H450" i="19"/>
  <c r="G22" i="19"/>
  <c r="H22" i="19" s="1"/>
  <c r="J15" i="19"/>
  <c r="H177" i="19"/>
  <c r="H254" i="19"/>
  <c r="H257" i="19"/>
  <c r="H258" i="19"/>
  <c r="H80" i="19"/>
  <c r="H271" i="19"/>
  <c r="H275" i="19"/>
  <c r="H437" i="19"/>
  <c r="K15" i="19"/>
  <c r="H141" i="19"/>
  <c r="H209" i="19"/>
  <c r="H71" i="19"/>
  <c r="H94" i="19"/>
  <c r="H236" i="19"/>
  <c r="H237" i="19"/>
  <c r="H150" i="19"/>
  <c r="H332" i="19"/>
  <c r="H432" i="19"/>
  <c r="H414" i="19"/>
  <c r="H407" i="19"/>
  <c r="H411" i="19"/>
  <c r="H532" i="19"/>
  <c r="H545" i="19"/>
  <c r="H164" i="19"/>
  <c r="H181" i="19"/>
  <c r="H146" i="19"/>
  <c r="H108" i="19"/>
  <c r="H131" i="19"/>
  <c r="H106" i="19"/>
  <c r="H276" i="19"/>
  <c r="H77" i="19"/>
  <c r="H165" i="19"/>
  <c r="J17" i="19"/>
  <c r="H122" i="19"/>
  <c r="H536" i="19"/>
  <c r="H20" i="19"/>
  <c r="O20" i="19" s="1"/>
  <c r="E15" i="19"/>
  <c r="H49" i="19"/>
  <c r="J16" i="19"/>
  <c r="H220" i="19"/>
  <c r="H317" i="19"/>
  <c r="H322" i="19"/>
  <c r="H326" i="19"/>
  <c r="H328" i="19"/>
  <c r="H427" i="19"/>
  <c r="H420" i="19"/>
  <c r="H523" i="19"/>
  <c r="K17" i="19"/>
  <c r="L17" i="19" s="1"/>
  <c r="H365" i="19"/>
  <c r="H422" i="19"/>
  <c r="H462" i="19"/>
  <c r="H468" i="19"/>
  <c r="H398" i="19"/>
  <c r="H403" i="19"/>
  <c r="H518" i="19"/>
  <c r="H526" i="19"/>
  <c r="H529" i="19"/>
  <c r="H429" i="19"/>
  <c r="H535" i="19"/>
  <c r="H410" i="19"/>
  <c r="H156" i="19"/>
  <c r="H66" i="19"/>
  <c r="H250" i="19"/>
  <c r="H262" i="19"/>
  <c r="H101" i="19"/>
  <c r="H291" i="19"/>
  <c r="H128" i="19"/>
  <c r="H299" i="19"/>
  <c r="H110" i="19"/>
  <c r="H107" i="19"/>
  <c r="H421" i="19"/>
  <c r="H472" i="19"/>
  <c r="H388" i="19"/>
  <c r="H485" i="19"/>
  <c r="H401" i="19"/>
  <c r="H511" i="19"/>
  <c r="H521" i="19"/>
  <c r="H542" i="19"/>
  <c r="F15" i="19"/>
  <c r="G15" i="19" s="1"/>
  <c r="F19" i="19"/>
  <c r="H158" i="19"/>
  <c r="H163" i="19"/>
  <c r="H167" i="19"/>
  <c r="H174" i="19"/>
  <c r="H192" i="19"/>
  <c r="H200" i="19"/>
  <c r="H213" i="19"/>
  <c r="H103" i="19"/>
  <c r="H232" i="19"/>
  <c r="H244" i="19"/>
  <c r="H248" i="19"/>
  <c r="H152" i="19"/>
  <c r="H89" i="19"/>
  <c r="H83" i="19"/>
  <c r="H296" i="19"/>
  <c r="H127" i="19"/>
  <c r="H111" i="19"/>
  <c r="H327" i="19"/>
  <c r="H494" i="19"/>
  <c r="H497" i="19"/>
  <c r="H380" i="19"/>
  <c r="H366" i="19"/>
  <c r="H385" i="19"/>
  <c r="H408" i="19"/>
  <c r="H169" i="19"/>
  <c r="H199" i="19"/>
  <c r="E18" i="19"/>
  <c r="H184" i="19"/>
  <c r="H210" i="19"/>
  <c r="H235" i="19"/>
  <c r="H47" i="19"/>
  <c r="H259" i="19"/>
  <c r="H267" i="19"/>
  <c r="H59" i="19"/>
  <c r="H289" i="19"/>
  <c r="H343" i="19"/>
  <c r="H409" i="19"/>
  <c r="H425" i="19"/>
  <c r="H544" i="19"/>
  <c r="E19" i="19"/>
  <c r="H155" i="19"/>
  <c r="H188" i="19"/>
  <c r="F16" i="19"/>
  <c r="G16" i="19" s="1"/>
  <c r="H16" i="19" s="1"/>
  <c r="J19" i="19"/>
  <c r="K18" i="19"/>
  <c r="L18" i="19" s="1"/>
  <c r="H195" i="19"/>
  <c r="H367" i="19"/>
  <c r="H460" i="19"/>
  <c r="H475" i="19"/>
  <c r="H383" i="19"/>
  <c r="H524" i="19"/>
  <c r="H394" i="19"/>
  <c r="H159" i="19"/>
  <c r="E17" i="19"/>
  <c r="J18" i="19"/>
  <c r="K19" i="19"/>
  <c r="H162" i="19"/>
  <c r="H147" i="19"/>
  <c r="L16" i="19"/>
  <c r="M16" i="19" s="1"/>
  <c r="H120" i="19"/>
  <c r="H109" i="19"/>
  <c r="H266" i="19"/>
  <c r="H273" i="19"/>
  <c r="H50" i="19"/>
  <c r="H117" i="19"/>
  <c r="H290" i="19"/>
  <c r="H294" i="19"/>
  <c r="H60" i="19"/>
  <c r="H303" i="19"/>
  <c r="H306" i="19"/>
  <c r="H313" i="19"/>
  <c r="H320" i="19"/>
  <c r="H455" i="19"/>
  <c r="H464" i="19"/>
  <c r="H481" i="19"/>
  <c r="H430" i="19"/>
  <c r="H531" i="19"/>
  <c r="H9" i="19"/>
  <c r="G21" i="19"/>
  <c r="H21" i="19" s="1"/>
  <c r="L24" i="19"/>
  <c r="M24" i="19" s="1"/>
  <c r="O24" i="19" s="1"/>
  <c r="H67" i="19"/>
  <c r="L167" i="19"/>
  <c r="M167" i="19" s="1"/>
  <c r="H193" i="19"/>
  <c r="L259" i="19"/>
  <c r="M259" i="19" s="1"/>
  <c r="L108" i="19"/>
  <c r="M108" i="19" s="1"/>
  <c r="O108" i="19" s="1"/>
  <c r="H134" i="19"/>
  <c r="H310" i="19"/>
  <c r="L333" i="19"/>
  <c r="M333" i="19" s="1"/>
  <c r="H415" i="19"/>
  <c r="H465" i="19"/>
  <c r="H467" i="19"/>
  <c r="L468" i="19"/>
  <c r="M468" i="19" s="1"/>
  <c r="O468" i="19" s="1"/>
  <c r="H470" i="19"/>
  <c r="H473" i="19"/>
  <c r="H391" i="19"/>
  <c r="H487" i="19"/>
  <c r="H387" i="19"/>
  <c r="L508" i="19"/>
  <c r="M508" i="19" s="1"/>
  <c r="H516" i="19"/>
  <c r="H517" i="19"/>
  <c r="L553" i="19"/>
  <c r="M553" i="19" s="1"/>
  <c r="L210" i="19"/>
  <c r="M210" i="19" s="1"/>
  <c r="H240" i="19"/>
  <c r="H249" i="19"/>
  <c r="H256" i="19"/>
  <c r="H261" i="19"/>
  <c r="H102" i="19"/>
  <c r="H37" i="19"/>
  <c r="H274" i="19"/>
  <c r="L107" i="19"/>
  <c r="M107" i="19" s="1"/>
  <c r="O107" i="19" s="1"/>
  <c r="L336" i="19"/>
  <c r="M336" i="19" s="1"/>
  <c r="O336" i="19" s="1"/>
  <c r="L365" i="19"/>
  <c r="M365" i="19" s="1"/>
  <c r="O365" i="19" s="1"/>
  <c r="H528" i="19"/>
  <c r="L551" i="19"/>
  <c r="M551" i="19" s="1"/>
  <c r="L222" i="19"/>
  <c r="M222" i="19" s="1"/>
  <c r="L206" i="19"/>
  <c r="M206" i="19" s="1"/>
  <c r="H65" i="19"/>
  <c r="L58" i="19"/>
  <c r="M58" i="19" s="1"/>
  <c r="H279" i="19"/>
  <c r="H315" i="19"/>
  <c r="H86" i="19"/>
  <c r="H335" i="19"/>
  <c r="L458" i="19"/>
  <c r="M458" i="19" s="1"/>
  <c r="H459" i="19"/>
  <c r="L480" i="19"/>
  <c r="M480" i="19" s="1"/>
  <c r="L393" i="19"/>
  <c r="M393" i="19" s="1"/>
  <c r="H525" i="19"/>
  <c r="H539" i="19"/>
  <c r="H543" i="19"/>
  <c r="H416" i="19"/>
  <c r="L20" i="19"/>
  <c r="M20" i="19" s="1"/>
  <c r="H161" i="19"/>
  <c r="H178" i="19"/>
  <c r="H186" i="19"/>
  <c r="L209" i="19"/>
  <c r="M209" i="19" s="1"/>
  <c r="O209" i="19" s="1"/>
  <c r="H214" i="19"/>
  <c r="H231" i="19"/>
  <c r="H247" i="19"/>
  <c r="H255" i="19"/>
  <c r="H260" i="19"/>
  <c r="H265" i="19"/>
  <c r="H268" i="19"/>
  <c r="H272" i="19"/>
  <c r="H277" i="19"/>
  <c r="H281" i="19"/>
  <c r="H283" i="19"/>
  <c r="L114" i="19"/>
  <c r="M114" i="19" s="1"/>
  <c r="L320" i="19"/>
  <c r="M320" i="19" s="1"/>
  <c r="H373" i="19"/>
  <c r="H395" i="19"/>
  <c r="L388" i="19"/>
  <c r="M388" i="19" s="1"/>
  <c r="F11" i="19"/>
  <c r="G11" i="19" s="1"/>
  <c r="H11" i="19" s="1"/>
  <c r="F18" i="19"/>
  <c r="G18" i="19" s="1"/>
  <c r="H140" i="19"/>
  <c r="H31" i="19"/>
  <c r="L85" i="19"/>
  <c r="M85" i="19" s="1"/>
  <c r="O85" i="19" s="1"/>
  <c r="H205" i="19"/>
  <c r="L96" i="19"/>
  <c r="M96" i="19" s="1"/>
  <c r="O96" i="19" s="1"/>
  <c r="H143" i="19"/>
  <c r="H216" i="19"/>
  <c r="L257" i="19"/>
  <c r="M257" i="19" s="1"/>
  <c r="O257" i="19" s="1"/>
  <c r="L262" i="19"/>
  <c r="M262" i="19" s="1"/>
  <c r="H112" i="19"/>
  <c r="H121" i="19"/>
  <c r="H346" i="19"/>
  <c r="L378" i="19"/>
  <c r="M378" i="19" s="1"/>
  <c r="L413" i="19"/>
  <c r="M413" i="19" s="1"/>
  <c r="H496" i="19"/>
  <c r="H520" i="19"/>
  <c r="H527" i="19"/>
  <c r="H428" i="19"/>
  <c r="H533" i="19"/>
  <c r="H423" i="19"/>
  <c r="H434" i="19"/>
  <c r="H540" i="19"/>
  <c r="H456" i="19"/>
  <c r="L462" i="19"/>
  <c r="M462" i="19" s="1"/>
  <c r="O462" i="19" s="1"/>
  <c r="L464" i="19"/>
  <c r="M464" i="19" s="1"/>
  <c r="O464" i="19" s="1"/>
  <c r="H504" i="19"/>
  <c r="F17" i="19"/>
  <c r="G17" i="19" s="1"/>
  <c r="H39" i="19"/>
  <c r="H170" i="19"/>
  <c r="L220" i="19"/>
  <c r="M220" i="19" s="1"/>
  <c r="O220" i="19" s="1"/>
  <c r="H100" i="19"/>
  <c r="H224" i="19"/>
  <c r="H230" i="19"/>
  <c r="H234" i="19"/>
  <c r="H280" i="19"/>
  <c r="L309" i="19"/>
  <c r="M309" i="19" s="1"/>
  <c r="O309" i="19" s="1"/>
  <c r="H314" i="19"/>
  <c r="L338" i="19"/>
  <c r="M338" i="19" s="1"/>
  <c r="O338" i="19" s="1"/>
  <c r="H451" i="19"/>
  <c r="H384" i="19"/>
  <c r="H397" i="19"/>
  <c r="L475" i="19"/>
  <c r="M475" i="19" s="1"/>
  <c r="H412" i="19"/>
  <c r="H484" i="19"/>
  <c r="H522" i="19"/>
  <c r="H369" i="19"/>
  <c r="H418" i="19"/>
  <c r="L21" i="19"/>
  <c r="M21" i="19" s="1"/>
  <c r="L49" i="19"/>
  <c r="M49" i="19" s="1"/>
  <c r="G173" i="19"/>
  <c r="H173" i="19" s="1"/>
  <c r="L176" i="19"/>
  <c r="M176" i="19" s="1"/>
  <c r="L178" i="19"/>
  <c r="M178" i="19" s="1"/>
  <c r="O178" i="19" s="1"/>
  <c r="L32" i="19"/>
  <c r="M32" i="19" s="1"/>
  <c r="L137" i="19"/>
  <c r="M137" i="19" s="1"/>
  <c r="L156" i="19"/>
  <c r="M156" i="19" s="1"/>
  <c r="L118" i="19"/>
  <c r="M118" i="19" s="1"/>
  <c r="O118" i="19" s="1"/>
  <c r="L61" i="19"/>
  <c r="M61" i="19" s="1"/>
  <c r="O61" i="19" s="1"/>
  <c r="L160" i="19"/>
  <c r="M160" i="19" s="1"/>
  <c r="O160" i="19" s="1"/>
  <c r="L161" i="19"/>
  <c r="M161" i="19" s="1"/>
  <c r="L162" i="19"/>
  <c r="M162" i="19" s="1"/>
  <c r="L81" i="19"/>
  <c r="M81" i="19" s="1"/>
  <c r="O81" i="19" s="1"/>
  <c r="L164" i="19"/>
  <c r="M164" i="19" s="1"/>
  <c r="O164" i="19" s="1"/>
  <c r="L171" i="19"/>
  <c r="M171" i="19" s="1"/>
  <c r="O171" i="19" s="1"/>
  <c r="G84" i="19"/>
  <c r="H84" i="19" s="1"/>
  <c r="L177" i="19"/>
  <c r="M177" i="19" s="1"/>
  <c r="O177" i="19" s="1"/>
  <c r="G182" i="19"/>
  <c r="H182" i="19" s="1"/>
  <c r="L169" i="19"/>
  <c r="M169" i="19" s="1"/>
  <c r="G91" i="19"/>
  <c r="H91" i="19" s="1"/>
  <c r="L173" i="19"/>
  <c r="M173" i="19" s="1"/>
  <c r="H175" i="19"/>
  <c r="L11" i="19"/>
  <c r="M11" i="19" s="1"/>
  <c r="L165" i="19"/>
  <c r="M165" i="19" s="1"/>
  <c r="O165" i="19" s="1"/>
  <c r="G168" i="19"/>
  <c r="H168" i="19" s="1"/>
  <c r="L172" i="19"/>
  <c r="M172" i="19" s="1"/>
  <c r="L22" i="19"/>
  <c r="M22" i="19" s="1"/>
  <c r="E362" i="19"/>
  <c r="L155" i="19"/>
  <c r="M155" i="19" s="1"/>
  <c r="L147" i="19"/>
  <c r="M147" i="19" s="1"/>
  <c r="L157" i="19"/>
  <c r="M157" i="19" s="1"/>
  <c r="L158" i="19"/>
  <c r="M158" i="19" s="1"/>
  <c r="O158" i="19" s="1"/>
  <c r="L159" i="19"/>
  <c r="M159" i="19" s="1"/>
  <c r="L140" i="19"/>
  <c r="M140" i="19" s="1"/>
  <c r="L149" i="19"/>
  <c r="M149" i="19" s="1"/>
  <c r="L39" i="19"/>
  <c r="M39" i="19" s="1"/>
  <c r="L163" i="19"/>
  <c r="M163" i="19" s="1"/>
  <c r="G166" i="19"/>
  <c r="H166" i="19" s="1"/>
  <c r="G179" i="19"/>
  <c r="H179" i="19" s="1"/>
  <c r="G176" i="19"/>
  <c r="H176" i="19" s="1"/>
  <c r="G74" i="19"/>
  <c r="H74" i="19" s="1"/>
  <c r="G183" i="19"/>
  <c r="H183" i="19" s="1"/>
  <c r="L182" i="19"/>
  <c r="M182" i="19" s="1"/>
  <c r="L192" i="19"/>
  <c r="M192" i="19" s="1"/>
  <c r="L203" i="19"/>
  <c r="M203" i="19" s="1"/>
  <c r="L113" i="19"/>
  <c r="M113" i="19" s="1"/>
  <c r="L215" i="19"/>
  <c r="M215" i="19" s="1"/>
  <c r="L116" i="19"/>
  <c r="M116" i="19" s="1"/>
  <c r="L68" i="19"/>
  <c r="M68" i="19" s="1"/>
  <c r="L45" i="19"/>
  <c r="M45" i="19" s="1"/>
  <c r="L246" i="19"/>
  <c r="M246" i="19" s="1"/>
  <c r="L249" i="19"/>
  <c r="M249" i="19" s="1"/>
  <c r="L253" i="19"/>
  <c r="M253" i="19" s="1"/>
  <c r="O253" i="19" s="1"/>
  <c r="L256" i="19"/>
  <c r="M256" i="19" s="1"/>
  <c r="O256" i="19" s="1"/>
  <c r="L122" i="19"/>
  <c r="M122" i="19" s="1"/>
  <c r="L261" i="19"/>
  <c r="M261" i="19" s="1"/>
  <c r="L50" i="19"/>
  <c r="M50" i="19" s="1"/>
  <c r="L288" i="19"/>
  <c r="M288" i="19" s="1"/>
  <c r="L290" i="19"/>
  <c r="M290" i="19" s="1"/>
  <c r="L135" i="19"/>
  <c r="M135" i="19" s="1"/>
  <c r="O135" i="19" s="1"/>
  <c r="L83" i="19"/>
  <c r="M83" i="19" s="1"/>
  <c r="O83" i="19" s="1"/>
  <c r="L53" i="19"/>
  <c r="M53" i="19" s="1"/>
  <c r="L294" i="19"/>
  <c r="M294" i="19" s="1"/>
  <c r="L295" i="19"/>
  <c r="M295" i="19" s="1"/>
  <c r="L296" i="19"/>
  <c r="M296" i="19" s="1"/>
  <c r="L297" i="19"/>
  <c r="M297" i="19" s="1"/>
  <c r="O297" i="19" s="1"/>
  <c r="L60" i="19"/>
  <c r="M60" i="19" s="1"/>
  <c r="O60" i="19" s="1"/>
  <c r="L300" i="19"/>
  <c r="M300" i="19" s="1"/>
  <c r="O300" i="19" s="1"/>
  <c r="L127" i="19"/>
  <c r="M127" i="19" s="1"/>
  <c r="L302" i="19"/>
  <c r="M302" i="19" s="1"/>
  <c r="O302" i="19" s="1"/>
  <c r="L303" i="19"/>
  <c r="M303" i="19" s="1"/>
  <c r="L304" i="19"/>
  <c r="M304" i="19" s="1"/>
  <c r="O304" i="19" s="1"/>
  <c r="L111" i="19"/>
  <c r="M111" i="19" s="1"/>
  <c r="L305" i="19"/>
  <c r="M305" i="19" s="1"/>
  <c r="G133" i="19"/>
  <c r="H133" i="19" s="1"/>
  <c r="L315" i="19"/>
  <c r="M315" i="19" s="1"/>
  <c r="G323" i="19"/>
  <c r="H323" i="19" s="1"/>
  <c r="L328" i="19"/>
  <c r="M328" i="19" s="1"/>
  <c r="G115" i="19"/>
  <c r="H115" i="19" s="1"/>
  <c r="G353" i="19"/>
  <c r="H353" i="19" s="1"/>
  <c r="G355" i="19"/>
  <c r="H355" i="19" s="1"/>
  <c r="G440" i="19"/>
  <c r="H440" i="19" s="1"/>
  <c r="H458" i="19"/>
  <c r="G376" i="19"/>
  <c r="H376" i="19" s="1"/>
  <c r="L179" i="19"/>
  <c r="M179" i="19" s="1"/>
  <c r="L180" i="19"/>
  <c r="M180" i="19" s="1"/>
  <c r="L31" i="19"/>
  <c r="M31" i="19" s="1"/>
  <c r="L191" i="19"/>
  <c r="M191" i="19" s="1"/>
  <c r="L224" i="19"/>
  <c r="M224" i="19" s="1"/>
  <c r="L226" i="19"/>
  <c r="M226" i="19" s="1"/>
  <c r="L40" i="19"/>
  <c r="M40" i="19" s="1"/>
  <c r="L79" i="19"/>
  <c r="M79" i="19" s="1"/>
  <c r="L78" i="19"/>
  <c r="M78" i="19" s="1"/>
  <c r="L287" i="19"/>
  <c r="M287" i="19" s="1"/>
  <c r="G82" i="19"/>
  <c r="H82" i="19" s="1"/>
  <c r="L314" i="19"/>
  <c r="M314" i="19" s="1"/>
  <c r="G321" i="19"/>
  <c r="H321" i="19" s="1"/>
  <c r="L326" i="19"/>
  <c r="M326" i="19" s="1"/>
  <c r="O326" i="19" s="1"/>
  <c r="G334" i="19"/>
  <c r="H334" i="19" s="1"/>
  <c r="G438" i="19"/>
  <c r="H438" i="19" s="1"/>
  <c r="G444" i="19"/>
  <c r="H444" i="19" s="1"/>
  <c r="G448" i="19"/>
  <c r="H448" i="19" s="1"/>
  <c r="L448" i="19"/>
  <c r="M448" i="19" s="1"/>
  <c r="G382" i="19"/>
  <c r="H382" i="19" s="1"/>
  <c r="G453" i="19"/>
  <c r="H453" i="19" s="1"/>
  <c r="L455" i="19"/>
  <c r="M455" i="19" s="1"/>
  <c r="G461" i="19"/>
  <c r="H461" i="19" s="1"/>
  <c r="L125" i="19"/>
  <c r="M125" i="19" s="1"/>
  <c r="L102" i="19"/>
  <c r="M102" i="19" s="1"/>
  <c r="L150" i="19"/>
  <c r="M150" i="19" s="1"/>
  <c r="O150" i="19" s="1"/>
  <c r="L37" i="19"/>
  <c r="M37" i="19" s="1"/>
  <c r="L270" i="19"/>
  <c r="M270" i="19" s="1"/>
  <c r="L134" i="19"/>
  <c r="M134" i="19" s="1"/>
  <c r="O134" i="19" s="1"/>
  <c r="G308" i="19"/>
  <c r="H308" i="19" s="1"/>
  <c r="L313" i="19"/>
  <c r="M313" i="19" s="1"/>
  <c r="G445" i="19"/>
  <c r="H445" i="19" s="1"/>
  <c r="L185" i="19"/>
  <c r="M185" i="19" s="1"/>
  <c r="L189" i="19"/>
  <c r="M189" i="19" s="1"/>
  <c r="L208" i="19"/>
  <c r="M208" i="19" s="1"/>
  <c r="L90" i="19"/>
  <c r="M90" i="19" s="1"/>
  <c r="L213" i="19"/>
  <c r="M213" i="19" s="1"/>
  <c r="O213" i="19" s="1"/>
  <c r="L216" i="19"/>
  <c r="M216" i="19" s="1"/>
  <c r="L229" i="19"/>
  <c r="M229" i="19" s="1"/>
  <c r="L248" i="19"/>
  <c r="M248" i="19" s="1"/>
  <c r="L252" i="19"/>
  <c r="M252" i="19" s="1"/>
  <c r="O252" i="19" s="1"/>
  <c r="L109" i="19"/>
  <c r="M109" i="19" s="1"/>
  <c r="L258" i="19"/>
  <c r="M258" i="19" s="1"/>
  <c r="L152" i="19"/>
  <c r="M152" i="19" s="1"/>
  <c r="L264" i="19"/>
  <c r="M264" i="19" s="1"/>
  <c r="O264" i="19" s="1"/>
  <c r="L266" i="19"/>
  <c r="M266" i="19" s="1"/>
  <c r="L106" i="19"/>
  <c r="M106" i="19" s="1"/>
  <c r="O106" i="19" s="1"/>
  <c r="L267" i="19"/>
  <c r="M267" i="19" s="1"/>
  <c r="L89" i="19"/>
  <c r="M89" i="19" s="1"/>
  <c r="L101" i="19"/>
  <c r="M101" i="19" s="1"/>
  <c r="L269" i="19"/>
  <c r="M269" i="19" s="1"/>
  <c r="L271" i="19"/>
  <c r="M271" i="19" s="1"/>
  <c r="O271" i="19" s="1"/>
  <c r="L273" i="19"/>
  <c r="M273" i="19" s="1"/>
  <c r="L281" i="19"/>
  <c r="M281" i="19" s="1"/>
  <c r="L285" i="19"/>
  <c r="M285" i="19" s="1"/>
  <c r="G307" i="19"/>
  <c r="H307" i="19" s="1"/>
  <c r="L311" i="19"/>
  <c r="M311" i="19" s="1"/>
  <c r="G318" i="19"/>
  <c r="H318" i="19" s="1"/>
  <c r="H324" i="19"/>
  <c r="L324" i="19"/>
  <c r="M324" i="19" s="1"/>
  <c r="G330" i="19"/>
  <c r="H330" i="19" s="1"/>
  <c r="G347" i="19"/>
  <c r="H347" i="19" s="1"/>
  <c r="G349" i="19"/>
  <c r="H349" i="19" s="1"/>
  <c r="L356" i="19"/>
  <c r="M356" i="19" s="1"/>
  <c r="G386" i="19"/>
  <c r="H386" i="19" s="1"/>
  <c r="G443" i="19"/>
  <c r="H443" i="19" s="1"/>
  <c r="G399" i="19"/>
  <c r="H399" i="19" s="1"/>
  <c r="G370" i="19"/>
  <c r="H370" i="19" s="1"/>
  <c r="L73" i="19"/>
  <c r="M73" i="19" s="1"/>
  <c r="L145" i="19"/>
  <c r="M145" i="19" s="1"/>
  <c r="L188" i="19"/>
  <c r="M188" i="19" s="1"/>
  <c r="L197" i="19"/>
  <c r="M197" i="19" s="1"/>
  <c r="L200" i="19"/>
  <c r="M200" i="19" s="1"/>
  <c r="L36" i="19"/>
  <c r="M36" i="19" s="1"/>
  <c r="L217" i="19"/>
  <c r="M217" i="19" s="1"/>
  <c r="L126" i="19"/>
  <c r="M126" i="19" s="1"/>
  <c r="L234" i="19"/>
  <c r="M234" i="19" s="1"/>
  <c r="L120" i="19"/>
  <c r="M120" i="19" s="1"/>
  <c r="L245" i="19"/>
  <c r="M245" i="19" s="1"/>
  <c r="L131" i="19"/>
  <c r="M131" i="19" s="1"/>
  <c r="L289" i="19"/>
  <c r="M289" i="19" s="1"/>
  <c r="L291" i="19"/>
  <c r="M291" i="19" s="1"/>
  <c r="L292" i="19"/>
  <c r="M292" i="19" s="1"/>
  <c r="O292" i="19" s="1"/>
  <c r="L293" i="19"/>
  <c r="M293" i="19" s="1"/>
  <c r="O293" i="19" s="1"/>
  <c r="L62" i="19"/>
  <c r="M62" i="19" s="1"/>
  <c r="L128" i="19"/>
  <c r="M128" i="19" s="1"/>
  <c r="O128" i="19" s="1"/>
  <c r="L130" i="19"/>
  <c r="M130" i="19" s="1"/>
  <c r="O130" i="19" s="1"/>
  <c r="L132" i="19"/>
  <c r="M132" i="19" s="1"/>
  <c r="L298" i="19"/>
  <c r="M298" i="19" s="1"/>
  <c r="L299" i="19"/>
  <c r="M299" i="19" s="1"/>
  <c r="L105" i="19"/>
  <c r="M105" i="19" s="1"/>
  <c r="O105" i="19" s="1"/>
  <c r="L301" i="19"/>
  <c r="M301" i="19" s="1"/>
  <c r="L42" i="19"/>
  <c r="M42" i="19" s="1"/>
  <c r="O42" i="19" s="1"/>
  <c r="L110" i="19"/>
  <c r="M110" i="19" s="1"/>
  <c r="L43" i="19"/>
  <c r="M43" i="19" s="1"/>
  <c r="O43" i="19" s="1"/>
  <c r="L54" i="19"/>
  <c r="M54" i="19" s="1"/>
  <c r="G46" i="19"/>
  <c r="H46" i="19" s="1"/>
  <c r="L310" i="19"/>
  <c r="M310" i="19" s="1"/>
  <c r="G316" i="19"/>
  <c r="H316" i="19" s="1"/>
  <c r="L322" i="19"/>
  <c r="M322" i="19" s="1"/>
  <c r="G329" i="19"/>
  <c r="H329" i="19" s="1"/>
  <c r="L335" i="19"/>
  <c r="M335" i="19" s="1"/>
  <c r="G352" i="19"/>
  <c r="H352" i="19" s="1"/>
  <c r="L354" i="19"/>
  <c r="M354" i="19" s="1"/>
  <c r="H446" i="19"/>
  <c r="L446" i="19"/>
  <c r="M446" i="19" s="1"/>
  <c r="G417" i="19"/>
  <c r="H417" i="19" s="1"/>
  <c r="L186" i="19"/>
  <c r="M186" i="19" s="1"/>
  <c r="L48" i="19"/>
  <c r="M48" i="19" s="1"/>
  <c r="L66" i="19"/>
  <c r="M66" i="19" s="1"/>
  <c r="L214" i="19"/>
  <c r="M214" i="19" s="1"/>
  <c r="L221" i="19"/>
  <c r="M221" i="19" s="1"/>
  <c r="L55" i="19"/>
  <c r="M55" i="19" s="1"/>
  <c r="L69" i="19"/>
  <c r="M69" i="19" s="1"/>
  <c r="L124" i="19"/>
  <c r="M124" i="19" s="1"/>
  <c r="L235" i="19"/>
  <c r="M235" i="19" s="1"/>
  <c r="L238" i="19"/>
  <c r="M238" i="19" s="1"/>
  <c r="L57" i="19"/>
  <c r="M57" i="19" s="1"/>
  <c r="L254" i="19"/>
  <c r="M254" i="19" s="1"/>
  <c r="L174" i="19"/>
  <c r="M174" i="19" s="1"/>
  <c r="L33" i="19"/>
  <c r="M33" i="19" s="1"/>
  <c r="L190" i="19"/>
  <c r="M190" i="19" s="1"/>
  <c r="L193" i="19"/>
  <c r="M193" i="19" s="1"/>
  <c r="O193" i="19" s="1"/>
  <c r="L198" i="19"/>
  <c r="M198" i="19" s="1"/>
  <c r="L205" i="19"/>
  <c r="M205" i="19" s="1"/>
  <c r="L88" i="19"/>
  <c r="M88" i="19" s="1"/>
  <c r="L71" i="19"/>
  <c r="M71" i="19" s="1"/>
  <c r="O71" i="19" s="1"/>
  <c r="L129" i="19"/>
  <c r="M129" i="19" s="1"/>
  <c r="L219" i="19"/>
  <c r="M219" i="19" s="1"/>
  <c r="L87" i="19"/>
  <c r="M87" i="19" s="1"/>
  <c r="L275" i="19"/>
  <c r="M275" i="19" s="1"/>
  <c r="O275" i="19" s="1"/>
  <c r="L139" i="19"/>
  <c r="M139" i="19" s="1"/>
  <c r="L151" i="19"/>
  <c r="M151" i="19" s="1"/>
  <c r="O151" i="19" s="1"/>
  <c r="L286" i="19"/>
  <c r="M286" i="19" s="1"/>
  <c r="H56" i="19"/>
  <c r="L56" i="19"/>
  <c r="M56" i="19" s="1"/>
  <c r="G123" i="19"/>
  <c r="H123" i="19" s="1"/>
  <c r="H319" i="19"/>
  <c r="L319" i="19"/>
  <c r="M319" i="19" s="1"/>
  <c r="G148" i="19"/>
  <c r="H148" i="19" s="1"/>
  <c r="H331" i="19"/>
  <c r="L331" i="19"/>
  <c r="M331" i="19" s="1"/>
  <c r="G339" i="19"/>
  <c r="H339" i="19" s="1"/>
  <c r="G357" i="19"/>
  <c r="H357" i="19" s="1"/>
  <c r="H452" i="19"/>
  <c r="L452" i="19"/>
  <c r="M452" i="19" s="1"/>
  <c r="G457" i="19"/>
  <c r="H457" i="19" s="1"/>
  <c r="L67" i="19"/>
  <c r="M67" i="19" s="1"/>
  <c r="L166" i="19"/>
  <c r="M166" i="19" s="1"/>
  <c r="L168" i="19"/>
  <c r="M168" i="19" s="1"/>
  <c r="L170" i="19"/>
  <c r="M170" i="19" s="1"/>
  <c r="L91" i="19"/>
  <c r="M91" i="19" s="1"/>
  <c r="L183" i="19"/>
  <c r="M183" i="19" s="1"/>
  <c r="L196" i="19"/>
  <c r="M196" i="19" s="1"/>
  <c r="L201" i="19"/>
  <c r="M201" i="19" s="1"/>
  <c r="L52" i="19"/>
  <c r="M52" i="19" s="1"/>
  <c r="L212" i="19"/>
  <c r="M212" i="19" s="1"/>
  <c r="L218" i="19"/>
  <c r="M218" i="19" s="1"/>
  <c r="L225" i="19"/>
  <c r="M225" i="19" s="1"/>
  <c r="L228" i="19"/>
  <c r="M228" i="19" s="1"/>
  <c r="L240" i="19"/>
  <c r="M240" i="19" s="1"/>
  <c r="L242" i="19"/>
  <c r="M242" i="19" s="1"/>
  <c r="L144" i="19"/>
  <c r="M144" i="19" s="1"/>
  <c r="L251" i="19"/>
  <c r="M251" i="19" s="1"/>
  <c r="L255" i="19"/>
  <c r="M255" i="19" s="1"/>
  <c r="L146" i="19"/>
  <c r="M146" i="19" s="1"/>
  <c r="L260" i="19"/>
  <c r="M260" i="19" s="1"/>
  <c r="O260" i="19" s="1"/>
  <c r="L263" i="19"/>
  <c r="M263" i="19" s="1"/>
  <c r="O263" i="19" s="1"/>
  <c r="L265" i="19"/>
  <c r="M265" i="19" s="1"/>
  <c r="L80" i="19"/>
  <c r="M80" i="19" s="1"/>
  <c r="L268" i="19"/>
  <c r="M268" i="19" s="1"/>
  <c r="O268" i="19" s="1"/>
  <c r="L138" i="19"/>
  <c r="M138" i="19" s="1"/>
  <c r="L272" i="19"/>
  <c r="M272" i="19" s="1"/>
  <c r="L276" i="19"/>
  <c r="M276" i="19" s="1"/>
  <c r="L306" i="19"/>
  <c r="M306" i="19" s="1"/>
  <c r="G312" i="19"/>
  <c r="H312" i="19" s="1"/>
  <c r="L317" i="19"/>
  <c r="M317" i="19" s="1"/>
  <c r="G325" i="19"/>
  <c r="H325" i="19" s="1"/>
  <c r="H95" i="19"/>
  <c r="L95" i="19"/>
  <c r="M95" i="19" s="1"/>
  <c r="G337" i="19"/>
  <c r="H337" i="19" s="1"/>
  <c r="L348" i="19"/>
  <c r="M348" i="19" s="1"/>
  <c r="G97" i="19"/>
  <c r="H97" i="19" s="1"/>
  <c r="G439" i="19"/>
  <c r="H439" i="19" s="1"/>
  <c r="G372" i="19"/>
  <c r="H372" i="19" s="1"/>
  <c r="L372" i="19"/>
  <c r="M372" i="19" s="1"/>
  <c r="G447" i="19"/>
  <c r="H447" i="19" s="1"/>
  <c r="G449" i="19"/>
  <c r="H449" i="19" s="1"/>
  <c r="G454" i="19"/>
  <c r="H454" i="19" s="1"/>
  <c r="G463" i="19"/>
  <c r="H463" i="19" s="1"/>
  <c r="G466" i="19"/>
  <c r="H466" i="19" s="1"/>
  <c r="L359" i="19"/>
  <c r="M359" i="19" s="1"/>
  <c r="L435" i="19"/>
  <c r="M435" i="19" s="1"/>
  <c r="O435" i="19" s="1"/>
  <c r="L419" i="19"/>
  <c r="M419" i="19" s="1"/>
  <c r="O419" i="19" s="1"/>
  <c r="L442" i="19"/>
  <c r="M442" i="19" s="1"/>
  <c r="O442" i="19" s="1"/>
  <c r="L371" i="19"/>
  <c r="M371" i="19" s="1"/>
  <c r="L449" i="19"/>
  <c r="M449" i="19" s="1"/>
  <c r="L451" i="19"/>
  <c r="M451" i="19" s="1"/>
  <c r="L485" i="19"/>
  <c r="M485" i="19" s="1"/>
  <c r="L402" i="19"/>
  <c r="M402" i="19" s="1"/>
  <c r="L404" i="19"/>
  <c r="M404" i="19" s="1"/>
  <c r="L502" i="19"/>
  <c r="M502" i="19" s="1"/>
  <c r="L511" i="19"/>
  <c r="M511" i="19" s="1"/>
  <c r="L540" i="19"/>
  <c r="M540" i="19" s="1"/>
  <c r="L545" i="19"/>
  <c r="M545" i="19" s="1"/>
  <c r="G551" i="19"/>
  <c r="H551" i="19" s="1"/>
  <c r="L350" i="19"/>
  <c r="M350" i="19" s="1"/>
  <c r="L439" i="19"/>
  <c r="M439" i="19" s="1"/>
  <c r="O439" i="19" s="1"/>
  <c r="L444" i="19"/>
  <c r="M444" i="19" s="1"/>
  <c r="L477" i="19"/>
  <c r="M477" i="19" s="1"/>
  <c r="L482" i="19"/>
  <c r="M482" i="19" s="1"/>
  <c r="L490" i="19"/>
  <c r="M490" i="19" s="1"/>
  <c r="L494" i="19"/>
  <c r="M494" i="19" s="1"/>
  <c r="O494" i="19" s="1"/>
  <c r="L509" i="19"/>
  <c r="M509" i="19" s="1"/>
  <c r="L430" i="19"/>
  <c r="M430" i="19" s="1"/>
  <c r="L519" i="19"/>
  <c r="M519" i="19" s="1"/>
  <c r="L521" i="19"/>
  <c r="M521" i="19" s="1"/>
  <c r="L432" i="19"/>
  <c r="M432" i="19" s="1"/>
  <c r="L524" i="19"/>
  <c r="M524" i="19" s="1"/>
  <c r="L527" i="19"/>
  <c r="M527" i="19" s="1"/>
  <c r="L529" i="19"/>
  <c r="M529" i="19" s="1"/>
  <c r="O529" i="19" s="1"/>
  <c r="L407" i="19"/>
  <c r="M407" i="19" s="1"/>
  <c r="L418" i="19"/>
  <c r="M418" i="19" s="1"/>
  <c r="L532" i="19"/>
  <c r="M532" i="19" s="1"/>
  <c r="O532" i="19" s="1"/>
  <c r="L534" i="19"/>
  <c r="M534" i="19" s="1"/>
  <c r="L437" i="19"/>
  <c r="M437" i="19" s="1"/>
  <c r="L409" i="19"/>
  <c r="M409" i="19" s="1"/>
  <c r="L538" i="19"/>
  <c r="M538" i="19" s="1"/>
  <c r="O538" i="19" s="1"/>
  <c r="L394" i="19"/>
  <c r="M394" i="19" s="1"/>
  <c r="L410" i="19"/>
  <c r="M410" i="19" s="1"/>
  <c r="L46" i="19"/>
  <c r="M46" i="19" s="1"/>
  <c r="L307" i="19"/>
  <c r="M307" i="19" s="1"/>
  <c r="L308" i="19"/>
  <c r="M308" i="19" s="1"/>
  <c r="L82" i="19"/>
  <c r="M82" i="19" s="1"/>
  <c r="L133" i="19"/>
  <c r="M133" i="19" s="1"/>
  <c r="L312" i="19"/>
  <c r="M312" i="19" s="1"/>
  <c r="L123" i="19"/>
  <c r="M123" i="19" s="1"/>
  <c r="L121" i="19"/>
  <c r="M121" i="19" s="1"/>
  <c r="L316" i="19"/>
  <c r="M316" i="19" s="1"/>
  <c r="L318" i="19"/>
  <c r="M318" i="19" s="1"/>
  <c r="L86" i="19"/>
  <c r="M86" i="19" s="1"/>
  <c r="L321" i="19"/>
  <c r="M321" i="19" s="1"/>
  <c r="L323" i="19"/>
  <c r="M323" i="19" s="1"/>
  <c r="L325" i="19"/>
  <c r="M325" i="19" s="1"/>
  <c r="L148" i="19"/>
  <c r="M148" i="19" s="1"/>
  <c r="L327" i="19"/>
  <c r="M327" i="19" s="1"/>
  <c r="L329" i="19"/>
  <c r="M329" i="19" s="1"/>
  <c r="L330" i="19"/>
  <c r="M330" i="19" s="1"/>
  <c r="L332" i="19"/>
  <c r="M332" i="19" s="1"/>
  <c r="L334" i="19"/>
  <c r="M334" i="19" s="1"/>
  <c r="L115" i="19"/>
  <c r="M115" i="19" s="1"/>
  <c r="O115" i="19" s="1"/>
  <c r="L339" i="19"/>
  <c r="M339" i="19" s="1"/>
  <c r="L344" i="19"/>
  <c r="M344" i="19" s="1"/>
  <c r="L399" i="19"/>
  <c r="M399" i="19" s="1"/>
  <c r="L453" i="19"/>
  <c r="M453" i="19" s="1"/>
  <c r="L460" i="19"/>
  <c r="M460" i="19" s="1"/>
  <c r="L373" i="19"/>
  <c r="M373" i="19" s="1"/>
  <c r="L471" i="19"/>
  <c r="M471" i="19" s="1"/>
  <c r="L474" i="19"/>
  <c r="M474" i="19" s="1"/>
  <c r="O474" i="19" s="1"/>
  <c r="L406" i="19"/>
  <c r="M406" i="19" s="1"/>
  <c r="L481" i="19"/>
  <c r="M481" i="19" s="1"/>
  <c r="L483" i="19"/>
  <c r="M483" i="19" s="1"/>
  <c r="L391" i="19"/>
  <c r="M391" i="19" s="1"/>
  <c r="L487" i="19"/>
  <c r="M487" i="19" s="1"/>
  <c r="L405" i="19"/>
  <c r="M405" i="19" s="1"/>
  <c r="L427" i="19"/>
  <c r="M427" i="19" s="1"/>
  <c r="L383" i="19"/>
  <c r="M383" i="19" s="1"/>
  <c r="L514" i="19"/>
  <c r="M514" i="19" s="1"/>
  <c r="L428" i="19"/>
  <c r="M428" i="19" s="1"/>
  <c r="L535" i="19"/>
  <c r="M535" i="19" s="1"/>
  <c r="O535" i="19" s="1"/>
  <c r="L360" i="19"/>
  <c r="M360" i="19" s="1"/>
  <c r="L454" i="19"/>
  <c r="M454" i="19" s="1"/>
  <c r="L456" i="19"/>
  <c r="M456" i="19" s="1"/>
  <c r="L461" i="19"/>
  <c r="M461" i="19" s="1"/>
  <c r="L463" i="19"/>
  <c r="M463" i="19" s="1"/>
  <c r="L370" i="19"/>
  <c r="M370" i="19" s="1"/>
  <c r="L395" i="19"/>
  <c r="M395" i="19" s="1"/>
  <c r="L472" i="19"/>
  <c r="M472" i="19" s="1"/>
  <c r="L392" i="19"/>
  <c r="M392" i="19" s="1"/>
  <c r="L397" i="19"/>
  <c r="M397" i="19" s="1"/>
  <c r="L478" i="19"/>
  <c r="M478" i="19" s="1"/>
  <c r="L374" i="19"/>
  <c r="M374" i="19" s="1"/>
  <c r="L499" i="19"/>
  <c r="M499" i="19" s="1"/>
  <c r="O499" i="19" s="1"/>
  <c r="L436" i="19"/>
  <c r="M436" i="19" s="1"/>
  <c r="L515" i="19"/>
  <c r="M515" i="19" s="1"/>
  <c r="L420" i="19"/>
  <c r="M420" i="19" s="1"/>
  <c r="O420" i="19" s="1"/>
  <c r="L522" i="19"/>
  <c r="M522" i="19" s="1"/>
  <c r="L525" i="19"/>
  <c r="M525" i="19" s="1"/>
  <c r="L528" i="19"/>
  <c r="M528" i="19" s="1"/>
  <c r="L411" i="19"/>
  <c r="M411" i="19" s="1"/>
  <c r="L536" i="19"/>
  <c r="M536" i="19" s="1"/>
  <c r="O536" i="19" s="1"/>
  <c r="L539" i="19"/>
  <c r="M539" i="19" s="1"/>
  <c r="L541" i="19"/>
  <c r="M541" i="19" s="1"/>
  <c r="O541" i="19" s="1"/>
  <c r="L544" i="19"/>
  <c r="M544" i="19" s="1"/>
  <c r="L552" i="19"/>
  <c r="M552" i="19" s="1"/>
  <c r="L337" i="19"/>
  <c r="M337" i="19" s="1"/>
  <c r="L347" i="19"/>
  <c r="M347" i="19" s="1"/>
  <c r="L386" i="19"/>
  <c r="M386" i="19" s="1"/>
  <c r="L440" i="19"/>
  <c r="M440" i="19" s="1"/>
  <c r="L441" i="19"/>
  <c r="M441" i="19" s="1"/>
  <c r="O441" i="19" s="1"/>
  <c r="L445" i="19"/>
  <c r="M445" i="19" s="1"/>
  <c r="L447" i="19"/>
  <c r="M447" i="19" s="1"/>
  <c r="L450" i="19"/>
  <c r="M450" i="19" s="1"/>
  <c r="O450" i="19" s="1"/>
  <c r="L382" i="19"/>
  <c r="M382" i="19" s="1"/>
  <c r="L422" i="19"/>
  <c r="M422" i="19" s="1"/>
  <c r="L465" i="19"/>
  <c r="M465" i="19" s="1"/>
  <c r="L469" i="19"/>
  <c r="M469" i="19" s="1"/>
  <c r="O469" i="19" s="1"/>
  <c r="L384" i="19"/>
  <c r="M384" i="19" s="1"/>
  <c r="L375" i="19"/>
  <c r="M375" i="19" s="1"/>
  <c r="L377" i="19"/>
  <c r="M377" i="19" s="1"/>
  <c r="O377" i="19" s="1"/>
  <c r="L495" i="19"/>
  <c r="M495" i="19" s="1"/>
  <c r="L497" i="19"/>
  <c r="M497" i="19" s="1"/>
  <c r="L500" i="19"/>
  <c r="M500" i="19" s="1"/>
  <c r="L504" i="19"/>
  <c r="M504" i="19" s="1"/>
  <c r="L507" i="19"/>
  <c r="M507" i="19" s="1"/>
  <c r="L518" i="19"/>
  <c r="M518" i="19" s="1"/>
  <c r="L408" i="19"/>
  <c r="M408" i="19" s="1"/>
  <c r="L530" i="19"/>
  <c r="M530" i="19" s="1"/>
  <c r="L537" i="19"/>
  <c r="M537" i="19" s="1"/>
  <c r="L543" i="19"/>
  <c r="M543" i="19" s="1"/>
  <c r="G555" i="19"/>
  <c r="L340" i="19"/>
  <c r="M340" i="19" s="1"/>
  <c r="L352" i="19"/>
  <c r="M352" i="19" s="1"/>
  <c r="L357" i="19"/>
  <c r="M357" i="19" s="1"/>
  <c r="L367" i="19"/>
  <c r="M367" i="19" s="1"/>
  <c r="O367" i="19" s="1"/>
  <c r="L438" i="19"/>
  <c r="M438" i="19" s="1"/>
  <c r="L443" i="19"/>
  <c r="M443" i="19" s="1"/>
  <c r="L417" i="19"/>
  <c r="M417" i="19" s="1"/>
  <c r="L415" i="19"/>
  <c r="M415" i="19" s="1"/>
  <c r="L457" i="19"/>
  <c r="M457" i="19" s="1"/>
  <c r="L459" i="19"/>
  <c r="M459" i="19" s="1"/>
  <c r="L376" i="19"/>
  <c r="M376" i="19" s="1"/>
  <c r="L466" i="19"/>
  <c r="M466" i="19" s="1"/>
  <c r="L467" i="19"/>
  <c r="M467" i="19" s="1"/>
  <c r="L470" i="19"/>
  <c r="M470" i="19" s="1"/>
  <c r="L433" i="19"/>
  <c r="M433" i="19" s="1"/>
  <c r="L379" i="19"/>
  <c r="M379" i="19" s="1"/>
  <c r="L484" i="19"/>
  <c r="M484" i="19" s="1"/>
  <c r="L486" i="19"/>
  <c r="M486" i="19" s="1"/>
  <c r="L401" i="19"/>
  <c r="M401" i="19" s="1"/>
  <c r="O401" i="19" s="1"/>
  <c r="L488" i="19"/>
  <c r="M488" i="19" s="1"/>
  <c r="L501" i="19"/>
  <c r="M501" i="19" s="1"/>
  <c r="L516" i="19"/>
  <c r="M516" i="19" s="1"/>
  <c r="L520" i="19"/>
  <c r="M520" i="19" s="1"/>
  <c r="L526" i="19"/>
  <c r="M526" i="19" s="1"/>
  <c r="O526" i="19" s="1"/>
  <c r="L429" i="19"/>
  <c r="M429" i="19" s="1"/>
  <c r="L423" i="19"/>
  <c r="M423" i="19" s="1"/>
  <c r="L425" i="19"/>
  <c r="M425" i="19" s="1"/>
  <c r="O425" i="19" s="1"/>
  <c r="L416" i="19"/>
  <c r="M416" i="19" s="1"/>
  <c r="L421" i="19"/>
  <c r="M421" i="19" s="1"/>
  <c r="O421" i="19" s="1"/>
  <c r="L473" i="19"/>
  <c r="M473" i="19" s="1"/>
  <c r="L479" i="19"/>
  <c r="M479" i="19" s="1"/>
  <c r="L426" i="19"/>
  <c r="M426" i="19" s="1"/>
  <c r="L489" i="19"/>
  <c r="M489" i="19" s="1"/>
  <c r="L387" i="19"/>
  <c r="M387" i="19" s="1"/>
  <c r="L492" i="19"/>
  <c r="M492" i="19" s="1"/>
  <c r="L498" i="19"/>
  <c r="M498" i="19" s="1"/>
  <c r="L505" i="19"/>
  <c r="M505" i="19" s="1"/>
  <c r="L380" i="19"/>
  <c r="M380" i="19" s="1"/>
  <c r="L512" i="19"/>
  <c r="M512" i="19" s="1"/>
  <c r="L517" i="19"/>
  <c r="M517" i="19" s="1"/>
  <c r="L523" i="19"/>
  <c r="M523" i="19" s="1"/>
  <c r="L369" i="19"/>
  <c r="M369" i="19" s="1"/>
  <c r="L531" i="19"/>
  <c r="M531" i="19" s="1"/>
  <c r="L533" i="19"/>
  <c r="M533" i="19" s="1"/>
  <c r="L434" i="19"/>
  <c r="M434" i="19" s="1"/>
  <c r="O434" i="19" s="1"/>
  <c r="L542" i="19"/>
  <c r="M542" i="19" s="1"/>
  <c r="O542" i="19" s="1"/>
  <c r="G10" i="19"/>
  <c r="H10" i="19" s="1"/>
  <c r="L10" i="19"/>
  <c r="M10" i="19" s="1"/>
  <c r="L9" i="19"/>
  <c r="M9" i="19" s="1"/>
  <c r="L14" i="19"/>
  <c r="K362" i="19"/>
  <c r="L154" i="19"/>
  <c r="M154" i="19" s="1"/>
  <c r="G180" i="19"/>
  <c r="H180" i="19" s="1"/>
  <c r="L142" i="19"/>
  <c r="M142" i="19" s="1"/>
  <c r="G190" i="19"/>
  <c r="H190" i="19" s="1"/>
  <c r="L141" i="19"/>
  <c r="M141" i="19" s="1"/>
  <c r="G197" i="19"/>
  <c r="H197" i="19" s="1"/>
  <c r="G48" i="19"/>
  <c r="H48" i="19" s="1"/>
  <c r="G201" i="19"/>
  <c r="H201" i="19" s="1"/>
  <c r="L92" i="19"/>
  <c r="M92" i="19" s="1"/>
  <c r="G208" i="19"/>
  <c r="H208" i="19" s="1"/>
  <c r="G36" i="19"/>
  <c r="H36" i="19" s="1"/>
  <c r="G88" i="19"/>
  <c r="H88" i="19" s="1"/>
  <c r="L211" i="19"/>
  <c r="M211" i="19" s="1"/>
  <c r="G215" i="19"/>
  <c r="H215" i="19" s="1"/>
  <c r="G218" i="19"/>
  <c r="H218" i="19" s="1"/>
  <c r="G222" i="19"/>
  <c r="H222" i="19" s="1"/>
  <c r="G98" i="19"/>
  <c r="H98" i="19" s="1"/>
  <c r="G233" i="19"/>
  <c r="H233" i="19" s="1"/>
  <c r="L84" i="19"/>
  <c r="M84" i="19" s="1"/>
  <c r="G93" i="19"/>
  <c r="H93" i="19" s="1"/>
  <c r="L181" i="19"/>
  <c r="M181" i="19" s="1"/>
  <c r="O181" i="19" s="1"/>
  <c r="L187" i="19"/>
  <c r="M187" i="19" s="1"/>
  <c r="G34" i="19"/>
  <c r="H34" i="19" s="1"/>
  <c r="G154" i="19"/>
  <c r="H154" i="19" s="1"/>
  <c r="L175" i="19"/>
  <c r="M175" i="19" s="1"/>
  <c r="L93" i="19"/>
  <c r="M93" i="19" s="1"/>
  <c r="G33" i="19"/>
  <c r="H33" i="19" s="1"/>
  <c r="G35" i="19"/>
  <c r="H35" i="19" s="1"/>
  <c r="L34" i="19"/>
  <c r="M34" i="19" s="1"/>
  <c r="L207" i="19"/>
  <c r="M207" i="19" s="1"/>
  <c r="O207" i="19" s="1"/>
  <c r="G90" i="19"/>
  <c r="H90" i="19" s="1"/>
  <c r="L143" i="19"/>
  <c r="M143" i="19" s="1"/>
  <c r="G217" i="19"/>
  <c r="H217" i="19" s="1"/>
  <c r="G38" i="19"/>
  <c r="H38" i="19" s="1"/>
  <c r="L100" i="19"/>
  <c r="M100" i="19" s="1"/>
  <c r="G223" i="19"/>
  <c r="H223" i="19" s="1"/>
  <c r="G14" i="19"/>
  <c r="H14" i="19" s="1"/>
  <c r="F362" i="19"/>
  <c r="J362" i="19"/>
  <c r="L74" i="19"/>
  <c r="M74" i="19" s="1"/>
  <c r="G185" i="19"/>
  <c r="H185" i="19" s="1"/>
  <c r="L35" i="19"/>
  <c r="M35" i="19" s="1"/>
  <c r="G76" i="19"/>
  <c r="H76" i="19" s="1"/>
  <c r="L195" i="19"/>
  <c r="M195" i="19" s="1"/>
  <c r="L199" i="19"/>
  <c r="M199" i="19" s="1"/>
  <c r="G203" i="19"/>
  <c r="H203" i="19" s="1"/>
  <c r="G204" i="19"/>
  <c r="H204" i="19" s="1"/>
  <c r="G206" i="19"/>
  <c r="H206" i="19" s="1"/>
  <c r="L65" i="19"/>
  <c r="M65" i="19" s="1"/>
  <c r="G113" i="19"/>
  <c r="H113" i="19" s="1"/>
  <c r="G51" i="19"/>
  <c r="H51" i="19" s="1"/>
  <c r="L94" i="19"/>
  <c r="M94" i="19" s="1"/>
  <c r="G116" i="19"/>
  <c r="H116" i="19" s="1"/>
  <c r="G227" i="19"/>
  <c r="H227" i="19" s="1"/>
  <c r="L232" i="19"/>
  <c r="M232" i="19" s="1"/>
  <c r="G145" i="19"/>
  <c r="H145" i="19" s="1"/>
  <c r="L41" i="19"/>
  <c r="M41" i="19" s="1"/>
  <c r="O41" i="19" s="1"/>
  <c r="G189" i="19"/>
  <c r="H189" i="19" s="1"/>
  <c r="L76" i="19"/>
  <c r="M76" i="19" s="1"/>
  <c r="G194" i="19"/>
  <c r="H194" i="19" s="1"/>
  <c r="L204" i="19"/>
  <c r="M204" i="19" s="1"/>
  <c r="L51" i="19"/>
  <c r="M51" i="19" s="1"/>
  <c r="G129" i="19"/>
  <c r="H129" i="19" s="1"/>
  <c r="G55" i="19"/>
  <c r="H55" i="19" s="1"/>
  <c r="G73" i="19"/>
  <c r="H73" i="19" s="1"/>
  <c r="G142" i="19"/>
  <c r="H142" i="19" s="1"/>
  <c r="L184" i="19"/>
  <c r="M184" i="19" s="1"/>
  <c r="L194" i="19"/>
  <c r="M194" i="19" s="1"/>
  <c r="G63" i="19"/>
  <c r="H63" i="19" s="1"/>
  <c r="G202" i="19"/>
  <c r="H202" i="19" s="1"/>
  <c r="G92" i="19"/>
  <c r="H92" i="19" s="1"/>
  <c r="G211" i="19"/>
  <c r="H211" i="19" s="1"/>
  <c r="G239" i="19"/>
  <c r="H239" i="19" s="1"/>
  <c r="G187" i="19"/>
  <c r="H187" i="19" s="1"/>
  <c r="G52" i="19"/>
  <c r="H52" i="19" s="1"/>
  <c r="G212" i="19"/>
  <c r="H212" i="19" s="1"/>
  <c r="G72" i="19"/>
  <c r="H72" i="19" s="1"/>
  <c r="G225" i="19"/>
  <c r="H225" i="19" s="1"/>
  <c r="G241" i="19"/>
  <c r="H241" i="19" s="1"/>
  <c r="L38" i="19"/>
  <c r="M38" i="19" s="1"/>
  <c r="G229" i="19"/>
  <c r="H229" i="19" s="1"/>
  <c r="G69" i="19"/>
  <c r="H69" i="19" s="1"/>
  <c r="G144" i="19"/>
  <c r="H144" i="19" s="1"/>
  <c r="L244" i="19"/>
  <c r="M244" i="19" s="1"/>
  <c r="L231" i="19"/>
  <c r="M231" i="19" s="1"/>
  <c r="L233" i="19"/>
  <c r="M233" i="19" s="1"/>
  <c r="G45" i="19"/>
  <c r="H45" i="19" s="1"/>
  <c r="L239" i="19"/>
  <c r="M239" i="19" s="1"/>
  <c r="G64" i="19"/>
  <c r="H64" i="19" s="1"/>
  <c r="L247" i="19"/>
  <c r="M247" i="19" s="1"/>
  <c r="G126" i="19"/>
  <c r="H126" i="19" s="1"/>
  <c r="L98" i="19"/>
  <c r="M98" i="19" s="1"/>
  <c r="G228" i="19"/>
  <c r="H228" i="19" s="1"/>
  <c r="L230" i="19"/>
  <c r="M230" i="19" s="1"/>
  <c r="L237" i="19"/>
  <c r="M237" i="19" s="1"/>
  <c r="O237" i="19" s="1"/>
  <c r="G243" i="19"/>
  <c r="H243" i="19" s="1"/>
  <c r="L103" i="19"/>
  <c r="M103" i="19" s="1"/>
  <c r="O103" i="19" s="1"/>
  <c r="G57" i="19"/>
  <c r="H57" i="19" s="1"/>
  <c r="L241" i="19"/>
  <c r="M241" i="19" s="1"/>
  <c r="G246" i="19"/>
  <c r="H246" i="19" s="1"/>
  <c r="L227" i="19"/>
  <c r="M227" i="19" s="1"/>
  <c r="G68" i="19"/>
  <c r="H68" i="19" s="1"/>
  <c r="G40" i="19"/>
  <c r="H40" i="19" s="1"/>
  <c r="L64" i="19"/>
  <c r="M64" i="19" s="1"/>
  <c r="G242" i="19"/>
  <c r="H242" i="19" s="1"/>
  <c r="L47" i="19"/>
  <c r="M47" i="19" s="1"/>
  <c r="G221" i="19"/>
  <c r="H221" i="19" s="1"/>
  <c r="L223" i="19"/>
  <c r="M223" i="19" s="1"/>
  <c r="L72" i="19"/>
  <c r="M72" i="19" s="1"/>
  <c r="L236" i="19"/>
  <c r="M236" i="19" s="1"/>
  <c r="O236" i="19" s="1"/>
  <c r="G87" i="19"/>
  <c r="H87" i="19" s="1"/>
  <c r="L243" i="19"/>
  <c r="M243" i="19" s="1"/>
  <c r="G245" i="19"/>
  <c r="H245" i="19" s="1"/>
  <c r="L250" i="19"/>
  <c r="M250" i="19" s="1"/>
  <c r="O250" i="19" s="1"/>
  <c r="L77" i="19"/>
  <c r="M77" i="19" s="1"/>
  <c r="O77" i="19" s="1"/>
  <c r="L277" i="19"/>
  <c r="M277" i="19" s="1"/>
  <c r="G78" i="19"/>
  <c r="H78" i="19" s="1"/>
  <c r="G278" i="19"/>
  <c r="H278" i="19" s="1"/>
  <c r="L119" i="19"/>
  <c r="M119" i="19" s="1"/>
  <c r="L75" i="19"/>
  <c r="M75" i="19" s="1"/>
  <c r="G285" i="19"/>
  <c r="H285" i="19" s="1"/>
  <c r="L112" i="19"/>
  <c r="M112" i="19" s="1"/>
  <c r="L279" i="19"/>
  <c r="M279" i="19" s="1"/>
  <c r="L280" i="19"/>
  <c r="M280" i="19" s="1"/>
  <c r="L283" i="19"/>
  <c r="M283" i="19" s="1"/>
  <c r="G44" i="19"/>
  <c r="H44" i="19" s="1"/>
  <c r="L278" i="19"/>
  <c r="M278" i="19" s="1"/>
  <c r="L117" i="19"/>
  <c r="M117" i="19" s="1"/>
  <c r="L44" i="19"/>
  <c r="M44" i="19" s="1"/>
  <c r="L274" i="19"/>
  <c r="M274" i="19" s="1"/>
  <c r="G99" i="19"/>
  <c r="H99" i="19" s="1"/>
  <c r="L59" i="19"/>
  <c r="M59" i="19" s="1"/>
  <c r="G284" i="19"/>
  <c r="H284" i="19" s="1"/>
  <c r="G287" i="19"/>
  <c r="H287" i="19" s="1"/>
  <c r="G104" i="19"/>
  <c r="H104" i="19" s="1"/>
  <c r="L99" i="19"/>
  <c r="M99" i="19" s="1"/>
  <c r="L284" i="19"/>
  <c r="M284" i="19" s="1"/>
  <c r="G58" i="19"/>
  <c r="H58" i="19" s="1"/>
  <c r="G139" i="19"/>
  <c r="H139" i="19" s="1"/>
  <c r="G282" i="19"/>
  <c r="H282" i="19" s="1"/>
  <c r="G114" i="19"/>
  <c r="H114" i="19" s="1"/>
  <c r="G286" i="19"/>
  <c r="H286" i="19" s="1"/>
  <c r="G119" i="19"/>
  <c r="H119" i="19" s="1"/>
  <c r="L104" i="19"/>
  <c r="M104" i="19" s="1"/>
  <c r="G75" i="19"/>
  <c r="H75" i="19" s="1"/>
  <c r="L282" i="19"/>
  <c r="M282" i="19" s="1"/>
  <c r="G288" i="19"/>
  <c r="H288" i="19" s="1"/>
  <c r="L153" i="19"/>
  <c r="M153" i="19" s="1"/>
  <c r="G354" i="19"/>
  <c r="H354" i="19" s="1"/>
  <c r="L136" i="19"/>
  <c r="M136" i="19" s="1"/>
  <c r="G340" i="19"/>
  <c r="H340" i="19" s="1"/>
  <c r="G341" i="19"/>
  <c r="H341" i="19" s="1"/>
  <c r="L342" i="19"/>
  <c r="M342" i="19" s="1"/>
  <c r="L343" i="19"/>
  <c r="M343" i="19" s="1"/>
  <c r="O343" i="19" s="1"/>
  <c r="G348" i="19"/>
  <c r="H348" i="19" s="1"/>
  <c r="G356" i="19"/>
  <c r="H356" i="19" s="1"/>
  <c r="L349" i="19"/>
  <c r="M349" i="19" s="1"/>
  <c r="G359" i="19"/>
  <c r="H359" i="19" s="1"/>
  <c r="L97" i="19"/>
  <c r="M97" i="19" s="1"/>
  <c r="L341" i="19"/>
  <c r="M341" i="19" s="1"/>
  <c r="G70" i="19"/>
  <c r="H70" i="19" s="1"/>
  <c r="L70" i="19"/>
  <c r="M70" i="19" s="1"/>
  <c r="L353" i="19"/>
  <c r="M353" i="19" s="1"/>
  <c r="L355" i="19"/>
  <c r="M355" i="19" s="1"/>
  <c r="G358" i="19"/>
  <c r="H358" i="19" s="1"/>
  <c r="H360" i="19"/>
  <c r="G153" i="19"/>
  <c r="H153" i="19" s="1"/>
  <c r="L345" i="19"/>
  <c r="M345" i="19" s="1"/>
  <c r="O345" i="19" s="1"/>
  <c r="L346" i="19"/>
  <c r="M346" i="19" s="1"/>
  <c r="G351" i="19"/>
  <c r="H351" i="19" s="1"/>
  <c r="L358" i="19"/>
  <c r="M358" i="19" s="1"/>
  <c r="G342" i="19"/>
  <c r="H342" i="19" s="1"/>
  <c r="G344" i="19"/>
  <c r="H344" i="19" s="1"/>
  <c r="G350" i="19"/>
  <c r="H350" i="19" s="1"/>
  <c r="L351" i="19"/>
  <c r="M351" i="19" s="1"/>
  <c r="G136" i="19"/>
  <c r="H136" i="19" s="1"/>
  <c r="E547" i="19"/>
  <c r="L412" i="19"/>
  <c r="M412" i="19" s="1"/>
  <c r="G493" i="19"/>
  <c r="H493" i="19" s="1"/>
  <c r="O493" i="19" s="1"/>
  <c r="G495" i="19"/>
  <c r="H495" i="19" s="1"/>
  <c r="G506" i="19"/>
  <c r="H506" i="19" s="1"/>
  <c r="L431" i="19"/>
  <c r="M431" i="19" s="1"/>
  <c r="H509" i="19"/>
  <c r="G368" i="19"/>
  <c r="H368" i="19" s="1"/>
  <c r="L476" i="19"/>
  <c r="M476" i="19" s="1"/>
  <c r="O476" i="19" s="1"/>
  <c r="G478" i="19"/>
  <c r="H478" i="19" s="1"/>
  <c r="G374" i="19"/>
  <c r="H374" i="19" s="1"/>
  <c r="G482" i="19"/>
  <c r="H482" i="19" s="1"/>
  <c r="G393" i="19"/>
  <c r="H393" i="19" s="1"/>
  <c r="O393" i="19" s="1"/>
  <c r="G413" i="19"/>
  <c r="H413" i="19" s="1"/>
  <c r="L389" i="19"/>
  <c r="M389" i="19" s="1"/>
  <c r="O389" i="19" s="1"/>
  <c r="G404" i="19"/>
  <c r="H404" i="19" s="1"/>
  <c r="G501" i="19"/>
  <c r="H501" i="19" s="1"/>
  <c r="G503" i="19"/>
  <c r="H503" i="19" s="1"/>
  <c r="L506" i="19"/>
  <c r="M506" i="19" s="1"/>
  <c r="H559" i="19"/>
  <c r="H560" i="19" s="1"/>
  <c r="G560" i="19"/>
  <c r="G405" i="19"/>
  <c r="H405" i="19" s="1"/>
  <c r="G400" i="19"/>
  <c r="H400" i="19" s="1"/>
  <c r="L385" i="19"/>
  <c r="M385" i="19" s="1"/>
  <c r="F547" i="19"/>
  <c r="J547" i="19"/>
  <c r="G406" i="19"/>
  <c r="H406" i="19" s="1"/>
  <c r="G480" i="19"/>
  <c r="H480" i="19" s="1"/>
  <c r="G488" i="19"/>
  <c r="H488" i="19" s="1"/>
  <c r="G490" i="19"/>
  <c r="H490" i="19" s="1"/>
  <c r="G492" i="19"/>
  <c r="H492" i="19" s="1"/>
  <c r="L398" i="19"/>
  <c r="M398" i="19" s="1"/>
  <c r="G498" i="19"/>
  <c r="H498" i="19" s="1"/>
  <c r="L503" i="19"/>
  <c r="M503" i="19" s="1"/>
  <c r="G505" i="19"/>
  <c r="H505" i="19" s="1"/>
  <c r="G436" i="19"/>
  <c r="H436" i="19" s="1"/>
  <c r="G396" i="19"/>
  <c r="H396" i="19" s="1"/>
  <c r="L400" i="19"/>
  <c r="M400" i="19" s="1"/>
  <c r="G426" i="19"/>
  <c r="H426" i="19" s="1"/>
  <c r="G390" i="19"/>
  <c r="H390" i="19" s="1"/>
  <c r="L381" i="19"/>
  <c r="M381" i="19" s="1"/>
  <c r="G515" i="19"/>
  <c r="H515" i="19" s="1"/>
  <c r="G424" i="19"/>
  <c r="H424" i="19" s="1"/>
  <c r="L414" i="19"/>
  <c r="M414" i="19" s="1"/>
  <c r="O414" i="19" s="1"/>
  <c r="G483" i="19"/>
  <c r="H483" i="19" s="1"/>
  <c r="L390" i="19"/>
  <c r="M390" i="19" s="1"/>
  <c r="G500" i="19"/>
  <c r="H500" i="19" s="1"/>
  <c r="G502" i="19"/>
  <c r="H502" i="19" s="1"/>
  <c r="G507" i="19"/>
  <c r="H507" i="19" s="1"/>
  <c r="L366" i="19"/>
  <c r="M366" i="19" s="1"/>
  <c r="O366" i="19" s="1"/>
  <c r="G510" i="19"/>
  <c r="H510" i="19" s="1"/>
  <c r="L396" i="19"/>
  <c r="M396" i="19" s="1"/>
  <c r="G513" i="19"/>
  <c r="H513" i="19" s="1"/>
  <c r="L368" i="19"/>
  <c r="M368" i="19" s="1"/>
  <c r="G402" i="19"/>
  <c r="H402" i="19" s="1"/>
  <c r="G486" i="19"/>
  <c r="H486" i="19" s="1"/>
  <c r="G491" i="19"/>
  <c r="H491" i="19" s="1"/>
  <c r="L496" i="19"/>
  <c r="M496" i="19" s="1"/>
  <c r="G508" i="19"/>
  <c r="H508" i="19" s="1"/>
  <c r="G431" i="19"/>
  <c r="H431" i="19" s="1"/>
  <c r="L510" i="19"/>
  <c r="M510" i="19" s="1"/>
  <c r="L513" i="19"/>
  <c r="M513" i="19" s="1"/>
  <c r="L403" i="19"/>
  <c r="M403" i="19" s="1"/>
  <c r="O403" i="19" s="1"/>
  <c r="K547" i="19"/>
  <c r="G479" i="19"/>
  <c r="H479" i="19" s="1"/>
  <c r="L424" i="19"/>
  <c r="M424" i="19" s="1"/>
  <c r="G375" i="19"/>
  <c r="H375" i="19" s="1"/>
  <c r="G489" i="19"/>
  <c r="H489" i="19" s="1"/>
  <c r="L491" i="19"/>
  <c r="M491" i="19" s="1"/>
  <c r="G512" i="19"/>
  <c r="H512" i="19" s="1"/>
  <c r="G514" i="19"/>
  <c r="H514" i="19" s="1"/>
  <c r="L550" i="19"/>
  <c r="M550" i="19" s="1"/>
  <c r="G550" i="19"/>
  <c r="H550" i="19" s="1"/>
  <c r="L559" i="19"/>
  <c r="M365" i="18"/>
  <c r="H516" i="18"/>
  <c r="H518" i="18"/>
  <c r="H519" i="18"/>
  <c r="H524" i="18"/>
  <c r="H542" i="18"/>
  <c r="H500" i="18"/>
  <c r="H460" i="18"/>
  <c r="H492" i="18"/>
  <c r="F21" i="18"/>
  <c r="G21" i="18" s="1"/>
  <c r="H21" i="18" s="1"/>
  <c r="H447" i="18"/>
  <c r="H535" i="18"/>
  <c r="H509" i="18"/>
  <c r="H110" i="18"/>
  <c r="H76" i="18"/>
  <c r="K14" i="18"/>
  <c r="L14" i="18" s="1"/>
  <c r="H127" i="18"/>
  <c r="H352" i="18"/>
  <c r="H355" i="18"/>
  <c r="H285" i="18"/>
  <c r="H204" i="18"/>
  <c r="F14" i="18"/>
  <c r="G14" i="18" s="1"/>
  <c r="H152" i="18"/>
  <c r="M266" i="18"/>
  <c r="H326" i="18"/>
  <c r="H245" i="18"/>
  <c r="H219" i="18"/>
  <c r="M213" i="18"/>
  <c r="H235" i="18"/>
  <c r="H222" i="18"/>
  <c r="H105" i="18"/>
  <c r="H229" i="18"/>
  <c r="H44" i="18"/>
  <c r="H107" i="18"/>
  <c r="H151" i="18"/>
  <c r="H43" i="18"/>
  <c r="H324" i="18"/>
  <c r="H325" i="18"/>
  <c r="H61" i="18"/>
  <c r="H288" i="18"/>
  <c r="H329" i="18"/>
  <c r="H72" i="18"/>
  <c r="H88" i="18"/>
  <c r="H155" i="18"/>
  <c r="H83" i="18"/>
  <c r="H360" i="18"/>
  <c r="H297" i="18"/>
  <c r="H300" i="18"/>
  <c r="H301" i="18"/>
  <c r="H51" i="18"/>
  <c r="H37" i="18"/>
  <c r="H49" i="18"/>
  <c r="H42" i="18"/>
  <c r="H210" i="18"/>
  <c r="H250" i="18"/>
  <c r="H101" i="18"/>
  <c r="H64" i="18"/>
  <c r="M244" i="18"/>
  <c r="H138" i="18"/>
  <c r="H170" i="18"/>
  <c r="H102" i="18"/>
  <c r="H486" i="18"/>
  <c r="H59" i="18"/>
  <c r="H304" i="18"/>
  <c r="H305" i="18"/>
  <c r="H87" i="18"/>
  <c r="H39" i="18"/>
  <c r="H97" i="18"/>
  <c r="H153" i="18"/>
  <c r="H319" i="18"/>
  <c r="H75" i="18"/>
  <c r="H104" i="18"/>
  <c r="H70" i="18"/>
  <c r="H175" i="18"/>
  <c r="H382" i="18"/>
  <c r="H512" i="18"/>
  <c r="H387" i="18"/>
  <c r="H494" i="18"/>
  <c r="M271" i="18"/>
  <c r="H405" i="18"/>
  <c r="H473" i="18"/>
  <c r="H62" i="18"/>
  <c r="H38" i="18"/>
  <c r="H98" i="18"/>
  <c r="H41" i="18"/>
  <c r="H207" i="18"/>
  <c r="M196" i="18"/>
  <c r="M117" i="18"/>
  <c r="H374" i="18"/>
  <c r="H381" i="18"/>
  <c r="H411" i="18"/>
  <c r="H370" i="18"/>
  <c r="H508" i="18"/>
  <c r="H417" i="18"/>
  <c r="H372" i="18"/>
  <c r="H420" i="18"/>
  <c r="H429" i="18"/>
  <c r="H440" i="18"/>
  <c r="H439" i="18"/>
  <c r="H488" i="18"/>
  <c r="H456" i="18"/>
  <c r="H312" i="18"/>
  <c r="H46" i="18"/>
  <c r="E14" i="18"/>
  <c r="H112" i="18"/>
  <c r="H211" i="18"/>
  <c r="H52" i="18"/>
  <c r="H67" i="18"/>
  <c r="H116" i="18"/>
  <c r="H149" i="18"/>
  <c r="H125" i="18"/>
  <c r="H284" i="18"/>
  <c r="H165" i="18"/>
  <c r="H136" i="18"/>
  <c r="H479" i="18"/>
  <c r="H477" i="18"/>
  <c r="H490" i="18"/>
  <c r="H496" i="18"/>
  <c r="J15" i="18"/>
  <c r="K15" i="18"/>
  <c r="H139" i="18"/>
  <c r="H57" i="18"/>
  <c r="H223" i="18"/>
  <c r="H193" i="18"/>
  <c r="H85" i="18"/>
  <c r="H402" i="18"/>
  <c r="H517" i="18"/>
  <c r="H388" i="18"/>
  <c r="H461" i="18"/>
  <c r="H449" i="18"/>
  <c r="H292" i="18"/>
  <c r="H317" i="18"/>
  <c r="H145" i="18"/>
  <c r="H180" i="18"/>
  <c r="H209" i="18"/>
  <c r="H156" i="18"/>
  <c r="H342" i="18"/>
  <c r="H132" i="18"/>
  <c r="H231" i="18"/>
  <c r="H267" i="18"/>
  <c r="H269" i="18"/>
  <c r="H226" i="18"/>
  <c r="H255" i="18"/>
  <c r="H413" i="18"/>
  <c r="H409" i="18"/>
  <c r="H435" i="18"/>
  <c r="H393" i="18"/>
  <c r="H457" i="18"/>
  <c r="H541" i="18"/>
  <c r="H543" i="18"/>
  <c r="H540" i="18"/>
  <c r="H482" i="18"/>
  <c r="J14" i="18"/>
  <c r="H92" i="18"/>
  <c r="H307" i="18"/>
  <c r="H81" i="18"/>
  <c r="H56" i="18"/>
  <c r="H274" i="18"/>
  <c r="H335" i="18"/>
  <c r="H337" i="18"/>
  <c r="H154" i="18"/>
  <c r="H339" i="18"/>
  <c r="H230" i="18"/>
  <c r="H202" i="18"/>
  <c r="H264" i="18"/>
  <c r="H157" i="18"/>
  <c r="H354" i="18"/>
  <c r="H356" i="18"/>
  <c r="H238" i="18"/>
  <c r="H378" i="18"/>
  <c r="H510" i="18"/>
  <c r="H525" i="18"/>
  <c r="H533" i="18"/>
  <c r="H466" i="18"/>
  <c r="H544" i="18"/>
  <c r="H483" i="18"/>
  <c r="H484" i="18"/>
  <c r="H20" i="18"/>
  <c r="J17" i="18"/>
  <c r="H31" i="18"/>
  <c r="H89" i="18"/>
  <c r="H123" i="18"/>
  <c r="H161" i="18"/>
  <c r="H199" i="18"/>
  <c r="H276" i="18"/>
  <c r="H251" i="18"/>
  <c r="H369" i="18"/>
  <c r="H384" i="18"/>
  <c r="H375" i="18"/>
  <c r="H425" i="18"/>
  <c r="H423" i="18"/>
  <c r="H448" i="18"/>
  <c r="H428" i="18"/>
  <c r="H467" i="18"/>
  <c r="H451" i="18"/>
  <c r="E17" i="18"/>
  <c r="E15" i="18"/>
  <c r="H111" i="18"/>
  <c r="H236" i="18"/>
  <c r="H260" i="18"/>
  <c r="H501" i="18"/>
  <c r="H373" i="18"/>
  <c r="H410" i="18"/>
  <c r="H371" i="18"/>
  <c r="H380" i="18"/>
  <c r="H430" i="18"/>
  <c r="H515" i="18"/>
  <c r="H526" i="18"/>
  <c r="H532" i="18"/>
  <c r="H445" i="18"/>
  <c r="H537" i="18"/>
  <c r="H291" i="18"/>
  <c r="H296" i="18"/>
  <c r="H63" i="18"/>
  <c r="H213" i="18"/>
  <c r="H287" i="18"/>
  <c r="H172" i="18"/>
  <c r="H359" i="18"/>
  <c r="H459" i="18"/>
  <c r="H11" i="18"/>
  <c r="G24" i="18"/>
  <c r="H24" i="18" s="1"/>
  <c r="H22" i="18"/>
  <c r="H82" i="18"/>
  <c r="L126" i="18"/>
  <c r="M126" i="18" s="1"/>
  <c r="H108" i="18"/>
  <c r="H66" i="18"/>
  <c r="L118" i="18"/>
  <c r="M118" i="18" s="1"/>
  <c r="H79" i="18"/>
  <c r="H50" i="18"/>
  <c r="L53" i="18"/>
  <c r="M53" i="18" s="1"/>
  <c r="H69" i="18"/>
  <c r="H273" i="18"/>
  <c r="H117" i="18"/>
  <c r="H189" i="18"/>
  <c r="L346" i="18"/>
  <c r="M346" i="18" s="1"/>
  <c r="H350" i="18"/>
  <c r="L351" i="18"/>
  <c r="M351" i="18" s="1"/>
  <c r="H293" i="18"/>
  <c r="L294" i="18"/>
  <c r="M294" i="18" s="1"/>
  <c r="H295" i="18"/>
  <c r="H163" i="18"/>
  <c r="H308" i="18"/>
  <c r="H310" i="18"/>
  <c r="H60" i="18"/>
  <c r="K18" i="18"/>
  <c r="H220" i="18"/>
  <c r="H201" i="18"/>
  <c r="H40" i="18"/>
  <c r="H109" i="18"/>
  <c r="H278" i="18"/>
  <c r="H47" i="18"/>
  <c r="J16" i="18"/>
  <c r="H334" i="18"/>
  <c r="L233" i="18"/>
  <c r="M233" i="18" s="1"/>
  <c r="H289" i="18"/>
  <c r="L262" i="18"/>
  <c r="M262" i="18" s="1"/>
  <c r="H187" i="18"/>
  <c r="H266" i="18"/>
  <c r="H256" i="18"/>
  <c r="H140" i="18"/>
  <c r="H198" i="18"/>
  <c r="H502" i="18"/>
  <c r="H366" i="18"/>
  <c r="L417" i="18"/>
  <c r="M417" i="18" s="1"/>
  <c r="O417" i="18" s="1"/>
  <c r="H418" i="18"/>
  <c r="H396" i="18"/>
  <c r="H395" i="18"/>
  <c r="H389" i="18"/>
  <c r="H514" i="18"/>
  <c r="H403" i="18"/>
  <c r="H441" i="18"/>
  <c r="H485" i="18"/>
  <c r="H436" i="18"/>
  <c r="H443" i="18"/>
  <c r="H481" i="18"/>
  <c r="H478" i="18"/>
  <c r="H452" i="18"/>
  <c r="H497" i="18"/>
  <c r="H294" i="18"/>
  <c r="E16" i="18"/>
  <c r="F10" i="18"/>
  <c r="G10" i="18" s="1"/>
  <c r="H10" i="18" s="1"/>
  <c r="H34" i="18"/>
  <c r="H303" i="18"/>
  <c r="H320" i="18"/>
  <c r="H322" i="18"/>
  <c r="H330" i="18"/>
  <c r="H191" i="18"/>
  <c r="L331" i="18"/>
  <c r="M331" i="18" s="1"/>
  <c r="H241" i="18"/>
  <c r="L193" i="18"/>
  <c r="M193" i="18" s="1"/>
  <c r="L144" i="18"/>
  <c r="M144" i="18" s="1"/>
  <c r="H338" i="18"/>
  <c r="H280" i="18"/>
  <c r="H166" i="18"/>
  <c r="H353" i="18"/>
  <c r="H358" i="18"/>
  <c r="L255" i="18"/>
  <c r="M255" i="18" s="1"/>
  <c r="H377" i="18"/>
  <c r="H506" i="18"/>
  <c r="H376" i="18"/>
  <c r="H383" i="18"/>
  <c r="H434" i="18"/>
  <c r="H391" i="18"/>
  <c r="H523" i="18"/>
  <c r="H464" i="18"/>
  <c r="H455" i="18"/>
  <c r="H471" i="18"/>
  <c r="H498" i="18"/>
  <c r="H298" i="18"/>
  <c r="H55" i="18"/>
  <c r="F15" i="18"/>
  <c r="K362" i="18"/>
  <c r="H181" i="18"/>
  <c r="H86" i="18"/>
  <c r="L40" i="18"/>
  <c r="M40" i="18" s="1"/>
  <c r="H143" i="18"/>
  <c r="H93" i="18"/>
  <c r="H196" i="18"/>
  <c r="H54" i="18"/>
  <c r="H254" i="18"/>
  <c r="H120" i="18"/>
  <c r="H184" i="18"/>
  <c r="H283" i="18"/>
  <c r="H351" i="18"/>
  <c r="O351" i="18" s="1"/>
  <c r="H263" i="18"/>
  <c r="L502" i="18"/>
  <c r="M502" i="18" s="1"/>
  <c r="H504" i="18"/>
  <c r="H365" i="18"/>
  <c r="O365" i="18" s="1"/>
  <c r="H367" i="18"/>
  <c r="L396" i="18"/>
  <c r="M396" i="18" s="1"/>
  <c r="H513" i="18"/>
  <c r="H427" i="18"/>
  <c r="H392" i="18"/>
  <c r="H520" i="18"/>
  <c r="H438" i="18"/>
  <c r="H426" i="18"/>
  <c r="H539" i="18"/>
  <c r="H474" i="18"/>
  <c r="H489" i="18"/>
  <c r="F555" i="18"/>
  <c r="G555" i="18" s="1"/>
  <c r="F18" i="18"/>
  <c r="G18" i="18" s="1"/>
  <c r="H18" i="18" s="1"/>
  <c r="H174" i="18"/>
  <c r="L87" i="18"/>
  <c r="M87" i="18" s="1"/>
  <c r="K17" i="18"/>
  <c r="E18" i="18"/>
  <c r="L241" i="18"/>
  <c r="M241" i="18" s="1"/>
  <c r="L223" i="18"/>
  <c r="M223" i="18" s="1"/>
  <c r="O223" i="18" s="1"/>
  <c r="L285" i="18"/>
  <c r="M285" i="18" s="1"/>
  <c r="L472" i="18"/>
  <c r="M472" i="18" s="1"/>
  <c r="L550" i="18"/>
  <c r="M550" i="18" s="1"/>
  <c r="L321" i="18"/>
  <c r="M321" i="18" s="1"/>
  <c r="K16" i="18"/>
  <c r="H406" i="18"/>
  <c r="H534" i="18"/>
  <c r="H480" i="18"/>
  <c r="H468" i="18"/>
  <c r="H463" i="18"/>
  <c r="H470" i="18"/>
  <c r="H495" i="18"/>
  <c r="H491" i="18"/>
  <c r="H493" i="18"/>
  <c r="H302" i="18"/>
  <c r="J18" i="18"/>
  <c r="H177" i="18"/>
  <c r="H118" i="18"/>
  <c r="H328" i="18"/>
  <c r="H252" i="18"/>
  <c r="H268" i="18"/>
  <c r="H217" i="18"/>
  <c r="H122" i="18"/>
  <c r="L170" i="18"/>
  <c r="M170" i="18" s="1"/>
  <c r="H346" i="18"/>
  <c r="O346" i="18" s="1"/>
  <c r="H200" i="18"/>
  <c r="H232" i="18"/>
  <c r="H228" i="18"/>
  <c r="H503" i="18"/>
  <c r="H412" i="18"/>
  <c r="H505" i="18"/>
  <c r="H424" i="18"/>
  <c r="H442" i="18"/>
  <c r="H437" i="18"/>
  <c r="L523" i="18"/>
  <c r="M523" i="18" s="1"/>
  <c r="H453" i="18"/>
  <c r="H487" i="18"/>
  <c r="H476" i="18"/>
  <c r="H499" i="18"/>
  <c r="H545" i="18"/>
  <c r="H234" i="18"/>
  <c r="L141" i="18"/>
  <c r="M141" i="18" s="1"/>
  <c r="H146" i="18"/>
  <c r="H258" i="18"/>
  <c r="H197" i="18"/>
  <c r="L402" i="18"/>
  <c r="M402" i="18" s="1"/>
  <c r="H386" i="18"/>
  <c r="G160" i="18"/>
  <c r="H160" i="18" s="1"/>
  <c r="H233" i="18"/>
  <c r="L249" i="18"/>
  <c r="M249" i="18" s="1"/>
  <c r="G131" i="18"/>
  <c r="H131" i="18" s="1"/>
  <c r="G253" i="18"/>
  <c r="H253" i="18" s="1"/>
  <c r="G348" i="18"/>
  <c r="H348" i="18" s="1"/>
  <c r="L295" i="18"/>
  <c r="M295" i="18" s="1"/>
  <c r="L174" i="18"/>
  <c r="M174" i="18" s="1"/>
  <c r="L300" i="18"/>
  <c r="M300" i="18" s="1"/>
  <c r="L301" i="18"/>
  <c r="M301" i="18" s="1"/>
  <c r="L82" i="18"/>
  <c r="M82" i="18" s="1"/>
  <c r="O82" i="18" s="1"/>
  <c r="L92" i="18"/>
  <c r="M92" i="18" s="1"/>
  <c r="L49" i="18"/>
  <c r="M49" i="18" s="1"/>
  <c r="L94" i="18"/>
  <c r="M94" i="18" s="1"/>
  <c r="L38" i="18"/>
  <c r="M38" i="18" s="1"/>
  <c r="L113" i="18"/>
  <c r="M113" i="18" s="1"/>
  <c r="L313" i="18"/>
  <c r="M313" i="18" s="1"/>
  <c r="L139" i="18"/>
  <c r="M139" i="18" s="1"/>
  <c r="L121" i="18"/>
  <c r="M121" i="18" s="1"/>
  <c r="L73" i="18"/>
  <c r="M73" i="18" s="1"/>
  <c r="L324" i="18"/>
  <c r="M324" i="18" s="1"/>
  <c r="O324" i="18" s="1"/>
  <c r="L201" i="18"/>
  <c r="M201" i="18" s="1"/>
  <c r="L152" i="18"/>
  <c r="M152" i="18" s="1"/>
  <c r="O152" i="18" s="1"/>
  <c r="L61" i="18"/>
  <c r="M61" i="18" s="1"/>
  <c r="O61" i="18" s="1"/>
  <c r="L67" i="18"/>
  <c r="M67" i="18" s="1"/>
  <c r="L329" i="18"/>
  <c r="M329" i="18" s="1"/>
  <c r="L50" i="18"/>
  <c r="M50" i="18" s="1"/>
  <c r="O50" i="18" s="1"/>
  <c r="L246" i="18"/>
  <c r="M246" i="18" s="1"/>
  <c r="L110" i="18"/>
  <c r="M110" i="18" s="1"/>
  <c r="O110" i="18" s="1"/>
  <c r="L335" i="18"/>
  <c r="M335" i="18" s="1"/>
  <c r="L160" i="18"/>
  <c r="M160" i="18" s="1"/>
  <c r="L273" i="18"/>
  <c r="M273" i="18" s="1"/>
  <c r="L336" i="18"/>
  <c r="M336" i="18" s="1"/>
  <c r="G185" i="18"/>
  <c r="H185" i="18" s="1"/>
  <c r="G148" i="18"/>
  <c r="H148" i="18" s="1"/>
  <c r="L268" i="18"/>
  <c r="M268" i="18" s="1"/>
  <c r="G84" i="18"/>
  <c r="H84" i="18" s="1"/>
  <c r="G150" i="18"/>
  <c r="H150" i="18" s="1"/>
  <c r="L339" i="18"/>
  <c r="M339" i="18" s="1"/>
  <c r="L253" i="18"/>
  <c r="M253" i="18" s="1"/>
  <c r="G159" i="18"/>
  <c r="H159" i="18" s="1"/>
  <c r="G128" i="18"/>
  <c r="H128" i="18" s="1"/>
  <c r="L292" i="18"/>
  <c r="M292" i="18" s="1"/>
  <c r="L31" i="18"/>
  <c r="M31" i="18" s="1"/>
  <c r="L305" i="18"/>
  <c r="M305" i="18" s="1"/>
  <c r="L35" i="18"/>
  <c r="M35" i="18" s="1"/>
  <c r="L71" i="18"/>
  <c r="M71" i="18" s="1"/>
  <c r="L317" i="18"/>
  <c r="M317" i="18" s="1"/>
  <c r="L206" i="18"/>
  <c r="M206" i="18" s="1"/>
  <c r="L116" i="18"/>
  <c r="M116" i="18" s="1"/>
  <c r="O116" i="18" s="1"/>
  <c r="L76" i="18"/>
  <c r="M76" i="18" s="1"/>
  <c r="O76" i="18" s="1"/>
  <c r="L180" i="18"/>
  <c r="M180" i="18" s="1"/>
  <c r="O180" i="18" s="1"/>
  <c r="G272" i="18"/>
  <c r="H272" i="18" s="1"/>
  <c r="L337" i="18"/>
  <c r="M337" i="18" s="1"/>
  <c r="L148" i="18"/>
  <c r="M148" i="18" s="1"/>
  <c r="G162" i="18"/>
  <c r="H162" i="18" s="1"/>
  <c r="L150" i="18"/>
  <c r="M150" i="18" s="1"/>
  <c r="L345" i="18"/>
  <c r="M345" i="18" s="1"/>
  <c r="G188" i="18"/>
  <c r="H188" i="18" s="1"/>
  <c r="L46" i="18"/>
  <c r="M46" i="18" s="1"/>
  <c r="G33" i="18"/>
  <c r="H33" i="18" s="1"/>
  <c r="L42" i="18"/>
  <c r="M42" i="18" s="1"/>
  <c r="O42" i="18" s="1"/>
  <c r="G90" i="18"/>
  <c r="H90" i="18" s="1"/>
  <c r="L320" i="18"/>
  <c r="M320" i="18" s="1"/>
  <c r="L325" i="18"/>
  <c r="M325" i="18" s="1"/>
  <c r="O325" i="18" s="1"/>
  <c r="L52" i="18"/>
  <c r="M52" i="18" s="1"/>
  <c r="O52" i="18" s="1"/>
  <c r="G327" i="18"/>
  <c r="H327" i="18" s="1"/>
  <c r="L330" i="18"/>
  <c r="M330" i="18" s="1"/>
  <c r="L83" i="18"/>
  <c r="M83" i="18" s="1"/>
  <c r="O83" i="18" s="1"/>
  <c r="L195" i="18"/>
  <c r="M195" i="18" s="1"/>
  <c r="L278" i="18"/>
  <c r="M278" i="18" s="1"/>
  <c r="L334" i="18"/>
  <c r="M334" i="18" s="1"/>
  <c r="L80" i="18"/>
  <c r="M80" i="18" s="1"/>
  <c r="G336" i="18"/>
  <c r="H336" i="18" s="1"/>
  <c r="L70" i="18"/>
  <c r="M70" i="18" s="1"/>
  <c r="L36" i="18"/>
  <c r="M36" i="18" s="1"/>
  <c r="G142" i="18"/>
  <c r="H142" i="18" s="1"/>
  <c r="L188" i="18"/>
  <c r="M188" i="18" s="1"/>
  <c r="G271" i="18"/>
  <c r="H271" i="18" s="1"/>
  <c r="O271" i="18" s="1"/>
  <c r="L302" i="18"/>
  <c r="M302" i="18" s="1"/>
  <c r="L11" i="18"/>
  <c r="M11" i="18" s="1"/>
  <c r="L24" i="18"/>
  <c r="M24" i="18" s="1"/>
  <c r="O24" i="18" s="1"/>
  <c r="J362" i="18"/>
  <c r="F19" i="18"/>
  <c r="G19" i="18" s="1"/>
  <c r="L296" i="18"/>
  <c r="M296" i="18" s="1"/>
  <c r="O296" i="18" s="1"/>
  <c r="L59" i="18"/>
  <c r="M59" i="18" s="1"/>
  <c r="O59" i="18" s="1"/>
  <c r="L304" i="18"/>
  <c r="M304" i="18" s="1"/>
  <c r="L99" i="18"/>
  <c r="M99" i="18" s="1"/>
  <c r="L214" i="18"/>
  <c r="M214" i="18" s="1"/>
  <c r="L319" i="18"/>
  <c r="M319" i="18" s="1"/>
  <c r="L32" i="18"/>
  <c r="M32" i="18" s="1"/>
  <c r="L79" i="18"/>
  <c r="M79" i="18" s="1"/>
  <c r="L86" i="18"/>
  <c r="M86" i="18" s="1"/>
  <c r="L145" i="18"/>
  <c r="M145" i="18" s="1"/>
  <c r="O145" i="18" s="1"/>
  <c r="L192" i="18"/>
  <c r="M192" i="18" s="1"/>
  <c r="L332" i="18"/>
  <c r="M332" i="18" s="1"/>
  <c r="L137" i="18"/>
  <c r="M137" i="18" s="1"/>
  <c r="L190" i="18"/>
  <c r="M190" i="18" s="1"/>
  <c r="O190" i="18" s="1"/>
  <c r="L222" i="18"/>
  <c r="M222" i="18" s="1"/>
  <c r="G144" i="18"/>
  <c r="H144" i="18" s="1"/>
  <c r="G58" i="18"/>
  <c r="H58" i="18" s="1"/>
  <c r="G349" i="18"/>
  <c r="H349" i="18" s="1"/>
  <c r="E362" i="18"/>
  <c r="L293" i="18"/>
  <c r="M293" i="18" s="1"/>
  <c r="O293" i="18" s="1"/>
  <c r="L297" i="18"/>
  <c r="M297" i="18" s="1"/>
  <c r="O297" i="18" s="1"/>
  <c r="L298" i="18"/>
  <c r="M298" i="18" s="1"/>
  <c r="L55" i="18"/>
  <c r="M55" i="18" s="1"/>
  <c r="L51" i="18"/>
  <c r="M51" i="18" s="1"/>
  <c r="L37" i="18"/>
  <c r="M37" i="18" s="1"/>
  <c r="L312" i="18"/>
  <c r="M312" i="18" s="1"/>
  <c r="O312" i="18" s="1"/>
  <c r="L90" i="18"/>
  <c r="M90" i="18" s="1"/>
  <c r="L112" i="18"/>
  <c r="M112" i="18" s="1"/>
  <c r="L123" i="18"/>
  <c r="M123" i="18" s="1"/>
  <c r="O123" i="18" s="1"/>
  <c r="L326" i="18"/>
  <c r="M326" i="18" s="1"/>
  <c r="O326" i="18" s="1"/>
  <c r="L211" i="18"/>
  <c r="M211" i="18" s="1"/>
  <c r="L288" i="18"/>
  <c r="M288" i="18" s="1"/>
  <c r="L327" i="18"/>
  <c r="M327" i="18" s="1"/>
  <c r="L333" i="18"/>
  <c r="M333" i="18" s="1"/>
  <c r="L93" i="18"/>
  <c r="M93" i="18" s="1"/>
  <c r="G80" i="18"/>
  <c r="H80" i="18" s="1"/>
  <c r="G36" i="18"/>
  <c r="H36" i="18" s="1"/>
  <c r="H176" i="18"/>
  <c r="L34" i="18"/>
  <c r="M34" i="18" s="1"/>
  <c r="F17" i="18"/>
  <c r="L10" i="18"/>
  <c r="M10" i="18" s="1"/>
  <c r="F16" i="18"/>
  <c r="G16" i="18" s="1"/>
  <c r="L20" i="18"/>
  <c r="M20" i="18" s="1"/>
  <c r="L22" i="18"/>
  <c r="M22" i="18" s="1"/>
  <c r="L136" i="18"/>
  <c r="M136" i="18" s="1"/>
  <c r="L299" i="18"/>
  <c r="M299" i="18" s="1"/>
  <c r="L303" i="18"/>
  <c r="M303" i="18" s="1"/>
  <c r="L173" i="18"/>
  <c r="M173" i="18" s="1"/>
  <c r="L315" i="18"/>
  <c r="M315" i="18" s="1"/>
  <c r="L169" i="18"/>
  <c r="M169" i="18" s="1"/>
  <c r="L130" i="18"/>
  <c r="M130" i="18" s="1"/>
  <c r="L48" i="18"/>
  <c r="M48" i="18" s="1"/>
  <c r="L75" i="18"/>
  <c r="M75" i="18" s="1"/>
  <c r="O75" i="18" s="1"/>
  <c r="L328" i="18"/>
  <c r="M328" i="18" s="1"/>
  <c r="L191" i="18"/>
  <c r="M191" i="18" s="1"/>
  <c r="L164" i="18"/>
  <c r="M164" i="18" s="1"/>
  <c r="L143" i="18"/>
  <c r="M143" i="18" s="1"/>
  <c r="L47" i="18"/>
  <c r="M47" i="18" s="1"/>
  <c r="L207" i="18"/>
  <c r="M207" i="18" s="1"/>
  <c r="O207" i="18" s="1"/>
  <c r="G244" i="18"/>
  <c r="H244" i="18" s="1"/>
  <c r="L101" i="18"/>
  <c r="M101" i="18" s="1"/>
  <c r="L237" i="18"/>
  <c r="M237" i="18" s="1"/>
  <c r="G179" i="18"/>
  <c r="H179" i="18" s="1"/>
  <c r="G225" i="18"/>
  <c r="H225" i="18" s="1"/>
  <c r="L39" i="18"/>
  <c r="M39" i="18" s="1"/>
  <c r="J19" i="18"/>
  <c r="L291" i="18"/>
  <c r="M291" i="18" s="1"/>
  <c r="G299" i="18"/>
  <c r="H299" i="18" s="1"/>
  <c r="L306" i="18"/>
  <c r="M306" i="18" s="1"/>
  <c r="L316" i="18"/>
  <c r="M316" i="18" s="1"/>
  <c r="L318" i="18"/>
  <c r="M318" i="18" s="1"/>
  <c r="L181" i="18"/>
  <c r="M181" i="18" s="1"/>
  <c r="O181" i="18" s="1"/>
  <c r="L220" i="18"/>
  <c r="M220" i="18" s="1"/>
  <c r="L56" i="18"/>
  <c r="M56" i="18" s="1"/>
  <c r="O56" i="18" s="1"/>
  <c r="L109" i="18"/>
  <c r="M109" i="18" s="1"/>
  <c r="L287" i="18"/>
  <c r="M287" i="18" s="1"/>
  <c r="L104" i="18"/>
  <c r="M104" i="18" s="1"/>
  <c r="L185" i="18"/>
  <c r="M185" i="18" s="1"/>
  <c r="H262" i="18"/>
  <c r="G248" i="18"/>
  <c r="H248" i="18" s="1"/>
  <c r="L84" i="18"/>
  <c r="M84" i="18" s="1"/>
  <c r="G135" i="18"/>
  <c r="H135" i="18" s="1"/>
  <c r="L286" i="18"/>
  <c r="M286" i="18" s="1"/>
  <c r="L134" i="18"/>
  <c r="M134" i="18" s="1"/>
  <c r="L178" i="18"/>
  <c r="M178" i="18" s="1"/>
  <c r="L343" i="18"/>
  <c r="M343" i="18" s="1"/>
  <c r="G65" i="18"/>
  <c r="H65" i="18" s="1"/>
  <c r="L231" i="18"/>
  <c r="M231" i="18" s="1"/>
  <c r="L158" i="18"/>
  <c r="M158" i="18" s="1"/>
  <c r="L257" i="18"/>
  <c r="M257" i="18" s="1"/>
  <c r="L198" i="18"/>
  <c r="M198" i="18" s="1"/>
  <c r="L260" i="18"/>
  <c r="M260" i="18" s="1"/>
  <c r="L215" i="18"/>
  <c r="M215" i="18" s="1"/>
  <c r="O285" i="18"/>
  <c r="L380" i="18"/>
  <c r="M380" i="18" s="1"/>
  <c r="O380" i="18" s="1"/>
  <c r="L389" i="18"/>
  <c r="M389" i="18" s="1"/>
  <c r="L435" i="18"/>
  <c r="M435" i="18" s="1"/>
  <c r="L429" i="18"/>
  <c r="M429" i="18" s="1"/>
  <c r="O429" i="18" s="1"/>
  <c r="L427" i="18"/>
  <c r="M427" i="18" s="1"/>
  <c r="L519" i="18"/>
  <c r="M519" i="18" s="1"/>
  <c r="L520" i="18"/>
  <c r="M520" i="18" s="1"/>
  <c r="O520" i="18" s="1"/>
  <c r="L524" i="18"/>
  <c r="M524" i="18" s="1"/>
  <c r="O524" i="18" s="1"/>
  <c r="L528" i="18"/>
  <c r="M528" i="18" s="1"/>
  <c r="L534" i="18"/>
  <c r="M534" i="18" s="1"/>
  <c r="L480" i="18"/>
  <c r="M480" i="18" s="1"/>
  <c r="L426" i="18"/>
  <c r="M426" i="18" s="1"/>
  <c r="L485" i="18"/>
  <c r="M485" i="18" s="1"/>
  <c r="L436" i="18"/>
  <c r="M436" i="18" s="1"/>
  <c r="L537" i="18"/>
  <c r="M537" i="18" s="1"/>
  <c r="O537" i="18" s="1"/>
  <c r="L468" i="18"/>
  <c r="M468" i="18" s="1"/>
  <c r="L463" i="18"/>
  <c r="M463" i="18" s="1"/>
  <c r="L443" i="18"/>
  <c r="M443" i="18" s="1"/>
  <c r="L481" i="18"/>
  <c r="M481" i="18" s="1"/>
  <c r="L476" i="18"/>
  <c r="M476" i="18" s="1"/>
  <c r="O476" i="18" s="1"/>
  <c r="L477" i="18"/>
  <c r="M477" i="18" s="1"/>
  <c r="L466" i="18"/>
  <c r="M466" i="18" s="1"/>
  <c r="O466" i="18" s="1"/>
  <c r="L543" i="18"/>
  <c r="M543" i="18" s="1"/>
  <c r="O543" i="18" s="1"/>
  <c r="L451" i="18"/>
  <c r="M451" i="18" s="1"/>
  <c r="O451" i="18" s="1"/>
  <c r="L452" i="18"/>
  <c r="M452" i="18" s="1"/>
  <c r="O452" i="18" s="1"/>
  <c r="L483" i="18"/>
  <c r="M483" i="18" s="1"/>
  <c r="L492" i="18"/>
  <c r="M492" i="18" s="1"/>
  <c r="O492" i="18" s="1"/>
  <c r="L495" i="18"/>
  <c r="M495" i="18" s="1"/>
  <c r="L489" i="18"/>
  <c r="M489" i="18" s="1"/>
  <c r="L498" i="18"/>
  <c r="M498" i="18" s="1"/>
  <c r="L490" i="18"/>
  <c r="M490" i="18" s="1"/>
  <c r="O490" i="18" s="1"/>
  <c r="L545" i="18"/>
  <c r="M545" i="18" s="1"/>
  <c r="L235" i="18"/>
  <c r="M235" i="18" s="1"/>
  <c r="O235" i="18" s="1"/>
  <c r="L209" i="18"/>
  <c r="M209" i="18" s="1"/>
  <c r="L229" i="18"/>
  <c r="M229" i="18" s="1"/>
  <c r="L161" i="18"/>
  <c r="M161" i="18" s="1"/>
  <c r="O161" i="18" s="1"/>
  <c r="L172" i="18"/>
  <c r="M172" i="18" s="1"/>
  <c r="L252" i="18"/>
  <c r="M252" i="18" s="1"/>
  <c r="L272" i="18"/>
  <c r="M272" i="18" s="1"/>
  <c r="L289" i="18"/>
  <c r="M289" i="18" s="1"/>
  <c r="L154" i="18"/>
  <c r="M154" i="18" s="1"/>
  <c r="L265" i="18"/>
  <c r="M265" i="18" s="1"/>
  <c r="L124" i="18"/>
  <c r="M124" i="18" s="1"/>
  <c r="L187" i="18"/>
  <c r="M187" i="18" s="1"/>
  <c r="L349" i="18"/>
  <c r="M349" i="18" s="1"/>
  <c r="L176" i="18"/>
  <c r="M176" i="18" s="1"/>
  <c r="L140" i="18"/>
  <c r="M140" i="18" s="1"/>
  <c r="L226" i="18"/>
  <c r="M226" i="18" s="1"/>
  <c r="O226" i="18" s="1"/>
  <c r="L352" i="18"/>
  <c r="M352" i="18" s="1"/>
  <c r="L354" i="18"/>
  <c r="M354" i="18" s="1"/>
  <c r="L147" i="18"/>
  <c r="M147" i="18" s="1"/>
  <c r="L270" i="18"/>
  <c r="M270" i="18" s="1"/>
  <c r="L412" i="18"/>
  <c r="M412" i="18" s="1"/>
  <c r="O412" i="18" s="1"/>
  <c r="L369" i="18"/>
  <c r="M369" i="18" s="1"/>
  <c r="L506" i="18"/>
  <c r="M506" i="18" s="1"/>
  <c r="O506" i="18" s="1"/>
  <c r="L372" i="18"/>
  <c r="M372" i="18" s="1"/>
  <c r="O372" i="18" s="1"/>
  <c r="L409" i="18"/>
  <c r="M409" i="18" s="1"/>
  <c r="L513" i="18"/>
  <c r="M513" i="18" s="1"/>
  <c r="L437" i="18"/>
  <c r="M437" i="18" s="1"/>
  <c r="L521" i="18"/>
  <c r="M521" i="18" s="1"/>
  <c r="L401" i="18"/>
  <c r="M401" i="18" s="1"/>
  <c r="L539" i="18"/>
  <c r="M539" i="18" s="1"/>
  <c r="O539" i="18" s="1"/>
  <c r="L540" i="18"/>
  <c r="M540" i="18" s="1"/>
  <c r="O540" i="18" s="1"/>
  <c r="L551" i="18"/>
  <c r="M551" i="18" s="1"/>
  <c r="G553" i="18"/>
  <c r="H553" i="18" s="1"/>
  <c r="L175" i="18"/>
  <c r="M175" i="18" s="1"/>
  <c r="L189" i="18"/>
  <c r="M189" i="18" s="1"/>
  <c r="L85" i="18"/>
  <c r="M85" i="18" s="1"/>
  <c r="O85" i="18" s="1"/>
  <c r="L162" i="18"/>
  <c r="M162" i="18" s="1"/>
  <c r="L156" i="18"/>
  <c r="M156" i="18" s="1"/>
  <c r="L167" i="18"/>
  <c r="M167" i="18" s="1"/>
  <c r="L216" i="18"/>
  <c r="M216" i="18" s="1"/>
  <c r="L106" i="18"/>
  <c r="M106" i="18" s="1"/>
  <c r="L225" i="18"/>
  <c r="M225" i="18" s="1"/>
  <c r="L264" i="18"/>
  <c r="M264" i="18" s="1"/>
  <c r="O264" i="18" s="1"/>
  <c r="L348" i="18"/>
  <c r="M348" i="18" s="1"/>
  <c r="L199" i="18"/>
  <c r="M199" i="18" s="1"/>
  <c r="L128" i="18"/>
  <c r="M128" i="18" s="1"/>
  <c r="L232" i="18"/>
  <c r="M232" i="18" s="1"/>
  <c r="L250" i="18"/>
  <c r="M250" i="18" s="1"/>
  <c r="O250" i="18" s="1"/>
  <c r="L357" i="18"/>
  <c r="M357" i="18" s="1"/>
  <c r="L219" i="18"/>
  <c r="M219" i="18" s="1"/>
  <c r="L238" i="18"/>
  <c r="M238" i="18" s="1"/>
  <c r="L358" i="18"/>
  <c r="M358" i="18" s="1"/>
  <c r="O358" i="18" s="1"/>
  <c r="L360" i="18"/>
  <c r="M360" i="18" s="1"/>
  <c r="L515" i="18"/>
  <c r="M515" i="18" s="1"/>
  <c r="L454" i="18"/>
  <c r="M454" i="18" s="1"/>
  <c r="L529" i="18"/>
  <c r="M529" i="18" s="1"/>
  <c r="L422" i="18"/>
  <c r="M422" i="18" s="1"/>
  <c r="L428" i="18"/>
  <c r="M428" i="18" s="1"/>
  <c r="L538" i="18"/>
  <c r="M538" i="18" s="1"/>
  <c r="L449" i="18"/>
  <c r="M449" i="18" s="1"/>
  <c r="L470" i="18"/>
  <c r="M470" i="18" s="1"/>
  <c r="L478" i="18"/>
  <c r="M478" i="18" s="1"/>
  <c r="L500" i="18"/>
  <c r="M500" i="18" s="1"/>
  <c r="O500" i="18" s="1"/>
  <c r="L499" i="18"/>
  <c r="M499" i="18" s="1"/>
  <c r="L460" i="18"/>
  <c r="M460" i="18" s="1"/>
  <c r="L471" i="18"/>
  <c r="M471" i="18" s="1"/>
  <c r="L486" i="18"/>
  <c r="M486" i="18" s="1"/>
  <c r="O486" i="18" s="1"/>
  <c r="L484" i="18"/>
  <c r="M484" i="18" s="1"/>
  <c r="O484" i="18" s="1"/>
  <c r="L105" i="18"/>
  <c r="M105" i="18" s="1"/>
  <c r="O105" i="18" s="1"/>
  <c r="L135" i="18"/>
  <c r="M135" i="18" s="1"/>
  <c r="L284" i="18"/>
  <c r="M284" i="18" s="1"/>
  <c r="L142" i="18"/>
  <c r="M142" i="18" s="1"/>
  <c r="L179" i="18"/>
  <c r="M179" i="18" s="1"/>
  <c r="L146" i="18"/>
  <c r="M146" i="18" s="1"/>
  <c r="L269" i="18"/>
  <c r="M269" i="18" s="1"/>
  <c r="O269" i="18" s="1"/>
  <c r="L197" i="18"/>
  <c r="M197" i="18" s="1"/>
  <c r="L353" i="18"/>
  <c r="M353" i="18" s="1"/>
  <c r="L236" i="18"/>
  <c r="M236" i="18" s="1"/>
  <c r="L462" i="18"/>
  <c r="M462" i="18" s="1"/>
  <c r="L447" i="18"/>
  <c r="M447" i="18" s="1"/>
  <c r="O447" i="18" s="1"/>
  <c r="L552" i="18"/>
  <c r="M552" i="18" s="1"/>
  <c r="L138" i="18"/>
  <c r="M138" i="18" s="1"/>
  <c r="L102" i="18"/>
  <c r="M102" i="18" s="1"/>
  <c r="O102" i="18" s="1"/>
  <c r="L132" i="18"/>
  <c r="M132" i="18" s="1"/>
  <c r="L159" i="18"/>
  <c r="M159" i="18" s="1"/>
  <c r="L245" i="18"/>
  <c r="M245" i="18" s="1"/>
  <c r="L267" i="18"/>
  <c r="M267" i="18" s="1"/>
  <c r="L239" i="18"/>
  <c r="M239" i="18" s="1"/>
  <c r="L277" i="18"/>
  <c r="M277" i="18" s="1"/>
  <c r="L503" i="18"/>
  <c r="M503" i="18" s="1"/>
  <c r="L374" i="18"/>
  <c r="M374" i="18" s="1"/>
  <c r="O374" i="18" s="1"/>
  <c r="L504" i="18"/>
  <c r="M504" i="18" s="1"/>
  <c r="L373" i="18"/>
  <c r="M373" i="18" s="1"/>
  <c r="L413" i="18"/>
  <c r="M413" i="18" s="1"/>
  <c r="L381" i="18"/>
  <c r="M381" i="18" s="1"/>
  <c r="L410" i="18"/>
  <c r="M410" i="18" s="1"/>
  <c r="O410" i="18" s="1"/>
  <c r="L411" i="18"/>
  <c r="M411" i="18" s="1"/>
  <c r="L377" i="18"/>
  <c r="M377" i="18" s="1"/>
  <c r="L370" i="18"/>
  <c r="M370" i="18" s="1"/>
  <c r="L507" i="18"/>
  <c r="M507" i="18" s="1"/>
  <c r="L508" i="18"/>
  <c r="M508" i="18" s="1"/>
  <c r="O508" i="18" s="1"/>
  <c r="L378" i="18"/>
  <c r="M378" i="18" s="1"/>
  <c r="L375" i="18"/>
  <c r="M375" i="18" s="1"/>
  <c r="O375" i="18" s="1"/>
  <c r="L418" i="18"/>
  <c r="M418" i="18" s="1"/>
  <c r="L386" i="18"/>
  <c r="M386" i="18" s="1"/>
  <c r="L424" i="18"/>
  <c r="M424" i="18" s="1"/>
  <c r="L509" i="18"/>
  <c r="M509" i="18" s="1"/>
  <c r="O509" i="18" s="1"/>
  <c r="L382" i="18"/>
  <c r="M382" i="18" s="1"/>
  <c r="L383" i="18"/>
  <c r="M383" i="18" s="1"/>
  <c r="L511" i="18"/>
  <c r="M511" i="18" s="1"/>
  <c r="O511" i="18" s="1"/>
  <c r="L423" i="18"/>
  <c r="M423" i="18" s="1"/>
  <c r="O423" i="18" s="1"/>
  <c r="L442" i="18"/>
  <c r="M442" i="18" s="1"/>
  <c r="L385" i="18"/>
  <c r="M385" i="18" s="1"/>
  <c r="L420" i="18"/>
  <c r="M420" i="18" s="1"/>
  <c r="L434" i="18"/>
  <c r="M434" i="18" s="1"/>
  <c r="O434" i="18" s="1"/>
  <c r="L388" i="18"/>
  <c r="M388" i="18" s="1"/>
  <c r="O388" i="18" s="1"/>
  <c r="L403" i="18"/>
  <c r="M403" i="18" s="1"/>
  <c r="O403" i="18" s="1"/>
  <c r="L407" i="18"/>
  <c r="M407" i="18" s="1"/>
  <c r="L399" i="18"/>
  <c r="M399" i="18" s="1"/>
  <c r="L414" i="18"/>
  <c r="M414" i="18" s="1"/>
  <c r="L532" i="18"/>
  <c r="M532" i="18" s="1"/>
  <c r="O532" i="18" s="1"/>
  <c r="L464" i="18"/>
  <c r="M464" i="18" s="1"/>
  <c r="L453" i="18"/>
  <c r="M453" i="18" s="1"/>
  <c r="L536" i="18"/>
  <c r="M536" i="18" s="1"/>
  <c r="O536" i="18" s="1"/>
  <c r="L455" i="18"/>
  <c r="M455" i="18" s="1"/>
  <c r="L475" i="18"/>
  <c r="M475" i="18" s="1"/>
  <c r="O475" i="18" s="1"/>
  <c r="L487" i="18"/>
  <c r="M487" i="18" s="1"/>
  <c r="L459" i="18"/>
  <c r="M459" i="18" s="1"/>
  <c r="O459" i="18" s="1"/>
  <c r="L474" i="18"/>
  <c r="M474" i="18" s="1"/>
  <c r="L541" i="18"/>
  <c r="M541" i="18" s="1"/>
  <c r="O541" i="18" s="1"/>
  <c r="L544" i="18"/>
  <c r="M544" i="18" s="1"/>
  <c r="O544" i="18" s="1"/>
  <c r="L456" i="18"/>
  <c r="M456" i="18" s="1"/>
  <c r="O456" i="18" s="1"/>
  <c r="L493" i="18"/>
  <c r="M493" i="18" s="1"/>
  <c r="O493" i="18" s="1"/>
  <c r="G550" i="18"/>
  <c r="H550" i="18" s="1"/>
  <c r="L553" i="18"/>
  <c r="M553" i="18" s="1"/>
  <c r="L127" i="18"/>
  <c r="M127" i="18" s="1"/>
  <c r="O127" i="18" s="1"/>
  <c r="L350" i="18"/>
  <c r="M350" i="18" s="1"/>
  <c r="L165" i="18"/>
  <c r="M165" i="18" s="1"/>
  <c r="L157" i="18"/>
  <c r="M157" i="18" s="1"/>
  <c r="O157" i="18" s="1"/>
  <c r="L355" i="18"/>
  <c r="M355" i="18" s="1"/>
  <c r="L263" i="18"/>
  <c r="M263" i="18" s="1"/>
  <c r="L203" i="18"/>
  <c r="M203" i="18" s="1"/>
  <c r="L510" i="18"/>
  <c r="M510" i="18" s="1"/>
  <c r="O510" i="18" s="1"/>
  <c r="L430" i="18"/>
  <c r="M430" i="18" s="1"/>
  <c r="O430" i="18" s="1"/>
  <c r="L516" i="18"/>
  <c r="M516" i="18" s="1"/>
  <c r="L391" i="18"/>
  <c r="M391" i="18" s="1"/>
  <c r="O391" i="18" s="1"/>
  <c r="L522" i="18"/>
  <c r="M522" i="18" s="1"/>
  <c r="L458" i="18"/>
  <c r="M458" i="18" s="1"/>
  <c r="L408" i="18"/>
  <c r="M408" i="18" s="1"/>
  <c r="L535" i="18"/>
  <c r="M535" i="18" s="1"/>
  <c r="L473" i="18"/>
  <c r="M473" i="18" s="1"/>
  <c r="O473" i="18" s="1"/>
  <c r="L488" i="18"/>
  <c r="M488" i="18" s="1"/>
  <c r="O488" i="18" s="1"/>
  <c r="L482" i="18"/>
  <c r="M482" i="18" s="1"/>
  <c r="L496" i="18"/>
  <c r="M496" i="18" s="1"/>
  <c r="O496" i="18" s="1"/>
  <c r="G551" i="18"/>
  <c r="H551" i="18" s="1"/>
  <c r="L338" i="18"/>
  <c r="M338" i="18" s="1"/>
  <c r="L248" i="18"/>
  <c r="M248" i="18" s="1"/>
  <c r="L217" i="18"/>
  <c r="M217" i="18" s="1"/>
  <c r="L122" i="18"/>
  <c r="M122" i="18" s="1"/>
  <c r="L340" i="18"/>
  <c r="M340" i="18" s="1"/>
  <c r="L186" i="18"/>
  <c r="M186" i="18" s="1"/>
  <c r="L341" i="18"/>
  <c r="M341" i="18" s="1"/>
  <c r="L243" i="18"/>
  <c r="M243" i="18" s="1"/>
  <c r="L200" i="18"/>
  <c r="M200" i="18" s="1"/>
  <c r="L202" i="18"/>
  <c r="M202" i="18" s="1"/>
  <c r="L256" i="18"/>
  <c r="M256" i="18" s="1"/>
  <c r="O256" i="18" s="1"/>
  <c r="L258" i="18"/>
  <c r="M258" i="18" s="1"/>
  <c r="L65" i="18"/>
  <c r="M65" i="18" s="1"/>
  <c r="L166" i="18"/>
  <c r="M166" i="18" s="1"/>
  <c r="L228" i="18"/>
  <c r="M228" i="18" s="1"/>
  <c r="L501" i="18"/>
  <c r="M501" i="18" s="1"/>
  <c r="O501" i="18" s="1"/>
  <c r="L366" i="18"/>
  <c r="M366" i="18" s="1"/>
  <c r="O366" i="18" s="1"/>
  <c r="L505" i="18"/>
  <c r="M505" i="18" s="1"/>
  <c r="L367" i="18"/>
  <c r="M367" i="18" s="1"/>
  <c r="O367" i="18" s="1"/>
  <c r="L390" i="18"/>
  <c r="M390" i="18" s="1"/>
  <c r="O390" i="18" s="1"/>
  <c r="L384" i="18"/>
  <c r="M384" i="18" s="1"/>
  <c r="L376" i="18"/>
  <c r="M376" i="18" s="1"/>
  <c r="L371" i="18"/>
  <c r="M371" i="18" s="1"/>
  <c r="L379" i="18"/>
  <c r="M379" i="18" s="1"/>
  <c r="L395" i="18"/>
  <c r="M395" i="18" s="1"/>
  <c r="L425" i="18"/>
  <c r="M425" i="18" s="1"/>
  <c r="O425" i="18" s="1"/>
  <c r="L512" i="18"/>
  <c r="M512" i="18" s="1"/>
  <c r="L387" i="18"/>
  <c r="M387" i="18" s="1"/>
  <c r="O387" i="18" s="1"/>
  <c r="L514" i="18"/>
  <c r="M514" i="18" s="1"/>
  <c r="O514" i="18" s="1"/>
  <c r="L517" i="18"/>
  <c r="M517" i="18" s="1"/>
  <c r="O517" i="18" s="1"/>
  <c r="L518" i="18"/>
  <c r="M518" i="18" s="1"/>
  <c r="L397" i="18"/>
  <c r="M397" i="18" s="1"/>
  <c r="L405" i="18"/>
  <c r="M405" i="18" s="1"/>
  <c r="L444" i="18"/>
  <c r="M444" i="18" s="1"/>
  <c r="L533" i="18"/>
  <c r="M533" i="18" s="1"/>
  <c r="O533" i="18" s="1"/>
  <c r="L448" i="18"/>
  <c r="M448" i="18" s="1"/>
  <c r="L445" i="18"/>
  <c r="M445" i="18" s="1"/>
  <c r="L421" i="18"/>
  <c r="M421" i="18" s="1"/>
  <c r="O421" i="18" s="1"/>
  <c r="L469" i="18"/>
  <c r="M469" i="18" s="1"/>
  <c r="L461" i="18"/>
  <c r="M461" i="18" s="1"/>
  <c r="O461" i="18" s="1"/>
  <c r="L457" i="18"/>
  <c r="M457" i="18" s="1"/>
  <c r="L465" i="18"/>
  <c r="M465" i="18" s="1"/>
  <c r="O465" i="18" s="1"/>
  <c r="L467" i="18"/>
  <c r="M467" i="18" s="1"/>
  <c r="L479" i="18"/>
  <c r="M479" i="18" s="1"/>
  <c r="O479" i="18" s="1"/>
  <c r="L542" i="18"/>
  <c r="M542" i="18" s="1"/>
  <c r="O542" i="18" s="1"/>
  <c r="L497" i="18"/>
  <c r="M497" i="18" s="1"/>
  <c r="O497" i="18" s="1"/>
  <c r="L491" i="18"/>
  <c r="M491" i="18" s="1"/>
  <c r="L494" i="18"/>
  <c r="M494" i="18" s="1"/>
  <c r="O494" i="18" s="1"/>
  <c r="G559" i="18"/>
  <c r="H559" i="18" s="1"/>
  <c r="H560" i="18" s="1"/>
  <c r="G290" i="18"/>
  <c r="H290" i="18" s="1"/>
  <c r="G306" i="18"/>
  <c r="H306" i="18" s="1"/>
  <c r="L163" i="18"/>
  <c r="M163" i="18" s="1"/>
  <c r="G173" i="18"/>
  <c r="H173" i="18" s="1"/>
  <c r="L60" i="18"/>
  <c r="M60" i="18" s="1"/>
  <c r="G212" i="18"/>
  <c r="H212" i="18" s="1"/>
  <c r="L210" i="18"/>
  <c r="M210" i="18" s="1"/>
  <c r="G129" i="18"/>
  <c r="H129" i="18" s="1"/>
  <c r="G316" i="18"/>
  <c r="H316" i="18" s="1"/>
  <c r="L153" i="18"/>
  <c r="M153" i="18" s="1"/>
  <c r="O153" i="18" s="1"/>
  <c r="G32" i="18"/>
  <c r="H32" i="18" s="1"/>
  <c r="L177" i="18"/>
  <c r="M177" i="18" s="1"/>
  <c r="G321" i="18"/>
  <c r="H321" i="18" s="1"/>
  <c r="L43" i="18"/>
  <c r="M43" i="18" s="1"/>
  <c r="G100" i="18"/>
  <c r="H100" i="18" s="1"/>
  <c r="L310" i="18"/>
  <c r="M310" i="18" s="1"/>
  <c r="G126" i="18"/>
  <c r="H126" i="18" s="1"/>
  <c r="L212" i="18"/>
  <c r="M212" i="18" s="1"/>
  <c r="H314" i="18"/>
  <c r="L129" i="18"/>
  <c r="M129" i="18" s="1"/>
  <c r="G48" i="18"/>
  <c r="H48" i="18" s="1"/>
  <c r="L81" i="18"/>
  <c r="M81" i="18" s="1"/>
  <c r="L33" i="18"/>
  <c r="M33" i="18" s="1"/>
  <c r="G94" i="18"/>
  <c r="H94" i="18" s="1"/>
  <c r="G309" i="18"/>
  <c r="H309" i="18" s="1"/>
  <c r="L100" i="18"/>
  <c r="M100" i="18" s="1"/>
  <c r="L62" i="18"/>
  <c r="M62" i="18" s="1"/>
  <c r="G313" i="18"/>
  <c r="H313" i="18" s="1"/>
  <c r="L314" i="18"/>
  <c r="M314" i="18" s="1"/>
  <c r="G169" i="18"/>
  <c r="H169" i="18" s="1"/>
  <c r="L107" i="18"/>
  <c r="M107" i="18" s="1"/>
  <c r="L322" i="18"/>
  <c r="M322" i="18" s="1"/>
  <c r="O322" i="18" s="1"/>
  <c r="L64" i="18"/>
  <c r="M64" i="18" s="1"/>
  <c r="F362" i="18"/>
  <c r="G362" i="18" s="1"/>
  <c r="L307" i="18"/>
  <c r="M307" i="18" s="1"/>
  <c r="O307" i="18" s="1"/>
  <c r="L97" i="18"/>
  <c r="M97" i="18" s="1"/>
  <c r="L308" i="18"/>
  <c r="M308" i="18" s="1"/>
  <c r="G214" i="18"/>
  <c r="H214" i="18" s="1"/>
  <c r="L89" i="18"/>
  <c r="M89" i="18" s="1"/>
  <c r="G96" i="18"/>
  <c r="H96" i="18" s="1"/>
  <c r="G121" i="18"/>
  <c r="H121" i="18" s="1"/>
  <c r="L63" i="18"/>
  <c r="M63" i="18" s="1"/>
  <c r="L309" i="18"/>
  <c r="M309" i="18" s="1"/>
  <c r="L111" i="18"/>
  <c r="M111" i="18" s="1"/>
  <c r="O111" i="18" s="1"/>
  <c r="G182" i="18"/>
  <c r="H182" i="18" s="1"/>
  <c r="L98" i="18"/>
  <c r="M98" i="18" s="1"/>
  <c r="G315" i="18"/>
  <c r="H315" i="18" s="1"/>
  <c r="L96" i="18"/>
  <c r="M96" i="18" s="1"/>
  <c r="G318" i="18"/>
  <c r="H318" i="18" s="1"/>
  <c r="L151" i="18"/>
  <c r="M151" i="18" s="1"/>
  <c r="O151" i="18" s="1"/>
  <c r="G68" i="18"/>
  <c r="H68" i="18" s="1"/>
  <c r="L57" i="18"/>
  <c r="M57" i="18" s="1"/>
  <c r="G221" i="18"/>
  <c r="H221" i="18" s="1"/>
  <c r="E19" i="18"/>
  <c r="G35" i="18"/>
  <c r="H35" i="18" s="1"/>
  <c r="G311" i="18"/>
  <c r="H311" i="18" s="1"/>
  <c r="L182" i="18"/>
  <c r="M182" i="18" s="1"/>
  <c r="G45" i="18"/>
  <c r="H45" i="18" s="1"/>
  <c r="L41" i="18"/>
  <c r="M41" i="18" s="1"/>
  <c r="O41" i="18" s="1"/>
  <c r="L66" i="18"/>
  <c r="M66" i="18" s="1"/>
  <c r="G130" i="18"/>
  <c r="H130" i="18" s="1"/>
  <c r="L68" i="18"/>
  <c r="M68" i="18" s="1"/>
  <c r="G323" i="18"/>
  <c r="H323" i="18" s="1"/>
  <c r="L221" i="18"/>
  <c r="M221" i="18" s="1"/>
  <c r="G73" i="18"/>
  <c r="H73" i="18" s="1"/>
  <c r="K19" i="18"/>
  <c r="L290" i="18"/>
  <c r="M290" i="18" s="1"/>
  <c r="G71" i="18"/>
  <c r="H71" i="18" s="1"/>
  <c r="O71" i="18" s="1"/>
  <c r="L311" i="18"/>
  <c r="M311" i="18" s="1"/>
  <c r="G99" i="18"/>
  <c r="H99" i="18" s="1"/>
  <c r="L45" i="18"/>
  <c r="M45" i="18" s="1"/>
  <c r="G113" i="18"/>
  <c r="H113" i="18" s="1"/>
  <c r="L108" i="18"/>
  <c r="M108" i="18" s="1"/>
  <c r="L44" i="18"/>
  <c r="M44" i="18" s="1"/>
  <c r="L323" i="18"/>
  <c r="M323" i="18" s="1"/>
  <c r="L72" i="18"/>
  <c r="M72" i="18" s="1"/>
  <c r="G331" i="18"/>
  <c r="H331" i="18" s="1"/>
  <c r="G242" i="18"/>
  <c r="H242" i="18" s="1"/>
  <c r="L133" i="18"/>
  <c r="M133" i="18" s="1"/>
  <c r="G333" i="18"/>
  <c r="H333" i="18" s="1"/>
  <c r="L242" i="18"/>
  <c r="M242" i="18" s="1"/>
  <c r="L88" i="18"/>
  <c r="M88" i="18" s="1"/>
  <c r="O88" i="18" s="1"/>
  <c r="G206" i="18"/>
  <c r="H206" i="18" s="1"/>
  <c r="G192" i="18"/>
  <c r="H192" i="18" s="1"/>
  <c r="G332" i="18"/>
  <c r="H332" i="18" s="1"/>
  <c r="L69" i="18"/>
  <c r="M69" i="18" s="1"/>
  <c r="G137" i="18"/>
  <c r="H137" i="18" s="1"/>
  <c r="G227" i="18"/>
  <c r="H227" i="18" s="1"/>
  <c r="L149" i="18"/>
  <c r="M149" i="18" s="1"/>
  <c r="O149" i="18" s="1"/>
  <c r="L74" i="18"/>
  <c r="M74" i="18" s="1"/>
  <c r="L155" i="18"/>
  <c r="M155" i="18" s="1"/>
  <c r="G53" i="18"/>
  <c r="H53" i="18" s="1"/>
  <c r="L227" i="18"/>
  <c r="M227" i="18" s="1"/>
  <c r="L274" i="18"/>
  <c r="M274" i="18" s="1"/>
  <c r="O274" i="18" s="1"/>
  <c r="G171" i="18"/>
  <c r="H171" i="18" s="1"/>
  <c r="G195" i="18"/>
  <c r="H195" i="18" s="1"/>
  <c r="G246" i="18"/>
  <c r="H246" i="18" s="1"/>
  <c r="L171" i="18"/>
  <c r="M171" i="18" s="1"/>
  <c r="G133" i="18"/>
  <c r="H133" i="18" s="1"/>
  <c r="G74" i="18"/>
  <c r="H74" i="18" s="1"/>
  <c r="G164" i="18"/>
  <c r="H164" i="18" s="1"/>
  <c r="L125" i="18"/>
  <c r="M125" i="18" s="1"/>
  <c r="G237" i="18"/>
  <c r="H237" i="18" s="1"/>
  <c r="L275" i="18"/>
  <c r="M275" i="18" s="1"/>
  <c r="G77" i="18"/>
  <c r="H77" i="18" s="1"/>
  <c r="G249" i="18"/>
  <c r="H249" i="18" s="1"/>
  <c r="L184" i="18"/>
  <c r="M184" i="18" s="1"/>
  <c r="G158" i="18"/>
  <c r="H158" i="18" s="1"/>
  <c r="G224" i="18"/>
  <c r="H224" i="18" s="1"/>
  <c r="G265" i="18"/>
  <c r="H265" i="18" s="1"/>
  <c r="L77" i="18"/>
  <c r="M77" i="18" s="1"/>
  <c r="G279" i="18"/>
  <c r="H279" i="18" s="1"/>
  <c r="G216" i="18"/>
  <c r="H216" i="18" s="1"/>
  <c r="L283" i="18"/>
  <c r="M283" i="18" s="1"/>
  <c r="L282" i="18"/>
  <c r="M282" i="18" s="1"/>
  <c r="G240" i="18"/>
  <c r="H240" i="18" s="1"/>
  <c r="G218" i="18"/>
  <c r="H218" i="18" s="1"/>
  <c r="L205" i="18"/>
  <c r="M205" i="18" s="1"/>
  <c r="G114" i="18"/>
  <c r="H114" i="18" s="1"/>
  <c r="L183" i="18"/>
  <c r="M183" i="18" s="1"/>
  <c r="G119" i="18"/>
  <c r="H119" i="18" s="1"/>
  <c r="L279" i="18"/>
  <c r="M279" i="18" s="1"/>
  <c r="G208" i="18"/>
  <c r="H208" i="18" s="1"/>
  <c r="L240" i="18"/>
  <c r="M240" i="18" s="1"/>
  <c r="G341" i="18"/>
  <c r="H341" i="18" s="1"/>
  <c r="G115" i="18"/>
  <c r="H115" i="18" s="1"/>
  <c r="L224" i="18"/>
  <c r="M224" i="18" s="1"/>
  <c r="G134" i="18"/>
  <c r="H134" i="18" s="1"/>
  <c r="L234" i="18"/>
  <c r="M234" i="18" s="1"/>
  <c r="G95" i="18"/>
  <c r="H95" i="18" s="1"/>
  <c r="L208" i="18"/>
  <c r="M208" i="18" s="1"/>
  <c r="G194" i="18"/>
  <c r="H194" i="18" s="1"/>
  <c r="G259" i="18"/>
  <c r="H259" i="18" s="1"/>
  <c r="G247" i="18"/>
  <c r="H247" i="18" s="1"/>
  <c r="L114" i="18"/>
  <c r="M114" i="18" s="1"/>
  <c r="L347" i="18"/>
  <c r="M347" i="18" s="1"/>
  <c r="G281" i="18"/>
  <c r="H281" i="18" s="1"/>
  <c r="G78" i="18"/>
  <c r="H78" i="18" s="1"/>
  <c r="L119" i="18"/>
  <c r="M119" i="18" s="1"/>
  <c r="G340" i="18"/>
  <c r="H340" i="18" s="1"/>
  <c r="G286" i="18"/>
  <c r="H286" i="18" s="1"/>
  <c r="L115" i="18"/>
  <c r="M115" i="18" s="1"/>
  <c r="G91" i="18"/>
  <c r="H91" i="18" s="1"/>
  <c r="L230" i="18"/>
  <c r="M230" i="18" s="1"/>
  <c r="G178" i="18"/>
  <c r="H178" i="18" s="1"/>
  <c r="O178" i="18" s="1"/>
  <c r="L95" i="18"/>
  <c r="M95" i="18" s="1"/>
  <c r="L194" i="18"/>
  <c r="M194" i="18" s="1"/>
  <c r="G186" i="18"/>
  <c r="H186" i="18" s="1"/>
  <c r="G103" i="18"/>
  <c r="H103" i="18" s="1"/>
  <c r="L280" i="18"/>
  <c r="M280" i="18" s="1"/>
  <c r="L91" i="18"/>
  <c r="M91" i="18" s="1"/>
  <c r="G167" i="18"/>
  <c r="H167" i="18" s="1"/>
  <c r="L54" i="18"/>
  <c r="M54" i="18" s="1"/>
  <c r="G343" i="18"/>
  <c r="H343" i="18" s="1"/>
  <c r="L131" i="18"/>
  <c r="M131" i="18" s="1"/>
  <c r="G344" i="18"/>
  <c r="H344" i="18" s="1"/>
  <c r="G282" i="18"/>
  <c r="H282" i="18" s="1"/>
  <c r="G243" i="18"/>
  <c r="H243" i="18" s="1"/>
  <c r="L247" i="18"/>
  <c r="M247" i="18" s="1"/>
  <c r="L218" i="18"/>
  <c r="M218" i="18" s="1"/>
  <c r="G168" i="18"/>
  <c r="H168" i="18" s="1"/>
  <c r="G183" i="18"/>
  <c r="H183" i="18" s="1"/>
  <c r="L281" i="18"/>
  <c r="M281" i="18" s="1"/>
  <c r="G261" i="18"/>
  <c r="H261" i="18" s="1"/>
  <c r="L254" i="18"/>
  <c r="M254" i="18" s="1"/>
  <c r="G106" i="18"/>
  <c r="H106" i="18" s="1"/>
  <c r="L344" i="18"/>
  <c r="M344" i="18" s="1"/>
  <c r="G257" i="18"/>
  <c r="H257" i="18" s="1"/>
  <c r="L58" i="18"/>
  <c r="M58" i="18" s="1"/>
  <c r="L103" i="18"/>
  <c r="M103" i="18" s="1"/>
  <c r="G275" i="18"/>
  <c r="H275" i="18" s="1"/>
  <c r="L342" i="18"/>
  <c r="M342" i="18" s="1"/>
  <c r="G141" i="18"/>
  <c r="H141" i="18" s="1"/>
  <c r="L120" i="18"/>
  <c r="M120" i="18" s="1"/>
  <c r="O120" i="18" s="1"/>
  <c r="G345" i="18"/>
  <c r="H345" i="18" s="1"/>
  <c r="L259" i="18"/>
  <c r="M259" i="18" s="1"/>
  <c r="G205" i="18"/>
  <c r="H205" i="18" s="1"/>
  <c r="G347" i="18"/>
  <c r="H347" i="18" s="1"/>
  <c r="L168" i="18"/>
  <c r="M168" i="18" s="1"/>
  <c r="G124" i="18"/>
  <c r="H124" i="18" s="1"/>
  <c r="L261" i="18"/>
  <c r="M261" i="18" s="1"/>
  <c r="L78" i="18"/>
  <c r="M78" i="18" s="1"/>
  <c r="G215" i="18"/>
  <c r="H215" i="18" s="1"/>
  <c r="G270" i="18"/>
  <c r="H270" i="18" s="1"/>
  <c r="G203" i="18"/>
  <c r="H203" i="18" s="1"/>
  <c r="L251" i="18"/>
  <c r="M251" i="18" s="1"/>
  <c r="G357" i="18"/>
  <c r="H357" i="18" s="1"/>
  <c r="L276" i="18"/>
  <c r="M276" i="18" s="1"/>
  <c r="L359" i="18"/>
  <c r="M359" i="18" s="1"/>
  <c r="O502" i="18"/>
  <c r="O402" i="18"/>
  <c r="G277" i="18"/>
  <c r="H277" i="18" s="1"/>
  <c r="G239" i="18"/>
  <c r="H239" i="18" s="1"/>
  <c r="O239" i="18" s="1"/>
  <c r="G147" i="18"/>
  <c r="H147" i="18" s="1"/>
  <c r="L356" i="18"/>
  <c r="M356" i="18" s="1"/>
  <c r="L204" i="18"/>
  <c r="M204" i="18" s="1"/>
  <c r="O204" i="18" s="1"/>
  <c r="L368" i="18"/>
  <c r="M368" i="18" s="1"/>
  <c r="L394" i="18"/>
  <c r="M394" i="18" s="1"/>
  <c r="G521" i="18"/>
  <c r="H521" i="18" s="1"/>
  <c r="L525" i="18"/>
  <c r="M525" i="18" s="1"/>
  <c r="G530" i="18"/>
  <c r="H530" i="18" s="1"/>
  <c r="L404" i="18"/>
  <c r="M404" i="18" s="1"/>
  <c r="G414" i="18"/>
  <c r="H414" i="18" s="1"/>
  <c r="L415" i="18"/>
  <c r="M415" i="18" s="1"/>
  <c r="L433" i="18"/>
  <c r="M433" i="18" s="1"/>
  <c r="G528" i="18"/>
  <c r="H528" i="18" s="1"/>
  <c r="L446" i="18"/>
  <c r="M446" i="18" s="1"/>
  <c r="G398" i="18"/>
  <c r="H398" i="18" s="1"/>
  <c r="L441" i="18"/>
  <c r="M441" i="18" s="1"/>
  <c r="O441" i="18" s="1"/>
  <c r="E547" i="18"/>
  <c r="K547" i="18"/>
  <c r="G397" i="18"/>
  <c r="H397" i="18" s="1"/>
  <c r="G399" i="18"/>
  <c r="H399" i="18" s="1"/>
  <c r="L398" i="18"/>
  <c r="M398" i="18" s="1"/>
  <c r="L530" i="18"/>
  <c r="M530" i="18" s="1"/>
  <c r="G450" i="18"/>
  <c r="H450" i="18" s="1"/>
  <c r="G416" i="18"/>
  <c r="H416" i="18" s="1"/>
  <c r="G444" i="18"/>
  <c r="H444" i="18" s="1"/>
  <c r="G419" i="18"/>
  <c r="H419" i="18" s="1"/>
  <c r="G368" i="18"/>
  <c r="H368" i="18" s="1"/>
  <c r="G400" i="18"/>
  <c r="H400" i="18" s="1"/>
  <c r="G462" i="18"/>
  <c r="H462" i="18" s="1"/>
  <c r="L450" i="18"/>
  <c r="M450" i="18" s="1"/>
  <c r="G472" i="18"/>
  <c r="H472" i="18" s="1"/>
  <c r="O472" i="18" s="1"/>
  <c r="G432" i="18"/>
  <c r="H432" i="18" s="1"/>
  <c r="L438" i="18"/>
  <c r="M438" i="18" s="1"/>
  <c r="G454" i="18"/>
  <c r="H454" i="18" s="1"/>
  <c r="L419" i="18"/>
  <c r="M419" i="18" s="1"/>
  <c r="G431" i="18"/>
  <c r="H431" i="18" s="1"/>
  <c r="J547" i="18"/>
  <c r="L392" i="18"/>
  <c r="M392" i="18" s="1"/>
  <c r="L400" i="18"/>
  <c r="M400" i="18" s="1"/>
  <c r="G407" i="18"/>
  <c r="H407" i="18" s="1"/>
  <c r="L526" i="18"/>
  <c r="M526" i="18" s="1"/>
  <c r="G527" i="18"/>
  <c r="H527" i="18" s="1"/>
  <c r="L406" i="18"/>
  <c r="M406" i="18" s="1"/>
  <c r="O406" i="18" s="1"/>
  <c r="G529" i="18"/>
  <c r="H529" i="18" s="1"/>
  <c r="G458" i="18"/>
  <c r="H458" i="18" s="1"/>
  <c r="L416" i="18"/>
  <c r="M416" i="18" s="1"/>
  <c r="L439" i="18"/>
  <c r="M439" i="18" s="1"/>
  <c r="G531" i="18"/>
  <c r="H531" i="18" s="1"/>
  <c r="L432" i="18"/>
  <c r="M432" i="18" s="1"/>
  <c r="G433" i="18"/>
  <c r="H433" i="18" s="1"/>
  <c r="L431" i="18"/>
  <c r="M431" i="18" s="1"/>
  <c r="F547" i="18"/>
  <c r="G547" i="18" s="1"/>
  <c r="G394" i="18"/>
  <c r="H394" i="18" s="1"/>
  <c r="L393" i="18"/>
  <c r="M393" i="18" s="1"/>
  <c r="G522" i="18"/>
  <c r="H522" i="18" s="1"/>
  <c r="G408" i="18"/>
  <c r="H408" i="18" s="1"/>
  <c r="G404" i="18"/>
  <c r="H404" i="18" s="1"/>
  <c r="L527" i="18"/>
  <c r="M527" i="18" s="1"/>
  <c r="G446" i="18"/>
  <c r="H446" i="18" s="1"/>
  <c r="L440" i="18"/>
  <c r="M440" i="18" s="1"/>
  <c r="L531" i="18"/>
  <c r="M531" i="18" s="1"/>
  <c r="G401" i="18"/>
  <c r="H401" i="18" s="1"/>
  <c r="K555" i="18"/>
  <c r="L555" i="18" s="1"/>
  <c r="L559" i="18"/>
  <c r="AB31" i="1"/>
  <c r="AB32" i="1"/>
  <c r="AB558" i="1"/>
  <c r="AB553"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Z32" i="1"/>
  <c r="AB21" i="1"/>
  <c r="AB9" i="1" s="1"/>
  <c r="AB22" i="1"/>
  <c r="AB10" i="1" s="1"/>
  <c r="AB24" i="1"/>
  <c r="AB12" i="1" s="1"/>
  <c r="H8" i="7"/>
  <c r="I8" i="7"/>
  <c r="J8" i="7"/>
  <c r="K8" i="7"/>
  <c r="H9" i="7"/>
  <c r="I9" i="7"/>
  <c r="J9" i="7"/>
  <c r="K9" i="7"/>
  <c r="H10" i="7"/>
  <c r="I10" i="7"/>
  <c r="J10" i="7"/>
  <c r="K10" i="7"/>
  <c r="H11" i="7"/>
  <c r="I11" i="7"/>
  <c r="J11" i="7"/>
  <c r="K11" i="7"/>
  <c r="H12" i="7"/>
  <c r="I12" i="7"/>
  <c r="J12" i="7"/>
  <c r="K12" i="7"/>
  <c r="H13" i="7"/>
  <c r="I13" i="7"/>
  <c r="J13" i="7"/>
  <c r="K13" i="7"/>
  <c r="H14" i="7"/>
  <c r="I14" i="7"/>
  <c r="J14" i="7"/>
  <c r="K14" i="7"/>
  <c r="H15" i="7"/>
  <c r="I15" i="7"/>
  <c r="J15" i="7"/>
  <c r="K15" i="7"/>
  <c r="H16" i="7"/>
  <c r="I16" i="7"/>
  <c r="J16" i="7"/>
  <c r="K16" i="7"/>
  <c r="H17" i="7"/>
  <c r="I17" i="7"/>
  <c r="J17" i="7"/>
  <c r="K17" i="7"/>
  <c r="H18" i="7"/>
  <c r="I18" i="7"/>
  <c r="J18" i="7"/>
  <c r="K18" i="7"/>
  <c r="H19" i="7"/>
  <c r="I19" i="7"/>
  <c r="J19" i="7"/>
  <c r="K19" i="7"/>
  <c r="H20" i="7"/>
  <c r="I20" i="7"/>
  <c r="J20" i="7"/>
  <c r="K20" i="7"/>
  <c r="H21" i="7"/>
  <c r="I21" i="7"/>
  <c r="J21" i="7"/>
  <c r="K21" i="7"/>
  <c r="H22" i="7"/>
  <c r="I22" i="7"/>
  <c r="J22" i="7"/>
  <c r="K22" i="7"/>
  <c r="H23" i="7"/>
  <c r="I23" i="7"/>
  <c r="J23" i="7"/>
  <c r="K23" i="7"/>
  <c r="H24" i="7"/>
  <c r="I24" i="7"/>
  <c r="J24" i="7"/>
  <c r="K24" i="7"/>
  <c r="H25" i="7"/>
  <c r="I25" i="7"/>
  <c r="J25" i="7"/>
  <c r="K25" i="7"/>
  <c r="H26" i="7"/>
  <c r="I26" i="7"/>
  <c r="J26" i="7"/>
  <c r="K26" i="7"/>
  <c r="H27" i="7"/>
  <c r="I27" i="7"/>
  <c r="J27" i="7"/>
  <c r="K27" i="7"/>
  <c r="H28" i="7"/>
  <c r="I28" i="7"/>
  <c r="J28" i="7"/>
  <c r="K28" i="7"/>
  <c r="H29" i="7"/>
  <c r="I29" i="7"/>
  <c r="J29" i="7"/>
  <c r="K29" i="7"/>
  <c r="H30" i="7"/>
  <c r="I30" i="7"/>
  <c r="J30" i="7"/>
  <c r="K30" i="7"/>
  <c r="H31" i="7"/>
  <c r="I31" i="7"/>
  <c r="J31" i="7"/>
  <c r="K31" i="7"/>
  <c r="H32" i="7"/>
  <c r="I32" i="7"/>
  <c r="J32" i="7"/>
  <c r="K32" i="7"/>
  <c r="H33" i="7"/>
  <c r="I33" i="7"/>
  <c r="J33" i="7"/>
  <c r="K33" i="7"/>
  <c r="H34" i="7"/>
  <c r="I34" i="7"/>
  <c r="J34" i="7"/>
  <c r="K34" i="7"/>
  <c r="H35" i="7"/>
  <c r="I35" i="7"/>
  <c r="J35" i="7"/>
  <c r="K35" i="7"/>
  <c r="H36" i="7"/>
  <c r="I36" i="7"/>
  <c r="J36" i="7"/>
  <c r="K36" i="7"/>
  <c r="H37" i="7"/>
  <c r="I37" i="7"/>
  <c r="J37" i="7"/>
  <c r="K37" i="7"/>
  <c r="H38" i="7"/>
  <c r="I38" i="7"/>
  <c r="J38" i="7"/>
  <c r="K38" i="7"/>
  <c r="H39" i="7"/>
  <c r="I39" i="7"/>
  <c r="J39" i="7"/>
  <c r="K39" i="7"/>
  <c r="H40" i="7"/>
  <c r="I40" i="7"/>
  <c r="J40" i="7"/>
  <c r="K40" i="7"/>
  <c r="H41" i="7"/>
  <c r="I41" i="7"/>
  <c r="J41" i="7"/>
  <c r="K41" i="7"/>
  <c r="H42" i="7"/>
  <c r="I42" i="7"/>
  <c r="J42" i="7"/>
  <c r="K42" i="7"/>
  <c r="H43" i="7"/>
  <c r="I43" i="7"/>
  <c r="J43" i="7"/>
  <c r="K43" i="7"/>
  <c r="H44" i="7"/>
  <c r="I44" i="7"/>
  <c r="J44" i="7"/>
  <c r="K44" i="7"/>
  <c r="H45" i="7"/>
  <c r="I45" i="7"/>
  <c r="J45" i="7"/>
  <c r="K45" i="7"/>
  <c r="H46" i="7"/>
  <c r="I46" i="7"/>
  <c r="J46" i="7"/>
  <c r="K46" i="7"/>
  <c r="H47" i="7"/>
  <c r="I47" i="7"/>
  <c r="J47" i="7"/>
  <c r="K47" i="7"/>
  <c r="H48" i="7"/>
  <c r="I48" i="7"/>
  <c r="J48" i="7"/>
  <c r="K48" i="7"/>
  <c r="H49" i="7"/>
  <c r="I49" i="7"/>
  <c r="J49" i="7"/>
  <c r="K49" i="7"/>
  <c r="H50" i="7"/>
  <c r="I50" i="7"/>
  <c r="J50" i="7"/>
  <c r="K50" i="7"/>
  <c r="H51" i="7"/>
  <c r="I51" i="7"/>
  <c r="J51" i="7"/>
  <c r="K51" i="7"/>
  <c r="H52" i="7"/>
  <c r="I52" i="7"/>
  <c r="J52" i="7"/>
  <c r="K52" i="7"/>
  <c r="H53" i="7"/>
  <c r="I53" i="7"/>
  <c r="J53" i="7"/>
  <c r="K53" i="7"/>
  <c r="H54" i="7"/>
  <c r="I54" i="7"/>
  <c r="J54" i="7"/>
  <c r="K54" i="7"/>
  <c r="H55" i="7"/>
  <c r="I55" i="7"/>
  <c r="J55" i="7"/>
  <c r="K55" i="7"/>
  <c r="H56" i="7"/>
  <c r="I56" i="7"/>
  <c r="J56" i="7"/>
  <c r="K56" i="7"/>
  <c r="H57" i="7"/>
  <c r="I57" i="7"/>
  <c r="J57" i="7"/>
  <c r="K57" i="7"/>
  <c r="H58" i="7"/>
  <c r="I58" i="7"/>
  <c r="J58" i="7"/>
  <c r="K58" i="7"/>
  <c r="H59" i="7"/>
  <c r="I59" i="7"/>
  <c r="J59" i="7"/>
  <c r="K59" i="7"/>
  <c r="H60" i="7"/>
  <c r="I60" i="7"/>
  <c r="J60" i="7"/>
  <c r="K60" i="7"/>
  <c r="H61" i="7"/>
  <c r="I61" i="7"/>
  <c r="J61" i="7"/>
  <c r="K61" i="7"/>
  <c r="H62" i="7"/>
  <c r="I62" i="7"/>
  <c r="J62" i="7"/>
  <c r="K62" i="7"/>
  <c r="H63" i="7"/>
  <c r="I63" i="7"/>
  <c r="J63" i="7"/>
  <c r="K63" i="7"/>
  <c r="H64" i="7"/>
  <c r="I64" i="7"/>
  <c r="J64" i="7"/>
  <c r="K64" i="7"/>
  <c r="H65" i="7"/>
  <c r="I65" i="7"/>
  <c r="J65" i="7"/>
  <c r="K65" i="7"/>
  <c r="H66" i="7"/>
  <c r="I66" i="7"/>
  <c r="J66" i="7"/>
  <c r="K66" i="7"/>
  <c r="H67" i="7"/>
  <c r="I67" i="7"/>
  <c r="J67" i="7"/>
  <c r="K67" i="7"/>
  <c r="H68" i="7"/>
  <c r="I68" i="7"/>
  <c r="J68" i="7"/>
  <c r="K68" i="7"/>
  <c r="H69" i="7"/>
  <c r="I69" i="7"/>
  <c r="J69" i="7"/>
  <c r="K69" i="7"/>
  <c r="H70" i="7"/>
  <c r="I70" i="7"/>
  <c r="J70" i="7"/>
  <c r="K70" i="7"/>
  <c r="H71" i="7"/>
  <c r="I71" i="7"/>
  <c r="J71" i="7"/>
  <c r="K71" i="7"/>
  <c r="H72" i="7"/>
  <c r="I72" i="7"/>
  <c r="J72" i="7"/>
  <c r="K72" i="7"/>
  <c r="H73" i="7"/>
  <c r="I73" i="7"/>
  <c r="J73" i="7"/>
  <c r="K73" i="7"/>
  <c r="H74" i="7"/>
  <c r="I74" i="7"/>
  <c r="J74" i="7"/>
  <c r="K74" i="7"/>
  <c r="H75" i="7"/>
  <c r="I75" i="7"/>
  <c r="J75" i="7"/>
  <c r="K75" i="7"/>
  <c r="H76" i="7"/>
  <c r="I76" i="7"/>
  <c r="J76" i="7"/>
  <c r="K76" i="7"/>
  <c r="H77" i="7"/>
  <c r="I77" i="7"/>
  <c r="J77" i="7"/>
  <c r="K77" i="7"/>
  <c r="H78" i="7"/>
  <c r="I78" i="7"/>
  <c r="J78" i="7"/>
  <c r="K78" i="7"/>
  <c r="H79" i="7"/>
  <c r="I79" i="7"/>
  <c r="J79" i="7"/>
  <c r="K79" i="7"/>
  <c r="H80" i="7"/>
  <c r="I80" i="7"/>
  <c r="J80" i="7"/>
  <c r="K80" i="7"/>
  <c r="H81" i="7"/>
  <c r="I81" i="7"/>
  <c r="J81" i="7"/>
  <c r="K81" i="7"/>
  <c r="H82" i="7"/>
  <c r="I82" i="7"/>
  <c r="J82" i="7"/>
  <c r="K82" i="7"/>
  <c r="H83" i="7"/>
  <c r="I83" i="7"/>
  <c r="J83" i="7"/>
  <c r="K83" i="7"/>
  <c r="H84" i="7"/>
  <c r="I84" i="7"/>
  <c r="J84" i="7"/>
  <c r="K84" i="7"/>
  <c r="H85" i="7"/>
  <c r="I85" i="7"/>
  <c r="J85" i="7"/>
  <c r="K85" i="7"/>
  <c r="H86" i="7"/>
  <c r="I86" i="7"/>
  <c r="J86" i="7"/>
  <c r="K86" i="7"/>
  <c r="H87" i="7"/>
  <c r="I87" i="7"/>
  <c r="J87" i="7"/>
  <c r="K87" i="7"/>
  <c r="H88" i="7"/>
  <c r="I88" i="7"/>
  <c r="J88" i="7"/>
  <c r="K88" i="7"/>
  <c r="H89" i="7"/>
  <c r="I89" i="7"/>
  <c r="J89" i="7"/>
  <c r="K89" i="7"/>
  <c r="H90" i="7"/>
  <c r="I90" i="7"/>
  <c r="J90" i="7"/>
  <c r="K90" i="7"/>
  <c r="H91" i="7"/>
  <c r="I91" i="7"/>
  <c r="J91" i="7"/>
  <c r="K91" i="7"/>
  <c r="H92" i="7"/>
  <c r="I92" i="7"/>
  <c r="J92" i="7"/>
  <c r="K92" i="7"/>
  <c r="H93" i="7"/>
  <c r="I93" i="7"/>
  <c r="J93" i="7"/>
  <c r="K93" i="7"/>
  <c r="H94" i="7"/>
  <c r="I94" i="7"/>
  <c r="J94" i="7"/>
  <c r="K94" i="7"/>
  <c r="H95" i="7"/>
  <c r="I95" i="7"/>
  <c r="J95" i="7"/>
  <c r="K95" i="7"/>
  <c r="H96" i="7"/>
  <c r="I96" i="7"/>
  <c r="J96" i="7"/>
  <c r="K96" i="7"/>
  <c r="H97" i="7"/>
  <c r="I97" i="7"/>
  <c r="J97" i="7"/>
  <c r="K97" i="7"/>
  <c r="H98" i="7"/>
  <c r="I98" i="7"/>
  <c r="J98" i="7"/>
  <c r="K98" i="7"/>
  <c r="H99" i="7"/>
  <c r="I99" i="7"/>
  <c r="J99" i="7"/>
  <c r="K99" i="7"/>
  <c r="H100" i="7"/>
  <c r="I100" i="7"/>
  <c r="J100" i="7"/>
  <c r="K100" i="7"/>
  <c r="H101" i="7"/>
  <c r="I101" i="7"/>
  <c r="J101" i="7"/>
  <c r="K101" i="7"/>
  <c r="H102" i="7"/>
  <c r="I102" i="7"/>
  <c r="J102" i="7"/>
  <c r="K102" i="7"/>
  <c r="H103" i="7"/>
  <c r="I103" i="7"/>
  <c r="J103" i="7"/>
  <c r="K103" i="7"/>
  <c r="H104" i="7"/>
  <c r="I104" i="7"/>
  <c r="J104" i="7"/>
  <c r="K104" i="7"/>
  <c r="H105" i="7"/>
  <c r="I105" i="7"/>
  <c r="J105" i="7"/>
  <c r="K105" i="7"/>
  <c r="H106" i="7"/>
  <c r="I106" i="7"/>
  <c r="J106" i="7"/>
  <c r="K106" i="7"/>
  <c r="H107" i="7"/>
  <c r="I107" i="7"/>
  <c r="J107" i="7"/>
  <c r="K107" i="7"/>
  <c r="H108" i="7"/>
  <c r="I108" i="7"/>
  <c r="J108" i="7"/>
  <c r="K108" i="7"/>
  <c r="H109" i="7"/>
  <c r="I109" i="7"/>
  <c r="J109" i="7"/>
  <c r="K109" i="7"/>
  <c r="H110" i="7"/>
  <c r="I110" i="7"/>
  <c r="J110" i="7"/>
  <c r="K110" i="7"/>
  <c r="H111" i="7"/>
  <c r="I111" i="7"/>
  <c r="J111" i="7"/>
  <c r="K111" i="7"/>
  <c r="H112" i="7"/>
  <c r="I112" i="7"/>
  <c r="J112" i="7"/>
  <c r="K112" i="7"/>
  <c r="H113" i="7"/>
  <c r="I113" i="7"/>
  <c r="J113" i="7"/>
  <c r="K113" i="7"/>
  <c r="H114" i="7"/>
  <c r="I114" i="7"/>
  <c r="J114" i="7"/>
  <c r="K114" i="7"/>
  <c r="H115" i="7"/>
  <c r="I115" i="7"/>
  <c r="J115" i="7"/>
  <c r="K115" i="7"/>
  <c r="H116" i="7"/>
  <c r="I116" i="7"/>
  <c r="J116" i="7"/>
  <c r="K116" i="7"/>
  <c r="H117" i="7"/>
  <c r="I117" i="7"/>
  <c r="J117" i="7"/>
  <c r="K117" i="7"/>
  <c r="H118" i="7"/>
  <c r="I118" i="7"/>
  <c r="J118" i="7"/>
  <c r="K118" i="7"/>
  <c r="H119" i="7"/>
  <c r="I119" i="7"/>
  <c r="J119" i="7"/>
  <c r="K119" i="7"/>
  <c r="H120" i="7"/>
  <c r="I120" i="7"/>
  <c r="J120" i="7"/>
  <c r="K120" i="7"/>
  <c r="H121" i="7"/>
  <c r="I121" i="7"/>
  <c r="J121" i="7"/>
  <c r="K121" i="7"/>
  <c r="H122" i="7"/>
  <c r="I122" i="7"/>
  <c r="J122" i="7"/>
  <c r="K122" i="7"/>
  <c r="H123" i="7"/>
  <c r="I123" i="7"/>
  <c r="J123" i="7"/>
  <c r="K123" i="7"/>
  <c r="H124" i="7"/>
  <c r="I124" i="7"/>
  <c r="J124" i="7"/>
  <c r="K124" i="7"/>
  <c r="H125" i="7"/>
  <c r="I125" i="7"/>
  <c r="J125" i="7"/>
  <c r="K125" i="7"/>
  <c r="H126" i="7"/>
  <c r="I126" i="7"/>
  <c r="J126" i="7"/>
  <c r="K126" i="7"/>
  <c r="H127" i="7"/>
  <c r="I127" i="7"/>
  <c r="J127" i="7"/>
  <c r="K127" i="7"/>
  <c r="H128" i="7"/>
  <c r="I128" i="7"/>
  <c r="J128" i="7"/>
  <c r="K128" i="7"/>
  <c r="H129" i="7"/>
  <c r="I129" i="7"/>
  <c r="J129" i="7"/>
  <c r="K129" i="7"/>
  <c r="H130" i="7"/>
  <c r="I130" i="7"/>
  <c r="J130" i="7"/>
  <c r="K130" i="7"/>
  <c r="H131" i="7"/>
  <c r="I131" i="7"/>
  <c r="J131" i="7"/>
  <c r="K131" i="7"/>
  <c r="H132" i="7"/>
  <c r="I132" i="7"/>
  <c r="J132" i="7"/>
  <c r="K132" i="7"/>
  <c r="H133" i="7"/>
  <c r="I133" i="7"/>
  <c r="J133" i="7"/>
  <c r="K133" i="7"/>
  <c r="H134" i="7"/>
  <c r="I134" i="7"/>
  <c r="J134" i="7"/>
  <c r="K134" i="7"/>
  <c r="H135" i="7"/>
  <c r="I135" i="7"/>
  <c r="J135" i="7"/>
  <c r="K135" i="7"/>
  <c r="H136" i="7"/>
  <c r="I136" i="7"/>
  <c r="J136" i="7"/>
  <c r="K136" i="7"/>
  <c r="H137" i="7"/>
  <c r="I137" i="7"/>
  <c r="J137" i="7"/>
  <c r="K137" i="7"/>
  <c r="H138" i="7"/>
  <c r="I138" i="7"/>
  <c r="J138" i="7"/>
  <c r="K138" i="7"/>
  <c r="H139" i="7"/>
  <c r="I139" i="7"/>
  <c r="J139" i="7"/>
  <c r="K139" i="7"/>
  <c r="H140" i="7"/>
  <c r="I140" i="7"/>
  <c r="J140" i="7"/>
  <c r="K140" i="7"/>
  <c r="H141" i="7"/>
  <c r="I141" i="7"/>
  <c r="J141" i="7"/>
  <c r="K141" i="7"/>
  <c r="H142" i="7"/>
  <c r="I142" i="7"/>
  <c r="J142" i="7"/>
  <c r="K142" i="7"/>
  <c r="H143" i="7"/>
  <c r="I143" i="7"/>
  <c r="J143" i="7"/>
  <c r="K143" i="7"/>
  <c r="H144" i="7"/>
  <c r="I144" i="7"/>
  <c r="J144" i="7"/>
  <c r="K144" i="7"/>
  <c r="H145" i="7"/>
  <c r="I145" i="7"/>
  <c r="J145" i="7"/>
  <c r="K145" i="7"/>
  <c r="H146" i="7"/>
  <c r="I146" i="7"/>
  <c r="J146" i="7"/>
  <c r="K146" i="7"/>
  <c r="H147" i="7"/>
  <c r="I147" i="7"/>
  <c r="J147" i="7"/>
  <c r="K147" i="7"/>
  <c r="H148" i="7"/>
  <c r="I148" i="7"/>
  <c r="J148" i="7"/>
  <c r="K148" i="7"/>
  <c r="H149" i="7"/>
  <c r="I149" i="7"/>
  <c r="J149" i="7"/>
  <c r="K149" i="7"/>
  <c r="H150" i="7"/>
  <c r="I150" i="7"/>
  <c r="J150" i="7"/>
  <c r="K150" i="7"/>
  <c r="H151" i="7"/>
  <c r="I151" i="7"/>
  <c r="J151" i="7"/>
  <c r="K151" i="7"/>
  <c r="H152" i="7"/>
  <c r="I152" i="7"/>
  <c r="J152" i="7"/>
  <c r="K152" i="7"/>
  <c r="H153" i="7"/>
  <c r="I153" i="7"/>
  <c r="J153" i="7"/>
  <c r="K153" i="7"/>
  <c r="H154" i="7"/>
  <c r="I154" i="7"/>
  <c r="J154" i="7"/>
  <c r="K154" i="7"/>
  <c r="H155" i="7"/>
  <c r="I155" i="7"/>
  <c r="J155" i="7"/>
  <c r="K155" i="7"/>
  <c r="H156" i="7"/>
  <c r="I156" i="7"/>
  <c r="J156" i="7"/>
  <c r="K156" i="7"/>
  <c r="H157" i="7"/>
  <c r="I157" i="7"/>
  <c r="J157" i="7"/>
  <c r="K157" i="7"/>
  <c r="H158" i="7"/>
  <c r="I158" i="7"/>
  <c r="J158" i="7"/>
  <c r="K158" i="7"/>
  <c r="H159" i="7"/>
  <c r="I159" i="7"/>
  <c r="J159" i="7"/>
  <c r="K159" i="7"/>
  <c r="H160" i="7"/>
  <c r="I160" i="7"/>
  <c r="J160" i="7"/>
  <c r="K160" i="7"/>
  <c r="H161" i="7"/>
  <c r="I161" i="7"/>
  <c r="J161" i="7"/>
  <c r="K161" i="7"/>
  <c r="H162" i="7"/>
  <c r="I162" i="7"/>
  <c r="J162" i="7"/>
  <c r="K162" i="7"/>
  <c r="H163" i="7"/>
  <c r="I163" i="7"/>
  <c r="J163" i="7"/>
  <c r="K163" i="7"/>
  <c r="H164" i="7"/>
  <c r="I164" i="7"/>
  <c r="J164" i="7"/>
  <c r="K164" i="7"/>
  <c r="H165" i="7"/>
  <c r="I165" i="7"/>
  <c r="J165" i="7"/>
  <c r="K165" i="7"/>
  <c r="H166" i="7"/>
  <c r="I166" i="7"/>
  <c r="J166" i="7"/>
  <c r="K166" i="7"/>
  <c r="H167" i="7"/>
  <c r="I167" i="7"/>
  <c r="J167" i="7"/>
  <c r="K167" i="7"/>
  <c r="H168" i="7"/>
  <c r="I168" i="7"/>
  <c r="J168" i="7"/>
  <c r="K168" i="7"/>
  <c r="H169" i="7"/>
  <c r="I169" i="7"/>
  <c r="J169" i="7"/>
  <c r="K169" i="7"/>
  <c r="H170" i="7"/>
  <c r="I170" i="7"/>
  <c r="J170" i="7"/>
  <c r="K170" i="7"/>
  <c r="H171" i="7"/>
  <c r="I171" i="7"/>
  <c r="J171" i="7"/>
  <c r="K171" i="7"/>
  <c r="H172" i="7"/>
  <c r="I172" i="7"/>
  <c r="J172" i="7"/>
  <c r="K172" i="7"/>
  <c r="H173" i="7"/>
  <c r="I173" i="7"/>
  <c r="J173" i="7"/>
  <c r="K173" i="7"/>
  <c r="H174" i="7"/>
  <c r="I174" i="7"/>
  <c r="J174" i="7"/>
  <c r="K174" i="7"/>
  <c r="H175" i="7"/>
  <c r="I175" i="7"/>
  <c r="J175" i="7"/>
  <c r="K175" i="7"/>
  <c r="H176" i="7"/>
  <c r="I176" i="7"/>
  <c r="J176" i="7"/>
  <c r="K176" i="7"/>
  <c r="H177" i="7"/>
  <c r="I177" i="7"/>
  <c r="J177" i="7"/>
  <c r="K177" i="7"/>
  <c r="H178" i="7"/>
  <c r="I178" i="7"/>
  <c r="J178" i="7"/>
  <c r="K178" i="7"/>
  <c r="H179" i="7"/>
  <c r="I179" i="7"/>
  <c r="J179" i="7"/>
  <c r="K179" i="7"/>
  <c r="H180" i="7"/>
  <c r="I180" i="7"/>
  <c r="J180" i="7"/>
  <c r="K180" i="7"/>
  <c r="H181" i="7"/>
  <c r="I181" i="7"/>
  <c r="J181" i="7"/>
  <c r="K181" i="7"/>
  <c r="H182" i="7"/>
  <c r="I182" i="7"/>
  <c r="J182" i="7"/>
  <c r="K182" i="7"/>
  <c r="H183" i="7"/>
  <c r="I183" i="7"/>
  <c r="J183" i="7"/>
  <c r="K183" i="7"/>
  <c r="H184" i="7"/>
  <c r="I184" i="7"/>
  <c r="J184" i="7"/>
  <c r="K184" i="7"/>
  <c r="H185" i="7"/>
  <c r="I185" i="7"/>
  <c r="J185" i="7"/>
  <c r="K185" i="7"/>
  <c r="H186" i="7"/>
  <c r="I186" i="7"/>
  <c r="J186" i="7"/>
  <c r="K186" i="7"/>
  <c r="H187" i="7"/>
  <c r="I187" i="7"/>
  <c r="J187" i="7"/>
  <c r="K187" i="7"/>
  <c r="H188" i="7"/>
  <c r="I188" i="7"/>
  <c r="J188" i="7"/>
  <c r="K188" i="7"/>
  <c r="H189" i="7"/>
  <c r="I189" i="7"/>
  <c r="J189" i="7"/>
  <c r="K189" i="7"/>
  <c r="H190" i="7"/>
  <c r="I190" i="7"/>
  <c r="J190" i="7"/>
  <c r="K190" i="7"/>
  <c r="H191" i="7"/>
  <c r="I191" i="7"/>
  <c r="J191" i="7"/>
  <c r="K191" i="7"/>
  <c r="H192" i="7"/>
  <c r="I192" i="7"/>
  <c r="J192" i="7"/>
  <c r="K192" i="7"/>
  <c r="H193" i="7"/>
  <c r="I193" i="7"/>
  <c r="J193" i="7"/>
  <c r="K193" i="7"/>
  <c r="H194" i="7"/>
  <c r="I194" i="7"/>
  <c r="J194" i="7"/>
  <c r="K194" i="7"/>
  <c r="H195" i="7"/>
  <c r="I195" i="7"/>
  <c r="J195" i="7"/>
  <c r="K195" i="7"/>
  <c r="H196" i="7"/>
  <c r="I196" i="7"/>
  <c r="J196" i="7"/>
  <c r="K196" i="7"/>
  <c r="H197" i="7"/>
  <c r="I197" i="7"/>
  <c r="J197" i="7"/>
  <c r="K197" i="7"/>
  <c r="H198" i="7"/>
  <c r="I198" i="7"/>
  <c r="J198" i="7"/>
  <c r="K198" i="7"/>
  <c r="H199" i="7"/>
  <c r="I199" i="7"/>
  <c r="J199" i="7"/>
  <c r="K199" i="7"/>
  <c r="H200" i="7"/>
  <c r="I200" i="7"/>
  <c r="J200" i="7"/>
  <c r="K200" i="7"/>
  <c r="H201" i="7"/>
  <c r="I201" i="7"/>
  <c r="J201" i="7"/>
  <c r="K201" i="7"/>
  <c r="H202" i="7"/>
  <c r="I202" i="7"/>
  <c r="J202" i="7"/>
  <c r="K202" i="7"/>
  <c r="H203" i="7"/>
  <c r="I203" i="7"/>
  <c r="J203" i="7"/>
  <c r="K203" i="7"/>
  <c r="H204" i="7"/>
  <c r="I204" i="7"/>
  <c r="J204" i="7"/>
  <c r="K204" i="7"/>
  <c r="H205" i="7"/>
  <c r="I205" i="7"/>
  <c r="J205" i="7"/>
  <c r="K205" i="7"/>
  <c r="H206" i="7"/>
  <c r="I206" i="7"/>
  <c r="J206" i="7"/>
  <c r="K206" i="7"/>
  <c r="H207" i="7"/>
  <c r="I207" i="7"/>
  <c r="J207" i="7"/>
  <c r="K207" i="7"/>
  <c r="H208" i="7"/>
  <c r="I208" i="7"/>
  <c r="J208" i="7"/>
  <c r="K208" i="7"/>
  <c r="H209" i="7"/>
  <c r="I209" i="7"/>
  <c r="J209" i="7"/>
  <c r="K209" i="7"/>
  <c r="H210" i="7"/>
  <c r="I210" i="7"/>
  <c r="J210" i="7"/>
  <c r="K210" i="7"/>
  <c r="H211" i="7"/>
  <c r="I211" i="7"/>
  <c r="J211" i="7"/>
  <c r="K211" i="7"/>
  <c r="H212" i="7"/>
  <c r="I212" i="7"/>
  <c r="J212" i="7"/>
  <c r="K212" i="7"/>
  <c r="H213" i="7"/>
  <c r="I213" i="7"/>
  <c r="J213" i="7"/>
  <c r="K213" i="7"/>
  <c r="H214" i="7"/>
  <c r="I214" i="7"/>
  <c r="J214" i="7"/>
  <c r="K214" i="7"/>
  <c r="H215" i="7"/>
  <c r="I215" i="7"/>
  <c r="J215" i="7"/>
  <c r="K215" i="7"/>
  <c r="H216" i="7"/>
  <c r="I216" i="7"/>
  <c r="J216" i="7"/>
  <c r="K216" i="7"/>
  <c r="H217" i="7"/>
  <c r="I217" i="7"/>
  <c r="J217" i="7"/>
  <c r="K217" i="7"/>
  <c r="H218" i="7"/>
  <c r="I218" i="7"/>
  <c r="J218" i="7"/>
  <c r="K218" i="7"/>
  <c r="H219" i="7"/>
  <c r="I219" i="7"/>
  <c r="J219" i="7"/>
  <c r="K219" i="7"/>
  <c r="H220" i="7"/>
  <c r="I220" i="7"/>
  <c r="J220" i="7"/>
  <c r="K220" i="7"/>
  <c r="H221" i="7"/>
  <c r="I221" i="7"/>
  <c r="J221" i="7"/>
  <c r="K221" i="7"/>
  <c r="H222" i="7"/>
  <c r="I222" i="7"/>
  <c r="J222" i="7"/>
  <c r="K222" i="7"/>
  <c r="H223" i="7"/>
  <c r="I223" i="7"/>
  <c r="J223" i="7"/>
  <c r="K223" i="7"/>
  <c r="H224" i="7"/>
  <c r="I224" i="7"/>
  <c r="J224" i="7"/>
  <c r="K224" i="7"/>
  <c r="H225" i="7"/>
  <c r="I225" i="7"/>
  <c r="J225" i="7"/>
  <c r="K225" i="7"/>
  <c r="H226" i="7"/>
  <c r="I226" i="7"/>
  <c r="J226" i="7"/>
  <c r="K226" i="7"/>
  <c r="H227" i="7"/>
  <c r="I227" i="7"/>
  <c r="J227" i="7"/>
  <c r="K227" i="7"/>
  <c r="H228" i="7"/>
  <c r="I228" i="7"/>
  <c r="J228" i="7"/>
  <c r="K228" i="7"/>
  <c r="H229" i="7"/>
  <c r="I229" i="7"/>
  <c r="J229" i="7"/>
  <c r="K229" i="7"/>
  <c r="H230" i="7"/>
  <c r="I230" i="7"/>
  <c r="J230" i="7"/>
  <c r="K230" i="7"/>
  <c r="H231" i="7"/>
  <c r="I231" i="7"/>
  <c r="J231" i="7"/>
  <c r="K231" i="7"/>
  <c r="H232" i="7"/>
  <c r="I232" i="7"/>
  <c r="J232" i="7"/>
  <c r="K232" i="7"/>
  <c r="H233" i="7"/>
  <c r="I233" i="7"/>
  <c r="J233" i="7"/>
  <c r="K233" i="7"/>
  <c r="H234" i="7"/>
  <c r="I234" i="7"/>
  <c r="J234" i="7"/>
  <c r="K234" i="7"/>
  <c r="H235" i="7"/>
  <c r="I235" i="7"/>
  <c r="J235" i="7"/>
  <c r="K235" i="7"/>
  <c r="H236" i="7"/>
  <c r="I236" i="7"/>
  <c r="J236" i="7"/>
  <c r="K236" i="7"/>
  <c r="H237" i="7"/>
  <c r="I237" i="7"/>
  <c r="J237" i="7"/>
  <c r="K237" i="7"/>
  <c r="H238" i="7"/>
  <c r="I238" i="7"/>
  <c r="J238" i="7"/>
  <c r="K238" i="7"/>
  <c r="H239" i="7"/>
  <c r="I239" i="7"/>
  <c r="J239" i="7"/>
  <c r="K239" i="7"/>
  <c r="H240" i="7"/>
  <c r="I240" i="7"/>
  <c r="J240" i="7"/>
  <c r="K240" i="7"/>
  <c r="H241" i="7"/>
  <c r="I241" i="7"/>
  <c r="J241" i="7"/>
  <c r="K241" i="7"/>
  <c r="H242" i="7"/>
  <c r="I242" i="7"/>
  <c r="J242" i="7"/>
  <c r="K242" i="7"/>
  <c r="H243" i="7"/>
  <c r="I243" i="7"/>
  <c r="J243" i="7"/>
  <c r="K243" i="7"/>
  <c r="H244" i="7"/>
  <c r="I244" i="7"/>
  <c r="J244" i="7"/>
  <c r="K244" i="7"/>
  <c r="H245" i="7"/>
  <c r="I245" i="7"/>
  <c r="J245" i="7"/>
  <c r="K245" i="7"/>
  <c r="H246" i="7"/>
  <c r="I246" i="7"/>
  <c r="J246" i="7"/>
  <c r="K246" i="7"/>
  <c r="H247" i="7"/>
  <c r="I247" i="7"/>
  <c r="J247" i="7"/>
  <c r="K247" i="7"/>
  <c r="H248" i="7"/>
  <c r="I248" i="7"/>
  <c r="J248" i="7"/>
  <c r="K248" i="7"/>
  <c r="H249" i="7"/>
  <c r="I249" i="7"/>
  <c r="J249" i="7"/>
  <c r="K249" i="7"/>
  <c r="H250" i="7"/>
  <c r="I250" i="7"/>
  <c r="J250" i="7"/>
  <c r="K250" i="7"/>
  <c r="H251" i="7"/>
  <c r="I251" i="7"/>
  <c r="J251" i="7"/>
  <c r="K251" i="7"/>
  <c r="H252" i="7"/>
  <c r="I252" i="7"/>
  <c r="J252" i="7"/>
  <c r="K252" i="7"/>
  <c r="H253" i="7"/>
  <c r="I253" i="7"/>
  <c r="J253" i="7"/>
  <c r="K253" i="7"/>
  <c r="H254" i="7"/>
  <c r="I254" i="7"/>
  <c r="J254" i="7"/>
  <c r="K254" i="7"/>
  <c r="H255" i="7"/>
  <c r="I255" i="7"/>
  <c r="J255" i="7"/>
  <c r="K255" i="7"/>
  <c r="H256" i="7"/>
  <c r="I256" i="7"/>
  <c r="J256" i="7"/>
  <c r="K256" i="7"/>
  <c r="H257" i="7"/>
  <c r="I257" i="7"/>
  <c r="J257" i="7"/>
  <c r="K257" i="7"/>
  <c r="H258" i="7"/>
  <c r="I258" i="7"/>
  <c r="J258" i="7"/>
  <c r="K258" i="7"/>
  <c r="H259" i="7"/>
  <c r="I259" i="7"/>
  <c r="J259" i="7"/>
  <c r="K259" i="7"/>
  <c r="H260" i="7"/>
  <c r="I260" i="7"/>
  <c r="J260" i="7"/>
  <c r="K260" i="7"/>
  <c r="H261" i="7"/>
  <c r="I261" i="7"/>
  <c r="J261" i="7"/>
  <c r="K261" i="7"/>
  <c r="H262" i="7"/>
  <c r="I262" i="7"/>
  <c r="J262" i="7"/>
  <c r="K262" i="7"/>
  <c r="H263" i="7"/>
  <c r="I263" i="7"/>
  <c r="J263" i="7"/>
  <c r="K263" i="7"/>
  <c r="H264" i="7"/>
  <c r="I264" i="7"/>
  <c r="J264" i="7"/>
  <c r="K264" i="7"/>
  <c r="H265" i="7"/>
  <c r="I265" i="7"/>
  <c r="J265" i="7"/>
  <c r="K265" i="7"/>
  <c r="H266" i="7"/>
  <c r="I266" i="7"/>
  <c r="J266" i="7"/>
  <c r="K266" i="7"/>
  <c r="H267" i="7"/>
  <c r="I267" i="7"/>
  <c r="J267" i="7"/>
  <c r="K267" i="7"/>
  <c r="H268" i="7"/>
  <c r="I268" i="7"/>
  <c r="J268" i="7"/>
  <c r="K268" i="7"/>
  <c r="H269" i="7"/>
  <c r="I269" i="7"/>
  <c r="J269" i="7"/>
  <c r="K269" i="7"/>
  <c r="H270" i="7"/>
  <c r="I270" i="7"/>
  <c r="J270" i="7"/>
  <c r="K270" i="7"/>
  <c r="H271" i="7"/>
  <c r="I271" i="7"/>
  <c r="J271" i="7"/>
  <c r="K271" i="7"/>
  <c r="H272" i="7"/>
  <c r="I272" i="7"/>
  <c r="J272" i="7"/>
  <c r="K272" i="7"/>
  <c r="H273" i="7"/>
  <c r="I273" i="7"/>
  <c r="J273" i="7"/>
  <c r="K273" i="7"/>
  <c r="H274" i="7"/>
  <c r="I274" i="7"/>
  <c r="J274" i="7"/>
  <c r="K274" i="7"/>
  <c r="H275" i="7"/>
  <c r="I275" i="7"/>
  <c r="J275" i="7"/>
  <c r="K275" i="7"/>
  <c r="H276" i="7"/>
  <c r="I276" i="7"/>
  <c r="J276" i="7"/>
  <c r="K276" i="7"/>
  <c r="H277" i="7"/>
  <c r="I277" i="7"/>
  <c r="J277" i="7"/>
  <c r="K277" i="7"/>
  <c r="H278" i="7"/>
  <c r="I278" i="7"/>
  <c r="J278" i="7"/>
  <c r="K278" i="7"/>
  <c r="H279" i="7"/>
  <c r="I279" i="7"/>
  <c r="J279" i="7"/>
  <c r="K279" i="7"/>
  <c r="H280" i="7"/>
  <c r="I280" i="7"/>
  <c r="J280" i="7"/>
  <c r="K280" i="7"/>
  <c r="H281" i="7"/>
  <c r="I281" i="7"/>
  <c r="J281" i="7"/>
  <c r="K281" i="7"/>
  <c r="H282" i="7"/>
  <c r="I282" i="7"/>
  <c r="J282" i="7"/>
  <c r="K282" i="7"/>
  <c r="H283" i="7"/>
  <c r="I283" i="7"/>
  <c r="J283" i="7"/>
  <c r="K283" i="7"/>
  <c r="H284" i="7"/>
  <c r="I284" i="7"/>
  <c r="J284" i="7"/>
  <c r="K284" i="7"/>
  <c r="H285" i="7"/>
  <c r="I285" i="7"/>
  <c r="J285" i="7"/>
  <c r="K285" i="7"/>
  <c r="H286" i="7"/>
  <c r="I286" i="7"/>
  <c r="J286" i="7"/>
  <c r="K286" i="7"/>
  <c r="H287" i="7"/>
  <c r="I287" i="7"/>
  <c r="J287" i="7"/>
  <c r="K287" i="7"/>
  <c r="H288" i="7"/>
  <c r="I288" i="7"/>
  <c r="J288" i="7"/>
  <c r="K288" i="7"/>
  <c r="H289" i="7"/>
  <c r="I289" i="7"/>
  <c r="J289" i="7"/>
  <c r="K289" i="7"/>
  <c r="H290" i="7"/>
  <c r="I290" i="7"/>
  <c r="J290" i="7"/>
  <c r="K290" i="7"/>
  <c r="H291" i="7"/>
  <c r="I291" i="7"/>
  <c r="J291" i="7"/>
  <c r="K291" i="7"/>
  <c r="H292" i="7"/>
  <c r="I292" i="7"/>
  <c r="J292" i="7"/>
  <c r="K292" i="7"/>
  <c r="H293" i="7"/>
  <c r="I293" i="7"/>
  <c r="J293" i="7"/>
  <c r="K293" i="7"/>
  <c r="H294" i="7"/>
  <c r="I294" i="7"/>
  <c r="J294" i="7"/>
  <c r="K294" i="7"/>
  <c r="H295" i="7"/>
  <c r="I295" i="7"/>
  <c r="J295" i="7"/>
  <c r="K295" i="7"/>
  <c r="H296" i="7"/>
  <c r="I296" i="7"/>
  <c r="J296" i="7"/>
  <c r="K296" i="7"/>
  <c r="H297" i="7"/>
  <c r="I297" i="7"/>
  <c r="J297" i="7"/>
  <c r="K297" i="7"/>
  <c r="H298" i="7"/>
  <c r="I298" i="7"/>
  <c r="J298" i="7"/>
  <c r="K298" i="7"/>
  <c r="H299" i="7"/>
  <c r="I299" i="7"/>
  <c r="J299" i="7"/>
  <c r="K299" i="7"/>
  <c r="H300" i="7"/>
  <c r="I300" i="7"/>
  <c r="J300" i="7"/>
  <c r="K300" i="7"/>
  <c r="H301" i="7"/>
  <c r="I301" i="7"/>
  <c r="J301" i="7"/>
  <c r="K301" i="7"/>
  <c r="H302" i="7"/>
  <c r="I302" i="7"/>
  <c r="J302" i="7"/>
  <c r="K302" i="7"/>
  <c r="H303" i="7"/>
  <c r="I303" i="7"/>
  <c r="J303" i="7"/>
  <c r="K303" i="7"/>
  <c r="H304" i="7"/>
  <c r="I304" i="7"/>
  <c r="J304" i="7"/>
  <c r="K304" i="7"/>
  <c r="H305" i="7"/>
  <c r="I305" i="7"/>
  <c r="J305" i="7"/>
  <c r="K305" i="7"/>
  <c r="H306" i="7"/>
  <c r="I306" i="7"/>
  <c r="J306" i="7"/>
  <c r="K306" i="7"/>
  <c r="H307" i="7"/>
  <c r="I307" i="7"/>
  <c r="J307" i="7"/>
  <c r="K307" i="7"/>
  <c r="H308" i="7"/>
  <c r="I308" i="7"/>
  <c r="J308" i="7"/>
  <c r="K308" i="7"/>
  <c r="H309" i="7"/>
  <c r="I309" i="7"/>
  <c r="J309" i="7"/>
  <c r="K309" i="7"/>
  <c r="H310" i="7"/>
  <c r="I310" i="7"/>
  <c r="J310" i="7"/>
  <c r="K310" i="7"/>
  <c r="H311" i="7"/>
  <c r="I311" i="7"/>
  <c r="J311" i="7"/>
  <c r="K311" i="7"/>
  <c r="H312" i="7"/>
  <c r="I312" i="7"/>
  <c r="J312" i="7"/>
  <c r="K312" i="7"/>
  <c r="H313" i="7"/>
  <c r="I313" i="7"/>
  <c r="J313" i="7"/>
  <c r="K313" i="7"/>
  <c r="H314" i="7"/>
  <c r="I314" i="7"/>
  <c r="J314" i="7"/>
  <c r="K314" i="7"/>
  <c r="H315" i="7"/>
  <c r="I315" i="7"/>
  <c r="J315" i="7"/>
  <c r="K315" i="7"/>
  <c r="H316" i="7"/>
  <c r="I316" i="7"/>
  <c r="J316" i="7"/>
  <c r="K316" i="7"/>
  <c r="H317" i="7"/>
  <c r="I317" i="7"/>
  <c r="J317" i="7"/>
  <c r="K317" i="7"/>
  <c r="H318" i="7"/>
  <c r="I318" i="7"/>
  <c r="J318" i="7"/>
  <c r="K318" i="7"/>
  <c r="H319" i="7"/>
  <c r="I319" i="7"/>
  <c r="J319" i="7"/>
  <c r="K319" i="7"/>
  <c r="H320" i="7"/>
  <c r="I320" i="7"/>
  <c r="J320" i="7"/>
  <c r="K320" i="7"/>
  <c r="H321" i="7"/>
  <c r="I321" i="7"/>
  <c r="J321" i="7"/>
  <c r="K321" i="7"/>
  <c r="H322" i="7"/>
  <c r="I322" i="7"/>
  <c r="J322" i="7"/>
  <c r="K322" i="7"/>
  <c r="H323" i="7"/>
  <c r="I323" i="7"/>
  <c r="J323" i="7"/>
  <c r="K323" i="7"/>
  <c r="H324" i="7"/>
  <c r="I324" i="7"/>
  <c r="J324" i="7"/>
  <c r="K324" i="7"/>
  <c r="H325" i="7"/>
  <c r="I325" i="7"/>
  <c r="J325" i="7"/>
  <c r="K325" i="7"/>
  <c r="H326" i="7"/>
  <c r="I326" i="7"/>
  <c r="J326" i="7"/>
  <c r="K326" i="7"/>
  <c r="H327" i="7"/>
  <c r="I327" i="7"/>
  <c r="J327" i="7"/>
  <c r="K327" i="7"/>
  <c r="H328" i="7"/>
  <c r="I328" i="7"/>
  <c r="J328" i="7"/>
  <c r="K328" i="7"/>
  <c r="H329" i="7"/>
  <c r="I329" i="7"/>
  <c r="J329" i="7"/>
  <c r="K329" i="7"/>
  <c r="H330" i="7"/>
  <c r="I330" i="7"/>
  <c r="J330" i="7"/>
  <c r="K330" i="7"/>
  <c r="H331" i="7"/>
  <c r="I331" i="7"/>
  <c r="J331" i="7"/>
  <c r="K331" i="7"/>
  <c r="H332" i="7"/>
  <c r="I332" i="7"/>
  <c r="J332" i="7"/>
  <c r="K332" i="7"/>
  <c r="H333" i="7"/>
  <c r="I333" i="7"/>
  <c r="J333" i="7"/>
  <c r="K333" i="7"/>
  <c r="H334" i="7"/>
  <c r="I334" i="7"/>
  <c r="J334" i="7"/>
  <c r="K334" i="7"/>
  <c r="H335" i="7"/>
  <c r="I335" i="7"/>
  <c r="J335" i="7"/>
  <c r="K335" i="7"/>
  <c r="H336" i="7"/>
  <c r="I336" i="7"/>
  <c r="J336" i="7"/>
  <c r="K336" i="7"/>
  <c r="I7" i="7"/>
  <c r="J7" i="7"/>
  <c r="K7" i="7"/>
  <c r="H7" i="7"/>
  <c r="N8" i="7"/>
  <c r="H338" i="7"/>
  <c r="I338" i="7"/>
  <c r="J338" i="7"/>
  <c r="K338" i="7"/>
  <c r="H339" i="7"/>
  <c r="I339" i="7"/>
  <c r="J339" i="7"/>
  <c r="K339" i="7"/>
  <c r="H340" i="7"/>
  <c r="I340" i="7"/>
  <c r="J340" i="7"/>
  <c r="K340" i="7"/>
  <c r="H341" i="7"/>
  <c r="I341" i="7"/>
  <c r="J341" i="7"/>
  <c r="K341" i="7"/>
  <c r="H342" i="7"/>
  <c r="I342" i="7"/>
  <c r="J342" i="7"/>
  <c r="K342" i="7"/>
  <c r="H343" i="7"/>
  <c r="I343" i="7"/>
  <c r="J343" i="7"/>
  <c r="K343" i="7"/>
  <c r="H344" i="7"/>
  <c r="I344" i="7"/>
  <c r="J344" i="7"/>
  <c r="K344" i="7"/>
  <c r="H345" i="7"/>
  <c r="I345" i="7"/>
  <c r="J345" i="7"/>
  <c r="K345" i="7"/>
  <c r="H346" i="7"/>
  <c r="I346" i="7"/>
  <c r="J346" i="7"/>
  <c r="K346" i="7"/>
  <c r="H347" i="7"/>
  <c r="I347" i="7"/>
  <c r="J347" i="7"/>
  <c r="K347" i="7"/>
  <c r="H348" i="7"/>
  <c r="I348" i="7"/>
  <c r="J348" i="7"/>
  <c r="K348" i="7"/>
  <c r="H349" i="7"/>
  <c r="I349" i="7"/>
  <c r="J349" i="7"/>
  <c r="K349" i="7"/>
  <c r="H350" i="7"/>
  <c r="I350" i="7"/>
  <c r="J350" i="7"/>
  <c r="K350" i="7"/>
  <c r="H351" i="7"/>
  <c r="I351" i="7"/>
  <c r="J351" i="7"/>
  <c r="K351" i="7"/>
  <c r="H352" i="7"/>
  <c r="I352" i="7"/>
  <c r="J352" i="7"/>
  <c r="K352" i="7"/>
  <c r="H353" i="7"/>
  <c r="I353" i="7"/>
  <c r="J353" i="7"/>
  <c r="K353" i="7"/>
  <c r="H354" i="7"/>
  <c r="I354" i="7"/>
  <c r="J354" i="7"/>
  <c r="K354" i="7"/>
  <c r="H355" i="7"/>
  <c r="I355" i="7"/>
  <c r="J355" i="7"/>
  <c r="K355" i="7"/>
  <c r="H356" i="7"/>
  <c r="I356" i="7"/>
  <c r="J356" i="7"/>
  <c r="K356" i="7"/>
  <c r="H357" i="7"/>
  <c r="I357" i="7"/>
  <c r="J357" i="7"/>
  <c r="K357" i="7"/>
  <c r="H358" i="7"/>
  <c r="I358" i="7"/>
  <c r="J358" i="7"/>
  <c r="K358" i="7"/>
  <c r="H359" i="7"/>
  <c r="I359" i="7"/>
  <c r="J359" i="7"/>
  <c r="K359" i="7"/>
  <c r="H360" i="7"/>
  <c r="I360" i="7"/>
  <c r="J360" i="7"/>
  <c r="K360" i="7"/>
  <c r="H361" i="7"/>
  <c r="I361" i="7"/>
  <c r="J361" i="7"/>
  <c r="K361" i="7"/>
  <c r="H362" i="7"/>
  <c r="I362" i="7"/>
  <c r="J362" i="7"/>
  <c r="K362" i="7"/>
  <c r="H363" i="7"/>
  <c r="I363" i="7"/>
  <c r="J363" i="7"/>
  <c r="K363" i="7"/>
  <c r="H364" i="7"/>
  <c r="I364" i="7"/>
  <c r="J364" i="7"/>
  <c r="K364" i="7"/>
  <c r="H365" i="7"/>
  <c r="I365" i="7"/>
  <c r="J365" i="7"/>
  <c r="K365" i="7"/>
  <c r="H366" i="7"/>
  <c r="I366" i="7"/>
  <c r="J366" i="7"/>
  <c r="K366" i="7"/>
  <c r="H367" i="7"/>
  <c r="I367" i="7"/>
  <c r="J367" i="7"/>
  <c r="K367" i="7"/>
  <c r="H368" i="7"/>
  <c r="I368" i="7"/>
  <c r="J368" i="7"/>
  <c r="K368" i="7"/>
  <c r="H369" i="7"/>
  <c r="I369" i="7"/>
  <c r="J369" i="7"/>
  <c r="K369" i="7"/>
  <c r="H370" i="7"/>
  <c r="I370" i="7"/>
  <c r="J370" i="7"/>
  <c r="K370" i="7"/>
  <c r="H371" i="7"/>
  <c r="I371" i="7"/>
  <c r="J371" i="7"/>
  <c r="K371" i="7"/>
  <c r="H372" i="7"/>
  <c r="I372" i="7"/>
  <c r="J372" i="7"/>
  <c r="K372" i="7"/>
  <c r="H373" i="7"/>
  <c r="I373" i="7"/>
  <c r="J373" i="7"/>
  <c r="K373" i="7"/>
  <c r="H374" i="7"/>
  <c r="I374" i="7"/>
  <c r="J374" i="7"/>
  <c r="K374" i="7"/>
  <c r="H375" i="7"/>
  <c r="I375" i="7"/>
  <c r="J375" i="7"/>
  <c r="K375" i="7"/>
  <c r="H376" i="7"/>
  <c r="I376" i="7"/>
  <c r="J376" i="7"/>
  <c r="K376" i="7"/>
  <c r="H377" i="7"/>
  <c r="I377" i="7"/>
  <c r="J377" i="7"/>
  <c r="K377" i="7"/>
  <c r="H378" i="7"/>
  <c r="I378" i="7"/>
  <c r="J378" i="7"/>
  <c r="K378" i="7"/>
  <c r="H379" i="7"/>
  <c r="I379" i="7"/>
  <c r="J379" i="7"/>
  <c r="K379" i="7"/>
  <c r="H380" i="7"/>
  <c r="I380" i="7"/>
  <c r="J380" i="7"/>
  <c r="K380" i="7"/>
  <c r="H381" i="7"/>
  <c r="I381" i="7"/>
  <c r="J381" i="7"/>
  <c r="K381" i="7"/>
  <c r="H382" i="7"/>
  <c r="I382" i="7"/>
  <c r="J382" i="7"/>
  <c r="K382" i="7"/>
  <c r="H383" i="7"/>
  <c r="I383" i="7"/>
  <c r="J383" i="7"/>
  <c r="K383" i="7"/>
  <c r="H384" i="7"/>
  <c r="I384" i="7"/>
  <c r="J384" i="7"/>
  <c r="K384" i="7"/>
  <c r="H385" i="7"/>
  <c r="I385" i="7"/>
  <c r="J385" i="7"/>
  <c r="K385" i="7"/>
  <c r="H386" i="7"/>
  <c r="I386" i="7"/>
  <c r="J386" i="7"/>
  <c r="K386" i="7"/>
  <c r="H387" i="7"/>
  <c r="I387" i="7"/>
  <c r="J387" i="7"/>
  <c r="K387" i="7"/>
  <c r="H388" i="7"/>
  <c r="I388" i="7"/>
  <c r="J388" i="7"/>
  <c r="K388" i="7"/>
  <c r="H389" i="7"/>
  <c r="I389" i="7"/>
  <c r="J389" i="7"/>
  <c r="K389" i="7"/>
  <c r="H390" i="7"/>
  <c r="I390" i="7"/>
  <c r="J390" i="7"/>
  <c r="K390" i="7"/>
  <c r="H391" i="7"/>
  <c r="I391" i="7"/>
  <c r="J391" i="7"/>
  <c r="K391" i="7"/>
  <c r="H392" i="7"/>
  <c r="I392" i="7"/>
  <c r="J392" i="7"/>
  <c r="K392" i="7"/>
  <c r="H393" i="7"/>
  <c r="I393" i="7"/>
  <c r="J393" i="7"/>
  <c r="K393" i="7"/>
  <c r="H394" i="7"/>
  <c r="I394" i="7"/>
  <c r="J394" i="7"/>
  <c r="K394" i="7"/>
  <c r="H395" i="7"/>
  <c r="I395" i="7"/>
  <c r="J395" i="7"/>
  <c r="K395" i="7"/>
  <c r="H396" i="7"/>
  <c r="I396" i="7"/>
  <c r="J396" i="7"/>
  <c r="K396" i="7"/>
  <c r="H397" i="7"/>
  <c r="I397" i="7"/>
  <c r="J397" i="7"/>
  <c r="K397" i="7"/>
  <c r="H398" i="7"/>
  <c r="I398" i="7"/>
  <c r="J398" i="7"/>
  <c r="K398" i="7"/>
  <c r="H399" i="7"/>
  <c r="I399" i="7"/>
  <c r="J399" i="7"/>
  <c r="K399" i="7"/>
  <c r="H400" i="7"/>
  <c r="I400" i="7"/>
  <c r="J400" i="7"/>
  <c r="K400" i="7"/>
  <c r="H401" i="7"/>
  <c r="I401" i="7"/>
  <c r="J401" i="7"/>
  <c r="K401" i="7"/>
  <c r="H402" i="7"/>
  <c r="I402" i="7"/>
  <c r="J402" i="7"/>
  <c r="K402" i="7"/>
  <c r="H403" i="7"/>
  <c r="I403" i="7"/>
  <c r="J403" i="7"/>
  <c r="K403" i="7"/>
  <c r="H404" i="7"/>
  <c r="I404" i="7"/>
  <c r="J404" i="7"/>
  <c r="K404" i="7"/>
  <c r="H405" i="7"/>
  <c r="I405" i="7"/>
  <c r="J405" i="7"/>
  <c r="K405" i="7"/>
  <c r="H406" i="7"/>
  <c r="I406" i="7"/>
  <c r="J406" i="7"/>
  <c r="K406" i="7"/>
  <c r="H407" i="7"/>
  <c r="I407" i="7"/>
  <c r="J407" i="7"/>
  <c r="K407" i="7"/>
  <c r="H408" i="7"/>
  <c r="I408" i="7"/>
  <c r="J408" i="7"/>
  <c r="K408" i="7"/>
  <c r="H409" i="7"/>
  <c r="I409" i="7"/>
  <c r="J409" i="7"/>
  <c r="K409" i="7"/>
  <c r="H410" i="7"/>
  <c r="I410" i="7"/>
  <c r="J410" i="7"/>
  <c r="K410" i="7"/>
  <c r="H411" i="7"/>
  <c r="I411" i="7"/>
  <c r="J411" i="7"/>
  <c r="K411" i="7"/>
  <c r="H412" i="7"/>
  <c r="I412" i="7"/>
  <c r="J412" i="7"/>
  <c r="K412" i="7"/>
  <c r="H413" i="7"/>
  <c r="I413" i="7"/>
  <c r="J413" i="7"/>
  <c r="K413" i="7"/>
  <c r="H414" i="7"/>
  <c r="I414" i="7"/>
  <c r="J414" i="7"/>
  <c r="K414" i="7"/>
  <c r="H415" i="7"/>
  <c r="I415" i="7"/>
  <c r="J415" i="7"/>
  <c r="K415" i="7"/>
  <c r="H416" i="7"/>
  <c r="I416" i="7"/>
  <c r="J416" i="7"/>
  <c r="K416" i="7"/>
  <c r="H417" i="7"/>
  <c r="I417" i="7"/>
  <c r="J417" i="7"/>
  <c r="K417" i="7"/>
  <c r="H418" i="7"/>
  <c r="I418" i="7"/>
  <c r="J418" i="7"/>
  <c r="K418" i="7"/>
  <c r="H419" i="7"/>
  <c r="I419" i="7"/>
  <c r="J419" i="7"/>
  <c r="K419" i="7"/>
  <c r="H420" i="7"/>
  <c r="I420" i="7"/>
  <c r="J420" i="7"/>
  <c r="K420" i="7"/>
  <c r="H421" i="7"/>
  <c r="I421" i="7"/>
  <c r="J421" i="7"/>
  <c r="K421" i="7"/>
  <c r="H422" i="7"/>
  <c r="I422" i="7"/>
  <c r="J422" i="7"/>
  <c r="K422" i="7"/>
  <c r="H423" i="7"/>
  <c r="I423" i="7"/>
  <c r="J423" i="7"/>
  <c r="K423" i="7"/>
  <c r="H424" i="7"/>
  <c r="I424" i="7"/>
  <c r="J424" i="7"/>
  <c r="K424" i="7"/>
  <c r="H425" i="7"/>
  <c r="I425" i="7"/>
  <c r="J425" i="7"/>
  <c r="K425" i="7"/>
  <c r="H426" i="7"/>
  <c r="I426" i="7"/>
  <c r="J426" i="7"/>
  <c r="K426" i="7"/>
  <c r="H427" i="7"/>
  <c r="I427" i="7"/>
  <c r="J427" i="7"/>
  <c r="K427" i="7"/>
  <c r="H428" i="7"/>
  <c r="I428" i="7"/>
  <c r="J428" i="7"/>
  <c r="K428" i="7"/>
  <c r="H429" i="7"/>
  <c r="I429" i="7"/>
  <c r="J429" i="7"/>
  <c r="K429" i="7"/>
  <c r="H430" i="7"/>
  <c r="I430" i="7"/>
  <c r="J430" i="7"/>
  <c r="K430" i="7"/>
  <c r="H431" i="7"/>
  <c r="I431" i="7"/>
  <c r="J431" i="7"/>
  <c r="K431" i="7"/>
  <c r="H432" i="7"/>
  <c r="I432" i="7"/>
  <c r="J432" i="7"/>
  <c r="K432" i="7"/>
  <c r="H433" i="7"/>
  <c r="I433" i="7"/>
  <c r="J433" i="7"/>
  <c r="K433" i="7"/>
  <c r="H434" i="7"/>
  <c r="I434" i="7"/>
  <c r="J434" i="7"/>
  <c r="K434" i="7"/>
  <c r="H435" i="7"/>
  <c r="I435" i="7"/>
  <c r="J435" i="7"/>
  <c r="K435" i="7"/>
  <c r="H436" i="7"/>
  <c r="I436" i="7"/>
  <c r="J436" i="7"/>
  <c r="K436" i="7"/>
  <c r="H437" i="7"/>
  <c r="I437" i="7"/>
  <c r="J437" i="7"/>
  <c r="K437" i="7"/>
  <c r="H438" i="7"/>
  <c r="I438" i="7"/>
  <c r="J438" i="7"/>
  <c r="K438" i="7"/>
  <c r="H439" i="7"/>
  <c r="I439" i="7"/>
  <c r="J439" i="7"/>
  <c r="K439" i="7"/>
  <c r="H440" i="7"/>
  <c r="I440" i="7"/>
  <c r="J440" i="7"/>
  <c r="K440" i="7"/>
  <c r="H441" i="7"/>
  <c r="I441" i="7"/>
  <c r="J441" i="7"/>
  <c r="K441" i="7"/>
  <c r="H442" i="7"/>
  <c r="I442" i="7"/>
  <c r="J442" i="7"/>
  <c r="K442" i="7"/>
  <c r="H443" i="7"/>
  <c r="I443" i="7"/>
  <c r="J443" i="7"/>
  <c r="K443" i="7"/>
  <c r="H444" i="7"/>
  <c r="I444" i="7"/>
  <c r="J444" i="7"/>
  <c r="K444" i="7"/>
  <c r="H445" i="7"/>
  <c r="I445" i="7"/>
  <c r="J445" i="7"/>
  <c r="K445" i="7"/>
  <c r="H446" i="7"/>
  <c r="I446" i="7"/>
  <c r="J446" i="7"/>
  <c r="K446" i="7"/>
  <c r="H447" i="7"/>
  <c r="I447" i="7"/>
  <c r="J447" i="7"/>
  <c r="K447" i="7"/>
  <c r="H448" i="7"/>
  <c r="I448" i="7"/>
  <c r="J448" i="7"/>
  <c r="K448" i="7"/>
  <c r="H449" i="7"/>
  <c r="I449" i="7"/>
  <c r="J449" i="7"/>
  <c r="K449" i="7"/>
  <c r="H450" i="7"/>
  <c r="I450" i="7"/>
  <c r="J450" i="7"/>
  <c r="K450" i="7"/>
  <c r="H451" i="7"/>
  <c r="I451" i="7"/>
  <c r="J451" i="7"/>
  <c r="K451" i="7"/>
  <c r="H452" i="7"/>
  <c r="I452" i="7"/>
  <c r="J452" i="7"/>
  <c r="K452" i="7"/>
  <c r="H453" i="7"/>
  <c r="I453" i="7"/>
  <c r="J453" i="7"/>
  <c r="K453" i="7"/>
  <c r="H454" i="7"/>
  <c r="I454" i="7"/>
  <c r="J454" i="7"/>
  <c r="K454" i="7"/>
  <c r="H455" i="7"/>
  <c r="I455" i="7"/>
  <c r="J455" i="7"/>
  <c r="K455" i="7"/>
  <c r="H456" i="7"/>
  <c r="I456" i="7"/>
  <c r="J456" i="7"/>
  <c r="K456" i="7"/>
  <c r="H457" i="7"/>
  <c r="I457" i="7"/>
  <c r="J457" i="7"/>
  <c r="K457" i="7"/>
  <c r="H458" i="7"/>
  <c r="I458" i="7"/>
  <c r="J458" i="7"/>
  <c r="K458" i="7"/>
  <c r="H459" i="7"/>
  <c r="I459" i="7"/>
  <c r="J459" i="7"/>
  <c r="K459" i="7"/>
  <c r="H460" i="7"/>
  <c r="I460" i="7"/>
  <c r="J460" i="7"/>
  <c r="K460" i="7"/>
  <c r="H461" i="7"/>
  <c r="I461" i="7"/>
  <c r="J461" i="7"/>
  <c r="K461" i="7"/>
  <c r="H462" i="7"/>
  <c r="I462" i="7"/>
  <c r="J462" i="7"/>
  <c r="K462" i="7"/>
  <c r="H463" i="7"/>
  <c r="I463" i="7"/>
  <c r="J463" i="7"/>
  <c r="K463" i="7"/>
  <c r="H464" i="7"/>
  <c r="I464" i="7"/>
  <c r="J464" i="7"/>
  <c r="K464" i="7"/>
  <c r="H465" i="7"/>
  <c r="I465" i="7"/>
  <c r="J465" i="7"/>
  <c r="K465" i="7"/>
  <c r="H466" i="7"/>
  <c r="I466" i="7"/>
  <c r="J466" i="7"/>
  <c r="K466" i="7"/>
  <c r="H467" i="7"/>
  <c r="I467" i="7"/>
  <c r="J467" i="7"/>
  <c r="K467" i="7"/>
  <c r="H468" i="7"/>
  <c r="I468" i="7"/>
  <c r="J468" i="7"/>
  <c r="K468" i="7"/>
  <c r="H469" i="7"/>
  <c r="I469" i="7"/>
  <c r="J469" i="7"/>
  <c r="K469" i="7"/>
  <c r="H470" i="7"/>
  <c r="I470" i="7"/>
  <c r="J470" i="7"/>
  <c r="K470" i="7"/>
  <c r="H471" i="7"/>
  <c r="I471" i="7"/>
  <c r="J471" i="7"/>
  <c r="K471" i="7"/>
  <c r="H472" i="7"/>
  <c r="I472" i="7"/>
  <c r="J472" i="7"/>
  <c r="K472" i="7"/>
  <c r="H473" i="7"/>
  <c r="I473" i="7"/>
  <c r="J473" i="7"/>
  <c r="K473" i="7"/>
  <c r="H474" i="7"/>
  <c r="I474" i="7"/>
  <c r="J474" i="7"/>
  <c r="K474" i="7"/>
  <c r="H475" i="7"/>
  <c r="I475" i="7"/>
  <c r="J475" i="7"/>
  <c r="K475" i="7"/>
  <c r="H476" i="7"/>
  <c r="I476" i="7"/>
  <c r="J476" i="7"/>
  <c r="K476" i="7"/>
  <c r="H477" i="7"/>
  <c r="I477" i="7"/>
  <c r="J477" i="7"/>
  <c r="K477" i="7"/>
  <c r="H478" i="7"/>
  <c r="I478" i="7"/>
  <c r="J478" i="7"/>
  <c r="K478" i="7"/>
  <c r="H479" i="7"/>
  <c r="I479" i="7"/>
  <c r="J479" i="7"/>
  <c r="K479" i="7"/>
  <c r="H480" i="7"/>
  <c r="I480" i="7"/>
  <c r="J480" i="7"/>
  <c r="K480" i="7"/>
  <c r="H481" i="7"/>
  <c r="I481" i="7"/>
  <c r="J481" i="7"/>
  <c r="K481" i="7"/>
  <c r="H482" i="7"/>
  <c r="I482" i="7"/>
  <c r="J482" i="7"/>
  <c r="K482" i="7"/>
  <c r="H483" i="7"/>
  <c r="I483" i="7"/>
  <c r="J483" i="7"/>
  <c r="K483" i="7"/>
  <c r="H484" i="7"/>
  <c r="I484" i="7"/>
  <c r="J484" i="7"/>
  <c r="K484" i="7"/>
  <c r="H485" i="7"/>
  <c r="I485" i="7"/>
  <c r="J485" i="7"/>
  <c r="K485" i="7"/>
  <c r="H486" i="7"/>
  <c r="I486" i="7"/>
  <c r="J486" i="7"/>
  <c r="K486" i="7"/>
  <c r="H487" i="7"/>
  <c r="I487" i="7"/>
  <c r="J487" i="7"/>
  <c r="K487" i="7"/>
  <c r="H488" i="7"/>
  <c r="I488" i="7"/>
  <c r="J488" i="7"/>
  <c r="K488" i="7"/>
  <c r="H489" i="7"/>
  <c r="I489" i="7"/>
  <c r="J489" i="7"/>
  <c r="K489" i="7"/>
  <c r="H490" i="7"/>
  <c r="I490" i="7"/>
  <c r="J490" i="7"/>
  <c r="K490" i="7"/>
  <c r="H491" i="7"/>
  <c r="I491" i="7"/>
  <c r="J491" i="7"/>
  <c r="K491" i="7"/>
  <c r="H492" i="7"/>
  <c r="I492" i="7"/>
  <c r="J492" i="7"/>
  <c r="K492" i="7"/>
  <c r="H493" i="7"/>
  <c r="I493" i="7"/>
  <c r="J493" i="7"/>
  <c r="K493" i="7"/>
  <c r="H494" i="7"/>
  <c r="I494" i="7"/>
  <c r="J494" i="7"/>
  <c r="K494" i="7"/>
  <c r="H495" i="7"/>
  <c r="I495" i="7"/>
  <c r="J495" i="7"/>
  <c r="K495" i="7"/>
  <c r="H496" i="7"/>
  <c r="I496" i="7"/>
  <c r="J496" i="7"/>
  <c r="K496" i="7"/>
  <c r="H497" i="7"/>
  <c r="I497" i="7"/>
  <c r="J497" i="7"/>
  <c r="K497" i="7"/>
  <c r="H498" i="7"/>
  <c r="I498" i="7"/>
  <c r="J498" i="7"/>
  <c r="K498" i="7"/>
  <c r="H499" i="7"/>
  <c r="I499" i="7"/>
  <c r="J499" i="7"/>
  <c r="K499" i="7"/>
  <c r="H500" i="7"/>
  <c r="I500" i="7"/>
  <c r="J500" i="7"/>
  <c r="K500" i="7"/>
  <c r="H501" i="7"/>
  <c r="I501" i="7"/>
  <c r="J501" i="7"/>
  <c r="K501" i="7"/>
  <c r="H502" i="7"/>
  <c r="I502" i="7"/>
  <c r="J502" i="7"/>
  <c r="K502" i="7"/>
  <c r="H503" i="7"/>
  <c r="I503" i="7"/>
  <c r="J503" i="7"/>
  <c r="K503" i="7"/>
  <c r="H504" i="7"/>
  <c r="I504" i="7"/>
  <c r="J504" i="7"/>
  <c r="K504" i="7"/>
  <c r="H505" i="7"/>
  <c r="I505" i="7"/>
  <c r="J505" i="7"/>
  <c r="K505" i="7"/>
  <c r="H506" i="7"/>
  <c r="I506" i="7"/>
  <c r="J506" i="7"/>
  <c r="K506" i="7"/>
  <c r="H507" i="7"/>
  <c r="I507" i="7"/>
  <c r="J507" i="7"/>
  <c r="K507" i="7"/>
  <c r="H508" i="7"/>
  <c r="I508" i="7"/>
  <c r="J508" i="7"/>
  <c r="K508" i="7"/>
  <c r="H509" i="7"/>
  <c r="I509" i="7"/>
  <c r="J509" i="7"/>
  <c r="K509" i="7"/>
  <c r="H510" i="7"/>
  <c r="I510" i="7"/>
  <c r="J510" i="7"/>
  <c r="K510" i="7"/>
  <c r="H511" i="7"/>
  <c r="I511" i="7"/>
  <c r="J511" i="7"/>
  <c r="K511" i="7"/>
  <c r="H512" i="7"/>
  <c r="I512" i="7"/>
  <c r="J512" i="7"/>
  <c r="K512" i="7"/>
  <c r="H513" i="7"/>
  <c r="I513" i="7"/>
  <c r="J513" i="7"/>
  <c r="K513" i="7"/>
  <c r="H514" i="7"/>
  <c r="I514" i="7"/>
  <c r="J514" i="7"/>
  <c r="K514" i="7"/>
  <c r="H515" i="7"/>
  <c r="I515" i="7"/>
  <c r="J515" i="7"/>
  <c r="K515" i="7"/>
  <c r="H516" i="7"/>
  <c r="I516" i="7"/>
  <c r="J516" i="7"/>
  <c r="K516" i="7"/>
  <c r="H517" i="7"/>
  <c r="I517" i="7"/>
  <c r="J517" i="7"/>
  <c r="K517" i="7"/>
  <c r="I337" i="7"/>
  <c r="J337" i="7"/>
  <c r="K337" i="7"/>
  <c r="H337" i="7"/>
  <c r="O51" i="20" l="1"/>
  <c r="H16" i="20"/>
  <c r="O464" i="20"/>
  <c r="O67" i="20"/>
  <c r="H14" i="20"/>
  <c r="O31" i="20"/>
  <c r="O284" i="20"/>
  <c r="O273" i="20"/>
  <c r="O275" i="20"/>
  <c r="O369" i="20"/>
  <c r="O345" i="20"/>
  <c r="O231" i="20"/>
  <c r="O9" i="20"/>
  <c r="O473" i="20"/>
  <c r="O317" i="20"/>
  <c r="O176" i="20"/>
  <c r="O227" i="20"/>
  <c r="O403" i="20"/>
  <c r="O383" i="20"/>
  <c r="O152" i="20"/>
  <c r="O201" i="20"/>
  <c r="O351" i="20"/>
  <c r="O510" i="20"/>
  <c r="O90" i="20"/>
  <c r="O534" i="20"/>
  <c r="O477" i="20"/>
  <c r="O451" i="20"/>
  <c r="O357" i="20"/>
  <c r="O296" i="20"/>
  <c r="O388" i="20"/>
  <c r="O518" i="20"/>
  <c r="O528" i="20"/>
  <c r="O412" i="20"/>
  <c r="O520" i="20"/>
  <c r="O340" i="20"/>
  <c r="O117" i="20"/>
  <c r="O142" i="20"/>
  <c r="O256" i="20"/>
  <c r="O328" i="20"/>
  <c r="O497" i="20"/>
  <c r="O89" i="20"/>
  <c r="O341" i="20"/>
  <c r="O133" i="20"/>
  <c r="O393" i="20"/>
  <c r="O501" i="20"/>
  <c r="O460" i="20"/>
  <c r="L21" i="20"/>
  <c r="M21" i="20" s="1"/>
  <c r="O16" i="19"/>
  <c r="H18" i="19"/>
  <c r="O242" i="19"/>
  <c r="O410" i="19"/>
  <c r="O407" i="19"/>
  <c r="O305" i="19"/>
  <c r="O172" i="19"/>
  <c r="O475" i="19"/>
  <c r="O371" i="19"/>
  <c r="O138" i="19"/>
  <c r="O322" i="19"/>
  <c r="O152" i="19"/>
  <c r="O191" i="19"/>
  <c r="O206" i="19"/>
  <c r="O394" i="19"/>
  <c r="O202" i="19"/>
  <c r="O383" i="19"/>
  <c r="O511" i="19"/>
  <c r="O95" i="19"/>
  <c r="O269" i="19"/>
  <c r="O258" i="19"/>
  <c r="M17" i="19"/>
  <c r="O63" i="19"/>
  <c r="O199" i="19"/>
  <c r="O141" i="19"/>
  <c r="O461" i="19"/>
  <c r="O471" i="19"/>
  <c r="O477" i="19"/>
  <c r="O196" i="19"/>
  <c r="O299" i="19"/>
  <c r="O328" i="19"/>
  <c r="O53" i="19"/>
  <c r="O388" i="19"/>
  <c r="O355" i="19"/>
  <c r="O244" i="19"/>
  <c r="O379" i="19"/>
  <c r="O415" i="19"/>
  <c r="O528" i="19"/>
  <c r="O332" i="19"/>
  <c r="O534" i="19"/>
  <c r="O311" i="19"/>
  <c r="O127" i="19"/>
  <c r="O32" i="19"/>
  <c r="O139" i="19"/>
  <c r="O184" i="19"/>
  <c r="O497" i="19"/>
  <c r="O174" i="19"/>
  <c r="O132" i="19"/>
  <c r="O131" i="19"/>
  <c r="O79" i="19"/>
  <c r="O162" i="19"/>
  <c r="O110" i="19"/>
  <c r="O198" i="19"/>
  <c r="O381" i="19"/>
  <c r="O94" i="19"/>
  <c r="O521" i="19"/>
  <c r="O298" i="19"/>
  <c r="O137" i="19"/>
  <c r="O313" i="19"/>
  <c r="J25" i="19"/>
  <c r="H15" i="19"/>
  <c r="O520" i="19"/>
  <c r="O433" i="19"/>
  <c r="O417" i="19"/>
  <c r="O378" i="19"/>
  <c r="O210" i="19"/>
  <c r="O480" i="19"/>
  <c r="O495" i="19"/>
  <c r="O349" i="19"/>
  <c r="O226" i="19"/>
  <c r="O169" i="19"/>
  <c r="O374" i="19"/>
  <c r="O205" i="19"/>
  <c r="O238" i="19"/>
  <c r="O424" i="19"/>
  <c r="M14" i="19"/>
  <c r="O67" i="19"/>
  <c r="O295" i="19"/>
  <c r="O254" i="19"/>
  <c r="O352" i="19"/>
  <c r="O409" i="19"/>
  <c r="O319" i="19"/>
  <c r="O124" i="19"/>
  <c r="O392" i="19"/>
  <c r="O398" i="19"/>
  <c r="O246" i="19"/>
  <c r="O411" i="19"/>
  <c r="O80" i="19"/>
  <c r="O333" i="19"/>
  <c r="K25" i="19"/>
  <c r="O525" i="18"/>
  <c r="O67" i="18"/>
  <c r="O170" i="18"/>
  <c r="O230" i="18"/>
  <c r="O310" i="18"/>
  <c r="O457" i="18"/>
  <c r="O395" i="18"/>
  <c r="O477" i="18"/>
  <c r="O267" i="18"/>
  <c r="O512" i="18"/>
  <c r="O415" i="18"/>
  <c r="O98" i="18"/>
  <c r="O81" i="18"/>
  <c r="O43" i="18"/>
  <c r="O518" i="18"/>
  <c r="O371" i="18"/>
  <c r="O370" i="18"/>
  <c r="O481" i="18"/>
  <c r="O37" i="18"/>
  <c r="O49" i="18"/>
  <c r="O213" i="18"/>
  <c r="O393" i="18"/>
  <c r="O202" i="18"/>
  <c r="O317" i="18"/>
  <c r="O193" i="18"/>
  <c r="O507" i="18"/>
  <c r="O219" i="18"/>
  <c r="O231" i="18"/>
  <c r="O31" i="18"/>
  <c r="O535" i="18"/>
  <c r="O519" i="18"/>
  <c r="O379" i="18"/>
  <c r="O355" i="18"/>
  <c r="O155" i="18"/>
  <c r="O206" i="18"/>
  <c r="O97" i="18"/>
  <c r="O313" i="18"/>
  <c r="O384" i="18"/>
  <c r="O385" i="18"/>
  <c r="O422" i="18"/>
  <c r="O303" i="18"/>
  <c r="O292" i="18"/>
  <c r="O118" i="18"/>
  <c r="O196" i="18"/>
  <c r="O392" i="18"/>
  <c r="O215" i="18"/>
  <c r="O515" i="18"/>
  <c r="O369" i="18"/>
  <c r="O159" i="18"/>
  <c r="O489" i="18"/>
  <c r="O291" i="18"/>
  <c r="O498" i="20"/>
  <c r="O437" i="20"/>
  <c r="O511" i="20"/>
  <c r="O402" i="20"/>
  <c r="O406" i="20"/>
  <c r="O169" i="20"/>
  <c r="O143" i="20"/>
  <c r="O283" i="20"/>
  <c r="O352" i="20"/>
  <c r="O505" i="20"/>
  <c r="O486" i="20"/>
  <c r="O203" i="20"/>
  <c r="O422" i="20"/>
  <c r="O452" i="20"/>
  <c r="O454" i="20"/>
  <c r="O238" i="20"/>
  <c r="O274" i="20"/>
  <c r="O281" i="20"/>
  <c r="O286" i="20"/>
  <c r="O178" i="20"/>
  <c r="O400" i="20"/>
  <c r="O126" i="20"/>
  <c r="M18" i="20"/>
  <c r="O217" i="20"/>
  <c r="O420" i="20"/>
  <c r="O229" i="20"/>
  <c r="O315" i="20"/>
  <c r="O277" i="20"/>
  <c r="O523" i="20"/>
  <c r="O267" i="20"/>
  <c r="O493" i="20"/>
  <c r="O468" i="20"/>
  <c r="O174" i="20"/>
  <c r="O158" i="20"/>
  <c r="O183" i="20"/>
  <c r="O79" i="20"/>
  <c r="O136" i="20"/>
  <c r="O429" i="19"/>
  <c r="O432" i="19"/>
  <c r="O122" i="19"/>
  <c r="O353" i="19"/>
  <c r="O247" i="19"/>
  <c r="O422" i="19"/>
  <c r="O219" i="19"/>
  <c r="O291" i="19"/>
  <c r="O157" i="19"/>
  <c r="O456" i="19"/>
  <c r="O262" i="19"/>
  <c r="O519" i="19"/>
  <c r="O147" i="19"/>
  <c r="O87" i="19"/>
  <c r="O485" i="19"/>
  <c r="O54" i="19"/>
  <c r="O267" i="19"/>
  <c r="O248" i="19"/>
  <c r="O125" i="19"/>
  <c r="O163" i="19"/>
  <c r="O530" i="19"/>
  <c r="O399" i="19"/>
  <c r="O327" i="19"/>
  <c r="O146" i="19"/>
  <c r="O168" i="19"/>
  <c r="O188" i="19"/>
  <c r="O290" i="19"/>
  <c r="O375" i="19"/>
  <c r="O149" i="19"/>
  <c r="O59" i="19"/>
  <c r="O62" i="19"/>
  <c r="O140" i="19"/>
  <c r="O384" i="19"/>
  <c r="O479" i="19"/>
  <c r="O274" i="19"/>
  <c r="O112" i="19"/>
  <c r="O346" i="19"/>
  <c r="O373" i="19"/>
  <c r="O65" i="19"/>
  <c r="O185" i="19"/>
  <c r="O114" i="19"/>
  <c r="O287" i="19"/>
  <c r="O222" i="19"/>
  <c r="O472" i="19"/>
  <c r="O406" i="19"/>
  <c r="O100" i="19"/>
  <c r="O33" i="19"/>
  <c r="O84" i="19"/>
  <c r="O484" i="19"/>
  <c r="O427" i="19"/>
  <c r="O437" i="19"/>
  <c r="O37" i="19"/>
  <c r="O167" i="19"/>
  <c r="O496" i="19"/>
  <c r="O317" i="19"/>
  <c r="O46" i="19"/>
  <c r="O251" i="19"/>
  <c r="O356" i="19"/>
  <c r="O280" i="19"/>
  <c r="O467" i="19"/>
  <c r="O451" i="19"/>
  <c r="O218" i="19"/>
  <c r="O214" i="19"/>
  <c r="O186" i="19"/>
  <c r="O279" i="19"/>
  <c r="O408" i="19"/>
  <c r="O428" i="19"/>
  <c r="O481" i="19"/>
  <c r="O148" i="19"/>
  <c r="O272" i="19"/>
  <c r="O255" i="19"/>
  <c r="O308" i="19"/>
  <c r="O436" i="19"/>
  <c r="O234" i="19"/>
  <c r="O273" i="19"/>
  <c r="O323" i="19"/>
  <c r="O198" i="18"/>
  <c r="O278" i="18"/>
  <c r="O189" i="18"/>
  <c r="O287" i="18"/>
  <c r="O80" i="18"/>
  <c r="O334" i="18"/>
  <c r="O405" i="18"/>
  <c r="O485" i="18"/>
  <c r="O93" i="18"/>
  <c r="O526" i="18"/>
  <c r="O469" i="18"/>
  <c r="O538" i="18"/>
  <c r="O437" i="18"/>
  <c r="O143" i="18"/>
  <c r="O420" i="18"/>
  <c r="O483" i="18"/>
  <c r="O482" i="18"/>
  <c r="O460" i="18"/>
  <c r="O32" i="18"/>
  <c r="O448" i="18"/>
  <c r="O72" i="18"/>
  <c r="O308" i="18"/>
  <c r="O377" i="18"/>
  <c r="O503" i="18"/>
  <c r="O534" i="18"/>
  <c r="O86" i="18"/>
  <c r="O352" i="18"/>
  <c r="O444" i="18"/>
  <c r="M555" i="18"/>
  <c r="O87" i="18"/>
  <c r="O474" i="18"/>
  <c r="O51" i="18"/>
  <c r="O359" i="18"/>
  <c r="O217" i="18"/>
  <c r="O298" i="18"/>
  <c r="L21" i="18"/>
  <c r="M21" i="18" s="1"/>
  <c r="O21" i="18" s="1"/>
  <c r="H14" i="18"/>
  <c r="O516" i="18"/>
  <c r="O245" i="18"/>
  <c r="O244" i="18"/>
  <c r="O184" i="18"/>
  <c r="O66" i="18"/>
  <c r="O455" i="18"/>
  <c r="O373" i="18"/>
  <c r="O20" i="18"/>
  <c r="O107" i="18"/>
  <c r="O197" i="18"/>
  <c r="O348" i="18"/>
  <c r="AB18" i="1"/>
  <c r="AB16" i="1"/>
  <c r="AB19" i="1"/>
  <c r="AB20" i="1"/>
  <c r="AB17" i="1"/>
  <c r="AB15" i="1"/>
  <c r="O220" i="20"/>
  <c r="O216" i="20"/>
  <c r="O314" i="20"/>
  <c r="O138" i="20"/>
  <c r="O230" i="20"/>
  <c r="O140" i="20"/>
  <c r="O145" i="20"/>
  <c r="H15" i="20"/>
  <c r="O336" i="20"/>
  <c r="O193" i="20"/>
  <c r="O221" i="20"/>
  <c r="O252" i="20"/>
  <c r="O109" i="20"/>
  <c r="O248" i="20"/>
  <c r="O40" i="20"/>
  <c r="O262" i="20"/>
  <c r="O154" i="20"/>
  <c r="O94" i="20"/>
  <c r="O346" i="20"/>
  <c r="O333" i="20"/>
  <c r="O245" i="20"/>
  <c r="O278" i="20"/>
  <c r="O125" i="20"/>
  <c r="O207" i="20"/>
  <c r="O200" i="20"/>
  <c r="O128" i="20"/>
  <c r="K8" i="20"/>
  <c r="K12" i="20" s="1"/>
  <c r="O373" i="20"/>
  <c r="O495" i="20"/>
  <c r="O387" i="20"/>
  <c r="O519" i="20"/>
  <c r="O378" i="20"/>
  <c r="O435" i="20"/>
  <c r="O411" i="20"/>
  <c r="O541" i="20"/>
  <c r="O485" i="20"/>
  <c r="O532" i="20"/>
  <c r="O224" i="20"/>
  <c r="O354" i="20"/>
  <c r="O311" i="20"/>
  <c r="O397" i="20"/>
  <c r="O344" i="20"/>
  <c r="O37" i="20"/>
  <c r="O122" i="20"/>
  <c r="O48" i="20"/>
  <c r="O102" i="20"/>
  <c r="J25" i="20"/>
  <c r="O113" i="20"/>
  <c r="O150" i="20"/>
  <c r="O542" i="20"/>
  <c r="O198" i="20"/>
  <c r="O531" i="20"/>
  <c r="O313" i="20"/>
  <c r="O462" i="20"/>
  <c r="O61" i="20"/>
  <c r="O210" i="20"/>
  <c r="O97" i="20"/>
  <c r="O303" i="20"/>
  <c r="O467" i="20"/>
  <c r="O536" i="20"/>
  <c r="O516" i="20"/>
  <c r="O202" i="20"/>
  <c r="O194" i="20"/>
  <c r="O375" i="20"/>
  <c r="O139" i="20"/>
  <c r="O257" i="20"/>
  <c r="O249" i="20"/>
  <c r="O161" i="20"/>
  <c r="O213" i="20"/>
  <c r="O246" i="20"/>
  <c r="O396" i="20"/>
  <c r="O442" i="20"/>
  <c r="O287" i="20"/>
  <c r="O279" i="20"/>
  <c r="O382" i="20"/>
  <c r="O233" i="20"/>
  <c r="O106" i="20"/>
  <c r="O45" i="20"/>
  <c r="O11" i="20"/>
  <c r="O428" i="20"/>
  <c r="O399" i="20"/>
  <c r="O338" i="20"/>
  <c r="O35" i="20"/>
  <c r="O463" i="20"/>
  <c r="O58" i="20"/>
  <c r="O307" i="20"/>
  <c r="O319" i="20"/>
  <c r="O410" i="20"/>
  <c r="O98" i="20"/>
  <c r="O50" i="20"/>
  <c r="O46" i="20"/>
  <c r="M16" i="20"/>
  <c r="O16" i="20" s="1"/>
  <c r="O446" i="20"/>
  <c r="O107" i="20"/>
  <c r="O461" i="20"/>
  <c r="O514" i="20"/>
  <c r="O339" i="20"/>
  <c r="O509" i="20"/>
  <c r="O118" i="20"/>
  <c r="O513" i="20"/>
  <c r="O517" i="20"/>
  <c r="O414" i="20"/>
  <c r="O496" i="20"/>
  <c r="O543" i="20"/>
  <c r="O41" i="20"/>
  <c r="O425" i="20"/>
  <c r="O381" i="20"/>
  <c r="E8" i="20"/>
  <c r="E12" i="20" s="1"/>
  <c r="O316" i="20"/>
  <c r="O334" i="20"/>
  <c r="J8" i="20"/>
  <c r="J12" i="20" s="1"/>
  <c r="O504" i="20"/>
  <c r="O426" i="20"/>
  <c r="O244" i="20"/>
  <c r="O484" i="20"/>
  <c r="O439" i="20"/>
  <c r="O444" i="20"/>
  <c r="O327" i="20"/>
  <c r="O300" i="20"/>
  <c r="O84" i="20"/>
  <c r="O179" i="20"/>
  <c r="O170" i="20"/>
  <c r="O76" i="20"/>
  <c r="O254" i="20"/>
  <c r="K25" i="20"/>
  <c r="O75" i="20"/>
  <c r="O104" i="20"/>
  <c r="H17" i="20"/>
  <c r="O466" i="20"/>
  <c r="O408" i="20"/>
  <c r="O430" i="20"/>
  <c r="O395" i="20"/>
  <c r="O525" i="20"/>
  <c r="O521" i="20"/>
  <c r="O544" i="20"/>
  <c r="O380" i="20"/>
  <c r="F12" i="20"/>
  <c r="O196" i="20"/>
  <c r="O182" i="20"/>
  <c r="O499" i="20"/>
  <c r="O538" i="20"/>
  <c r="O356" i="20"/>
  <c r="O506" i="20"/>
  <c r="O474" i="20"/>
  <c r="O359" i="20"/>
  <c r="O306" i="20"/>
  <c r="O108" i="20"/>
  <c r="O72" i="20"/>
  <c r="O401" i="20"/>
  <c r="O457" i="20"/>
  <c r="O322" i="20"/>
  <c r="O77" i="20"/>
  <c r="M555" i="20"/>
  <c r="O166" i="20"/>
  <c r="O239" i="20"/>
  <c r="O130" i="20"/>
  <c r="O241" i="20"/>
  <c r="O60" i="20"/>
  <c r="O56" i="20"/>
  <c r="O483" i="20"/>
  <c r="O91" i="20"/>
  <c r="O162" i="20"/>
  <c r="O96" i="20"/>
  <c r="O57" i="20"/>
  <c r="O212" i="20"/>
  <c r="O394" i="20"/>
  <c r="O417" i="20"/>
  <c r="O308" i="20"/>
  <c r="O111" i="20"/>
  <c r="O282" i="20"/>
  <c r="O522" i="20"/>
  <c r="O263" i="20"/>
  <c r="O235" i="20"/>
  <c r="O326" i="20"/>
  <c r="O167" i="20"/>
  <c r="O181" i="20"/>
  <c r="O539" i="20"/>
  <c r="O330" i="20"/>
  <c r="O87" i="20"/>
  <c r="O537" i="20"/>
  <c r="O270" i="20"/>
  <c r="O86" i="20"/>
  <c r="O276" i="20"/>
  <c r="O124" i="20"/>
  <c r="O168" i="20"/>
  <c r="O103" i="20"/>
  <c r="O250" i="20"/>
  <c r="O529" i="20"/>
  <c r="O272" i="20"/>
  <c r="O218" i="20"/>
  <c r="O144" i="20"/>
  <c r="O164" i="20"/>
  <c r="H18" i="20"/>
  <c r="O18" i="20" s="1"/>
  <c r="O429" i="20"/>
  <c r="O535" i="20"/>
  <c r="O129" i="20"/>
  <c r="O59" i="20"/>
  <c r="O440" i="20"/>
  <c r="O456" i="20"/>
  <c r="O448" i="20"/>
  <c r="L555" i="20"/>
  <c r="O384" i="20"/>
  <c r="O190" i="20"/>
  <c r="O469" i="20"/>
  <c r="O228" i="20"/>
  <c r="O44" i="20"/>
  <c r="L15" i="20"/>
  <c r="M15" i="20" s="1"/>
  <c r="O15" i="20" s="1"/>
  <c r="O288" i="20"/>
  <c r="O33" i="20"/>
  <c r="O371" i="20"/>
  <c r="O374" i="20"/>
  <c r="O502" i="20"/>
  <c r="O294" i="20"/>
  <c r="O332" i="20"/>
  <c r="O265" i="20"/>
  <c r="O160" i="20"/>
  <c r="O243" i="20"/>
  <c r="O22" i="20"/>
  <c r="O367" i="20"/>
  <c r="O285" i="20"/>
  <c r="O289" i="20"/>
  <c r="O398" i="20"/>
  <c r="O208" i="20"/>
  <c r="O36" i="20"/>
  <c r="O39" i="20"/>
  <c r="O185" i="20"/>
  <c r="O141" i="20"/>
  <c r="O69" i="20"/>
  <c r="O65" i="20"/>
  <c r="O64" i="20"/>
  <c r="O191" i="20"/>
  <c r="O189" i="20"/>
  <c r="O490" i="20"/>
  <c r="O458" i="20"/>
  <c r="O305" i="20"/>
  <c r="O318" i="20"/>
  <c r="O62" i="20"/>
  <c r="O175" i="20"/>
  <c r="O155" i="20"/>
  <c r="O310" i="20"/>
  <c r="O269" i="20"/>
  <c r="O53" i="20"/>
  <c r="O165" i="20"/>
  <c r="O119" i="20"/>
  <c r="O81" i="20"/>
  <c r="O260" i="20"/>
  <c r="O540" i="20"/>
  <c r="O291" i="20"/>
  <c r="O527" i="20"/>
  <c r="O390" i="20"/>
  <c r="O342" i="20"/>
  <c r="O470" i="20"/>
  <c r="O234" i="20"/>
  <c r="O188" i="20"/>
  <c r="O121" i="20"/>
  <c r="O177" i="20"/>
  <c r="O157" i="20"/>
  <c r="O251" i="20"/>
  <c r="O83" i="20"/>
  <c r="O480" i="20"/>
  <c r="O447" i="20"/>
  <c r="O481" i="20"/>
  <c r="O295" i="20"/>
  <c r="O331" i="20"/>
  <c r="O253" i="20"/>
  <c r="O236" i="20"/>
  <c r="O424" i="20"/>
  <c r="E25" i="20"/>
  <c r="O156" i="20"/>
  <c r="O372" i="20"/>
  <c r="O88" i="20"/>
  <c r="O148" i="20"/>
  <c r="O66" i="20"/>
  <c r="O266" i="20"/>
  <c r="O482" i="20"/>
  <c r="O500" i="20"/>
  <c r="O10" i="20"/>
  <c r="O135" i="20"/>
  <c r="O43" i="20"/>
  <c r="O184" i="20"/>
  <c r="O78" i="20"/>
  <c r="O34" i="20"/>
  <c r="O472" i="20"/>
  <c r="O172" i="20"/>
  <c r="O116" i="20"/>
  <c r="O82" i="20"/>
  <c r="O386" i="20"/>
  <c r="O304" i="20"/>
  <c r="O271" i="20"/>
  <c r="O214" i="20"/>
  <c r="O52" i="20"/>
  <c r="O20" i="20"/>
  <c r="O21" i="20"/>
  <c r="L17" i="20"/>
  <c r="M17" i="20" s="1"/>
  <c r="O199" i="20"/>
  <c r="O379" i="20"/>
  <c r="O476" i="20"/>
  <c r="O301" i="20"/>
  <c r="O320" i="20"/>
  <c r="O242" i="20"/>
  <c r="G19" i="20"/>
  <c r="H19" i="20" s="1"/>
  <c r="O147" i="20"/>
  <c r="O186" i="20"/>
  <c r="L560" i="20"/>
  <c r="M559" i="20"/>
  <c r="M560" i="20" s="1"/>
  <c r="O494" i="20"/>
  <c r="O302" i="20"/>
  <c r="O329" i="20"/>
  <c r="O325" i="20"/>
  <c r="O268" i="20"/>
  <c r="O38" i="20"/>
  <c r="L362" i="20"/>
  <c r="O508" i="20"/>
  <c r="O99" i="20"/>
  <c r="O323" i="20"/>
  <c r="O115" i="20"/>
  <c r="O259" i="20"/>
  <c r="O261" i="20"/>
  <c r="O449" i="20"/>
  <c r="O131" i="20"/>
  <c r="O309" i="20"/>
  <c r="O101" i="20"/>
  <c r="O68" i="20"/>
  <c r="O489" i="20"/>
  <c r="M547" i="20"/>
  <c r="O365" i="20"/>
  <c r="H547" i="20"/>
  <c r="O299" i="20"/>
  <c r="O312" i="20"/>
  <c r="O70" i="20"/>
  <c r="O163" i="20"/>
  <c r="O95" i="20"/>
  <c r="O232" i="20"/>
  <c r="O110" i="20"/>
  <c r="O211" i="20"/>
  <c r="O146" i="20"/>
  <c r="O63" i="20"/>
  <c r="O14" i="20"/>
  <c r="G25" i="20"/>
  <c r="O487" i="20"/>
  <c r="L547" i="20"/>
  <c r="O298" i="20"/>
  <c r="O123" i="20"/>
  <c r="M362" i="20"/>
  <c r="O180" i="20"/>
  <c r="O297" i="20"/>
  <c r="H362" i="20"/>
  <c r="O223" i="20"/>
  <c r="L19" i="20"/>
  <c r="M19" i="20" s="1"/>
  <c r="O58" i="19"/>
  <c r="O69" i="19"/>
  <c r="O195" i="19"/>
  <c r="O66" i="19"/>
  <c r="O266" i="19"/>
  <c r="O354" i="19"/>
  <c r="O235" i="19"/>
  <c r="O301" i="19"/>
  <c r="O340" i="19"/>
  <c r="O57" i="19"/>
  <c r="O265" i="19"/>
  <c r="O270" i="19"/>
  <c r="O111" i="19"/>
  <c r="O296" i="19"/>
  <c r="O22" i="19"/>
  <c r="H17" i="19"/>
  <c r="O320" i="19"/>
  <c r="O161" i="19"/>
  <c r="O259" i="19"/>
  <c r="O288" i="19"/>
  <c r="O329" i="19"/>
  <c r="O306" i="19"/>
  <c r="O170" i="19"/>
  <c r="O289" i="19"/>
  <c r="O200" i="19"/>
  <c r="O89" i="19"/>
  <c r="O31" i="19"/>
  <c r="O303" i="19"/>
  <c r="O294" i="19"/>
  <c r="O49" i="19"/>
  <c r="O212" i="19"/>
  <c r="O9" i="19"/>
  <c r="O276" i="19"/>
  <c r="O502" i="19"/>
  <c r="O478" i="19"/>
  <c r="O412" i="19"/>
  <c r="O369" i="19"/>
  <c r="O387" i="19"/>
  <c r="O423" i="19"/>
  <c r="O459" i="19"/>
  <c r="O440" i="19"/>
  <c r="O524" i="19"/>
  <c r="O457" i="19"/>
  <c r="O458" i="19"/>
  <c r="O514" i="19"/>
  <c r="O500" i="19"/>
  <c r="O498" i="19"/>
  <c r="O523" i="19"/>
  <c r="O504" i="19"/>
  <c r="O372" i="19"/>
  <c r="O452" i="19"/>
  <c r="E8" i="19"/>
  <c r="E12" i="19" s="1"/>
  <c r="O385" i="19"/>
  <c r="O492" i="19"/>
  <c r="O490" i="19"/>
  <c r="O405" i="19"/>
  <c r="O380" i="19"/>
  <c r="O473" i="19"/>
  <c r="O516" i="19"/>
  <c r="O470" i="19"/>
  <c r="O537" i="19"/>
  <c r="O522" i="19"/>
  <c r="O391" i="19"/>
  <c r="O453" i="19"/>
  <c r="O418" i="19"/>
  <c r="O430" i="19"/>
  <c r="O544" i="19"/>
  <c r="O455" i="19"/>
  <c r="O11" i="19"/>
  <c r="O426" i="19"/>
  <c r="O404" i="19"/>
  <c r="O117" i="19"/>
  <c r="O277" i="19"/>
  <c r="O68" i="19"/>
  <c r="O232" i="19"/>
  <c r="O74" i="19"/>
  <c r="O531" i="19"/>
  <c r="O518" i="19"/>
  <c r="O539" i="19"/>
  <c r="O527" i="19"/>
  <c r="O335" i="19"/>
  <c r="O120" i="19"/>
  <c r="O216" i="19"/>
  <c r="E25" i="19"/>
  <c r="O159" i="19"/>
  <c r="O463" i="19"/>
  <c r="O447" i="19"/>
  <c r="O488" i="19"/>
  <c r="O351" i="19"/>
  <c r="O221" i="19"/>
  <c r="O116" i="19"/>
  <c r="O386" i="19"/>
  <c r="O321" i="19"/>
  <c r="O315" i="19"/>
  <c r="O249" i="19"/>
  <c r="O192" i="19"/>
  <c r="O102" i="19"/>
  <c r="O285" i="19"/>
  <c r="O241" i="19"/>
  <c r="O517" i="19"/>
  <c r="O182" i="19"/>
  <c r="O245" i="19"/>
  <c r="O47" i="19"/>
  <c r="O230" i="19"/>
  <c r="O229" i="19"/>
  <c r="O382" i="19"/>
  <c r="O525" i="19"/>
  <c r="O487" i="19"/>
  <c r="O460" i="19"/>
  <c r="O307" i="19"/>
  <c r="O91" i="19"/>
  <c r="O446" i="19"/>
  <c r="O310" i="19"/>
  <c r="O101" i="19"/>
  <c r="O109" i="19"/>
  <c r="O155" i="19"/>
  <c r="O156" i="19"/>
  <c r="O21" i="19"/>
  <c r="O466" i="19"/>
  <c r="O50" i="19"/>
  <c r="O501" i="19"/>
  <c r="O104" i="19"/>
  <c r="K8" i="19"/>
  <c r="K12" i="19" s="1"/>
  <c r="O395" i="19"/>
  <c r="O40" i="19"/>
  <c r="O38" i="19"/>
  <c r="O190" i="19"/>
  <c r="O121" i="19"/>
  <c r="M18" i="19"/>
  <c r="O18" i="19" s="1"/>
  <c r="L15" i="19"/>
  <c r="M15" i="19" s="1"/>
  <c r="O390" i="19"/>
  <c r="O123" i="19"/>
  <c r="O224" i="19"/>
  <c r="O73" i="19"/>
  <c r="O325" i="19"/>
  <c r="O314" i="19"/>
  <c r="J8" i="19"/>
  <c r="J12" i="19" s="1"/>
  <c r="O133" i="19"/>
  <c r="O189" i="19"/>
  <c r="O201" i="19"/>
  <c r="O347" i="19"/>
  <c r="O448" i="19"/>
  <c r="O113" i="19"/>
  <c r="O39" i="19"/>
  <c r="O281" i="19"/>
  <c r="O86" i="19"/>
  <c r="O261" i="19"/>
  <c r="O508" i="19"/>
  <c r="O350" i="19"/>
  <c r="O283" i="19"/>
  <c r="O144" i="19"/>
  <c r="O48" i="19"/>
  <c r="O533" i="19"/>
  <c r="O416" i="19"/>
  <c r="O240" i="19"/>
  <c r="O370" i="19"/>
  <c r="O90" i="19"/>
  <c r="O173" i="19"/>
  <c r="O145" i="19"/>
  <c r="O215" i="19"/>
  <c r="O397" i="19"/>
  <c r="O330" i="19"/>
  <c r="O402" i="19"/>
  <c r="O357" i="19"/>
  <c r="O129" i="19"/>
  <c r="M555" i="19"/>
  <c r="O143" i="19"/>
  <c r="O339" i="19"/>
  <c r="O316" i="19"/>
  <c r="O217" i="19"/>
  <c r="O324" i="19"/>
  <c r="O444" i="19"/>
  <c r="O78" i="19"/>
  <c r="O179" i="19"/>
  <c r="O166" i="19"/>
  <c r="O194" i="19"/>
  <c r="O142" i="19"/>
  <c r="O10" i="19"/>
  <c r="L555" i="19"/>
  <c r="O483" i="19"/>
  <c r="O331" i="19"/>
  <c r="O286" i="19"/>
  <c r="O88" i="19"/>
  <c r="O55" i="19"/>
  <c r="O443" i="19"/>
  <c r="O438" i="19"/>
  <c r="O376" i="19"/>
  <c r="O486" i="19"/>
  <c r="O413" i="19"/>
  <c r="O228" i="19"/>
  <c r="O180" i="19"/>
  <c r="O465" i="19"/>
  <c r="O515" i="19"/>
  <c r="O449" i="19"/>
  <c r="O454" i="19"/>
  <c r="O312" i="19"/>
  <c r="O540" i="19"/>
  <c r="O52" i="19"/>
  <c r="O197" i="19"/>
  <c r="O445" i="19"/>
  <c r="F8" i="19"/>
  <c r="F12" i="19" s="1"/>
  <c r="G12" i="19" s="1"/>
  <c r="O491" i="19"/>
  <c r="O400" i="19"/>
  <c r="O359" i="19"/>
  <c r="O126" i="19"/>
  <c r="O231" i="19"/>
  <c r="O505" i="19"/>
  <c r="O543" i="19"/>
  <c r="F25" i="19"/>
  <c r="G25" i="19" s="1"/>
  <c r="O489" i="19"/>
  <c r="O227" i="19"/>
  <c r="O187" i="19"/>
  <c r="O176" i="19"/>
  <c r="O36" i="19"/>
  <c r="H555" i="19"/>
  <c r="O344" i="19"/>
  <c r="O208" i="19"/>
  <c r="O509" i="19"/>
  <c r="L547" i="19"/>
  <c r="O97" i="19"/>
  <c r="O348" i="19"/>
  <c r="O51" i="19"/>
  <c r="O203" i="19"/>
  <c r="O93" i="19"/>
  <c r="O334" i="19"/>
  <c r="O82" i="19"/>
  <c r="O482" i="19"/>
  <c r="O431" i="19"/>
  <c r="O70" i="19"/>
  <c r="O75" i="19"/>
  <c r="O72" i="19"/>
  <c r="O45" i="19"/>
  <c r="O225" i="19"/>
  <c r="L362" i="19"/>
  <c r="O175" i="19"/>
  <c r="O337" i="19"/>
  <c r="O341" i="19"/>
  <c r="O507" i="19"/>
  <c r="O278" i="19"/>
  <c r="O223" i="19"/>
  <c r="O233" i="19"/>
  <c r="O204" i="19"/>
  <c r="G362" i="19"/>
  <c r="O318" i="19"/>
  <c r="O183" i="19"/>
  <c r="O56" i="19"/>
  <c r="L560" i="19"/>
  <c r="M559" i="19"/>
  <c r="M560" i="19" s="1"/>
  <c r="O512" i="19"/>
  <c r="G547" i="19"/>
  <c r="O282" i="19"/>
  <c r="O99" i="19"/>
  <c r="O243" i="19"/>
  <c r="O34" i="19"/>
  <c r="L19" i="19"/>
  <c r="M19" i="19" s="1"/>
  <c r="O396" i="19"/>
  <c r="O506" i="19"/>
  <c r="O153" i="19"/>
  <c r="H362" i="19"/>
  <c r="O64" i="19"/>
  <c r="O119" i="19"/>
  <c r="G19" i="19"/>
  <c r="H19" i="19" s="1"/>
  <c r="O513" i="19"/>
  <c r="O239" i="19"/>
  <c r="O76" i="19"/>
  <c r="O92" i="19"/>
  <c r="M362" i="19"/>
  <c r="O154" i="19"/>
  <c r="O14" i="19"/>
  <c r="O510" i="19"/>
  <c r="M547" i="19"/>
  <c r="O368" i="19"/>
  <c r="O98" i="19"/>
  <c r="O503" i="19"/>
  <c r="O358" i="19"/>
  <c r="O342" i="19"/>
  <c r="H547" i="19"/>
  <c r="O136" i="19"/>
  <c r="O284" i="19"/>
  <c r="O44" i="19"/>
  <c r="O35" i="19"/>
  <c r="O211" i="19"/>
  <c r="O414" i="18"/>
  <c r="O413" i="18"/>
  <c r="O478" i="18"/>
  <c r="O498" i="18"/>
  <c r="O427" i="18"/>
  <c r="F9" i="18"/>
  <c r="G9" i="18" s="1"/>
  <c r="H9" i="18" s="1"/>
  <c r="O9" i="18" s="1"/>
  <c r="O480" i="18"/>
  <c r="O376" i="18"/>
  <c r="O424" i="18"/>
  <c r="O389" i="18"/>
  <c r="O411" i="18"/>
  <c r="O523" i="18"/>
  <c r="O192" i="18"/>
  <c r="O48" i="18"/>
  <c r="O354" i="18"/>
  <c r="O142" i="18"/>
  <c r="O318" i="18"/>
  <c r="O336" i="18"/>
  <c r="O249" i="18"/>
  <c r="O233" i="18"/>
  <c r="O270" i="18"/>
  <c r="O194" i="18"/>
  <c r="O158" i="18"/>
  <c r="O125" i="18"/>
  <c r="O177" i="18"/>
  <c r="O229" i="18"/>
  <c r="O304" i="18"/>
  <c r="O300" i="18"/>
  <c r="O166" i="18"/>
  <c r="O209" i="18"/>
  <c r="O220" i="18"/>
  <c r="O333" i="18"/>
  <c r="O63" i="18"/>
  <c r="O350" i="18"/>
  <c r="O225" i="18"/>
  <c r="O288" i="18"/>
  <c r="O335" i="18"/>
  <c r="O266" i="18"/>
  <c r="O356" i="18"/>
  <c r="O53" i="18"/>
  <c r="O104" i="18"/>
  <c r="O55" i="18"/>
  <c r="O222" i="18"/>
  <c r="O330" i="18"/>
  <c r="O46" i="18"/>
  <c r="M14" i="18"/>
  <c r="O255" i="18"/>
  <c r="O117" i="18"/>
  <c r="O339" i="18"/>
  <c r="O234" i="18"/>
  <c r="O99" i="18"/>
  <c r="O89" i="18"/>
  <c r="O33" i="18"/>
  <c r="O210" i="18"/>
  <c r="O236" i="18"/>
  <c r="O128" i="18"/>
  <c r="O101" i="18"/>
  <c r="O319" i="18"/>
  <c r="O263" i="18"/>
  <c r="O162" i="18"/>
  <c r="O349" i="18"/>
  <c r="O22" i="18"/>
  <c r="O289" i="18"/>
  <c r="O294" i="18"/>
  <c r="O329" i="18"/>
  <c r="O323" i="18"/>
  <c r="O135" i="18"/>
  <c r="O156" i="18"/>
  <c r="O260" i="18"/>
  <c r="O306" i="18"/>
  <c r="O70" i="18"/>
  <c r="O305" i="18"/>
  <c r="O252" i="18"/>
  <c r="O65" i="18"/>
  <c r="O124" i="18"/>
  <c r="O44" i="18"/>
  <c r="O338" i="18"/>
  <c r="O353" i="18"/>
  <c r="O199" i="18"/>
  <c r="O172" i="18"/>
  <c r="O11" i="18"/>
  <c r="O188" i="18"/>
  <c r="O268" i="18"/>
  <c r="O40" i="18"/>
  <c r="O295" i="18"/>
  <c r="O277" i="18"/>
  <c r="O69" i="18"/>
  <c r="O64" i="18"/>
  <c r="O302" i="18"/>
  <c r="O320" i="18"/>
  <c r="O301" i="18"/>
  <c r="O340" i="18"/>
  <c r="O341" i="18"/>
  <c r="O332" i="18"/>
  <c r="O138" i="18"/>
  <c r="O147" i="18"/>
  <c r="O167" i="18"/>
  <c r="O195" i="18"/>
  <c r="O122" i="18"/>
  <c r="O191" i="18"/>
  <c r="O79" i="18"/>
  <c r="O345" i="18"/>
  <c r="O283" i="18"/>
  <c r="O314" i="18"/>
  <c r="O284" i="18"/>
  <c r="O140" i="18"/>
  <c r="O201" i="18"/>
  <c r="O431" i="18"/>
  <c r="O203" i="18"/>
  <c r="O286" i="18"/>
  <c r="O164" i="18"/>
  <c r="O311" i="18"/>
  <c r="O126" i="18"/>
  <c r="O467" i="18"/>
  <c r="O487" i="18"/>
  <c r="O381" i="18"/>
  <c r="O272" i="18"/>
  <c r="H19" i="18"/>
  <c r="O337" i="18"/>
  <c r="O38" i="18"/>
  <c r="O241" i="18"/>
  <c r="O144" i="18"/>
  <c r="O57" i="18"/>
  <c r="O449" i="18"/>
  <c r="E25" i="18"/>
  <c r="O407" i="18"/>
  <c r="O378" i="18"/>
  <c r="O436" i="18"/>
  <c r="O211" i="18"/>
  <c r="O36" i="18"/>
  <c r="O136" i="18"/>
  <c r="O382" i="18"/>
  <c r="O495" i="18"/>
  <c r="O187" i="18"/>
  <c r="O92" i="18"/>
  <c r="O439" i="18"/>
  <c r="O108" i="18"/>
  <c r="O309" i="18"/>
  <c r="O321" i="18"/>
  <c r="O228" i="18"/>
  <c r="O453" i="18"/>
  <c r="O238" i="18"/>
  <c r="O435" i="18"/>
  <c r="O109" i="18"/>
  <c r="O112" i="18"/>
  <c r="O132" i="18"/>
  <c r="O401" i="18"/>
  <c r="O276" i="18"/>
  <c r="O254" i="18"/>
  <c r="O331" i="18"/>
  <c r="O62" i="18"/>
  <c r="O165" i="18"/>
  <c r="O464" i="18"/>
  <c r="O428" i="18"/>
  <c r="O175" i="18"/>
  <c r="O84" i="18"/>
  <c r="H16" i="18"/>
  <c r="O139" i="18"/>
  <c r="O342" i="18"/>
  <c r="O246" i="18"/>
  <c r="O45" i="18"/>
  <c r="O73" i="18"/>
  <c r="O163" i="18"/>
  <c r="O445" i="18"/>
  <c r="O409" i="18"/>
  <c r="O154" i="18"/>
  <c r="O463" i="18"/>
  <c r="O248" i="18"/>
  <c r="O39" i="18"/>
  <c r="O10" i="18"/>
  <c r="O440" i="18"/>
  <c r="O251" i="18"/>
  <c r="O224" i="18"/>
  <c r="O258" i="18"/>
  <c r="O418" i="18"/>
  <c r="O262" i="18"/>
  <c r="F8" i="18"/>
  <c r="O148" i="18"/>
  <c r="O253" i="18"/>
  <c r="O273" i="18"/>
  <c r="O174" i="18"/>
  <c r="O386" i="18"/>
  <c r="O505" i="18"/>
  <c r="O58" i="18"/>
  <c r="O185" i="18"/>
  <c r="O281" i="18"/>
  <c r="O343" i="18"/>
  <c r="O35" i="18"/>
  <c r="O470" i="18"/>
  <c r="O316" i="18"/>
  <c r="K25" i="18"/>
  <c r="L25" i="18" s="1"/>
  <c r="O173" i="18"/>
  <c r="O137" i="18"/>
  <c r="G560" i="18"/>
  <c r="O408" i="18"/>
  <c r="O106" i="18"/>
  <c r="O237" i="18"/>
  <c r="O214" i="18"/>
  <c r="O94" i="18"/>
  <c r="O471" i="18"/>
  <c r="O513" i="18"/>
  <c r="O150" i="18"/>
  <c r="O34" i="18"/>
  <c r="O396" i="18"/>
  <c r="H555" i="18"/>
  <c r="O462" i="18"/>
  <c r="O186" i="18"/>
  <c r="O491" i="18"/>
  <c r="O232" i="18"/>
  <c r="O200" i="18"/>
  <c r="O438" i="18"/>
  <c r="O280" i="18"/>
  <c r="O504" i="18"/>
  <c r="O227" i="18"/>
  <c r="O176" i="18"/>
  <c r="O404" i="18"/>
  <c r="O257" i="18"/>
  <c r="O131" i="18"/>
  <c r="O240" i="18"/>
  <c r="O68" i="18"/>
  <c r="O121" i="18"/>
  <c r="O169" i="18"/>
  <c r="O146" i="18"/>
  <c r="O426" i="18"/>
  <c r="O328" i="18"/>
  <c r="O299" i="18"/>
  <c r="L16" i="18"/>
  <c r="M16" i="18" s="1"/>
  <c r="O160" i="18"/>
  <c r="O344" i="18"/>
  <c r="O119" i="18"/>
  <c r="O315" i="18"/>
  <c r="F25" i="18"/>
  <c r="G25" i="18" s="1"/>
  <c r="O442" i="18"/>
  <c r="O179" i="18"/>
  <c r="O90" i="18"/>
  <c r="O141" i="18"/>
  <c r="O54" i="18"/>
  <c r="O171" i="18"/>
  <c r="L15" i="18"/>
  <c r="M15" i="18" s="1"/>
  <c r="O443" i="18"/>
  <c r="L17" i="18"/>
  <c r="M17" i="18" s="1"/>
  <c r="O521" i="18"/>
  <c r="O113" i="18"/>
  <c r="O60" i="18"/>
  <c r="O499" i="18"/>
  <c r="O216" i="18"/>
  <c r="J8" i="18"/>
  <c r="J12" i="18" s="1"/>
  <c r="O383" i="18"/>
  <c r="O454" i="18"/>
  <c r="O468" i="18"/>
  <c r="O47" i="18"/>
  <c r="L18" i="18"/>
  <c r="M18" i="18" s="1"/>
  <c r="O18" i="18" s="1"/>
  <c r="O458" i="18"/>
  <c r="O243" i="18"/>
  <c r="O265" i="18"/>
  <c r="O100" i="18"/>
  <c r="O212" i="18"/>
  <c r="O529" i="18"/>
  <c r="O115" i="18"/>
  <c r="O134" i="18"/>
  <c r="J25" i="18"/>
  <c r="O531" i="18"/>
  <c r="O522" i="18"/>
  <c r="O114" i="18"/>
  <c r="G15" i="18"/>
  <c r="H15" i="18" s="1"/>
  <c r="O168" i="18"/>
  <c r="O130" i="18"/>
  <c r="O398" i="18"/>
  <c r="O446" i="18"/>
  <c r="O400" i="18"/>
  <c r="O399" i="18"/>
  <c r="O528" i="18"/>
  <c r="O129" i="18"/>
  <c r="G17" i="18"/>
  <c r="H17" i="18" s="1"/>
  <c r="O416" i="18"/>
  <c r="O397" i="18"/>
  <c r="O357" i="18"/>
  <c r="O259" i="18"/>
  <c r="O74" i="18"/>
  <c r="O327" i="18"/>
  <c r="O103" i="18"/>
  <c r="O279" i="18"/>
  <c r="O77" i="18"/>
  <c r="O432" i="18"/>
  <c r="O419" i="18"/>
  <c r="O450" i="18"/>
  <c r="O394" i="18"/>
  <c r="O96" i="18"/>
  <c r="L560" i="18"/>
  <c r="M559" i="18"/>
  <c r="M560" i="18" s="1"/>
  <c r="O433" i="18"/>
  <c r="M547" i="18"/>
  <c r="O368" i="18"/>
  <c r="O78" i="18"/>
  <c r="O218" i="18"/>
  <c r="O95" i="18"/>
  <c r="O282" i="18"/>
  <c r="O182" i="18"/>
  <c r="O527" i="18"/>
  <c r="L547" i="18"/>
  <c r="O261" i="18"/>
  <c r="O247" i="18"/>
  <c r="O91" i="18"/>
  <c r="O208" i="18"/>
  <c r="O183" i="18"/>
  <c r="O242" i="18"/>
  <c r="O133" i="18"/>
  <c r="O221" i="18"/>
  <c r="K8" i="18"/>
  <c r="K12" i="18" s="1"/>
  <c r="H547" i="18"/>
  <c r="O530" i="18"/>
  <c r="L362" i="18"/>
  <c r="M362" i="18"/>
  <c r="O290" i="18"/>
  <c r="L19" i="18"/>
  <c r="M19" i="18" s="1"/>
  <c r="H362" i="18"/>
  <c r="O347" i="18"/>
  <c r="O205" i="18"/>
  <c r="O275" i="18"/>
  <c r="E8" i="18"/>
  <c r="E12" i="18" s="1"/>
  <c r="AA558" i="1"/>
  <c r="V558" i="1"/>
  <c r="U558" i="1"/>
  <c r="S558" i="1"/>
  <c r="R558" i="1"/>
  <c r="M558" i="1"/>
  <c r="L558" i="1"/>
  <c r="H558" i="1"/>
  <c r="F558" i="1"/>
  <c r="E558" i="1"/>
  <c r="AC557" i="1"/>
  <c r="AC558" i="1" s="1"/>
  <c r="AC551" i="1"/>
  <c r="AC550" i="1"/>
  <c r="AC549" i="1"/>
  <c r="AC548" i="1"/>
  <c r="AC543" i="1"/>
  <c r="AC542" i="1"/>
  <c r="AC541" i="1"/>
  <c r="AC540" i="1"/>
  <c r="AC539" i="1"/>
  <c r="AC538" i="1"/>
  <c r="AC537" i="1"/>
  <c r="AC536" i="1"/>
  <c r="AC535" i="1"/>
  <c r="AC534" i="1"/>
  <c r="AC533" i="1"/>
  <c r="AC532" i="1"/>
  <c r="AC531" i="1"/>
  <c r="AC530" i="1"/>
  <c r="AC529" i="1"/>
  <c r="AC528" i="1"/>
  <c r="AC527" i="1"/>
  <c r="AC526" i="1"/>
  <c r="AC525" i="1"/>
  <c r="AC524" i="1"/>
  <c r="AC523" i="1"/>
  <c r="AC522" i="1"/>
  <c r="AC521" i="1"/>
  <c r="AC520" i="1"/>
  <c r="AC519" i="1"/>
  <c r="AC518" i="1"/>
  <c r="AC517" i="1"/>
  <c r="AC516" i="1"/>
  <c r="AC515" i="1"/>
  <c r="AC514" i="1"/>
  <c r="AC513" i="1"/>
  <c r="AC512" i="1"/>
  <c r="AC511" i="1"/>
  <c r="AC510" i="1"/>
  <c r="AC509" i="1"/>
  <c r="AC508" i="1"/>
  <c r="AC507" i="1"/>
  <c r="AC506" i="1"/>
  <c r="AC505" i="1"/>
  <c r="AC504" i="1"/>
  <c r="AC503" i="1"/>
  <c r="AC502" i="1"/>
  <c r="AC501" i="1"/>
  <c r="AC500" i="1"/>
  <c r="AC499" i="1"/>
  <c r="AC498" i="1"/>
  <c r="AC497" i="1"/>
  <c r="AC496" i="1"/>
  <c r="AC495" i="1"/>
  <c r="AC494" i="1"/>
  <c r="AC493" i="1"/>
  <c r="AC492" i="1"/>
  <c r="AC491" i="1"/>
  <c r="AC490" i="1"/>
  <c r="AC489" i="1"/>
  <c r="AC488" i="1"/>
  <c r="AC487" i="1"/>
  <c r="AC486" i="1"/>
  <c r="AC485" i="1"/>
  <c r="AC484" i="1"/>
  <c r="AC483" i="1"/>
  <c r="AC482" i="1"/>
  <c r="AC481" i="1"/>
  <c r="AC480" i="1"/>
  <c r="AC479" i="1"/>
  <c r="AC478" i="1"/>
  <c r="AC477" i="1"/>
  <c r="AC476" i="1"/>
  <c r="AC475" i="1"/>
  <c r="AC474" i="1"/>
  <c r="AC473" i="1"/>
  <c r="AC472" i="1"/>
  <c r="AC471" i="1"/>
  <c r="AC470" i="1"/>
  <c r="AC469" i="1"/>
  <c r="AC468" i="1"/>
  <c r="AC467" i="1"/>
  <c r="AC466" i="1"/>
  <c r="AC465" i="1"/>
  <c r="AC464" i="1"/>
  <c r="AC463" i="1"/>
  <c r="AC462" i="1"/>
  <c r="AC461" i="1"/>
  <c r="AC460" i="1"/>
  <c r="AC459" i="1"/>
  <c r="AC458" i="1"/>
  <c r="AC457" i="1"/>
  <c r="AC456" i="1"/>
  <c r="AC455" i="1"/>
  <c r="AC454" i="1"/>
  <c r="AC453" i="1"/>
  <c r="AC452" i="1"/>
  <c r="AC451" i="1"/>
  <c r="AC450" i="1"/>
  <c r="AC449" i="1"/>
  <c r="AC448" i="1"/>
  <c r="AC447" i="1"/>
  <c r="AC446" i="1"/>
  <c r="AC445" i="1"/>
  <c r="AC444" i="1"/>
  <c r="AC443" i="1"/>
  <c r="AC442" i="1"/>
  <c r="AC441" i="1"/>
  <c r="AC440" i="1"/>
  <c r="AC439" i="1"/>
  <c r="AC438" i="1"/>
  <c r="AC437" i="1"/>
  <c r="AC436" i="1"/>
  <c r="AC435" i="1"/>
  <c r="AC434" i="1"/>
  <c r="AC433" i="1"/>
  <c r="AC432" i="1"/>
  <c r="AC431" i="1"/>
  <c r="AC430" i="1"/>
  <c r="AC429" i="1"/>
  <c r="AC428" i="1"/>
  <c r="AC427" i="1"/>
  <c r="AC426" i="1"/>
  <c r="AC425" i="1"/>
  <c r="AC424" i="1"/>
  <c r="AC423" i="1"/>
  <c r="AC422" i="1"/>
  <c r="AC421" i="1"/>
  <c r="AC420" i="1"/>
  <c r="AC419" i="1"/>
  <c r="AC418" i="1"/>
  <c r="AC417" i="1"/>
  <c r="AC416" i="1"/>
  <c r="AC415" i="1"/>
  <c r="AC414" i="1"/>
  <c r="AC413" i="1"/>
  <c r="AC412" i="1"/>
  <c r="AC411" i="1"/>
  <c r="AC410" i="1"/>
  <c r="AC409" i="1"/>
  <c r="AC408" i="1"/>
  <c r="AC407" i="1"/>
  <c r="AC406" i="1"/>
  <c r="AC405" i="1"/>
  <c r="AC404" i="1"/>
  <c r="AC403" i="1"/>
  <c r="AC402" i="1"/>
  <c r="AC401" i="1"/>
  <c r="AC400" i="1"/>
  <c r="AC399" i="1"/>
  <c r="AC398" i="1"/>
  <c r="AC397" i="1"/>
  <c r="AC396" i="1"/>
  <c r="AC395" i="1"/>
  <c r="AC394" i="1"/>
  <c r="AC393" i="1"/>
  <c r="AC392" i="1"/>
  <c r="AC391" i="1"/>
  <c r="AC390" i="1"/>
  <c r="AC389" i="1"/>
  <c r="AC388" i="1"/>
  <c r="AC387" i="1"/>
  <c r="AC386" i="1"/>
  <c r="AC385" i="1"/>
  <c r="AC384" i="1"/>
  <c r="AC383" i="1"/>
  <c r="AC382" i="1"/>
  <c r="AC381" i="1"/>
  <c r="AC380" i="1"/>
  <c r="AC379" i="1"/>
  <c r="AC378" i="1"/>
  <c r="AC377" i="1"/>
  <c r="AC376" i="1"/>
  <c r="AC375" i="1"/>
  <c r="AC374" i="1"/>
  <c r="AC373" i="1"/>
  <c r="AC372" i="1"/>
  <c r="AC371" i="1"/>
  <c r="AC370" i="1"/>
  <c r="AC369" i="1"/>
  <c r="AC368" i="1"/>
  <c r="AC367" i="1"/>
  <c r="AC366" i="1"/>
  <c r="AC365" i="1"/>
  <c r="AC364" i="1"/>
  <c r="AC359" i="1"/>
  <c r="AC358" i="1"/>
  <c r="AC357" i="1"/>
  <c r="AC356" i="1"/>
  <c r="AC355" i="1"/>
  <c r="AC354" i="1"/>
  <c r="AC353" i="1"/>
  <c r="AC352" i="1"/>
  <c r="AC351" i="1"/>
  <c r="AC350" i="1"/>
  <c r="AC349" i="1"/>
  <c r="AC348" i="1"/>
  <c r="AC347" i="1"/>
  <c r="AC346" i="1"/>
  <c r="AC345" i="1"/>
  <c r="AC344" i="1"/>
  <c r="AC343" i="1"/>
  <c r="AC342" i="1"/>
  <c r="AC341" i="1"/>
  <c r="AC340" i="1"/>
  <c r="AC339" i="1"/>
  <c r="AC338" i="1"/>
  <c r="AC337" i="1"/>
  <c r="AC336" i="1"/>
  <c r="AC335" i="1"/>
  <c r="AC334" i="1"/>
  <c r="AC333" i="1"/>
  <c r="AC332" i="1"/>
  <c r="AC331" i="1"/>
  <c r="AC330" i="1"/>
  <c r="AC329" i="1"/>
  <c r="AC328" i="1"/>
  <c r="AC327" i="1"/>
  <c r="AC326" i="1"/>
  <c r="AC325" i="1"/>
  <c r="AC324" i="1"/>
  <c r="AC323" i="1"/>
  <c r="AC322" i="1"/>
  <c r="AC321" i="1"/>
  <c r="AC320" i="1"/>
  <c r="AC319" i="1"/>
  <c r="AC318" i="1"/>
  <c r="AC317" i="1"/>
  <c r="AC316" i="1"/>
  <c r="AC315" i="1"/>
  <c r="AC314" i="1"/>
  <c r="AC313" i="1"/>
  <c r="AC312" i="1"/>
  <c r="AC311" i="1"/>
  <c r="AC310" i="1"/>
  <c r="AC309" i="1"/>
  <c r="AC308" i="1"/>
  <c r="AC307" i="1"/>
  <c r="AC306" i="1"/>
  <c r="AC305" i="1"/>
  <c r="AC304" i="1"/>
  <c r="AC303" i="1"/>
  <c r="AC302" i="1"/>
  <c r="AC301" i="1"/>
  <c r="AC300" i="1"/>
  <c r="AC299" i="1"/>
  <c r="AC298" i="1"/>
  <c r="AC297" i="1"/>
  <c r="AC296" i="1"/>
  <c r="AC295" i="1"/>
  <c r="AC294" i="1"/>
  <c r="AC293" i="1"/>
  <c r="AC292" i="1"/>
  <c r="AC291" i="1"/>
  <c r="AC290" i="1"/>
  <c r="AC289" i="1"/>
  <c r="AC288" i="1"/>
  <c r="AC287" i="1"/>
  <c r="AC286" i="1"/>
  <c r="AC285" i="1"/>
  <c r="AC284" i="1"/>
  <c r="AC283" i="1"/>
  <c r="AC282" i="1"/>
  <c r="AC281" i="1"/>
  <c r="AC280" i="1"/>
  <c r="AC279" i="1"/>
  <c r="AC278" i="1"/>
  <c r="AC277" i="1"/>
  <c r="AC276" i="1"/>
  <c r="AC275" i="1"/>
  <c r="AC274" i="1"/>
  <c r="AC273" i="1"/>
  <c r="AC272" i="1"/>
  <c r="AC271" i="1"/>
  <c r="AC270" i="1"/>
  <c r="AC269" i="1"/>
  <c r="AC268" i="1"/>
  <c r="AC267" i="1"/>
  <c r="AC266" i="1"/>
  <c r="AC265" i="1"/>
  <c r="AC264" i="1"/>
  <c r="AC263" i="1"/>
  <c r="AC262" i="1"/>
  <c r="AC261" i="1"/>
  <c r="AC260" i="1"/>
  <c r="AC259" i="1"/>
  <c r="AC258" i="1"/>
  <c r="AC257" i="1"/>
  <c r="AC256" i="1"/>
  <c r="AC255" i="1"/>
  <c r="AC254" i="1"/>
  <c r="AC253" i="1"/>
  <c r="AC252" i="1"/>
  <c r="AC251" i="1"/>
  <c r="AC250" i="1"/>
  <c r="AC249" i="1"/>
  <c r="AC248" i="1"/>
  <c r="AC247" i="1"/>
  <c r="AC246" i="1"/>
  <c r="AC245" i="1"/>
  <c r="AC244" i="1"/>
  <c r="AC243" i="1"/>
  <c r="AC242" i="1"/>
  <c r="AC241" i="1"/>
  <c r="AC240" i="1"/>
  <c r="AC239" i="1"/>
  <c r="AC238" i="1"/>
  <c r="AC237" i="1"/>
  <c r="AC236" i="1"/>
  <c r="AC235" i="1"/>
  <c r="AC234" i="1"/>
  <c r="AC233" i="1"/>
  <c r="AC232" i="1"/>
  <c r="AC231" i="1"/>
  <c r="AC230" i="1"/>
  <c r="AC229" i="1"/>
  <c r="AC228" i="1"/>
  <c r="AC227" i="1"/>
  <c r="AC226" i="1"/>
  <c r="AC225" i="1"/>
  <c r="AC224" i="1"/>
  <c r="AC223" i="1"/>
  <c r="AC222" i="1"/>
  <c r="AC221" i="1"/>
  <c r="AC220" i="1"/>
  <c r="AC219" i="1"/>
  <c r="AC218" i="1"/>
  <c r="AC217" i="1"/>
  <c r="AC216" i="1"/>
  <c r="AC215" i="1"/>
  <c r="AC214" i="1"/>
  <c r="AC213" i="1"/>
  <c r="AC212" i="1"/>
  <c r="AC211" i="1"/>
  <c r="AC210" i="1"/>
  <c r="AC209" i="1"/>
  <c r="AC208" i="1"/>
  <c r="AC207" i="1"/>
  <c r="AC206" i="1"/>
  <c r="AC205" i="1"/>
  <c r="AC204" i="1"/>
  <c r="AC203" i="1"/>
  <c r="AC202" i="1"/>
  <c r="AC201" i="1"/>
  <c r="AC200" i="1"/>
  <c r="AC199" i="1"/>
  <c r="AC198" i="1"/>
  <c r="AC197" i="1"/>
  <c r="AC196" i="1"/>
  <c r="AC195" i="1"/>
  <c r="AC194" i="1"/>
  <c r="AC193" i="1"/>
  <c r="AC192" i="1"/>
  <c r="AC191" i="1"/>
  <c r="AC190" i="1"/>
  <c r="AC189" i="1"/>
  <c r="AC188" i="1"/>
  <c r="AC187" i="1"/>
  <c r="AC186" i="1"/>
  <c r="AC185" i="1"/>
  <c r="AC184" i="1"/>
  <c r="AC183" i="1"/>
  <c r="AC182" i="1"/>
  <c r="AC181" i="1"/>
  <c r="AC180" i="1"/>
  <c r="AC179" i="1"/>
  <c r="AC178" i="1"/>
  <c r="AC177" i="1"/>
  <c r="AC176" i="1"/>
  <c r="AC175" i="1"/>
  <c r="AC174" i="1"/>
  <c r="AC173" i="1"/>
  <c r="AC172" i="1"/>
  <c r="AC171" i="1"/>
  <c r="AC170" i="1"/>
  <c r="AC169" i="1"/>
  <c r="AC168" i="1"/>
  <c r="AC167" i="1"/>
  <c r="AC166" i="1"/>
  <c r="AC165" i="1"/>
  <c r="AC164" i="1"/>
  <c r="AC163" i="1"/>
  <c r="AC162" i="1"/>
  <c r="AC161" i="1"/>
  <c r="AC160" i="1"/>
  <c r="AC159" i="1"/>
  <c r="AC158" i="1"/>
  <c r="AC157" i="1"/>
  <c r="AC156" i="1"/>
  <c r="AC155" i="1"/>
  <c r="AC154" i="1"/>
  <c r="AC153" i="1"/>
  <c r="AC152" i="1"/>
  <c r="AC151" i="1"/>
  <c r="AC150" i="1"/>
  <c r="AC149" i="1"/>
  <c r="AC148" i="1"/>
  <c r="AC147" i="1"/>
  <c r="AC146" i="1"/>
  <c r="AC145" i="1"/>
  <c r="AC144" i="1"/>
  <c r="AC143" i="1"/>
  <c r="AC142" i="1"/>
  <c r="AC141" i="1"/>
  <c r="AC140" i="1"/>
  <c r="AC139" i="1"/>
  <c r="AC138" i="1"/>
  <c r="AC137" i="1"/>
  <c r="AC136" i="1"/>
  <c r="AC135" i="1"/>
  <c r="AC134" i="1"/>
  <c r="AC133" i="1"/>
  <c r="AC132" i="1"/>
  <c r="AC131" i="1"/>
  <c r="AC130" i="1"/>
  <c r="AC129" i="1"/>
  <c r="AC128" i="1"/>
  <c r="AC127" i="1"/>
  <c r="AC126" i="1"/>
  <c r="AC125" i="1"/>
  <c r="AC124" i="1"/>
  <c r="AC123" i="1"/>
  <c r="AC122" i="1"/>
  <c r="AC121" i="1"/>
  <c r="AC120" i="1"/>
  <c r="AC119" i="1"/>
  <c r="AC118" i="1"/>
  <c r="AC117" i="1"/>
  <c r="AC116" i="1"/>
  <c r="AC115" i="1"/>
  <c r="AC114" i="1"/>
  <c r="AC113" i="1"/>
  <c r="AC112" i="1"/>
  <c r="AC111" i="1"/>
  <c r="AC110" i="1"/>
  <c r="AC109" i="1"/>
  <c r="AC108" i="1"/>
  <c r="AC107" i="1"/>
  <c r="AC106" i="1"/>
  <c r="AC105" i="1"/>
  <c r="AC104" i="1"/>
  <c r="AC103" i="1"/>
  <c r="AC102" i="1"/>
  <c r="AC101" i="1"/>
  <c r="AC100" i="1"/>
  <c r="AC99" i="1"/>
  <c r="AC98" i="1"/>
  <c r="AC97" i="1"/>
  <c r="AC96" i="1"/>
  <c r="AC95" i="1"/>
  <c r="AC94" i="1"/>
  <c r="AC93" i="1"/>
  <c r="AC92" i="1"/>
  <c r="AC91" i="1"/>
  <c r="AC90" i="1"/>
  <c r="AC89" i="1"/>
  <c r="AC88" i="1"/>
  <c r="AC87" i="1"/>
  <c r="AC86" i="1"/>
  <c r="AC85" i="1"/>
  <c r="AC84" i="1"/>
  <c r="AC83" i="1"/>
  <c r="AC82" i="1"/>
  <c r="AC81" i="1"/>
  <c r="AC80" i="1"/>
  <c r="AC79" i="1"/>
  <c r="AC78" i="1"/>
  <c r="AC77" i="1"/>
  <c r="AC76" i="1"/>
  <c r="AC75" i="1"/>
  <c r="AC74" i="1"/>
  <c r="AC73" i="1"/>
  <c r="AC72" i="1"/>
  <c r="AC71" i="1"/>
  <c r="AC70" i="1"/>
  <c r="AC69" i="1"/>
  <c r="AC68" i="1"/>
  <c r="AC67" i="1"/>
  <c r="AC66" i="1"/>
  <c r="AC65" i="1"/>
  <c r="AC64" i="1"/>
  <c r="AC63" i="1"/>
  <c r="AC62" i="1"/>
  <c r="AC61" i="1"/>
  <c r="AC60" i="1"/>
  <c r="AC59" i="1"/>
  <c r="AC58" i="1"/>
  <c r="AC57" i="1"/>
  <c r="AC56" i="1"/>
  <c r="AC55" i="1"/>
  <c r="AC54" i="1"/>
  <c r="AC53" i="1"/>
  <c r="AC52" i="1"/>
  <c r="AC51" i="1"/>
  <c r="AC50" i="1"/>
  <c r="AC49" i="1"/>
  <c r="AC48" i="1"/>
  <c r="AC47" i="1"/>
  <c r="AC46" i="1"/>
  <c r="AC45" i="1"/>
  <c r="AC44" i="1"/>
  <c r="AC43" i="1"/>
  <c r="AC42" i="1"/>
  <c r="AC41" i="1"/>
  <c r="AC40" i="1"/>
  <c r="AC39" i="1"/>
  <c r="AC38" i="1"/>
  <c r="AC37" i="1"/>
  <c r="AC36" i="1"/>
  <c r="AC35" i="1"/>
  <c r="AC34" i="1"/>
  <c r="AC33" i="1"/>
  <c r="AC32" i="1"/>
  <c r="AC15" i="1" s="1"/>
  <c r="AC31" i="1"/>
  <c r="AC22" i="1"/>
  <c r="AC10" i="1" s="1"/>
  <c r="Z557" i="1"/>
  <c r="Z558" i="1" s="1"/>
  <c r="Y557" i="1"/>
  <c r="Y558" i="1" s="1"/>
  <c r="X557" i="1"/>
  <c r="X558" i="1" s="1"/>
  <c r="W557" i="1"/>
  <c r="W558" i="1" s="1"/>
  <c r="N557" i="1"/>
  <c r="N558" i="1" s="1"/>
  <c r="K557" i="1"/>
  <c r="K558" i="1" s="1"/>
  <c r="J557" i="1"/>
  <c r="J558" i="1" s="1"/>
  <c r="I557" i="1"/>
  <c r="N551" i="1"/>
  <c r="N550" i="1"/>
  <c r="N549" i="1"/>
  <c r="N548"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15" i="1" s="1"/>
  <c r="N31" i="1"/>
  <c r="L553" i="1"/>
  <c r="N22" i="1"/>
  <c r="N10" i="1" s="1"/>
  <c r="O557" i="1" l="1"/>
  <c r="O558" i="1" s="1"/>
  <c r="O15" i="19"/>
  <c r="O17" i="19"/>
  <c r="H25" i="18"/>
  <c r="F12" i="18"/>
  <c r="O19" i="18"/>
  <c r="O15" i="18"/>
  <c r="AC24" i="1"/>
  <c r="AC12" i="1" s="1"/>
  <c r="H25" i="19"/>
  <c r="H12" i="19"/>
  <c r="O14" i="18"/>
  <c r="AB8" i="1"/>
  <c r="L25" i="20"/>
  <c r="M25" i="20" s="1"/>
  <c r="O17" i="20"/>
  <c r="H25" i="20"/>
  <c r="O19" i="20"/>
  <c r="O547" i="20"/>
  <c r="L12" i="20"/>
  <c r="M12" i="20" s="1"/>
  <c r="L8" i="20"/>
  <c r="M8" i="20" s="1"/>
  <c r="G12" i="20"/>
  <c r="H12" i="20" s="1"/>
  <c r="O362" i="20"/>
  <c r="G8" i="20"/>
  <c r="H8" i="20" s="1"/>
  <c r="L12" i="19"/>
  <c r="M12" i="19" s="1"/>
  <c r="L8" i="19"/>
  <c r="M8" i="19" s="1"/>
  <c r="L25" i="19"/>
  <c r="M25" i="19" s="1"/>
  <c r="G8" i="19"/>
  <c r="H8" i="19" s="1"/>
  <c r="O362" i="19"/>
  <c r="O547" i="19"/>
  <c r="O19" i="19"/>
  <c r="M25" i="18"/>
  <c r="O25" i="18" s="1"/>
  <c r="O16" i="18"/>
  <c r="O17" i="18"/>
  <c r="G8" i="18"/>
  <c r="H8" i="18" s="1"/>
  <c r="O547" i="18"/>
  <c r="O362" i="18"/>
  <c r="L12" i="18"/>
  <c r="M12" i="18" s="1"/>
  <c r="L8" i="18"/>
  <c r="M8" i="18" s="1"/>
  <c r="G12" i="18"/>
  <c r="H12" i="18" s="1"/>
  <c r="N24" i="1"/>
  <c r="N17" i="1"/>
  <c r="AC553" i="1"/>
  <c r="P557" i="1"/>
  <c r="P558" i="1" s="1"/>
  <c r="I558" i="1"/>
  <c r="N16" i="1"/>
  <c r="N553" i="1"/>
  <c r="AC20" i="1"/>
  <c r="AC18" i="1"/>
  <c r="AC21" i="1"/>
  <c r="AC9" i="1" s="1"/>
  <c r="AC17" i="1"/>
  <c r="AD557" i="1"/>
  <c r="AD558" i="1" s="1"/>
  <c r="AC16" i="1"/>
  <c r="AC19" i="1"/>
  <c r="N21" i="1"/>
  <c r="N9" i="1" s="1"/>
  <c r="N18" i="1"/>
  <c r="N20" i="1"/>
  <c r="N19" i="1"/>
  <c r="R553" i="1"/>
  <c r="N12" i="1" l="1"/>
  <c r="N11" i="1"/>
  <c r="O25" i="19"/>
  <c r="O25" i="20"/>
  <c r="O8" i="20"/>
  <c r="O8" i="19"/>
  <c r="O8" i="18"/>
  <c r="AE557" i="1"/>
  <c r="AE558" i="1" s="1"/>
  <c r="AC8" i="1"/>
  <c r="N8" i="1"/>
  <c r="V5" i="13"/>
  <c r="AP1" i="5" l="1"/>
  <c r="G24" i="1" l="1"/>
  <c r="AM2" i="13"/>
  <c r="AL527" i="12"/>
  <c r="AP531" i="13" s="1"/>
  <c r="AL526" i="12"/>
  <c r="AP530" i="13" s="1"/>
  <c r="AL525" i="12"/>
  <c r="AP529" i="13" s="1"/>
  <c r="AL524" i="12"/>
  <c r="AP528" i="13" s="1"/>
  <c r="AL523" i="12"/>
  <c r="AP527" i="13" s="1"/>
  <c r="AL522" i="12"/>
  <c r="AP526" i="13" s="1"/>
  <c r="AL521" i="12"/>
  <c r="AP525" i="13" s="1"/>
  <c r="AL520" i="12"/>
  <c r="AP524" i="13" s="1"/>
  <c r="AL519" i="12"/>
  <c r="AP523" i="13" s="1"/>
  <c r="AL518" i="12"/>
  <c r="AP522" i="13" s="1"/>
  <c r="AL517" i="12"/>
  <c r="AP521" i="13" s="1"/>
  <c r="AL516" i="12"/>
  <c r="AP520" i="13" s="1"/>
  <c r="AL515" i="12"/>
  <c r="AP519" i="13" s="1"/>
  <c r="AL514" i="12"/>
  <c r="AP518" i="13" s="1"/>
  <c r="AL513" i="12"/>
  <c r="AP517" i="13" s="1"/>
  <c r="AL512" i="12"/>
  <c r="AP516" i="13" s="1"/>
  <c r="AL511" i="12"/>
  <c r="AP515" i="13" s="1"/>
  <c r="AL510" i="12"/>
  <c r="AP514" i="13" s="1"/>
  <c r="AL509" i="12"/>
  <c r="AP513" i="13" s="1"/>
  <c r="AL508" i="12"/>
  <c r="AP512" i="13" s="1"/>
  <c r="AL507" i="12"/>
  <c r="AP511" i="13" s="1"/>
  <c r="AL506" i="12"/>
  <c r="AP510" i="13" s="1"/>
  <c r="AL505" i="12"/>
  <c r="AP509" i="13" s="1"/>
  <c r="AL504" i="12"/>
  <c r="AP508" i="13" s="1"/>
  <c r="AL503" i="12"/>
  <c r="AP507" i="13" s="1"/>
  <c r="AL502" i="12"/>
  <c r="AP506" i="13" s="1"/>
  <c r="AL501" i="12"/>
  <c r="AP505" i="13" s="1"/>
  <c r="AL500" i="12"/>
  <c r="AP504" i="13" s="1"/>
  <c r="AL499" i="12"/>
  <c r="AP503" i="13" s="1"/>
  <c r="AL498" i="12"/>
  <c r="AP502" i="13" s="1"/>
  <c r="AL497" i="12"/>
  <c r="AP501" i="13" s="1"/>
  <c r="AL496" i="12"/>
  <c r="AP500" i="13" s="1"/>
  <c r="AL495" i="12"/>
  <c r="AP499" i="13" s="1"/>
  <c r="AL494" i="12"/>
  <c r="AP498" i="13" s="1"/>
  <c r="AL493" i="12"/>
  <c r="AP497" i="13" s="1"/>
  <c r="AL492" i="12"/>
  <c r="AP496" i="13" s="1"/>
  <c r="AL491" i="12"/>
  <c r="AP495" i="13" s="1"/>
  <c r="AL490" i="12"/>
  <c r="AP494" i="13" s="1"/>
  <c r="AL489" i="12"/>
  <c r="AP493" i="13" s="1"/>
  <c r="AL488" i="12"/>
  <c r="AP492" i="13" s="1"/>
  <c r="AL487" i="12"/>
  <c r="AP491" i="13" s="1"/>
  <c r="AL486" i="12"/>
  <c r="AP490" i="13" s="1"/>
  <c r="AL485" i="12"/>
  <c r="AP489" i="13" s="1"/>
  <c r="AL484" i="12"/>
  <c r="AP488" i="13" s="1"/>
  <c r="AL483" i="12"/>
  <c r="AP487" i="13" s="1"/>
  <c r="AL482" i="12"/>
  <c r="AP486" i="13" s="1"/>
  <c r="AL481" i="12"/>
  <c r="AP485" i="13" s="1"/>
  <c r="AL480" i="12"/>
  <c r="AP484" i="13" s="1"/>
  <c r="AL479" i="12"/>
  <c r="AP483" i="13" s="1"/>
  <c r="AL478" i="12"/>
  <c r="AP482" i="13" s="1"/>
  <c r="AL477" i="12"/>
  <c r="AP481" i="13" s="1"/>
  <c r="AL476" i="12"/>
  <c r="AP480" i="13" s="1"/>
  <c r="AL475" i="12"/>
  <c r="AP479" i="13" s="1"/>
  <c r="AL474" i="12"/>
  <c r="AP478" i="13" s="1"/>
  <c r="AL473" i="12"/>
  <c r="AP477" i="13" s="1"/>
  <c r="AL472" i="12"/>
  <c r="AP476" i="13" s="1"/>
  <c r="AL471" i="12"/>
  <c r="AP475" i="13" s="1"/>
  <c r="AL470" i="12"/>
  <c r="AP474" i="13" s="1"/>
  <c r="AL469" i="12"/>
  <c r="AP473" i="13" s="1"/>
  <c r="AL468" i="12"/>
  <c r="AP472" i="13" s="1"/>
  <c r="AL467" i="12"/>
  <c r="AP471" i="13" s="1"/>
  <c r="AL466" i="12"/>
  <c r="AP470" i="13" s="1"/>
  <c r="AL465" i="12"/>
  <c r="AP469" i="13" s="1"/>
  <c r="AL464" i="12"/>
  <c r="AP468" i="13" s="1"/>
  <c r="AL463" i="12"/>
  <c r="AP467" i="13" s="1"/>
  <c r="AL462" i="12"/>
  <c r="AP466" i="13" s="1"/>
  <c r="AL461" i="12"/>
  <c r="AP465" i="13" s="1"/>
  <c r="AL460" i="12"/>
  <c r="AP464" i="13" s="1"/>
  <c r="AL459" i="12"/>
  <c r="AP463" i="13" s="1"/>
  <c r="AL458" i="12"/>
  <c r="AP462" i="13" s="1"/>
  <c r="AL457" i="12"/>
  <c r="AP461" i="13" s="1"/>
  <c r="AL456" i="12"/>
  <c r="AP460" i="13" s="1"/>
  <c r="AL455" i="12"/>
  <c r="AP459" i="13" s="1"/>
  <c r="AL454" i="12"/>
  <c r="AP458" i="13" s="1"/>
  <c r="AL453" i="12"/>
  <c r="AP457" i="13" s="1"/>
  <c r="AL452" i="12"/>
  <c r="AP456" i="13" s="1"/>
  <c r="AL451" i="12"/>
  <c r="AP455" i="13" s="1"/>
  <c r="AL450" i="12"/>
  <c r="AP454" i="13" s="1"/>
  <c r="AL449" i="12"/>
  <c r="AP453" i="13" s="1"/>
  <c r="AL448" i="12"/>
  <c r="AP452" i="13" s="1"/>
  <c r="AL447" i="12"/>
  <c r="AP451" i="13" s="1"/>
  <c r="AL446" i="12"/>
  <c r="AP450" i="13" s="1"/>
  <c r="AL445" i="12"/>
  <c r="AP449" i="13" s="1"/>
  <c r="AL444" i="12"/>
  <c r="AP448" i="13" s="1"/>
  <c r="AL443" i="12"/>
  <c r="AP447" i="13" s="1"/>
  <c r="AL442" i="12"/>
  <c r="AP446" i="13" s="1"/>
  <c r="AL441" i="12"/>
  <c r="AP445" i="13" s="1"/>
  <c r="AL440" i="12"/>
  <c r="AP444" i="13" s="1"/>
  <c r="AL439" i="12"/>
  <c r="AP443" i="13" s="1"/>
  <c r="AL438" i="12"/>
  <c r="AP442" i="13" s="1"/>
  <c r="AL437" i="12"/>
  <c r="AP441" i="13" s="1"/>
  <c r="AL436" i="12"/>
  <c r="AP440" i="13" s="1"/>
  <c r="AL435" i="12"/>
  <c r="AP439" i="13" s="1"/>
  <c r="AL434" i="12"/>
  <c r="AP438" i="13" s="1"/>
  <c r="AL433" i="12"/>
  <c r="AP437" i="13" s="1"/>
  <c r="AL432" i="12"/>
  <c r="AP436" i="13" s="1"/>
  <c r="AL431" i="12"/>
  <c r="AP435" i="13" s="1"/>
  <c r="AL430" i="12"/>
  <c r="AP434" i="13" s="1"/>
  <c r="AL429" i="12"/>
  <c r="AP433" i="13" s="1"/>
  <c r="AL428" i="12"/>
  <c r="AP432" i="13" s="1"/>
  <c r="AL427" i="12"/>
  <c r="AP431" i="13" s="1"/>
  <c r="AL426" i="12"/>
  <c r="AP430" i="13" s="1"/>
  <c r="AL425" i="12"/>
  <c r="AP429" i="13" s="1"/>
  <c r="AL424" i="12"/>
  <c r="AP428" i="13" s="1"/>
  <c r="AL423" i="12"/>
  <c r="AP427" i="13" s="1"/>
  <c r="AL422" i="12"/>
  <c r="AP426" i="13" s="1"/>
  <c r="AL421" i="12"/>
  <c r="AP425" i="13" s="1"/>
  <c r="AL420" i="12"/>
  <c r="AP424" i="13" s="1"/>
  <c r="AL419" i="12"/>
  <c r="AP423" i="13" s="1"/>
  <c r="AL418" i="12"/>
  <c r="AP422" i="13" s="1"/>
  <c r="AL417" i="12"/>
  <c r="AP421" i="13" s="1"/>
  <c r="AL416" i="12"/>
  <c r="AP420" i="13" s="1"/>
  <c r="AL415" i="12"/>
  <c r="AP419" i="13" s="1"/>
  <c r="AL414" i="12"/>
  <c r="AP418" i="13" s="1"/>
  <c r="AL413" i="12"/>
  <c r="AP417" i="13" s="1"/>
  <c r="AL412" i="12"/>
  <c r="AP416" i="13" s="1"/>
  <c r="AL411" i="12"/>
  <c r="AP415" i="13" s="1"/>
  <c r="AL410" i="12"/>
  <c r="AP414" i="13" s="1"/>
  <c r="AL409" i="12"/>
  <c r="AP413" i="13" s="1"/>
  <c r="AL408" i="12"/>
  <c r="AP412" i="13" s="1"/>
  <c r="AL407" i="12"/>
  <c r="AP411" i="13" s="1"/>
  <c r="AL406" i="12"/>
  <c r="AP410" i="13" s="1"/>
  <c r="AL405" i="12"/>
  <c r="AP409" i="13" s="1"/>
  <c r="AL404" i="12"/>
  <c r="AP408" i="13" s="1"/>
  <c r="AL403" i="12"/>
  <c r="AP407" i="13" s="1"/>
  <c r="AL402" i="12"/>
  <c r="AP406" i="13" s="1"/>
  <c r="AL401" i="12"/>
  <c r="AP405" i="13" s="1"/>
  <c r="AL400" i="12"/>
  <c r="AP404" i="13" s="1"/>
  <c r="AL399" i="12"/>
  <c r="AP403" i="13" s="1"/>
  <c r="AL398" i="12"/>
  <c r="AP402" i="13" s="1"/>
  <c r="AL397" i="12"/>
  <c r="AP401" i="13" s="1"/>
  <c r="AL396" i="12"/>
  <c r="AP400" i="13" s="1"/>
  <c r="AL395" i="12"/>
  <c r="AP399" i="13" s="1"/>
  <c r="AL394" i="12"/>
  <c r="AP398" i="13" s="1"/>
  <c r="AL393" i="12"/>
  <c r="AP397" i="13" s="1"/>
  <c r="AL392" i="12"/>
  <c r="AP396" i="13" s="1"/>
  <c r="AL391" i="12"/>
  <c r="AP395" i="13" s="1"/>
  <c r="AL390" i="12"/>
  <c r="AP394" i="13" s="1"/>
  <c r="AL389" i="12"/>
  <c r="AP393" i="13" s="1"/>
  <c r="AL388" i="12"/>
  <c r="AP392" i="13" s="1"/>
  <c r="AL387" i="12"/>
  <c r="AP391" i="13" s="1"/>
  <c r="AL386" i="12"/>
  <c r="AP390" i="13" s="1"/>
  <c r="AL385" i="12"/>
  <c r="AP389" i="13" s="1"/>
  <c r="AL384" i="12"/>
  <c r="AP388" i="13" s="1"/>
  <c r="AL383" i="12"/>
  <c r="AP387" i="13" s="1"/>
  <c r="AL382" i="12"/>
  <c r="AP386" i="13" s="1"/>
  <c r="AL381" i="12"/>
  <c r="AP385" i="13" s="1"/>
  <c r="AL380" i="12"/>
  <c r="AP384" i="13" s="1"/>
  <c r="AL379" i="12"/>
  <c r="AP383" i="13" s="1"/>
  <c r="AL378" i="12"/>
  <c r="AP382" i="13" s="1"/>
  <c r="AL377" i="12"/>
  <c r="AP381" i="13" s="1"/>
  <c r="AL376" i="12"/>
  <c r="AP380" i="13" s="1"/>
  <c r="AL375" i="12"/>
  <c r="AP379" i="13" s="1"/>
  <c r="AL374" i="12"/>
  <c r="AP378" i="13" s="1"/>
  <c r="AL373" i="12"/>
  <c r="AP377" i="13" s="1"/>
  <c r="AL372" i="12"/>
  <c r="AP376" i="13" s="1"/>
  <c r="AL371" i="12"/>
  <c r="AP375" i="13" s="1"/>
  <c r="AL370" i="12"/>
  <c r="AP374" i="13" s="1"/>
  <c r="AL369" i="12"/>
  <c r="AP373" i="13" s="1"/>
  <c r="AL368" i="12"/>
  <c r="AP372" i="13" s="1"/>
  <c r="AL367" i="12"/>
  <c r="AP371" i="13" s="1"/>
  <c r="AL366" i="12"/>
  <c r="AP370" i="13" s="1"/>
  <c r="AL365" i="12"/>
  <c r="AP369" i="13" s="1"/>
  <c r="AL364" i="12"/>
  <c r="AP368" i="13" s="1"/>
  <c r="AL363" i="12"/>
  <c r="AP367" i="13" s="1"/>
  <c r="AL362" i="12"/>
  <c r="AP366" i="13" s="1"/>
  <c r="AL361" i="12"/>
  <c r="AP365" i="13" s="1"/>
  <c r="AL360" i="12"/>
  <c r="AP364" i="13" s="1"/>
  <c r="AL359" i="12"/>
  <c r="AP363" i="13" s="1"/>
  <c r="AL358" i="12"/>
  <c r="AP362" i="13" s="1"/>
  <c r="AL357" i="12"/>
  <c r="AP361" i="13" s="1"/>
  <c r="AL356" i="12"/>
  <c r="AP360" i="13" s="1"/>
  <c r="AL355" i="12"/>
  <c r="AP359" i="13" s="1"/>
  <c r="AL354" i="12"/>
  <c r="AP358" i="13" s="1"/>
  <c r="AL353" i="12"/>
  <c r="AP357" i="13" s="1"/>
  <c r="AL352" i="12"/>
  <c r="AP356" i="13" s="1"/>
  <c r="AL351" i="12"/>
  <c r="AP355" i="13" s="1"/>
  <c r="AL350" i="12"/>
  <c r="AP354" i="13" s="1"/>
  <c r="AL349" i="12"/>
  <c r="AP353" i="13" s="1"/>
  <c r="AL348" i="12"/>
  <c r="AP352" i="13" s="1"/>
  <c r="AL347" i="12"/>
  <c r="AP351" i="13" s="1"/>
  <c r="AL346" i="12"/>
  <c r="AP350" i="13" s="1"/>
  <c r="AL345" i="12"/>
  <c r="AP349" i="13" s="1"/>
  <c r="AL344" i="12"/>
  <c r="AP348" i="13" s="1"/>
  <c r="AL343" i="12"/>
  <c r="AP347" i="13" s="1"/>
  <c r="AL342" i="12"/>
  <c r="AP346" i="13" s="1"/>
  <c r="AL341" i="12"/>
  <c r="AP345" i="13" s="1"/>
  <c r="AL340" i="12"/>
  <c r="AP344" i="13" s="1"/>
  <c r="AL339" i="12"/>
  <c r="AP343" i="13" s="1"/>
  <c r="AL338" i="12"/>
  <c r="AP342" i="13" s="1"/>
  <c r="AL337" i="12"/>
  <c r="AP341" i="13" s="1"/>
  <c r="AL336" i="12"/>
  <c r="AP340" i="13" s="1"/>
  <c r="AL335" i="12"/>
  <c r="AP339" i="13" s="1"/>
  <c r="AL334" i="12"/>
  <c r="AP338" i="13" s="1"/>
  <c r="AL333" i="12"/>
  <c r="AP337" i="13" s="1"/>
  <c r="AL332" i="12"/>
  <c r="AP336" i="13" s="1"/>
  <c r="AL331" i="12"/>
  <c r="AP335" i="13" s="1"/>
  <c r="AL330" i="12"/>
  <c r="AP334" i="13" s="1"/>
  <c r="AL329" i="12"/>
  <c r="AP333" i="13" s="1"/>
  <c r="AL328" i="12"/>
  <c r="AP332" i="13" s="1"/>
  <c r="AL327" i="12"/>
  <c r="AP331" i="13" s="1"/>
  <c r="AL326" i="12"/>
  <c r="AP330" i="13" s="1"/>
  <c r="AL325" i="12"/>
  <c r="AP329" i="13" s="1"/>
  <c r="AL324" i="12"/>
  <c r="AP328" i="13" s="1"/>
  <c r="AL323" i="12"/>
  <c r="AP327" i="13" s="1"/>
  <c r="AL322" i="12"/>
  <c r="AP326" i="13" s="1"/>
  <c r="AL321" i="12"/>
  <c r="AP325" i="13" s="1"/>
  <c r="AL320" i="12"/>
  <c r="AP324" i="13" s="1"/>
  <c r="AL319" i="12"/>
  <c r="AP323" i="13" s="1"/>
  <c r="AL318" i="12"/>
  <c r="AP322" i="13" s="1"/>
  <c r="AL317" i="12"/>
  <c r="AP321" i="13" s="1"/>
  <c r="AL316" i="12"/>
  <c r="AP320" i="13" s="1"/>
  <c r="AL315" i="12"/>
  <c r="AP319" i="13" s="1"/>
  <c r="AL314" i="12"/>
  <c r="AP318" i="13" s="1"/>
  <c r="AL313" i="12"/>
  <c r="AP317" i="13" s="1"/>
  <c r="AL312" i="12"/>
  <c r="AP316" i="13" s="1"/>
  <c r="AL311" i="12"/>
  <c r="AP315" i="13" s="1"/>
  <c r="AL310" i="12"/>
  <c r="AP314" i="13" s="1"/>
  <c r="AL309" i="12"/>
  <c r="AP313" i="13" s="1"/>
  <c r="AL308" i="12"/>
  <c r="AP312" i="13" s="1"/>
  <c r="AL307" i="12"/>
  <c r="AP311" i="13" s="1"/>
  <c r="AL306" i="12"/>
  <c r="AP310" i="13" s="1"/>
  <c r="AL305" i="12"/>
  <c r="AP309" i="13" s="1"/>
  <c r="AL304" i="12"/>
  <c r="AP308" i="13" s="1"/>
  <c r="AL303" i="12"/>
  <c r="AP307" i="13" s="1"/>
  <c r="AL302" i="12"/>
  <c r="AP306" i="13" s="1"/>
  <c r="AL301" i="12"/>
  <c r="AP305" i="13" s="1"/>
  <c r="AL300" i="12"/>
  <c r="AP304" i="13" s="1"/>
  <c r="AL299" i="12"/>
  <c r="AP303" i="13" s="1"/>
  <c r="AL298" i="12"/>
  <c r="AP302" i="13" s="1"/>
  <c r="AL297" i="12"/>
  <c r="AP301" i="13" s="1"/>
  <c r="AL296" i="12"/>
  <c r="AP300" i="13" s="1"/>
  <c r="AL295" i="12"/>
  <c r="AP299" i="13" s="1"/>
  <c r="AL294" i="12"/>
  <c r="AP298" i="13" s="1"/>
  <c r="AL293" i="12"/>
  <c r="AP297" i="13" s="1"/>
  <c r="AL292" i="12"/>
  <c r="AP296" i="13" s="1"/>
  <c r="AL291" i="12"/>
  <c r="AP295" i="13" s="1"/>
  <c r="AL290" i="12"/>
  <c r="AP294" i="13" s="1"/>
  <c r="AL289" i="12"/>
  <c r="AP293" i="13" s="1"/>
  <c r="AL288" i="12"/>
  <c r="AP292" i="13" s="1"/>
  <c r="AL287" i="12"/>
  <c r="AP291" i="13" s="1"/>
  <c r="AL286" i="12"/>
  <c r="AP290" i="13" s="1"/>
  <c r="AL285" i="12"/>
  <c r="AP289" i="13" s="1"/>
  <c r="AL284" i="12"/>
  <c r="AP288" i="13" s="1"/>
  <c r="AL283" i="12"/>
  <c r="AP287" i="13" s="1"/>
  <c r="AL282" i="12"/>
  <c r="AP286" i="13" s="1"/>
  <c r="AL281" i="12"/>
  <c r="AP285" i="13" s="1"/>
  <c r="AL280" i="12"/>
  <c r="AP284" i="13" s="1"/>
  <c r="AL279" i="12"/>
  <c r="AP283" i="13" s="1"/>
  <c r="AL278" i="12"/>
  <c r="AP282" i="13" s="1"/>
  <c r="AL277" i="12"/>
  <c r="AP281" i="13" s="1"/>
  <c r="AL276" i="12"/>
  <c r="AP280" i="13" s="1"/>
  <c r="AL275" i="12"/>
  <c r="AP279" i="13" s="1"/>
  <c r="AL274" i="12"/>
  <c r="AP278" i="13" s="1"/>
  <c r="AL273" i="12"/>
  <c r="AP277" i="13" s="1"/>
  <c r="AL272" i="12"/>
  <c r="AP276" i="13" s="1"/>
  <c r="AL271" i="12"/>
  <c r="AP275" i="13" s="1"/>
  <c r="AL270" i="12"/>
  <c r="AP274" i="13" s="1"/>
  <c r="AL269" i="12"/>
  <c r="AP273" i="13" s="1"/>
  <c r="AL268" i="12"/>
  <c r="AP272" i="13" s="1"/>
  <c r="AL267" i="12"/>
  <c r="AP271" i="13" s="1"/>
  <c r="AL266" i="12"/>
  <c r="AP270" i="13" s="1"/>
  <c r="AL265" i="12"/>
  <c r="AP269" i="13" s="1"/>
  <c r="AL264" i="12"/>
  <c r="AP268" i="13" s="1"/>
  <c r="AL263" i="12"/>
  <c r="AP267" i="13" s="1"/>
  <c r="AL262" i="12"/>
  <c r="AP266" i="13" s="1"/>
  <c r="AL261" i="12"/>
  <c r="AP265" i="13" s="1"/>
  <c r="AL260" i="12"/>
  <c r="AP264" i="13" s="1"/>
  <c r="AL259" i="12"/>
  <c r="AP263" i="13" s="1"/>
  <c r="AL258" i="12"/>
  <c r="AP262" i="13" s="1"/>
  <c r="AL257" i="12"/>
  <c r="AP261" i="13" s="1"/>
  <c r="AL256" i="12"/>
  <c r="AP260" i="13" s="1"/>
  <c r="AL255" i="12"/>
  <c r="AP259" i="13" s="1"/>
  <c r="AL254" i="12"/>
  <c r="AP258" i="13" s="1"/>
  <c r="AL253" i="12"/>
  <c r="AP257" i="13" s="1"/>
  <c r="AL252" i="12"/>
  <c r="AP256" i="13" s="1"/>
  <c r="AL251" i="12"/>
  <c r="AP255" i="13" s="1"/>
  <c r="AL250" i="12"/>
  <c r="AP254" i="13" s="1"/>
  <c r="AL249" i="12"/>
  <c r="AP253" i="13" s="1"/>
  <c r="AL248" i="12"/>
  <c r="AP252" i="13" s="1"/>
  <c r="AL247" i="12"/>
  <c r="AP251" i="13" s="1"/>
  <c r="AL246" i="12"/>
  <c r="AP250" i="13" s="1"/>
  <c r="AL245" i="12"/>
  <c r="AP249" i="13" s="1"/>
  <c r="AL244" i="12"/>
  <c r="AP248" i="13" s="1"/>
  <c r="AL243" i="12"/>
  <c r="AP247" i="13" s="1"/>
  <c r="AL242" i="12"/>
  <c r="AP246" i="13" s="1"/>
  <c r="AL241" i="12"/>
  <c r="AP245" i="13" s="1"/>
  <c r="AL240" i="12"/>
  <c r="AP244" i="13" s="1"/>
  <c r="AL239" i="12"/>
  <c r="AP243" i="13" s="1"/>
  <c r="AL238" i="12"/>
  <c r="AP242" i="13" s="1"/>
  <c r="AL237" i="12"/>
  <c r="AP241" i="13" s="1"/>
  <c r="AL236" i="12"/>
  <c r="AP240" i="13" s="1"/>
  <c r="AL235" i="12"/>
  <c r="AP239" i="13" s="1"/>
  <c r="AL234" i="12"/>
  <c r="AP238" i="13" s="1"/>
  <c r="AL233" i="12"/>
  <c r="AP237" i="13" s="1"/>
  <c r="AL232" i="12"/>
  <c r="AP236" i="13" s="1"/>
  <c r="AL231" i="12"/>
  <c r="AP235" i="13" s="1"/>
  <c r="AL230" i="12"/>
  <c r="AP234" i="13" s="1"/>
  <c r="AL229" i="12"/>
  <c r="AP233" i="13" s="1"/>
  <c r="AL228" i="12"/>
  <c r="AP232" i="13" s="1"/>
  <c r="AL227" i="12"/>
  <c r="AP231" i="13" s="1"/>
  <c r="AL226" i="12"/>
  <c r="AP230" i="13" s="1"/>
  <c r="AL225" i="12"/>
  <c r="AP229" i="13" s="1"/>
  <c r="AL224" i="12"/>
  <c r="AP228" i="13" s="1"/>
  <c r="AL223" i="12"/>
  <c r="AP227" i="13" s="1"/>
  <c r="AL222" i="12"/>
  <c r="AP226" i="13" s="1"/>
  <c r="AL221" i="12"/>
  <c r="AP225" i="13" s="1"/>
  <c r="AL220" i="12"/>
  <c r="AP224" i="13" s="1"/>
  <c r="AL219" i="12"/>
  <c r="AP223" i="13" s="1"/>
  <c r="AL218" i="12"/>
  <c r="AP222" i="13" s="1"/>
  <c r="AL217" i="12"/>
  <c r="AP221" i="13" s="1"/>
  <c r="AL216" i="12"/>
  <c r="AP220" i="13" s="1"/>
  <c r="AL215" i="12"/>
  <c r="AP219" i="13" s="1"/>
  <c r="AL214" i="12"/>
  <c r="AP218" i="13" s="1"/>
  <c r="AL213" i="12"/>
  <c r="AP217" i="13" s="1"/>
  <c r="AL212" i="12"/>
  <c r="AP216" i="13" s="1"/>
  <c r="AL211" i="12"/>
  <c r="AP215" i="13" s="1"/>
  <c r="AL210" i="12"/>
  <c r="AP214" i="13" s="1"/>
  <c r="AL209" i="12"/>
  <c r="AP213" i="13" s="1"/>
  <c r="AL208" i="12"/>
  <c r="AP212" i="13" s="1"/>
  <c r="AL207" i="12"/>
  <c r="AP211" i="13" s="1"/>
  <c r="AL206" i="12"/>
  <c r="AP210" i="13" s="1"/>
  <c r="AL205" i="12"/>
  <c r="AP209" i="13" s="1"/>
  <c r="AL204" i="12"/>
  <c r="AP208" i="13" s="1"/>
  <c r="AL203" i="12"/>
  <c r="AP207" i="13" s="1"/>
  <c r="AL202" i="12"/>
  <c r="AP206" i="13" s="1"/>
  <c r="AL201" i="12"/>
  <c r="AP205" i="13" s="1"/>
  <c r="AL200" i="12"/>
  <c r="AP204" i="13" s="1"/>
  <c r="AL199" i="12"/>
  <c r="AP203" i="13" s="1"/>
  <c r="AL198" i="12"/>
  <c r="AP202" i="13" s="1"/>
  <c r="AL197" i="12"/>
  <c r="AP201" i="13" s="1"/>
  <c r="AL196" i="12"/>
  <c r="AP200" i="13" s="1"/>
  <c r="AL195" i="12"/>
  <c r="AP199" i="13" s="1"/>
  <c r="AL194" i="12"/>
  <c r="AP198" i="13" s="1"/>
  <c r="AL193" i="12"/>
  <c r="AP197" i="13" s="1"/>
  <c r="AL192" i="12"/>
  <c r="AP196" i="13" s="1"/>
  <c r="AL191" i="12"/>
  <c r="AP195" i="13" s="1"/>
  <c r="AL190" i="12"/>
  <c r="AP194" i="13" s="1"/>
  <c r="AL189" i="12"/>
  <c r="AP193" i="13" s="1"/>
  <c r="AL188" i="12"/>
  <c r="AP192" i="13" s="1"/>
  <c r="AL187" i="12"/>
  <c r="AP191" i="13" s="1"/>
  <c r="AL186" i="12"/>
  <c r="AP190" i="13" s="1"/>
  <c r="AL185" i="12"/>
  <c r="AP189" i="13" s="1"/>
  <c r="AL184" i="12"/>
  <c r="AP188" i="13" s="1"/>
  <c r="AL183" i="12"/>
  <c r="AP187" i="13" s="1"/>
  <c r="AL182" i="12"/>
  <c r="AP186" i="13" s="1"/>
  <c r="AL181" i="12"/>
  <c r="AP185" i="13" s="1"/>
  <c r="AL180" i="12"/>
  <c r="AP184" i="13" s="1"/>
  <c r="AL179" i="12"/>
  <c r="AP183" i="13" s="1"/>
  <c r="AL178" i="12"/>
  <c r="AP182" i="13" s="1"/>
  <c r="AL177" i="12"/>
  <c r="AP181" i="13" s="1"/>
  <c r="AL176" i="12"/>
  <c r="AP180" i="13" s="1"/>
  <c r="AL175" i="12"/>
  <c r="AP179" i="13" s="1"/>
  <c r="AL174" i="12"/>
  <c r="AP178" i="13" s="1"/>
  <c r="AL173" i="12"/>
  <c r="AP177" i="13" s="1"/>
  <c r="AL172" i="12"/>
  <c r="AP176" i="13" s="1"/>
  <c r="AL171" i="12"/>
  <c r="AP175" i="13" s="1"/>
  <c r="AL170" i="12"/>
  <c r="AP174" i="13" s="1"/>
  <c r="AL169" i="12"/>
  <c r="AP173" i="13" s="1"/>
  <c r="AL168" i="12"/>
  <c r="AP172" i="13" s="1"/>
  <c r="AL167" i="12"/>
  <c r="AP171" i="13" s="1"/>
  <c r="AL166" i="12"/>
  <c r="AP170" i="13" s="1"/>
  <c r="AL165" i="12"/>
  <c r="AP169" i="13" s="1"/>
  <c r="AL164" i="12"/>
  <c r="AP168" i="13" s="1"/>
  <c r="AL163" i="12"/>
  <c r="AP167" i="13" s="1"/>
  <c r="AL162" i="12"/>
  <c r="AP166" i="13" s="1"/>
  <c r="AL161" i="12"/>
  <c r="AP165" i="13" s="1"/>
  <c r="AL160" i="12"/>
  <c r="AP164" i="13" s="1"/>
  <c r="AL159" i="12"/>
  <c r="AP163" i="13" s="1"/>
  <c r="AL158" i="12"/>
  <c r="AP162" i="13" s="1"/>
  <c r="AL157" i="12"/>
  <c r="AP161" i="13" s="1"/>
  <c r="AL156" i="12"/>
  <c r="AP160" i="13" s="1"/>
  <c r="AL155" i="12"/>
  <c r="AP159" i="13" s="1"/>
  <c r="AL154" i="12"/>
  <c r="AP158" i="13" s="1"/>
  <c r="AL153" i="12"/>
  <c r="AP157" i="13" s="1"/>
  <c r="AL152" i="12"/>
  <c r="AP156" i="13" s="1"/>
  <c r="AL151" i="12"/>
  <c r="AP155" i="13" s="1"/>
  <c r="AL150" i="12"/>
  <c r="AP154" i="13" s="1"/>
  <c r="AL149" i="12"/>
  <c r="AP153" i="13" s="1"/>
  <c r="AL148" i="12"/>
  <c r="AP152" i="13" s="1"/>
  <c r="AL147" i="12"/>
  <c r="AP151" i="13" s="1"/>
  <c r="AL146" i="12"/>
  <c r="AP150" i="13" s="1"/>
  <c r="AL145" i="12"/>
  <c r="AP149" i="13" s="1"/>
  <c r="AL144" i="12"/>
  <c r="AP148" i="13" s="1"/>
  <c r="AL143" i="12"/>
  <c r="AP147" i="13" s="1"/>
  <c r="AL142" i="12"/>
  <c r="AP146" i="13" s="1"/>
  <c r="AL141" i="12"/>
  <c r="AP145" i="13" s="1"/>
  <c r="AL140" i="12"/>
  <c r="AP144" i="13" s="1"/>
  <c r="AL139" i="12"/>
  <c r="AP143" i="13" s="1"/>
  <c r="AL138" i="12"/>
  <c r="AP142" i="13" s="1"/>
  <c r="AL137" i="12"/>
  <c r="AP141" i="13" s="1"/>
  <c r="AL136" i="12"/>
  <c r="AP140" i="13" s="1"/>
  <c r="AL135" i="12"/>
  <c r="AP139" i="13" s="1"/>
  <c r="AL134" i="12"/>
  <c r="AP138" i="13" s="1"/>
  <c r="AL133" i="12"/>
  <c r="AP137" i="13" s="1"/>
  <c r="AL132" i="12"/>
  <c r="AP136" i="13" s="1"/>
  <c r="AL131" i="12"/>
  <c r="AP135" i="13" s="1"/>
  <c r="AL130" i="12"/>
  <c r="AP134" i="13" s="1"/>
  <c r="AL129" i="12"/>
  <c r="AP133" i="13" s="1"/>
  <c r="AL128" i="12"/>
  <c r="AP132" i="13" s="1"/>
  <c r="AL127" i="12"/>
  <c r="AP131" i="13" s="1"/>
  <c r="AL126" i="12"/>
  <c r="AP130" i="13" s="1"/>
  <c r="AL125" i="12"/>
  <c r="AP129" i="13" s="1"/>
  <c r="AL124" i="12"/>
  <c r="AP128" i="13" s="1"/>
  <c r="AL123" i="12"/>
  <c r="AP127" i="13" s="1"/>
  <c r="AL122" i="12"/>
  <c r="AP126" i="13" s="1"/>
  <c r="AL121" i="12"/>
  <c r="AP125" i="13" s="1"/>
  <c r="AL120" i="12"/>
  <c r="AP124" i="13" s="1"/>
  <c r="AL119" i="12"/>
  <c r="AP123" i="13" s="1"/>
  <c r="AL118" i="12"/>
  <c r="AP122" i="13" s="1"/>
  <c r="AL117" i="12"/>
  <c r="AP121" i="13" s="1"/>
  <c r="AL116" i="12"/>
  <c r="AP120" i="13" s="1"/>
  <c r="AL115" i="12"/>
  <c r="AP119" i="13" s="1"/>
  <c r="AL114" i="12"/>
  <c r="AP118" i="13" s="1"/>
  <c r="AL113" i="12"/>
  <c r="AP117" i="13" s="1"/>
  <c r="AL112" i="12"/>
  <c r="AP116" i="13" s="1"/>
  <c r="AL111" i="12"/>
  <c r="AP115" i="13" s="1"/>
  <c r="AL110" i="12"/>
  <c r="AP114" i="13" s="1"/>
  <c r="AL109" i="12"/>
  <c r="AP113" i="13" s="1"/>
  <c r="AL108" i="12"/>
  <c r="AP112" i="13" s="1"/>
  <c r="AL107" i="12"/>
  <c r="AP111" i="13" s="1"/>
  <c r="AL106" i="12"/>
  <c r="AP110" i="13" s="1"/>
  <c r="AL105" i="12"/>
  <c r="AP109" i="13" s="1"/>
  <c r="AL104" i="12"/>
  <c r="AP108" i="13" s="1"/>
  <c r="AL103" i="12"/>
  <c r="AP107" i="13" s="1"/>
  <c r="AL102" i="12"/>
  <c r="AP106" i="13" s="1"/>
  <c r="AL101" i="12"/>
  <c r="AP105" i="13" s="1"/>
  <c r="AL100" i="12"/>
  <c r="AP104" i="13" s="1"/>
  <c r="AL99" i="12"/>
  <c r="AP103" i="13" s="1"/>
  <c r="AL98" i="12"/>
  <c r="AP102" i="13" s="1"/>
  <c r="AL97" i="12"/>
  <c r="AP101" i="13" s="1"/>
  <c r="AL96" i="12"/>
  <c r="AP100" i="13" s="1"/>
  <c r="AL95" i="12"/>
  <c r="AP99" i="13" s="1"/>
  <c r="AL94" i="12"/>
  <c r="AP98" i="13" s="1"/>
  <c r="AL93" i="12"/>
  <c r="AP97" i="13" s="1"/>
  <c r="AL92" i="12"/>
  <c r="AP96" i="13" s="1"/>
  <c r="AL91" i="12"/>
  <c r="AP95" i="13" s="1"/>
  <c r="AL90" i="12"/>
  <c r="AP94" i="13" s="1"/>
  <c r="AL89" i="12"/>
  <c r="AP93" i="13" s="1"/>
  <c r="AL88" i="12"/>
  <c r="AP92" i="13" s="1"/>
  <c r="AL87" i="12"/>
  <c r="AP91" i="13" s="1"/>
  <c r="AL86" i="12"/>
  <c r="AP90" i="13" s="1"/>
  <c r="AL85" i="12"/>
  <c r="AP89" i="13" s="1"/>
  <c r="AL84" i="12"/>
  <c r="AP88" i="13" s="1"/>
  <c r="AL83" i="12"/>
  <c r="AP87" i="13" s="1"/>
  <c r="AL82" i="12"/>
  <c r="AP86" i="13" s="1"/>
  <c r="AL81" i="12"/>
  <c r="AP85" i="13" s="1"/>
  <c r="AL80" i="12"/>
  <c r="AP84" i="13" s="1"/>
  <c r="AL79" i="12"/>
  <c r="AP83" i="13" s="1"/>
  <c r="AL78" i="12"/>
  <c r="AP82" i="13" s="1"/>
  <c r="AL77" i="12"/>
  <c r="AP81" i="13" s="1"/>
  <c r="AL76" i="12"/>
  <c r="AP80" i="13" s="1"/>
  <c r="AL75" i="12"/>
  <c r="AP79" i="13" s="1"/>
  <c r="AL74" i="12"/>
  <c r="AP78" i="13" s="1"/>
  <c r="AL73" i="12"/>
  <c r="AP77" i="13" s="1"/>
  <c r="AL72" i="12"/>
  <c r="AP76" i="13" s="1"/>
  <c r="AL71" i="12"/>
  <c r="AP75" i="13" s="1"/>
  <c r="AL70" i="12"/>
  <c r="AP74" i="13" s="1"/>
  <c r="AL69" i="12"/>
  <c r="AP73" i="13" s="1"/>
  <c r="AL68" i="12"/>
  <c r="AP72" i="13" s="1"/>
  <c r="AL67" i="12"/>
  <c r="AP71" i="13" s="1"/>
  <c r="AL66" i="12"/>
  <c r="AP70" i="13" s="1"/>
  <c r="AL65" i="12"/>
  <c r="AP69" i="13" s="1"/>
  <c r="AL64" i="12"/>
  <c r="AP68" i="13" s="1"/>
  <c r="AL63" i="12"/>
  <c r="AP67" i="13" s="1"/>
  <c r="AL62" i="12"/>
  <c r="AP66" i="13" s="1"/>
  <c r="AL61" i="12"/>
  <c r="AP65" i="13" s="1"/>
  <c r="AL60" i="12"/>
  <c r="AP64" i="13" s="1"/>
  <c r="AL59" i="12"/>
  <c r="AP63" i="13" s="1"/>
  <c r="AL58" i="12"/>
  <c r="AP62" i="13" s="1"/>
  <c r="AL57" i="12"/>
  <c r="AP61" i="13" s="1"/>
  <c r="AL56" i="12"/>
  <c r="AP60" i="13" s="1"/>
  <c r="AL55" i="12"/>
  <c r="AP59" i="13" s="1"/>
  <c r="AL54" i="12"/>
  <c r="AP58" i="13" s="1"/>
  <c r="AL53" i="12"/>
  <c r="AP57" i="13" s="1"/>
  <c r="AL52" i="12"/>
  <c r="AP56" i="13" s="1"/>
  <c r="AL51" i="12"/>
  <c r="AP55" i="13" s="1"/>
  <c r="AL50" i="12"/>
  <c r="AP54" i="13" s="1"/>
  <c r="AL49" i="12"/>
  <c r="AP53" i="13" s="1"/>
  <c r="AL48" i="12"/>
  <c r="AP52" i="13" s="1"/>
  <c r="AL47" i="12"/>
  <c r="AP51" i="13" s="1"/>
  <c r="AL46" i="12"/>
  <c r="AP50" i="13" s="1"/>
  <c r="AL45" i="12"/>
  <c r="AP49" i="13" s="1"/>
  <c r="AL44" i="12"/>
  <c r="AP48" i="13" s="1"/>
  <c r="AL43" i="12"/>
  <c r="AP47" i="13" s="1"/>
  <c r="AL42" i="12"/>
  <c r="AP46" i="13" s="1"/>
  <c r="AL41" i="12"/>
  <c r="AP45" i="13" s="1"/>
  <c r="AL40" i="12"/>
  <c r="AP44" i="13" s="1"/>
  <c r="AL39" i="12"/>
  <c r="AP43" i="13" s="1"/>
  <c r="AL38" i="12"/>
  <c r="AP42" i="13" s="1"/>
  <c r="AL37" i="12"/>
  <c r="AP41" i="13" s="1"/>
  <c r="AL36" i="12"/>
  <c r="AP40" i="13" s="1"/>
  <c r="AL35" i="12"/>
  <c r="AP39" i="13" s="1"/>
  <c r="AL34" i="12"/>
  <c r="AP38" i="13" s="1"/>
  <c r="AL33" i="12"/>
  <c r="AP37" i="13" s="1"/>
  <c r="AL32" i="12"/>
  <c r="AP36" i="13" s="1"/>
  <c r="AL31" i="12"/>
  <c r="AP35" i="13" s="1"/>
  <c r="AL30" i="12"/>
  <c r="AP34" i="13" s="1"/>
  <c r="AL29" i="12"/>
  <c r="AP33" i="13" s="1"/>
  <c r="AL28" i="12"/>
  <c r="AP32" i="13" s="1"/>
  <c r="AL27" i="12"/>
  <c r="AP31" i="13" s="1"/>
  <c r="AL26" i="12"/>
  <c r="AP30" i="13" s="1"/>
  <c r="AL25" i="12"/>
  <c r="AP29" i="13" s="1"/>
  <c r="AL24" i="12"/>
  <c r="AP28" i="13" s="1"/>
  <c r="AL23" i="12"/>
  <c r="AP27" i="13" s="1"/>
  <c r="AL22" i="12"/>
  <c r="AP26" i="13" s="1"/>
  <c r="AL21" i="12"/>
  <c r="AP25" i="13" s="1"/>
  <c r="AL20" i="12"/>
  <c r="AP24" i="13" s="1"/>
  <c r="AL19" i="12"/>
  <c r="AP23" i="13" s="1"/>
  <c r="AL18" i="12"/>
  <c r="AP22" i="13" s="1"/>
  <c r="AL17" i="12"/>
  <c r="AP21" i="13" s="1"/>
  <c r="AL16" i="12"/>
  <c r="AP20" i="13" s="1"/>
  <c r="AL15" i="12"/>
  <c r="AP19" i="13" s="1"/>
  <c r="AL14" i="12"/>
  <c r="AP18" i="13" s="1"/>
  <c r="AL13" i="12"/>
  <c r="AP17" i="13" s="1"/>
  <c r="AL12" i="12"/>
  <c r="AP16" i="13" s="1"/>
  <c r="AL11" i="12"/>
  <c r="AP15" i="13" s="1"/>
  <c r="AL10" i="12"/>
  <c r="AP14" i="13" s="1"/>
  <c r="AL9" i="12"/>
  <c r="AP13" i="13" s="1"/>
  <c r="AL8" i="12"/>
  <c r="AL7" i="12"/>
  <c r="AP11" i="13" s="1"/>
  <c r="AL6" i="12"/>
  <c r="AP10" i="13" s="1"/>
  <c r="AL5" i="12"/>
  <c r="AP9" i="13" s="1"/>
  <c r="AL4" i="12"/>
  <c r="AP8" i="13" s="1"/>
  <c r="AL3" i="12"/>
  <c r="AP7" i="13" s="1"/>
  <c r="AL2" i="12"/>
  <c r="AP6" i="13" s="1"/>
  <c r="AL527" i="6"/>
  <c r="AO531" i="13" s="1"/>
  <c r="AQ531" i="13" s="1"/>
  <c r="AL526" i="6"/>
  <c r="AO530" i="13" s="1"/>
  <c r="AL525" i="6"/>
  <c r="AO529" i="13" s="1"/>
  <c r="AQ529" i="13" s="1"/>
  <c r="T543" i="1" s="1"/>
  <c r="AL524" i="6"/>
  <c r="AO528" i="13" s="1"/>
  <c r="AL523" i="6"/>
  <c r="AO527" i="13" s="1"/>
  <c r="AQ527" i="13" s="1"/>
  <c r="T541" i="1" s="1"/>
  <c r="AL522" i="6"/>
  <c r="AO526" i="13" s="1"/>
  <c r="AL521" i="6"/>
  <c r="AO525" i="13" s="1"/>
  <c r="AQ525" i="13" s="1"/>
  <c r="T539" i="1" s="1"/>
  <c r="AL520" i="6"/>
  <c r="AO524" i="13" s="1"/>
  <c r="AL519" i="6"/>
  <c r="AO523" i="13" s="1"/>
  <c r="AQ523" i="13" s="1"/>
  <c r="T537" i="1" s="1"/>
  <c r="AL518" i="6"/>
  <c r="AO522" i="13" s="1"/>
  <c r="AL517" i="6"/>
  <c r="AO521" i="13" s="1"/>
  <c r="AQ521" i="13" s="1"/>
  <c r="AL516" i="6"/>
  <c r="AO520" i="13" s="1"/>
  <c r="AL515" i="6"/>
  <c r="AO519" i="13" s="1"/>
  <c r="AQ519" i="13" s="1"/>
  <c r="T535" i="1" s="1"/>
  <c r="AL514" i="6"/>
  <c r="AO518" i="13" s="1"/>
  <c r="AQ518" i="13" s="1"/>
  <c r="T534" i="1" s="1"/>
  <c r="AL513" i="6"/>
  <c r="AO517" i="13" s="1"/>
  <c r="AQ517" i="13" s="1"/>
  <c r="T533" i="1" s="1"/>
  <c r="AL512" i="6"/>
  <c r="AO516" i="13" s="1"/>
  <c r="AL511" i="6"/>
  <c r="AO515" i="13" s="1"/>
  <c r="AQ515" i="13" s="1"/>
  <c r="T531" i="1" s="1"/>
  <c r="AL510" i="6"/>
  <c r="AO514" i="13" s="1"/>
  <c r="AL509" i="6"/>
  <c r="AO513" i="13" s="1"/>
  <c r="AQ513" i="13" s="1"/>
  <c r="AL508" i="6"/>
  <c r="AO512" i="13" s="1"/>
  <c r="AL507" i="6"/>
  <c r="AO511" i="13" s="1"/>
  <c r="AQ511" i="13" s="1"/>
  <c r="T529" i="1" s="1"/>
  <c r="AL506" i="6"/>
  <c r="AO510" i="13" s="1"/>
  <c r="AQ510" i="13" s="1"/>
  <c r="AL505" i="6"/>
  <c r="AO509" i="13" s="1"/>
  <c r="AQ509" i="13" s="1"/>
  <c r="T528" i="1" s="1"/>
  <c r="AL504" i="6"/>
  <c r="AO508" i="13" s="1"/>
  <c r="AL503" i="6"/>
  <c r="AO507" i="13" s="1"/>
  <c r="AQ507" i="13" s="1"/>
  <c r="T526" i="1" s="1"/>
  <c r="AL502" i="6"/>
  <c r="AO506" i="13" s="1"/>
  <c r="AL501" i="6"/>
  <c r="AO505" i="13" s="1"/>
  <c r="AQ505" i="13" s="1"/>
  <c r="T524" i="1" s="1"/>
  <c r="AL500" i="6"/>
  <c r="AO504" i="13" s="1"/>
  <c r="AL499" i="6"/>
  <c r="AO503" i="13" s="1"/>
  <c r="AQ503" i="13" s="1"/>
  <c r="T522" i="1" s="1"/>
  <c r="AL498" i="6"/>
  <c r="AO502" i="13" s="1"/>
  <c r="AL497" i="6"/>
  <c r="AO501" i="13" s="1"/>
  <c r="AQ501" i="13" s="1"/>
  <c r="T520" i="1" s="1"/>
  <c r="AL496" i="6"/>
  <c r="AO500" i="13" s="1"/>
  <c r="AL495" i="6"/>
  <c r="AO499" i="13" s="1"/>
  <c r="AQ499" i="13" s="1"/>
  <c r="T518" i="1" s="1"/>
  <c r="AL494" i="6"/>
  <c r="AO498" i="13" s="1"/>
  <c r="AL493" i="6"/>
  <c r="AO497" i="13" s="1"/>
  <c r="AL492" i="6"/>
  <c r="AO496" i="13" s="1"/>
  <c r="AL491" i="6"/>
  <c r="AO495" i="13" s="1"/>
  <c r="AQ495" i="13" s="1"/>
  <c r="T514" i="1" s="1"/>
  <c r="AL490" i="6"/>
  <c r="AO494" i="13" s="1"/>
  <c r="AL489" i="6"/>
  <c r="AO493" i="13" s="1"/>
  <c r="AQ493" i="13" s="1"/>
  <c r="T512" i="1" s="1"/>
  <c r="AL488" i="6"/>
  <c r="AO492" i="13" s="1"/>
  <c r="AL487" i="6"/>
  <c r="AO491" i="13" s="1"/>
  <c r="AQ491" i="13" s="1"/>
  <c r="T510" i="1" s="1"/>
  <c r="AL486" i="6"/>
  <c r="AO490" i="13" s="1"/>
  <c r="AL485" i="6"/>
  <c r="AO489" i="13" s="1"/>
  <c r="AQ489" i="13" s="1"/>
  <c r="T508" i="1" s="1"/>
  <c r="AL484" i="6"/>
  <c r="AO488" i="13" s="1"/>
  <c r="AL483" i="6"/>
  <c r="AO487" i="13" s="1"/>
  <c r="AQ487" i="13" s="1"/>
  <c r="T506" i="1" s="1"/>
  <c r="AL482" i="6"/>
  <c r="AO486" i="13" s="1"/>
  <c r="AQ486" i="13" s="1"/>
  <c r="T505" i="1" s="1"/>
  <c r="AL481" i="6"/>
  <c r="AO485" i="13" s="1"/>
  <c r="AQ485" i="13" s="1"/>
  <c r="T504" i="1" s="1"/>
  <c r="AL480" i="6"/>
  <c r="AO484" i="13" s="1"/>
  <c r="AL479" i="6"/>
  <c r="AO483" i="13" s="1"/>
  <c r="AL478" i="6"/>
  <c r="AO482" i="13" s="1"/>
  <c r="AL477" i="6"/>
  <c r="AO481" i="13" s="1"/>
  <c r="AQ481" i="13" s="1"/>
  <c r="T500" i="1" s="1"/>
  <c r="AL476" i="6"/>
  <c r="AO480" i="13" s="1"/>
  <c r="AL475" i="6"/>
  <c r="AO479" i="13" s="1"/>
  <c r="AQ479" i="13" s="1"/>
  <c r="T498" i="1" s="1"/>
  <c r="AL474" i="6"/>
  <c r="AO478" i="13" s="1"/>
  <c r="AQ478" i="13" s="1"/>
  <c r="T497" i="1" s="1"/>
  <c r="AL473" i="6"/>
  <c r="AO477" i="13" s="1"/>
  <c r="AQ477" i="13" s="1"/>
  <c r="T496" i="1" s="1"/>
  <c r="AL472" i="6"/>
  <c r="AO476" i="13" s="1"/>
  <c r="AQ476" i="13" s="1"/>
  <c r="T495" i="1" s="1"/>
  <c r="AL471" i="6"/>
  <c r="AO475" i="13" s="1"/>
  <c r="AQ475" i="13" s="1"/>
  <c r="T494" i="1" s="1"/>
  <c r="AL470" i="6"/>
  <c r="AO474" i="13" s="1"/>
  <c r="AL469" i="6"/>
  <c r="AO473" i="13" s="1"/>
  <c r="AQ473" i="13" s="1"/>
  <c r="T492" i="1" s="1"/>
  <c r="AL468" i="6"/>
  <c r="AO472" i="13" s="1"/>
  <c r="AQ472" i="13" s="1"/>
  <c r="T491" i="1" s="1"/>
  <c r="AL467" i="6"/>
  <c r="AO471" i="13" s="1"/>
  <c r="AQ471" i="13" s="1"/>
  <c r="T490" i="1" s="1"/>
  <c r="AL466" i="6"/>
  <c r="AO470" i="13" s="1"/>
  <c r="AL465" i="6"/>
  <c r="AO469" i="13" s="1"/>
  <c r="AQ469" i="13" s="1"/>
  <c r="T488" i="1" s="1"/>
  <c r="AL464" i="6"/>
  <c r="AO468" i="13" s="1"/>
  <c r="AQ468" i="13" s="1"/>
  <c r="AL463" i="6"/>
  <c r="AO467" i="13" s="1"/>
  <c r="AQ467" i="13" s="1"/>
  <c r="T487" i="1" s="1"/>
  <c r="AL462" i="6"/>
  <c r="AO466" i="13" s="1"/>
  <c r="AL461" i="6"/>
  <c r="AO465" i="13" s="1"/>
  <c r="AL460" i="6"/>
  <c r="AO464" i="13" s="1"/>
  <c r="AQ464" i="13" s="1"/>
  <c r="T484" i="1" s="1"/>
  <c r="AL459" i="6"/>
  <c r="AO463" i="13" s="1"/>
  <c r="AQ463" i="13" s="1"/>
  <c r="T483" i="1" s="1"/>
  <c r="AL458" i="6"/>
  <c r="AO462" i="13" s="1"/>
  <c r="AQ462" i="13" s="1"/>
  <c r="T482" i="1" s="1"/>
  <c r="AL457" i="6"/>
  <c r="AO461" i="13" s="1"/>
  <c r="AQ461" i="13" s="1"/>
  <c r="T481" i="1" s="1"/>
  <c r="AL456" i="6"/>
  <c r="AO460" i="13" s="1"/>
  <c r="AQ460" i="13" s="1"/>
  <c r="T480" i="1" s="1"/>
  <c r="AL455" i="6"/>
  <c r="AO459" i="13" s="1"/>
  <c r="AQ459" i="13" s="1"/>
  <c r="T479" i="1" s="1"/>
  <c r="AL454" i="6"/>
  <c r="AO458" i="13" s="1"/>
  <c r="AL453" i="6"/>
  <c r="AO457" i="13" s="1"/>
  <c r="AQ457" i="13" s="1"/>
  <c r="T477" i="1" s="1"/>
  <c r="AL452" i="6"/>
  <c r="AO456" i="13" s="1"/>
  <c r="AQ456" i="13" s="1"/>
  <c r="T476" i="1" s="1"/>
  <c r="AL451" i="6"/>
  <c r="AO455" i="13" s="1"/>
  <c r="AQ455" i="13" s="1"/>
  <c r="T475" i="1" s="1"/>
  <c r="AL450" i="6"/>
  <c r="AO454" i="13" s="1"/>
  <c r="AQ454" i="13" s="1"/>
  <c r="T474" i="1" s="1"/>
  <c r="AL449" i="6"/>
  <c r="AO453" i="13" s="1"/>
  <c r="AQ453" i="13" s="1"/>
  <c r="T473" i="1" s="1"/>
  <c r="AL448" i="6"/>
  <c r="AO452" i="13" s="1"/>
  <c r="AQ452" i="13" s="1"/>
  <c r="AL447" i="6"/>
  <c r="AO451" i="13" s="1"/>
  <c r="AL446" i="6"/>
  <c r="AO450" i="13" s="1"/>
  <c r="AQ450" i="13" s="1"/>
  <c r="T471" i="1" s="1"/>
  <c r="AL445" i="6"/>
  <c r="AO449" i="13" s="1"/>
  <c r="AQ449" i="13" s="1"/>
  <c r="T470" i="1" s="1"/>
  <c r="AL444" i="6"/>
  <c r="AO448" i="13" s="1"/>
  <c r="AQ448" i="13" s="1"/>
  <c r="T469" i="1" s="1"/>
  <c r="AL443" i="6"/>
  <c r="AO447" i="13" s="1"/>
  <c r="AQ447" i="13" s="1"/>
  <c r="T468" i="1" s="1"/>
  <c r="AL442" i="6"/>
  <c r="AO446" i="13" s="1"/>
  <c r="AQ446" i="13" s="1"/>
  <c r="T467" i="1" s="1"/>
  <c r="AL441" i="6"/>
  <c r="AO445" i="13" s="1"/>
  <c r="AQ445" i="13" s="1"/>
  <c r="AL440" i="6"/>
  <c r="AO444" i="13" s="1"/>
  <c r="AQ444" i="13" s="1"/>
  <c r="AL439" i="6"/>
  <c r="AO443" i="13" s="1"/>
  <c r="AL438" i="6"/>
  <c r="AO442" i="13" s="1"/>
  <c r="AQ442" i="13" s="1"/>
  <c r="T465" i="1" s="1"/>
  <c r="AL437" i="6"/>
  <c r="AO441" i="13" s="1"/>
  <c r="AQ441" i="13" s="1"/>
  <c r="T464" i="1" s="1"/>
  <c r="AL436" i="6"/>
  <c r="AO440" i="13" s="1"/>
  <c r="AQ440" i="13" s="1"/>
  <c r="T463" i="1" s="1"/>
  <c r="AL435" i="6"/>
  <c r="AO439" i="13" s="1"/>
  <c r="AQ439" i="13" s="1"/>
  <c r="T462" i="1" s="1"/>
  <c r="AL434" i="6"/>
  <c r="AO438" i="13" s="1"/>
  <c r="AQ438" i="13" s="1"/>
  <c r="T461" i="1" s="1"/>
  <c r="AL433" i="6"/>
  <c r="AO437" i="13" s="1"/>
  <c r="AQ437" i="13" s="1"/>
  <c r="T460" i="1" s="1"/>
  <c r="AL432" i="6"/>
  <c r="AO436" i="13" s="1"/>
  <c r="AQ436" i="13" s="1"/>
  <c r="T459" i="1" s="1"/>
  <c r="AL431" i="6"/>
  <c r="AO435" i="13" s="1"/>
  <c r="AQ435" i="13" s="1"/>
  <c r="T458" i="1" s="1"/>
  <c r="AL430" i="6"/>
  <c r="AO434" i="13" s="1"/>
  <c r="AQ434" i="13" s="1"/>
  <c r="T457" i="1" s="1"/>
  <c r="AL429" i="6"/>
  <c r="AO433" i="13" s="1"/>
  <c r="AQ433" i="13" s="1"/>
  <c r="T456" i="1" s="1"/>
  <c r="AL428" i="6"/>
  <c r="AO432" i="13" s="1"/>
  <c r="AQ432" i="13" s="1"/>
  <c r="T455" i="1" s="1"/>
  <c r="AL427" i="6"/>
  <c r="AO431" i="13" s="1"/>
  <c r="AQ431" i="13" s="1"/>
  <c r="T454" i="1" s="1"/>
  <c r="AL426" i="6"/>
  <c r="AO430" i="13" s="1"/>
  <c r="AQ430" i="13" s="1"/>
  <c r="T453" i="1" s="1"/>
  <c r="AL425" i="6"/>
  <c r="AO429" i="13" s="1"/>
  <c r="AQ429" i="13" s="1"/>
  <c r="T452" i="1" s="1"/>
  <c r="AL424" i="6"/>
  <c r="AO428" i="13" s="1"/>
  <c r="AQ428" i="13" s="1"/>
  <c r="T451" i="1" s="1"/>
  <c r="AL423" i="6"/>
  <c r="AO427" i="13" s="1"/>
  <c r="AQ427" i="13" s="1"/>
  <c r="T450" i="1" s="1"/>
  <c r="AL422" i="6"/>
  <c r="AO426" i="13" s="1"/>
  <c r="AQ426" i="13" s="1"/>
  <c r="T449" i="1" s="1"/>
  <c r="AL421" i="6"/>
  <c r="AO425" i="13" s="1"/>
  <c r="AQ425" i="13" s="1"/>
  <c r="T448" i="1" s="1"/>
  <c r="AL420" i="6"/>
  <c r="AO424" i="13" s="1"/>
  <c r="AQ424" i="13" s="1"/>
  <c r="T447" i="1" s="1"/>
  <c r="AL419" i="6"/>
  <c r="AO423" i="13" s="1"/>
  <c r="AQ423" i="13" s="1"/>
  <c r="T446" i="1" s="1"/>
  <c r="AL418" i="6"/>
  <c r="AO422" i="13" s="1"/>
  <c r="AQ422" i="13" s="1"/>
  <c r="T445" i="1" s="1"/>
  <c r="AL417" i="6"/>
  <c r="AO421" i="13" s="1"/>
  <c r="AQ421" i="13" s="1"/>
  <c r="T444" i="1" s="1"/>
  <c r="AL416" i="6"/>
  <c r="AO420" i="13" s="1"/>
  <c r="AQ420" i="13" s="1"/>
  <c r="T443" i="1" s="1"/>
  <c r="AL415" i="6"/>
  <c r="AO419" i="13" s="1"/>
  <c r="AQ419" i="13" s="1"/>
  <c r="T442" i="1" s="1"/>
  <c r="AL414" i="6"/>
  <c r="AO418" i="13" s="1"/>
  <c r="AQ418" i="13" s="1"/>
  <c r="T441" i="1" s="1"/>
  <c r="AL413" i="6"/>
  <c r="AO417" i="13" s="1"/>
  <c r="AQ417" i="13" s="1"/>
  <c r="T440" i="1" s="1"/>
  <c r="AL412" i="6"/>
  <c r="AO416" i="13" s="1"/>
  <c r="AQ416" i="13" s="1"/>
  <c r="T439" i="1" s="1"/>
  <c r="AL411" i="6"/>
  <c r="AO415" i="13" s="1"/>
  <c r="AL410" i="6"/>
  <c r="AO414" i="13" s="1"/>
  <c r="AQ414" i="13" s="1"/>
  <c r="T437" i="1" s="1"/>
  <c r="AL409" i="6"/>
  <c r="AO413" i="13" s="1"/>
  <c r="AQ413" i="13" s="1"/>
  <c r="T436" i="1" s="1"/>
  <c r="AL408" i="6"/>
  <c r="AO412" i="13" s="1"/>
  <c r="AQ412" i="13" s="1"/>
  <c r="T435" i="1" s="1"/>
  <c r="AL407" i="6"/>
  <c r="AO411" i="13" s="1"/>
  <c r="AQ411" i="13" s="1"/>
  <c r="T434" i="1" s="1"/>
  <c r="AL406" i="6"/>
  <c r="AO410" i="13" s="1"/>
  <c r="AQ410" i="13" s="1"/>
  <c r="T433" i="1" s="1"/>
  <c r="AL405" i="6"/>
  <c r="AO409" i="13" s="1"/>
  <c r="AL404" i="6"/>
  <c r="AO408" i="13" s="1"/>
  <c r="AQ408" i="13" s="1"/>
  <c r="T431" i="1" s="1"/>
  <c r="AL403" i="6"/>
  <c r="AO407" i="13" s="1"/>
  <c r="AQ407" i="13" s="1"/>
  <c r="T430" i="1" s="1"/>
  <c r="AL402" i="6"/>
  <c r="AO406" i="13" s="1"/>
  <c r="AQ406" i="13" s="1"/>
  <c r="T429" i="1" s="1"/>
  <c r="AL401" i="6"/>
  <c r="AO405" i="13" s="1"/>
  <c r="AQ405" i="13" s="1"/>
  <c r="T428" i="1" s="1"/>
  <c r="AL400" i="6"/>
  <c r="AO404" i="13" s="1"/>
  <c r="AQ404" i="13" s="1"/>
  <c r="T427" i="1" s="1"/>
  <c r="AL399" i="6"/>
  <c r="AO403" i="13" s="1"/>
  <c r="AQ403" i="13" s="1"/>
  <c r="T426" i="1" s="1"/>
  <c r="AL398" i="6"/>
  <c r="AO402" i="13" s="1"/>
  <c r="AQ402" i="13" s="1"/>
  <c r="T425" i="1" s="1"/>
  <c r="AL397" i="6"/>
  <c r="AO401" i="13" s="1"/>
  <c r="AL396" i="6"/>
  <c r="AO400" i="13" s="1"/>
  <c r="AQ400" i="13" s="1"/>
  <c r="T423" i="1" s="1"/>
  <c r="AL395" i="6"/>
  <c r="AO399" i="13" s="1"/>
  <c r="AQ399" i="13" s="1"/>
  <c r="T422" i="1" s="1"/>
  <c r="AL394" i="6"/>
  <c r="AO398" i="13" s="1"/>
  <c r="AQ398" i="13" s="1"/>
  <c r="T421" i="1" s="1"/>
  <c r="AL393" i="6"/>
  <c r="AO397" i="13" s="1"/>
  <c r="AQ397" i="13" s="1"/>
  <c r="T420" i="1" s="1"/>
  <c r="AL392" i="6"/>
  <c r="AO396" i="13" s="1"/>
  <c r="AQ396" i="13" s="1"/>
  <c r="T419" i="1" s="1"/>
  <c r="AL391" i="6"/>
  <c r="AO395" i="13" s="1"/>
  <c r="AQ395" i="13" s="1"/>
  <c r="T418" i="1" s="1"/>
  <c r="AL390" i="6"/>
  <c r="AO394" i="13" s="1"/>
  <c r="AL389" i="6"/>
  <c r="AO393" i="13" s="1"/>
  <c r="AQ393" i="13" s="1"/>
  <c r="T416" i="1" s="1"/>
  <c r="AL388" i="6"/>
  <c r="AO392" i="13" s="1"/>
  <c r="AQ392" i="13" s="1"/>
  <c r="T415" i="1" s="1"/>
  <c r="AL387" i="6"/>
  <c r="AO391" i="13" s="1"/>
  <c r="AQ391" i="13" s="1"/>
  <c r="T414" i="1" s="1"/>
  <c r="AL386" i="6"/>
  <c r="AO390" i="13" s="1"/>
  <c r="AQ390" i="13" s="1"/>
  <c r="T413" i="1" s="1"/>
  <c r="AL385" i="6"/>
  <c r="AO389" i="13" s="1"/>
  <c r="AQ389" i="13" s="1"/>
  <c r="T412" i="1" s="1"/>
  <c r="AL384" i="6"/>
  <c r="AO388" i="13" s="1"/>
  <c r="AQ388" i="13" s="1"/>
  <c r="T411" i="1" s="1"/>
  <c r="AL383" i="6"/>
  <c r="AO387" i="13" s="1"/>
  <c r="AL382" i="6"/>
  <c r="AO386" i="13" s="1"/>
  <c r="AQ386" i="13" s="1"/>
  <c r="T409" i="1" s="1"/>
  <c r="AL381" i="6"/>
  <c r="AO385" i="13" s="1"/>
  <c r="AQ385" i="13" s="1"/>
  <c r="T408" i="1" s="1"/>
  <c r="AL380" i="6"/>
  <c r="AO384" i="13" s="1"/>
  <c r="AQ384" i="13" s="1"/>
  <c r="T407" i="1" s="1"/>
  <c r="AL379" i="6"/>
  <c r="AO383" i="13" s="1"/>
  <c r="AQ383" i="13" s="1"/>
  <c r="T406" i="1" s="1"/>
  <c r="AL378" i="6"/>
  <c r="AO382" i="13" s="1"/>
  <c r="AQ382" i="13" s="1"/>
  <c r="T405" i="1" s="1"/>
  <c r="AL377" i="6"/>
  <c r="AO381" i="13" s="1"/>
  <c r="AQ381" i="13" s="1"/>
  <c r="T404" i="1" s="1"/>
  <c r="AL376" i="6"/>
  <c r="AO380" i="13" s="1"/>
  <c r="AQ380" i="13" s="1"/>
  <c r="T403" i="1" s="1"/>
  <c r="AL375" i="6"/>
  <c r="AO379" i="13" s="1"/>
  <c r="AL374" i="6"/>
  <c r="AO378" i="13" s="1"/>
  <c r="AQ378" i="13" s="1"/>
  <c r="T401" i="1" s="1"/>
  <c r="AL373" i="6"/>
  <c r="AO377" i="13" s="1"/>
  <c r="AQ377" i="13" s="1"/>
  <c r="T400" i="1" s="1"/>
  <c r="AL372" i="6"/>
  <c r="AO376" i="13" s="1"/>
  <c r="AQ376" i="13" s="1"/>
  <c r="T399" i="1" s="1"/>
  <c r="AL371" i="6"/>
  <c r="AO375" i="13" s="1"/>
  <c r="AQ375" i="13" s="1"/>
  <c r="T398" i="1" s="1"/>
  <c r="AL370" i="6"/>
  <c r="AO374" i="13" s="1"/>
  <c r="AQ374" i="13" s="1"/>
  <c r="T397" i="1" s="1"/>
  <c r="AL369" i="6"/>
  <c r="AO373" i="13" s="1"/>
  <c r="AQ373" i="13" s="1"/>
  <c r="T396" i="1" s="1"/>
  <c r="AL368" i="6"/>
  <c r="AO372" i="13" s="1"/>
  <c r="AQ372" i="13" s="1"/>
  <c r="T395" i="1" s="1"/>
  <c r="AL367" i="6"/>
  <c r="AO371" i="13" s="1"/>
  <c r="AQ371" i="13" s="1"/>
  <c r="T394" i="1" s="1"/>
  <c r="AL366" i="6"/>
  <c r="AO370" i="13" s="1"/>
  <c r="AQ370" i="13" s="1"/>
  <c r="T393" i="1" s="1"/>
  <c r="AL365" i="6"/>
  <c r="AO369" i="13" s="1"/>
  <c r="AQ369" i="13" s="1"/>
  <c r="T392" i="1" s="1"/>
  <c r="AL364" i="6"/>
  <c r="AO368" i="13" s="1"/>
  <c r="AQ368" i="13" s="1"/>
  <c r="T391" i="1" s="1"/>
  <c r="AL363" i="6"/>
  <c r="AO367" i="13" s="1"/>
  <c r="AQ367" i="13" s="1"/>
  <c r="T390" i="1" s="1"/>
  <c r="AL362" i="6"/>
  <c r="AO366" i="13" s="1"/>
  <c r="AQ366" i="13" s="1"/>
  <c r="T389" i="1" s="1"/>
  <c r="AL361" i="6"/>
  <c r="AO365" i="13" s="1"/>
  <c r="AQ365" i="13" s="1"/>
  <c r="T388" i="1" s="1"/>
  <c r="AL360" i="6"/>
  <c r="AO364" i="13" s="1"/>
  <c r="AQ364" i="13" s="1"/>
  <c r="T387" i="1" s="1"/>
  <c r="AL359" i="6"/>
  <c r="AO363" i="13" s="1"/>
  <c r="AQ363" i="13" s="1"/>
  <c r="AL358" i="6"/>
  <c r="AO362" i="13" s="1"/>
  <c r="AQ362" i="13" s="1"/>
  <c r="T386" i="1" s="1"/>
  <c r="AL357" i="6"/>
  <c r="AO361" i="13" s="1"/>
  <c r="AQ361" i="13" s="1"/>
  <c r="T385" i="1" s="1"/>
  <c r="AL356" i="6"/>
  <c r="AO360" i="13" s="1"/>
  <c r="AQ360" i="13" s="1"/>
  <c r="T384" i="1" s="1"/>
  <c r="AL355" i="6"/>
  <c r="AO359" i="13" s="1"/>
  <c r="AQ359" i="13" s="1"/>
  <c r="T383" i="1" s="1"/>
  <c r="AL354" i="6"/>
  <c r="AO358" i="13" s="1"/>
  <c r="AQ358" i="13" s="1"/>
  <c r="T382" i="1" s="1"/>
  <c r="AL353" i="6"/>
  <c r="AO357" i="13" s="1"/>
  <c r="AQ357" i="13" s="1"/>
  <c r="T381" i="1" s="1"/>
  <c r="AL352" i="6"/>
  <c r="AO356" i="13" s="1"/>
  <c r="AQ356" i="13" s="1"/>
  <c r="T380" i="1" s="1"/>
  <c r="AL351" i="6"/>
  <c r="AO355" i="13" s="1"/>
  <c r="AQ355" i="13" s="1"/>
  <c r="T379" i="1" s="1"/>
  <c r="AL350" i="6"/>
  <c r="AO354" i="13" s="1"/>
  <c r="AQ354" i="13" s="1"/>
  <c r="T378" i="1" s="1"/>
  <c r="AL349" i="6"/>
  <c r="AO353" i="13" s="1"/>
  <c r="AQ353" i="13" s="1"/>
  <c r="T377" i="1" s="1"/>
  <c r="AL348" i="6"/>
  <c r="AO352" i="13" s="1"/>
  <c r="AQ352" i="13" s="1"/>
  <c r="T376" i="1" s="1"/>
  <c r="AL347" i="6"/>
  <c r="AO351" i="13" s="1"/>
  <c r="AL346" i="6"/>
  <c r="AO350" i="13" s="1"/>
  <c r="AQ350" i="13" s="1"/>
  <c r="T374" i="1" s="1"/>
  <c r="AL345" i="6"/>
  <c r="AO349" i="13" s="1"/>
  <c r="AQ349" i="13" s="1"/>
  <c r="T373" i="1" s="1"/>
  <c r="AL344" i="6"/>
  <c r="AO348" i="13" s="1"/>
  <c r="AQ348" i="13" s="1"/>
  <c r="T372" i="1" s="1"/>
  <c r="AL343" i="6"/>
  <c r="AO347" i="13" s="1"/>
  <c r="AQ347" i="13" s="1"/>
  <c r="T371" i="1" s="1"/>
  <c r="AL342" i="6"/>
  <c r="AO346" i="13" s="1"/>
  <c r="AQ346" i="13" s="1"/>
  <c r="T370" i="1" s="1"/>
  <c r="AL341" i="6"/>
  <c r="AO345" i="13" s="1"/>
  <c r="AL340" i="6"/>
  <c r="AO344" i="13" s="1"/>
  <c r="AQ344" i="13" s="1"/>
  <c r="T368" i="1" s="1"/>
  <c r="AL339" i="6"/>
  <c r="AO343" i="13" s="1"/>
  <c r="AQ343" i="13" s="1"/>
  <c r="T367" i="1" s="1"/>
  <c r="AL338" i="6"/>
  <c r="AO342" i="13" s="1"/>
  <c r="AQ342" i="13" s="1"/>
  <c r="AL337" i="6"/>
  <c r="AO341" i="13" s="1"/>
  <c r="AQ341" i="13" s="1"/>
  <c r="T366" i="1" s="1"/>
  <c r="AL336" i="6"/>
  <c r="AO340" i="13" s="1"/>
  <c r="AQ340" i="13" s="1"/>
  <c r="T365" i="1" s="1"/>
  <c r="AL335" i="6"/>
  <c r="AO339" i="13" s="1"/>
  <c r="AQ339" i="13" s="1"/>
  <c r="T364" i="1" s="1"/>
  <c r="AL334" i="6"/>
  <c r="AO338" i="13" s="1"/>
  <c r="AQ338" i="13" s="1"/>
  <c r="AL333" i="6"/>
  <c r="AO337" i="13" s="1"/>
  <c r="AL332" i="6"/>
  <c r="AO336" i="13" s="1"/>
  <c r="AQ336" i="13" s="1"/>
  <c r="T359" i="1" s="1"/>
  <c r="AL331" i="6"/>
  <c r="AO335" i="13" s="1"/>
  <c r="AQ335" i="13" s="1"/>
  <c r="T358" i="1" s="1"/>
  <c r="AL330" i="6"/>
  <c r="AO334" i="13" s="1"/>
  <c r="AQ334" i="13" s="1"/>
  <c r="T357" i="1" s="1"/>
  <c r="AL329" i="6"/>
  <c r="AO333" i="13" s="1"/>
  <c r="AQ333" i="13" s="1"/>
  <c r="T356" i="1" s="1"/>
  <c r="AL328" i="6"/>
  <c r="AO332" i="13" s="1"/>
  <c r="AL327" i="6"/>
  <c r="AO331" i="13" s="1"/>
  <c r="AQ331" i="13" s="1"/>
  <c r="T354" i="1" s="1"/>
  <c r="AL326" i="6"/>
  <c r="AO330" i="13" s="1"/>
  <c r="AL325" i="6"/>
  <c r="AO329" i="13" s="1"/>
  <c r="AQ329" i="13" s="1"/>
  <c r="T352" i="1" s="1"/>
  <c r="AL324" i="6"/>
  <c r="AO328" i="13" s="1"/>
  <c r="AQ328" i="13" s="1"/>
  <c r="T351" i="1" s="1"/>
  <c r="AL323" i="6"/>
  <c r="AO327" i="13" s="1"/>
  <c r="AQ327" i="13" s="1"/>
  <c r="T350" i="1" s="1"/>
  <c r="AL322" i="6"/>
  <c r="AO326" i="13" s="1"/>
  <c r="AQ326" i="13" s="1"/>
  <c r="T349" i="1" s="1"/>
  <c r="AL321" i="6"/>
  <c r="AO325" i="13" s="1"/>
  <c r="AQ325" i="13" s="1"/>
  <c r="T348" i="1" s="1"/>
  <c r="AL320" i="6"/>
  <c r="AO324" i="13" s="1"/>
  <c r="AQ324" i="13" s="1"/>
  <c r="T347" i="1" s="1"/>
  <c r="AL319" i="6"/>
  <c r="AO323" i="13" s="1"/>
  <c r="AL318" i="6"/>
  <c r="AO322" i="13" s="1"/>
  <c r="AQ322" i="13" s="1"/>
  <c r="T345" i="1" s="1"/>
  <c r="AL317" i="6"/>
  <c r="AO321" i="13" s="1"/>
  <c r="AQ321" i="13" s="1"/>
  <c r="T344" i="1" s="1"/>
  <c r="AL316" i="6"/>
  <c r="AO320" i="13" s="1"/>
  <c r="AQ320" i="13" s="1"/>
  <c r="T343" i="1" s="1"/>
  <c r="AL315" i="6"/>
  <c r="AO319" i="13" s="1"/>
  <c r="AQ319" i="13" s="1"/>
  <c r="T342" i="1" s="1"/>
  <c r="AL314" i="6"/>
  <c r="AO318" i="13" s="1"/>
  <c r="AQ318" i="13" s="1"/>
  <c r="T341" i="1" s="1"/>
  <c r="AL313" i="6"/>
  <c r="AO317" i="13" s="1"/>
  <c r="AQ317" i="13" s="1"/>
  <c r="T340" i="1" s="1"/>
  <c r="AL312" i="6"/>
  <c r="AO316" i="13" s="1"/>
  <c r="AQ316" i="13" s="1"/>
  <c r="T339" i="1" s="1"/>
  <c r="AL311" i="6"/>
  <c r="AO315" i="13" s="1"/>
  <c r="AL310" i="6"/>
  <c r="AO314" i="13" s="1"/>
  <c r="AQ314" i="13" s="1"/>
  <c r="T337" i="1" s="1"/>
  <c r="AL309" i="6"/>
  <c r="AO313" i="13" s="1"/>
  <c r="AQ313" i="13" s="1"/>
  <c r="T336" i="1" s="1"/>
  <c r="AL308" i="6"/>
  <c r="AO312" i="13" s="1"/>
  <c r="AQ312" i="13" s="1"/>
  <c r="T335" i="1" s="1"/>
  <c r="AL307" i="6"/>
  <c r="AO311" i="13" s="1"/>
  <c r="AQ311" i="13" s="1"/>
  <c r="T334" i="1" s="1"/>
  <c r="AL306" i="6"/>
  <c r="AO310" i="13" s="1"/>
  <c r="AQ310" i="13" s="1"/>
  <c r="T333" i="1" s="1"/>
  <c r="AL305" i="6"/>
  <c r="AO309" i="13" s="1"/>
  <c r="AQ309" i="13" s="1"/>
  <c r="T332" i="1" s="1"/>
  <c r="AL304" i="6"/>
  <c r="AO308" i="13" s="1"/>
  <c r="AQ308" i="13" s="1"/>
  <c r="T331" i="1" s="1"/>
  <c r="AL303" i="6"/>
  <c r="AO307" i="13" s="1"/>
  <c r="AQ307" i="13" s="1"/>
  <c r="T330" i="1" s="1"/>
  <c r="AL302" i="6"/>
  <c r="AO306" i="13" s="1"/>
  <c r="AQ306" i="13" s="1"/>
  <c r="T329" i="1" s="1"/>
  <c r="AL301" i="6"/>
  <c r="AO305" i="13" s="1"/>
  <c r="AQ305" i="13" s="1"/>
  <c r="T328" i="1" s="1"/>
  <c r="AL300" i="6"/>
  <c r="AO304" i="13" s="1"/>
  <c r="AQ304" i="13" s="1"/>
  <c r="T327" i="1" s="1"/>
  <c r="AL299" i="6"/>
  <c r="AO303" i="13" s="1"/>
  <c r="AQ303" i="13" s="1"/>
  <c r="T326" i="1" s="1"/>
  <c r="AL298" i="6"/>
  <c r="AO302" i="13" s="1"/>
  <c r="AQ302" i="13" s="1"/>
  <c r="T325" i="1" s="1"/>
  <c r="AL297" i="6"/>
  <c r="AO301" i="13" s="1"/>
  <c r="AQ301" i="13" s="1"/>
  <c r="T324" i="1" s="1"/>
  <c r="AL296" i="6"/>
  <c r="AO300" i="13" s="1"/>
  <c r="AQ300" i="13" s="1"/>
  <c r="T323" i="1" s="1"/>
  <c r="AL295" i="6"/>
  <c r="AO299" i="13" s="1"/>
  <c r="AQ299" i="13" s="1"/>
  <c r="T322" i="1" s="1"/>
  <c r="AL294" i="6"/>
  <c r="AO298" i="13" s="1"/>
  <c r="AQ298" i="13" s="1"/>
  <c r="T321" i="1" s="1"/>
  <c r="AL293" i="6"/>
  <c r="AO297" i="13" s="1"/>
  <c r="AQ297" i="13" s="1"/>
  <c r="T320" i="1" s="1"/>
  <c r="AL292" i="6"/>
  <c r="AO296" i="13" s="1"/>
  <c r="AQ296" i="13" s="1"/>
  <c r="T319" i="1" s="1"/>
  <c r="AL291" i="6"/>
  <c r="AO295" i="13" s="1"/>
  <c r="AQ295" i="13" s="1"/>
  <c r="T318" i="1" s="1"/>
  <c r="AL290" i="6"/>
  <c r="AO294" i="13" s="1"/>
  <c r="AQ294" i="13" s="1"/>
  <c r="T317" i="1" s="1"/>
  <c r="AL289" i="6"/>
  <c r="AO293" i="13" s="1"/>
  <c r="AQ293" i="13" s="1"/>
  <c r="T316" i="1" s="1"/>
  <c r="AL288" i="6"/>
  <c r="AO292" i="13" s="1"/>
  <c r="AQ292" i="13" s="1"/>
  <c r="T315" i="1" s="1"/>
  <c r="AL287" i="6"/>
  <c r="AO291" i="13" s="1"/>
  <c r="AQ291" i="13" s="1"/>
  <c r="T314" i="1" s="1"/>
  <c r="AL286" i="6"/>
  <c r="AO290" i="13" s="1"/>
  <c r="AQ290" i="13" s="1"/>
  <c r="T313" i="1" s="1"/>
  <c r="AL285" i="6"/>
  <c r="AO289" i="13" s="1"/>
  <c r="AQ289" i="13" s="1"/>
  <c r="T312" i="1" s="1"/>
  <c r="AL284" i="6"/>
  <c r="AO288" i="13" s="1"/>
  <c r="AQ288" i="13" s="1"/>
  <c r="T311" i="1" s="1"/>
  <c r="AL283" i="6"/>
  <c r="AO287" i="13" s="1"/>
  <c r="AQ287" i="13" s="1"/>
  <c r="T310" i="1" s="1"/>
  <c r="AL282" i="6"/>
  <c r="AO286" i="13" s="1"/>
  <c r="AQ286" i="13" s="1"/>
  <c r="T309" i="1" s="1"/>
  <c r="AL281" i="6"/>
  <c r="AO285" i="13" s="1"/>
  <c r="AQ285" i="13" s="1"/>
  <c r="T308" i="1" s="1"/>
  <c r="AL280" i="6"/>
  <c r="AO284" i="13" s="1"/>
  <c r="AQ284" i="13" s="1"/>
  <c r="T307" i="1" s="1"/>
  <c r="AL279" i="6"/>
  <c r="AO283" i="13" s="1"/>
  <c r="AQ283" i="13" s="1"/>
  <c r="T306" i="1" s="1"/>
  <c r="AL278" i="6"/>
  <c r="AO282" i="13" s="1"/>
  <c r="AQ282" i="13" s="1"/>
  <c r="T305" i="1" s="1"/>
  <c r="AL277" i="6"/>
  <c r="AO281" i="13" s="1"/>
  <c r="AL276" i="6"/>
  <c r="AO280" i="13" s="1"/>
  <c r="AQ280" i="13" s="1"/>
  <c r="T303" i="1" s="1"/>
  <c r="AL275" i="6"/>
  <c r="AO279" i="13" s="1"/>
  <c r="AQ279" i="13" s="1"/>
  <c r="T302" i="1" s="1"/>
  <c r="AL274" i="6"/>
  <c r="AO278" i="13" s="1"/>
  <c r="AQ278" i="13" s="1"/>
  <c r="T301" i="1" s="1"/>
  <c r="AL273" i="6"/>
  <c r="AO277" i="13" s="1"/>
  <c r="AQ277" i="13" s="1"/>
  <c r="T300" i="1" s="1"/>
  <c r="AL272" i="6"/>
  <c r="AO276" i="13" s="1"/>
  <c r="AQ276" i="13" s="1"/>
  <c r="T299" i="1" s="1"/>
  <c r="AL271" i="6"/>
  <c r="AO275" i="13" s="1"/>
  <c r="AQ275" i="13" s="1"/>
  <c r="T298" i="1" s="1"/>
  <c r="AL270" i="6"/>
  <c r="AO274" i="13" s="1"/>
  <c r="AQ274" i="13" s="1"/>
  <c r="T297" i="1" s="1"/>
  <c r="AL269" i="6"/>
  <c r="AO273" i="13" s="1"/>
  <c r="AL268" i="6"/>
  <c r="AO272" i="13" s="1"/>
  <c r="AQ272" i="13" s="1"/>
  <c r="T295" i="1" s="1"/>
  <c r="AL267" i="6"/>
  <c r="AO271" i="13" s="1"/>
  <c r="AQ271" i="13" s="1"/>
  <c r="T294" i="1" s="1"/>
  <c r="AL266" i="6"/>
  <c r="AO270" i="13" s="1"/>
  <c r="AQ270" i="13" s="1"/>
  <c r="T293" i="1" s="1"/>
  <c r="AL265" i="6"/>
  <c r="AO269" i="13" s="1"/>
  <c r="AQ269" i="13" s="1"/>
  <c r="T292" i="1" s="1"/>
  <c r="AL264" i="6"/>
  <c r="AO268" i="13" s="1"/>
  <c r="AQ268" i="13" s="1"/>
  <c r="T291" i="1" s="1"/>
  <c r="AL263" i="6"/>
  <c r="AO267" i="13" s="1"/>
  <c r="AQ267" i="13" s="1"/>
  <c r="T290" i="1" s="1"/>
  <c r="AL262" i="6"/>
  <c r="AO266" i="13" s="1"/>
  <c r="AL261" i="6"/>
  <c r="AO265" i="13" s="1"/>
  <c r="AQ265" i="13" s="1"/>
  <c r="T288" i="1" s="1"/>
  <c r="AL260" i="6"/>
  <c r="AO264" i="13" s="1"/>
  <c r="AQ264" i="13" s="1"/>
  <c r="T287" i="1" s="1"/>
  <c r="AL259" i="6"/>
  <c r="AO263" i="13" s="1"/>
  <c r="AQ263" i="13" s="1"/>
  <c r="T286" i="1" s="1"/>
  <c r="AL258" i="6"/>
  <c r="AO262" i="13" s="1"/>
  <c r="AQ262" i="13" s="1"/>
  <c r="T285" i="1" s="1"/>
  <c r="AL257" i="6"/>
  <c r="AO261" i="13" s="1"/>
  <c r="AQ261" i="13" s="1"/>
  <c r="T284" i="1" s="1"/>
  <c r="AL256" i="6"/>
  <c r="AO260" i="13" s="1"/>
  <c r="AQ260" i="13" s="1"/>
  <c r="T283" i="1" s="1"/>
  <c r="AL255" i="6"/>
  <c r="AO259" i="13" s="1"/>
  <c r="AL254" i="6"/>
  <c r="AO258" i="13" s="1"/>
  <c r="AQ258" i="13" s="1"/>
  <c r="T281" i="1" s="1"/>
  <c r="AL253" i="6"/>
  <c r="AO257" i="13" s="1"/>
  <c r="AQ257" i="13" s="1"/>
  <c r="T280" i="1" s="1"/>
  <c r="AL252" i="6"/>
  <c r="AO256" i="13" s="1"/>
  <c r="AQ256" i="13" s="1"/>
  <c r="T279" i="1" s="1"/>
  <c r="AL251" i="6"/>
  <c r="AO255" i="13" s="1"/>
  <c r="AQ255" i="13" s="1"/>
  <c r="T278" i="1" s="1"/>
  <c r="AL250" i="6"/>
  <c r="AO254" i="13" s="1"/>
  <c r="AQ254" i="13" s="1"/>
  <c r="T277" i="1" s="1"/>
  <c r="AL249" i="6"/>
  <c r="AO253" i="13" s="1"/>
  <c r="AQ253" i="13" s="1"/>
  <c r="T276" i="1" s="1"/>
  <c r="AL248" i="6"/>
  <c r="AO252" i="13" s="1"/>
  <c r="AQ252" i="13" s="1"/>
  <c r="T275" i="1" s="1"/>
  <c r="AL247" i="6"/>
  <c r="AO251" i="13" s="1"/>
  <c r="AL246" i="6"/>
  <c r="AO250" i="13" s="1"/>
  <c r="AQ250" i="13" s="1"/>
  <c r="T273" i="1" s="1"/>
  <c r="AL245" i="6"/>
  <c r="AO249" i="13" s="1"/>
  <c r="AQ249" i="13" s="1"/>
  <c r="T272" i="1" s="1"/>
  <c r="AL244" i="6"/>
  <c r="AO248" i="13" s="1"/>
  <c r="AQ248" i="13" s="1"/>
  <c r="T271" i="1" s="1"/>
  <c r="AL243" i="6"/>
  <c r="AO247" i="13" s="1"/>
  <c r="AQ247" i="13" s="1"/>
  <c r="T270" i="1" s="1"/>
  <c r="AL242" i="6"/>
  <c r="AO246" i="13" s="1"/>
  <c r="AQ246" i="13" s="1"/>
  <c r="T269" i="1" s="1"/>
  <c r="AL241" i="6"/>
  <c r="AO245" i="13" s="1"/>
  <c r="AL240" i="6"/>
  <c r="AO244" i="13" s="1"/>
  <c r="AQ244" i="13" s="1"/>
  <c r="T267" i="1" s="1"/>
  <c r="AL239" i="6"/>
  <c r="AO243" i="13" s="1"/>
  <c r="AQ243" i="13" s="1"/>
  <c r="T266" i="1" s="1"/>
  <c r="AL238" i="6"/>
  <c r="AO242" i="13" s="1"/>
  <c r="AQ242" i="13" s="1"/>
  <c r="T265" i="1" s="1"/>
  <c r="AL237" i="6"/>
  <c r="AO241" i="13" s="1"/>
  <c r="AQ241" i="13" s="1"/>
  <c r="T264" i="1" s="1"/>
  <c r="AL236" i="6"/>
  <c r="AO240" i="13" s="1"/>
  <c r="AQ240" i="13" s="1"/>
  <c r="T263" i="1" s="1"/>
  <c r="AL235" i="6"/>
  <c r="AO239" i="13" s="1"/>
  <c r="AQ239" i="13" s="1"/>
  <c r="T262" i="1" s="1"/>
  <c r="AL234" i="6"/>
  <c r="AO238" i="13" s="1"/>
  <c r="AQ238" i="13" s="1"/>
  <c r="T261" i="1" s="1"/>
  <c r="AL233" i="6"/>
  <c r="AO237" i="13" s="1"/>
  <c r="AQ237" i="13" s="1"/>
  <c r="T260" i="1" s="1"/>
  <c r="AL232" i="6"/>
  <c r="AO236" i="13" s="1"/>
  <c r="AQ236" i="13" s="1"/>
  <c r="T259" i="1" s="1"/>
  <c r="AL231" i="6"/>
  <c r="AO235" i="13" s="1"/>
  <c r="AQ235" i="13" s="1"/>
  <c r="T258" i="1" s="1"/>
  <c r="AL230" i="6"/>
  <c r="AO234" i="13" s="1"/>
  <c r="AQ234" i="13" s="1"/>
  <c r="T257" i="1" s="1"/>
  <c r="AL229" i="6"/>
  <c r="AO233" i="13" s="1"/>
  <c r="AQ233" i="13" s="1"/>
  <c r="T256" i="1" s="1"/>
  <c r="AL228" i="6"/>
  <c r="AO232" i="13" s="1"/>
  <c r="AQ232" i="13" s="1"/>
  <c r="T255" i="1" s="1"/>
  <c r="AL227" i="6"/>
  <c r="AO231" i="13" s="1"/>
  <c r="AQ231" i="13" s="1"/>
  <c r="T254" i="1" s="1"/>
  <c r="AL226" i="6"/>
  <c r="AO230" i="13" s="1"/>
  <c r="AQ230" i="13" s="1"/>
  <c r="T253" i="1" s="1"/>
  <c r="AL225" i="6"/>
  <c r="AO229" i="13" s="1"/>
  <c r="AQ229" i="13" s="1"/>
  <c r="T252" i="1" s="1"/>
  <c r="AL224" i="6"/>
  <c r="AO228" i="13" s="1"/>
  <c r="AQ228" i="13" s="1"/>
  <c r="T251" i="1" s="1"/>
  <c r="AL223" i="6"/>
  <c r="AO227" i="13" s="1"/>
  <c r="AQ227" i="13" s="1"/>
  <c r="T250" i="1" s="1"/>
  <c r="AL222" i="6"/>
  <c r="AO226" i="13" s="1"/>
  <c r="AQ226" i="13" s="1"/>
  <c r="T249" i="1" s="1"/>
  <c r="AL221" i="6"/>
  <c r="AO225" i="13" s="1"/>
  <c r="AQ225" i="13" s="1"/>
  <c r="T248" i="1" s="1"/>
  <c r="AL220" i="6"/>
  <c r="AO224" i="13" s="1"/>
  <c r="AQ224" i="13" s="1"/>
  <c r="T247" i="1" s="1"/>
  <c r="AL219" i="6"/>
  <c r="AO223" i="13" s="1"/>
  <c r="AQ223" i="13" s="1"/>
  <c r="T246" i="1" s="1"/>
  <c r="AL218" i="6"/>
  <c r="AO222" i="13" s="1"/>
  <c r="AQ222" i="13" s="1"/>
  <c r="T245" i="1" s="1"/>
  <c r="AL217" i="6"/>
  <c r="AO221" i="13" s="1"/>
  <c r="AQ221" i="13" s="1"/>
  <c r="T244" i="1" s="1"/>
  <c r="AL216" i="6"/>
  <c r="AO220" i="13" s="1"/>
  <c r="AQ220" i="13" s="1"/>
  <c r="T243" i="1" s="1"/>
  <c r="AL215" i="6"/>
  <c r="AO219" i="13" s="1"/>
  <c r="AQ219" i="13" s="1"/>
  <c r="T242" i="1" s="1"/>
  <c r="AL214" i="6"/>
  <c r="AO218" i="13" s="1"/>
  <c r="AQ218" i="13" s="1"/>
  <c r="T241" i="1" s="1"/>
  <c r="AL213" i="6"/>
  <c r="AO217" i="13" s="1"/>
  <c r="AL212" i="6"/>
  <c r="AO216" i="13" s="1"/>
  <c r="AQ216" i="13" s="1"/>
  <c r="T239" i="1" s="1"/>
  <c r="AL211" i="6"/>
  <c r="AO215" i="13" s="1"/>
  <c r="AQ215" i="13" s="1"/>
  <c r="T238" i="1" s="1"/>
  <c r="AL210" i="6"/>
  <c r="AO214" i="13" s="1"/>
  <c r="AQ214" i="13" s="1"/>
  <c r="T237" i="1" s="1"/>
  <c r="AL209" i="6"/>
  <c r="AO213" i="13" s="1"/>
  <c r="AQ213" i="13" s="1"/>
  <c r="T236" i="1" s="1"/>
  <c r="AL208" i="6"/>
  <c r="AO212" i="13" s="1"/>
  <c r="AQ212" i="13" s="1"/>
  <c r="T235" i="1" s="1"/>
  <c r="AL207" i="6"/>
  <c r="AO211" i="13" s="1"/>
  <c r="AQ211" i="13" s="1"/>
  <c r="T234" i="1" s="1"/>
  <c r="AL206" i="6"/>
  <c r="AO210" i="13" s="1"/>
  <c r="AQ210" i="13" s="1"/>
  <c r="T233" i="1" s="1"/>
  <c r="AL205" i="6"/>
  <c r="AO209" i="13" s="1"/>
  <c r="AL204" i="6"/>
  <c r="AO208" i="13" s="1"/>
  <c r="AQ208" i="13" s="1"/>
  <c r="T231" i="1" s="1"/>
  <c r="AL203" i="6"/>
  <c r="AO207" i="13" s="1"/>
  <c r="AQ207" i="13" s="1"/>
  <c r="T230" i="1" s="1"/>
  <c r="AL202" i="6"/>
  <c r="AO206" i="13" s="1"/>
  <c r="AQ206" i="13" s="1"/>
  <c r="T229" i="1" s="1"/>
  <c r="AL201" i="6"/>
  <c r="AO205" i="13" s="1"/>
  <c r="AQ205" i="13" s="1"/>
  <c r="T228" i="1" s="1"/>
  <c r="AL200" i="6"/>
  <c r="AO204" i="13" s="1"/>
  <c r="AQ204" i="13" s="1"/>
  <c r="T227" i="1" s="1"/>
  <c r="AL199" i="6"/>
  <c r="AO203" i="13" s="1"/>
  <c r="AQ203" i="13" s="1"/>
  <c r="T226" i="1" s="1"/>
  <c r="AL198" i="6"/>
  <c r="AO202" i="13" s="1"/>
  <c r="AL197" i="6"/>
  <c r="AO201" i="13" s="1"/>
  <c r="AQ201" i="13" s="1"/>
  <c r="T224" i="1" s="1"/>
  <c r="AL196" i="6"/>
  <c r="AO200" i="13" s="1"/>
  <c r="AQ200" i="13" s="1"/>
  <c r="T223" i="1" s="1"/>
  <c r="AL195" i="6"/>
  <c r="AO199" i="13" s="1"/>
  <c r="AQ199" i="13" s="1"/>
  <c r="T222" i="1" s="1"/>
  <c r="AL194" i="6"/>
  <c r="AO198" i="13" s="1"/>
  <c r="AQ198" i="13" s="1"/>
  <c r="T221" i="1" s="1"/>
  <c r="AL193" i="6"/>
  <c r="AO197" i="13" s="1"/>
  <c r="AQ197" i="13" s="1"/>
  <c r="T220" i="1" s="1"/>
  <c r="AL192" i="6"/>
  <c r="AO196" i="13" s="1"/>
  <c r="AQ196" i="13" s="1"/>
  <c r="T219" i="1" s="1"/>
  <c r="AL191" i="6"/>
  <c r="AO195" i="13" s="1"/>
  <c r="AL190" i="6"/>
  <c r="AO194" i="13" s="1"/>
  <c r="AQ194" i="13" s="1"/>
  <c r="T217" i="1" s="1"/>
  <c r="AL189" i="6"/>
  <c r="AO193" i="13" s="1"/>
  <c r="AQ193" i="13" s="1"/>
  <c r="T216" i="1" s="1"/>
  <c r="AL188" i="6"/>
  <c r="AO192" i="13" s="1"/>
  <c r="AQ192" i="13" s="1"/>
  <c r="T215" i="1" s="1"/>
  <c r="AL187" i="6"/>
  <c r="AO191" i="13" s="1"/>
  <c r="AQ191" i="13" s="1"/>
  <c r="T214" i="1" s="1"/>
  <c r="AL186" i="6"/>
  <c r="AO190" i="13" s="1"/>
  <c r="AQ190" i="13" s="1"/>
  <c r="T213" i="1" s="1"/>
  <c r="AL185" i="6"/>
  <c r="AO189" i="13" s="1"/>
  <c r="AQ189" i="13" s="1"/>
  <c r="T212" i="1" s="1"/>
  <c r="AL184" i="6"/>
  <c r="AO188" i="13" s="1"/>
  <c r="AQ188" i="13" s="1"/>
  <c r="T211" i="1" s="1"/>
  <c r="AL183" i="6"/>
  <c r="AO187" i="13" s="1"/>
  <c r="AQ187" i="13" s="1"/>
  <c r="T210" i="1" s="1"/>
  <c r="AL182" i="6"/>
  <c r="AO186" i="13" s="1"/>
  <c r="AQ186" i="13" s="1"/>
  <c r="T209" i="1" s="1"/>
  <c r="AL181" i="6"/>
  <c r="AO185" i="13" s="1"/>
  <c r="AQ185" i="13" s="1"/>
  <c r="T208" i="1" s="1"/>
  <c r="AL180" i="6"/>
  <c r="AO184" i="13" s="1"/>
  <c r="AQ184" i="13" s="1"/>
  <c r="T207" i="1" s="1"/>
  <c r="AL179" i="6"/>
  <c r="AO183" i="13" s="1"/>
  <c r="AQ183" i="13" s="1"/>
  <c r="T206" i="1" s="1"/>
  <c r="AL178" i="6"/>
  <c r="AO182" i="13" s="1"/>
  <c r="AQ182" i="13" s="1"/>
  <c r="T205" i="1" s="1"/>
  <c r="AL177" i="6"/>
  <c r="AO181" i="13" s="1"/>
  <c r="AQ181" i="13" s="1"/>
  <c r="T204" i="1" s="1"/>
  <c r="AL176" i="6"/>
  <c r="AO180" i="13" s="1"/>
  <c r="AQ180" i="13" s="1"/>
  <c r="T203" i="1" s="1"/>
  <c r="AL175" i="6"/>
  <c r="AO179" i="13" s="1"/>
  <c r="AQ179" i="13" s="1"/>
  <c r="T202" i="1" s="1"/>
  <c r="AL174" i="6"/>
  <c r="AO178" i="13" s="1"/>
  <c r="AQ178" i="13" s="1"/>
  <c r="T201" i="1" s="1"/>
  <c r="AL173" i="6"/>
  <c r="AO177" i="13" s="1"/>
  <c r="AQ177" i="13" s="1"/>
  <c r="T200" i="1" s="1"/>
  <c r="AL172" i="6"/>
  <c r="AO176" i="13" s="1"/>
  <c r="AQ176" i="13" s="1"/>
  <c r="T199" i="1" s="1"/>
  <c r="AL171" i="6"/>
  <c r="AO175" i="13" s="1"/>
  <c r="AQ175" i="13" s="1"/>
  <c r="T198" i="1" s="1"/>
  <c r="AL170" i="6"/>
  <c r="AO174" i="13" s="1"/>
  <c r="AQ174" i="13" s="1"/>
  <c r="T197" i="1" s="1"/>
  <c r="AL169" i="6"/>
  <c r="AO173" i="13" s="1"/>
  <c r="AQ173" i="13" s="1"/>
  <c r="T196" i="1" s="1"/>
  <c r="AL168" i="6"/>
  <c r="AO172" i="13" s="1"/>
  <c r="AQ172" i="13" s="1"/>
  <c r="T195" i="1" s="1"/>
  <c r="AL167" i="6"/>
  <c r="AO171" i="13" s="1"/>
  <c r="AQ171" i="13" s="1"/>
  <c r="T194" i="1" s="1"/>
  <c r="AL166" i="6"/>
  <c r="AO170" i="13" s="1"/>
  <c r="AQ170" i="13" s="1"/>
  <c r="T193" i="1" s="1"/>
  <c r="AL165" i="6"/>
  <c r="AO169" i="13" s="1"/>
  <c r="AQ169" i="13" s="1"/>
  <c r="T192" i="1" s="1"/>
  <c r="AL164" i="6"/>
  <c r="AO168" i="13" s="1"/>
  <c r="AQ168" i="13" s="1"/>
  <c r="T191" i="1" s="1"/>
  <c r="AL163" i="6"/>
  <c r="AO167" i="13" s="1"/>
  <c r="AQ167" i="13" s="1"/>
  <c r="T190" i="1" s="1"/>
  <c r="AL162" i="6"/>
  <c r="AO166" i="13" s="1"/>
  <c r="AQ166" i="13" s="1"/>
  <c r="T189" i="1" s="1"/>
  <c r="AL161" i="6"/>
  <c r="AO165" i="13" s="1"/>
  <c r="AQ165" i="13" s="1"/>
  <c r="T188" i="1" s="1"/>
  <c r="AL160" i="6"/>
  <c r="AO164" i="13" s="1"/>
  <c r="AQ164" i="13" s="1"/>
  <c r="T187" i="1" s="1"/>
  <c r="AL159" i="6"/>
  <c r="AO163" i="13" s="1"/>
  <c r="AQ163" i="13" s="1"/>
  <c r="T186" i="1" s="1"/>
  <c r="AL158" i="6"/>
  <c r="AO162" i="13" s="1"/>
  <c r="AQ162" i="13" s="1"/>
  <c r="T185" i="1" s="1"/>
  <c r="AL157" i="6"/>
  <c r="AO161" i="13" s="1"/>
  <c r="AQ161" i="13" s="1"/>
  <c r="T184" i="1" s="1"/>
  <c r="AL156" i="6"/>
  <c r="AO160" i="13" s="1"/>
  <c r="AQ160" i="13" s="1"/>
  <c r="T183" i="1" s="1"/>
  <c r="AL155" i="6"/>
  <c r="AO159" i="13" s="1"/>
  <c r="AQ159" i="13" s="1"/>
  <c r="T182" i="1" s="1"/>
  <c r="AL154" i="6"/>
  <c r="AO158" i="13" s="1"/>
  <c r="AQ158" i="13" s="1"/>
  <c r="T181" i="1" s="1"/>
  <c r="AL153" i="6"/>
  <c r="AO157" i="13" s="1"/>
  <c r="AQ157" i="13" s="1"/>
  <c r="T180" i="1" s="1"/>
  <c r="AL152" i="6"/>
  <c r="AO156" i="13" s="1"/>
  <c r="AQ156" i="13" s="1"/>
  <c r="T179" i="1" s="1"/>
  <c r="AL151" i="6"/>
  <c r="AO155" i="13" s="1"/>
  <c r="AQ155" i="13" s="1"/>
  <c r="T178" i="1" s="1"/>
  <c r="AL150" i="6"/>
  <c r="AO154" i="13" s="1"/>
  <c r="AQ154" i="13" s="1"/>
  <c r="T177" i="1" s="1"/>
  <c r="AL149" i="6"/>
  <c r="AO153" i="13" s="1"/>
  <c r="AQ153" i="13" s="1"/>
  <c r="T176" i="1" s="1"/>
  <c r="AL148" i="6"/>
  <c r="AO152" i="13" s="1"/>
  <c r="AQ152" i="13" s="1"/>
  <c r="T175" i="1" s="1"/>
  <c r="AL147" i="6"/>
  <c r="AO151" i="13" s="1"/>
  <c r="AQ151" i="13" s="1"/>
  <c r="T174" i="1" s="1"/>
  <c r="AL146" i="6"/>
  <c r="AO150" i="13" s="1"/>
  <c r="AQ150" i="13" s="1"/>
  <c r="T173" i="1" s="1"/>
  <c r="AL145" i="6"/>
  <c r="AO149" i="13" s="1"/>
  <c r="AQ149" i="13" s="1"/>
  <c r="T172" i="1" s="1"/>
  <c r="AL144" i="6"/>
  <c r="AO148" i="13" s="1"/>
  <c r="AQ148" i="13" s="1"/>
  <c r="T171" i="1" s="1"/>
  <c r="AL143" i="6"/>
  <c r="AO147" i="13" s="1"/>
  <c r="AQ147" i="13" s="1"/>
  <c r="T170" i="1" s="1"/>
  <c r="AL142" i="6"/>
  <c r="AO146" i="13" s="1"/>
  <c r="AQ146" i="13" s="1"/>
  <c r="T169" i="1" s="1"/>
  <c r="AL141" i="6"/>
  <c r="AO145" i="13" s="1"/>
  <c r="AQ145" i="13" s="1"/>
  <c r="T168" i="1" s="1"/>
  <c r="AL140" i="6"/>
  <c r="AO144" i="13" s="1"/>
  <c r="AQ144" i="13" s="1"/>
  <c r="T167" i="1" s="1"/>
  <c r="AL139" i="6"/>
  <c r="AO143" i="13" s="1"/>
  <c r="AQ143" i="13" s="1"/>
  <c r="T166" i="1" s="1"/>
  <c r="AL138" i="6"/>
  <c r="AO142" i="13" s="1"/>
  <c r="AQ142" i="13" s="1"/>
  <c r="T165" i="1" s="1"/>
  <c r="AL137" i="6"/>
  <c r="AO141" i="13" s="1"/>
  <c r="AQ141" i="13" s="1"/>
  <c r="T164" i="1" s="1"/>
  <c r="AL136" i="6"/>
  <c r="AO140" i="13" s="1"/>
  <c r="AQ140" i="13" s="1"/>
  <c r="T163" i="1" s="1"/>
  <c r="AL135" i="6"/>
  <c r="AO139" i="13" s="1"/>
  <c r="AQ139" i="13" s="1"/>
  <c r="T162" i="1" s="1"/>
  <c r="AL134" i="6"/>
  <c r="AO138" i="13" s="1"/>
  <c r="AQ138" i="13" s="1"/>
  <c r="T161" i="1" s="1"/>
  <c r="AL133" i="6"/>
  <c r="AO137" i="13" s="1"/>
  <c r="AQ137" i="13" s="1"/>
  <c r="T160" i="1" s="1"/>
  <c r="AL132" i="6"/>
  <c r="AO136" i="13" s="1"/>
  <c r="AQ136" i="13" s="1"/>
  <c r="T159" i="1" s="1"/>
  <c r="AL131" i="6"/>
  <c r="AO135" i="13" s="1"/>
  <c r="AQ135" i="13" s="1"/>
  <c r="T158" i="1" s="1"/>
  <c r="AL130" i="6"/>
  <c r="AO134" i="13" s="1"/>
  <c r="AQ134" i="13" s="1"/>
  <c r="T157" i="1" s="1"/>
  <c r="AL129" i="6"/>
  <c r="AO133" i="13" s="1"/>
  <c r="AQ133" i="13" s="1"/>
  <c r="T156" i="1" s="1"/>
  <c r="AL128" i="6"/>
  <c r="AO132" i="13" s="1"/>
  <c r="AQ132" i="13" s="1"/>
  <c r="T155" i="1" s="1"/>
  <c r="AL127" i="6"/>
  <c r="AO131" i="13" s="1"/>
  <c r="AQ131" i="13" s="1"/>
  <c r="T154" i="1" s="1"/>
  <c r="AL126" i="6"/>
  <c r="AO130" i="13" s="1"/>
  <c r="AQ130" i="13" s="1"/>
  <c r="T153" i="1" s="1"/>
  <c r="AL125" i="6"/>
  <c r="AO129" i="13" s="1"/>
  <c r="AQ129" i="13" s="1"/>
  <c r="T152" i="1" s="1"/>
  <c r="AL124" i="6"/>
  <c r="AO128" i="13" s="1"/>
  <c r="AQ128" i="13" s="1"/>
  <c r="T151" i="1" s="1"/>
  <c r="AL123" i="6"/>
  <c r="AO127" i="13" s="1"/>
  <c r="AQ127" i="13" s="1"/>
  <c r="T150" i="1" s="1"/>
  <c r="AL122" i="6"/>
  <c r="AO126" i="13" s="1"/>
  <c r="AQ126" i="13" s="1"/>
  <c r="T149" i="1" s="1"/>
  <c r="AL121" i="6"/>
  <c r="AO125" i="13" s="1"/>
  <c r="AQ125" i="13" s="1"/>
  <c r="T148" i="1" s="1"/>
  <c r="AL120" i="6"/>
  <c r="AO124" i="13" s="1"/>
  <c r="AQ124" i="13" s="1"/>
  <c r="T147" i="1" s="1"/>
  <c r="AL119" i="6"/>
  <c r="AO123" i="13" s="1"/>
  <c r="AQ123" i="13" s="1"/>
  <c r="T146" i="1" s="1"/>
  <c r="AL118" i="6"/>
  <c r="AO122" i="13" s="1"/>
  <c r="AQ122" i="13" s="1"/>
  <c r="T145" i="1" s="1"/>
  <c r="AL117" i="6"/>
  <c r="AO121" i="13" s="1"/>
  <c r="AQ121" i="13" s="1"/>
  <c r="T144" i="1" s="1"/>
  <c r="AL116" i="6"/>
  <c r="AO120" i="13" s="1"/>
  <c r="AQ120" i="13" s="1"/>
  <c r="T143" i="1" s="1"/>
  <c r="AL115" i="6"/>
  <c r="AO119" i="13" s="1"/>
  <c r="AQ119" i="13" s="1"/>
  <c r="T142" i="1" s="1"/>
  <c r="AL114" i="6"/>
  <c r="AO118" i="13" s="1"/>
  <c r="AQ118" i="13" s="1"/>
  <c r="T141" i="1" s="1"/>
  <c r="AL113" i="6"/>
  <c r="AO117" i="13" s="1"/>
  <c r="AQ117" i="13" s="1"/>
  <c r="T140" i="1" s="1"/>
  <c r="AL112" i="6"/>
  <c r="AO116" i="13" s="1"/>
  <c r="AQ116" i="13" s="1"/>
  <c r="T139" i="1" s="1"/>
  <c r="AL111" i="6"/>
  <c r="AO115" i="13" s="1"/>
  <c r="AQ115" i="13" s="1"/>
  <c r="T138" i="1" s="1"/>
  <c r="AL110" i="6"/>
  <c r="AO114" i="13" s="1"/>
  <c r="AQ114" i="13" s="1"/>
  <c r="T137" i="1" s="1"/>
  <c r="AL109" i="6"/>
  <c r="AO113" i="13" s="1"/>
  <c r="AQ113" i="13" s="1"/>
  <c r="T136" i="1" s="1"/>
  <c r="AL108" i="6"/>
  <c r="AO112" i="13" s="1"/>
  <c r="AQ112" i="13" s="1"/>
  <c r="T135" i="1" s="1"/>
  <c r="AL107" i="6"/>
  <c r="AO111" i="13" s="1"/>
  <c r="AQ111" i="13" s="1"/>
  <c r="T134" i="1" s="1"/>
  <c r="AL106" i="6"/>
  <c r="AO110" i="13" s="1"/>
  <c r="AQ110" i="13" s="1"/>
  <c r="T133" i="1" s="1"/>
  <c r="AL105" i="6"/>
  <c r="AO109" i="13" s="1"/>
  <c r="AQ109" i="13" s="1"/>
  <c r="T132" i="1" s="1"/>
  <c r="AL104" i="6"/>
  <c r="AO108" i="13" s="1"/>
  <c r="AQ108" i="13" s="1"/>
  <c r="T131" i="1" s="1"/>
  <c r="AL103" i="6"/>
  <c r="AO107" i="13" s="1"/>
  <c r="AQ107" i="13" s="1"/>
  <c r="T130" i="1" s="1"/>
  <c r="AL102" i="6"/>
  <c r="AO106" i="13" s="1"/>
  <c r="AQ106" i="13" s="1"/>
  <c r="T129" i="1" s="1"/>
  <c r="AL101" i="6"/>
  <c r="AO105" i="13" s="1"/>
  <c r="AQ105" i="13" s="1"/>
  <c r="T128" i="1" s="1"/>
  <c r="AL100" i="6"/>
  <c r="AO104" i="13" s="1"/>
  <c r="AQ104" i="13" s="1"/>
  <c r="T127" i="1" s="1"/>
  <c r="AL99" i="6"/>
  <c r="AO103" i="13" s="1"/>
  <c r="AQ103" i="13" s="1"/>
  <c r="T126" i="1" s="1"/>
  <c r="AL98" i="6"/>
  <c r="AO102" i="13" s="1"/>
  <c r="AQ102" i="13" s="1"/>
  <c r="T125" i="1" s="1"/>
  <c r="AL97" i="6"/>
  <c r="AO101" i="13" s="1"/>
  <c r="AQ101" i="13" s="1"/>
  <c r="T124" i="1" s="1"/>
  <c r="AL96" i="6"/>
  <c r="AO100" i="13" s="1"/>
  <c r="AQ100" i="13" s="1"/>
  <c r="T123" i="1" s="1"/>
  <c r="AL95" i="6"/>
  <c r="AO99" i="13" s="1"/>
  <c r="AQ99" i="13" s="1"/>
  <c r="T122" i="1" s="1"/>
  <c r="AL94" i="6"/>
  <c r="AO98" i="13" s="1"/>
  <c r="AQ98" i="13" s="1"/>
  <c r="T121" i="1" s="1"/>
  <c r="AL93" i="6"/>
  <c r="AO97" i="13" s="1"/>
  <c r="AQ97" i="13" s="1"/>
  <c r="T120" i="1" s="1"/>
  <c r="AL92" i="6"/>
  <c r="AO96" i="13" s="1"/>
  <c r="AQ96" i="13" s="1"/>
  <c r="T119" i="1" s="1"/>
  <c r="AL91" i="6"/>
  <c r="AO95" i="13" s="1"/>
  <c r="AQ95" i="13" s="1"/>
  <c r="T118" i="1" s="1"/>
  <c r="AL90" i="6"/>
  <c r="AO94" i="13" s="1"/>
  <c r="AQ94" i="13" s="1"/>
  <c r="T117" i="1" s="1"/>
  <c r="AL89" i="6"/>
  <c r="AO93" i="13" s="1"/>
  <c r="AQ93" i="13" s="1"/>
  <c r="T116" i="1" s="1"/>
  <c r="AL88" i="6"/>
  <c r="AO92" i="13" s="1"/>
  <c r="AQ92" i="13" s="1"/>
  <c r="T115" i="1" s="1"/>
  <c r="AL87" i="6"/>
  <c r="AO91" i="13" s="1"/>
  <c r="AQ91" i="13" s="1"/>
  <c r="T114" i="1" s="1"/>
  <c r="AL86" i="6"/>
  <c r="AO90" i="13" s="1"/>
  <c r="AQ90" i="13" s="1"/>
  <c r="T113" i="1" s="1"/>
  <c r="AL85" i="6"/>
  <c r="AO89" i="13" s="1"/>
  <c r="AQ89" i="13" s="1"/>
  <c r="T112" i="1" s="1"/>
  <c r="AL84" i="6"/>
  <c r="AO88" i="13" s="1"/>
  <c r="AQ88" i="13" s="1"/>
  <c r="T111" i="1" s="1"/>
  <c r="AL83" i="6"/>
  <c r="AO87" i="13" s="1"/>
  <c r="AQ87" i="13" s="1"/>
  <c r="T110" i="1" s="1"/>
  <c r="AL82" i="6"/>
  <c r="AO86" i="13" s="1"/>
  <c r="AQ86" i="13" s="1"/>
  <c r="T109" i="1" s="1"/>
  <c r="AL81" i="6"/>
  <c r="AO85" i="13" s="1"/>
  <c r="AQ85" i="13" s="1"/>
  <c r="T108" i="1" s="1"/>
  <c r="AL80" i="6"/>
  <c r="AO84" i="13" s="1"/>
  <c r="AQ84" i="13" s="1"/>
  <c r="T107" i="1" s="1"/>
  <c r="AL79" i="6"/>
  <c r="AO83" i="13" s="1"/>
  <c r="AQ83" i="13" s="1"/>
  <c r="T106" i="1" s="1"/>
  <c r="AL78" i="6"/>
  <c r="AO82" i="13" s="1"/>
  <c r="AQ82" i="13" s="1"/>
  <c r="T105" i="1" s="1"/>
  <c r="AL77" i="6"/>
  <c r="AO81" i="13" s="1"/>
  <c r="AQ81" i="13" s="1"/>
  <c r="T104" i="1" s="1"/>
  <c r="AL76" i="6"/>
  <c r="AO80" i="13" s="1"/>
  <c r="AQ80" i="13" s="1"/>
  <c r="T103" i="1" s="1"/>
  <c r="AL75" i="6"/>
  <c r="AO79" i="13" s="1"/>
  <c r="AQ79" i="13" s="1"/>
  <c r="T102" i="1" s="1"/>
  <c r="AL74" i="6"/>
  <c r="AO78" i="13" s="1"/>
  <c r="AQ78" i="13" s="1"/>
  <c r="T101" i="1" s="1"/>
  <c r="AL73" i="6"/>
  <c r="AO77" i="13" s="1"/>
  <c r="AQ77" i="13" s="1"/>
  <c r="T100" i="1" s="1"/>
  <c r="AL72" i="6"/>
  <c r="AO76" i="13" s="1"/>
  <c r="AQ76" i="13" s="1"/>
  <c r="T99" i="1" s="1"/>
  <c r="AL71" i="6"/>
  <c r="AO75" i="13" s="1"/>
  <c r="AQ75" i="13" s="1"/>
  <c r="T98" i="1" s="1"/>
  <c r="AL70" i="6"/>
  <c r="AO74" i="13" s="1"/>
  <c r="AQ74" i="13" s="1"/>
  <c r="T97" i="1" s="1"/>
  <c r="AL69" i="6"/>
  <c r="AO73" i="13" s="1"/>
  <c r="AQ73" i="13" s="1"/>
  <c r="T96" i="1" s="1"/>
  <c r="AL68" i="6"/>
  <c r="AO72" i="13" s="1"/>
  <c r="AQ72" i="13" s="1"/>
  <c r="T95" i="1" s="1"/>
  <c r="AL67" i="6"/>
  <c r="AO71" i="13" s="1"/>
  <c r="AQ71" i="13" s="1"/>
  <c r="T94" i="1" s="1"/>
  <c r="AL66" i="6"/>
  <c r="AO70" i="13" s="1"/>
  <c r="AQ70" i="13" s="1"/>
  <c r="T93" i="1" s="1"/>
  <c r="AL65" i="6"/>
  <c r="AO69" i="13" s="1"/>
  <c r="AQ69" i="13" s="1"/>
  <c r="T92" i="1" s="1"/>
  <c r="AL64" i="6"/>
  <c r="AO68" i="13" s="1"/>
  <c r="AQ68" i="13" s="1"/>
  <c r="T91" i="1" s="1"/>
  <c r="AL63" i="6"/>
  <c r="AO67" i="13" s="1"/>
  <c r="AQ67" i="13" s="1"/>
  <c r="T90" i="1" s="1"/>
  <c r="AL62" i="6"/>
  <c r="AO66" i="13" s="1"/>
  <c r="AQ66" i="13" s="1"/>
  <c r="T89" i="1" s="1"/>
  <c r="AL61" i="6"/>
  <c r="AO65" i="13" s="1"/>
  <c r="AQ65" i="13" s="1"/>
  <c r="T88" i="1" s="1"/>
  <c r="AL60" i="6"/>
  <c r="AO64" i="13" s="1"/>
  <c r="AQ64" i="13" s="1"/>
  <c r="T87" i="1" s="1"/>
  <c r="AL59" i="6"/>
  <c r="AO63" i="13" s="1"/>
  <c r="AQ63" i="13" s="1"/>
  <c r="T86" i="1" s="1"/>
  <c r="AL58" i="6"/>
  <c r="AO62" i="13" s="1"/>
  <c r="AQ62" i="13" s="1"/>
  <c r="T85" i="1" s="1"/>
  <c r="AL57" i="6"/>
  <c r="AO61" i="13" s="1"/>
  <c r="AQ61" i="13" s="1"/>
  <c r="T84" i="1" s="1"/>
  <c r="AL56" i="6"/>
  <c r="AO60" i="13" s="1"/>
  <c r="AQ60" i="13" s="1"/>
  <c r="T83" i="1" s="1"/>
  <c r="AL55" i="6"/>
  <c r="AO59" i="13" s="1"/>
  <c r="AQ59" i="13" s="1"/>
  <c r="T82" i="1" s="1"/>
  <c r="AL54" i="6"/>
  <c r="AO58" i="13" s="1"/>
  <c r="AQ58" i="13" s="1"/>
  <c r="T81" i="1" s="1"/>
  <c r="AL53" i="6"/>
  <c r="AO57" i="13" s="1"/>
  <c r="AQ57" i="13" s="1"/>
  <c r="T80" i="1" s="1"/>
  <c r="AL52" i="6"/>
  <c r="AO56" i="13" s="1"/>
  <c r="AQ56" i="13" s="1"/>
  <c r="T79" i="1" s="1"/>
  <c r="AL51" i="6"/>
  <c r="AO55" i="13" s="1"/>
  <c r="AQ55" i="13" s="1"/>
  <c r="T78" i="1" s="1"/>
  <c r="AL50" i="6"/>
  <c r="AO54" i="13" s="1"/>
  <c r="AQ54" i="13" s="1"/>
  <c r="AL49" i="6"/>
  <c r="AO53" i="13" s="1"/>
  <c r="AQ53" i="13" s="1"/>
  <c r="AL48" i="6"/>
  <c r="AO52" i="13" s="1"/>
  <c r="AQ52" i="13" s="1"/>
  <c r="T77" i="1" s="1"/>
  <c r="AL47" i="6"/>
  <c r="AO51" i="13" s="1"/>
  <c r="AQ51" i="13" s="1"/>
  <c r="T76" i="1" s="1"/>
  <c r="AL46" i="6"/>
  <c r="AO50" i="13" s="1"/>
  <c r="AQ50" i="13" s="1"/>
  <c r="T75" i="1" s="1"/>
  <c r="AL45" i="6"/>
  <c r="AO49" i="13" s="1"/>
  <c r="AQ49" i="13" s="1"/>
  <c r="T74" i="1" s="1"/>
  <c r="AL44" i="6"/>
  <c r="AO48" i="13" s="1"/>
  <c r="AQ48" i="13" s="1"/>
  <c r="T73" i="1" s="1"/>
  <c r="AL43" i="6"/>
  <c r="AO47" i="13" s="1"/>
  <c r="AQ47" i="13" s="1"/>
  <c r="T72" i="1" s="1"/>
  <c r="AL42" i="6"/>
  <c r="AO46" i="13" s="1"/>
  <c r="AQ46" i="13" s="1"/>
  <c r="T71" i="1" s="1"/>
  <c r="AL41" i="6"/>
  <c r="AO45" i="13" s="1"/>
  <c r="AQ45" i="13" s="1"/>
  <c r="T70" i="1" s="1"/>
  <c r="AL40" i="6"/>
  <c r="AO44" i="13" s="1"/>
  <c r="AQ44" i="13" s="1"/>
  <c r="T69" i="1" s="1"/>
  <c r="AL39" i="6"/>
  <c r="AO43" i="13" s="1"/>
  <c r="AQ43" i="13" s="1"/>
  <c r="T68" i="1" s="1"/>
  <c r="AL38" i="6"/>
  <c r="AO42" i="13" s="1"/>
  <c r="AQ42" i="13" s="1"/>
  <c r="T67" i="1" s="1"/>
  <c r="AL37" i="6"/>
  <c r="AO41" i="13" s="1"/>
  <c r="AQ41" i="13" s="1"/>
  <c r="T66" i="1" s="1"/>
  <c r="AL36" i="6"/>
  <c r="AO40" i="13" s="1"/>
  <c r="AQ40" i="13" s="1"/>
  <c r="T65" i="1" s="1"/>
  <c r="AL35" i="6"/>
  <c r="AO39" i="13" s="1"/>
  <c r="AQ39" i="13" s="1"/>
  <c r="T64" i="1" s="1"/>
  <c r="AL34" i="6"/>
  <c r="AO38" i="13" s="1"/>
  <c r="AQ38" i="13" s="1"/>
  <c r="T63" i="1" s="1"/>
  <c r="AL33" i="6"/>
  <c r="AO37" i="13" s="1"/>
  <c r="AQ37" i="13" s="1"/>
  <c r="T62" i="1" s="1"/>
  <c r="AL32" i="6"/>
  <c r="AO36" i="13" s="1"/>
  <c r="AQ36" i="13" s="1"/>
  <c r="T61" i="1" s="1"/>
  <c r="AL31" i="6"/>
  <c r="AO35" i="13" s="1"/>
  <c r="AQ35" i="13" s="1"/>
  <c r="T60" i="1" s="1"/>
  <c r="AL30" i="6"/>
  <c r="AO34" i="13" s="1"/>
  <c r="AQ34" i="13" s="1"/>
  <c r="T59" i="1" s="1"/>
  <c r="AL29" i="6"/>
  <c r="AO33" i="13" s="1"/>
  <c r="AQ33" i="13" s="1"/>
  <c r="T58" i="1" s="1"/>
  <c r="AL28" i="6"/>
  <c r="AO32" i="13" s="1"/>
  <c r="AQ32" i="13" s="1"/>
  <c r="T57" i="1" s="1"/>
  <c r="AL27" i="6"/>
  <c r="AO31" i="13" s="1"/>
  <c r="AQ31" i="13" s="1"/>
  <c r="T56" i="1" s="1"/>
  <c r="AL26" i="6"/>
  <c r="AO30" i="13" s="1"/>
  <c r="AQ30" i="13" s="1"/>
  <c r="T55" i="1" s="1"/>
  <c r="AL25" i="6"/>
  <c r="AO29" i="13" s="1"/>
  <c r="AQ29" i="13" s="1"/>
  <c r="T54" i="1" s="1"/>
  <c r="AL24" i="6"/>
  <c r="AO28" i="13" s="1"/>
  <c r="AQ28" i="13" s="1"/>
  <c r="T53" i="1" s="1"/>
  <c r="AL23" i="6"/>
  <c r="AO27" i="13" s="1"/>
  <c r="AQ27" i="13" s="1"/>
  <c r="T52" i="1" s="1"/>
  <c r="AL22" i="6"/>
  <c r="AO26" i="13" s="1"/>
  <c r="AQ26" i="13" s="1"/>
  <c r="T51" i="1" s="1"/>
  <c r="AL21" i="6"/>
  <c r="AO25" i="13" s="1"/>
  <c r="AQ25" i="13" s="1"/>
  <c r="T50" i="1" s="1"/>
  <c r="AL20" i="6"/>
  <c r="AO24" i="13" s="1"/>
  <c r="AQ24" i="13" s="1"/>
  <c r="T49" i="1" s="1"/>
  <c r="AL19" i="6"/>
  <c r="AO23" i="13" s="1"/>
  <c r="AQ23" i="13" s="1"/>
  <c r="T48" i="1" s="1"/>
  <c r="AL18" i="6"/>
  <c r="AO22" i="13" s="1"/>
  <c r="AQ22" i="13" s="1"/>
  <c r="T47" i="1" s="1"/>
  <c r="AL17" i="6"/>
  <c r="AO21" i="13" s="1"/>
  <c r="AQ21" i="13" s="1"/>
  <c r="T46" i="1" s="1"/>
  <c r="AL16" i="6"/>
  <c r="AO20" i="13" s="1"/>
  <c r="AQ20" i="13" s="1"/>
  <c r="T45" i="1" s="1"/>
  <c r="AL15" i="6"/>
  <c r="AO19" i="13" s="1"/>
  <c r="AQ19" i="13" s="1"/>
  <c r="T44" i="1" s="1"/>
  <c r="AL14" i="6"/>
  <c r="AO18" i="13" s="1"/>
  <c r="AQ18" i="13" s="1"/>
  <c r="T43" i="1" s="1"/>
  <c r="AL13" i="6"/>
  <c r="AO17" i="13" s="1"/>
  <c r="AQ17" i="13" s="1"/>
  <c r="T42" i="1" s="1"/>
  <c r="AL12" i="6"/>
  <c r="AO16" i="13" s="1"/>
  <c r="AQ16" i="13" s="1"/>
  <c r="T41" i="1" s="1"/>
  <c r="AL11" i="6"/>
  <c r="AO15" i="13" s="1"/>
  <c r="AQ15" i="13" s="1"/>
  <c r="T40" i="1" s="1"/>
  <c r="AL10" i="6"/>
  <c r="AO14" i="13" s="1"/>
  <c r="AQ14" i="13" s="1"/>
  <c r="T39" i="1" s="1"/>
  <c r="AL9" i="6"/>
  <c r="AO13" i="13" s="1"/>
  <c r="AQ13" i="13" s="1"/>
  <c r="T38" i="1" s="1"/>
  <c r="AL8" i="6"/>
  <c r="AO12" i="13" s="1"/>
  <c r="AL7" i="6"/>
  <c r="AO11" i="13" s="1"/>
  <c r="AQ11" i="13" s="1"/>
  <c r="T36" i="1" s="1"/>
  <c r="AL6" i="6"/>
  <c r="AO10" i="13" s="1"/>
  <c r="AQ10" i="13" s="1"/>
  <c r="T35" i="1" s="1"/>
  <c r="AL5" i="6"/>
  <c r="AO9" i="13" s="1"/>
  <c r="AQ9" i="13" s="1"/>
  <c r="T34" i="1" s="1"/>
  <c r="AL4" i="6"/>
  <c r="AO8" i="13" s="1"/>
  <c r="AQ8" i="13" s="1"/>
  <c r="T33" i="1" s="1"/>
  <c r="AL3" i="6"/>
  <c r="AO7" i="13" s="1"/>
  <c r="AQ7" i="13" s="1"/>
  <c r="T32" i="1" s="1"/>
  <c r="AL2" i="6"/>
  <c r="AL527" i="11"/>
  <c r="AL531" i="13" s="1"/>
  <c r="AL526" i="11"/>
  <c r="AL530" i="13" s="1"/>
  <c r="AL525" i="11"/>
  <c r="AL529" i="13" s="1"/>
  <c r="AL524" i="11"/>
  <c r="AL528" i="13" s="1"/>
  <c r="AL523" i="11"/>
  <c r="AL527" i="13" s="1"/>
  <c r="AL522" i="11"/>
  <c r="AL526" i="13" s="1"/>
  <c r="AL521" i="11"/>
  <c r="AL525" i="13" s="1"/>
  <c r="AL520" i="11"/>
  <c r="AL524" i="13" s="1"/>
  <c r="AL519" i="11"/>
  <c r="AL523" i="13" s="1"/>
  <c r="AL518" i="11"/>
  <c r="AL522" i="13" s="1"/>
  <c r="AL517" i="11"/>
  <c r="AL521" i="13" s="1"/>
  <c r="AL516" i="11"/>
  <c r="AL520" i="13" s="1"/>
  <c r="AL515" i="11"/>
  <c r="AL519" i="13" s="1"/>
  <c r="AL514" i="11"/>
  <c r="AL518" i="13" s="1"/>
  <c r="AL513" i="11"/>
  <c r="AL517" i="13" s="1"/>
  <c r="AL512" i="11"/>
  <c r="AL516" i="13" s="1"/>
  <c r="AL511" i="11"/>
  <c r="AL515" i="13" s="1"/>
  <c r="AL510" i="11"/>
  <c r="AL514" i="13" s="1"/>
  <c r="AL509" i="11"/>
  <c r="AL513" i="13" s="1"/>
  <c r="AL508" i="11"/>
  <c r="AL512" i="13" s="1"/>
  <c r="AL507" i="11"/>
  <c r="AL511" i="13" s="1"/>
  <c r="AL506" i="11"/>
  <c r="AL510" i="13" s="1"/>
  <c r="AL505" i="11"/>
  <c r="AL509" i="13" s="1"/>
  <c r="AL504" i="11"/>
  <c r="AL508" i="13" s="1"/>
  <c r="AL503" i="11"/>
  <c r="AL507" i="13" s="1"/>
  <c r="AL502" i="11"/>
  <c r="AL506" i="13" s="1"/>
  <c r="AL501" i="11"/>
  <c r="AL505" i="13" s="1"/>
  <c r="AL500" i="11"/>
  <c r="AL504" i="13" s="1"/>
  <c r="AL499" i="11"/>
  <c r="AL503" i="13" s="1"/>
  <c r="AL498" i="11"/>
  <c r="AL502" i="13" s="1"/>
  <c r="AL497" i="11"/>
  <c r="AL501" i="13" s="1"/>
  <c r="AL496" i="11"/>
  <c r="AL500" i="13" s="1"/>
  <c r="AL495" i="11"/>
  <c r="AL499" i="13" s="1"/>
  <c r="AL494" i="11"/>
  <c r="AL498" i="13" s="1"/>
  <c r="AL493" i="11"/>
  <c r="AL497" i="13" s="1"/>
  <c r="AL492" i="11"/>
  <c r="AL496" i="13" s="1"/>
  <c r="AL491" i="11"/>
  <c r="AL495" i="13" s="1"/>
  <c r="AL490" i="11"/>
  <c r="AL494" i="13" s="1"/>
  <c r="AL489" i="11"/>
  <c r="AL493" i="13" s="1"/>
  <c r="AL488" i="11"/>
  <c r="AL492" i="13" s="1"/>
  <c r="AL487" i="11"/>
  <c r="AL491" i="13" s="1"/>
  <c r="AL486" i="11"/>
  <c r="AL490" i="13" s="1"/>
  <c r="AL485" i="11"/>
  <c r="AL489" i="13" s="1"/>
  <c r="AL484" i="11"/>
  <c r="AL488" i="13" s="1"/>
  <c r="AL483" i="11"/>
  <c r="AL487" i="13" s="1"/>
  <c r="AL482" i="11"/>
  <c r="AL486" i="13" s="1"/>
  <c r="AL481" i="11"/>
  <c r="AL485" i="13" s="1"/>
  <c r="AL480" i="11"/>
  <c r="AL484" i="13" s="1"/>
  <c r="AL479" i="11"/>
  <c r="AL483" i="13" s="1"/>
  <c r="AL478" i="11"/>
  <c r="AL482" i="13" s="1"/>
  <c r="AL477" i="11"/>
  <c r="AL481" i="13" s="1"/>
  <c r="AL476" i="11"/>
  <c r="AL480" i="13" s="1"/>
  <c r="AL475" i="11"/>
  <c r="AL479" i="13" s="1"/>
  <c r="AL474" i="11"/>
  <c r="AL478" i="13" s="1"/>
  <c r="AL473" i="11"/>
  <c r="AL477" i="13" s="1"/>
  <c r="AL472" i="11"/>
  <c r="AL476" i="13" s="1"/>
  <c r="AL471" i="11"/>
  <c r="AL475" i="13" s="1"/>
  <c r="AL470" i="11"/>
  <c r="AL474" i="13" s="1"/>
  <c r="AL469" i="11"/>
  <c r="AL473" i="13" s="1"/>
  <c r="AL468" i="11"/>
  <c r="AL472" i="13" s="1"/>
  <c r="AL467" i="11"/>
  <c r="AL471" i="13" s="1"/>
  <c r="AL466" i="11"/>
  <c r="AL470" i="13" s="1"/>
  <c r="AL465" i="11"/>
  <c r="AL469" i="13" s="1"/>
  <c r="AL464" i="11"/>
  <c r="AL468" i="13" s="1"/>
  <c r="AL463" i="11"/>
  <c r="AL467" i="13" s="1"/>
  <c r="AL462" i="11"/>
  <c r="AL466" i="13" s="1"/>
  <c r="AL461" i="11"/>
  <c r="AL465" i="13" s="1"/>
  <c r="AL460" i="11"/>
  <c r="AL464" i="13" s="1"/>
  <c r="AL459" i="11"/>
  <c r="AL463" i="13" s="1"/>
  <c r="AL458" i="11"/>
  <c r="AL462" i="13" s="1"/>
  <c r="AL457" i="11"/>
  <c r="AL461" i="13" s="1"/>
  <c r="AL456" i="11"/>
  <c r="AL460" i="13" s="1"/>
  <c r="AL455" i="11"/>
  <c r="AL459" i="13" s="1"/>
  <c r="AL454" i="11"/>
  <c r="AL458" i="13" s="1"/>
  <c r="AL453" i="11"/>
  <c r="AL457" i="13" s="1"/>
  <c r="AL452" i="11"/>
  <c r="AL456" i="13" s="1"/>
  <c r="AL451" i="11"/>
  <c r="AL455" i="13" s="1"/>
  <c r="AL450" i="11"/>
  <c r="AL454" i="13" s="1"/>
  <c r="AL449" i="11"/>
  <c r="AL453" i="13" s="1"/>
  <c r="AL448" i="11"/>
  <c r="AL452" i="13" s="1"/>
  <c r="AL447" i="11"/>
  <c r="AL451" i="13" s="1"/>
  <c r="AL446" i="11"/>
  <c r="AL450" i="13" s="1"/>
  <c r="AL445" i="11"/>
  <c r="AL449" i="13" s="1"/>
  <c r="AL444" i="11"/>
  <c r="AL448" i="13" s="1"/>
  <c r="AL443" i="11"/>
  <c r="AL447" i="13" s="1"/>
  <c r="AL442" i="11"/>
  <c r="AL446" i="13" s="1"/>
  <c r="AL441" i="11"/>
  <c r="AL445" i="13" s="1"/>
  <c r="AL440" i="11"/>
  <c r="AL444" i="13" s="1"/>
  <c r="AL439" i="11"/>
  <c r="AL443" i="13" s="1"/>
  <c r="AL438" i="11"/>
  <c r="AL442" i="13" s="1"/>
  <c r="AL437" i="11"/>
  <c r="AL441" i="13" s="1"/>
  <c r="AL436" i="11"/>
  <c r="AL440" i="13" s="1"/>
  <c r="AL435" i="11"/>
  <c r="AL439" i="13" s="1"/>
  <c r="AL434" i="11"/>
  <c r="AL438" i="13" s="1"/>
  <c r="AL433" i="11"/>
  <c r="AL437" i="13" s="1"/>
  <c r="AL432" i="11"/>
  <c r="AL436" i="13" s="1"/>
  <c r="AL431" i="11"/>
  <c r="AL435" i="13" s="1"/>
  <c r="AL430" i="11"/>
  <c r="AL434" i="13" s="1"/>
  <c r="AL429" i="11"/>
  <c r="AL433" i="13" s="1"/>
  <c r="AL428" i="11"/>
  <c r="AL432" i="13" s="1"/>
  <c r="AL427" i="11"/>
  <c r="AL431" i="13" s="1"/>
  <c r="AL426" i="11"/>
  <c r="AL430" i="13" s="1"/>
  <c r="AL425" i="11"/>
  <c r="AL429" i="13" s="1"/>
  <c r="AL424" i="11"/>
  <c r="AL428" i="13" s="1"/>
  <c r="AL423" i="11"/>
  <c r="AL427" i="13" s="1"/>
  <c r="AL422" i="11"/>
  <c r="AL426" i="13" s="1"/>
  <c r="AL421" i="11"/>
  <c r="AL425" i="13" s="1"/>
  <c r="AL420" i="11"/>
  <c r="AL424" i="13" s="1"/>
  <c r="AL419" i="11"/>
  <c r="AL423" i="13" s="1"/>
  <c r="AL418" i="11"/>
  <c r="AL422" i="13" s="1"/>
  <c r="AL417" i="11"/>
  <c r="AL421" i="13" s="1"/>
  <c r="AL416" i="11"/>
  <c r="AL420" i="13" s="1"/>
  <c r="AL415" i="11"/>
  <c r="AL419" i="13" s="1"/>
  <c r="AL414" i="11"/>
  <c r="AL418" i="13" s="1"/>
  <c r="AL413" i="11"/>
  <c r="AL417" i="13" s="1"/>
  <c r="AL412" i="11"/>
  <c r="AL416" i="13" s="1"/>
  <c r="AL411" i="11"/>
  <c r="AL415" i="13" s="1"/>
  <c r="AL410" i="11"/>
  <c r="AL414" i="13" s="1"/>
  <c r="AL409" i="11"/>
  <c r="AL413" i="13" s="1"/>
  <c r="AL408" i="11"/>
  <c r="AL412" i="13" s="1"/>
  <c r="AL407" i="11"/>
  <c r="AL411" i="13" s="1"/>
  <c r="AL406" i="11"/>
  <c r="AL410" i="13" s="1"/>
  <c r="AL405" i="11"/>
  <c r="AL409" i="13" s="1"/>
  <c r="AL404" i="11"/>
  <c r="AL408" i="13" s="1"/>
  <c r="AL403" i="11"/>
  <c r="AL407" i="13" s="1"/>
  <c r="AL402" i="11"/>
  <c r="AL406" i="13" s="1"/>
  <c r="AL401" i="11"/>
  <c r="AL405" i="13" s="1"/>
  <c r="AL400" i="11"/>
  <c r="AL404" i="13" s="1"/>
  <c r="AL399" i="11"/>
  <c r="AL403" i="13" s="1"/>
  <c r="AL398" i="11"/>
  <c r="AL402" i="13" s="1"/>
  <c r="AL397" i="11"/>
  <c r="AL401" i="13" s="1"/>
  <c r="AL396" i="11"/>
  <c r="AL400" i="13" s="1"/>
  <c r="AL395" i="11"/>
  <c r="AL399" i="13" s="1"/>
  <c r="AL394" i="11"/>
  <c r="AL398" i="13" s="1"/>
  <c r="AL393" i="11"/>
  <c r="AL397" i="13" s="1"/>
  <c r="AL392" i="11"/>
  <c r="AL396" i="13" s="1"/>
  <c r="AL391" i="11"/>
  <c r="AL395" i="13" s="1"/>
  <c r="AL390" i="11"/>
  <c r="AL394" i="13" s="1"/>
  <c r="AL389" i="11"/>
  <c r="AL393" i="13" s="1"/>
  <c r="AL388" i="11"/>
  <c r="AL392" i="13" s="1"/>
  <c r="AL387" i="11"/>
  <c r="AL391" i="13" s="1"/>
  <c r="AL386" i="11"/>
  <c r="AL390" i="13" s="1"/>
  <c r="AL385" i="11"/>
  <c r="AL389" i="13" s="1"/>
  <c r="AL384" i="11"/>
  <c r="AL388" i="13" s="1"/>
  <c r="AL383" i="11"/>
  <c r="AL387" i="13" s="1"/>
  <c r="AL382" i="11"/>
  <c r="AL386" i="13" s="1"/>
  <c r="AL381" i="11"/>
  <c r="AL385" i="13" s="1"/>
  <c r="AL380" i="11"/>
  <c r="AL384" i="13" s="1"/>
  <c r="AL379" i="11"/>
  <c r="AL383" i="13" s="1"/>
  <c r="AL378" i="11"/>
  <c r="AL382" i="13" s="1"/>
  <c r="AL377" i="11"/>
  <c r="AL381" i="13" s="1"/>
  <c r="AL376" i="11"/>
  <c r="AL380" i="13" s="1"/>
  <c r="AL375" i="11"/>
  <c r="AL379" i="13" s="1"/>
  <c r="AL374" i="11"/>
  <c r="AL378" i="13" s="1"/>
  <c r="AL373" i="11"/>
  <c r="AL377" i="13" s="1"/>
  <c r="AL372" i="11"/>
  <c r="AL376" i="13" s="1"/>
  <c r="AL371" i="11"/>
  <c r="AL375" i="13" s="1"/>
  <c r="AL370" i="11"/>
  <c r="AL374" i="13" s="1"/>
  <c r="AL369" i="11"/>
  <c r="AL373" i="13" s="1"/>
  <c r="AL368" i="11"/>
  <c r="AL372" i="13" s="1"/>
  <c r="AL367" i="11"/>
  <c r="AL371" i="13" s="1"/>
  <c r="AL366" i="11"/>
  <c r="AL370" i="13" s="1"/>
  <c r="AL365" i="11"/>
  <c r="AL369" i="13" s="1"/>
  <c r="AL364" i="11"/>
  <c r="AL368" i="13" s="1"/>
  <c r="AL363" i="11"/>
  <c r="AL367" i="13" s="1"/>
  <c r="AL362" i="11"/>
  <c r="AL366" i="13" s="1"/>
  <c r="AL361" i="11"/>
  <c r="AL365" i="13" s="1"/>
  <c r="AL360" i="11"/>
  <c r="AL364" i="13" s="1"/>
  <c r="AL359" i="11"/>
  <c r="AL363" i="13" s="1"/>
  <c r="AL358" i="11"/>
  <c r="AL362" i="13" s="1"/>
  <c r="AL357" i="11"/>
  <c r="AL361" i="13" s="1"/>
  <c r="AL356" i="11"/>
  <c r="AL360" i="13" s="1"/>
  <c r="AL355" i="11"/>
  <c r="AL359" i="13" s="1"/>
  <c r="AL354" i="11"/>
  <c r="AL358" i="13" s="1"/>
  <c r="AL353" i="11"/>
  <c r="AL357" i="13" s="1"/>
  <c r="AL352" i="11"/>
  <c r="AL356" i="13" s="1"/>
  <c r="AL351" i="11"/>
  <c r="AL355" i="13" s="1"/>
  <c r="AL350" i="11"/>
  <c r="AL354" i="13" s="1"/>
  <c r="AL349" i="11"/>
  <c r="AL353" i="13" s="1"/>
  <c r="AL348" i="11"/>
  <c r="AL352" i="13" s="1"/>
  <c r="AL347" i="11"/>
  <c r="AL351" i="13" s="1"/>
  <c r="AL346" i="11"/>
  <c r="AL350" i="13" s="1"/>
  <c r="AL345" i="11"/>
  <c r="AL349" i="13" s="1"/>
  <c r="AL344" i="11"/>
  <c r="AL348" i="13" s="1"/>
  <c r="AL343" i="11"/>
  <c r="AL347" i="13" s="1"/>
  <c r="AL342" i="11"/>
  <c r="AL346" i="13" s="1"/>
  <c r="AL341" i="11"/>
  <c r="AL345" i="13" s="1"/>
  <c r="AL340" i="11"/>
  <c r="AL344" i="13" s="1"/>
  <c r="AL339" i="11"/>
  <c r="AL343" i="13" s="1"/>
  <c r="AL338" i="11"/>
  <c r="AL342" i="13" s="1"/>
  <c r="AL337" i="11"/>
  <c r="AL341" i="13" s="1"/>
  <c r="AL336" i="11"/>
  <c r="AL340" i="13" s="1"/>
  <c r="AL335" i="11"/>
  <c r="AL339" i="13" s="1"/>
  <c r="AL334" i="11"/>
  <c r="AL338" i="13" s="1"/>
  <c r="AL333" i="11"/>
  <c r="AL337" i="13" s="1"/>
  <c r="AL332" i="11"/>
  <c r="AL336" i="13" s="1"/>
  <c r="AL331" i="11"/>
  <c r="AL335" i="13" s="1"/>
  <c r="AL330" i="11"/>
  <c r="AL334" i="13" s="1"/>
  <c r="AL329" i="11"/>
  <c r="AL333" i="13" s="1"/>
  <c r="AL328" i="11"/>
  <c r="AL332" i="13" s="1"/>
  <c r="AL327" i="11"/>
  <c r="AL331" i="13" s="1"/>
  <c r="AL326" i="11"/>
  <c r="AL330" i="13" s="1"/>
  <c r="AL325" i="11"/>
  <c r="AL329" i="13" s="1"/>
  <c r="AL324" i="11"/>
  <c r="AL328" i="13" s="1"/>
  <c r="AL323" i="11"/>
  <c r="AL327" i="13" s="1"/>
  <c r="AL322" i="11"/>
  <c r="AL326" i="13" s="1"/>
  <c r="AL321" i="11"/>
  <c r="AL325" i="13" s="1"/>
  <c r="AL320" i="11"/>
  <c r="AL324" i="13" s="1"/>
  <c r="AL319" i="11"/>
  <c r="AL323" i="13" s="1"/>
  <c r="AL318" i="11"/>
  <c r="AL322" i="13" s="1"/>
  <c r="AL317" i="11"/>
  <c r="AL321" i="13" s="1"/>
  <c r="AL316" i="11"/>
  <c r="AL320" i="13" s="1"/>
  <c r="AL315" i="11"/>
  <c r="AL319" i="13" s="1"/>
  <c r="AL314" i="11"/>
  <c r="AL318" i="13" s="1"/>
  <c r="AL313" i="11"/>
  <c r="AL317" i="13" s="1"/>
  <c r="AL312" i="11"/>
  <c r="AL316" i="13" s="1"/>
  <c r="AL311" i="11"/>
  <c r="AL315" i="13" s="1"/>
  <c r="AL310" i="11"/>
  <c r="AL314" i="13" s="1"/>
  <c r="AL309" i="11"/>
  <c r="AL313" i="13" s="1"/>
  <c r="AL308" i="11"/>
  <c r="AL312" i="13" s="1"/>
  <c r="AL307" i="11"/>
  <c r="AL311" i="13" s="1"/>
  <c r="AL306" i="11"/>
  <c r="AL310" i="13" s="1"/>
  <c r="AL305" i="11"/>
  <c r="AL309" i="13" s="1"/>
  <c r="AL304" i="11"/>
  <c r="AL308" i="13" s="1"/>
  <c r="AL303" i="11"/>
  <c r="AL307" i="13" s="1"/>
  <c r="AL302" i="11"/>
  <c r="AL306" i="13" s="1"/>
  <c r="AL301" i="11"/>
  <c r="AL305" i="13" s="1"/>
  <c r="AL300" i="11"/>
  <c r="AL304" i="13" s="1"/>
  <c r="AL299" i="11"/>
  <c r="AL303" i="13" s="1"/>
  <c r="AL298" i="11"/>
  <c r="AL302" i="13" s="1"/>
  <c r="AL297" i="11"/>
  <c r="AL301" i="13" s="1"/>
  <c r="AL296" i="11"/>
  <c r="AL300" i="13" s="1"/>
  <c r="AL295" i="11"/>
  <c r="AL299" i="13" s="1"/>
  <c r="AL294" i="11"/>
  <c r="AL298" i="13" s="1"/>
  <c r="AL293" i="11"/>
  <c r="AL297" i="13" s="1"/>
  <c r="AL292" i="11"/>
  <c r="AL296" i="13" s="1"/>
  <c r="AL291" i="11"/>
  <c r="AL295" i="13" s="1"/>
  <c r="AL290" i="11"/>
  <c r="AL294" i="13" s="1"/>
  <c r="AL289" i="11"/>
  <c r="AL293" i="13" s="1"/>
  <c r="AL288" i="11"/>
  <c r="AL292" i="13" s="1"/>
  <c r="AL287" i="11"/>
  <c r="AL291" i="13" s="1"/>
  <c r="AL286" i="11"/>
  <c r="AL290" i="13" s="1"/>
  <c r="AL285" i="11"/>
  <c r="AL289" i="13" s="1"/>
  <c r="AL284" i="11"/>
  <c r="AL288" i="13" s="1"/>
  <c r="AL283" i="11"/>
  <c r="AL287" i="13" s="1"/>
  <c r="AL282" i="11"/>
  <c r="AL286" i="13" s="1"/>
  <c r="AL281" i="11"/>
  <c r="AL285" i="13" s="1"/>
  <c r="AL280" i="11"/>
  <c r="AL284" i="13" s="1"/>
  <c r="AL279" i="11"/>
  <c r="AL283" i="13" s="1"/>
  <c r="AL278" i="11"/>
  <c r="AL282" i="13" s="1"/>
  <c r="AL277" i="11"/>
  <c r="AL281" i="13" s="1"/>
  <c r="AL276" i="11"/>
  <c r="AL280" i="13" s="1"/>
  <c r="AL275" i="11"/>
  <c r="AL279" i="13" s="1"/>
  <c r="AL274" i="11"/>
  <c r="AL278" i="13" s="1"/>
  <c r="AL273" i="11"/>
  <c r="AL277" i="13" s="1"/>
  <c r="AL272" i="11"/>
  <c r="AL276" i="13" s="1"/>
  <c r="AL271" i="11"/>
  <c r="AL275" i="13" s="1"/>
  <c r="AL270" i="11"/>
  <c r="AL274" i="13" s="1"/>
  <c r="AL269" i="11"/>
  <c r="AL273" i="13" s="1"/>
  <c r="AL268" i="11"/>
  <c r="AL272" i="13" s="1"/>
  <c r="AL267" i="11"/>
  <c r="AL271" i="13" s="1"/>
  <c r="AL266" i="11"/>
  <c r="AL270" i="13" s="1"/>
  <c r="AL265" i="11"/>
  <c r="AL269" i="13" s="1"/>
  <c r="AL264" i="11"/>
  <c r="AL268" i="13" s="1"/>
  <c r="AL263" i="11"/>
  <c r="AL267" i="13" s="1"/>
  <c r="AL262" i="11"/>
  <c r="AL266" i="13" s="1"/>
  <c r="AL261" i="11"/>
  <c r="AL265" i="13" s="1"/>
  <c r="AL260" i="11"/>
  <c r="AL264" i="13" s="1"/>
  <c r="AL259" i="11"/>
  <c r="AL263" i="13" s="1"/>
  <c r="AL258" i="11"/>
  <c r="AL262" i="13" s="1"/>
  <c r="AL257" i="11"/>
  <c r="AL261" i="13" s="1"/>
  <c r="AL256" i="11"/>
  <c r="AL260" i="13" s="1"/>
  <c r="AL255" i="11"/>
  <c r="AL259" i="13" s="1"/>
  <c r="AL254" i="11"/>
  <c r="AL258" i="13" s="1"/>
  <c r="AL253" i="11"/>
  <c r="AL257" i="13" s="1"/>
  <c r="AL252" i="11"/>
  <c r="AL256" i="13" s="1"/>
  <c r="AL251" i="11"/>
  <c r="AL255" i="13" s="1"/>
  <c r="AL250" i="11"/>
  <c r="AL254" i="13" s="1"/>
  <c r="AL249" i="11"/>
  <c r="AL253" i="13" s="1"/>
  <c r="AL248" i="11"/>
  <c r="AL252" i="13" s="1"/>
  <c r="AL247" i="11"/>
  <c r="AL251" i="13" s="1"/>
  <c r="AL246" i="11"/>
  <c r="AL250" i="13" s="1"/>
  <c r="AL245" i="11"/>
  <c r="AL249" i="13" s="1"/>
  <c r="AL244" i="11"/>
  <c r="AL248" i="13" s="1"/>
  <c r="AL243" i="11"/>
  <c r="AL247" i="13" s="1"/>
  <c r="AL242" i="11"/>
  <c r="AL246" i="13" s="1"/>
  <c r="AL241" i="11"/>
  <c r="AL245" i="13" s="1"/>
  <c r="AL240" i="11"/>
  <c r="AL244" i="13" s="1"/>
  <c r="AL239" i="11"/>
  <c r="AL243" i="13" s="1"/>
  <c r="AL238" i="11"/>
  <c r="AL242" i="13" s="1"/>
  <c r="AL237" i="11"/>
  <c r="AL241" i="13" s="1"/>
  <c r="AL236" i="11"/>
  <c r="AL240" i="13" s="1"/>
  <c r="AL235" i="11"/>
  <c r="AL239" i="13" s="1"/>
  <c r="AL234" i="11"/>
  <c r="AL238" i="13" s="1"/>
  <c r="AL233" i="11"/>
  <c r="AL237" i="13" s="1"/>
  <c r="AL232" i="11"/>
  <c r="AL236" i="13" s="1"/>
  <c r="AL231" i="11"/>
  <c r="AL235" i="13" s="1"/>
  <c r="AL230" i="11"/>
  <c r="AL234" i="13" s="1"/>
  <c r="AL229" i="11"/>
  <c r="AL233" i="13" s="1"/>
  <c r="AL228" i="11"/>
  <c r="AL232" i="13" s="1"/>
  <c r="AL227" i="11"/>
  <c r="AL231" i="13" s="1"/>
  <c r="AL226" i="11"/>
  <c r="AL230" i="13" s="1"/>
  <c r="AL225" i="11"/>
  <c r="AL229" i="13" s="1"/>
  <c r="AL224" i="11"/>
  <c r="AL228" i="13" s="1"/>
  <c r="AL223" i="11"/>
  <c r="AL227" i="13" s="1"/>
  <c r="AL222" i="11"/>
  <c r="AL226" i="13" s="1"/>
  <c r="AL221" i="11"/>
  <c r="AL225" i="13" s="1"/>
  <c r="AL220" i="11"/>
  <c r="AL224" i="13" s="1"/>
  <c r="AL219" i="11"/>
  <c r="AL223" i="13" s="1"/>
  <c r="AL218" i="11"/>
  <c r="AL222" i="13" s="1"/>
  <c r="AL217" i="11"/>
  <c r="AL221" i="13" s="1"/>
  <c r="AL216" i="11"/>
  <c r="AL220" i="13" s="1"/>
  <c r="AL215" i="11"/>
  <c r="AL219" i="13" s="1"/>
  <c r="AL214" i="11"/>
  <c r="AL218" i="13" s="1"/>
  <c r="AL213" i="11"/>
  <c r="AL217" i="13" s="1"/>
  <c r="AL212" i="11"/>
  <c r="AL216" i="13" s="1"/>
  <c r="AL211" i="11"/>
  <c r="AL215" i="13" s="1"/>
  <c r="AL210" i="11"/>
  <c r="AL214" i="13" s="1"/>
  <c r="AL209" i="11"/>
  <c r="AL213" i="13" s="1"/>
  <c r="AL208" i="11"/>
  <c r="AL212" i="13" s="1"/>
  <c r="AL207" i="11"/>
  <c r="AL211" i="13" s="1"/>
  <c r="AL206" i="11"/>
  <c r="AL210" i="13" s="1"/>
  <c r="AL205" i="11"/>
  <c r="AL209" i="13" s="1"/>
  <c r="AL204" i="11"/>
  <c r="AL208" i="13" s="1"/>
  <c r="AL203" i="11"/>
  <c r="AL207" i="13" s="1"/>
  <c r="AL202" i="11"/>
  <c r="AL206" i="13" s="1"/>
  <c r="AL201" i="11"/>
  <c r="AL205" i="13" s="1"/>
  <c r="AL200" i="11"/>
  <c r="AL204" i="13" s="1"/>
  <c r="AL199" i="11"/>
  <c r="AL203" i="13" s="1"/>
  <c r="AL198" i="11"/>
  <c r="AL202" i="13" s="1"/>
  <c r="AL197" i="11"/>
  <c r="AL201" i="13" s="1"/>
  <c r="AL196" i="11"/>
  <c r="AL200" i="13" s="1"/>
  <c r="AL195" i="11"/>
  <c r="AL199" i="13" s="1"/>
  <c r="AL194" i="11"/>
  <c r="AL198" i="13" s="1"/>
  <c r="AL193" i="11"/>
  <c r="AL197" i="13" s="1"/>
  <c r="AL192" i="11"/>
  <c r="AL196" i="13" s="1"/>
  <c r="AL191" i="11"/>
  <c r="AL195" i="13" s="1"/>
  <c r="AL190" i="11"/>
  <c r="AL194" i="13" s="1"/>
  <c r="AL189" i="11"/>
  <c r="AL193" i="13" s="1"/>
  <c r="AL188" i="11"/>
  <c r="AL192" i="13" s="1"/>
  <c r="AL187" i="11"/>
  <c r="AL191" i="13" s="1"/>
  <c r="AL186" i="11"/>
  <c r="AL190" i="13" s="1"/>
  <c r="AL185" i="11"/>
  <c r="AL189" i="13" s="1"/>
  <c r="AL184" i="11"/>
  <c r="AL188" i="13" s="1"/>
  <c r="AL183" i="11"/>
  <c r="AL187" i="13" s="1"/>
  <c r="AL182" i="11"/>
  <c r="AL186" i="13" s="1"/>
  <c r="AL181" i="11"/>
  <c r="AL185" i="13" s="1"/>
  <c r="AL180" i="11"/>
  <c r="AL184" i="13" s="1"/>
  <c r="AL179" i="11"/>
  <c r="AL183" i="13" s="1"/>
  <c r="AL178" i="11"/>
  <c r="AL182" i="13" s="1"/>
  <c r="AL177" i="11"/>
  <c r="AL181" i="13" s="1"/>
  <c r="AL176" i="11"/>
  <c r="AL180" i="13" s="1"/>
  <c r="AL175" i="11"/>
  <c r="AL179" i="13" s="1"/>
  <c r="AL174" i="11"/>
  <c r="AL178" i="13" s="1"/>
  <c r="AL173" i="11"/>
  <c r="AL177" i="13" s="1"/>
  <c r="AL172" i="11"/>
  <c r="AL176" i="13" s="1"/>
  <c r="AL171" i="11"/>
  <c r="AL175" i="13" s="1"/>
  <c r="AL170" i="11"/>
  <c r="AL174" i="13" s="1"/>
  <c r="AL169" i="11"/>
  <c r="AL173" i="13" s="1"/>
  <c r="AL168" i="11"/>
  <c r="AL172" i="13" s="1"/>
  <c r="AL167" i="11"/>
  <c r="AL171" i="13" s="1"/>
  <c r="AL166" i="11"/>
  <c r="AL170" i="13" s="1"/>
  <c r="AL165" i="11"/>
  <c r="AL169" i="13" s="1"/>
  <c r="AL164" i="11"/>
  <c r="AL168" i="13" s="1"/>
  <c r="AL163" i="11"/>
  <c r="AL167" i="13" s="1"/>
  <c r="AL162" i="11"/>
  <c r="AL166" i="13" s="1"/>
  <c r="AL161" i="11"/>
  <c r="AL165" i="13" s="1"/>
  <c r="AL160" i="11"/>
  <c r="AL164" i="13" s="1"/>
  <c r="AL159" i="11"/>
  <c r="AL163" i="13" s="1"/>
  <c r="AL158" i="11"/>
  <c r="AL162" i="13" s="1"/>
  <c r="AL157" i="11"/>
  <c r="AL161" i="13" s="1"/>
  <c r="AL156" i="11"/>
  <c r="AL160" i="13" s="1"/>
  <c r="AL155" i="11"/>
  <c r="AL159" i="13" s="1"/>
  <c r="AL154" i="11"/>
  <c r="AL158" i="13" s="1"/>
  <c r="AL153" i="11"/>
  <c r="AL157" i="13" s="1"/>
  <c r="AL152" i="11"/>
  <c r="AL156" i="13" s="1"/>
  <c r="AL151" i="11"/>
  <c r="AL155" i="13" s="1"/>
  <c r="AL150" i="11"/>
  <c r="AL154" i="13" s="1"/>
  <c r="AL149" i="11"/>
  <c r="AL153" i="13" s="1"/>
  <c r="AL148" i="11"/>
  <c r="AL152" i="13" s="1"/>
  <c r="AL147" i="11"/>
  <c r="AL151" i="13" s="1"/>
  <c r="AL146" i="11"/>
  <c r="AL150" i="13" s="1"/>
  <c r="AL145" i="11"/>
  <c r="AL149" i="13" s="1"/>
  <c r="AL144" i="11"/>
  <c r="AL148" i="13" s="1"/>
  <c r="AL143" i="11"/>
  <c r="AL147" i="13" s="1"/>
  <c r="AL142" i="11"/>
  <c r="AL146" i="13" s="1"/>
  <c r="AL141" i="11"/>
  <c r="AL145" i="13" s="1"/>
  <c r="AL140" i="11"/>
  <c r="AL144" i="13" s="1"/>
  <c r="AL139" i="11"/>
  <c r="AL143" i="13" s="1"/>
  <c r="AL138" i="11"/>
  <c r="AL142" i="13" s="1"/>
  <c r="AL137" i="11"/>
  <c r="AL141" i="13" s="1"/>
  <c r="AL136" i="11"/>
  <c r="AL140" i="13" s="1"/>
  <c r="AL135" i="11"/>
  <c r="AL139" i="13" s="1"/>
  <c r="AL134" i="11"/>
  <c r="AL138" i="13" s="1"/>
  <c r="AL133" i="11"/>
  <c r="AL137" i="13" s="1"/>
  <c r="AL132" i="11"/>
  <c r="AL136" i="13" s="1"/>
  <c r="AL131" i="11"/>
  <c r="AL135" i="13" s="1"/>
  <c r="AL130" i="11"/>
  <c r="AL134" i="13" s="1"/>
  <c r="AL129" i="11"/>
  <c r="AL133" i="13" s="1"/>
  <c r="AL128" i="11"/>
  <c r="AL132" i="13" s="1"/>
  <c r="AL127" i="11"/>
  <c r="AL131" i="13" s="1"/>
  <c r="AL126" i="11"/>
  <c r="AL130" i="13" s="1"/>
  <c r="AL125" i="11"/>
  <c r="AL129" i="13" s="1"/>
  <c r="AL124" i="11"/>
  <c r="AL128" i="13" s="1"/>
  <c r="AL123" i="11"/>
  <c r="AL127" i="13" s="1"/>
  <c r="AL122" i="11"/>
  <c r="AL126" i="13" s="1"/>
  <c r="AL121" i="11"/>
  <c r="AL125" i="13" s="1"/>
  <c r="AL120" i="11"/>
  <c r="AL124" i="13" s="1"/>
  <c r="AL119" i="11"/>
  <c r="AL123" i="13" s="1"/>
  <c r="AL118" i="11"/>
  <c r="AL122" i="13" s="1"/>
  <c r="AL117" i="11"/>
  <c r="AL121" i="13" s="1"/>
  <c r="AL116" i="11"/>
  <c r="AL120" i="13" s="1"/>
  <c r="AL115" i="11"/>
  <c r="AL119" i="13" s="1"/>
  <c r="AL114" i="11"/>
  <c r="AL118" i="13" s="1"/>
  <c r="AL113" i="11"/>
  <c r="AL117" i="13" s="1"/>
  <c r="AL112" i="11"/>
  <c r="AL116" i="13" s="1"/>
  <c r="AL111" i="11"/>
  <c r="AL115" i="13" s="1"/>
  <c r="AL110" i="11"/>
  <c r="AL114" i="13" s="1"/>
  <c r="AL109" i="11"/>
  <c r="AL113" i="13" s="1"/>
  <c r="AL108" i="11"/>
  <c r="AL112" i="13" s="1"/>
  <c r="AL107" i="11"/>
  <c r="AL111" i="13" s="1"/>
  <c r="AL106" i="11"/>
  <c r="AL110" i="13" s="1"/>
  <c r="AL105" i="11"/>
  <c r="AL109" i="13" s="1"/>
  <c r="AL104" i="11"/>
  <c r="AL108" i="13" s="1"/>
  <c r="AL103" i="11"/>
  <c r="AL107" i="13" s="1"/>
  <c r="AL102" i="11"/>
  <c r="AL106" i="13" s="1"/>
  <c r="AL101" i="11"/>
  <c r="AL105" i="13" s="1"/>
  <c r="AL100" i="11"/>
  <c r="AL104" i="13" s="1"/>
  <c r="AL99" i="11"/>
  <c r="AL103" i="13" s="1"/>
  <c r="AL98" i="11"/>
  <c r="AL102" i="13" s="1"/>
  <c r="AL97" i="11"/>
  <c r="AL101" i="13" s="1"/>
  <c r="AL96" i="11"/>
  <c r="AL100" i="13" s="1"/>
  <c r="AL95" i="11"/>
  <c r="AL99" i="13" s="1"/>
  <c r="AL94" i="11"/>
  <c r="AL98" i="13" s="1"/>
  <c r="AL93" i="11"/>
  <c r="AL97" i="13" s="1"/>
  <c r="AL92" i="11"/>
  <c r="AL96" i="13" s="1"/>
  <c r="AL91" i="11"/>
  <c r="AL95" i="13" s="1"/>
  <c r="AL90" i="11"/>
  <c r="AL94" i="13" s="1"/>
  <c r="AL89" i="11"/>
  <c r="AL93" i="13" s="1"/>
  <c r="AL88" i="11"/>
  <c r="AL92" i="13" s="1"/>
  <c r="AL87" i="11"/>
  <c r="AL91" i="13" s="1"/>
  <c r="AL86" i="11"/>
  <c r="AL90" i="13" s="1"/>
  <c r="AL85" i="11"/>
  <c r="AL89" i="13" s="1"/>
  <c r="AL84" i="11"/>
  <c r="AL88" i="13" s="1"/>
  <c r="AL83" i="11"/>
  <c r="AL87" i="13" s="1"/>
  <c r="AL82" i="11"/>
  <c r="AL86" i="13" s="1"/>
  <c r="AL81" i="11"/>
  <c r="AL85" i="13" s="1"/>
  <c r="AL80" i="11"/>
  <c r="AL84" i="13" s="1"/>
  <c r="AL79" i="11"/>
  <c r="AL83" i="13" s="1"/>
  <c r="AL78" i="11"/>
  <c r="AL82" i="13" s="1"/>
  <c r="AL77" i="11"/>
  <c r="AL81" i="13" s="1"/>
  <c r="AL76" i="11"/>
  <c r="AL80" i="13" s="1"/>
  <c r="AL75" i="11"/>
  <c r="AL79" i="13" s="1"/>
  <c r="AL74" i="11"/>
  <c r="AL78" i="13" s="1"/>
  <c r="AL73" i="11"/>
  <c r="AL77" i="13" s="1"/>
  <c r="AL72" i="11"/>
  <c r="AL76" i="13" s="1"/>
  <c r="AL71" i="11"/>
  <c r="AL75" i="13" s="1"/>
  <c r="AL70" i="11"/>
  <c r="AL74" i="13" s="1"/>
  <c r="AL69" i="11"/>
  <c r="AL73" i="13" s="1"/>
  <c r="AL68" i="11"/>
  <c r="AL72" i="13" s="1"/>
  <c r="AL67" i="11"/>
  <c r="AL71" i="13" s="1"/>
  <c r="AL66" i="11"/>
  <c r="AL70" i="13" s="1"/>
  <c r="AL65" i="11"/>
  <c r="AL69" i="13" s="1"/>
  <c r="AL64" i="11"/>
  <c r="AL68" i="13" s="1"/>
  <c r="AL63" i="11"/>
  <c r="AL67" i="13" s="1"/>
  <c r="AL62" i="11"/>
  <c r="AL66" i="13" s="1"/>
  <c r="AL61" i="11"/>
  <c r="AL65" i="13" s="1"/>
  <c r="AL60" i="11"/>
  <c r="AL64" i="13" s="1"/>
  <c r="AL59" i="11"/>
  <c r="AL63" i="13" s="1"/>
  <c r="AL58" i="11"/>
  <c r="AL62" i="13" s="1"/>
  <c r="AL57" i="11"/>
  <c r="AL61" i="13" s="1"/>
  <c r="AL56" i="11"/>
  <c r="AL60" i="13" s="1"/>
  <c r="AL55" i="11"/>
  <c r="AL59" i="13" s="1"/>
  <c r="AL54" i="11"/>
  <c r="AL58" i="13" s="1"/>
  <c r="AL53" i="11"/>
  <c r="AL57" i="13" s="1"/>
  <c r="AL52" i="11"/>
  <c r="AL56" i="13" s="1"/>
  <c r="AL51" i="11"/>
  <c r="AL55" i="13" s="1"/>
  <c r="AL50" i="11"/>
  <c r="AL54" i="13" s="1"/>
  <c r="AL49" i="11"/>
  <c r="AL53" i="13" s="1"/>
  <c r="AL48" i="11"/>
  <c r="AL52" i="13" s="1"/>
  <c r="AL47" i="11"/>
  <c r="AL51" i="13" s="1"/>
  <c r="AL46" i="11"/>
  <c r="AL50" i="13" s="1"/>
  <c r="AL45" i="11"/>
  <c r="AL49" i="13" s="1"/>
  <c r="AL44" i="11"/>
  <c r="AL48" i="13" s="1"/>
  <c r="AL43" i="11"/>
  <c r="AL47" i="13" s="1"/>
  <c r="AL42" i="11"/>
  <c r="AL46" i="13" s="1"/>
  <c r="AL41" i="11"/>
  <c r="AL45" i="13" s="1"/>
  <c r="AL40" i="11"/>
  <c r="AL44" i="13" s="1"/>
  <c r="AL39" i="11"/>
  <c r="AL43" i="13" s="1"/>
  <c r="AL38" i="11"/>
  <c r="AL42" i="13" s="1"/>
  <c r="AL37" i="11"/>
  <c r="AL41" i="13" s="1"/>
  <c r="AL36" i="11"/>
  <c r="AL40" i="13" s="1"/>
  <c r="AL35" i="11"/>
  <c r="AL39" i="13" s="1"/>
  <c r="AL34" i="11"/>
  <c r="AL38" i="13" s="1"/>
  <c r="AL33" i="11"/>
  <c r="AL37" i="13" s="1"/>
  <c r="AL32" i="11"/>
  <c r="AL36" i="13" s="1"/>
  <c r="AL31" i="11"/>
  <c r="AL35" i="13" s="1"/>
  <c r="AL30" i="11"/>
  <c r="AL34" i="13" s="1"/>
  <c r="AL29" i="11"/>
  <c r="AL33" i="13" s="1"/>
  <c r="AL28" i="11"/>
  <c r="AL32" i="13" s="1"/>
  <c r="AL27" i="11"/>
  <c r="AL31" i="13" s="1"/>
  <c r="AL26" i="11"/>
  <c r="AL30" i="13" s="1"/>
  <c r="AL25" i="11"/>
  <c r="AL29" i="13" s="1"/>
  <c r="AL24" i="11"/>
  <c r="AL28" i="13" s="1"/>
  <c r="AL23" i="11"/>
  <c r="AL27" i="13" s="1"/>
  <c r="AL22" i="11"/>
  <c r="AL26" i="13" s="1"/>
  <c r="AL21" i="11"/>
  <c r="AL25" i="13" s="1"/>
  <c r="AL20" i="11"/>
  <c r="AL24" i="13" s="1"/>
  <c r="AL19" i="11"/>
  <c r="AL23" i="13" s="1"/>
  <c r="AL18" i="11"/>
  <c r="AL22" i="13" s="1"/>
  <c r="AL17" i="11"/>
  <c r="AL21" i="13" s="1"/>
  <c r="AL16" i="11"/>
  <c r="AL20" i="13" s="1"/>
  <c r="AL15" i="11"/>
  <c r="AL19" i="13" s="1"/>
  <c r="AL14" i="11"/>
  <c r="AL18" i="13" s="1"/>
  <c r="AL13" i="11"/>
  <c r="AL17" i="13" s="1"/>
  <c r="AL12" i="11"/>
  <c r="AL16" i="13" s="1"/>
  <c r="AL11" i="11"/>
  <c r="AL15" i="13" s="1"/>
  <c r="AL10" i="11"/>
  <c r="AL14" i="13" s="1"/>
  <c r="AL9" i="11"/>
  <c r="AL13" i="13" s="1"/>
  <c r="AL8" i="11"/>
  <c r="AL7" i="11"/>
  <c r="AL11" i="13" s="1"/>
  <c r="AL6" i="11"/>
  <c r="AL10" i="13" s="1"/>
  <c r="AL5" i="11"/>
  <c r="AL9" i="13" s="1"/>
  <c r="AL4" i="11"/>
  <c r="AL8" i="13" s="1"/>
  <c r="AL3" i="11"/>
  <c r="AL7" i="13" s="1"/>
  <c r="AL2" i="11"/>
  <c r="AL6" i="13" s="1"/>
  <c r="AN1" i="5"/>
  <c r="AL3" i="5"/>
  <c r="AK7" i="13" s="1"/>
  <c r="AM7" i="13" s="1"/>
  <c r="G32" i="1" s="1"/>
  <c r="AL4" i="5"/>
  <c r="AK8" i="13" s="1"/>
  <c r="AM8" i="13" s="1"/>
  <c r="G33" i="1" s="1"/>
  <c r="AL5" i="5"/>
  <c r="AK9" i="13" s="1"/>
  <c r="AM9" i="13" s="1"/>
  <c r="G34" i="1" s="1"/>
  <c r="AL6" i="5"/>
  <c r="AK10" i="13" s="1"/>
  <c r="AM10" i="13" s="1"/>
  <c r="G35" i="1" s="1"/>
  <c r="AL7" i="5"/>
  <c r="AK11" i="13" s="1"/>
  <c r="AM11" i="13" s="1"/>
  <c r="G36" i="1" s="1"/>
  <c r="AL8" i="5"/>
  <c r="AK12" i="13" s="1"/>
  <c r="AL9" i="5"/>
  <c r="AK13" i="13" s="1"/>
  <c r="AM13" i="13" s="1"/>
  <c r="G38" i="1" s="1"/>
  <c r="AL10" i="5"/>
  <c r="AK14" i="13" s="1"/>
  <c r="AM14" i="13" s="1"/>
  <c r="G39" i="1" s="1"/>
  <c r="AL11" i="5"/>
  <c r="AK15" i="13" s="1"/>
  <c r="AM15" i="13" s="1"/>
  <c r="G40" i="1" s="1"/>
  <c r="AL12" i="5"/>
  <c r="AK16" i="13" s="1"/>
  <c r="AM16" i="13" s="1"/>
  <c r="G41" i="1" s="1"/>
  <c r="AL13" i="5"/>
  <c r="AK17" i="13" s="1"/>
  <c r="AM17" i="13" s="1"/>
  <c r="G42" i="1" s="1"/>
  <c r="AL14" i="5"/>
  <c r="AK18" i="13" s="1"/>
  <c r="AM18" i="13" s="1"/>
  <c r="G43" i="1" s="1"/>
  <c r="AL15" i="5"/>
  <c r="AK19" i="13" s="1"/>
  <c r="AM19" i="13" s="1"/>
  <c r="G44" i="1" s="1"/>
  <c r="AL16" i="5"/>
  <c r="AK20" i="13" s="1"/>
  <c r="AM20" i="13" s="1"/>
  <c r="G45" i="1" s="1"/>
  <c r="AL17" i="5"/>
  <c r="AK21" i="13" s="1"/>
  <c r="AM21" i="13" s="1"/>
  <c r="G46" i="1" s="1"/>
  <c r="AL18" i="5"/>
  <c r="AK22" i="13" s="1"/>
  <c r="AM22" i="13" s="1"/>
  <c r="G47" i="1" s="1"/>
  <c r="AL19" i="5"/>
  <c r="AK23" i="13" s="1"/>
  <c r="AM23" i="13" s="1"/>
  <c r="G48" i="1" s="1"/>
  <c r="AL20" i="5"/>
  <c r="AK24" i="13" s="1"/>
  <c r="AM24" i="13" s="1"/>
  <c r="G49" i="1" s="1"/>
  <c r="AL21" i="5"/>
  <c r="AK25" i="13" s="1"/>
  <c r="AM25" i="13" s="1"/>
  <c r="G50" i="1" s="1"/>
  <c r="AL22" i="5"/>
  <c r="AK26" i="13" s="1"/>
  <c r="AM26" i="13" s="1"/>
  <c r="G51" i="1" s="1"/>
  <c r="AL23" i="5"/>
  <c r="AK27" i="13" s="1"/>
  <c r="AM27" i="13" s="1"/>
  <c r="G52" i="1" s="1"/>
  <c r="AL24" i="5"/>
  <c r="AK28" i="13" s="1"/>
  <c r="AM28" i="13" s="1"/>
  <c r="G53" i="1" s="1"/>
  <c r="AL25" i="5"/>
  <c r="AK29" i="13" s="1"/>
  <c r="AM29" i="13" s="1"/>
  <c r="G54" i="1" s="1"/>
  <c r="AL26" i="5"/>
  <c r="AK30" i="13" s="1"/>
  <c r="AM30" i="13" s="1"/>
  <c r="G55" i="1" s="1"/>
  <c r="AL27" i="5"/>
  <c r="AK31" i="13" s="1"/>
  <c r="AM31" i="13" s="1"/>
  <c r="G56" i="1" s="1"/>
  <c r="AL28" i="5"/>
  <c r="AK32" i="13" s="1"/>
  <c r="AM32" i="13" s="1"/>
  <c r="G57" i="1" s="1"/>
  <c r="AL29" i="5"/>
  <c r="AK33" i="13" s="1"/>
  <c r="AM33" i="13" s="1"/>
  <c r="G58" i="1" s="1"/>
  <c r="AL30" i="5"/>
  <c r="AK34" i="13" s="1"/>
  <c r="AM34" i="13" s="1"/>
  <c r="G59" i="1" s="1"/>
  <c r="AL31" i="5"/>
  <c r="AK35" i="13" s="1"/>
  <c r="AM35" i="13" s="1"/>
  <c r="G60" i="1" s="1"/>
  <c r="AL32" i="5"/>
  <c r="AK36" i="13" s="1"/>
  <c r="AM36" i="13" s="1"/>
  <c r="G61" i="1" s="1"/>
  <c r="AL33" i="5"/>
  <c r="AK37" i="13" s="1"/>
  <c r="AM37" i="13" s="1"/>
  <c r="G62" i="1" s="1"/>
  <c r="AL34" i="5"/>
  <c r="AK38" i="13" s="1"/>
  <c r="AM38" i="13" s="1"/>
  <c r="G63" i="1" s="1"/>
  <c r="AL35" i="5"/>
  <c r="AK39" i="13" s="1"/>
  <c r="AM39" i="13" s="1"/>
  <c r="G64" i="1" s="1"/>
  <c r="AL36" i="5"/>
  <c r="AK40" i="13" s="1"/>
  <c r="AM40" i="13" s="1"/>
  <c r="G65" i="1" s="1"/>
  <c r="AL37" i="5"/>
  <c r="AK41" i="13" s="1"/>
  <c r="AM41" i="13" s="1"/>
  <c r="G66" i="1" s="1"/>
  <c r="AL38" i="5"/>
  <c r="AK42" i="13" s="1"/>
  <c r="AM42" i="13" s="1"/>
  <c r="G67" i="1" s="1"/>
  <c r="AL39" i="5"/>
  <c r="AK43" i="13" s="1"/>
  <c r="AM43" i="13" s="1"/>
  <c r="G68" i="1" s="1"/>
  <c r="AL40" i="5"/>
  <c r="AK44" i="13" s="1"/>
  <c r="AM44" i="13" s="1"/>
  <c r="G69" i="1" s="1"/>
  <c r="AL41" i="5"/>
  <c r="AK45" i="13" s="1"/>
  <c r="AM45" i="13" s="1"/>
  <c r="G70" i="1" s="1"/>
  <c r="AL42" i="5"/>
  <c r="AK46" i="13" s="1"/>
  <c r="AM46" i="13" s="1"/>
  <c r="G71" i="1" s="1"/>
  <c r="AL43" i="5"/>
  <c r="AK47" i="13" s="1"/>
  <c r="AM47" i="13" s="1"/>
  <c r="G72" i="1" s="1"/>
  <c r="AL44" i="5"/>
  <c r="AK48" i="13" s="1"/>
  <c r="AM48" i="13" s="1"/>
  <c r="G73" i="1" s="1"/>
  <c r="AL45" i="5"/>
  <c r="AK49" i="13" s="1"/>
  <c r="AM49" i="13" s="1"/>
  <c r="G74" i="1" s="1"/>
  <c r="AL46" i="5"/>
  <c r="AK50" i="13" s="1"/>
  <c r="AM50" i="13" s="1"/>
  <c r="G75" i="1" s="1"/>
  <c r="AL47" i="5"/>
  <c r="AK51" i="13" s="1"/>
  <c r="AM51" i="13" s="1"/>
  <c r="G76" i="1" s="1"/>
  <c r="AL48" i="5"/>
  <c r="AK52" i="13" s="1"/>
  <c r="AM52" i="13" s="1"/>
  <c r="G77" i="1" s="1"/>
  <c r="AL49" i="5"/>
  <c r="AK53" i="13" s="1"/>
  <c r="AM53" i="13" s="1"/>
  <c r="AL50" i="5"/>
  <c r="AK54" i="13" s="1"/>
  <c r="AM54" i="13" s="1"/>
  <c r="AL51" i="5"/>
  <c r="AK55" i="13" s="1"/>
  <c r="AM55" i="13" s="1"/>
  <c r="G78" i="1" s="1"/>
  <c r="AL52" i="5"/>
  <c r="AK56" i="13" s="1"/>
  <c r="AM56" i="13" s="1"/>
  <c r="G79" i="1" s="1"/>
  <c r="AL53" i="5"/>
  <c r="AK57" i="13" s="1"/>
  <c r="AM57" i="13" s="1"/>
  <c r="G80" i="1" s="1"/>
  <c r="AL54" i="5"/>
  <c r="AK58" i="13" s="1"/>
  <c r="AM58" i="13" s="1"/>
  <c r="G81" i="1" s="1"/>
  <c r="AL55" i="5"/>
  <c r="AK59" i="13" s="1"/>
  <c r="AM59" i="13" s="1"/>
  <c r="G82" i="1" s="1"/>
  <c r="AL56" i="5"/>
  <c r="AK60" i="13" s="1"/>
  <c r="AM60" i="13" s="1"/>
  <c r="G83" i="1" s="1"/>
  <c r="AL57" i="5"/>
  <c r="AK61" i="13" s="1"/>
  <c r="AM61" i="13" s="1"/>
  <c r="G84" i="1" s="1"/>
  <c r="AL58" i="5"/>
  <c r="AK62" i="13" s="1"/>
  <c r="AM62" i="13" s="1"/>
  <c r="G85" i="1" s="1"/>
  <c r="AL59" i="5"/>
  <c r="AK63" i="13" s="1"/>
  <c r="AM63" i="13" s="1"/>
  <c r="G86" i="1" s="1"/>
  <c r="AL60" i="5"/>
  <c r="AK64" i="13" s="1"/>
  <c r="AM64" i="13" s="1"/>
  <c r="G87" i="1" s="1"/>
  <c r="AL61" i="5"/>
  <c r="AK65" i="13" s="1"/>
  <c r="AM65" i="13" s="1"/>
  <c r="G88" i="1" s="1"/>
  <c r="AL62" i="5"/>
  <c r="AK66" i="13" s="1"/>
  <c r="AM66" i="13" s="1"/>
  <c r="G89" i="1" s="1"/>
  <c r="AL63" i="5"/>
  <c r="AK67" i="13" s="1"/>
  <c r="AM67" i="13" s="1"/>
  <c r="G90" i="1" s="1"/>
  <c r="AL64" i="5"/>
  <c r="AK68" i="13" s="1"/>
  <c r="AM68" i="13" s="1"/>
  <c r="G91" i="1" s="1"/>
  <c r="AL65" i="5"/>
  <c r="AK69" i="13" s="1"/>
  <c r="AM69" i="13" s="1"/>
  <c r="G92" i="1" s="1"/>
  <c r="AL66" i="5"/>
  <c r="AK70" i="13" s="1"/>
  <c r="AM70" i="13" s="1"/>
  <c r="G93" i="1" s="1"/>
  <c r="AL67" i="5"/>
  <c r="AK71" i="13" s="1"/>
  <c r="AM71" i="13" s="1"/>
  <c r="G94" i="1" s="1"/>
  <c r="AL68" i="5"/>
  <c r="AK72" i="13" s="1"/>
  <c r="AM72" i="13" s="1"/>
  <c r="G95" i="1" s="1"/>
  <c r="AL69" i="5"/>
  <c r="AK73" i="13" s="1"/>
  <c r="AM73" i="13" s="1"/>
  <c r="G96" i="1" s="1"/>
  <c r="AL70" i="5"/>
  <c r="AK74" i="13" s="1"/>
  <c r="AM74" i="13" s="1"/>
  <c r="G97" i="1" s="1"/>
  <c r="AL71" i="5"/>
  <c r="AK75" i="13" s="1"/>
  <c r="AM75" i="13" s="1"/>
  <c r="G98" i="1" s="1"/>
  <c r="AL72" i="5"/>
  <c r="AK76" i="13" s="1"/>
  <c r="AM76" i="13" s="1"/>
  <c r="G99" i="1" s="1"/>
  <c r="AL73" i="5"/>
  <c r="AK77" i="13" s="1"/>
  <c r="AM77" i="13" s="1"/>
  <c r="G100" i="1" s="1"/>
  <c r="AL74" i="5"/>
  <c r="AK78" i="13" s="1"/>
  <c r="AM78" i="13" s="1"/>
  <c r="G101" i="1" s="1"/>
  <c r="AL75" i="5"/>
  <c r="AK79" i="13" s="1"/>
  <c r="AM79" i="13" s="1"/>
  <c r="G102" i="1" s="1"/>
  <c r="AL76" i="5"/>
  <c r="AK80" i="13" s="1"/>
  <c r="AM80" i="13" s="1"/>
  <c r="G103" i="1" s="1"/>
  <c r="AL77" i="5"/>
  <c r="AK81" i="13" s="1"/>
  <c r="AM81" i="13" s="1"/>
  <c r="G104" i="1" s="1"/>
  <c r="AL78" i="5"/>
  <c r="AK82" i="13" s="1"/>
  <c r="AM82" i="13" s="1"/>
  <c r="G105" i="1" s="1"/>
  <c r="AL79" i="5"/>
  <c r="AK83" i="13" s="1"/>
  <c r="AM83" i="13" s="1"/>
  <c r="G106" i="1" s="1"/>
  <c r="AL80" i="5"/>
  <c r="AK84" i="13" s="1"/>
  <c r="AM84" i="13" s="1"/>
  <c r="G107" i="1" s="1"/>
  <c r="AL81" i="5"/>
  <c r="AK85" i="13" s="1"/>
  <c r="AM85" i="13" s="1"/>
  <c r="G108" i="1" s="1"/>
  <c r="AL82" i="5"/>
  <c r="AK86" i="13" s="1"/>
  <c r="AM86" i="13" s="1"/>
  <c r="G109" i="1" s="1"/>
  <c r="AL83" i="5"/>
  <c r="AK87" i="13" s="1"/>
  <c r="AM87" i="13" s="1"/>
  <c r="G110" i="1" s="1"/>
  <c r="AL84" i="5"/>
  <c r="AK88" i="13" s="1"/>
  <c r="AM88" i="13" s="1"/>
  <c r="G111" i="1" s="1"/>
  <c r="AL85" i="5"/>
  <c r="AK89" i="13" s="1"/>
  <c r="AM89" i="13" s="1"/>
  <c r="G112" i="1" s="1"/>
  <c r="AL86" i="5"/>
  <c r="AK90" i="13" s="1"/>
  <c r="AM90" i="13" s="1"/>
  <c r="G113" i="1" s="1"/>
  <c r="AL87" i="5"/>
  <c r="AK91" i="13" s="1"/>
  <c r="AM91" i="13" s="1"/>
  <c r="G114" i="1" s="1"/>
  <c r="AL88" i="5"/>
  <c r="AK92" i="13" s="1"/>
  <c r="AM92" i="13" s="1"/>
  <c r="G115" i="1" s="1"/>
  <c r="AL89" i="5"/>
  <c r="AK93" i="13" s="1"/>
  <c r="AM93" i="13" s="1"/>
  <c r="G116" i="1" s="1"/>
  <c r="AL90" i="5"/>
  <c r="AK94" i="13" s="1"/>
  <c r="AM94" i="13" s="1"/>
  <c r="G117" i="1" s="1"/>
  <c r="AL91" i="5"/>
  <c r="AK95" i="13" s="1"/>
  <c r="AM95" i="13" s="1"/>
  <c r="G118" i="1" s="1"/>
  <c r="AL92" i="5"/>
  <c r="AK96" i="13" s="1"/>
  <c r="AM96" i="13" s="1"/>
  <c r="G119" i="1" s="1"/>
  <c r="AL93" i="5"/>
  <c r="AK97" i="13" s="1"/>
  <c r="AM97" i="13" s="1"/>
  <c r="G120" i="1" s="1"/>
  <c r="AL94" i="5"/>
  <c r="AK98" i="13" s="1"/>
  <c r="AM98" i="13" s="1"/>
  <c r="G121" i="1" s="1"/>
  <c r="AL95" i="5"/>
  <c r="AK99" i="13" s="1"/>
  <c r="AM99" i="13" s="1"/>
  <c r="G122" i="1" s="1"/>
  <c r="AL96" i="5"/>
  <c r="AK100" i="13" s="1"/>
  <c r="AM100" i="13" s="1"/>
  <c r="G123" i="1" s="1"/>
  <c r="AL97" i="5"/>
  <c r="AK101" i="13" s="1"/>
  <c r="AM101" i="13" s="1"/>
  <c r="G124" i="1" s="1"/>
  <c r="AL98" i="5"/>
  <c r="AK102" i="13" s="1"/>
  <c r="AM102" i="13" s="1"/>
  <c r="G125" i="1" s="1"/>
  <c r="AL99" i="5"/>
  <c r="AK103" i="13" s="1"/>
  <c r="AM103" i="13" s="1"/>
  <c r="G126" i="1" s="1"/>
  <c r="AL100" i="5"/>
  <c r="AK104" i="13" s="1"/>
  <c r="AM104" i="13" s="1"/>
  <c r="G127" i="1" s="1"/>
  <c r="AL101" i="5"/>
  <c r="AK105" i="13" s="1"/>
  <c r="AM105" i="13" s="1"/>
  <c r="G128" i="1" s="1"/>
  <c r="AL102" i="5"/>
  <c r="AK106" i="13" s="1"/>
  <c r="AM106" i="13" s="1"/>
  <c r="G129" i="1" s="1"/>
  <c r="AL103" i="5"/>
  <c r="AK107" i="13" s="1"/>
  <c r="AM107" i="13" s="1"/>
  <c r="G130" i="1" s="1"/>
  <c r="AL104" i="5"/>
  <c r="AK108" i="13" s="1"/>
  <c r="AM108" i="13" s="1"/>
  <c r="G131" i="1" s="1"/>
  <c r="AL105" i="5"/>
  <c r="AK109" i="13" s="1"/>
  <c r="AM109" i="13" s="1"/>
  <c r="G132" i="1" s="1"/>
  <c r="AL106" i="5"/>
  <c r="AK110" i="13" s="1"/>
  <c r="AM110" i="13" s="1"/>
  <c r="G133" i="1" s="1"/>
  <c r="AL107" i="5"/>
  <c r="AK111" i="13" s="1"/>
  <c r="AM111" i="13" s="1"/>
  <c r="G134" i="1" s="1"/>
  <c r="AL108" i="5"/>
  <c r="AK112" i="13" s="1"/>
  <c r="AM112" i="13" s="1"/>
  <c r="G135" i="1" s="1"/>
  <c r="AL109" i="5"/>
  <c r="AK113" i="13" s="1"/>
  <c r="AM113" i="13" s="1"/>
  <c r="G136" i="1" s="1"/>
  <c r="AL110" i="5"/>
  <c r="AK114" i="13" s="1"/>
  <c r="AM114" i="13" s="1"/>
  <c r="G137" i="1" s="1"/>
  <c r="AL111" i="5"/>
  <c r="AK115" i="13" s="1"/>
  <c r="AM115" i="13" s="1"/>
  <c r="G138" i="1" s="1"/>
  <c r="AL112" i="5"/>
  <c r="AK116" i="13" s="1"/>
  <c r="AM116" i="13" s="1"/>
  <c r="G139" i="1" s="1"/>
  <c r="AL113" i="5"/>
  <c r="AK117" i="13" s="1"/>
  <c r="AM117" i="13" s="1"/>
  <c r="G140" i="1" s="1"/>
  <c r="AL114" i="5"/>
  <c r="AK118" i="13" s="1"/>
  <c r="AM118" i="13" s="1"/>
  <c r="G141" i="1" s="1"/>
  <c r="AL115" i="5"/>
  <c r="AK119" i="13" s="1"/>
  <c r="AM119" i="13" s="1"/>
  <c r="G142" i="1" s="1"/>
  <c r="AL116" i="5"/>
  <c r="AK120" i="13" s="1"/>
  <c r="AM120" i="13" s="1"/>
  <c r="G143" i="1" s="1"/>
  <c r="AL117" i="5"/>
  <c r="AK121" i="13" s="1"/>
  <c r="AM121" i="13" s="1"/>
  <c r="G144" i="1" s="1"/>
  <c r="AL118" i="5"/>
  <c r="AK122" i="13" s="1"/>
  <c r="AM122" i="13" s="1"/>
  <c r="G145" i="1" s="1"/>
  <c r="AL119" i="5"/>
  <c r="AK123" i="13" s="1"/>
  <c r="AM123" i="13" s="1"/>
  <c r="G146" i="1" s="1"/>
  <c r="AL120" i="5"/>
  <c r="AK124" i="13" s="1"/>
  <c r="AM124" i="13" s="1"/>
  <c r="G147" i="1" s="1"/>
  <c r="AL121" i="5"/>
  <c r="AK125" i="13" s="1"/>
  <c r="AM125" i="13" s="1"/>
  <c r="G148" i="1" s="1"/>
  <c r="AL122" i="5"/>
  <c r="AK126" i="13" s="1"/>
  <c r="AM126" i="13" s="1"/>
  <c r="G149" i="1" s="1"/>
  <c r="AL123" i="5"/>
  <c r="AK127" i="13" s="1"/>
  <c r="AM127" i="13" s="1"/>
  <c r="G150" i="1" s="1"/>
  <c r="AL124" i="5"/>
  <c r="AK128" i="13" s="1"/>
  <c r="AM128" i="13" s="1"/>
  <c r="G151" i="1" s="1"/>
  <c r="AL125" i="5"/>
  <c r="AK129" i="13" s="1"/>
  <c r="AM129" i="13" s="1"/>
  <c r="G152" i="1" s="1"/>
  <c r="AL126" i="5"/>
  <c r="AK130" i="13" s="1"/>
  <c r="AM130" i="13" s="1"/>
  <c r="G153" i="1" s="1"/>
  <c r="AL127" i="5"/>
  <c r="AK131" i="13" s="1"/>
  <c r="AM131" i="13" s="1"/>
  <c r="G154" i="1" s="1"/>
  <c r="AL128" i="5"/>
  <c r="AK132" i="13" s="1"/>
  <c r="AM132" i="13" s="1"/>
  <c r="G155" i="1" s="1"/>
  <c r="AL129" i="5"/>
  <c r="AK133" i="13" s="1"/>
  <c r="AM133" i="13" s="1"/>
  <c r="G156" i="1" s="1"/>
  <c r="AL130" i="5"/>
  <c r="AK134" i="13" s="1"/>
  <c r="AM134" i="13" s="1"/>
  <c r="G157" i="1" s="1"/>
  <c r="AL131" i="5"/>
  <c r="AK135" i="13" s="1"/>
  <c r="AM135" i="13" s="1"/>
  <c r="G158" i="1" s="1"/>
  <c r="AL132" i="5"/>
  <c r="AK136" i="13" s="1"/>
  <c r="AM136" i="13" s="1"/>
  <c r="G159" i="1" s="1"/>
  <c r="AL133" i="5"/>
  <c r="AK137" i="13" s="1"/>
  <c r="AM137" i="13" s="1"/>
  <c r="G160" i="1" s="1"/>
  <c r="AL134" i="5"/>
  <c r="AK138" i="13" s="1"/>
  <c r="AM138" i="13" s="1"/>
  <c r="G161" i="1" s="1"/>
  <c r="AL135" i="5"/>
  <c r="AK139" i="13" s="1"/>
  <c r="AM139" i="13" s="1"/>
  <c r="G162" i="1" s="1"/>
  <c r="AL136" i="5"/>
  <c r="AK140" i="13" s="1"/>
  <c r="AM140" i="13" s="1"/>
  <c r="G163" i="1" s="1"/>
  <c r="AL137" i="5"/>
  <c r="AK141" i="13" s="1"/>
  <c r="AM141" i="13" s="1"/>
  <c r="G164" i="1" s="1"/>
  <c r="AL138" i="5"/>
  <c r="AK142" i="13" s="1"/>
  <c r="AM142" i="13" s="1"/>
  <c r="G165" i="1" s="1"/>
  <c r="AL139" i="5"/>
  <c r="AK143" i="13" s="1"/>
  <c r="AM143" i="13" s="1"/>
  <c r="G166" i="1" s="1"/>
  <c r="AL140" i="5"/>
  <c r="AK144" i="13" s="1"/>
  <c r="AM144" i="13" s="1"/>
  <c r="G167" i="1" s="1"/>
  <c r="AL141" i="5"/>
  <c r="AK145" i="13" s="1"/>
  <c r="AM145" i="13" s="1"/>
  <c r="G168" i="1" s="1"/>
  <c r="AL142" i="5"/>
  <c r="AK146" i="13" s="1"/>
  <c r="AM146" i="13" s="1"/>
  <c r="G169" i="1" s="1"/>
  <c r="AL143" i="5"/>
  <c r="AK147" i="13" s="1"/>
  <c r="AM147" i="13" s="1"/>
  <c r="G170" i="1" s="1"/>
  <c r="AL144" i="5"/>
  <c r="AK148" i="13" s="1"/>
  <c r="AM148" i="13" s="1"/>
  <c r="G171" i="1" s="1"/>
  <c r="AL145" i="5"/>
  <c r="AK149" i="13" s="1"/>
  <c r="AM149" i="13" s="1"/>
  <c r="G172" i="1" s="1"/>
  <c r="AL146" i="5"/>
  <c r="AK150" i="13" s="1"/>
  <c r="AM150" i="13" s="1"/>
  <c r="G173" i="1" s="1"/>
  <c r="AL147" i="5"/>
  <c r="AK151" i="13" s="1"/>
  <c r="AM151" i="13" s="1"/>
  <c r="G174" i="1" s="1"/>
  <c r="AL148" i="5"/>
  <c r="AK152" i="13" s="1"/>
  <c r="AM152" i="13" s="1"/>
  <c r="G175" i="1" s="1"/>
  <c r="AL149" i="5"/>
  <c r="AK153" i="13" s="1"/>
  <c r="AM153" i="13" s="1"/>
  <c r="G176" i="1" s="1"/>
  <c r="AL150" i="5"/>
  <c r="AK154" i="13" s="1"/>
  <c r="AM154" i="13" s="1"/>
  <c r="G177" i="1" s="1"/>
  <c r="AL151" i="5"/>
  <c r="AK155" i="13" s="1"/>
  <c r="AM155" i="13" s="1"/>
  <c r="G178" i="1" s="1"/>
  <c r="AL152" i="5"/>
  <c r="AK156" i="13" s="1"/>
  <c r="AM156" i="13" s="1"/>
  <c r="G179" i="1" s="1"/>
  <c r="AL153" i="5"/>
  <c r="AK157" i="13" s="1"/>
  <c r="AM157" i="13" s="1"/>
  <c r="G180" i="1" s="1"/>
  <c r="AL154" i="5"/>
  <c r="AK158" i="13" s="1"/>
  <c r="AM158" i="13" s="1"/>
  <c r="G181" i="1" s="1"/>
  <c r="AL155" i="5"/>
  <c r="AK159" i="13" s="1"/>
  <c r="AM159" i="13" s="1"/>
  <c r="G182" i="1" s="1"/>
  <c r="AL156" i="5"/>
  <c r="AK160" i="13" s="1"/>
  <c r="AM160" i="13" s="1"/>
  <c r="G183" i="1" s="1"/>
  <c r="AL157" i="5"/>
  <c r="AK161" i="13" s="1"/>
  <c r="AM161" i="13" s="1"/>
  <c r="G184" i="1" s="1"/>
  <c r="AL158" i="5"/>
  <c r="AK162" i="13" s="1"/>
  <c r="AM162" i="13" s="1"/>
  <c r="G185" i="1" s="1"/>
  <c r="AL159" i="5"/>
  <c r="AK163" i="13" s="1"/>
  <c r="AM163" i="13" s="1"/>
  <c r="G186" i="1" s="1"/>
  <c r="AL160" i="5"/>
  <c r="AK164" i="13" s="1"/>
  <c r="AM164" i="13" s="1"/>
  <c r="G187" i="1" s="1"/>
  <c r="AL161" i="5"/>
  <c r="AK165" i="13" s="1"/>
  <c r="AM165" i="13" s="1"/>
  <c r="G188" i="1" s="1"/>
  <c r="AL162" i="5"/>
  <c r="AK166" i="13" s="1"/>
  <c r="AM166" i="13" s="1"/>
  <c r="G189" i="1" s="1"/>
  <c r="AL163" i="5"/>
  <c r="AK167" i="13" s="1"/>
  <c r="AM167" i="13" s="1"/>
  <c r="G190" i="1" s="1"/>
  <c r="AL164" i="5"/>
  <c r="AK168" i="13" s="1"/>
  <c r="AM168" i="13" s="1"/>
  <c r="G191" i="1" s="1"/>
  <c r="AL165" i="5"/>
  <c r="AK169" i="13" s="1"/>
  <c r="AM169" i="13" s="1"/>
  <c r="G192" i="1" s="1"/>
  <c r="AL166" i="5"/>
  <c r="AK170" i="13" s="1"/>
  <c r="AM170" i="13" s="1"/>
  <c r="G193" i="1" s="1"/>
  <c r="AL167" i="5"/>
  <c r="AK171" i="13" s="1"/>
  <c r="AM171" i="13" s="1"/>
  <c r="G194" i="1" s="1"/>
  <c r="AL168" i="5"/>
  <c r="AK172" i="13" s="1"/>
  <c r="AM172" i="13" s="1"/>
  <c r="G195" i="1" s="1"/>
  <c r="AL169" i="5"/>
  <c r="AK173" i="13" s="1"/>
  <c r="AM173" i="13" s="1"/>
  <c r="G196" i="1" s="1"/>
  <c r="AL170" i="5"/>
  <c r="AK174" i="13" s="1"/>
  <c r="AM174" i="13" s="1"/>
  <c r="G197" i="1" s="1"/>
  <c r="AL171" i="5"/>
  <c r="AK175" i="13" s="1"/>
  <c r="AM175" i="13" s="1"/>
  <c r="G198" i="1" s="1"/>
  <c r="AL172" i="5"/>
  <c r="AK176" i="13" s="1"/>
  <c r="AM176" i="13" s="1"/>
  <c r="G199" i="1" s="1"/>
  <c r="AL173" i="5"/>
  <c r="AK177" i="13" s="1"/>
  <c r="AM177" i="13" s="1"/>
  <c r="G200" i="1" s="1"/>
  <c r="AL174" i="5"/>
  <c r="AK178" i="13" s="1"/>
  <c r="AM178" i="13" s="1"/>
  <c r="G201" i="1" s="1"/>
  <c r="AL175" i="5"/>
  <c r="AK179" i="13" s="1"/>
  <c r="AM179" i="13" s="1"/>
  <c r="G202" i="1" s="1"/>
  <c r="AL176" i="5"/>
  <c r="AK180" i="13" s="1"/>
  <c r="AM180" i="13" s="1"/>
  <c r="G203" i="1" s="1"/>
  <c r="AL177" i="5"/>
  <c r="AK181" i="13" s="1"/>
  <c r="AM181" i="13" s="1"/>
  <c r="G204" i="1" s="1"/>
  <c r="AL178" i="5"/>
  <c r="AK182" i="13" s="1"/>
  <c r="AM182" i="13" s="1"/>
  <c r="G205" i="1" s="1"/>
  <c r="AL179" i="5"/>
  <c r="AK183" i="13" s="1"/>
  <c r="AM183" i="13" s="1"/>
  <c r="G206" i="1" s="1"/>
  <c r="AL180" i="5"/>
  <c r="AK184" i="13" s="1"/>
  <c r="AM184" i="13" s="1"/>
  <c r="G207" i="1" s="1"/>
  <c r="AL181" i="5"/>
  <c r="AK185" i="13" s="1"/>
  <c r="AM185" i="13" s="1"/>
  <c r="G208" i="1" s="1"/>
  <c r="AL182" i="5"/>
  <c r="AK186" i="13" s="1"/>
  <c r="AM186" i="13" s="1"/>
  <c r="G209" i="1" s="1"/>
  <c r="AL183" i="5"/>
  <c r="AK187" i="13" s="1"/>
  <c r="AM187" i="13" s="1"/>
  <c r="G210" i="1" s="1"/>
  <c r="AL184" i="5"/>
  <c r="AK188" i="13" s="1"/>
  <c r="AM188" i="13" s="1"/>
  <c r="G211" i="1" s="1"/>
  <c r="AL185" i="5"/>
  <c r="AK189" i="13" s="1"/>
  <c r="AM189" i="13" s="1"/>
  <c r="G212" i="1" s="1"/>
  <c r="AL186" i="5"/>
  <c r="AK190" i="13" s="1"/>
  <c r="AM190" i="13" s="1"/>
  <c r="G213" i="1" s="1"/>
  <c r="AL187" i="5"/>
  <c r="AK191" i="13" s="1"/>
  <c r="AM191" i="13" s="1"/>
  <c r="G214" i="1" s="1"/>
  <c r="AL188" i="5"/>
  <c r="AK192" i="13" s="1"/>
  <c r="AM192" i="13" s="1"/>
  <c r="G215" i="1" s="1"/>
  <c r="AL189" i="5"/>
  <c r="AK193" i="13" s="1"/>
  <c r="AM193" i="13" s="1"/>
  <c r="G216" i="1" s="1"/>
  <c r="AL190" i="5"/>
  <c r="AK194" i="13" s="1"/>
  <c r="AM194" i="13" s="1"/>
  <c r="G217" i="1" s="1"/>
  <c r="AL191" i="5"/>
  <c r="AK195" i="13" s="1"/>
  <c r="AM195" i="13" s="1"/>
  <c r="G218" i="1" s="1"/>
  <c r="AL192" i="5"/>
  <c r="AK196" i="13" s="1"/>
  <c r="AM196" i="13" s="1"/>
  <c r="G219" i="1" s="1"/>
  <c r="AL193" i="5"/>
  <c r="AK197" i="13" s="1"/>
  <c r="AM197" i="13" s="1"/>
  <c r="G220" i="1" s="1"/>
  <c r="AL194" i="5"/>
  <c r="AK198" i="13" s="1"/>
  <c r="AM198" i="13" s="1"/>
  <c r="G221" i="1" s="1"/>
  <c r="AL195" i="5"/>
  <c r="AK199" i="13" s="1"/>
  <c r="AM199" i="13" s="1"/>
  <c r="G222" i="1" s="1"/>
  <c r="AL196" i="5"/>
  <c r="AK200" i="13" s="1"/>
  <c r="AM200" i="13" s="1"/>
  <c r="G223" i="1" s="1"/>
  <c r="AL197" i="5"/>
  <c r="AK201" i="13" s="1"/>
  <c r="AM201" i="13" s="1"/>
  <c r="G224" i="1" s="1"/>
  <c r="AL198" i="5"/>
  <c r="AK202" i="13" s="1"/>
  <c r="AM202" i="13" s="1"/>
  <c r="G225" i="1" s="1"/>
  <c r="AL199" i="5"/>
  <c r="AK203" i="13" s="1"/>
  <c r="AM203" i="13" s="1"/>
  <c r="G226" i="1" s="1"/>
  <c r="AL200" i="5"/>
  <c r="AK204" i="13" s="1"/>
  <c r="AM204" i="13" s="1"/>
  <c r="G227" i="1" s="1"/>
  <c r="AL201" i="5"/>
  <c r="AK205" i="13" s="1"/>
  <c r="AM205" i="13" s="1"/>
  <c r="G228" i="1" s="1"/>
  <c r="AL202" i="5"/>
  <c r="AK206" i="13" s="1"/>
  <c r="AM206" i="13" s="1"/>
  <c r="G229" i="1" s="1"/>
  <c r="AL203" i="5"/>
  <c r="AK207" i="13" s="1"/>
  <c r="AM207" i="13" s="1"/>
  <c r="G230" i="1" s="1"/>
  <c r="AL204" i="5"/>
  <c r="AK208" i="13" s="1"/>
  <c r="AM208" i="13" s="1"/>
  <c r="G231" i="1" s="1"/>
  <c r="AL205" i="5"/>
  <c r="AK209" i="13" s="1"/>
  <c r="AM209" i="13" s="1"/>
  <c r="G232" i="1" s="1"/>
  <c r="AL206" i="5"/>
  <c r="AK210" i="13" s="1"/>
  <c r="AM210" i="13" s="1"/>
  <c r="G233" i="1" s="1"/>
  <c r="AL207" i="5"/>
  <c r="AK211" i="13" s="1"/>
  <c r="AM211" i="13" s="1"/>
  <c r="G234" i="1" s="1"/>
  <c r="AL208" i="5"/>
  <c r="AK212" i="13" s="1"/>
  <c r="AM212" i="13" s="1"/>
  <c r="G235" i="1" s="1"/>
  <c r="AL209" i="5"/>
  <c r="AK213" i="13" s="1"/>
  <c r="AM213" i="13" s="1"/>
  <c r="G236" i="1" s="1"/>
  <c r="AL210" i="5"/>
  <c r="AK214" i="13" s="1"/>
  <c r="AM214" i="13" s="1"/>
  <c r="G237" i="1" s="1"/>
  <c r="AL211" i="5"/>
  <c r="AK215" i="13" s="1"/>
  <c r="AM215" i="13" s="1"/>
  <c r="G238" i="1" s="1"/>
  <c r="AL212" i="5"/>
  <c r="AK216" i="13" s="1"/>
  <c r="AM216" i="13" s="1"/>
  <c r="G239" i="1" s="1"/>
  <c r="AL213" i="5"/>
  <c r="AK217" i="13" s="1"/>
  <c r="AM217" i="13" s="1"/>
  <c r="G240" i="1" s="1"/>
  <c r="AL214" i="5"/>
  <c r="AK218" i="13" s="1"/>
  <c r="AM218" i="13" s="1"/>
  <c r="G241" i="1" s="1"/>
  <c r="AL215" i="5"/>
  <c r="AK219" i="13" s="1"/>
  <c r="AM219" i="13" s="1"/>
  <c r="G242" i="1" s="1"/>
  <c r="AL216" i="5"/>
  <c r="AK220" i="13" s="1"/>
  <c r="AM220" i="13" s="1"/>
  <c r="G243" i="1" s="1"/>
  <c r="AL217" i="5"/>
  <c r="AK221" i="13" s="1"/>
  <c r="AM221" i="13" s="1"/>
  <c r="G244" i="1" s="1"/>
  <c r="AL218" i="5"/>
  <c r="AK222" i="13" s="1"/>
  <c r="AM222" i="13" s="1"/>
  <c r="G245" i="1" s="1"/>
  <c r="AL219" i="5"/>
  <c r="AK223" i="13" s="1"/>
  <c r="AM223" i="13" s="1"/>
  <c r="G246" i="1" s="1"/>
  <c r="AL220" i="5"/>
  <c r="AK224" i="13" s="1"/>
  <c r="AM224" i="13" s="1"/>
  <c r="G247" i="1" s="1"/>
  <c r="AL221" i="5"/>
  <c r="AK225" i="13" s="1"/>
  <c r="AM225" i="13" s="1"/>
  <c r="G248" i="1" s="1"/>
  <c r="AL222" i="5"/>
  <c r="AK226" i="13" s="1"/>
  <c r="AM226" i="13" s="1"/>
  <c r="G249" i="1" s="1"/>
  <c r="AL223" i="5"/>
  <c r="AK227" i="13" s="1"/>
  <c r="AM227" i="13" s="1"/>
  <c r="G250" i="1" s="1"/>
  <c r="AL224" i="5"/>
  <c r="AK228" i="13" s="1"/>
  <c r="AM228" i="13" s="1"/>
  <c r="G251" i="1" s="1"/>
  <c r="AL225" i="5"/>
  <c r="AK229" i="13" s="1"/>
  <c r="AM229" i="13" s="1"/>
  <c r="G252" i="1" s="1"/>
  <c r="AL226" i="5"/>
  <c r="AK230" i="13" s="1"/>
  <c r="AM230" i="13" s="1"/>
  <c r="G253" i="1" s="1"/>
  <c r="AL227" i="5"/>
  <c r="AK231" i="13" s="1"/>
  <c r="AM231" i="13" s="1"/>
  <c r="G254" i="1" s="1"/>
  <c r="AL228" i="5"/>
  <c r="AK232" i="13" s="1"/>
  <c r="AM232" i="13" s="1"/>
  <c r="G255" i="1" s="1"/>
  <c r="AL229" i="5"/>
  <c r="AK233" i="13" s="1"/>
  <c r="AM233" i="13" s="1"/>
  <c r="G256" i="1" s="1"/>
  <c r="AL230" i="5"/>
  <c r="AK234" i="13" s="1"/>
  <c r="AM234" i="13" s="1"/>
  <c r="G257" i="1" s="1"/>
  <c r="AL231" i="5"/>
  <c r="AK235" i="13" s="1"/>
  <c r="AM235" i="13" s="1"/>
  <c r="G258" i="1" s="1"/>
  <c r="AL232" i="5"/>
  <c r="AK236" i="13" s="1"/>
  <c r="AM236" i="13" s="1"/>
  <c r="G259" i="1" s="1"/>
  <c r="AL233" i="5"/>
  <c r="AK237" i="13" s="1"/>
  <c r="AM237" i="13" s="1"/>
  <c r="G260" i="1" s="1"/>
  <c r="AL234" i="5"/>
  <c r="AK238" i="13" s="1"/>
  <c r="AM238" i="13" s="1"/>
  <c r="G261" i="1" s="1"/>
  <c r="AL235" i="5"/>
  <c r="AK239" i="13" s="1"/>
  <c r="AM239" i="13" s="1"/>
  <c r="G262" i="1" s="1"/>
  <c r="AL236" i="5"/>
  <c r="AK240" i="13" s="1"/>
  <c r="AM240" i="13" s="1"/>
  <c r="G263" i="1" s="1"/>
  <c r="AL237" i="5"/>
  <c r="AK241" i="13" s="1"/>
  <c r="AM241" i="13" s="1"/>
  <c r="G264" i="1" s="1"/>
  <c r="AL238" i="5"/>
  <c r="AK242" i="13" s="1"/>
  <c r="AM242" i="13" s="1"/>
  <c r="G265" i="1" s="1"/>
  <c r="AL239" i="5"/>
  <c r="AK243" i="13" s="1"/>
  <c r="AM243" i="13" s="1"/>
  <c r="G266" i="1" s="1"/>
  <c r="AL240" i="5"/>
  <c r="AK244" i="13" s="1"/>
  <c r="AM244" i="13" s="1"/>
  <c r="G267" i="1" s="1"/>
  <c r="AL241" i="5"/>
  <c r="AK245" i="13" s="1"/>
  <c r="AM245" i="13" s="1"/>
  <c r="G268" i="1" s="1"/>
  <c r="AL242" i="5"/>
  <c r="AK246" i="13" s="1"/>
  <c r="AM246" i="13" s="1"/>
  <c r="G269" i="1" s="1"/>
  <c r="AL243" i="5"/>
  <c r="AK247" i="13" s="1"/>
  <c r="AM247" i="13" s="1"/>
  <c r="G270" i="1" s="1"/>
  <c r="AL244" i="5"/>
  <c r="AK248" i="13" s="1"/>
  <c r="AM248" i="13" s="1"/>
  <c r="G271" i="1" s="1"/>
  <c r="AL245" i="5"/>
  <c r="AK249" i="13" s="1"/>
  <c r="AM249" i="13" s="1"/>
  <c r="G272" i="1" s="1"/>
  <c r="AL246" i="5"/>
  <c r="AK250" i="13" s="1"/>
  <c r="AM250" i="13" s="1"/>
  <c r="G273" i="1" s="1"/>
  <c r="AL247" i="5"/>
  <c r="AK251" i="13" s="1"/>
  <c r="AM251" i="13" s="1"/>
  <c r="G274" i="1" s="1"/>
  <c r="AL248" i="5"/>
  <c r="AK252" i="13" s="1"/>
  <c r="AM252" i="13" s="1"/>
  <c r="G275" i="1" s="1"/>
  <c r="AL249" i="5"/>
  <c r="AK253" i="13" s="1"/>
  <c r="AM253" i="13" s="1"/>
  <c r="G276" i="1" s="1"/>
  <c r="AL250" i="5"/>
  <c r="AK254" i="13" s="1"/>
  <c r="AM254" i="13" s="1"/>
  <c r="G277" i="1" s="1"/>
  <c r="AL251" i="5"/>
  <c r="AK255" i="13" s="1"/>
  <c r="AM255" i="13" s="1"/>
  <c r="G278" i="1" s="1"/>
  <c r="AL252" i="5"/>
  <c r="AK256" i="13" s="1"/>
  <c r="AM256" i="13" s="1"/>
  <c r="G279" i="1" s="1"/>
  <c r="AL253" i="5"/>
  <c r="AK257" i="13" s="1"/>
  <c r="AM257" i="13" s="1"/>
  <c r="G280" i="1" s="1"/>
  <c r="AL254" i="5"/>
  <c r="AK258" i="13" s="1"/>
  <c r="AM258" i="13" s="1"/>
  <c r="G281" i="1" s="1"/>
  <c r="AL255" i="5"/>
  <c r="AK259" i="13" s="1"/>
  <c r="AM259" i="13" s="1"/>
  <c r="G282" i="1" s="1"/>
  <c r="AL256" i="5"/>
  <c r="AK260" i="13" s="1"/>
  <c r="AM260" i="13" s="1"/>
  <c r="G283" i="1" s="1"/>
  <c r="AL257" i="5"/>
  <c r="AK261" i="13" s="1"/>
  <c r="AM261" i="13" s="1"/>
  <c r="G284" i="1" s="1"/>
  <c r="AL258" i="5"/>
  <c r="AK262" i="13" s="1"/>
  <c r="AM262" i="13" s="1"/>
  <c r="G285" i="1" s="1"/>
  <c r="AL259" i="5"/>
  <c r="AK263" i="13" s="1"/>
  <c r="AM263" i="13" s="1"/>
  <c r="G286" i="1" s="1"/>
  <c r="AL260" i="5"/>
  <c r="AK264" i="13" s="1"/>
  <c r="AM264" i="13" s="1"/>
  <c r="G287" i="1" s="1"/>
  <c r="AL261" i="5"/>
  <c r="AK265" i="13" s="1"/>
  <c r="AM265" i="13" s="1"/>
  <c r="G288" i="1" s="1"/>
  <c r="AL262" i="5"/>
  <c r="AK266" i="13" s="1"/>
  <c r="AM266" i="13" s="1"/>
  <c r="G289" i="1" s="1"/>
  <c r="AL263" i="5"/>
  <c r="AK267" i="13" s="1"/>
  <c r="AM267" i="13" s="1"/>
  <c r="G290" i="1" s="1"/>
  <c r="AL264" i="5"/>
  <c r="AK268" i="13" s="1"/>
  <c r="AM268" i="13" s="1"/>
  <c r="G291" i="1" s="1"/>
  <c r="AL265" i="5"/>
  <c r="AK269" i="13" s="1"/>
  <c r="AM269" i="13" s="1"/>
  <c r="G292" i="1" s="1"/>
  <c r="AL266" i="5"/>
  <c r="AK270" i="13" s="1"/>
  <c r="AM270" i="13" s="1"/>
  <c r="G293" i="1" s="1"/>
  <c r="AL267" i="5"/>
  <c r="AK271" i="13" s="1"/>
  <c r="AM271" i="13" s="1"/>
  <c r="G294" i="1" s="1"/>
  <c r="AL268" i="5"/>
  <c r="AK272" i="13" s="1"/>
  <c r="AM272" i="13" s="1"/>
  <c r="G295" i="1" s="1"/>
  <c r="AL269" i="5"/>
  <c r="AK273" i="13" s="1"/>
  <c r="AM273" i="13" s="1"/>
  <c r="G296" i="1" s="1"/>
  <c r="AL270" i="5"/>
  <c r="AK274" i="13" s="1"/>
  <c r="AM274" i="13" s="1"/>
  <c r="G297" i="1" s="1"/>
  <c r="AL271" i="5"/>
  <c r="AK275" i="13" s="1"/>
  <c r="AM275" i="13" s="1"/>
  <c r="G298" i="1" s="1"/>
  <c r="AL272" i="5"/>
  <c r="AK276" i="13" s="1"/>
  <c r="AM276" i="13" s="1"/>
  <c r="G299" i="1" s="1"/>
  <c r="AL273" i="5"/>
  <c r="AK277" i="13" s="1"/>
  <c r="AM277" i="13" s="1"/>
  <c r="G300" i="1" s="1"/>
  <c r="AL274" i="5"/>
  <c r="AK278" i="13" s="1"/>
  <c r="AM278" i="13" s="1"/>
  <c r="G301" i="1" s="1"/>
  <c r="AL275" i="5"/>
  <c r="AK279" i="13" s="1"/>
  <c r="AM279" i="13" s="1"/>
  <c r="G302" i="1" s="1"/>
  <c r="AL276" i="5"/>
  <c r="AK280" i="13" s="1"/>
  <c r="AM280" i="13" s="1"/>
  <c r="G303" i="1" s="1"/>
  <c r="AL277" i="5"/>
  <c r="AK281" i="13" s="1"/>
  <c r="AM281" i="13" s="1"/>
  <c r="G304" i="1" s="1"/>
  <c r="AL278" i="5"/>
  <c r="AK282" i="13" s="1"/>
  <c r="AM282" i="13" s="1"/>
  <c r="G305" i="1" s="1"/>
  <c r="AL279" i="5"/>
  <c r="AK283" i="13" s="1"/>
  <c r="AM283" i="13" s="1"/>
  <c r="G306" i="1" s="1"/>
  <c r="AL280" i="5"/>
  <c r="AK284" i="13" s="1"/>
  <c r="AM284" i="13" s="1"/>
  <c r="G307" i="1" s="1"/>
  <c r="AL281" i="5"/>
  <c r="AK285" i="13" s="1"/>
  <c r="AM285" i="13" s="1"/>
  <c r="G308" i="1" s="1"/>
  <c r="AL282" i="5"/>
  <c r="AK286" i="13" s="1"/>
  <c r="AM286" i="13" s="1"/>
  <c r="G309" i="1" s="1"/>
  <c r="AL283" i="5"/>
  <c r="AK287" i="13" s="1"/>
  <c r="AM287" i="13" s="1"/>
  <c r="G310" i="1" s="1"/>
  <c r="AL284" i="5"/>
  <c r="AK288" i="13" s="1"/>
  <c r="AM288" i="13" s="1"/>
  <c r="G311" i="1" s="1"/>
  <c r="AL285" i="5"/>
  <c r="AK289" i="13" s="1"/>
  <c r="AM289" i="13" s="1"/>
  <c r="G312" i="1" s="1"/>
  <c r="AL286" i="5"/>
  <c r="AK290" i="13" s="1"/>
  <c r="AM290" i="13" s="1"/>
  <c r="G313" i="1" s="1"/>
  <c r="AL287" i="5"/>
  <c r="AK291" i="13" s="1"/>
  <c r="AM291" i="13" s="1"/>
  <c r="G314" i="1" s="1"/>
  <c r="AL288" i="5"/>
  <c r="AK292" i="13" s="1"/>
  <c r="AM292" i="13" s="1"/>
  <c r="G315" i="1" s="1"/>
  <c r="AL289" i="5"/>
  <c r="AK293" i="13" s="1"/>
  <c r="AM293" i="13" s="1"/>
  <c r="G316" i="1" s="1"/>
  <c r="AL290" i="5"/>
  <c r="AK294" i="13" s="1"/>
  <c r="AM294" i="13" s="1"/>
  <c r="G317" i="1" s="1"/>
  <c r="AL291" i="5"/>
  <c r="AK295" i="13" s="1"/>
  <c r="AM295" i="13" s="1"/>
  <c r="G318" i="1" s="1"/>
  <c r="AL292" i="5"/>
  <c r="AK296" i="13" s="1"/>
  <c r="AM296" i="13" s="1"/>
  <c r="G319" i="1" s="1"/>
  <c r="AL293" i="5"/>
  <c r="AK297" i="13" s="1"/>
  <c r="AM297" i="13" s="1"/>
  <c r="G320" i="1" s="1"/>
  <c r="AL294" i="5"/>
  <c r="AK298" i="13" s="1"/>
  <c r="AM298" i="13" s="1"/>
  <c r="G321" i="1" s="1"/>
  <c r="AL295" i="5"/>
  <c r="AK299" i="13" s="1"/>
  <c r="AM299" i="13" s="1"/>
  <c r="G322" i="1" s="1"/>
  <c r="AL296" i="5"/>
  <c r="AK300" i="13" s="1"/>
  <c r="AM300" i="13" s="1"/>
  <c r="G323" i="1" s="1"/>
  <c r="AL297" i="5"/>
  <c r="AK301" i="13" s="1"/>
  <c r="AM301" i="13" s="1"/>
  <c r="G324" i="1" s="1"/>
  <c r="AL298" i="5"/>
  <c r="AK302" i="13" s="1"/>
  <c r="AM302" i="13" s="1"/>
  <c r="G325" i="1" s="1"/>
  <c r="AL299" i="5"/>
  <c r="AK303" i="13" s="1"/>
  <c r="AM303" i="13" s="1"/>
  <c r="G326" i="1" s="1"/>
  <c r="AL300" i="5"/>
  <c r="AK304" i="13" s="1"/>
  <c r="AM304" i="13" s="1"/>
  <c r="G327" i="1" s="1"/>
  <c r="AL301" i="5"/>
  <c r="AK305" i="13" s="1"/>
  <c r="AM305" i="13" s="1"/>
  <c r="G328" i="1" s="1"/>
  <c r="AL302" i="5"/>
  <c r="AK306" i="13" s="1"/>
  <c r="AM306" i="13" s="1"/>
  <c r="G329" i="1" s="1"/>
  <c r="AL303" i="5"/>
  <c r="AK307" i="13" s="1"/>
  <c r="AM307" i="13" s="1"/>
  <c r="G330" i="1" s="1"/>
  <c r="AL304" i="5"/>
  <c r="AK308" i="13" s="1"/>
  <c r="AM308" i="13" s="1"/>
  <c r="G331" i="1" s="1"/>
  <c r="AL305" i="5"/>
  <c r="AK309" i="13" s="1"/>
  <c r="AM309" i="13" s="1"/>
  <c r="G332" i="1" s="1"/>
  <c r="AL306" i="5"/>
  <c r="AK310" i="13" s="1"/>
  <c r="AM310" i="13" s="1"/>
  <c r="G333" i="1" s="1"/>
  <c r="AL307" i="5"/>
  <c r="AK311" i="13" s="1"/>
  <c r="AM311" i="13" s="1"/>
  <c r="G334" i="1" s="1"/>
  <c r="AL308" i="5"/>
  <c r="AK312" i="13" s="1"/>
  <c r="AM312" i="13" s="1"/>
  <c r="G335" i="1" s="1"/>
  <c r="AL309" i="5"/>
  <c r="AK313" i="13" s="1"/>
  <c r="AM313" i="13" s="1"/>
  <c r="G336" i="1" s="1"/>
  <c r="AL310" i="5"/>
  <c r="AK314" i="13" s="1"/>
  <c r="AM314" i="13" s="1"/>
  <c r="G337" i="1" s="1"/>
  <c r="AL311" i="5"/>
  <c r="AK315" i="13" s="1"/>
  <c r="AM315" i="13" s="1"/>
  <c r="G338" i="1" s="1"/>
  <c r="AL312" i="5"/>
  <c r="AK316" i="13" s="1"/>
  <c r="AM316" i="13" s="1"/>
  <c r="G339" i="1" s="1"/>
  <c r="AL313" i="5"/>
  <c r="AK317" i="13" s="1"/>
  <c r="AM317" i="13" s="1"/>
  <c r="G340" i="1" s="1"/>
  <c r="AL314" i="5"/>
  <c r="AK318" i="13" s="1"/>
  <c r="AM318" i="13" s="1"/>
  <c r="G341" i="1" s="1"/>
  <c r="AL315" i="5"/>
  <c r="AK319" i="13" s="1"/>
  <c r="AM319" i="13" s="1"/>
  <c r="G342" i="1" s="1"/>
  <c r="AL316" i="5"/>
  <c r="AK320" i="13" s="1"/>
  <c r="AM320" i="13" s="1"/>
  <c r="G343" i="1" s="1"/>
  <c r="AL317" i="5"/>
  <c r="AK321" i="13" s="1"/>
  <c r="AM321" i="13" s="1"/>
  <c r="G344" i="1" s="1"/>
  <c r="AL318" i="5"/>
  <c r="AK322" i="13" s="1"/>
  <c r="AM322" i="13" s="1"/>
  <c r="G345" i="1" s="1"/>
  <c r="AL319" i="5"/>
  <c r="AK323" i="13" s="1"/>
  <c r="AM323" i="13" s="1"/>
  <c r="G346" i="1" s="1"/>
  <c r="AL320" i="5"/>
  <c r="AK324" i="13" s="1"/>
  <c r="AM324" i="13" s="1"/>
  <c r="G347" i="1" s="1"/>
  <c r="AL321" i="5"/>
  <c r="AK325" i="13" s="1"/>
  <c r="AM325" i="13" s="1"/>
  <c r="G348" i="1" s="1"/>
  <c r="AL322" i="5"/>
  <c r="AK326" i="13" s="1"/>
  <c r="AM326" i="13" s="1"/>
  <c r="G349" i="1" s="1"/>
  <c r="AL323" i="5"/>
  <c r="AK327" i="13" s="1"/>
  <c r="AM327" i="13" s="1"/>
  <c r="G350" i="1" s="1"/>
  <c r="AL324" i="5"/>
  <c r="AK328" i="13" s="1"/>
  <c r="AM328" i="13" s="1"/>
  <c r="G351" i="1" s="1"/>
  <c r="AL325" i="5"/>
  <c r="AK329" i="13" s="1"/>
  <c r="AM329" i="13" s="1"/>
  <c r="G352" i="1" s="1"/>
  <c r="AL326" i="5"/>
  <c r="AK330" i="13" s="1"/>
  <c r="AM330" i="13" s="1"/>
  <c r="G353" i="1" s="1"/>
  <c r="AL327" i="5"/>
  <c r="AK331" i="13" s="1"/>
  <c r="AM331" i="13" s="1"/>
  <c r="G354" i="1" s="1"/>
  <c r="AL328" i="5"/>
  <c r="AK332" i="13" s="1"/>
  <c r="AM332" i="13" s="1"/>
  <c r="G355" i="1" s="1"/>
  <c r="AL329" i="5"/>
  <c r="AK333" i="13" s="1"/>
  <c r="AM333" i="13" s="1"/>
  <c r="G356" i="1" s="1"/>
  <c r="AL330" i="5"/>
  <c r="AK334" i="13" s="1"/>
  <c r="AM334" i="13" s="1"/>
  <c r="G357" i="1" s="1"/>
  <c r="AL331" i="5"/>
  <c r="AK335" i="13" s="1"/>
  <c r="AM335" i="13" s="1"/>
  <c r="G358" i="1" s="1"/>
  <c r="AL332" i="5"/>
  <c r="AK336" i="13" s="1"/>
  <c r="AM336" i="13" s="1"/>
  <c r="G359" i="1" s="1"/>
  <c r="AL333" i="5"/>
  <c r="AK337" i="13" s="1"/>
  <c r="AM337" i="13" s="1"/>
  <c r="AL334" i="5"/>
  <c r="AK338" i="13" s="1"/>
  <c r="AM338" i="13" s="1"/>
  <c r="AL335" i="5"/>
  <c r="AK339" i="13" s="1"/>
  <c r="AM339" i="13" s="1"/>
  <c r="G364" i="1" s="1"/>
  <c r="AL336" i="5"/>
  <c r="AK340" i="13" s="1"/>
  <c r="AM340" i="13" s="1"/>
  <c r="G365" i="1" s="1"/>
  <c r="AL337" i="5"/>
  <c r="AK341" i="13" s="1"/>
  <c r="AM341" i="13" s="1"/>
  <c r="G366" i="1" s="1"/>
  <c r="AL338" i="5"/>
  <c r="AK342" i="13" s="1"/>
  <c r="AM342" i="13" s="1"/>
  <c r="AL339" i="5"/>
  <c r="AK343" i="13" s="1"/>
  <c r="AM343" i="13" s="1"/>
  <c r="G367" i="1" s="1"/>
  <c r="AL340" i="5"/>
  <c r="AK344" i="13" s="1"/>
  <c r="AM344" i="13" s="1"/>
  <c r="G368" i="1" s="1"/>
  <c r="AL341" i="5"/>
  <c r="AK345" i="13" s="1"/>
  <c r="AM345" i="13" s="1"/>
  <c r="G369" i="1" s="1"/>
  <c r="AL342" i="5"/>
  <c r="AK346" i="13" s="1"/>
  <c r="AM346" i="13" s="1"/>
  <c r="G370" i="1" s="1"/>
  <c r="AL343" i="5"/>
  <c r="AK347" i="13" s="1"/>
  <c r="AM347" i="13" s="1"/>
  <c r="G371" i="1" s="1"/>
  <c r="AL344" i="5"/>
  <c r="AK348" i="13" s="1"/>
  <c r="AM348" i="13" s="1"/>
  <c r="G372" i="1" s="1"/>
  <c r="AL345" i="5"/>
  <c r="AK349" i="13" s="1"/>
  <c r="AM349" i="13" s="1"/>
  <c r="G373" i="1" s="1"/>
  <c r="AL346" i="5"/>
  <c r="AK350" i="13" s="1"/>
  <c r="AM350" i="13" s="1"/>
  <c r="G374" i="1" s="1"/>
  <c r="AL347" i="5"/>
  <c r="AK351" i="13" s="1"/>
  <c r="AM351" i="13" s="1"/>
  <c r="G375" i="1" s="1"/>
  <c r="AL348" i="5"/>
  <c r="AK352" i="13" s="1"/>
  <c r="AM352" i="13" s="1"/>
  <c r="G376" i="1" s="1"/>
  <c r="AL349" i="5"/>
  <c r="AK353" i="13" s="1"/>
  <c r="AM353" i="13" s="1"/>
  <c r="G377" i="1" s="1"/>
  <c r="AL350" i="5"/>
  <c r="AK354" i="13" s="1"/>
  <c r="AM354" i="13" s="1"/>
  <c r="G378" i="1" s="1"/>
  <c r="AL351" i="5"/>
  <c r="AK355" i="13" s="1"/>
  <c r="AM355" i="13" s="1"/>
  <c r="G379" i="1" s="1"/>
  <c r="AL352" i="5"/>
  <c r="AK356" i="13" s="1"/>
  <c r="AM356" i="13" s="1"/>
  <c r="G380" i="1" s="1"/>
  <c r="AL353" i="5"/>
  <c r="AK357" i="13" s="1"/>
  <c r="AM357" i="13" s="1"/>
  <c r="G381" i="1" s="1"/>
  <c r="AL354" i="5"/>
  <c r="AK358" i="13" s="1"/>
  <c r="AM358" i="13" s="1"/>
  <c r="G382" i="1" s="1"/>
  <c r="AL355" i="5"/>
  <c r="AK359" i="13" s="1"/>
  <c r="AM359" i="13" s="1"/>
  <c r="G383" i="1" s="1"/>
  <c r="AL356" i="5"/>
  <c r="AK360" i="13" s="1"/>
  <c r="AM360" i="13" s="1"/>
  <c r="G384" i="1" s="1"/>
  <c r="AL357" i="5"/>
  <c r="AK361" i="13" s="1"/>
  <c r="AM361" i="13" s="1"/>
  <c r="G385" i="1" s="1"/>
  <c r="AL358" i="5"/>
  <c r="AK362" i="13" s="1"/>
  <c r="AM362" i="13" s="1"/>
  <c r="G386" i="1" s="1"/>
  <c r="AL359" i="5"/>
  <c r="AK363" i="13" s="1"/>
  <c r="AM363" i="13" s="1"/>
  <c r="AL360" i="5"/>
  <c r="AK364" i="13" s="1"/>
  <c r="AM364" i="13" s="1"/>
  <c r="G387" i="1" s="1"/>
  <c r="AL361" i="5"/>
  <c r="AK365" i="13" s="1"/>
  <c r="AM365" i="13" s="1"/>
  <c r="G388" i="1" s="1"/>
  <c r="AL362" i="5"/>
  <c r="AK366" i="13" s="1"/>
  <c r="AM366" i="13" s="1"/>
  <c r="G389" i="1" s="1"/>
  <c r="AL363" i="5"/>
  <c r="AK367" i="13" s="1"/>
  <c r="AM367" i="13" s="1"/>
  <c r="G390" i="1" s="1"/>
  <c r="AL364" i="5"/>
  <c r="AK368" i="13" s="1"/>
  <c r="AM368" i="13" s="1"/>
  <c r="G391" i="1" s="1"/>
  <c r="AL365" i="5"/>
  <c r="AK369" i="13" s="1"/>
  <c r="AM369" i="13" s="1"/>
  <c r="G392" i="1" s="1"/>
  <c r="AL366" i="5"/>
  <c r="AK370" i="13" s="1"/>
  <c r="AM370" i="13" s="1"/>
  <c r="G393" i="1" s="1"/>
  <c r="AL367" i="5"/>
  <c r="AK371" i="13" s="1"/>
  <c r="AM371" i="13" s="1"/>
  <c r="G394" i="1" s="1"/>
  <c r="AL368" i="5"/>
  <c r="AK372" i="13" s="1"/>
  <c r="AM372" i="13" s="1"/>
  <c r="G395" i="1" s="1"/>
  <c r="AL369" i="5"/>
  <c r="AK373" i="13" s="1"/>
  <c r="AM373" i="13" s="1"/>
  <c r="G396" i="1" s="1"/>
  <c r="AL370" i="5"/>
  <c r="AK374" i="13" s="1"/>
  <c r="AM374" i="13" s="1"/>
  <c r="G397" i="1" s="1"/>
  <c r="AL371" i="5"/>
  <c r="AK375" i="13" s="1"/>
  <c r="AM375" i="13" s="1"/>
  <c r="G398" i="1" s="1"/>
  <c r="AL372" i="5"/>
  <c r="AK376" i="13" s="1"/>
  <c r="AM376" i="13" s="1"/>
  <c r="G399" i="1" s="1"/>
  <c r="AL373" i="5"/>
  <c r="AK377" i="13" s="1"/>
  <c r="AM377" i="13" s="1"/>
  <c r="G400" i="1" s="1"/>
  <c r="AL374" i="5"/>
  <c r="AK378" i="13" s="1"/>
  <c r="AM378" i="13" s="1"/>
  <c r="G401" i="1" s="1"/>
  <c r="AL375" i="5"/>
  <c r="AK379" i="13" s="1"/>
  <c r="AM379" i="13" s="1"/>
  <c r="G402" i="1" s="1"/>
  <c r="AL376" i="5"/>
  <c r="AK380" i="13" s="1"/>
  <c r="AM380" i="13" s="1"/>
  <c r="G403" i="1" s="1"/>
  <c r="AL377" i="5"/>
  <c r="AK381" i="13" s="1"/>
  <c r="AM381" i="13" s="1"/>
  <c r="G404" i="1" s="1"/>
  <c r="AL378" i="5"/>
  <c r="AK382" i="13" s="1"/>
  <c r="AM382" i="13" s="1"/>
  <c r="G405" i="1" s="1"/>
  <c r="AL379" i="5"/>
  <c r="AK383" i="13" s="1"/>
  <c r="AM383" i="13" s="1"/>
  <c r="G406" i="1" s="1"/>
  <c r="AL380" i="5"/>
  <c r="AK384" i="13" s="1"/>
  <c r="AM384" i="13" s="1"/>
  <c r="G407" i="1" s="1"/>
  <c r="AL381" i="5"/>
  <c r="AK385" i="13" s="1"/>
  <c r="AM385" i="13" s="1"/>
  <c r="G408" i="1" s="1"/>
  <c r="AL382" i="5"/>
  <c r="AK386" i="13" s="1"/>
  <c r="AM386" i="13" s="1"/>
  <c r="G409" i="1" s="1"/>
  <c r="AL383" i="5"/>
  <c r="AK387" i="13" s="1"/>
  <c r="AM387" i="13" s="1"/>
  <c r="G410" i="1" s="1"/>
  <c r="AL384" i="5"/>
  <c r="AK388" i="13" s="1"/>
  <c r="AM388" i="13" s="1"/>
  <c r="G411" i="1" s="1"/>
  <c r="AL385" i="5"/>
  <c r="AK389" i="13" s="1"/>
  <c r="AM389" i="13" s="1"/>
  <c r="G412" i="1" s="1"/>
  <c r="AL386" i="5"/>
  <c r="AK390" i="13" s="1"/>
  <c r="AM390" i="13" s="1"/>
  <c r="G413" i="1" s="1"/>
  <c r="AL387" i="5"/>
  <c r="AK391" i="13" s="1"/>
  <c r="AM391" i="13" s="1"/>
  <c r="G414" i="1" s="1"/>
  <c r="AL388" i="5"/>
  <c r="AK392" i="13" s="1"/>
  <c r="AM392" i="13" s="1"/>
  <c r="G415" i="1" s="1"/>
  <c r="AL389" i="5"/>
  <c r="AK393" i="13" s="1"/>
  <c r="AM393" i="13" s="1"/>
  <c r="G416" i="1" s="1"/>
  <c r="AL390" i="5"/>
  <c r="AK394" i="13" s="1"/>
  <c r="AM394" i="13" s="1"/>
  <c r="G417" i="1" s="1"/>
  <c r="AL391" i="5"/>
  <c r="AK395" i="13" s="1"/>
  <c r="AL392" i="5"/>
  <c r="AK396" i="13" s="1"/>
  <c r="AM396" i="13" s="1"/>
  <c r="G419" i="1" s="1"/>
  <c r="AL393" i="5"/>
  <c r="AK397" i="13" s="1"/>
  <c r="AM397" i="13" s="1"/>
  <c r="G420" i="1" s="1"/>
  <c r="AL394" i="5"/>
  <c r="AK398" i="13" s="1"/>
  <c r="AM398" i="13" s="1"/>
  <c r="G421" i="1" s="1"/>
  <c r="AL395" i="5"/>
  <c r="AK399" i="13" s="1"/>
  <c r="AL396" i="5"/>
  <c r="AK400" i="13" s="1"/>
  <c r="AM400" i="13" s="1"/>
  <c r="G423" i="1" s="1"/>
  <c r="AL397" i="5"/>
  <c r="AK401" i="13" s="1"/>
  <c r="AM401" i="13" s="1"/>
  <c r="G424" i="1" s="1"/>
  <c r="AL398" i="5"/>
  <c r="AK402" i="13" s="1"/>
  <c r="AM402" i="13" s="1"/>
  <c r="G425" i="1" s="1"/>
  <c r="AL399" i="5"/>
  <c r="AK403" i="13" s="1"/>
  <c r="AM403" i="13" s="1"/>
  <c r="G426" i="1" s="1"/>
  <c r="AL400" i="5"/>
  <c r="AK404" i="13" s="1"/>
  <c r="AM404" i="13" s="1"/>
  <c r="G427" i="1" s="1"/>
  <c r="AL401" i="5"/>
  <c r="AK405" i="13" s="1"/>
  <c r="AM405" i="13" s="1"/>
  <c r="G428" i="1" s="1"/>
  <c r="AL402" i="5"/>
  <c r="AK406" i="13" s="1"/>
  <c r="AM406" i="13" s="1"/>
  <c r="G429" i="1" s="1"/>
  <c r="AL403" i="5"/>
  <c r="AK407" i="13" s="1"/>
  <c r="AL404" i="5"/>
  <c r="AK408" i="13" s="1"/>
  <c r="AM408" i="13" s="1"/>
  <c r="G431" i="1" s="1"/>
  <c r="AL405" i="5"/>
  <c r="AK409" i="13" s="1"/>
  <c r="AM409" i="13" s="1"/>
  <c r="G432" i="1" s="1"/>
  <c r="AL406" i="5"/>
  <c r="AK410" i="13" s="1"/>
  <c r="AM410" i="13" s="1"/>
  <c r="G433" i="1" s="1"/>
  <c r="AL407" i="5"/>
  <c r="AK411" i="13" s="1"/>
  <c r="AM411" i="13" s="1"/>
  <c r="G434" i="1" s="1"/>
  <c r="AL408" i="5"/>
  <c r="AK412" i="13" s="1"/>
  <c r="AM412" i="13" s="1"/>
  <c r="G435" i="1" s="1"/>
  <c r="AL409" i="5"/>
  <c r="AK413" i="13" s="1"/>
  <c r="AM413" i="13" s="1"/>
  <c r="G436" i="1" s="1"/>
  <c r="AL410" i="5"/>
  <c r="AK414" i="13" s="1"/>
  <c r="AM414" i="13" s="1"/>
  <c r="G437" i="1" s="1"/>
  <c r="AL411" i="5"/>
  <c r="AK415" i="13" s="1"/>
  <c r="AM415" i="13" s="1"/>
  <c r="G438" i="1" s="1"/>
  <c r="AL412" i="5"/>
  <c r="AK416" i="13" s="1"/>
  <c r="AM416" i="13" s="1"/>
  <c r="G439" i="1" s="1"/>
  <c r="AL413" i="5"/>
  <c r="AK417" i="13" s="1"/>
  <c r="AM417" i="13" s="1"/>
  <c r="G440" i="1" s="1"/>
  <c r="AL414" i="5"/>
  <c r="AK418" i="13" s="1"/>
  <c r="AM418" i="13" s="1"/>
  <c r="G441" i="1" s="1"/>
  <c r="AL415" i="5"/>
  <c r="AK419" i="13" s="1"/>
  <c r="AM419" i="13" s="1"/>
  <c r="G442" i="1" s="1"/>
  <c r="AL416" i="5"/>
  <c r="AK420" i="13" s="1"/>
  <c r="AM420" i="13" s="1"/>
  <c r="G443" i="1" s="1"/>
  <c r="AL417" i="5"/>
  <c r="AK421" i="13" s="1"/>
  <c r="AL418" i="5"/>
  <c r="AK422" i="13" s="1"/>
  <c r="AM422" i="13" s="1"/>
  <c r="G445" i="1" s="1"/>
  <c r="AL419" i="5"/>
  <c r="AK423" i="13" s="1"/>
  <c r="AM423" i="13" s="1"/>
  <c r="G446" i="1" s="1"/>
  <c r="AL420" i="5"/>
  <c r="AK424" i="13" s="1"/>
  <c r="AM424" i="13" s="1"/>
  <c r="G447" i="1" s="1"/>
  <c r="AL421" i="5"/>
  <c r="AK425" i="13" s="1"/>
  <c r="AM425" i="13" s="1"/>
  <c r="G448" i="1" s="1"/>
  <c r="AL422" i="5"/>
  <c r="AK426" i="13" s="1"/>
  <c r="AM426" i="13" s="1"/>
  <c r="G449" i="1" s="1"/>
  <c r="AL423" i="5"/>
  <c r="AK427" i="13" s="1"/>
  <c r="AL424" i="5"/>
  <c r="AK428" i="13" s="1"/>
  <c r="AM428" i="13" s="1"/>
  <c r="G451" i="1" s="1"/>
  <c r="AL425" i="5"/>
  <c r="AK429" i="13" s="1"/>
  <c r="AM429" i="13" s="1"/>
  <c r="G452" i="1" s="1"/>
  <c r="AL426" i="5"/>
  <c r="AK430" i="13" s="1"/>
  <c r="AM430" i="13" s="1"/>
  <c r="G453" i="1" s="1"/>
  <c r="AL427" i="5"/>
  <c r="AK431" i="13" s="1"/>
  <c r="AL428" i="5"/>
  <c r="AK432" i="13" s="1"/>
  <c r="AM432" i="13" s="1"/>
  <c r="G455" i="1" s="1"/>
  <c r="AL429" i="5"/>
  <c r="AK433" i="13" s="1"/>
  <c r="AM433" i="13" s="1"/>
  <c r="G456" i="1" s="1"/>
  <c r="AL430" i="5"/>
  <c r="AK434" i="13" s="1"/>
  <c r="AM434" i="13" s="1"/>
  <c r="G457" i="1" s="1"/>
  <c r="AL431" i="5"/>
  <c r="AK435" i="13" s="1"/>
  <c r="AL432" i="5"/>
  <c r="AK436" i="13" s="1"/>
  <c r="AM436" i="13" s="1"/>
  <c r="G459" i="1" s="1"/>
  <c r="AL433" i="5"/>
  <c r="AK437" i="13" s="1"/>
  <c r="AM437" i="13" s="1"/>
  <c r="G460" i="1" s="1"/>
  <c r="AL434" i="5"/>
  <c r="AK438" i="13" s="1"/>
  <c r="AM438" i="13" s="1"/>
  <c r="G461" i="1" s="1"/>
  <c r="AL435" i="5"/>
  <c r="AK439" i="13" s="1"/>
  <c r="AM439" i="13" s="1"/>
  <c r="G462" i="1" s="1"/>
  <c r="AL436" i="5"/>
  <c r="AK440" i="13" s="1"/>
  <c r="AM440" i="13" s="1"/>
  <c r="G463" i="1" s="1"/>
  <c r="AL437" i="5"/>
  <c r="AK441" i="13" s="1"/>
  <c r="AM441" i="13" s="1"/>
  <c r="G464" i="1" s="1"/>
  <c r="AL438" i="5"/>
  <c r="AK442" i="13" s="1"/>
  <c r="AM442" i="13" s="1"/>
  <c r="G465" i="1" s="1"/>
  <c r="AL439" i="5"/>
  <c r="AK443" i="13" s="1"/>
  <c r="AM443" i="13" s="1"/>
  <c r="G466" i="1" s="1"/>
  <c r="AL440" i="5"/>
  <c r="AK444" i="13" s="1"/>
  <c r="AM444" i="13" s="1"/>
  <c r="AL441" i="5"/>
  <c r="AK445" i="13" s="1"/>
  <c r="AM445" i="13" s="1"/>
  <c r="AL442" i="5"/>
  <c r="AK446" i="13" s="1"/>
  <c r="AM446" i="13" s="1"/>
  <c r="G467" i="1" s="1"/>
  <c r="AL443" i="5"/>
  <c r="AK447" i="13" s="1"/>
  <c r="AM447" i="13" s="1"/>
  <c r="G468" i="1" s="1"/>
  <c r="AL444" i="5"/>
  <c r="AK448" i="13" s="1"/>
  <c r="AM448" i="13" s="1"/>
  <c r="G469" i="1" s="1"/>
  <c r="AL445" i="5"/>
  <c r="AK449" i="13" s="1"/>
  <c r="AL446" i="5"/>
  <c r="AK450" i="13" s="1"/>
  <c r="AM450" i="13" s="1"/>
  <c r="G471" i="1" s="1"/>
  <c r="AL447" i="5"/>
  <c r="AK451" i="13" s="1"/>
  <c r="AM451" i="13" s="1"/>
  <c r="G472" i="1" s="1"/>
  <c r="AL448" i="5"/>
  <c r="AK452" i="13" s="1"/>
  <c r="AM452" i="13" s="1"/>
  <c r="AL449" i="5"/>
  <c r="AK453" i="13" s="1"/>
  <c r="AM453" i="13" s="1"/>
  <c r="G473" i="1" s="1"/>
  <c r="AL450" i="5"/>
  <c r="AK454" i="13" s="1"/>
  <c r="AM454" i="13" s="1"/>
  <c r="G474" i="1" s="1"/>
  <c r="AL451" i="5"/>
  <c r="AK455" i="13" s="1"/>
  <c r="AM455" i="13" s="1"/>
  <c r="G475" i="1" s="1"/>
  <c r="AL452" i="5"/>
  <c r="AK456" i="13" s="1"/>
  <c r="AM456" i="13" s="1"/>
  <c r="G476" i="1" s="1"/>
  <c r="AL453" i="5"/>
  <c r="AK457" i="13" s="1"/>
  <c r="AM457" i="13" s="1"/>
  <c r="G477" i="1" s="1"/>
  <c r="AL454" i="5"/>
  <c r="AK458" i="13" s="1"/>
  <c r="AM458" i="13" s="1"/>
  <c r="G478" i="1" s="1"/>
  <c r="AL455" i="5"/>
  <c r="AK459" i="13" s="1"/>
  <c r="AL456" i="5"/>
  <c r="AK460" i="13" s="1"/>
  <c r="AM460" i="13" s="1"/>
  <c r="G480" i="1" s="1"/>
  <c r="AL457" i="5"/>
  <c r="AK461" i="13" s="1"/>
  <c r="AM461" i="13" s="1"/>
  <c r="G481" i="1" s="1"/>
  <c r="AL458" i="5"/>
  <c r="AK462" i="13" s="1"/>
  <c r="AM462" i="13" s="1"/>
  <c r="G482" i="1" s="1"/>
  <c r="AL459" i="5"/>
  <c r="AK463" i="13" s="1"/>
  <c r="AL460" i="5"/>
  <c r="AK464" i="13" s="1"/>
  <c r="AM464" i="13" s="1"/>
  <c r="G484" i="1" s="1"/>
  <c r="AL461" i="5"/>
  <c r="AK465" i="13" s="1"/>
  <c r="AM465" i="13" s="1"/>
  <c r="G485" i="1" s="1"/>
  <c r="AL462" i="5"/>
  <c r="AK466" i="13" s="1"/>
  <c r="AM466" i="13" s="1"/>
  <c r="G486" i="1" s="1"/>
  <c r="AL463" i="5"/>
  <c r="AK467" i="13" s="1"/>
  <c r="AM467" i="13" s="1"/>
  <c r="G487" i="1" s="1"/>
  <c r="AL464" i="5"/>
  <c r="AK468" i="13" s="1"/>
  <c r="AM468" i="13" s="1"/>
  <c r="AL465" i="5"/>
  <c r="AK469" i="13" s="1"/>
  <c r="AM469" i="13" s="1"/>
  <c r="G488" i="1" s="1"/>
  <c r="AL466" i="5"/>
  <c r="AK470" i="13" s="1"/>
  <c r="AM470" i="13" s="1"/>
  <c r="G489" i="1" s="1"/>
  <c r="AL467" i="5"/>
  <c r="AK471" i="13" s="1"/>
  <c r="AL468" i="5"/>
  <c r="AK472" i="13" s="1"/>
  <c r="AM472" i="13" s="1"/>
  <c r="G491" i="1" s="1"/>
  <c r="AL469" i="5"/>
  <c r="AK473" i="13" s="1"/>
  <c r="AM473" i="13" s="1"/>
  <c r="G492" i="1" s="1"/>
  <c r="AL470" i="5"/>
  <c r="AK474" i="13" s="1"/>
  <c r="AM474" i="13" s="1"/>
  <c r="G493" i="1" s="1"/>
  <c r="AL471" i="5"/>
  <c r="AK475" i="13" s="1"/>
  <c r="AM475" i="13" s="1"/>
  <c r="G494" i="1" s="1"/>
  <c r="AL472" i="5"/>
  <c r="AK476" i="13" s="1"/>
  <c r="AM476" i="13" s="1"/>
  <c r="G495" i="1" s="1"/>
  <c r="AL473" i="5"/>
  <c r="AK477" i="13" s="1"/>
  <c r="AM477" i="13" s="1"/>
  <c r="G496" i="1" s="1"/>
  <c r="AL474" i="5"/>
  <c r="AK478" i="13" s="1"/>
  <c r="AM478" i="13" s="1"/>
  <c r="G497" i="1" s="1"/>
  <c r="AL475" i="5"/>
  <c r="AK479" i="13" s="1"/>
  <c r="AM479" i="13" s="1"/>
  <c r="G498" i="1" s="1"/>
  <c r="AL476" i="5"/>
  <c r="AK480" i="13" s="1"/>
  <c r="AM480" i="13" s="1"/>
  <c r="G499" i="1" s="1"/>
  <c r="AL477" i="5"/>
  <c r="AK481" i="13" s="1"/>
  <c r="AM481" i="13" s="1"/>
  <c r="G500" i="1" s="1"/>
  <c r="AL478" i="5"/>
  <c r="AK482" i="13" s="1"/>
  <c r="AM482" i="13" s="1"/>
  <c r="G501" i="1" s="1"/>
  <c r="AL479" i="5"/>
  <c r="AK483" i="13" s="1"/>
  <c r="AM483" i="13" s="1"/>
  <c r="G502" i="1" s="1"/>
  <c r="AL480" i="5"/>
  <c r="AK484" i="13" s="1"/>
  <c r="AM484" i="13" s="1"/>
  <c r="G503" i="1" s="1"/>
  <c r="AL481" i="5"/>
  <c r="AK485" i="13" s="1"/>
  <c r="AL482" i="5"/>
  <c r="AK486" i="13" s="1"/>
  <c r="AM486" i="13" s="1"/>
  <c r="G505" i="1" s="1"/>
  <c r="AL483" i="5"/>
  <c r="AK487" i="13" s="1"/>
  <c r="AM487" i="13" s="1"/>
  <c r="G506" i="1" s="1"/>
  <c r="AL484" i="5"/>
  <c r="AK488" i="13" s="1"/>
  <c r="AM488" i="13" s="1"/>
  <c r="G507" i="1" s="1"/>
  <c r="AL485" i="5"/>
  <c r="AK489" i="13" s="1"/>
  <c r="AM489" i="13" s="1"/>
  <c r="G508" i="1" s="1"/>
  <c r="AL486" i="5"/>
  <c r="AK490" i="13" s="1"/>
  <c r="AM490" i="13" s="1"/>
  <c r="G509" i="1" s="1"/>
  <c r="AL487" i="5"/>
  <c r="AK491" i="13" s="1"/>
  <c r="AL488" i="5"/>
  <c r="AK492" i="13" s="1"/>
  <c r="AM492" i="13" s="1"/>
  <c r="G511" i="1" s="1"/>
  <c r="AL489" i="5"/>
  <c r="AK493" i="13" s="1"/>
  <c r="AM493" i="13" s="1"/>
  <c r="G512" i="1" s="1"/>
  <c r="AL490" i="5"/>
  <c r="AK494" i="13" s="1"/>
  <c r="AM494" i="13" s="1"/>
  <c r="G513" i="1" s="1"/>
  <c r="AL491" i="5"/>
  <c r="AK495" i="13" s="1"/>
  <c r="AL492" i="5"/>
  <c r="AK496" i="13" s="1"/>
  <c r="AM496" i="13" s="1"/>
  <c r="G515" i="1" s="1"/>
  <c r="AL493" i="5"/>
  <c r="AK497" i="13" s="1"/>
  <c r="AM497" i="13" s="1"/>
  <c r="G516" i="1" s="1"/>
  <c r="AL494" i="5"/>
  <c r="AK498" i="13" s="1"/>
  <c r="AM498" i="13" s="1"/>
  <c r="G517" i="1" s="1"/>
  <c r="AL495" i="5"/>
  <c r="AK499" i="13" s="1"/>
  <c r="AL496" i="5"/>
  <c r="AK500" i="13" s="1"/>
  <c r="AM500" i="13" s="1"/>
  <c r="G519" i="1" s="1"/>
  <c r="AL497" i="5"/>
  <c r="AK501" i="13" s="1"/>
  <c r="AM501" i="13" s="1"/>
  <c r="G520" i="1" s="1"/>
  <c r="AL498" i="5"/>
  <c r="AK502" i="13" s="1"/>
  <c r="AM502" i="13" s="1"/>
  <c r="G521" i="1" s="1"/>
  <c r="AL499" i="5"/>
  <c r="AK503" i="13" s="1"/>
  <c r="AM503" i="13" s="1"/>
  <c r="G522" i="1" s="1"/>
  <c r="AL500" i="5"/>
  <c r="AK504" i="13" s="1"/>
  <c r="AM504" i="13" s="1"/>
  <c r="G523" i="1" s="1"/>
  <c r="AL501" i="5"/>
  <c r="AK505" i="13" s="1"/>
  <c r="AM505" i="13" s="1"/>
  <c r="G524" i="1" s="1"/>
  <c r="AL502" i="5"/>
  <c r="AK506" i="13" s="1"/>
  <c r="AM506" i="13" s="1"/>
  <c r="G525" i="1" s="1"/>
  <c r="AL503" i="5"/>
  <c r="AK507" i="13" s="1"/>
  <c r="AM507" i="13" s="1"/>
  <c r="G526" i="1" s="1"/>
  <c r="AL504" i="5"/>
  <c r="AK508" i="13" s="1"/>
  <c r="AM508" i="13" s="1"/>
  <c r="G527" i="1" s="1"/>
  <c r="AL505" i="5"/>
  <c r="AK509" i="13" s="1"/>
  <c r="AM509" i="13" s="1"/>
  <c r="G528" i="1" s="1"/>
  <c r="AL506" i="5"/>
  <c r="AK510" i="13" s="1"/>
  <c r="AM510" i="13" s="1"/>
  <c r="AL507" i="5"/>
  <c r="AK511" i="13" s="1"/>
  <c r="AM511" i="13" s="1"/>
  <c r="G529" i="1" s="1"/>
  <c r="AL508" i="5"/>
  <c r="AK512" i="13" s="1"/>
  <c r="AM512" i="13" s="1"/>
  <c r="G530" i="1" s="1"/>
  <c r="AL509" i="5"/>
  <c r="AK513" i="13" s="1"/>
  <c r="AL510" i="5"/>
  <c r="AK514" i="13" s="1"/>
  <c r="AM514" i="13" s="1"/>
  <c r="AL511" i="5"/>
  <c r="AK515" i="13" s="1"/>
  <c r="AM515" i="13" s="1"/>
  <c r="G531" i="1" s="1"/>
  <c r="AL512" i="5"/>
  <c r="AK516" i="13" s="1"/>
  <c r="AM516" i="13" s="1"/>
  <c r="G532" i="1" s="1"/>
  <c r="AL513" i="5"/>
  <c r="AK517" i="13" s="1"/>
  <c r="AM517" i="13" s="1"/>
  <c r="G533" i="1" s="1"/>
  <c r="AL514" i="5"/>
  <c r="AK518" i="13" s="1"/>
  <c r="AM518" i="13" s="1"/>
  <c r="G534" i="1" s="1"/>
  <c r="AL515" i="5"/>
  <c r="AK519" i="13" s="1"/>
  <c r="AM519" i="13" s="1"/>
  <c r="G535" i="1" s="1"/>
  <c r="AL516" i="5"/>
  <c r="AK520" i="13" s="1"/>
  <c r="AM520" i="13" s="1"/>
  <c r="G536" i="1" s="1"/>
  <c r="AL517" i="5"/>
  <c r="AK521" i="13" s="1"/>
  <c r="AM521" i="13" s="1"/>
  <c r="AL518" i="5"/>
  <c r="AK522" i="13" s="1"/>
  <c r="AM522" i="13" s="1"/>
  <c r="AL519" i="5"/>
  <c r="AK523" i="13" s="1"/>
  <c r="AL520" i="5"/>
  <c r="AK524" i="13" s="1"/>
  <c r="AM524" i="13" s="1"/>
  <c r="G538" i="1" s="1"/>
  <c r="AL521" i="5"/>
  <c r="AK525" i="13" s="1"/>
  <c r="AM525" i="13" s="1"/>
  <c r="G539" i="1" s="1"/>
  <c r="AL522" i="5"/>
  <c r="AK526" i="13" s="1"/>
  <c r="AM526" i="13" s="1"/>
  <c r="G540" i="1" s="1"/>
  <c r="AL523" i="5"/>
  <c r="AK527" i="13" s="1"/>
  <c r="AL524" i="5"/>
  <c r="AK528" i="13" s="1"/>
  <c r="AM528" i="13" s="1"/>
  <c r="G542" i="1" s="1"/>
  <c r="AL525" i="5"/>
  <c r="AK529" i="13" s="1"/>
  <c r="AM529" i="13" s="1"/>
  <c r="G543" i="1" s="1"/>
  <c r="AL526" i="5"/>
  <c r="AK530" i="13" s="1"/>
  <c r="AM530" i="13" s="1"/>
  <c r="AL527" i="5"/>
  <c r="AK531" i="13" s="1"/>
  <c r="AM531" i="13" s="1"/>
  <c r="AL2" i="5"/>
  <c r="AQ500" i="13"/>
  <c r="T519" i="1" s="1"/>
  <c r="AQ332" i="13"/>
  <c r="T355" i="1" s="1"/>
  <c r="T24" i="1"/>
  <c r="T12" i="1" s="1"/>
  <c r="AQ530" i="13"/>
  <c r="AQ526" i="13"/>
  <c r="T540" i="1" s="1"/>
  <c r="AQ522" i="13"/>
  <c r="AQ514" i="13"/>
  <c r="AQ506" i="13"/>
  <c r="T525" i="1" s="1"/>
  <c r="AQ502" i="13"/>
  <c r="T521" i="1" s="1"/>
  <c r="AQ497" i="13"/>
  <c r="T516" i="1" s="1"/>
  <c r="AQ494" i="13"/>
  <c r="T513" i="1" s="1"/>
  <c r="AQ490" i="13"/>
  <c r="T509" i="1" s="1"/>
  <c r="AQ483" i="13"/>
  <c r="T502" i="1" s="1"/>
  <c r="AQ474" i="13"/>
  <c r="T493" i="1" s="1"/>
  <c r="AQ470" i="13"/>
  <c r="T489" i="1" s="1"/>
  <c r="AQ465" i="13"/>
  <c r="T485" i="1" s="1"/>
  <c r="AQ458" i="13"/>
  <c r="T478" i="1" s="1"/>
  <c r="AQ451" i="13"/>
  <c r="T472" i="1" s="1"/>
  <c r="AQ443" i="13"/>
  <c r="T466" i="1" s="1"/>
  <c r="AQ415" i="13"/>
  <c r="T438" i="1" s="1"/>
  <c r="AQ409" i="13"/>
  <c r="T432" i="1" s="1"/>
  <c r="AQ401" i="13"/>
  <c r="T424" i="1" s="1"/>
  <c r="AQ394" i="13"/>
  <c r="T417" i="1" s="1"/>
  <c r="AQ387" i="13"/>
  <c r="T410" i="1" s="1"/>
  <c r="AQ379" i="13"/>
  <c r="T402" i="1" s="1"/>
  <c r="AQ351" i="13"/>
  <c r="T375" i="1" s="1"/>
  <c r="AQ345" i="13"/>
  <c r="T369" i="1" s="1"/>
  <c r="AQ337" i="13"/>
  <c r="AQ330" i="13"/>
  <c r="T353" i="1" s="1"/>
  <c r="AQ323" i="13"/>
  <c r="T346" i="1" s="1"/>
  <c r="AQ315" i="13"/>
  <c r="T338" i="1" s="1"/>
  <c r="AQ281" i="13"/>
  <c r="T304" i="1" s="1"/>
  <c r="AQ273" i="13"/>
  <c r="T296" i="1" s="1"/>
  <c r="AQ266" i="13"/>
  <c r="T289" i="1" s="1"/>
  <c r="AQ259" i="13"/>
  <c r="T282" i="1" s="1"/>
  <c r="AQ251" i="13"/>
  <c r="T274" i="1" s="1"/>
  <c r="AQ245" i="13"/>
  <c r="T268" i="1" s="1"/>
  <c r="AQ217" i="13"/>
  <c r="T240" i="1" s="1"/>
  <c r="AQ209" i="13"/>
  <c r="T232" i="1" s="1"/>
  <c r="AQ202" i="13"/>
  <c r="T225" i="1" s="1"/>
  <c r="AQ195" i="13"/>
  <c r="T218" i="1" s="1"/>
  <c r="H24" i="1"/>
  <c r="G12" i="1" l="1"/>
  <c r="H12" i="1"/>
  <c r="H11" i="1"/>
  <c r="AL1" i="11"/>
  <c r="AL12" i="13"/>
  <c r="AL1" i="12"/>
  <c r="AP12" i="13"/>
  <c r="AQ12" i="13" s="1"/>
  <c r="T37" i="1" s="1"/>
  <c r="T17" i="1" s="1"/>
  <c r="AL1" i="6"/>
  <c r="AO6" i="13"/>
  <c r="AQ466" i="13"/>
  <c r="T486" i="1" s="1"/>
  <c r="AQ482" i="13"/>
  <c r="T501" i="1" s="1"/>
  <c r="AQ498" i="13"/>
  <c r="T517" i="1" s="1"/>
  <c r="AL1" i="5"/>
  <c r="AO1" i="5" s="1"/>
  <c r="AK6" i="13"/>
  <c r="AM6" i="13" s="1"/>
  <c r="G31" i="1" s="1"/>
  <c r="G19" i="1" s="1"/>
  <c r="AM395" i="13"/>
  <c r="G418" i="1" s="1"/>
  <c r="AM399" i="13"/>
  <c r="G422" i="1" s="1"/>
  <c r="AM407" i="13"/>
  <c r="G430" i="1" s="1"/>
  <c r="AM427" i="13"/>
  <c r="G450" i="1" s="1"/>
  <c r="AM431" i="13"/>
  <c r="G454" i="1" s="1"/>
  <c r="AM435" i="13"/>
  <c r="G458" i="1" s="1"/>
  <c r="AM459" i="13"/>
  <c r="G479" i="1" s="1"/>
  <c r="AM463" i="13"/>
  <c r="G483" i="1" s="1"/>
  <c r="AM471" i="13"/>
  <c r="G490" i="1" s="1"/>
  <c r="AM491" i="13"/>
  <c r="G510" i="1" s="1"/>
  <c r="AM495" i="13"/>
  <c r="G514" i="1" s="1"/>
  <c r="AM499" i="13"/>
  <c r="G518" i="1" s="1"/>
  <c r="AM523" i="13"/>
  <c r="G537" i="1" s="1"/>
  <c r="AM527" i="13"/>
  <c r="G541" i="1" s="1"/>
  <c r="AM421" i="13"/>
  <c r="G444" i="1" s="1"/>
  <c r="AM449" i="13"/>
  <c r="G470" i="1" s="1"/>
  <c r="AM485" i="13"/>
  <c r="G504" i="1" s="1"/>
  <c r="AM513" i="13"/>
  <c r="G15" i="1"/>
  <c r="T22" i="1"/>
  <c r="T10" i="1" s="1"/>
  <c r="G22" i="1"/>
  <c r="G10" i="1" s="1"/>
  <c r="AQ480" i="13"/>
  <c r="T499" i="1" s="1"/>
  <c r="AQ484" i="13"/>
  <c r="T503" i="1" s="1"/>
  <c r="AQ488" i="13"/>
  <c r="T507" i="1" s="1"/>
  <c r="AQ492" i="13"/>
  <c r="T511" i="1" s="1"/>
  <c r="AQ496" i="13"/>
  <c r="T515" i="1" s="1"/>
  <c r="AQ504" i="13"/>
  <c r="T523" i="1" s="1"/>
  <c r="AQ508" i="13"/>
  <c r="T527" i="1" s="1"/>
  <c r="AQ512" i="13"/>
  <c r="T530" i="1" s="1"/>
  <c r="AQ516" i="13"/>
  <c r="T532" i="1" s="1"/>
  <c r="AQ520" i="13"/>
  <c r="T536" i="1" s="1"/>
  <c r="AQ524" i="13"/>
  <c r="T538" i="1" s="1"/>
  <c r="AQ528" i="13"/>
  <c r="T542" i="1" s="1"/>
  <c r="G20" i="1"/>
  <c r="G18" i="1"/>
  <c r="G16" i="1"/>
  <c r="T15" i="1"/>
  <c r="T16" i="1"/>
  <c r="T18" i="1"/>
  <c r="T20" i="1"/>
  <c r="AQ6" i="13"/>
  <c r="T31" i="1" s="1"/>
  <c r="AO5" i="13"/>
  <c r="AP5" i="13"/>
  <c r="AK5" i="13"/>
  <c r="AA543" i="1"/>
  <c r="AA542" i="1"/>
  <c r="AA541" i="1"/>
  <c r="AA540" i="1"/>
  <c r="AA539" i="1"/>
  <c r="AA538" i="1"/>
  <c r="AA537" i="1"/>
  <c r="AA536" i="1"/>
  <c r="AA535" i="1"/>
  <c r="AA534" i="1"/>
  <c r="AA533" i="1"/>
  <c r="AA532" i="1"/>
  <c r="AA531" i="1"/>
  <c r="AA530" i="1"/>
  <c r="AA529" i="1"/>
  <c r="AA528" i="1"/>
  <c r="AA527" i="1"/>
  <c r="AA526" i="1"/>
  <c r="AA525" i="1"/>
  <c r="AA524" i="1"/>
  <c r="AA523" i="1"/>
  <c r="AA522" i="1"/>
  <c r="AA521" i="1"/>
  <c r="AA520" i="1"/>
  <c r="AA519" i="1"/>
  <c r="AA518" i="1"/>
  <c r="AA517" i="1"/>
  <c r="AA516" i="1"/>
  <c r="AA515" i="1"/>
  <c r="AA514" i="1"/>
  <c r="AA513" i="1"/>
  <c r="AA512" i="1"/>
  <c r="AA511" i="1"/>
  <c r="AA510" i="1"/>
  <c r="AA509" i="1"/>
  <c r="AA508" i="1"/>
  <c r="AA507" i="1"/>
  <c r="AA506" i="1"/>
  <c r="AA505" i="1"/>
  <c r="AA504" i="1"/>
  <c r="AA503" i="1"/>
  <c r="AA502" i="1"/>
  <c r="AA501" i="1"/>
  <c r="AA500" i="1"/>
  <c r="AA499" i="1"/>
  <c r="AA498" i="1"/>
  <c r="AA497" i="1"/>
  <c r="AA496" i="1"/>
  <c r="AA495" i="1"/>
  <c r="AA494" i="1"/>
  <c r="AA493" i="1"/>
  <c r="AA492" i="1"/>
  <c r="AA491" i="1"/>
  <c r="AA490" i="1"/>
  <c r="AA489" i="1"/>
  <c r="AA488" i="1"/>
  <c r="AA487" i="1"/>
  <c r="AA486" i="1"/>
  <c r="AA485" i="1"/>
  <c r="AA484" i="1"/>
  <c r="AA483" i="1"/>
  <c r="AA482" i="1"/>
  <c r="AA481" i="1"/>
  <c r="AA480" i="1"/>
  <c r="AA479" i="1"/>
  <c r="AA478" i="1"/>
  <c r="AA477" i="1"/>
  <c r="AA476" i="1"/>
  <c r="AA475" i="1"/>
  <c r="AA474" i="1"/>
  <c r="AA473" i="1"/>
  <c r="AA472" i="1"/>
  <c r="AA471" i="1"/>
  <c r="AA470" i="1"/>
  <c r="AA469" i="1"/>
  <c r="AA468" i="1"/>
  <c r="AA467" i="1"/>
  <c r="AA466" i="1"/>
  <c r="AA465" i="1"/>
  <c r="AA464" i="1"/>
  <c r="AA463" i="1"/>
  <c r="AA462" i="1"/>
  <c r="AA461" i="1"/>
  <c r="AA460" i="1"/>
  <c r="AA459" i="1"/>
  <c r="AA458" i="1"/>
  <c r="AA457" i="1"/>
  <c r="AA456" i="1"/>
  <c r="AA455" i="1"/>
  <c r="AA454" i="1"/>
  <c r="AA453" i="1"/>
  <c r="AA452" i="1"/>
  <c r="AA451" i="1"/>
  <c r="AA450" i="1"/>
  <c r="AA449" i="1"/>
  <c r="AA448" i="1"/>
  <c r="AA447" i="1"/>
  <c r="AA446" i="1"/>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59" i="1"/>
  <c r="AA358" i="1"/>
  <c r="AA357" i="1"/>
  <c r="AA356" i="1"/>
  <c r="AA355" i="1"/>
  <c r="AA354" i="1"/>
  <c r="AA353" i="1"/>
  <c r="AA352" i="1"/>
  <c r="AA351" i="1"/>
  <c r="AA350" i="1"/>
  <c r="AA349" i="1"/>
  <c r="AA348" i="1"/>
  <c r="AA347" i="1"/>
  <c r="AA346" i="1"/>
  <c r="AA345" i="1"/>
  <c r="AA344" i="1"/>
  <c r="AA343" i="1"/>
  <c r="AA342" i="1"/>
  <c r="AA341" i="1"/>
  <c r="AA340" i="1"/>
  <c r="AA339" i="1"/>
  <c r="AA338" i="1"/>
  <c r="AA337" i="1"/>
  <c r="AA336" i="1"/>
  <c r="AA335" i="1"/>
  <c r="AA334" i="1"/>
  <c r="AA333" i="1"/>
  <c r="AA332" i="1"/>
  <c r="AA331" i="1"/>
  <c r="AA330" i="1"/>
  <c r="AA329" i="1"/>
  <c r="AA328" i="1"/>
  <c r="AA327" i="1"/>
  <c r="AA326" i="1"/>
  <c r="AA325" i="1"/>
  <c r="AA324" i="1"/>
  <c r="AA323" i="1"/>
  <c r="AA322" i="1"/>
  <c r="AA321" i="1"/>
  <c r="AA320" i="1"/>
  <c r="AA319" i="1"/>
  <c r="AA318" i="1"/>
  <c r="AA317" i="1"/>
  <c r="AA316" i="1"/>
  <c r="AA315" i="1"/>
  <c r="AA314" i="1"/>
  <c r="AA313" i="1"/>
  <c r="AA312" i="1"/>
  <c r="AA311" i="1"/>
  <c r="AA310" i="1"/>
  <c r="AA309" i="1"/>
  <c r="AA308" i="1"/>
  <c r="AA307" i="1"/>
  <c r="AA306" i="1"/>
  <c r="AA305" i="1"/>
  <c r="AA304" i="1"/>
  <c r="AA303" i="1"/>
  <c r="AA302" i="1"/>
  <c r="AA301" i="1"/>
  <c r="AA300" i="1"/>
  <c r="AA299" i="1"/>
  <c r="AA298" i="1"/>
  <c r="AA297" i="1"/>
  <c r="AA296" i="1"/>
  <c r="AA295" i="1"/>
  <c r="AA294" i="1"/>
  <c r="AA293" i="1"/>
  <c r="AA292" i="1"/>
  <c r="AA291" i="1"/>
  <c r="AA290" i="1"/>
  <c r="AA289" i="1"/>
  <c r="AA288" i="1"/>
  <c r="AA287" i="1"/>
  <c r="AA286" i="1"/>
  <c r="AA285" i="1"/>
  <c r="AA284" i="1"/>
  <c r="AA283" i="1"/>
  <c r="AA282" i="1"/>
  <c r="AA281" i="1"/>
  <c r="AA280" i="1"/>
  <c r="AA279" i="1"/>
  <c r="AA278" i="1"/>
  <c r="AA277" i="1"/>
  <c r="AA276" i="1"/>
  <c r="AA275" i="1"/>
  <c r="AA274" i="1"/>
  <c r="AA273" i="1"/>
  <c r="AA272" i="1"/>
  <c r="AA271" i="1"/>
  <c r="AA270" i="1"/>
  <c r="AA269" i="1"/>
  <c r="AA268" i="1"/>
  <c r="AA267" i="1"/>
  <c r="AA266" i="1"/>
  <c r="AA265" i="1"/>
  <c r="AA264" i="1"/>
  <c r="AA263" i="1"/>
  <c r="AA262" i="1"/>
  <c r="AA261" i="1"/>
  <c r="AA260" i="1"/>
  <c r="AA259" i="1"/>
  <c r="AA258" i="1"/>
  <c r="AA257" i="1"/>
  <c r="AA256" i="1"/>
  <c r="AA255" i="1"/>
  <c r="AA254" i="1"/>
  <c r="AA253" i="1"/>
  <c r="AA252" i="1"/>
  <c r="AA251" i="1"/>
  <c r="AA250" i="1"/>
  <c r="AA249" i="1"/>
  <c r="AA248" i="1"/>
  <c r="AA247" i="1"/>
  <c r="AA246" i="1"/>
  <c r="AA245" i="1"/>
  <c r="AA244" i="1"/>
  <c r="AA243" i="1"/>
  <c r="AA242" i="1"/>
  <c r="AA241" i="1"/>
  <c r="AA240" i="1"/>
  <c r="AA239" i="1"/>
  <c r="AA238" i="1"/>
  <c r="AA237" i="1"/>
  <c r="AA236" i="1"/>
  <c r="AA235" i="1"/>
  <c r="AA234" i="1"/>
  <c r="AA233" i="1"/>
  <c r="AA232" i="1"/>
  <c r="AA231" i="1"/>
  <c r="AA230" i="1"/>
  <c r="AA229" i="1"/>
  <c r="AA228" i="1"/>
  <c r="AA227" i="1"/>
  <c r="AA226" i="1"/>
  <c r="AA225" i="1"/>
  <c r="AA224" i="1"/>
  <c r="AA223" i="1"/>
  <c r="AA222" i="1"/>
  <c r="AA221" i="1"/>
  <c r="AA220" i="1"/>
  <c r="AA219" i="1"/>
  <c r="AA218" i="1"/>
  <c r="AA217" i="1"/>
  <c r="AA216" i="1"/>
  <c r="AA215" i="1"/>
  <c r="AA214" i="1"/>
  <c r="AA213" i="1"/>
  <c r="AA212" i="1"/>
  <c r="AA211" i="1"/>
  <c r="AA210" i="1"/>
  <c r="AA209" i="1"/>
  <c r="AA208" i="1"/>
  <c r="AA207" i="1"/>
  <c r="AA206" i="1"/>
  <c r="AA205" i="1"/>
  <c r="AA204" i="1"/>
  <c r="AA203" i="1"/>
  <c r="AA202" i="1"/>
  <c r="AA201" i="1"/>
  <c r="AA200" i="1"/>
  <c r="AA199" i="1"/>
  <c r="AA198" i="1"/>
  <c r="AA197" i="1"/>
  <c r="AA196" i="1"/>
  <c r="AA195" i="1"/>
  <c r="AA194" i="1"/>
  <c r="AA193" i="1"/>
  <c r="AA192" i="1"/>
  <c r="AA191" i="1"/>
  <c r="AA190" i="1"/>
  <c r="AA189" i="1"/>
  <c r="AA188" i="1"/>
  <c r="AA187" i="1"/>
  <c r="AA186" i="1"/>
  <c r="AA185" i="1"/>
  <c r="AA184" i="1"/>
  <c r="AA183" i="1"/>
  <c r="AA182" i="1"/>
  <c r="AA181" i="1"/>
  <c r="AA180" i="1"/>
  <c r="AA179" i="1"/>
  <c r="AA178" i="1"/>
  <c r="AA177" i="1"/>
  <c r="AA176" i="1"/>
  <c r="AA175" i="1"/>
  <c r="AA174" i="1"/>
  <c r="AA173" i="1"/>
  <c r="AA172" i="1"/>
  <c r="AA171" i="1"/>
  <c r="AA170" i="1"/>
  <c r="AA169" i="1"/>
  <c r="AA168" i="1"/>
  <c r="AA167" i="1"/>
  <c r="AA166" i="1"/>
  <c r="AA165" i="1"/>
  <c r="AA164" i="1"/>
  <c r="AA163"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3" i="1"/>
  <c r="AA122" i="1"/>
  <c r="AA121" i="1"/>
  <c r="AA120" i="1"/>
  <c r="AA119" i="1"/>
  <c r="AA118" i="1"/>
  <c r="AA117" i="1"/>
  <c r="AA116" i="1"/>
  <c r="AA115" i="1"/>
  <c r="AA114" i="1"/>
  <c r="AA113" i="1"/>
  <c r="AA112" i="1"/>
  <c r="AA111" i="1"/>
  <c r="AA110" i="1"/>
  <c r="AA109" i="1"/>
  <c r="AA108" i="1"/>
  <c r="AA107" i="1"/>
  <c r="AA106" i="1"/>
  <c r="AA105" i="1"/>
  <c r="AA104" i="1"/>
  <c r="AA103" i="1"/>
  <c r="AA102" i="1"/>
  <c r="AA101" i="1"/>
  <c r="AA100" i="1"/>
  <c r="AA99" i="1"/>
  <c r="AA98" i="1"/>
  <c r="AA97" i="1"/>
  <c r="AA96" i="1"/>
  <c r="AA95" i="1"/>
  <c r="AA94" i="1"/>
  <c r="AA93" i="1"/>
  <c r="AA92" i="1"/>
  <c r="AA91" i="1"/>
  <c r="AA90" i="1"/>
  <c r="AA89" i="1"/>
  <c r="AA88" i="1"/>
  <c r="AA87" i="1"/>
  <c r="AA86" i="1"/>
  <c r="AA85" i="1"/>
  <c r="AA84" i="1"/>
  <c r="AA83" i="1"/>
  <c r="AA82" i="1"/>
  <c r="AA81" i="1"/>
  <c r="AA80" i="1"/>
  <c r="AA79" i="1"/>
  <c r="AA78" i="1"/>
  <c r="AA77" i="1"/>
  <c r="AA76" i="1"/>
  <c r="AA75" i="1"/>
  <c r="AA74" i="1"/>
  <c r="AA73" i="1"/>
  <c r="AA72" i="1"/>
  <c r="AA71" i="1"/>
  <c r="AA70" i="1"/>
  <c r="AA69" i="1"/>
  <c r="AA68" i="1"/>
  <c r="AA67" i="1"/>
  <c r="AA66" i="1"/>
  <c r="AA65" i="1"/>
  <c r="AA64" i="1"/>
  <c r="AA63" i="1"/>
  <c r="AA62" i="1"/>
  <c r="AA61" i="1"/>
  <c r="AA60" i="1"/>
  <c r="AA59" i="1"/>
  <c r="AA58" i="1"/>
  <c r="AA57" i="1"/>
  <c r="AA56" i="1"/>
  <c r="AA55" i="1"/>
  <c r="AA54" i="1"/>
  <c r="AA53" i="1"/>
  <c r="AA52" i="1"/>
  <c r="AA51" i="1"/>
  <c r="AA50" i="1"/>
  <c r="AA49" i="1"/>
  <c r="AA48" i="1"/>
  <c r="AA47" i="1"/>
  <c r="AA46" i="1"/>
  <c r="AA45" i="1"/>
  <c r="AA44" i="1"/>
  <c r="AA43" i="1"/>
  <c r="AA42" i="1"/>
  <c r="AA41" i="1"/>
  <c r="AA40" i="1"/>
  <c r="AA39" i="1"/>
  <c r="AA38" i="1"/>
  <c r="AA37" i="1"/>
  <c r="AA36" i="1"/>
  <c r="AA35" i="1"/>
  <c r="AA34" i="1"/>
  <c r="AA33" i="1"/>
  <c r="AA32" i="1"/>
  <c r="AA31"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AL5" i="13" l="1"/>
  <c r="AM12" i="13"/>
  <c r="G37" i="1" s="1"/>
  <c r="G17" i="1" s="1"/>
  <c r="G8" i="1" s="1"/>
  <c r="G21" i="1"/>
  <c r="G9" i="1" s="1"/>
  <c r="T21" i="1"/>
  <c r="T9" i="1" s="1"/>
  <c r="AQ5" i="13"/>
  <c r="T19" i="1"/>
  <c r="T8" i="1" s="1"/>
  <c r="AM5" i="13"/>
  <c r="AG531" i="13"/>
  <c r="AF531" i="13"/>
  <c r="AH531" i="13" s="1"/>
  <c r="AD531" i="13"/>
  <c r="AC531" i="13"/>
  <c r="AG530" i="13"/>
  <c r="AF530" i="13"/>
  <c r="AD530" i="13"/>
  <c r="AC530" i="13"/>
  <c r="AG529" i="13"/>
  <c r="AF529" i="13"/>
  <c r="AD529" i="13"/>
  <c r="AC529" i="13"/>
  <c r="AG528" i="13"/>
  <c r="AF528" i="13"/>
  <c r="AH528" i="13" s="1"/>
  <c r="AD528" i="13"/>
  <c r="AC528" i="13"/>
  <c r="AG527" i="13"/>
  <c r="AF527" i="13"/>
  <c r="AH527" i="13" s="1"/>
  <c r="AD527" i="13"/>
  <c r="AC527" i="13"/>
  <c r="AG526" i="13"/>
  <c r="AF526" i="13"/>
  <c r="AD526" i="13"/>
  <c r="AC526" i="13"/>
  <c r="AG525" i="13"/>
  <c r="AF525" i="13"/>
  <c r="AH525" i="13" s="1"/>
  <c r="AD525" i="13"/>
  <c r="AC525" i="13"/>
  <c r="AG524" i="13"/>
  <c r="AF524" i="13"/>
  <c r="AD524" i="13"/>
  <c r="AC524" i="13"/>
  <c r="AG523" i="13"/>
  <c r="AF523" i="13"/>
  <c r="AH523" i="13" s="1"/>
  <c r="AD523" i="13"/>
  <c r="AC523" i="13"/>
  <c r="AG522" i="13"/>
  <c r="AF522" i="13"/>
  <c r="AD522" i="13"/>
  <c r="AC522" i="13"/>
  <c r="AG521" i="13"/>
  <c r="AF521" i="13"/>
  <c r="AH521" i="13" s="1"/>
  <c r="AD521" i="13"/>
  <c r="AC521" i="13"/>
  <c r="AG520" i="13"/>
  <c r="AF520" i="13"/>
  <c r="AD520" i="13"/>
  <c r="AC520" i="13"/>
  <c r="AG519" i="13"/>
  <c r="AF519" i="13"/>
  <c r="AD519" i="13"/>
  <c r="AC519" i="13"/>
  <c r="AG518" i="13"/>
  <c r="AF518" i="13"/>
  <c r="AD518" i="13"/>
  <c r="AC518" i="13"/>
  <c r="AG517" i="13"/>
  <c r="AF517" i="13"/>
  <c r="AH517" i="13" s="1"/>
  <c r="AD517" i="13"/>
  <c r="AC517" i="13"/>
  <c r="AG516" i="13"/>
  <c r="AF516" i="13"/>
  <c r="AD516" i="13"/>
  <c r="AC516" i="13"/>
  <c r="AG515" i="13"/>
  <c r="AF515" i="13"/>
  <c r="AH515" i="13" s="1"/>
  <c r="AD515" i="13"/>
  <c r="AC515" i="13"/>
  <c r="AG514" i="13"/>
  <c r="AF514" i="13"/>
  <c r="AH514" i="13" s="1"/>
  <c r="AD514" i="13"/>
  <c r="AC514" i="13"/>
  <c r="AG513" i="13"/>
  <c r="AF513" i="13"/>
  <c r="AH513" i="13" s="1"/>
  <c r="AD513" i="13"/>
  <c r="AC513" i="13"/>
  <c r="AG512" i="13"/>
  <c r="AF512" i="13"/>
  <c r="AH512" i="13" s="1"/>
  <c r="AD512" i="13"/>
  <c r="AC512" i="13"/>
  <c r="AG511" i="13"/>
  <c r="AF511" i="13"/>
  <c r="AD511" i="13"/>
  <c r="AC511" i="13"/>
  <c r="AG510" i="13"/>
  <c r="AF510" i="13"/>
  <c r="AH510" i="13" s="1"/>
  <c r="AD510" i="13"/>
  <c r="AC510" i="13"/>
  <c r="AG509" i="13"/>
  <c r="AF509" i="13"/>
  <c r="AH509" i="13" s="1"/>
  <c r="AD509" i="13"/>
  <c r="AC509" i="13"/>
  <c r="AG508" i="13"/>
  <c r="AF508" i="13"/>
  <c r="AD508" i="13"/>
  <c r="AC508" i="13"/>
  <c r="AG507" i="13"/>
  <c r="AF507" i="13"/>
  <c r="AH507" i="13" s="1"/>
  <c r="AD507" i="13"/>
  <c r="AC507" i="13"/>
  <c r="AG506" i="13"/>
  <c r="AF506" i="13"/>
  <c r="AD506" i="13"/>
  <c r="AC506" i="13"/>
  <c r="AG505" i="13"/>
  <c r="AF505" i="13"/>
  <c r="AH505" i="13" s="1"/>
  <c r="AD505" i="13"/>
  <c r="AC505" i="13"/>
  <c r="AG504" i="13"/>
  <c r="AF504" i="13"/>
  <c r="AH504" i="13" s="1"/>
  <c r="AD504" i="13"/>
  <c r="AC504" i="13"/>
  <c r="AG503" i="13"/>
  <c r="AF503" i="13"/>
  <c r="AH503" i="13" s="1"/>
  <c r="AD503" i="13"/>
  <c r="AC503" i="13"/>
  <c r="AG502" i="13"/>
  <c r="AF502" i="13"/>
  <c r="AD502" i="13"/>
  <c r="AC502" i="13"/>
  <c r="AG501" i="13"/>
  <c r="AF501" i="13"/>
  <c r="AH501" i="13" s="1"/>
  <c r="AD501" i="13"/>
  <c r="AC501" i="13"/>
  <c r="AG500" i="13"/>
  <c r="AF500" i="13"/>
  <c r="AH500" i="13" s="1"/>
  <c r="AD500" i="13"/>
  <c r="AC500" i="13"/>
  <c r="AG499" i="13"/>
  <c r="AF499" i="13"/>
  <c r="AH499" i="13" s="1"/>
  <c r="AD499" i="13"/>
  <c r="AC499" i="13"/>
  <c r="AG498" i="13"/>
  <c r="AF498" i="13"/>
  <c r="AD498" i="13"/>
  <c r="AC498" i="13"/>
  <c r="AG497" i="13"/>
  <c r="AF497" i="13"/>
  <c r="AH497" i="13" s="1"/>
  <c r="AD497" i="13"/>
  <c r="AC497" i="13"/>
  <c r="AG496" i="13"/>
  <c r="AF496" i="13"/>
  <c r="AH496" i="13" s="1"/>
  <c r="AD496" i="13"/>
  <c r="AC496" i="13"/>
  <c r="AG495" i="13"/>
  <c r="AF495" i="13"/>
  <c r="AH495" i="13" s="1"/>
  <c r="AD495" i="13"/>
  <c r="AC495" i="13"/>
  <c r="AG494" i="13"/>
  <c r="AF494" i="13"/>
  <c r="AD494" i="13"/>
  <c r="AC494" i="13"/>
  <c r="AG493" i="13"/>
  <c r="AF493" i="13"/>
  <c r="AH493" i="13" s="1"/>
  <c r="AD493" i="13"/>
  <c r="AC493" i="13"/>
  <c r="AG492" i="13"/>
  <c r="AF492" i="13"/>
  <c r="AD492" i="13"/>
  <c r="AC492" i="13"/>
  <c r="AG491" i="13"/>
  <c r="AF491" i="13"/>
  <c r="AH491" i="13" s="1"/>
  <c r="AD491" i="13"/>
  <c r="AC491" i="13"/>
  <c r="AG490" i="13"/>
  <c r="AF490" i="13"/>
  <c r="AD490" i="13"/>
  <c r="AC490" i="13"/>
  <c r="AG489" i="13"/>
  <c r="AF489" i="13"/>
  <c r="AD489" i="13"/>
  <c r="AC489" i="13"/>
  <c r="AE489" i="13" s="1"/>
  <c r="AG488" i="13"/>
  <c r="AF488" i="13"/>
  <c r="AD488" i="13"/>
  <c r="AC488" i="13"/>
  <c r="AG487" i="13"/>
  <c r="AF487" i="13"/>
  <c r="AH487" i="13" s="1"/>
  <c r="AD487" i="13"/>
  <c r="AC487" i="13"/>
  <c r="AG486" i="13"/>
  <c r="AF486" i="13"/>
  <c r="AD486" i="13"/>
  <c r="AC486" i="13"/>
  <c r="AG485" i="13"/>
  <c r="AF485" i="13"/>
  <c r="AH485" i="13" s="1"/>
  <c r="AD485" i="13"/>
  <c r="AC485" i="13"/>
  <c r="AG484" i="13"/>
  <c r="AF484" i="13"/>
  <c r="AD484" i="13"/>
  <c r="AC484" i="13"/>
  <c r="AG483" i="13"/>
  <c r="AF483" i="13"/>
  <c r="AH483" i="13" s="1"/>
  <c r="AD483" i="13"/>
  <c r="AC483" i="13"/>
  <c r="AG482" i="13"/>
  <c r="AF482" i="13"/>
  <c r="AD482" i="13"/>
  <c r="AC482" i="13"/>
  <c r="AG481" i="13"/>
  <c r="AF481" i="13"/>
  <c r="AH481" i="13" s="1"/>
  <c r="AD481" i="13"/>
  <c r="AC481" i="13"/>
  <c r="AG480" i="13"/>
  <c r="AF480" i="13"/>
  <c r="AH480" i="13" s="1"/>
  <c r="AD480" i="13"/>
  <c r="AC480" i="13"/>
  <c r="AG479" i="13"/>
  <c r="AF479" i="13"/>
  <c r="AH479" i="13" s="1"/>
  <c r="AD479" i="13"/>
  <c r="AC479" i="13"/>
  <c r="AG478" i="13"/>
  <c r="AF478" i="13"/>
  <c r="AD478" i="13"/>
  <c r="AC478" i="13"/>
  <c r="AG477" i="13"/>
  <c r="AF477" i="13"/>
  <c r="AH477" i="13" s="1"/>
  <c r="AD477" i="13"/>
  <c r="AC477" i="13"/>
  <c r="AE477" i="13" s="1"/>
  <c r="AG476" i="13"/>
  <c r="AF476" i="13"/>
  <c r="AD476" i="13"/>
  <c r="AC476" i="13"/>
  <c r="AG475" i="13"/>
  <c r="AF475" i="13"/>
  <c r="AH475" i="13" s="1"/>
  <c r="AD475" i="13"/>
  <c r="AC475" i="13"/>
  <c r="AG474" i="13"/>
  <c r="AF474" i="13"/>
  <c r="AD474" i="13"/>
  <c r="AC474" i="13"/>
  <c r="AG473" i="13"/>
  <c r="AF473" i="13"/>
  <c r="AH473" i="13" s="1"/>
  <c r="AD473" i="13"/>
  <c r="AC473" i="13"/>
  <c r="AG472" i="13"/>
  <c r="AF472" i="13"/>
  <c r="AH472" i="13" s="1"/>
  <c r="AD472" i="13"/>
  <c r="AC472" i="13"/>
  <c r="AG471" i="13"/>
  <c r="AF471" i="13"/>
  <c r="AH471" i="13" s="1"/>
  <c r="AD471" i="13"/>
  <c r="AC471" i="13"/>
  <c r="AG470" i="13"/>
  <c r="AF470" i="13"/>
  <c r="AD470" i="13"/>
  <c r="AC470" i="13"/>
  <c r="AG469" i="13"/>
  <c r="AF469" i="13"/>
  <c r="AH469" i="13" s="1"/>
  <c r="AD469" i="13"/>
  <c r="AC469" i="13"/>
  <c r="AG468" i="13"/>
  <c r="AF468" i="13"/>
  <c r="AH468" i="13" s="1"/>
  <c r="AD468" i="13"/>
  <c r="AC468" i="13"/>
  <c r="AG467" i="13"/>
  <c r="AF467" i="13"/>
  <c r="AH467" i="13" s="1"/>
  <c r="AD467" i="13"/>
  <c r="AC467" i="13"/>
  <c r="AG466" i="13"/>
  <c r="AF466" i="13"/>
  <c r="AD466" i="13"/>
  <c r="AC466" i="13"/>
  <c r="AG465" i="13"/>
  <c r="AF465" i="13"/>
  <c r="AD465" i="13"/>
  <c r="AC465" i="13"/>
  <c r="AG464" i="13"/>
  <c r="AF464" i="13"/>
  <c r="AH464" i="13" s="1"/>
  <c r="AD464" i="13"/>
  <c r="AC464" i="13"/>
  <c r="AG463" i="13"/>
  <c r="AF463" i="13"/>
  <c r="AH463" i="13" s="1"/>
  <c r="AD463" i="13"/>
  <c r="AC463" i="13"/>
  <c r="AG462" i="13"/>
  <c r="AF462" i="13"/>
  <c r="AD462" i="13"/>
  <c r="AC462" i="13"/>
  <c r="AG461" i="13"/>
  <c r="AF461" i="13"/>
  <c r="AH461" i="13" s="1"/>
  <c r="AD461" i="13"/>
  <c r="AC461" i="13"/>
  <c r="AE461" i="13" s="1"/>
  <c r="AG460" i="13"/>
  <c r="AF460" i="13"/>
  <c r="AD460" i="13"/>
  <c r="AC460" i="13"/>
  <c r="AE460" i="13" s="1"/>
  <c r="AG459" i="13"/>
  <c r="AF459" i="13"/>
  <c r="AH459" i="13" s="1"/>
  <c r="AD459" i="13"/>
  <c r="AC459" i="13"/>
  <c r="AG458" i="13"/>
  <c r="AF458" i="13"/>
  <c r="AD458" i="13"/>
  <c r="AC458" i="13"/>
  <c r="AG457" i="13"/>
  <c r="AF457" i="13"/>
  <c r="AH457" i="13" s="1"/>
  <c r="AD457" i="13"/>
  <c r="AC457" i="13"/>
  <c r="AE457" i="13" s="1"/>
  <c r="AG456" i="13"/>
  <c r="AF456" i="13"/>
  <c r="AD456" i="13"/>
  <c r="AC456" i="13"/>
  <c r="AG455" i="13"/>
  <c r="AF455" i="13"/>
  <c r="AH455" i="13" s="1"/>
  <c r="AD455" i="13"/>
  <c r="AC455" i="13"/>
  <c r="AG454" i="13"/>
  <c r="AF454" i="13"/>
  <c r="AD454" i="13"/>
  <c r="AC454" i="13"/>
  <c r="AG453" i="13"/>
  <c r="AF453" i="13"/>
  <c r="AH453" i="13" s="1"/>
  <c r="AD453" i="13"/>
  <c r="AC453" i="13"/>
  <c r="AE453" i="13" s="1"/>
  <c r="AG452" i="13"/>
  <c r="AF452" i="13"/>
  <c r="AD452" i="13"/>
  <c r="AC452" i="13"/>
  <c r="AG451" i="13"/>
  <c r="AF451" i="13"/>
  <c r="AH451" i="13" s="1"/>
  <c r="AD451" i="13"/>
  <c r="AC451" i="13"/>
  <c r="AG450" i="13"/>
  <c r="AF450" i="13"/>
  <c r="AH450" i="13" s="1"/>
  <c r="AD450" i="13"/>
  <c r="AC450" i="13"/>
  <c r="AG449" i="13"/>
  <c r="AF449" i="13"/>
  <c r="AH449" i="13" s="1"/>
  <c r="AD449" i="13"/>
  <c r="AC449" i="13"/>
  <c r="AG448" i="13"/>
  <c r="AF448" i="13"/>
  <c r="AH448" i="13" s="1"/>
  <c r="AD448" i="13"/>
  <c r="AC448" i="13"/>
  <c r="AG447" i="13"/>
  <c r="AF447" i="13"/>
  <c r="AD447" i="13"/>
  <c r="AC447" i="13"/>
  <c r="AG446" i="13"/>
  <c r="AF446" i="13"/>
  <c r="AD446" i="13"/>
  <c r="AC446" i="13"/>
  <c r="AG445" i="13"/>
  <c r="AF445" i="13"/>
  <c r="AH445" i="13" s="1"/>
  <c r="AD445" i="13"/>
  <c r="AC445" i="13"/>
  <c r="AG444" i="13"/>
  <c r="AF444" i="13"/>
  <c r="AD444" i="13"/>
  <c r="AC444" i="13"/>
  <c r="AG443" i="13"/>
  <c r="AF443" i="13"/>
  <c r="AH443" i="13" s="1"/>
  <c r="AD443" i="13"/>
  <c r="AC443" i="13"/>
  <c r="AG442" i="13"/>
  <c r="AF442" i="13"/>
  <c r="AD442" i="13"/>
  <c r="AC442" i="13"/>
  <c r="AG441" i="13"/>
  <c r="AF441" i="13"/>
  <c r="AH441" i="13" s="1"/>
  <c r="AD441" i="13"/>
  <c r="AC441" i="13"/>
  <c r="AG440" i="13"/>
  <c r="AF440" i="13"/>
  <c r="AH440" i="13" s="1"/>
  <c r="AD440" i="13"/>
  <c r="AC440" i="13"/>
  <c r="AG439" i="13"/>
  <c r="AF439" i="13"/>
  <c r="AH439" i="13" s="1"/>
  <c r="AD439" i="13"/>
  <c r="AC439" i="13"/>
  <c r="AG438" i="13"/>
  <c r="AF438" i="13"/>
  <c r="AD438" i="13"/>
  <c r="AC438" i="13"/>
  <c r="AG437" i="13"/>
  <c r="AF437" i="13"/>
  <c r="AH437" i="13" s="1"/>
  <c r="AD437" i="13"/>
  <c r="AC437" i="13"/>
  <c r="AG436" i="13"/>
  <c r="AF436" i="13"/>
  <c r="AH436" i="13" s="1"/>
  <c r="AD436" i="13"/>
  <c r="AC436" i="13"/>
  <c r="AG435" i="13"/>
  <c r="AF435" i="13"/>
  <c r="AH435" i="13" s="1"/>
  <c r="AD435" i="13"/>
  <c r="AC435" i="13"/>
  <c r="AG434" i="13"/>
  <c r="AF434" i="13"/>
  <c r="AD434" i="13"/>
  <c r="AC434" i="13"/>
  <c r="AG433" i="13"/>
  <c r="AF433" i="13"/>
  <c r="AH433" i="13" s="1"/>
  <c r="AD433" i="13"/>
  <c r="AC433" i="13"/>
  <c r="AG432" i="13"/>
  <c r="AF432" i="13"/>
  <c r="AH432" i="13" s="1"/>
  <c r="AD432" i="13"/>
  <c r="AC432" i="13"/>
  <c r="AG431" i="13"/>
  <c r="AF431" i="13"/>
  <c r="AH431" i="13" s="1"/>
  <c r="AD431" i="13"/>
  <c r="AC431" i="13"/>
  <c r="AG430" i="13"/>
  <c r="AF430" i="13"/>
  <c r="AD430" i="13"/>
  <c r="AC430" i="13"/>
  <c r="AG429" i="13"/>
  <c r="AF429" i="13"/>
  <c r="AH429" i="13" s="1"/>
  <c r="AD429" i="13"/>
  <c r="AC429" i="13"/>
  <c r="AG428" i="13"/>
  <c r="AF428" i="13"/>
  <c r="AD428" i="13"/>
  <c r="AC428" i="13"/>
  <c r="AG427" i="13"/>
  <c r="AF427" i="13"/>
  <c r="AH427" i="13" s="1"/>
  <c r="AD427" i="13"/>
  <c r="AC427" i="13"/>
  <c r="AG426" i="13"/>
  <c r="AF426" i="13"/>
  <c r="AD426" i="13"/>
  <c r="AC426" i="13"/>
  <c r="AG425" i="13"/>
  <c r="AF425" i="13"/>
  <c r="AD425" i="13"/>
  <c r="AC425" i="13"/>
  <c r="AG424" i="13"/>
  <c r="AF424" i="13"/>
  <c r="AD424" i="13"/>
  <c r="AC424" i="13"/>
  <c r="AG423" i="13"/>
  <c r="AF423" i="13"/>
  <c r="AH423" i="13" s="1"/>
  <c r="AD423" i="13"/>
  <c r="AC423" i="13"/>
  <c r="AG422" i="13"/>
  <c r="AF422" i="13"/>
  <c r="AD422" i="13"/>
  <c r="AC422" i="13"/>
  <c r="AG421" i="13"/>
  <c r="AF421" i="13"/>
  <c r="AH421" i="13" s="1"/>
  <c r="AD421" i="13"/>
  <c r="AC421" i="13"/>
  <c r="AG420" i="13"/>
  <c r="AF420" i="13"/>
  <c r="AD420" i="13"/>
  <c r="AC420" i="13"/>
  <c r="AG419" i="13"/>
  <c r="AF419" i="13"/>
  <c r="AH419" i="13" s="1"/>
  <c r="AD419" i="13"/>
  <c r="AC419" i="13"/>
  <c r="AG418" i="13"/>
  <c r="AF418" i="13"/>
  <c r="AH418" i="13" s="1"/>
  <c r="AD418" i="13"/>
  <c r="AC418" i="13"/>
  <c r="AG417" i="13"/>
  <c r="AF417" i="13"/>
  <c r="AH417" i="13" s="1"/>
  <c r="AD417" i="13"/>
  <c r="AC417" i="13"/>
  <c r="AG416" i="13"/>
  <c r="AF416" i="13"/>
  <c r="AH416" i="13" s="1"/>
  <c r="AD416" i="13"/>
  <c r="AC416" i="13"/>
  <c r="AG415" i="13"/>
  <c r="AF415" i="13"/>
  <c r="AH415" i="13" s="1"/>
  <c r="AD415" i="13"/>
  <c r="AC415" i="13"/>
  <c r="AG414" i="13"/>
  <c r="AF414" i="13"/>
  <c r="AD414" i="13"/>
  <c r="AC414" i="13"/>
  <c r="AG413" i="13"/>
  <c r="AF413" i="13"/>
  <c r="AH413" i="13" s="1"/>
  <c r="AD413" i="13"/>
  <c r="AC413" i="13"/>
  <c r="AG412" i="13"/>
  <c r="AF412" i="13"/>
  <c r="AD412" i="13"/>
  <c r="AC412" i="13"/>
  <c r="AG411" i="13"/>
  <c r="AF411" i="13"/>
  <c r="AH411" i="13" s="1"/>
  <c r="AD411" i="13"/>
  <c r="AC411" i="13"/>
  <c r="AG410" i="13"/>
  <c r="AF410" i="13"/>
  <c r="AD410" i="13"/>
  <c r="AC410" i="13"/>
  <c r="AG409" i="13"/>
  <c r="AF409" i="13"/>
  <c r="AH409" i="13" s="1"/>
  <c r="AD409" i="13"/>
  <c r="AC409" i="13"/>
  <c r="AG408" i="13"/>
  <c r="AF408" i="13"/>
  <c r="AH408" i="13" s="1"/>
  <c r="AD408" i="13"/>
  <c r="AC408" i="13"/>
  <c r="AG407" i="13"/>
  <c r="AF407" i="13"/>
  <c r="AH407" i="13" s="1"/>
  <c r="AD407" i="13"/>
  <c r="AC407" i="13"/>
  <c r="AG406" i="13"/>
  <c r="AF406" i="13"/>
  <c r="AD406" i="13"/>
  <c r="AC406" i="13"/>
  <c r="AG405" i="13"/>
  <c r="AF405" i="13"/>
  <c r="AH405" i="13" s="1"/>
  <c r="AD405" i="13"/>
  <c r="AC405" i="13"/>
  <c r="AG404" i="13"/>
  <c r="AF404" i="13"/>
  <c r="AH404" i="13" s="1"/>
  <c r="AD404" i="13"/>
  <c r="AC404" i="13"/>
  <c r="AG403" i="13"/>
  <c r="AF403" i="13"/>
  <c r="AH403" i="13" s="1"/>
  <c r="AD403" i="13"/>
  <c r="AC403" i="13"/>
  <c r="AG402" i="13"/>
  <c r="AF402" i="13"/>
  <c r="AD402" i="13"/>
  <c r="AC402" i="13"/>
  <c r="AG401" i="13"/>
  <c r="AF401" i="13"/>
  <c r="AH401" i="13" s="1"/>
  <c r="AD401" i="13"/>
  <c r="AC401" i="13"/>
  <c r="AG400" i="13"/>
  <c r="AF400" i="13"/>
  <c r="AH400" i="13" s="1"/>
  <c r="AD400" i="13"/>
  <c r="AC400" i="13"/>
  <c r="AE400" i="13" s="1"/>
  <c r="AG399" i="13"/>
  <c r="AF399" i="13"/>
  <c r="AH399" i="13" s="1"/>
  <c r="AD399" i="13"/>
  <c r="AC399" i="13"/>
  <c r="AG398" i="13"/>
  <c r="AF398" i="13"/>
  <c r="AD398" i="13"/>
  <c r="AC398" i="13"/>
  <c r="AG397" i="13"/>
  <c r="AF397" i="13"/>
  <c r="AH397" i="13" s="1"/>
  <c r="AD397" i="13"/>
  <c r="AC397" i="13"/>
  <c r="AG396" i="13"/>
  <c r="AF396" i="13"/>
  <c r="AD396" i="13"/>
  <c r="AC396" i="13"/>
  <c r="AG395" i="13"/>
  <c r="AF395" i="13"/>
  <c r="AH395" i="13" s="1"/>
  <c r="AD395" i="13"/>
  <c r="AC395" i="13"/>
  <c r="AG394" i="13"/>
  <c r="AF394" i="13"/>
  <c r="AD394" i="13"/>
  <c r="AC394" i="13"/>
  <c r="AG393" i="13"/>
  <c r="AF393" i="13"/>
  <c r="AH393" i="13" s="1"/>
  <c r="AD393" i="13"/>
  <c r="AC393" i="13"/>
  <c r="AG392" i="13"/>
  <c r="AF392" i="13"/>
  <c r="AD392" i="13"/>
  <c r="AC392" i="13"/>
  <c r="AG391" i="13"/>
  <c r="AF391" i="13"/>
  <c r="AH391" i="13" s="1"/>
  <c r="AD391" i="13"/>
  <c r="AC391" i="13"/>
  <c r="AG390" i="13"/>
  <c r="AF390" i="13"/>
  <c r="AD390" i="13"/>
  <c r="AC390" i="13"/>
  <c r="AG389" i="13"/>
  <c r="AF389" i="13"/>
  <c r="AH389" i="13" s="1"/>
  <c r="AD389" i="13"/>
  <c r="AC389" i="13"/>
  <c r="AE389" i="13" s="1"/>
  <c r="AG388" i="13"/>
  <c r="AF388" i="13"/>
  <c r="AD388" i="13"/>
  <c r="AC388" i="13"/>
  <c r="AG387" i="13"/>
  <c r="AF387" i="13"/>
  <c r="AH387" i="13" s="1"/>
  <c r="AD387" i="13"/>
  <c r="AC387" i="13"/>
  <c r="AG386" i="13"/>
  <c r="AF386" i="13"/>
  <c r="AH386" i="13" s="1"/>
  <c r="AD386" i="13"/>
  <c r="AC386" i="13"/>
  <c r="AG385" i="13"/>
  <c r="AF385" i="13"/>
  <c r="AH385" i="13" s="1"/>
  <c r="AD385" i="13"/>
  <c r="AC385" i="13"/>
  <c r="AG384" i="13"/>
  <c r="AF384" i="13"/>
  <c r="AH384" i="13" s="1"/>
  <c r="AD384" i="13"/>
  <c r="AC384" i="13"/>
  <c r="AG383" i="13"/>
  <c r="AF383" i="13"/>
  <c r="AD383" i="13"/>
  <c r="AC383" i="13"/>
  <c r="AG382" i="13"/>
  <c r="AF382" i="13"/>
  <c r="AD382" i="13"/>
  <c r="AC382" i="13"/>
  <c r="AG381" i="13"/>
  <c r="AF381" i="13"/>
  <c r="AH381" i="13" s="1"/>
  <c r="AD381" i="13"/>
  <c r="AC381" i="13"/>
  <c r="AE381" i="13" s="1"/>
  <c r="AG380" i="13"/>
  <c r="AF380" i="13"/>
  <c r="AD380" i="13"/>
  <c r="AC380" i="13"/>
  <c r="AG379" i="13"/>
  <c r="AF379" i="13"/>
  <c r="AH379" i="13" s="1"/>
  <c r="AD379" i="13"/>
  <c r="AC379" i="13"/>
  <c r="AG378" i="13"/>
  <c r="AF378" i="13"/>
  <c r="AD378" i="13"/>
  <c r="AC378" i="13"/>
  <c r="AE378" i="13" s="1"/>
  <c r="AG377" i="13"/>
  <c r="AF377" i="13"/>
  <c r="AH377" i="13" s="1"/>
  <c r="AD377" i="13"/>
  <c r="AC377" i="13"/>
  <c r="AG376" i="13"/>
  <c r="AF376" i="13"/>
  <c r="AH376" i="13" s="1"/>
  <c r="AD376" i="13"/>
  <c r="AC376" i="13"/>
  <c r="AG375" i="13"/>
  <c r="AF375" i="13"/>
  <c r="AH375" i="13" s="1"/>
  <c r="AD375" i="13"/>
  <c r="AC375" i="13"/>
  <c r="AG374" i="13"/>
  <c r="AF374" i="13"/>
  <c r="AD374" i="13"/>
  <c r="AC374" i="13"/>
  <c r="AG373" i="13"/>
  <c r="AF373" i="13"/>
  <c r="AH373" i="13" s="1"/>
  <c r="AD373" i="13"/>
  <c r="AC373" i="13"/>
  <c r="AG372" i="13"/>
  <c r="AF372" i="13"/>
  <c r="AH372" i="13" s="1"/>
  <c r="AD372" i="13"/>
  <c r="AC372" i="13"/>
  <c r="AG371" i="13"/>
  <c r="AF371" i="13"/>
  <c r="AH371" i="13" s="1"/>
  <c r="AD371" i="13"/>
  <c r="AC371" i="13"/>
  <c r="AG370" i="13"/>
  <c r="AF370" i="13"/>
  <c r="AD370" i="13"/>
  <c r="AC370" i="13"/>
  <c r="AG369" i="13"/>
  <c r="AF369" i="13"/>
  <c r="AH369" i="13" s="1"/>
  <c r="AD369" i="13"/>
  <c r="AC369" i="13"/>
  <c r="AG368" i="13"/>
  <c r="AF368" i="13"/>
  <c r="AH368" i="13" s="1"/>
  <c r="AD368" i="13"/>
  <c r="AC368" i="13"/>
  <c r="AG367" i="13"/>
  <c r="AF367" i="13"/>
  <c r="AH367" i="13" s="1"/>
  <c r="AD367" i="13"/>
  <c r="AC367" i="13"/>
  <c r="AG366" i="13"/>
  <c r="AF366" i="13"/>
  <c r="AD366" i="13"/>
  <c r="AC366" i="13"/>
  <c r="AG365" i="13"/>
  <c r="AF365" i="13"/>
  <c r="AH365" i="13" s="1"/>
  <c r="AD365" i="13"/>
  <c r="AC365" i="13"/>
  <c r="AG364" i="13"/>
  <c r="AF364" i="13"/>
  <c r="AD364" i="13"/>
  <c r="AC364" i="13"/>
  <c r="AG363" i="13"/>
  <c r="AF363" i="13"/>
  <c r="AH363" i="13" s="1"/>
  <c r="AD363" i="13"/>
  <c r="AC363" i="13"/>
  <c r="AG362" i="13"/>
  <c r="AF362" i="13"/>
  <c r="AD362" i="13"/>
  <c r="AC362" i="13"/>
  <c r="AG361" i="13"/>
  <c r="AF361" i="13"/>
  <c r="AD361" i="13"/>
  <c r="AC361" i="13"/>
  <c r="AG360" i="13"/>
  <c r="AF360" i="13"/>
  <c r="AD360" i="13"/>
  <c r="AC360" i="13"/>
  <c r="AG359" i="13"/>
  <c r="AF359" i="13"/>
  <c r="AH359" i="13" s="1"/>
  <c r="AD359" i="13"/>
  <c r="AC359" i="13"/>
  <c r="AE359" i="13" s="1"/>
  <c r="AG358" i="13"/>
  <c r="AF358" i="13"/>
  <c r="AD358" i="13"/>
  <c r="AC358" i="13"/>
  <c r="AG357" i="13"/>
  <c r="AF357" i="13"/>
  <c r="AH357" i="13" s="1"/>
  <c r="AD357" i="13"/>
  <c r="AC357" i="13"/>
  <c r="AG356" i="13"/>
  <c r="AF356" i="13"/>
  <c r="AD356" i="13"/>
  <c r="AC356" i="13"/>
  <c r="AG355" i="13"/>
  <c r="AF355" i="13"/>
  <c r="AH355" i="13" s="1"/>
  <c r="AD355" i="13"/>
  <c r="AC355" i="13"/>
  <c r="AG354" i="13"/>
  <c r="AF354" i="13"/>
  <c r="AD354" i="13"/>
  <c r="AC354" i="13"/>
  <c r="AG353" i="13"/>
  <c r="AF353" i="13"/>
  <c r="AH353" i="13" s="1"/>
  <c r="AD353" i="13"/>
  <c r="AC353" i="13"/>
  <c r="AG352" i="13"/>
  <c r="AF352" i="13"/>
  <c r="AH352" i="13" s="1"/>
  <c r="AD352" i="13"/>
  <c r="AC352" i="13"/>
  <c r="AG351" i="13"/>
  <c r="AF351" i="13"/>
  <c r="AH351" i="13" s="1"/>
  <c r="AD351" i="13"/>
  <c r="AC351" i="13"/>
  <c r="AG350" i="13"/>
  <c r="AF350" i="13"/>
  <c r="AD350" i="13"/>
  <c r="AC350" i="13"/>
  <c r="AG349" i="13"/>
  <c r="AF349" i="13"/>
  <c r="AH349" i="13" s="1"/>
  <c r="AD349" i="13"/>
  <c r="AC349" i="13"/>
  <c r="AG348" i="13"/>
  <c r="AF348" i="13"/>
  <c r="AD348" i="13"/>
  <c r="AC348" i="13"/>
  <c r="AG347" i="13"/>
  <c r="AF347" i="13"/>
  <c r="AH347" i="13" s="1"/>
  <c r="AD347" i="13"/>
  <c r="AC347" i="13"/>
  <c r="AG346" i="13"/>
  <c r="AF346" i="13"/>
  <c r="AD346" i="13"/>
  <c r="AC346" i="13"/>
  <c r="AG345" i="13"/>
  <c r="AF345" i="13"/>
  <c r="AH345" i="13" s="1"/>
  <c r="AD345" i="13"/>
  <c r="AC345" i="13"/>
  <c r="AG344" i="13"/>
  <c r="AF344" i="13"/>
  <c r="AH344" i="13" s="1"/>
  <c r="AD344" i="13"/>
  <c r="AC344" i="13"/>
  <c r="AG343" i="13"/>
  <c r="AF343" i="13"/>
  <c r="AH343" i="13" s="1"/>
  <c r="AD343" i="13"/>
  <c r="AC343" i="13"/>
  <c r="AG342" i="13"/>
  <c r="AF342" i="13"/>
  <c r="AD342" i="13"/>
  <c r="AC342" i="13"/>
  <c r="AG341" i="13"/>
  <c r="AF341" i="13"/>
  <c r="AH341" i="13" s="1"/>
  <c r="AD341" i="13"/>
  <c r="AC341" i="13"/>
  <c r="AG340" i="13"/>
  <c r="AF340" i="13"/>
  <c r="AH340" i="13" s="1"/>
  <c r="AD340" i="13"/>
  <c r="AC340" i="13"/>
  <c r="AG339" i="13"/>
  <c r="AF339" i="13"/>
  <c r="AH339" i="13" s="1"/>
  <c r="AD339" i="13"/>
  <c r="AC339" i="13"/>
  <c r="AG338" i="13"/>
  <c r="AF338" i="13"/>
  <c r="AD338" i="13"/>
  <c r="AC338" i="13"/>
  <c r="AG337" i="13"/>
  <c r="AF337" i="13"/>
  <c r="AH337" i="13" s="1"/>
  <c r="AD337" i="13"/>
  <c r="AC337" i="13"/>
  <c r="AG336" i="13"/>
  <c r="AF336" i="13"/>
  <c r="AH336" i="13" s="1"/>
  <c r="AD336" i="13"/>
  <c r="AC336" i="13"/>
  <c r="AG335" i="13"/>
  <c r="AF335" i="13"/>
  <c r="AH335" i="13" s="1"/>
  <c r="AD335" i="13"/>
  <c r="AC335" i="13"/>
  <c r="AG334" i="13"/>
  <c r="AF334" i="13"/>
  <c r="AD334" i="13"/>
  <c r="AC334" i="13"/>
  <c r="AG333" i="13"/>
  <c r="AF333" i="13"/>
  <c r="AH333" i="13" s="1"/>
  <c r="AD333" i="13"/>
  <c r="AC333" i="13"/>
  <c r="AG332" i="13"/>
  <c r="AF332" i="13"/>
  <c r="AD332" i="13"/>
  <c r="AC332" i="13"/>
  <c r="AE332" i="13" s="1"/>
  <c r="AG331" i="13"/>
  <c r="AF331" i="13"/>
  <c r="AH331" i="13" s="1"/>
  <c r="AD331" i="13"/>
  <c r="AC331" i="13"/>
  <c r="AG330" i="13"/>
  <c r="AF330" i="13"/>
  <c r="AD330" i="13"/>
  <c r="AC330" i="13"/>
  <c r="AG329" i="13"/>
  <c r="AF329" i="13"/>
  <c r="AH329" i="13" s="1"/>
  <c r="AD329" i="13"/>
  <c r="AC329" i="13"/>
  <c r="AG328" i="13"/>
  <c r="AF328" i="13"/>
  <c r="AD328" i="13"/>
  <c r="AC328" i="13"/>
  <c r="AE328" i="13" s="1"/>
  <c r="AG327" i="13"/>
  <c r="AF327" i="13"/>
  <c r="AH327" i="13" s="1"/>
  <c r="AD327" i="13"/>
  <c r="AC327" i="13"/>
  <c r="AG326" i="13"/>
  <c r="AF326" i="13"/>
  <c r="AD326" i="13"/>
  <c r="AC326" i="13"/>
  <c r="AG325" i="13"/>
  <c r="AF325" i="13"/>
  <c r="AH325" i="13" s="1"/>
  <c r="AD325" i="13"/>
  <c r="AC325" i="13"/>
  <c r="AG324" i="13"/>
  <c r="AF324" i="13"/>
  <c r="AD324" i="13"/>
  <c r="AC324" i="13"/>
  <c r="AG323" i="13"/>
  <c r="AF323" i="13"/>
  <c r="AH323" i="13" s="1"/>
  <c r="AD323" i="13"/>
  <c r="AC323" i="13"/>
  <c r="AG322" i="13"/>
  <c r="AF322" i="13"/>
  <c r="AD322" i="13"/>
  <c r="AC322" i="13"/>
  <c r="AG321" i="13"/>
  <c r="AF321" i="13"/>
  <c r="AH321" i="13" s="1"/>
  <c r="AD321" i="13"/>
  <c r="AC321" i="13"/>
  <c r="AG320" i="13"/>
  <c r="AF320" i="13"/>
  <c r="AH320" i="13" s="1"/>
  <c r="AD320" i="13"/>
  <c r="AC320" i="13"/>
  <c r="AG319" i="13"/>
  <c r="AF319" i="13"/>
  <c r="AD319" i="13"/>
  <c r="AC319" i="13"/>
  <c r="AG318" i="13"/>
  <c r="AF318" i="13"/>
  <c r="AD318" i="13"/>
  <c r="AC318" i="13"/>
  <c r="AG317" i="13"/>
  <c r="AF317" i="13"/>
  <c r="AH317" i="13" s="1"/>
  <c r="AD317" i="13"/>
  <c r="AC317" i="13"/>
  <c r="AG316" i="13"/>
  <c r="AF316" i="13"/>
  <c r="AD316" i="13"/>
  <c r="AC316" i="13"/>
  <c r="AG315" i="13"/>
  <c r="AF315" i="13"/>
  <c r="AH315" i="13" s="1"/>
  <c r="AD315" i="13"/>
  <c r="AC315" i="13"/>
  <c r="AG314" i="13"/>
  <c r="AF314" i="13"/>
  <c r="AD314" i="13"/>
  <c r="AC314" i="13"/>
  <c r="AG313" i="13"/>
  <c r="AF313" i="13"/>
  <c r="AH313" i="13" s="1"/>
  <c r="AD313" i="13"/>
  <c r="AC313" i="13"/>
  <c r="AG312" i="13"/>
  <c r="AF312" i="13"/>
  <c r="AH312" i="13" s="1"/>
  <c r="AD312" i="13"/>
  <c r="AC312" i="13"/>
  <c r="AG311" i="13"/>
  <c r="AF311" i="13"/>
  <c r="AH311" i="13" s="1"/>
  <c r="AD311" i="13"/>
  <c r="AC311" i="13"/>
  <c r="AG310" i="13"/>
  <c r="AF310" i="13"/>
  <c r="AD310" i="13"/>
  <c r="AC310" i="13"/>
  <c r="AE310" i="13" s="1"/>
  <c r="AG309" i="13"/>
  <c r="AF309" i="13"/>
  <c r="AH309" i="13" s="1"/>
  <c r="AD309" i="13"/>
  <c r="AC309" i="13"/>
  <c r="AG308" i="13"/>
  <c r="AF308" i="13"/>
  <c r="AH308" i="13" s="1"/>
  <c r="AD308" i="13"/>
  <c r="AC308" i="13"/>
  <c r="AG307" i="13"/>
  <c r="AF307" i="13"/>
  <c r="AH307" i="13" s="1"/>
  <c r="AD307" i="13"/>
  <c r="AC307" i="13"/>
  <c r="AG306" i="13"/>
  <c r="AF306" i="13"/>
  <c r="AD306" i="13"/>
  <c r="AC306" i="13"/>
  <c r="AG305" i="13"/>
  <c r="AF305" i="13"/>
  <c r="AH305" i="13" s="1"/>
  <c r="AD305" i="13"/>
  <c r="AC305" i="13"/>
  <c r="AG304" i="13"/>
  <c r="AF304" i="13"/>
  <c r="AH304" i="13" s="1"/>
  <c r="AD304" i="13"/>
  <c r="AC304" i="13"/>
  <c r="AG303" i="13"/>
  <c r="AF303" i="13"/>
  <c r="AH303" i="13" s="1"/>
  <c r="AD303" i="13"/>
  <c r="AC303" i="13"/>
  <c r="AG302" i="13"/>
  <c r="AF302" i="13"/>
  <c r="AD302" i="13"/>
  <c r="AC302" i="13"/>
  <c r="AG301" i="13"/>
  <c r="AF301" i="13"/>
  <c r="AH301" i="13" s="1"/>
  <c r="AD301" i="13"/>
  <c r="AC301" i="13"/>
  <c r="AG300" i="13"/>
  <c r="AF300" i="13"/>
  <c r="AD300" i="13"/>
  <c r="AC300" i="13"/>
  <c r="AG299" i="13"/>
  <c r="AF299" i="13"/>
  <c r="AH299" i="13" s="1"/>
  <c r="AD299" i="13"/>
  <c r="AC299" i="13"/>
  <c r="AG298" i="13"/>
  <c r="AF298" i="13"/>
  <c r="AD298" i="13"/>
  <c r="AC298" i="13"/>
  <c r="AG297" i="13"/>
  <c r="AF297" i="13"/>
  <c r="AD297" i="13"/>
  <c r="AC297" i="13"/>
  <c r="AG296" i="13"/>
  <c r="AF296" i="13"/>
  <c r="AD296" i="13"/>
  <c r="AC296" i="13"/>
  <c r="AG295" i="13"/>
  <c r="AF295" i="13"/>
  <c r="AH295" i="13" s="1"/>
  <c r="AD295" i="13"/>
  <c r="AC295" i="13"/>
  <c r="AG294" i="13"/>
  <c r="AF294" i="13"/>
  <c r="AD294" i="13"/>
  <c r="AC294" i="13"/>
  <c r="AG293" i="13"/>
  <c r="AF293" i="13"/>
  <c r="AH293" i="13" s="1"/>
  <c r="AD293" i="13"/>
  <c r="AC293" i="13"/>
  <c r="AG292" i="13"/>
  <c r="AF292" i="13"/>
  <c r="AD292" i="13"/>
  <c r="AC292" i="13"/>
  <c r="AG291" i="13"/>
  <c r="AF291" i="13"/>
  <c r="AH291" i="13" s="1"/>
  <c r="AD291" i="13"/>
  <c r="AC291" i="13"/>
  <c r="AG290" i="13"/>
  <c r="AF290" i="13"/>
  <c r="AH290" i="13" s="1"/>
  <c r="AD290" i="13"/>
  <c r="AC290" i="13"/>
  <c r="AG289" i="13"/>
  <c r="AF289" i="13"/>
  <c r="AH289" i="13" s="1"/>
  <c r="AD289" i="13"/>
  <c r="AC289" i="13"/>
  <c r="AG288" i="13"/>
  <c r="AF288" i="13"/>
  <c r="AH288" i="13" s="1"/>
  <c r="AD288" i="13"/>
  <c r="AC288" i="13"/>
  <c r="AG287" i="13"/>
  <c r="AF287" i="13"/>
  <c r="AH287" i="13" s="1"/>
  <c r="AD287" i="13"/>
  <c r="AC287" i="13"/>
  <c r="AG286" i="13"/>
  <c r="AF286" i="13"/>
  <c r="AD286" i="13"/>
  <c r="AC286" i="13"/>
  <c r="AG285" i="13"/>
  <c r="AF285" i="13"/>
  <c r="AH285" i="13" s="1"/>
  <c r="AD285" i="13"/>
  <c r="AC285" i="13"/>
  <c r="AG284" i="13"/>
  <c r="AF284" i="13"/>
  <c r="AD284" i="13"/>
  <c r="AC284" i="13"/>
  <c r="AG283" i="13"/>
  <c r="AF283" i="13"/>
  <c r="AH283" i="13" s="1"/>
  <c r="AD283" i="13"/>
  <c r="AC283" i="13"/>
  <c r="AG282" i="13"/>
  <c r="AF282" i="13"/>
  <c r="AD282" i="13"/>
  <c r="AC282" i="13"/>
  <c r="AG281" i="13"/>
  <c r="AF281" i="13"/>
  <c r="AH281" i="13" s="1"/>
  <c r="AD281" i="13"/>
  <c r="AC281" i="13"/>
  <c r="AG280" i="13"/>
  <c r="AF280" i="13"/>
  <c r="AH280" i="13" s="1"/>
  <c r="AD280" i="13"/>
  <c r="AC280" i="13"/>
  <c r="AG279" i="13"/>
  <c r="AF279" i="13"/>
  <c r="AH279" i="13" s="1"/>
  <c r="AD279" i="13"/>
  <c r="AC279" i="13"/>
  <c r="AG278" i="13"/>
  <c r="AF278" i="13"/>
  <c r="AD278" i="13"/>
  <c r="AC278" i="13"/>
  <c r="AG277" i="13"/>
  <c r="AF277" i="13"/>
  <c r="AH277" i="13" s="1"/>
  <c r="AD277" i="13"/>
  <c r="AC277" i="13"/>
  <c r="AG276" i="13"/>
  <c r="AF276" i="13"/>
  <c r="AH276" i="13" s="1"/>
  <c r="AD276" i="13"/>
  <c r="AC276" i="13"/>
  <c r="AG275" i="13"/>
  <c r="AF275" i="13"/>
  <c r="AH275" i="13" s="1"/>
  <c r="AD275" i="13"/>
  <c r="AC275" i="13"/>
  <c r="AG274" i="13"/>
  <c r="AF274" i="13"/>
  <c r="AD274" i="13"/>
  <c r="AC274" i="13"/>
  <c r="AG273" i="13"/>
  <c r="AF273" i="13"/>
  <c r="AH273" i="13" s="1"/>
  <c r="AD273" i="13"/>
  <c r="AC273" i="13"/>
  <c r="AG272" i="13"/>
  <c r="AF272" i="13"/>
  <c r="AH272" i="13" s="1"/>
  <c r="AD272" i="13"/>
  <c r="AC272" i="13"/>
  <c r="AG271" i="13"/>
  <c r="AF271" i="13"/>
  <c r="AH271" i="13" s="1"/>
  <c r="AD271" i="13"/>
  <c r="AC271" i="13"/>
  <c r="AG270" i="13"/>
  <c r="AF270" i="13"/>
  <c r="AD270" i="13"/>
  <c r="AC270" i="13"/>
  <c r="AG269" i="13"/>
  <c r="AF269" i="13"/>
  <c r="AH269" i="13" s="1"/>
  <c r="AD269" i="13"/>
  <c r="AC269" i="13"/>
  <c r="AG268" i="13"/>
  <c r="AF268" i="13"/>
  <c r="AD268" i="13"/>
  <c r="AC268" i="13"/>
  <c r="AG267" i="13"/>
  <c r="AF267" i="13"/>
  <c r="AH267" i="13" s="1"/>
  <c r="AD267" i="13"/>
  <c r="AC267" i="13"/>
  <c r="AG266" i="13"/>
  <c r="AF266" i="13"/>
  <c r="AD266" i="13"/>
  <c r="AC266" i="13"/>
  <c r="AG265" i="13"/>
  <c r="AF265" i="13"/>
  <c r="AH265" i="13" s="1"/>
  <c r="AD265" i="13"/>
  <c r="AC265" i="13"/>
  <c r="AE265" i="13" s="1"/>
  <c r="AI265" i="13" s="1"/>
  <c r="AG264" i="13"/>
  <c r="AF264" i="13"/>
  <c r="AD264" i="13"/>
  <c r="AC264" i="13"/>
  <c r="AG263" i="13"/>
  <c r="AF263" i="13"/>
  <c r="AH263" i="13" s="1"/>
  <c r="AD263" i="13"/>
  <c r="AC263" i="13"/>
  <c r="AG262" i="13"/>
  <c r="AF262" i="13"/>
  <c r="AD262" i="13"/>
  <c r="AC262" i="13"/>
  <c r="AG261" i="13"/>
  <c r="AF261" i="13"/>
  <c r="AH261" i="13" s="1"/>
  <c r="AD261" i="13"/>
  <c r="AC261" i="13"/>
  <c r="AE261" i="13" s="1"/>
  <c r="AI261" i="13" s="1"/>
  <c r="AG260" i="13"/>
  <c r="AF260" i="13"/>
  <c r="AD260" i="13"/>
  <c r="AC260" i="13"/>
  <c r="AG259" i="13"/>
  <c r="AF259" i="13"/>
  <c r="AH259" i="13" s="1"/>
  <c r="AD259" i="13"/>
  <c r="AC259" i="13"/>
  <c r="AG258" i="13"/>
  <c r="AF258" i="13"/>
  <c r="AH258" i="13" s="1"/>
  <c r="AD258" i="13"/>
  <c r="AC258" i="13"/>
  <c r="AG257" i="13"/>
  <c r="AF257" i="13"/>
  <c r="AH257" i="13" s="1"/>
  <c r="AD257" i="13"/>
  <c r="AC257" i="13"/>
  <c r="AG256" i="13"/>
  <c r="AF256" i="13"/>
  <c r="AH256" i="13" s="1"/>
  <c r="AD256" i="13"/>
  <c r="AC256" i="13"/>
  <c r="AG255" i="13"/>
  <c r="AF255" i="13"/>
  <c r="AD255" i="13"/>
  <c r="AC255" i="13"/>
  <c r="AG254" i="13"/>
  <c r="AF254" i="13"/>
  <c r="AD254" i="13"/>
  <c r="AC254" i="13"/>
  <c r="AG253" i="13"/>
  <c r="AF253" i="13"/>
  <c r="AH253" i="13" s="1"/>
  <c r="AD253" i="13"/>
  <c r="AC253" i="13"/>
  <c r="AG252" i="13"/>
  <c r="AF252" i="13"/>
  <c r="AD252" i="13"/>
  <c r="AC252" i="13"/>
  <c r="AG251" i="13"/>
  <c r="AF251" i="13"/>
  <c r="AH251" i="13" s="1"/>
  <c r="AD251" i="13"/>
  <c r="AC251" i="13"/>
  <c r="AG250" i="13"/>
  <c r="AF250" i="13"/>
  <c r="AD250" i="13"/>
  <c r="AC250" i="13"/>
  <c r="AG249" i="13"/>
  <c r="AF249" i="13"/>
  <c r="AH249" i="13" s="1"/>
  <c r="AD249" i="13"/>
  <c r="AC249" i="13"/>
  <c r="AG248" i="13"/>
  <c r="AF248" i="13"/>
  <c r="AH248" i="13" s="1"/>
  <c r="AD248" i="13"/>
  <c r="AC248" i="13"/>
  <c r="AG247" i="13"/>
  <c r="AF247" i="13"/>
  <c r="AH247" i="13" s="1"/>
  <c r="AD247" i="13"/>
  <c r="AC247" i="13"/>
  <c r="AG246" i="13"/>
  <c r="AF246" i="13"/>
  <c r="AD246" i="13"/>
  <c r="AC246" i="13"/>
  <c r="AG245" i="13"/>
  <c r="AF245" i="13"/>
  <c r="AH245" i="13" s="1"/>
  <c r="AD245" i="13"/>
  <c r="AC245" i="13"/>
  <c r="AG244" i="13"/>
  <c r="AF244" i="13"/>
  <c r="AH244" i="13" s="1"/>
  <c r="AD244" i="13"/>
  <c r="AC244" i="13"/>
  <c r="AG243" i="13"/>
  <c r="AF243" i="13"/>
  <c r="AH243" i="13" s="1"/>
  <c r="AD243" i="13"/>
  <c r="AC243" i="13"/>
  <c r="AG242" i="13"/>
  <c r="AF242" i="13"/>
  <c r="AH242" i="13" s="1"/>
  <c r="AD242" i="13"/>
  <c r="AC242" i="13"/>
  <c r="AG241" i="13"/>
  <c r="AF241" i="13"/>
  <c r="AH241" i="13" s="1"/>
  <c r="AD241" i="13"/>
  <c r="AC241" i="13"/>
  <c r="AG240" i="13"/>
  <c r="AF240" i="13"/>
  <c r="AD240" i="13"/>
  <c r="AC240" i="13"/>
  <c r="AE240" i="13" s="1"/>
  <c r="AG239" i="13"/>
  <c r="AF239" i="13"/>
  <c r="AH239" i="13" s="1"/>
  <c r="AD239" i="13"/>
  <c r="AC239" i="13"/>
  <c r="AG238" i="13"/>
  <c r="AF238" i="13"/>
  <c r="AD238" i="13"/>
  <c r="AC238" i="13"/>
  <c r="AG237" i="13"/>
  <c r="AF237" i="13"/>
  <c r="AH237" i="13" s="1"/>
  <c r="AD237" i="13"/>
  <c r="AC237" i="13"/>
  <c r="AG236" i="13"/>
  <c r="AF236" i="13"/>
  <c r="AD236" i="13"/>
  <c r="AC236" i="13"/>
  <c r="AG235" i="13"/>
  <c r="AF235" i="13"/>
  <c r="AD235" i="13"/>
  <c r="AC235" i="13"/>
  <c r="AG234" i="13"/>
  <c r="AF234" i="13"/>
  <c r="AD234" i="13"/>
  <c r="AC234" i="13"/>
  <c r="AG233" i="13"/>
  <c r="AF233" i="13"/>
  <c r="AH233" i="13" s="1"/>
  <c r="AD233" i="13"/>
  <c r="AC233" i="13"/>
  <c r="AG232" i="13"/>
  <c r="AF232" i="13"/>
  <c r="AH232" i="13" s="1"/>
  <c r="AD232" i="13"/>
  <c r="AC232" i="13"/>
  <c r="AG231" i="13"/>
  <c r="AF231" i="13"/>
  <c r="AD231" i="13"/>
  <c r="AC231" i="13"/>
  <c r="AG230" i="13"/>
  <c r="AF230" i="13"/>
  <c r="AH230" i="13" s="1"/>
  <c r="AD230" i="13"/>
  <c r="AC230" i="13"/>
  <c r="AG229" i="13"/>
  <c r="AF229" i="13"/>
  <c r="AH229" i="13" s="1"/>
  <c r="AD229" i="13"/>
  <c r="AC229" i="13"/>
  <c r="AG228" i="13"/>
  <c r="AF228" i="13"/>
  <c r="AD228" i="13"/>
  <c r="AC228" i="13"/>
  <c r="AG227" i="13"/>
  <c r="AF227" i="13"/>
  <c r="AH227" i="13" s="1"/>
  <c r="AD227" i="13"/>
  <c r="AC227" i="13"/>
  <c r="AG226" i="13"/>
  <c r="AF226" i="13"/>
  <c r="AD226" i="13"/>
  <c r="AC226" i="13"/>
  <c r="AG225" i="13"/>
  <c r="AF225" i="13"/>
  <c r="AH225" i="13" s="1"/>
  <c r="AD225" i="13"/>
  <c r="AC225" i="13"/>
  <c r="AG224" i="13"/>
  <c r="AF224" i="13"/>
  <c r="AD224" i="13"/>
  <c r="AC224" i="13"/>
  <c r="AG223" i="13"/>
  <c r="AF223" i="13"/>
  <c r="AH223" i="13" s="1"/>
  <c r="AD223" i="13"/>
  <c r="AC223" i="13"/>
  <c r="AG222" i="13"/>
  <c r="AF222" i="13"/>
  <c r="AD222" i="13"/>
  <c r="AC222" i="13"/>
  <c r="AG221" i="13"/>
  <c r="AF221" i="13"/>
  <c r="AH221" i="13" s="1"/>
  <c r="AD221" i="13"/>
  <c r="AC221" i="13"/>
  <c r="AG220" i="13"/>
  <c r="AF220" i="13"/>
  <c r="AH220" i="13" s="1"/>
  <c r="AD220" i="13"/>
  <c r="AC220" i="13"/>
  <c r="AG219" i="13"/>
  <c r="AF219" i="13"/>
  <c r="AH219" i="13" s="1"/>
  <c r="AD219" i="13"/>
  <c r="AC219" i="13"/>
  <c r="AG218" i="13"/>
  <c r="AF218" i="13"/>
  <c r="AH218" i="13" s="1"/>
  <c r="AD218" i="13"/>
  <c r="AC218" i="13"/>
  <c r="AG217" i="13"/>
  <c r="AF217" i="13"/>
  <c r="AH217" i="13" s="1"/>
  <c r="AD217" i="13"/>
  <c r="AC217" i="13"/>
  <c r="AG216" i="13"/>
  <c r="AF216" i="13"/>
  <c r="AD216" i="13"/>
  <c r="AC216" i="13"/>
  <c r="AG215" i="13"/>
  <c r="AF215" i="13"/>
  <c r="AH215" i="13" s="1"/>
  <c r="AD215" i="13"/>
  <c r="AC215" i="13"/>
  <c r="AG214" i="13"/>
  <c r="AF214" i="13"/>
  <c r="AD214" i="13"/>
  <c r="AC214" i="13"/>
  <c r="AG213" i="13"/>
  <c r="AF213" i="13"/>
  <c r="AH213" i="13" s="1"/>
  <c r="AD213" i="13"/>
  <c r="AC213" i="13"/>
  <c r="AG212" i="13"/>
  <c r="AF212" i="13"/>
  <c r="AH212" i="13" s="1"/>
  <c r="AD212" i="13"/>
  <c r="AC212" i="13"/>
  <c r="AG211" i="13"/>
  <c r="AF211" i="13"/>
  <c r="AH211" i="13" s="1"/>
  <c r="AD211" i="13"/>
  <c r="AC211" i="13"/>
  <c r="AG210" i="13"/>
  <c r="AF210" i="13"/>
  <c r="AD210" i="13"/>
  <c r="AC210" i="13"/>
  <c r="AG209" i="13"/>
  <c r="AF209" i="13"/>
  <c r="AH209" i="13" s="1"/>
  <c r="AD209" i="13"/>
  <c r="AC209" i="13"/>
  <c r="AG208" i="13"/>
  <c r="AF208" i="13"/>
  <c r="AH208" i="13" s="1"/>
  <c r="AD208" i="13"/>
  <c r="AC208" i="13"/>
  <c r="AG207" i="13"/>
  <c r="AF207" i="13"/>
  <c r="AH207" i="13" s="1"/>
  <c r="AD207" i="13"/>
  <c r="AC207" i="13"/>
  <c r="AG206" i="13"/>
  <c r="AF206" i="13"/>
  <c r="AD206" i="13"/>
  <c r="AC206" i="13"/>
  <c r="AG205" i="13"/>
  <c r="AF205" i="13"/>
  <c r="AH205" i="13" s="1"/>
  <c r="AD205" i="13"/>
  <c r="AC205" i="13"/>
  <c r="AG204" i="13"/>
  <c r="AF204" i="13"/>
  <c r="AH204" i="13" s="1"/>
  <c r="AD204" i="13"/>
  <c r="AC204" i="13"/>
  <c r="AG203" i="13"/>
  <c r="AF203" i="13"/>
  <c r="AD203" i="13"/>
  <c r="AC203" i="13"/>
  <c r="AG202" i="13"/>
  <c r="AF202" i="13"/>
  <c r="AD202" i="13"/>
  <c r="AC202" i="13"/>
  <c r="AG201" i="13"/>
  <c r="AF201" i="13"/>
  <c r="AH201" i="13" s="1"/>
  <c r="AD201" i="13"/>
  <c r="AC201" i="13"/>
  <c r="AG200" i="13"/>
  <c r="AF200" i="13"/>
  <c r="AD200" i="13"/>
  <c r="AC200" i="13"/>
  <c r="AG199" i="13"/>
  <c r="AF199" i="13"/>
  <c r="AH199" i="13" s="1"/>
  <c r="AD199" i="13"/>
  <c r="AC199" i="13"/>
  <c r="AG198" i="13"/>
  <c r="AF198" i="13"/>
  <c r="AD198" i="13"/>
  <c r="AC198" i="13"/>
  <c r="AG197" i="13"/>
  <c r="AF197" i="13"/>
  <c r="AH197" i="13" s="1"/>
  <c r="AD197" i="13"/>
  <c r="AC197" i="13"/>
  <c r="AG196" i="13"/>
  <c r="AF196" i="13"/>
  <c r="AD196" i="13"/>
  <c r="AC196" i="13"/>
  <c r="AG195" i="13"/>
  <c r="AF195" i="13"/>
  <c r="AD195" i="13"/>
  <c r="AC195" i="13"/>
  <c r="AG194" i="13"/>
  <c r="AF194" i="13"/>
  <c r="AD194" i="13"/>
  <c r="AC194" i="13"/>
  <c r="AG193" i="13"/>
  <c r="AF193" i="13"/>
  <c r="AH193" i="13" s="1"/>
  <c r="AD193" i="13"/>
  <c r="AC193" i="13"/>
  <c r="AG192" i="13"/>
  <c r="AF192" i="13"/>
  <c r="AH192" i="13" s="1"/>
  <c r="AD192" i="13"/>
  <c r="AC192" i="13"/>
  <c r="AG191" i="13"/>
  <c r="AF191" i="13"/>
  <c r="AD191" i="13"/>
  <c r="AC191" i="13"/>
  <c r="AG190" i="13"/>
  <c r="AF190" i="13"/>
  <c r="AD190" i="13"/>
  <c r="AC190" i="13"/>
  <c r="AG189" i="13"/>
  <c r="AF189" i="13"/>
  <c r="AD189" i="13"/>
  <c r="AC189" i="13"/>
  <c r="AG188" i="13"/>
  <c r="AF188" i="13"/>
  <c r="AD188" i="13"/>
  <c r="AC188" i="13"/>
  <c r="AG187" i="13"/>
  <c r="AF187" i="13"/>
  <c r="AH187" i="13" s="1"/>
  <c r="AD187" i="13"/>
  <c r="AC187" i="13"/>
  <c r="AG186" i="13"/>
  <c r="AF186" i="13"/>
  <c r="AH186" i="13" s="1"/>
  <c r="AD186" i="13"/>
  <c r="AC186" i="13"/>
  <c r="AG185" i="13"/>
  <c r="AF185" i="13"/>
  <c r="AD185" i="13"/>
  <c r="AC185" i="13"/>
  <c r="AG184" i="13"/>
  <c r="AF184" i="13"/>
  <c r="AH184" i="13" s="1"/>
  <c r="AD184" i="13"/>
  <c r="AC184" i="13"/>
  <c r="AG183" i="13"/>
  <c r="AF183" i="13"/>
  <c r="AH183" i="13" s="1"/>
  <c r="AD183" i="13"/>
  <c r="AC183" i="13"/>
  <c r="AG182" i="13"/>
  <c r="AF182" i="13"/>
  <c r="AH182" i="13" s="1"/>
  <c r="AD182" i="13"/>
  <c r="AC182" i="13"/>
  <c r="AG181" i="13"/>
  <c r="AF181" i="13"/>
  <c r="AH181" i="13" s="1"/>
  <c r="AD181" i="13"/>
  <c r="AC181" i="13"/>
  <c r="AG180" i="13"/>
  <c r="AF180" i="13"/>
  <c r="AD180" i="13"/>
  <c r="AC180" i="13"/>
  <c r="AG179" i="13"/>
  <c r="AF179" i="13"/>
  <c r="AH179" i="13" s="1"/>
  <c r="AD179" i="13"/>
  <c r="AC179" i="13"/>
  <c r="AG178" i="13"/>
  <c r="AF178" i="13"/>
  <c r="AD178" i="13"/>
  <c r="AC178" i="13"/>
  <c r="AG177" i="13"/>
  <c r="AF177" i="13"/>
  <c r="AD177" i="13"/>
  <c r="AC177" i="13"/>
  <c r="AG176" i="13"/>
  <c r="AF176" i="13"/>
  <c r="AD176" i="13"/>
  <c r="AC176" i="13"/>
  <c r="AG175" i="13"/>
  <c r="AF175" i="13"/>
  <c r="AH175" i="13" s="1"/>
  <c r="AD175" i="13"/>
  <c r="AC175" i="13"/>
  <c r="AG174" i="13"/>
  <c r="AF174" i="13"/>
  <c r="AH174" i="13" s="1"/>
  <c r="AD174" i="13"/>
  <c r="AC174" i="13"/>
  <c r="AG173" i="13"/>
  <c r="AF173" i="13"/>
  <c r="AH173" i="13" s="1"/>
  <c r="AD173" i="13"/>
  <c r="AC173" i="13"/>
  <c r="AG172" i="13"/>
  <c r="AF172" i="13"/>
  <c r="AD172" i="13"/>
  <c r="AC172" i="13"/>
  <c r="AG171" i="13"/>
  <c r="AF171" i="13"/>
  <c r="AH171" i="13" s="1"/>
  <c r="AD171" i="13"/>
  <c r="AC171" i="13"/>
  <c r="AG170" i="13"/>
  <c r="AF170" i="13"/>
  <c r="AH170" i="13" s="1"/>
  <c r="AD170" i="13"/>
  <c r="AC170" i="13"/>
  <c r="AG169" i="13"/>
  <c r="AF169" i="13"/>
  <c r="AH169" i="13" s="1"/>
  <c r="AD169" i="13"/>
  <c r="AC169" i="13"/>
  <c r="AG168" i="13"/>
  <c r="AF168" i="13"/>
  <c r="AH168" i="13" s="1"/>
  <c r="AD168" i="13"/>
  <c r="AC168" i="13"/>
  <c r="AG167" i="13"/>
  <c r="AF167" i="13"/>
  <c r="AH167" i="13" s="1"/>
  <c r="AD167" i="13"/>
  <c r="AC167" i="13"/>
  <c r="AG166" i="13"/>
  <c r="AF166" i="13"/>
  <c r="AH166" i="13" s="1"/>
  <c r="AD166" i="13"/>
  <c r="AC166" i="13"/>
  <c r="AG165" i="13"/>
  <c r="AF165" i="13"/>
  <c r="AH165" i="13" s="1"/>
  <c r="AD165" i="13"/>
  <c r="AC165" i="13"/>
  <c r="AG164" i="13"/>
  <c r="AF164" i="13"/>
  <c r="AH164" i="13" s="1"/>
  <c r="AD164" i="13"/>
  <c r="AC164" i="13"/>
  <c r="AG163" i="13"/>
  <c r="AF163" i="13"/>
  <c r="AH163" i="13" s="1"/>
  <c r="AD163" i="13"/>
  <c r="AC163" i="13"/>
  <c r="AG162" i="13"/>
  <c r="AF162" i="13"/>
  <c r="AH162" i="13" s="1"/>
  <c r="AD162" i="13"/>
  <c r="AC162" i="13"/>
  <c r="AG161" i="13"/>
  <c r="AF161" i="13"/>
  <c r="AH161" i="13" s="1"/>
  <c r="AD161" i="13"/>
  <c r="AC161" i="13"/>
  <c r="AG160" i="13"/>
  <c r="AF160" i="13"/>
  <c r="AD160" i="13"/>
  <c r="AC160" i="13"/>
  <c r="AG159" i="13"/>
  <c r="AF159" i="13"/>
  <c r="AH159" i="13" s="1"/>
  <c r="AD159" i="13"/>
  <c r="AC159" i="13"/>
  <c r="AG158" i="13"/>
  <c r="AF158" i="13"/>
  <c r="AD158" i="13"/>
  <c r="AC158" i="13"/>
  <c r="AE158" i="13" s="1"/>
  <c r="AG157" i="13"/>
  <c r="AF157" i="13"/>
  <c r="AH157" i="13" s="1"/>
  <c r="AD157" i="13"/>
  <c r="AC157" i="13"/>
  <c r="AG156" i="13"/>
  <c r="AF156" i="13"/>
  <c r="AD156" i="13"/>
  <c r="AC156" i="13"/>
  <c r="AG155" i="13"/>
  <c r="AF155" i="13"/>
  <c r="AH155" i="13" s="1"/>
  <c r="AD155" i="13"/>
  <c r="AC155" i="13"/>
  <c r="AG154" i="13"/>
  <c r="AF154" i="13"/>
  <c r="AH154" i="13" s="1"/>
  <c r="AD154" i="13"/>
  <c r="AC154" i="13"/>
  <c r="AG153" i="13"/>
  <c r="AF153" i="13"/>
  <c r="AH153" i="13" s="1"/>
  <c r="AD153" i="13"/>
  <c r="AC153" i="13"/>
  <c r="AG152" i="13"/>
  <c r="AF152" i="13"/>
  <c r="AH152" i="13" s="1"/>
  <c r="AD152" i="13"/>
  <c r="AC152" i="13"/>
  <c r="AG151" i="13"/>
  <c r="AF151" i="13"/>
  <c r="AH151" i="13" s="1"/>
  <c r="AD151" i="13"/>
  <c r="AC151" i="13"/>
  <c r="AG150" i="13"/>
  <c r="AF150" i="13"/>
  <c r="AD150" i="13"/>
  <c r="AC150" i="13"/>
  <c r="AG149" i="13"/>
  <c r="AF149" i="13"/>
  <c r="AH149" i="13" s="1"/>
  <c r="AD149" i="13"/>
  <c r="AC149" i="13"/>
  <c r="AE149" i="13" s="1"/>
  <c r="AG148" i="13"/>
  <c r="AF148" i="13"/>
  <c r="AD148" i="13"/>
  <c r="AC148" i="13"/>
  <c r="AG147" i="13"/>
  <c r="AF147" i="13"/>
  <c r="AH147" i="13" s="1"/>
  <c r="AD147" i="13"/>
  <c r="AC147" i="13"/>
  <c r="AG146" i="13"/>
  <c r="AF146" i="13"/>
  <c r="AH146" i="13" s="1"/>
  <c r="AD146" i="13"/>
  <c r="AC146" i="13"/>
  <c r="AG145" i="13"/>
  <c r="AF145" i="13"/>
  <c r="AD145" i="13"/>
  <c r="AC145" i="13"/>
  <c r="AG144" i="13"/>
  <c r="AF144" i="13"/>
  <c r="AD144" i="13"/>
  <c r="AC144" i="13"/>
  <c r="AG143" i="13"/>
  <c r="AF143" i="13"/>
  <c r="AH143" i="13" s="1"/>
  <c r="AD143" i="13"/>
  <c r="AC143" i="13"/>
  <c r="AE143" i="13" s="1"/>
  <c r="AG142" i="13"/>
  <c r="AF142" i="13"/>
  <c r="AH142" i="13" s="1"/>
  <c r="AD142" i="13"/>
  <c r="AC142" i="13"/>
  <c r="AE142" i="13" s="1"/>
  <c r="AG141" i="13"/>
  <c r="AF141" i="13"/>
  <c r="AH141" i="13" s="1"/>
  <c r="AD141" i="13"/>
  <c r="AC141" i="13"/>
  <c r="AG140" i="13"/>
  <c r="AF140" i="13"/>
  <c r="AH140" i="13" s="1"/>
  <c r="AD140" i="13"/>
  <c r="AC140" i="13"/>
  <c r="AG139" i="13"/>
  <c r="AF139" i="13"/>
  <c r="AH139" i="13" s="1"/>
  <c r="AD139" i="13"/>
  <c r="AC139" i="13"/>
  <c r="AG138" i="13"/>
  <c r="AF138" i="13"/>
  <c r="AH138" i="13" s="1"/>
  <c r="AD138" i="13"/>
  <c r="AC138" i="13"/>
  <c r="AG137" i="13"/>
  <c r="AF137" i="13"/>
  <c r="AH137" i="13" s="1"/>
  <c r="AD137" i="13"/>
  <c r="AC137" i="13"/>
  <c r="AG136" i="13"/>
  <c r="AF136" i="13"/>
  <c r="AD136" i="13"/>
  <c r="AC136" i="13"/>
  <c r="AG135" i="13"/>
  <c r="AF135" i="13"/>
  <c r="AH135" i="13" s="1"/>
  <c r="AD135" i="13"/>
  <c r="AC135" i="13"/>
  <c r="AG134" i="13"/>
  <c r="AF134" i="13"/>
  <c r="AH134" i="13" s="1"/>
  <c r="AD134" i="13"/>
  <c r="AC134" i="13"/>
  <c r="AG133" i="13"/>
  <c r="AF133" i="13"/>
  <c r="AH133" i="13" s="1"/>
  <c r="AD133" i="13"/>
  <c r="AC133" i="13"/>
  <c r="AE133" i="13" s="1"/>
  <c r="AG132" i="13"/>
  <c r="AF132" i="13"/>
  <c r="AD132" i="13"/>
  <c r="AC132" i="13"/>
  <c r="AG131" i="13"/>
  <c r="AF131" i="13"/>
  <c r="AH131" i="13" s="1"/>
  <c r="AD131" i="13"/>
  <c r="AC131" i="13"/>
  <c r="AG130" i="13"/>
  <c r="AF130" i="13"/>
  <c r="AH130" i="13" s="1"/>
  <c r="AD130" i="13"/>
  <c r="AC130" i="13"/>
  <c r="AG129" i="13"/>
  <c r="AF129" i="13"/>
  <c r="AD129" i="13"/>
  <c r="AC129" i="13"/>
  <c r="AG128" i="13"/>
  <c r="AF128" i="13"/>
  <c r="AD128" i="13"/>
  <c r="AC128" i="13"/>
  <c r="AG127" i="13"/>
  <c r="AF127" i="13"/>
  <c r="AH127" i="13" s="1"/>
  <c r="AD127" i="13"/>
  <c r="AC127" i="13"/>
  <c r="AG126" i="13"/>
  <c r="AF126" i="13"/>
  <c r="AH126" i="13" s="1"/>
  <c r="AD126" i="13"/>
  <c r="AC126" i="13"/>
  <c r="AG125" i="13"/>
  <c r="AF125" i="13"/>
  <c r="AD125" i="13"/>
  <c r="AC125" i="13"/>
  <c r="AG124" i="13"/>
  <c r="AF124" i="13"/>
  <c r="AH124" i="13" s="1"/>
  <c r="AD124" i="13"/>
  <c r="AC124" i="13"/>
  <c r="AG123" i="13"/>
  <c r="AF123" i="13"/>
  <c r="AH123" i="13" s="1"/>
  <c r="AD123" i="13"/>
  <c r="AC123" i="13"/>
  <c r="AG122" i="13"/>
  <c r="AF122" i="13"/>
  <c r="AD122" i="13"/>
  <c r="AC122" i="13"/>
  <c r="AG121" i="13"/>
  <c r="AF121" i="13"/>
  <c r="AH121" i="13" s="1"/>
  <c r="AD121" i="13"/>
  <c r="AC121" i="13"/>
  <c r="AG120" i="13"/>
  <c r="AF120" i="13"/>
  <c r="AD120" i="13"/>
  <c r="AC120" i="13"/>
  <c r="AG119" i="13"/>
  <c r="AF119" i="13"/>
  <c r="AD119" i="13"/>
  <c r="AC119" i="13"/>
  <c r="AG118" i="13"/>
  <c r="AF118" i="13"/>
  <c r="AH118" i="13" s="1"/>
  <c r="AD118" i="13"/>
  <c r="AC118" i="13"/>
  <c r="AG117" i="13"/>
  <c r="AF117" i="13"/>
  <c r="AD117" i="13"/>
  <c r="AC117" i="13"/>
  <c r="AG116" i="13"/>
  <c r="AF116" i="13"/>
  <c r="AH116" i="13" s="1"/>
  <c r="AD116" i="13"/>
  <c r="AC116" i="13"/>
  <c r="AG115" i="13"/>
  <c r="AF115" i="13"/>
  <c r="AH115" i="13" s="1"/>
  <c r="AD115" i="13"/>
  <c r="AC115" i="13"/>
  <c r="AG114" i="13"/>
  <c r="AF114" i="13"/>
  <c r="AH114" i="13" s="1"/>
  <c r="AD114" i="13"/>
  <c r="AC114" i="13"/>
  <c r="AG113" i="13"/>
  <c r="AF113" i="13"/>
  <c r="AD113" i="13"/>
  <c r="AC113" i="13"/>
  <c r="AG112" i="13"/>
  <c r="AF112" i="13"/>
  <c r="AD112" i="13"/>
  <c r="AC112" i="13"/>
  <c r="AG111" i="13"/>
  <c r="AF111" i="13"/>
  <c r="AD111" i="13"/>
  <c r="AC111" i="13"/>
  <c r="AG110" i="13"/>
  <c r="AF110" i="13"/>
  <c r="AH110" i="13" s="1"/>
  <c r="AD110" i="13"/>
  <c r="AC110" i="13"/>
  <c r="AG109" i="13"/>
  <c r="AF109" i="13"/>
  <c r="AH109" i="13" s="1"/>
  <c r="AD109" i="13"/>
  <c r="AC109" i="13"/>
  <c r="AG108" i="13"/>
  <c r="AF108" i="13"/>
  <c r="AD108" i="13"/>
  <c r="AC108" i="13"/>
  <c r="AG107" i="13"/>
  <c r="AF107" i="13"/>
  <c r="AH107" i="13" s="1"/>
  <c r="AD107" i="13"/>
  <c r="AC107" i="13"/>
  <c r="AG106" i="13"/>
  <c r="AF106" i="13"/>
  <c r="AH106" i="13" s="1"/>
  <c r="AD106" i="13"/>
  <c r="AC106" i="13"/>
  <c r="AG105" i="13"/>
  <c r="AF105" i="13"/>
  <c r="AD105" i="13"/>
  <c r="AC105" i="13"/>
  <c r="AG104" i="13"/>
  <c r="AF104" i="13"/>
  <c r="AD104" i="13"/>
  <c r="AC104" i="13"/>
  <c r="AG103" i="13"/>
  <c r="AF103" i="13"/>
  <c r="AH103" i="13" s="1"/>
  <c r="AD103" i="13"/>
  <c r="AC103" i="13"/>
  <c r="AG102" i="13"/>
  <c r="AF102" i="13"/>
  <c r="AH102" i="13" s="1"/>
  <c r="AD102" i="13"/>
  <c r="AC102" i="13"/>
  <c r="AG101" i="13"/>
  <c r="AF101" i="13"/>
  <c r="AD101" i="13"/>
  <c r="AC101" i="13"/>
  <c r="AG100" i="13"/>
  <c r="AF100" i="13"/>
  <c r="AH100" i="13" s="1"/>
  <c r="AD100" i="13"/>
  <c r="AC100" i="13"/>
  <c r="AG99" i="13"/>
  <c r="AF99" i="13"/>
  <c r="AH99" i="13" s="1"/>
  <c r="AD99" i="13"/>
  <c r="AC99" i="13"/>
  <c r="AG98" i="13"/>
  <c r="AF98" i="13"/>
  <c r="AH98" i="13" s="1"/>
  <c r="AD98" i="13"/>
  <c r="AC98" i="13"/>
  <c r="AG97" i="13"/>
  <c r="AF97" i="13"/>
  <c r="AH97" i="13" s="1"/>
  <c r="AD97" i="13"/>
  <c r="AC97" i="13"/>
  <c r="AG96" i="13"/>
  <c r="AF96" i="13"/>
  <c r="AD96" i="13"/>
  <c r="AC96" i="13"/>
  <c r="AG95" i="13"/>
  <c r="AF95" i="13"/>
  <c r="AH95" i="13" s="1"/>
  <c r="AD95" i="13"/>
  <c r="AC95" i="13"/>
  <c r="AG94" i="13"/>
  <c r="AF94" i="13"/>
  <c r="AH94" i="13" s="1"/>
  <c r="AD94" i="13"/>
  <c r="AC94" i="13"/>
  <c r="AG93" i="13"/>
  <c r="AF93" i="13"/>
  <c r="AD93" i="13"/>
  <c r="AC93" i="13"/>
  <c r="AG92" i="13"/>
  <c r="AF92" i="13"/>
  <c r="AH92" i="13" s="1"/>
  <c r="AD92" i="13"/>
  <c r="AC92" i="13"/>
  <c r="AG91" i="13"/>
  <c r="AF91" i="13"/>
  <c r="AH91" i="13" s="1"/>
  <c r="AD91" i="13"/>
  <c r="AC91" i="13"/>
  <c r="AG90" i="13"/>
  <c r="AF90" i="13"/>
  <c r="AH90" i="13" s="1"/>
  <c r="AD90" i="13"/>
  <c r="AC90" i="13"/>
  <c r="AG89" i="13"/>
  <c r="AF89" i="13"/>
  <c r="AH89" i="13" s="1"/>
  <c r="AD89" i="13"/>
  <c r="AC89" i="13"/>
  <c r="AE89" i="13" s="1"/>
  <c r="AG88" i="13"/>
  <c r="AF88" i="13"/>
  <c r="AH88" i="13" s="1"/>
  <c r="AD88" i="13"/>
  <c r="AC88" i="13"/>
  <c r="AG87" i="13"/>
  <c r="AF87" i="13"/>
  <c r="AH87" i="13" s="1"/>
  <c r="AD87" i="13"/>
  <c r="AC87" i="13"/>
  <c r="AG86" i="13"/>
  <c r="AF86" i="13"/>
  <c r="AH86" i="13" s="1"/>
  <c r="AD86" i="13"/>
  <c r="AC86" i="13"/>
  <c r="AG85" i="13"/>
  <c r="AF85" i="13"/>
  <c r="AD85" i="13"/>
  <c r="AC85" i="13"/>
  <c r="AG84" i="13"/>
  <c r="AF84" i="13"/>
  <c r="AH84" i="13" s="1"/>
  <c r="AD84" i="13"/>
  <c r="AC84" i="13"/>
  <c r="AG83" i="13"/>
  <c r="AF83" i="13"/>
  <c r="AH83" i="13" s="1"/>
  <c r="AD83" i="13"/>
  <c r="AC83" i="13"/>
  <c r="AG82" i="13"/>
  <c r="AF82" i="13"/>
  <c r="AD82" i="13"/>
  <c r="AC82" i="13"/>
  <c r="AG81" i="13"/>
  <c r="AF81" i="13"/>
  <c r="AH81" i="13" s="1"/>
  <c r="AD81" i="13"/>
  <c r="AC81" i="13"/>
  <c r="AG80" i="13"/>
  <c r="AF80" i="13"/>
  <c r="AH80" i="13" s="1"/>
  <c r="AD80" i="13"/>
  <c r="AC80" i="13"/>
  <c r="AG79" i="13"/>
  <c r="AF79" i="13"/>
  <c r="AD79" i="13"/>
  <c r="AC79" i="13"/>
  <c r="AG78" i="13"/>
  <c r="AF78" i="13"/>
  <c r="AH78" i="13" s="1"/>
  <c r="AD78" i="13"/>
  <c r="AC78" i="13"/>
  <c r="AG77" i="13"/>
  <c r="AF77" i="13"/>
  <c r="AH77" i="13" s="1"/>
  <c r="AD77" i="13"/>
  <c r="AC77" i="13"/>
  <c r="AG76" i="13"/>
  <c r="AF76" i="13"/>
  <c r="AH76" i="13" s="1"/>
  <c r="AD76" i="13"/>
  <c r="AC76" i="13"/>
  <c r="AG75" i="13"/>
  <c r="AF75" i="13"/>
  <c r="AH75" i="13" s="1"/>
  <c r="AD75" i="13"/>
  <c r="AC75" i="13"/>
  <c r="AG74" i="13"/>
  <c r="AF74" i="13"/>
  <c r="AH74" i="13" s="1"/>
  <c r="AD74" i="13"/>
  <c r="AC74" i="13"/>
  <c r="AG73" i="13"/>
  <c r="AF73" i="13"/>
  <c r="AD73" i="13"/>
  <c r="AC73" i="13"/>
  <c r="AG72" i="13"/>
  <c r="AF72" i="13"/>
  <c r="AH72" i="13" s="1"/>
  <c r="AD72" i="13"/>
  <c r="AC72" i="13"/>
  <c r="AG71" i="13"/>
  <c r="AF71" i="13"/>
  <c r="AH71" i="13" s="1"/>
  <c r="AD71" i="13"/>
  <c r="AC71" i="13"/>
  <c r="AG70" i="13"/>
  <c r="AF70" i="13"/>
  <c r="AH70" i="13" s="1"/>
  <c r="AD70" i="13"/>
  <c r="AC70" i="13"/>
  <c r="AE70" i="13" s="1"/>
  <c r="AG69" i="13"/>
  <c r="AF69" i="13"/>
  <c r="AH69" i="13" s="1"/>
  <c r="AD69" i="13"/>
  <c r="AC69" i="13"/>
  <c r="AG68" i="13"/>
  <c r="AF68" i="13"/>
  <c r="AH68" i="13" s="1"/>
  <c r="AD68" i="13"/>
  <c r="AC68" i="13"/>
  <c r="AG67" i="13"/>
  <c r="AF67" i="13"/>
  <c r="AH67" i="13" s="1"/>
  <c r="AD67" i="13"/>
  <c r="AC67" i="13"/>
  <c r="AG66" i="13"/>
  <c r="AF66" i="13"/>
  <c r="AD66" i="13"/>
  <c r="AC66" i="13"/>
  <c r="AG65" i="13"/>
  <c r="AF65" i="13"/>
  <c r="AD65" i="13"/>
  <c r="AC65" i="13"/>
  <c r="AG64" i="13"/>
  <c r="AF64" i="13"/>
  <c r="AH64" i="13" s="1"/>
  <c r="AD64" i="13"/>
  <c r="AC64" i="13"/>
  <c r="AG63" i="13"/>
  <c r="AF63" i="13"/>
  <c r="AH63" i="13" s="1"/>
  <c r="AD63" i="13"/>
  <c r="AC63" i="13"/>
  <c r="AG62" i="13"/>
  <c r="AF62" i="13"/>
  <c r="AH62" i="13" s="1"/>
  <c r="AD62" i="13"/>
  <c r="AC62" i="13"/>
  <c r="AG61" i="13"/>
  <c r="AF61" i="13"/>
  <c r="AH61" i="13" s="1"/>
  <c r="AD61" i="13"/>
  <c r="AC61" i="13"/>
  <c r="AG60" i="13"/>
  <c r="AF60" i="13"/>
  <c r="AD60" i="13"/>
  <c r="AC60" i="13"/>
  <c r="AG59" i="13"/>
  <c r="AF59" i="13"/>
  <c r="AH59" i="13" s="1"/>
  <c r="AD59" i="13"/>
  <c r="AC59" i="13"/>
  <c r="AG58" i="13"/>
  <c r="AF58" i="13"/>
  <c r="AH58" i="13" s="1"/>
  <c r="AD58" i="13"/>
  <c r="AC58" i="13"/>
  <c r="AG57" i="13"/>
  <c r="AF57" i="13"/>
  <c r="AH57" i="13" s="1"/>
  <c r="AD57" i="13"/>
  <c r="AC57" i="13"/>
  <c r="AG56" i="13"/>
  <c r="AF56" i="13"/>
  <c r="AD56" i="13"/>
  <c r="AC56" i="13"/>
  <c r="AG55" i="13"/>
  <c r="AF55" i="13"/>
  <c r="AH55" i="13" s="1"/>
  <c r="AD55" i="13"/>
  <c r="AC55" i="13"/>
  <c r="AG54" i="13"/>
  <c r="AF54" i="13"/>
  <c r="AH54" i="13" s="1"/>
  <c r="AD54" i="13"/>
  <c r="AC54" i="13"/>
  <c r="AG53" i="13"/>
  <c r="AF53" i="13"/>
  <c r="AH53" i="13" s="1"/>
  <c r="AD53" i="13"/>
  <c r="AC53" i="13"/>
  <c r="AG52" i="13"/>
  <c r="AF52" i="13"/>
  <c r="AD52" i="13"/>
  <c r="AC52" i="13"/>
  <c r="AG51" i="13"/>
  <c r="AF51" i="13"/>
  <c r="AH51" i="13" s="1"/>
  <c r="AD51" i="13"/>
  <c r="AC51" i="13"/>
  <c r="AG50" i="13"/>
  <c r="AF50" i="13"/>
  <c r="AH50" i="13" s="1"/>
  <c r="AD50" i="13"/>
  <c r="AC50" i="13"/>
  <c r="AG49" i="13"/>
  <c r="AF49" i="13"/>
  <c r="AH49" i="13" s="1"/>
  <c r="AD49" i="13"/>
  <c r="AC49" i="13"/>
  <c r="AG48" i="13"/>
  <c r="AF48" i="13"/>
  <c r="AD48" i="13"/>
  <c r="AC48" i="13"/>
  <c r="AG47" i="13"/>
  <c r="AF47" i="13"/>
  <c r="AH47" i="13" s="1"/>
  <c r="AD47" i="13"/>
  <c r="AC47" i="13"/>
  <c r="AG46" i="13"/>
  <c r="AF46" i="13"/>
  <c r="AH46" i="13" s="1"/>
  <c r="AD46" i="13"/>
  <c r="AC46" i="13"/>
  <c r="AG45" i="13"/>
  <c r="AF45" i="13"/>
  <c r="AH45" i="13" s="1"/>
  <c r="AD45" i="13"/>
  <c r="AC45" i="13"/>
  <c r="AG44" i="13"/>
  <c r="AF44" i="13"/>
  <c r="AD44" i="13"/>
  <c r="AC44" i="13"/>
  <c r="AG43" i="13"/>
  <c r="AF43" i="13"/>
  <c r="AH43" i="13" s="1"/>
  <c r="AD43" i="13"/>
  <c r="AC43" i="13"/>
  <c r="AG42" i="13"/>
  <c r="AF42" i="13"/>
  <c r="AH42" i="13" s="1"/>
  <c r="AD42" i="13"/>
  <c r="AC42" i="13"/>
  <c r="AG41" i="13"/>
  <c r="AF41" i="13"/>
  <c r="AD41" i="13"/>
  <c r="AC41" i="13"/>
  <c r="AG40" i="13"/>
  <c r="AF40" i="13"/>
  <c r="AD40" i="13"/>
  <c r="AC40" i="13"/>
  <c r="AG39" i="13"/>
  <c r="AF39" i="13"/>
  <c r="AH39" i="13" s="1"/>
  <c r="AD39" i="13"/>
  <c r="AC39" i="13"/>
  <c r="AG38" i="13"/>
  <c r="AF38" i="13"/>
  <c r="AH38" i="13" s="1"/>
  <c r="AD38" i="13"/>
  <c r="AC38" i="13"/>
  <c r="AG37" i="13"/>
  <c r="AF37" i="13"/>
  <c r="AH37" i="13" s="1"/>
  <c r="AD37" i="13"/>
  <c r="AC37" i="13"/>
  <c r="AG36" i="13"/>
  <c r="AF36" i="13"/>
  <c r="AH36" i="13" s="1"/>
  <c r="AD36" i="13"/>
  <c r="AC36" i="13"/>
  <c r="AG35" i="13"/>
  <c r="AF35" i="13"/>
  <c r="AD35" i="13"/>
  <c r="AC35" i="13"/>
  <c r="AG34" i="13"/>
  <c r="AF34" i="13"/>
  <c r="AH34" i="13" s="1"/>
  <c r="AD34" i="13"/>
  <c r="AC34" i="13"/>
  <c r="AG33" i="13"/>
  <c r="AF33" i="13"/>
  <c r="AH33" i="13" s="1"/>
  <c r="AD33" i="13"/>
  <c r="AC33" i="13"/>
  <c r="AG32" i="13"/>
  <c r="AF32" i="13"/>
  <c r="AD32" i="13"/>
  <c r="AC32" i="13"/>
  <c r="AG31" i="13"/>
  <c r="AF31" i="13"/>
  <c r="AH31" i="13" s="1"/>
  <c r="AD31" i="13"/>
  <c r="AC31" i="13"/>
  <c r="AG30" i="13"/>
  <c r="AF30" i="13"/>
  <c r="AH30" i="13" s="1"/>
  <c r="AD30" i="13"/>
  <c r="AC30" i="13"/>
  <c r="AG29" i="13"/>
  <c r="AF29" i="13"/>
  <c r="AD29" i="13"/>
  <c r="AC29" i="13"/>
  <c r="AG28" i="13"/>
  <c r="AF28" i="13"/>
  <c r="AD28" i="13"/>
  <c r="AC28" i="13"/>
  <c r="AG27" i="13"/>
  <c r="AF27" i="13"/>
  <c r="AH27" i="13" s="1"/>
  <c r="AD27" i="13"/>
  <c r="AC27" i="13"/>
  <c r="AG26" i="13"/>
  <c r="AF26" i="13"/>
  <c r="AH26" i="13" s="1"/>
  <c r="AD26" i="13"/>
  <c r="AC26" i="13"/>
  <c r="AG25" i="13"/>
  <c r="AF25" i="13"/>
  <c r="AD25" i="13"/>
  <c r="AC25" i="13"/>
  <c r="AG24" i="13"/>
  <c r="AF24" i="13"/>
  <c r="AD24" i="13"/>
  <c r="AC24" i="13"/>
  <c r="AG23" i="13"/>
  <c r="AF23" i="13"/>
  <c r="AH23" i="13" s="1"/>
  <c r="AD23" i="13"/>
  <c r="AC23" i="13"/>
  <c r="AG22" i="13"/>
  <c r="AF22" i="13"/>
  <c r="AH22" i="13" s="1"/>
  <c r="AD22" i="13"/>
  <c r="AC22" i="13"/>
  <c r="AG21" i="13"/>
  <c r="AF21" i="13"/>
  <c r="AH21" i="13" s="1"/>
  <c r="AD21" i="13"/>
  <c r="AC21" i="13"/>
  <c r="AG20" i="13"/>
  <c r="AF20" i="13"/>
  <c r="AH20" i="13" s="1"/>
  <c r="AD20" i="13"/>
  <c r="AC20" i="13"/>
  <c r="AG19" i="13"/>
  <c r="AF19" i="13"/>
  <c r="AH19" i="13" s="1"/>
  <c r="AD19" i="13"/>
  <c r="AC19" i="13"/>
  <c r="AG18" i="13"/>
  <c r="AF18" i="13"/>
  <c r="AH18" i="13" s="1"/>
  <c r="AD18" i="13"/>
  <c r="AC18" i="13"/>
  <c r="AG17" i="13"/>
  <c r="AF17" i="13"/>
  <c r="AH17" i="13" s="1"/>
  <c r="AD17" i="13"/>
  <c r="AC17" i="13"/>
  <c r="AG16" i="13"/>
  <c r="AF16" i="13"/>
  <c r="AH16" i="13" s="1"/>
  <c r="AD16" i="13"/>
  <c r="AC16" i="13"/>
  <c r="AG15" i="13"/>
  <c r="AF15" i="13"/>
  <c r="AH15" i="13" s="1"/>
  <c r="AD15" i="13"/>
  <c r="AC15" i="13"/>
  <c r="AG14" i="13"/>
  <c r="AF14" i="13"/>
  <c r="AH14" i="13" s="1"/>
  <c r="AD14" i="13"/>
  <c r="AC14" i="13"/>
  <c r="AG13" i="13"/>
  <c r="AF13" i="13"/>
  <c r="AH13" i="13" s="1"/>
  <c r="AD13" i="13"/>
  <c r="AC13" i="13"/>
  <c r="AG12" i="13"/>
  <c r="AF12" i="13"/>
  <c r="AD12" i="13"/>
  <c r="AC12" i="13"/>
  <c r="AG11" i="13"/>
  <c r="AF11" i="13"/>
  <c r="AD11" i="13"/>
  <c r="AC11" i="13"/>
  <c r="AG10" i="13"/>
  <c r="AF10" i="13"/>
  <c r="AH10" i="13" s="1"/>
  <c r="AD10" i="13"/>
  <c r="AC10" i="13"/>
  <c r="AG9" i="13"/>
  <c r="AF9" i="13"/>
  <c r="AH9" i="13" s="1"/>
  <c r="AD9" i="13"/>
  <c r="AC9" i="13"/>
  <c r="AG8" i="13"/>
  <c r="AF8" i="13"/>
  <c r="AD8" i="13"/>
  <c r="AC8" i="13"/>
  <c r="AG7" i="13"/>
  <c r="AF7" i="13"/>
  <c r="AD7" i="13"/>
  <c r="AC7" i="13"/>
  <c r="AF6" i="13"/>
  <c r="AG6" i="13"/>
  <c r="AD6" i="13"/>
  <c r="AC6" i="13"/>
  <c r="AI453" i="13"/>
  <c r="AH6" i="13"/>
  <c r="AH7" i="13" l="1"/>
  <c r="AH11" i="13"/>
  <c r="AE13" i="13"/>
  <c r="AE14" i="13"/>
  <c r="AE16" i="13"/>
  <c r="AE30" i="13"/>
  <c r="AH35" i="13"/>
  <c r="AE36" i="13"/>
  <c r="AE37" i="13"/>
  <c r="AE53" i="13"/>
  <c r="AH66" i="13"/>
  <c r="AE72" i="13"/>
  <c r="AH79" i="13"/>
  <c r="AE80" i="13"/>
  <c r="AH82" i="13"/>
  <c r="AE85" i="13"/>
  <c r="AE96" i="13"/>
  <c r="AH111" i="13"/>
  <c r="AH119" i="13"/>
  <c r="AH122" i="13"/>
  <c r="AE124" i="13"/>
  <c r="AH125" i="13"/>
  <c r="AE134" i="13"/>
  <c r="AH158" i="13"/>
  <c r="AE170" i="13"/>
  <c r="AE178" i="13"/>
  <c r="AE186" i="13"/>
  <c r="AH189" i="13"/>
  <c r="AE197" i="13"/>
  <c r="AE199" i="13"/>
  <c r="AE213" i="13"/>
  <c r="AE233" i="13"/>
  <c r="AE251" i="13"/>
  <c r="AE257" i="13"/>
  <c r="AE277" i="13"/>
  <c r="AH319" i="13"/>
  <c r="AE325" i="13"/>
  <c r="AE353" i="13"/>
  <c r="AE361" i="13"/>
  <c r="AE367" i="13"/>
  <c r="AE371" i="13"/>
  <c r="AI371" i="13" s="1"/>
  <c r="AE393" i="13"/>
  <c r="AE439" i="13"/>
  <c r="AE447" i="13"/>
  <c r="AE449" i="13"/>
  <c r="AH465" i="13"/>
  <c r="AE495" i="13"/>
  <c r="AI495" i="13" s="1"/>
  <c r="AH519" i="13"/>
  <c r="AH529" i="13"/>
  <c r="AE81" i="13"/>
  <c r="AE83" i="13"/>
  <c r="AI83" i="13" s="1"/>
  <c r="AE349" i="13"/>
  <c r="AE425" i="13"/>
  <c r="AE433" i="13"/>
  <c r="AE22" i="13"/>
  <c r="AE189" i="13"/>
  <c r="AE336" i="13"/>
  <c r="AE32" i="13"/>
  <c r="AE57" i="13"/>
  <c r="AE355" i="13"/>
  <c r="AI355" i="13" s="1"/>
  <c r="AE138" i="13"/>
  <c r="AE424" i="13"/>
  <c r="AE485" i="13"/>
  <c r="AI485" i="13" s="1"/>
  <c r="AE289" i="13"/>
  <c r="AE56" i="13"/>
  <c r="AE95" i="13"/>
  <c r="AE293" i="13"/>
  <c r="AI293" i="13" s="1"/>
  <c r="AE297" i="13"/>
  <c r="AE360" i="13"/>
  <c r="AE421" i="13"/>
  <c r="AI421" i="13" s="1"/>
  <c r="AE41" i="13"/>
  <c r="AE45" i="13"/>
  <c r="AE101" i="13"/>
  <c r="AE105" i="13"/>
  <c r="AE162" i="13"/>
  <c r="AE173" i="13"/>
  <c r="AE175" i="13"/>
  <c r="AI175" i="13" s="1"/>
  <c r="AE198" i="13"/>
  <c r="AE281" i="13"/>
  <c r="AE300" i="13"/>
  <c r="AE304" i="13"/>
  <c r="AE306" i="13"/>
  <c r="AE321" i="13"/>
  <c r="AE344" i="13"/>
  <c r="AE346" i="13"/>
  <c r="AE357" i="13"/>
  <c r="AI357" i="13" s="1"/>
  <c r="AE376" i="13"/>
  <c r="AI376" i="13" s="1"/>
  <c r="AE408" i="13"/>
  <c r="AE410" i="13"/>
  <c r="AE427" i="13"/>
  <c r="AI427" i="13" s="1"/>
  <c r="AE435" i="13"/>
  <c r="AI435" i="13" s="1"/>
  <c r="AE34" i="13"/>
  <c r="AI34" i="13" s="1"/>
  <c r="AE49" i="13"/>
  <c r="AE109" i="13"/>
  <c r="AE128" i="13"/>
  <c r="AE130" i="13"/>
  <c r="AE141" i="13"/>
  <c r="AE168" i="13"/>
  <c r="AI168" i="13" s="1"/>
  <c r="AE221" i="13"/>
  <c r="AE488" i="13"/>
  <c r="AE513" i="13"/>
  <c r="AI513" i="13" s="1"/>
  <c r="AE6" i="13"/>
  <c r="AE10" i="13"/>
  <c r="AE12" i="13"/>
  <c r="AE87" i="13"/>
  <c r="AE132" i="13"/>
  <c r="AE181" i="13"/>
  <c r="AE185" i="13"/>
  <c r="AE225" i="13"/>
  <c r="AE234" i="13"/>
  <c r="AE21" i="13"/>
  <c r="AE23" i="13"/>
  <c r="AE25" i="13"/>
  <c r="AE29" i="13"/>
  <c r="AE78" i="13"/>
  <c r="AE153" i="13"/>
  <c r="AE157" i="13"/>
  <c r="AE208" i="13"/>
  <c r="AE278" i="13"/>
  <c r="AE386" i="13"/>
  <c r="AI386" i="13" s="1"/>
  <c r="AE405" i="13"/>
  <c r="AI405" i="13" s="1"/>
  <c r="AE445" i="13"/>
  <c r="AE464" i="13"/>
  <c r="AE466" i="13"/>
  <c r="AE481" i="13"/>
  <c r="AE504" i="13"/>
  <c r="AE506" i="13"/>
  <c r="AE525" i="13"/>
  <c r="AE529" i="13"/>
  <c r="AI529" i="13" s="1"/>
  <c r="AE42" i="13"/>
  <c r="AE44" i="13"/>
  <c r="AE106" i="13"/>
  <c r="AE125" i="13"/>
  <c r="AE161" i="13"/>
  <c r="AE163" i="13"/>
  <c r="AE165" i="13"/>
  <c r="AE174" i="13"/>
  <c r="AE216" i="13"/>
  <c r="AE280" i="13"/>
  <c r="AE282" i="13"/>
  <c r="AE305" i="13"/>
  <c r="AE377" i="13"/>
  <c r="AE409" i="13"/>
  <c r="AI409" i="13" s="1"/>
  <c r="AE428" i="13"/>
  <c r="AE432" i="13"/>
  <c r="AE33" i="13"/>
  <c r="AE65" i="13"/>
  <c r="AE69" i="13"/>
  <c r="AE93" i="13"/>
  <c r="AE108" i="13"/>
  <c r="AE129" i="13"/>
  <c r="AE248" i="13"/>
  <c r="AE11" i="13"/>
  <c r="AE18" i="13"/>
  <c r="AE114" i="13"/>
  <c r="AE182" i="13"/>
  <c r="AE184" i="13"/>
  <c r="AE235" i="13"/>
  <c r="AE237" i="13"/>
  <c r="AE273" i="13"/>
  <c r="AE385" i="13"/>
  <c r="AE396" i="13"/>
  <c r="AE402" i="13"/>
  <c r="AE417" i="13"/>
  <c r="AE26" i="13"/>
  <c r="AE28" i="13"/>
  <c r="AE77" i="13"/>
  <c r="AE122" i="13"/>
  <c r="AE150" i="13"/>
  <c r="AE152" i="13"/>
  <c r="AE154" i="13"/>
  <c r="AE228" i="13"/>
  <c r="AE239" i="13"/>
  <c r="AE459" i="13"/>
  <c r="AI459" i="13" s="1"/>
  <c r="AE465" i="13"/>
  <c r="AE60" i="13"/>
  <c r="AE219" i="13"/>
  <c r="AE283" i="13"/>
  <c r="AE469" i="13"/>
  <c r="AI469" i="13" s="1"/>
  <c r="AE471" i="13"/>
  <c r="AE335" i="13"/>
  <c r="AE365" i="13"/>
  <c r="AE399" i="13"/>
  <c r="AE48" i="13"/>
  <c r="AE84" i="13"/>
  <c r="AI84" i="13" s="1"/>
  <c r="AE140" i="13"/>
  <c r="AI163" i="13"/>
  <c r="AE303" i="13"/>
  <c r="AI303" i="13" s="1"/>
  <c r="AE110" i="13"/>
  <c r="AE20" i="13"/>
  <c r="AE88" i="13"/>
  <c r="AE97" i="13"/>
  <c r="AE118" i="13"/>
  <c r="AE211" i="13"/>
  <c r="AE315" i="13"/>
  <c r="AE351" i="13"/>
  <c r="AI351" i="13" s="1"/>
  <c r="AE383" i="13"/>
  <c r="AE8" i="13"/>
  <c r="AE90" i="13"/>
  <c r="AE250" i="13"/>
  <c r="AE343" i="13"/>
  <c r="AE375" i="13"/>
  <c r="AI375" i="13" s="1"/>
  <c r="AE443" i="13"/>
  <c r="AI443" i="13" s="1"/>
  <c r="AE137" i="13"/>
  <c r="AI137" i="13" s="1"/>
  <c r="AE164" i="13"/>
  <c r="AE307" i="13"/>
  <c r="AE309" i="13"/>
  <c r="AE347" i="13"/>
  <c r="AE411" i="13"/>
  <c r="AI411" i="13" s="1"/>
  <c r="AE479" i="13"/>
  <c r="AE511" i="13"/>
  <c r="AE311" i="13"/>
  <c r="AE338" i="13"/>
  <c r="AE517" i="13"/>
  <c r="AE147" i="13"/>
  <c r="AE279" i="13"/>
  <c r="AE374" i="13"/>
  <c r="AE183" i="13"/>
  <c r="AE521" i="13"/>
  <c r="AE73" i="13"/>
  <c r="AE121" i="13"/>
  <c r="AE287" i="13"/>
  <c r="AI287" i="13" s="1"/>
  <c r="AE329" i="13"/>
  <c r="AE333" i="13"/>
  <c r="AE337" i="13"/>
  <c r="AE473" i="13"/>
  <c r="AE482" i="13"/>
  <c r="AE505" i="13"/>
  <c r="AE514" i="13"/>
  <c r="AI514" i="13" s="1"/>
  <c r="AE17" i="13"/>
  <c r="AE146" i="13"/>
  <c r="AE9" i="13"/>
  <c r="AI30" i="13"/>
  <c r="AE188" i="13"/>
  <c r="AE192" i="13"/>
  <c r="AI192" i="13" s="1"/>
  <c r="AI211" i="13"/>
  <c r="AE319" i="13"/>
  <c r="AI319" i="13" s="1"/>
  <c r="AE379" i="13"/>
  <c r="AI379" i="13" s="1"/>
  <c r="AE407" i="13"/>
  <c r="AI407" i="13" s="1"/>
  <c r="AE437" i="13"/>
  <c r="AE206" i="13"/>
  <c r="AE312" i="13"/>
  <c r="AE314" i="13"/>
  <c r="AE342" i="13"/>
  <c r="AE364" i="13"/>
  <c r="AE368" i="13"/>
  <c r="AE370" i="13"/>
  <c r="AE392" i="13"/>
  <c r="AE413" i="13"/>
  <c r="AE441" i="13"/>
  <c r="AE450" i="13"/>
  <c r="AI450" i="13" s="1"/>
  <c r="AE463" i="13"/>
  <c r="AE497" i="13"/>
  <c r="AI497" i="13" s="1"/>
  <c r="AE120" i="13"/>
  <c r="AE212" i="13"/>
  <c r="AE193" i="13"/>
  <c r="AE243" i="13"/>
  <c r="AE247" i="13"/>
  <c r="AE249" i="13"/>
  <c r="AE269" i="13"/>
  <c r="AE271" i="13"/>
  <c r="AE275" i="13"/>
  <c r="AE406" i="13"/>
  <c r="AE415" i="13"/>
  <c r="AE434" i="13"/>
  <c r="AE456" i="13"/>
  <c r="AE475" i="13"/>
  <c r="AI475" i="13" s="1"/>
  <c r="AE501" i="13"/>
  <c r="AE503" i="13"/>
  <c r="AE527" i="13"/>
  <c r="AI13" i="13"/>
  <c r="AE40" i="13"/>
  <c r="AE68" i="13"/>
  <c r="AE113" i="13"/>
  <c r="AI125" i="13"/>
  <c r="AE136" i="13"/>
  <c r="AE169" i="13"/>
  <c r="AE172" i="13"/>
  <c r="AE201" i="13"/>
  <c r="AE253" i="13"/>
  <c r="AI415" i="13"/>
  <c r="AE438" i="13"/>
  <c r="AE507" i="13"/>
  <c r="AI507" i="13" s="1"/>
  <c r="AE509" i="13"/>
  <c r="AI525" i="13"/>
  <c r="AE59" i="13"/>
  <c r="AI77" i="13"/>
  <c r="AI152" i="13"/>
  <c r="AE264" i="13"/>
  <c r="AE285" i="13"/>
  <c r="AI285" i="13" s="1"/>
  <c r="AE313" i="13"/>
  <c r="AI313" i="13" s="1"/>
  <c r="AE322" i="13"/>
  <c r="AE341" i="13"/>
  <c r="AE369" i="13"/>
  <c r="AI369" i="13" s="1"/>
  <c r="AE440" i="13"/>
  <c r="AE442" i="13"/>
  <c r="AE470" i="13"/>
  <c r="AE492" i="13"/>
  <c r="AE496" i="13"/>
  <c r="AE498" i="13"/>
  <c r="AE520" i="13"/>
  <c r="AE24" i="13"/>
  <c r="AE39" i="13"/>
  <c r="AI39" i="13" s="1"/>
  <c r="AE50" i="13"/>
  <c r="AI50" i="13" s="1"/>
  <c r="AE52" i="13"/>
  <c r="AE61" i="13"/>
  <c r="AE76" i="13"/>
  <c r="AI76" i="13" s="1"/>
  <c r="AE104" i="13"/>
  <c r="AE117" i="13"/>
  <c r="AE160" i="13"/>
  <c r="AE166" i="13"/>
  <c r="AI166" i="13" s="1"/>
  <c r="AE203" i="13"/>
  <c r="AE207" i="13"/>
  <c r="AI207" i="13" s="1"/>
  <c r="AE222" i="13"/>
  <c r="AE231" i="13"/>
  <c r="AE246" i="13"/>
  <c r="AE255" i="13"/>
  <c r="AE268" i="13"/>
  <c r="AE272" i="13"/>
  <c r="AI272" i="13" s="1"/>
  <c r="AE274" i="13"/>
  <c r="AI275" i="13"/>
  <c r="AE296" i="13"/>
  <c r="AE317" i="13"/>
  <c r="AI325" i="13"/>
  <c r="AE345" i="13"/>
  <c r="AI345" i="13" s="1"/>
  <c r="AE354" i="13"/>
  <c r="AE373" i="13"/>
  <c r="AI373" i="13" s="1"/>
  <c r="AE397" i="13"/>
  <c r="AI397" i="13" s="1"/>
  <c r="AE401" i="13"/>
  <c r="AE472" i="13"/>
  <c r="AE474" i="13"/>
  <c r="AE502" i="13"/>
  <c r="AE524" i="13"/>
  <c r="AE528" i="13"/>
  <c r="AE530" i="13"/>
  <c r="AI33" i="13"/>
  <c r="AI42" i="13"/>
  <c r="AI335" i="13"/>
  <c r="AI359" i="13"/>
  <c r="AI479" i="13"/>
  <c r="AI481" i="13"/>
  <c r="AI237" i="13"/>
  <c r="AI439" i="13"/>
  <c r="AI368" i="13"/>
  <c r="AI10" i="13"/>
  <c r="AI182" i="13"/>
  <c r="AI59" i="13"/>
  <c r="AI304" i="13"/>
  <c r="AI45" i="13"/>
  <c r="AI233" i="13"/>
  <c r="AI336" i="13"/>
  <c r="AI471" i="13"/>
  <c r="AI143" i="13"/>
  <c r="AI249" i="13"/>
  <c r="AI503" i="13"/>
  <c r="AI18" i="13"/>
  <c r="AI68" i="13"/>
  <c r="AI199" i="13"/>
  <c r="AI208" i="13"/>
  <c r="AI243" i="13"/>
  <c r="AI253" i="13"/>
  <c r="AI277" i="13"/>
  <c r="AI281" i="13"/>
  <c r="AI509" i="13"/>
  <c r="AI124" i="13"/>
  <c r="AI110" i="13"/>
  <c r="AI37" i="13"/>
  <c r="AI81" i="13"/>
  <c r="AE91" i="13"/>
  <c r="AI91" i="13" s="1"/>
  <c r="AH104" i="13"/>
  <c r="AI104" i="13" s="1"/>
  <c r="AE112" i="13"/>
  <c r="AE126" i="13"/>
  <c r="AI126" i="13" s="1"/>
  <c r="AE131" i="13"/>
  <c r="AI131" i="13" s="1"/>
  <c r="AH132" i="13"/>
  <c r="AI132" i="13" s="1"/>
  <c r="AI141" i="13"/>
  <c r="AE145" i="13"/>
  <c r="AH148" i="13"/>
  <c r="AI174" i="13"/>
  <c r="AE180" i="13"/>
  <c r="AH191" i="13"/>
  <c r="AH195" i="13"/>
  <c r="AI221" i="13"/>
  <c r="AH297" i="13"/>
  <c r="AI297" i="13" s="1"/>
  <c r="AH447" i="13"/>
  <c r="AG5" i="13"/>
  <c r="AH25" i="13"/>
  <c r="AE27" i="13"/>
  <c r="AH28" i="13"/>
  <c r="AI28" i="13" s="1"/>
  <c r="AE54" i="13"/>
  <c r="AI54" i="13" s="1"/>
  <c r="AE62" i="13"/>
  <c r="AI62" i="13" s="1"/>
  <c r="AH73" i="13"/>
  <c r="AI73" i="13" s="1"/>
  <c r="AE98" i="13"/>
  <c r="AE103" i="13"/>
  <c r="AI103" i="13" s="1"/>
  <c r="AH112" i="13"/>
  <c r="AH129" i="13"/>
  <c r="AI129" i="13" s="1"/>
  <c r="AI147" i="13"/>
  <c r="AH150" i="13"/>
  <c r="AI150" i="13" s="1"/>
  <c r="AH178" i="13"/>
  <c r="AI178" i="13" s="1"/>
  <c r="AI133" i="13"/>
  <c r="AH8" i="13"/>
  <c r="AI8" i="13" s="1"/>
  <c r="AI14" i="13"/>
  <c r="AI16" i="13"/>
  <c r="AI36" i="13"/>
  <c r="AE38" i="13"/>
  <c r="AH44" i="13"/>
  <c r="AI44" i="13" s="1"/>
  <c r="AE46" i="13"/>
  <c r="AI46" i="13" s="1"/>
  <c r="AE51" i="13"/>
  <c r="AI51" i="13" s="1"/>
  <c r="AH52" i="13"/>
  <c r="AH60" i="13"/>
  <c r="AI60" i="13" s="1"/>
  <c r="AH65" i="13"/>
  <c r="AI65" i="13" s="1"/>
  <c r="AI72" i="13"/>
  <c r="AE74" i="13"/>
  <c r="AI80" i="13"/>
  <c r="AE82" i="13"/>
  <c r="AI82" i="13" s="1"/>
  <c r="AI89" i="13"/>
  <c r="AH96" i="13"/>
  <c r="AI96" i="13" s="1"/>
  <c r="AH101" i="13"/>
  <c r="AI101" i="13" s="1"/>
  <c r="AH117" i="13"/>
  <c r="AI117" i="13" s="1"/>
  <c r="AE119" i="13"/>
  <c r="AI119" i="13" s="1"/>
  <c r="AH120" i="13"/>
  <c r="AI120" i="13" s="1"/>
  <c r="AI140" i="13"/>
  <c r="AH145" i="13"/>
  <c r="AE177" i="13"/>
  <c r="AE190" i="13"/>
  <c r="AH203" i="13"/>
  <c r="AI203" i="13" s="1"/>
  <c r="AH231" i="13"/>
  <c r="AI231" i="13" s="1"/>
  <c r="AH255" i="13"/>
  <c r="AI255" i="13" s="1"/>
  <c r="AH361" i="13"/>
  <c r="AI361" i="13" s="1"/>
  <c r="AE429" i="13"/>
  <c r="AH511" i="13"/>
  <c r="AI511" i="13" s="1"/>
  <c r="AI87" i="13"/>
  <c r="AI95" i="13"/>
  <c r="AI109" i="13"/>
  <c r="AI461" i="13"/>
  <c r="AI97" i="13"/>
  <c r="AI121" i="13"/>
  <c r="AH24" i="13"/>
  <c r="AH41" i="13"/>
  <c r="AE64" i="13"/>
  <c r="AI64" i="13" s="1"/>
  <c r="AE66" i="13"/>
  <c r="AI66" i="13" s="1"/>
  <c r="AE71" i="13"/>
  <c r="AI71" i="13" s="1"/>
  <c r="AH85" i="13"/>
  <c r="AI85" i="13" s="1"/>
  <c r="AH93" i="13"/>
  <c r="AI93" i="13" s="1"/>
  <c r="AE100" i="13"/>
  <c r="AI100" i="13" s="1"/>
  <c r="AE102" i="13"/>
  <c r="AI102" i="13" s="1"/>
  <c r="AH108" i="13"/>
  <c r="AI108" i="13" s="1"/>
  <c r="AE116" i="13"/>
  <c r="AI116" i="13" s="1"/>
  <c r="AH128" i="13"/>
  <c r="AI128" i="13" s="1"/>
  <c r="AH190" i="13"/>
  <c r="AH235" i="13"/>
  <c r="AI239" i="13"/>
  <c r="AH425" i="13"/>
  <c r="AI425" i="13" s="1"/>
  <c r="AE493" i="13"/>
  <c r="AI61" i="13"/>
  <c r="AF5" i="13"/>
  <c r="AD5" i="13"/>
  <c r="AI23" i="13"/>
  <c r="AI69" i="13"/>
  <c r="AI142" i="13"/>
  <c r="AI158" i="13"/>
  <c r="AI164" i="13"/>
  <c r="AH12" i="13"/>
  <c r="AI12" i="13" s="1"/>
  <c r="AH29" i="13"/>
  <c r="AI29" i="13" s="1"/>
  <c r="AH32" i="13"/>
  <c r="AI32" i="13" s="1"/>
  <c r="AH40" i="13"/>
  <c r="AI40" i="13" s="1"/>
  <c r="AH48" i="13"/>
  <c r="AI48" i="13" s="1"/>
  <c r="AE55" i="13"/>
  <c r="AI55" i="13" s="1"/>
  <c r="AH56" i="13"/>
  <c r="AE58" i="13"/>
  <c r="AI58" i="13" s="1"/>
  <c r="AE63" i="13"/>
  <c r="AI63" i="13" s="1"/>
  <c r="AE86" i="13"/>
  <c r="AE92" i="13"/>
  <c r="AI92" i="13" s="1"/>
  <c r="AE94" i="13"/>
  <c r="AI94" i="13" s="1"/>
  <c r="AH105" i="13"/>
  <c r="AI105" i="13" s="1"/>
  <c r="AH113" i="13"/>
  <c r="AI113" i="13" s="1"/>
  <c r="AE115" i="13"/>
  <c r="AI115" i="13" s="1"/>
  <c r="AH136" i="13"/>
  <c r="AI136" i="13" s="1"/>
  <c r="AE148" i="13"/>
  <c r="AI148" i="13" s="1"/>
  <c r="AE159" i="13"/>
  <c r="AI159" i="13" s="1"/>
  <c r="AE195" i="13"/>
  <c r="AI269" i="13"/>
  <c r="AE301" i="13"/>
  <c r="AI301" i="13" s="1"/>
  <c r="AH383" i="13"/>
  <c r="AI383" i="13" s="1"/>
  <c r="AH489" i="13"/>
  <c r="AI489" i="13" s="1"/>
  <c r="AH160" i="13"/>
  <c r="AI160" i="13" s="1"/>
  <c r="AH172" i="13"/>
  <c r="AI172" i="13" s="1"/>
  <c r="AH188" i="13"/>
  <c r="AI188" i="13" s="1"/>
  <c r="AH200" i="13"/>
  <c r="AE202" i="13"/>
  <c r="AE209" i="13"/>
  <c r="AI209" i="13" s="1"/>
  <c r="AE218" i="13"/>
  <c r="AI218" i="13" s="1"/>
  <c r="AE223" i="13"/>
  <c r="AI223" i="13" s="1"/>
  <c r="AH226" i="13"/>
  <c r="AE230" i="13"/>
  <c r="AI230" i="13" s="1"/>
  <c r="AE242" i="13"/>
  <c r="AI242" i="13" s="1"/>
  <c r="AH252" i="13"/>
  <c r="AE254" i="13"/>
  <c r="AE259" i="13"/>
  <c r="AI259" i="13" s="1"/>
  <c r="AH262" i="13"/>
  <c r="AE276" i="13"/>
  <c r="AI276" i="13" s="1"/>
  <c r="AH284" i="13"/>
  <c r="AE286" i="13"/>
  <c r="AE291" i="13"/>
  <c r="AH294" i="13"/>
  <c r="AE308" i="13"/>
  <c r="AI308" i="13" s="1"/>
  <c r="AH316" i="13"/>
  <c r="AE318" i="13"/>
  <c r="AE323" i="13"/>
  <c r="AI323" i="13" s="1"/>
  <c r="AH326" i="13"/>
  <c r="AE340" i="13"/>
  <c r="AI340" i="13" s="1"/>
  <c r="AH348" i="13"/>
  <c r="AE350" i="13"/>
  <c r="AH358" i="13"/>
  <c r="AE372" i="13"/>
  <c r="AI372" i="13" s="1"/>
  <c r="AH380" i="13"/>
  <c r="AE382" i="13"/>
  <c r="AE387" i="13"/>
  <c r="AI387" i="13" s="1"/>
  <c r="AH390" i="13"/>
  <c r="AE404" i="13"/>
  <c r="AI404" i="13" s="1"/>
  <c r="AH412" i="13"/>
  <c r="AE414" i="13"/>
  <c r="AE419" i="13"/>
  <c r="AI419" i="13" s="1"/>
  <c r="AH422" i="13"/>
  <c r="AE431" i="13"/>
  <c r="AI431" i="13" s="1"/>
  <c r="AE436" i="13"/>
  <c r="AI436" i="13" s="1"/>
  <c r="AH444" i="13"/>
  <c r="AE446" i="13"/>
  <c r="AE451" i="13"/>
  <c r="AI451" i="13" s="1"/>
  <c r="AH454" i="13"/>
  <c r="AE468" i="13"/>
  <c r="AI468" i="13" s="1"/>
  <c r="AH476" i="13"/>
  <c r="AE478" i="13"/>
  <c r="AE483" i="13"/>
  <c r="AI483" i="13" s="1"/>
  <c r="AH486" i="13"/>
  <c r="AE500" i="13"/>
  <c r="AI500" i="13" s="1"/>
  <c r="AH508" i="13"/>
  <c r="AE510" i="13"/>
  <c r="AE515" i="13"/>
  <c r="AI515" i="13" s="1"/>
  <c r="AH518" i="13"/>
  <c r="AH177" i="13"/>
  <c r="AE179" i="13"/>
  <c r="AI179" i="13" s="1"/>
  <c r="AH180" i="13"/>
  <c r="AH185" i="13"/>
  <c r="AE187" i="13"/>
  <c r="AI187" i="13" s="1"/>
  <c r="AE204" i="13"/>
  <c r="AI204" i="13" s="1"/>
  <c r="AH216" i="13"/>
  <c r="AI216" i="13" s="1"/>
  <c r="AE220" i="13"/>
  <c r="AH228" i="13"/>
  <c r="AI228" i="13" s="1"/>
  <c r="AE232" i="13"/>
  <c r="AI232" i="13" s="1"/>
  <c r="AH240" i="13"/>
  <c r="AI240" i="13" s="1"/>
  <c r="AE244" i="13"/>
  <c r="AI244" i="13" s="1"/>
  <c r="AE256" i="13"/>
  <c r="AI256" i="13" s="1"/>
  <c r="AH264" i="13"/>
  <c r="AE266" i="13"/>
  <c r="AI271" i="13"/>
  <c r="AH274" i="13"/>
  <c r="AI274" i="13" s="1"/>
  <c r="AE288" i="13"/>
  <c r="AI288" i="13" s="1"/>
  <c r="AH296" i="13"/>
  <c r="AI296" i="13" s="1"/>
  <c r="AE298" i="13"/>
  <c r="AH306" i="13"/>
  <c r="AE320" i="13"/>
  <c r="AI320" i="13" s="1"/>
  <c r="AH328" i="13"/>
  <c r="AI328" i="13" s="1"/>
  <c r="AE330" i="13"/>
  <c r="AH338" i="13"/>
  <c r="AI338" i="13" s="1"/>
  <c r="AE352" i="13"/>
  <c r="AI352" i="13" s="1"/>
  <c r="AH360" i="13"/>
  <c r="AI360" i="13" s="1"/>
  <c r="AE362" i="13"/>
  <c r="AH370" i="13"/>
  <c r="AE384" i="13"/>
  <c r="AI384" i="13" s="1"/>
  <c r="AH392" i="13"/>
  <c r="AE394" i="13"/>
  <c r="AH402" i="13"/>
  <c r="AI402" i="13" s="1"/>
  <c r="AE416" i="13"/>
  <c r="AH424" i="13"/>
  <c r="AI424" i="13" s="1"/>
  <c r="AE426" i="13"/>
  <c r="AH434" i="13"/>
  <c r="AI434" i="13" s="1"/>
  <c r="AE448" i="13"/>
  <c r="AI448" i="13" s="1"/>
  <c r="AH456" i="13"/>
  <c r="AI456" i="13" s="1"/>
  <c r="AE458" i="13"/>
  <c r="AH466" i="13"/>
  <c r="AI466" i="13" s="1"/>
  <c r="AE480" i="13"/>
  <c r="AI480" i="13" s="1"/>
  <c r="AH488" i="13"/>
  <c r="AI488" i="13" s="1"/>
  <c r="AE490" i="13"/>
  <c r="AH498" i="13"/>
  <c r="AI498" i="13" s="1"/>
  <c r="AE512" i="13"/>
  <c r="AI512" i="13" s="1"/>
  <c r="AH520" i="13"/>
  <c r="AE522" i="13"/>
  <c r="AH530" i="13"/>
  <c r="AI530" i="13" s="1"/>
  <c r="AE144" i="13"/>
  <c r="AE156" i="13"/>
  <c r="AE176" i="13"/>
  <c r="AE215" i="13"/>
  <c r="AI215" i="13" s="1"/>
  <c r="AE227" i="13"/>
  <c r="AI227" i="13" s="1"/>
  <c r="AE258" i="13"/>
  <c r="AI258" i="13" s="1"/>
  <c r="AE263" i="13"/>
  <c r="AI263" i="13" s="1"/>
  <c r="AE290" i="13"/>
  <c r="AI290" i="13" s="1"/>
  <c r="AE295" i="13"/>
  <c r="AI295" i="13" s="1"/>
  <c r="AE327" i="13"/>
  <c r="AI327" i="13" s="1"/>
  <c r="AE391" i="13"/>
  <c r="AI391" i="13" s="1"/>
  <c r="AE418" i="13"/>
  <c r="AI418" i="13" s="1"/>
  <c r="AE423" i="13"/>
  <c r="AI423" i="13" s="1"/>
  <c r="AE455" i="13"/>
  <c r="AI455" i="13" s="1"/>
  <c r="AE487" i="13"/>
  <c r="AI487" i="13" s="1"/>
  <c r="AE519" i="13"/>
  <c r="AI519" i="13" s="1"/>
  <c r="AH144" i="13"/>
  <c r="AH156" i="13"/>
  <c r="AH176" i="13"/>
  <c r="AE191" i="13"/>
  <c r="AI191" i="13" s="1"/>
  <c r="AE196" i="13"/>
  <c r="AE210" i="13"/>
  <c r="AE217" i="13"/>
  <c r="AI217" i="13" s="1"/>
  <c r="AE224" i="13"/>
  <c r="AE229" i="13"/>
  <c r="AI229" i="13" s="1"/>
  <c r="AE236" i="13"/>
  <c r="AE241" i="13"/>
  <c r="AI241" i="13" s="1"/>
  <c r="AE260" i="13"/>
  <c r="AH268" i="13"/>
  <c r="AI268" i="13" s="1"/>
  <c r="AE270" i="13"/>
  <c r="AE292" i="13"/>
  <c r="AH300" i="13"/>
  <c r="AI300" i="13" s="1"/>
  <c r="AE302" i="13"/>
  <c r="AE324" i="13"/>
  <c r="AH332" i="13"/>
  <c r="AI332" i="13" s="1"/>
  <c r="AE334" i="13"/>
  <c r="AE339" i="13"/>
  <c r="AI339" i="13" s="1"/>
  <c r="AE356" i="13"/>
  <c r="AH364" i="13"/>
  <c r="AI364" i="13" s="1"/>
  <c r="AE366" i="13"/>
  <c r="AE388" i="13"/>
  <c r="AH396" i="13"/>
  <c r="AI396" i="13" s="1"/>
  <c r="AE398" i="13"/>
  <c r="AE403" i="13"/>
  <c r="AI403" i="13" s="1"/>
  <c r="AE420" i="13"/>
  <c r="AH428" i="13"/>
  <c r="AI428" i="13" s="1"/>
  <c r="AE430" i="13"/>
  <c r="AE452" i="13"/>
  <c r="AH460" i="13"/>
  <c r="AI460" i="13" s="1"/>
  <c r="AE462" i="13"/>
  <c r="AE467" i="13"/>
  <c r="AI467" i="13" s="1"/>
  <c r="AH470" i="13"/>
  <c r="AI470" i="13" s="1"/>
  <c r="AE484" i="13"/>
  <c r="AH492" i="13"/>
  <c r="AI492" i="13" s="1"/>
  <c r="AE494" i="13"/>
  <c r="AE499" i="13"/>
  <c r="AI499" i="13" s="1"/>
  <c r="AE516" i="13"/>
  <c r="AH524" i="13"/>
  <c r="AI524" i="13" s="1"/>
  <c r="AE526" i="13"/>
  <c r="AE531" i="13"/>
  <c r="AI531" i="13" s="1"/>
  <c r="AI183" i="13"/>
  <c r="AI212" i="13"/>
  <c r="AH196" i="13"/>
  <c r="AE200" i="13"/>
  <c r="AI200" i="13" s="1"/>
  <c r="AE205" i="13"/>
  <c r="AH210" i="13"/>
  <c r="AE214" i="13"/>
  <c r="AH224" i="13"/>
  <c r="AE226" i="13"/>
  <c r="AH236" i="13"/>
  <c r="AE238" i="13"/>
  <c r="AE245" i="13"/>
  <c r="AI245" i="13" s="1"/>
  <c r="AE252" i="13"/>
  <c r="AI252" i="13" s="1"/>
  <c r="AH260" i="13"/>
  <c r="AE262" i="13"/>
  <c r="AE267" i="13"/>
  <c r="AI267" i="13" s="1"/>
  <c r="AE284" i="13"/>
  <c r="AH292" i="13"/>
  <c r="AE294" i="13"/>
  <c r="AI294" i="13" s="1"/>
  <c r="AE299" i="13"/>
  <c r="AI299" i="13" s="1"/>
  <c r="AE316" i="13"/>
  <c r="AH324" i="13"/>
  <c r="AE326" i="13"/>
  <c r="AE331" i="13"/>
  <c r="AI331" i="13" s="1"/>
  <c r="AE348" i="13"/>
  <c r="AH356" i="13"/>
  <c r="AE358" i="13"/>
  <c r="AE363" i="13"/>
  <c r="AI363" i="13" s="1"/>
  <c r="AE380" i="13"/>
  <c r="AH388" i="13"/>
  <c r="AE390" i="13"/>
  <c r="AE395" i="13"/>
  <c r="AI395" i="13" s="1"/>
  <c r="AE412" i="13"/>
  <c r="AH420" i="13"/>
  <c r="AE422" i="13"/>
  <c r="AE444" i="13"/>
  <c r="AH452" i="13"/>
  <c r="AE454" i="13"/>
  <c r="AI454" i="13" s="1"/>
  <c r="AE476" i="13"/>
  <c r="AH484" i="13"/>
  <c r="AE486" i="13"/>
  <c r="AE491" i="13"/>
  <c r="AI491" i="13" s="1"/>
  <c r="AE508" i="13"/>
  <c r="AH516" i="13"/>
  <c r="AE518" i="13"/>
  <c r="AE523" i="13"/>
  <c r="AI523" i="13" s="1"/>
  <c r="AE15" i="13"/>
  <c r="AI15" i="13" s="1"/>
  <c r="AE31" i="13"/>
  <c r="AI31" i="13" s="1"/>
  <c r="AE43" i="13"/>
  <c r="AI43" i="13" s="1"/>
  <c r="AE75" i="13"/>
  <c r="AI75" i="13" s="1"/>
  <c r="AI78" i="13"/>
  <c r="AE107" i="13"/>
  <c r="AI107" i="13" s="1"/>
  <c r="AE123" i="13"/>
  <c r="AI123" i="13" s="1"/>
  <c r="AE135" i="13"/>
  <c r="AI135" i="13" s="1"/>
  <c r="AE151" i="13"/>
  <c r="AI151" i="13" s="1"/>
  <c r="AE167" i="13"/>
  <c r="AI167" i="13" s="1"/>
  <c r="AE47" i="13"/>
  <c r="AI47" i="13" s="1"/>
  <c r="AE79" i="13"/>
  <c r="AI79" i="13" s="1"/>
  <c r="AE127" i="13"/>
  <c r="AI127" i="13" s="1"/>
  <c r="AH198" i="13"/>
  <c r="AI198" i="13" s="1"/>
  <c r="AE7" i="13"/>
  <c r="AI7" i="13" s="1"/>
  <c r="AE19" i="13"/>
  <c r="AI19" i="13" s="1"/>
  <c r="AE35" i="13"/>
  <c r="AI35" i="13" s="1"/>
  <c r="AE67" i="13"/>
  <c r="AI67" i="13" s="1"/>
  <c r="AI88" i="13"/>
  <c r="AE99" i="13"/>
  <c r="AI99" i="13" s="1"/>
  <c r="AE111" i="13"/>
  <c r="AI111" i="13" s="1"/>
  <c r="AE139" i="13"/>
  <c r="AI139" i="13" s="1"/>
  <c r="AE155" i="13"/>
  <c r="AI155" i="13" s="1"/>
  <c r="AE171" i="13"/>
  <c r="AI171" i="13" s="1"/>
  <c r="AI184" i="13"/>
  <c r="AH250" i="13"/>
  <c r="AI250" i="13" s="1"/>
  <c r="AH282" i="13"/>
  <c r="AI282" i="13" s="1"/>
  <c r="AH314" i="13"/>
  <c r="AI314" i="13" s="1"/>
  <c r="AH346" i="13"/>
  <c r="AI346" i="13" s="1"/>
  <c r="AH378" i="13"/>
  <c r="AI378" i="13" s="1"/>
  <c r="AH410" i="13"/>
  <c r="AI410" i="13" s="1"/>
  <c r="AH442" i="13"/>
  <c r="AI442" i="13" s="1"/>
  <c r="AH474" i="13"/>
  <c r="AI474" i="13" s="1"/>
  <c r="AH506" i="13"/>
  <c r="AI506" i="13" s="1"/>
  <c r="AE194" i="13"/>
  <c r="AH222" i="13"/>
  <c r="AI222" i="13" s="1"/>
  <c r="AH254" i="13"/>
  <c r="AI254" i="13" s="1"/>
  <c r="AH286" i="13"/>
  <c r="AH318" i="13"/>
  <c r="AH350" i="13"/>
  <c r="AI350" i="13" s="1"/>
  <c r="AH382" i="13"/>
  <c r="AH414" i="13"/>
  <c r="AH446" i="13"/>
  <c r="AI446" i="13" s="1"/>
  <c r="AH478" i="13"/>
  <c r="AH202" i="13"/>
  <c r="AI202" i="13" s="1"/>
  <c r="AH234" i="13"/>
  <c r="AI234" i="13" s="1"/>
  <c r="AH266" i="13"/>
  <c r="AH298" i="13"/>
  <c r="AH330" i="13"/>
  <c r="AH362" i="13"/>
  <c r="AH394" i="13"/>
  <c r="AI394" i="13" s="1"/>
  <c r="AH426" i="13"/>
  <c r="AH458" i="13"/>
  <c r="AH490" i="13"/>
  <c r="AI490" i="13" s="1"/>
  <c r="AH522" i="13"/>
  <c r="AH194" i="13"/>
  <c r="AH214" i="13"/>
  <c r="AH246" i="13"/>
  <c r="AI246" i="13" s="1"/>
  <c r="AH278" i="13"/>
  <c r="AI278" i="13" s="1"/>
  <c r="AH310" i="13"/>
  <c r="AI310" i="13" s="1"/>
  <c r="AH342" i="13"/>
  <c r="AI342" i="13" s="1"/>
  <c r="AH374" i="13"/>
  <c r="AI374" i="13" s="1"/>
  <c r="AH406" i="13"/>
  <c r="AI406" i="13" s="1"/>
  <c r="AH438" i="13"/>
  <c r="AI438" i="13" s="1"/>
  <c r="AH502" i="13"/>
  <c r="AI502" i="13" s="1"/>
  <c r="AH322" i="13"/>
  <c r="AI322" i="13" s="1"/>
  <c r="AH354" i="13"/>
  <c r="AI354" i="13" s="1"/>
  <c r="AH482" i="13"/>
  <c r="AI482" i="13" s="1"/>
  <c r="AH206" i="13"/>
  <c r="AI206" i="13" s="1"/>
  <c r="AH238" i="13"/>
  <c r="AH270" i="13"/>
  <c r="AH302" i="13"/>
  <c r="AH334" i="13"/>
  <c r="AH366" i="13"/>
  <c r="AH398" i="13"/>
  <c r="AH430" i="13"/>
  <c r="AH462" i="13"/>
  <c r="AH494" i="13"/>
  <c r="AH526" i="13"/>
  <c r="AI526" i="13" s="1"/>
  <c r="AI6" i="13"/>
  <c r="AI17" i="13"/>
  <c r="AI21" i="13"/>
  <c r="AI38" i="13"/>
  <c r="AI49" i="13"/>
  <c r="AI53" i="13"/>
  <c r="AI25" i="13"/>
  <c r="AI27" i="13"/>
  <c r="AI57" i="13"/>
  <c r="AI22" i="13"/>
  <c r="AI20" i="13"/>
  <c r="AI24" i="13"/>
  <c r="AI26" i="13"/>
  <c r="AI52" i="13"/>
  <c r="AI56" i="13"/>
  <c r="AI9" i="13"/>
  <c r="AI11" i="13"/>
  <c r="AI41" i="13"/>
  <c r="AI520" i="13"/>
  <c r="AI283" i="13"/>
  <c r="AI74" i="13"/>
  <c r="AI90" i="13"/>
  <c r="AI106" i="13"/>
  <c r="AI122" i="13"/>
  <c r="AI138" i="13"/>
  <c r="AI161" i="13"/>
  <c r="AI169" i="13"/>
  <c r="AI201" i="13"/>
  <c r="AI146" i="13"/>
  <c r="AI154" i="13"/>
  <c r="AI162" i="13"/>
  <c r="AI170" i="13"/>
  <c r="AI186" i="13"/>
  <c r="AI185" i="13"/>
  <c r="AC5" i="13"/>
  <c r="AI70" i="13"/>
  <c r="AI86" i="13"/>
  <c r="AI118" i="13"/>
  <c r="AI134" i="13"/>
  <c r="AI149" i="13"/>
  <c r="AI157" i="13"/>
  <c r="AI165" i="13"/>
  <c r="AI173" i="13"/>
  <c r="AI181" i="13"/>
  <c r="AI189" i="13"/>
  <c r="AI197" i="13"/>
  <c r="AI205" i="13"/>
  <c r="AI213" i="13"/>
  <c r="AI291" i="13"/>
  <c r="AI153" i="13"/>
  <c r="AI193" i="13"/>
  <c r="AI98" i="13"/>
  <c r="AI114" i="13"/>
  <c r="AI130" i="13"/>
  <c r="AI220" i="13"/>
  <c r="AI248" i="13"/>
  <c r="AI251" i="13"/>
  <c r="AI273" i="13"/>
  <c r="AI280" i="13"/>
  <c r="AI305" i="13"/>
  <c r="AI307" i="13"/>
  <c r="AI337" i="13"/>
  <c r="AI399" i="13"/>
  <c r="AI324" i="13"/>
  <c r="AI353" i="13"/>
  <c r="AI306" i="13"/>
  <c r="AI321" i="13"/>
  <c r="AI370" i="13"/>
  <c r="AI225" i="13"/>
  <c r="AI235" i="13"/>
  <c r="AI257" i="13"/>
  <c r="AI264" i="13"/>
  <c r="AI289" i="13"/>
  <c r="AI311" i="13"/>
  <c r="AI343" i="13"/>
  <c r="AI377" i="13"/>
  <c r="AI392" i="13"/>
  <c r="AI463" i="13"/>
  <c r="AI219" i="13"/>
  <c r="AI247" i="13"/>
  <c r="AI279" i="13"/>
  <c r="AI367" i="13"/>
  <c r="AI473" i="13"/>
  <c r="AI309" i="13"/>
  <c r="AI341" i="13"/>
  <c r="AI365" i="13"/>
  <c r="AI416" i="13"/>
  <c r="AI429" i="13"/>
  <c r="AI449" i="13"/>
  <c r="AI501" i="13"/>
  <c r="AI317" i="13"/>
  <c r="AI349" i="13"/>
  <c r="AI401" i="13"/>
  <c r="AI408" i="13"/>
  <c r="AI432" i="13"/>
  <c r="AI445" i="13"/>
  <c r="AI465" i="13"/>
  <c r="AI472" i="13"/>
  <c r="AI504" i="13"/>
  <c r="AI510" i="13"/>
  <c r="AI528" i="13"/>
  <c r="AI441" i="13"/>
  <c r="AI417" i="13"/>
  <c r="AI521" i="13"/>
  <c r="AI312" i="13"/>
  <c r="AI315" i="13"/>
  <c r="AI344" i="13"/>
  <c r="AI347" i="13"/>
  <c r="AI389" i="13"/>
  <c r="AI393" i="13"/>
  <c r="AI437" i="13"/>
  <c r="AI457" i="13"/>
  <c r="AI464" i="13"/>
  <c r="AI477" i="13"/>
  <c r="AI493" i="13"/>
  <c r="AI518" i="13"/>
  <c r="AI527" i="13"/>
  <c r="AI329" i="13"/>
  <c r="AI333" i="13"/>
  <c r="AI381" i="13"/>
  <c r="AI385" i="13"/>
  <c r="AI400" i="13"/>
  <c r="AI413" i="13"/>
  <c r="AI433" i="13"/>
  <c r="AI440" i="13"/>
  <c r="AI447" i="13"/>
  <c r="AI496" i="13"/>
  <c r="AI505" i="13"/>
  <c r="AI517" i="13"/>
  <c r="Z551" i="1"/>
  <c r="Z550" i="1"/>
  <c r="Z549" i="1"/>
  <c r="Z548" i="1"/>
  <c r="Z543" i="1"/>
  <c r="Z542" i="1"/>
  <c r="Z541" i="1"/>
  <c r="Z540" i="1"/>
  <c r="Z539" i="1"/>
  <c r="Z538" i="1"/>
  <c r="Z537" i="1"/>
  <c r="Z536" i="1"/>
  <c r="Z535" i="1"/>
  <c r="Z534" i="1"/>
  <c r="Z533" i="1"/>
  <c r="Z532" i="1"/>
  <c r="Z531" i="1"/>
  <c r="Z530" i="1"/>
  <c r="Z529" i="1"/>
  <c r="Z528" i="1"/>
  <c r="Z527" i="1"/>
  <c r="Z526" i="1"/>
  <c r="Z525" i="1"/>
  <c r="Z524" i="1"/>
  <c r="Z523" i="1"/>
  <c r="Z522" i="1"/>
  <c r="Z521" i="1"/>
  <c r="Z520" i="1"/>
  <c r="Z519" i="1"/>
  <c r="Z518" i="1"/>
  <c r="Z517" i="1"/>
  <c r="Z516" i="1"/>
  <c r="Z515" i="1"/>
  <c r="Z514" i="1"/>
  <c r="Z513" i="1"/>
  <c r="Z512" i="1"/>
  <c r="Z511" i="1"/>
  <c r="Z510" i="1"/>
  <c r="Z509" i="1"/>
  <c r="Z508" i="1"/>
  <c r="Z507" i="1"/>
  <c r="Z506" i="1"/>
  <c r="Z505" i="1"/>
  <c r="Z504" i="1"/>
  <c r="Z503" i="1"/>
  <c r="Z502" i="1"/>
  <c r="Z501" i="1"/>
  <c r="Z500" i="1"/>
  <c r="Z499" i="1"/>
  <c r="Z498" i="1"/>
  <c r="Z497" i="1"/>
  <c r="Z496" i="1"/>
  <c r="Z495" i="1"/>
  <c r="Z494" i="1"/>
  <c r="Z493" i="1"/>
  <c r="Z492" i="1"/>
  <c r="Z491" i="1"/>
  <c r="Z490" i="1"/>
  <c r="Z489" i="1"/>
  <c r="Z488" i="1"/>
  <c r="Z487" i="1"/>
  <c r="Z486" i="1"/>
  <c r="Z485" i="1"/>
  <c r="Z484" i="1"/>
  <c r="Z483" i="1"/>
  <c r="Z482" i="1"/>
  <c r="Z481" i="1"/>
  <c r="Z480" i="1"/>
  <c r="Z479" i="1"/>
  <c r="Z478" i="1"/>
  <c r="Z477" i="1"/>
  <c r="Z476" i="1"/>
  <c r="Z475" i="1"/>
  <c r="Z474" i="1"/>
  <c r="Z473" i="1"/>
  <c r="Z472" i="1"/>
  <c r="Z471" i="1"/>
  <c r="Z470" i="1"/>
  <c r="Z469" i="1"/>
  <c r="Z468" i="1"/>
  <c r="Z467" i="1"/>
  <c r="Z466" i="1"/>
  <c r="Z465" i="1"/>
  <c r="Z464" i="1"/>
  <c r="Z463" i="1"/>
  <c r="Z462" i="1"/>
  <c r="Z461" i="1"/>
  <c r="Z460" i="1"/>
  <c r="Z459" i="1"/>
  <c r="Z458" i="1"/>
  <c r="Z457" i="1"/>
  <c r="Z456" i="1"/>
  <c r="Z455" i="1"/>
  <c r="Z454" i="1"/>
  <c r="Z453" i="1"/>
  <c r="Z452" i="1"/>
  <c r="Z451" i="1"/>
  <c r="Z450" i="1"/>
  <c r="Z449" i="1"/>
  <c r="Z448" i="1"/>
  <c r="Z447" i="1"/>
  <c r="Z446" i="1"/>
  <c r="Z445" i="1"/>
  <c r="Z444" i="1"/>
  <c r="Z443" i="1"/>
  <c r="Z442" i="1"/>
  <c r="Z441" i="1"/>
  <c r="Z440" i="1"/>
  <c r="Z439" i="1"/>
  <c r="Z438" i="1"/>
  <c r="Z437" i="1"/>
  <c r="Z436" i="1"/>
  <c r="Z435" i="1"/>
  <c r="Z434" i="1"/>
  <c r="Z433" i="1"/>
  <c r="Z432" i="1"/>
  <c r="Z431" i="1"/>
  <c r="Z430" i="1"/>
  <c r="Z429" i="1"/>
  <c r="Z428" i="1"/>
  <c r="Z427" i="1"/>
  <c r="Z426" i="1"/>
  <c r="Z425" i="1"/>
  <c r="Z424" i="1"/>
  <c r="Z423" i="1"/>
  <c r="Z422" i="1"/>
  <c r="Z421" i="1"/>
  <c r="Z420" i="1"/>
  <c r="Z419" i="1"/>
  <c r="Z418" i="1"/>
  <c r="Z417" i="1"/>
  <c r="Z416" i="1"/>
  <c r="Z415" i="1"/>
  <c r="Z414" i="1"/>
  <c r="Z413" i="1"/>
  <c r="Z412" i="1"/>
  <c r="Z411" i="1"/>
  <c r="Z410" i="1"/>
  <c r="Z409" i="1"/>
  <c r="Z408" i="1"/>
  <c r="Z407" i="1"/>
  <c r="Z406" i="1"/>
  <c r="Z405" i="1"/>
  <c r="Z404" i="1"/>
  <c r="Z403" i="1"/>
  <c r="Z402" i="1"/>
  <c r="Z401" i="1"/>
  <c r="Z400" i="1"/>
  <c r="Z399" i="1"/>
  <c r="Z398" i="1"/>
  <c r="Z397" i="1"/>
  <c r="Z396" i="1"/>
  <c r="Z395" i="1"/>
  <c r="Z394" i="1"/>
  <c r="Z393" i="1"/>
  <c r="Z392" i="1"/>
  <c r="Z391" i="1"/>
  <c r="Z390" i="1"/>
  <c r="Z389" i="1"/>
  <c r="Z388" i="1"/>
  <c r="Z387" i="1"/>
  <c r="Z386" i="1"/>
  <c r="Z385" i="1"/>
  <c r="Z384" i="1"/>
  <c r="Z383" i="1"/>
  <c r="Z382" i="1"/>
  <c r="Z381" i="1"/>
  <c r="Z380" i="1"/>
  <c r="Z379" i="1"/>
  <c r="Z378" i="1"/>
  <c r="Z377" i="1"/>
  <c r="Z376" i="1"/>
  <c r="Z375" i="1"/>
  <c r="Z374" i="1"/>
  <c r="Z373" i="1"/>
  <c r="Z372" i="1"/>
  <c r="Z371" i="1"/>
  <c r="Z370" i="1"/>
  <c r="Z369" i="1"/>
  <c r="Z368" i="1"/>
  <c r="Z367" i="1"/>
  <c r="Z366" i="1"/>
  <c r="Z365" i="1"/>
  <c r="Z364" i="1"/>
  <c r="Z359" i="1"/>
  <c r="Z358" i="1"/>
  <c r="Z357" i="1"/>
  <c r="Z356" i="1"/>
  <c r="Z355" i="1"/>
  <c r="Z354" i="1"/>
  <c r="Z353" i="1"/>
  <c r="Z352" i="1"/>
  <c r="Z351" i="1"/>
  <c r="Z350" i="1"/>
  <c r="Z349" i="1"/>
  <c r="Z348" i="1"/>
  <c r="Z347" i="1"/>
  <c r="Z346" i="1"/>
  <c r="Z345" i="1"/>
  <c r="Z344" i="1"/>
  <c r="Z343" i="1"/>
  <c r="Z342" i="1"/>
  <c r="Z341" i="1"/>
  <c r="Z340" i="1"/>
  <c r="Z339" i="1"/>
  <c r="Z338" i="1"/>
  <c r="Z337" i="1"/>
  <c r="Z336" i="1"/>
  <c r="Z335" i="1"/>
  <c r="Z334" i="1"/>
  <c r="Z333" i="1"/>
  <c r="Z332" i="1"/>
  <c r="Z331" i="1"/>
  <c r="Z330" i="1"/>
  <c r="Z329" i="1"/>
  <c r="Z328" i="1"/>
  <c r="Z327" i="1"/>
  <c r="Z326" i="1"/>
  <c r="Z325" i="1"/>
  <c r="Z324" i="1"/>
  <c r="Z323" i="1"/>
  <c r="Z322" i="1"/>
  <c r="Z321" i="1"/>
  <c r="Z320" i="1"/>
  <c r="Z319" i="1"/>
  <c r="Z318" i="1"/>
  <c r="Z317" i="1"/>
  <c r="Z316" i="1"/>
  <c r="Z315" i="1"/>
  <c r="Z314" i="1"/>
  <c r="Z313" i="1"/>
  <c r="Z312" i="1"/>
  <c r="Z311" i="1"/>
  <c r="Z310" i="1"/>
  <c r="Z309" i="1"/>
  <c r="Z308" i="1"/>
  <c r="Z307" i="1"/>
  <c r="Z306" i="1"/>
  <c r="Z305" i="1"/>
  <c r="Z304" i="1"/>
  <c r="Z303" i="1"/>
  <c r="Z302" i="1"/>
  <c r="Z301" i="1"/>
  <c r="Z300" i="1"/>
  <c r="Z299" i="1"/>
  <c r="Z298" i="1"/>
  <c r="Z297" i="1"/>
  <c r="Z296" i="1"/>
  <c r="Z295" i="1"/>
  <c r="Z294" i="1"/>
  <c r="Z293" i="1"/>
  <c r="Z292" i="1"/>
  <c r="Z291" i="1"/>
  <c r="Z290" i="1"/>
  <c r="Z289" i="1"/>
  <c r="Z288" i="1"/>
  <c r="Z287" i="1"/>
  <c r="Z286" i="1"/>
  <c r="Z285" i="1"/>
  <c r="Z284" i="1"/>
  <c r="Z283" i="1"/>
  <c r="Z282" i="1"/>
  <c r="Z281" i="1"/>
  <c r="Z280" i="1"/>
  <c r="Z279" i="1"/>
  <c r="Z278" i="1"/>
  <c r="Z277" i="1"/>
  <c r="Z276" i="1"/>
  <c r="Z275" i="1"/>
  <c r="Z274" i="1"/>
  <c r="Z273" i="1"/>
  <c r="Z272" i="1"/>
  <c r="Z271" i="1"/>
  <c r="Z270" i="1"/>
  <c r="Z269" i="1"/>
  <c r="Z268" i="1"/>
  <c r="Z267" i="1"/>
  <c r="Z266" i="1"/>
  <c r="Z265" i="1"/>
  <c r="Z264" i="1"/>
  <c r="Z263" i="1"/>
  <c r="Z262" i="1"/>
  <c r="Z261" i="1"/>
  <c r="Z260" i="1"/>
  <c r="Z259" i="1"/>
  <c r="Z258" i="1"/>
  <c r="Z257" i="1"/>
  <c r="Z256" i="1"/>
  <c r="Z255" i="1"/>
  <c r="Z254" i="1"/>
  <c r="Z253" i="1"/>
  <c r="Z252" i="1"/>
  <c r="Z251" i="1"/>
  <c r="Z250" i="1"/>
  <c r="Z249" i="1"/>
  <c r="Z248" i="1"/>
  <c r="Z247" i="1"/>
  <c r="Z246" i="1"/>
  <c r="Z245" i="1"/>
  <c r="Z244" i="1"/>
  <c r="Z243" i="1"/>
  <c r="Z242" i="1"/>
  <c r="Z241" i="1"/>
  <c r="Z240" i="1"/>
  <c r="Z239" i="1"/>
  <c r="Z238" i="1"/>
  <c r="Z237" i="1"/>
  <c r="Z236" i="1"/>
  <c r="Z235" i="1"/>
  <c r="Z234" i="1"/>
  <c r="Z233" i="1"/>
  <c r="Z232" i="1"/>
  <c r="Z231" i="1"/>
  <c r="Z230" i="1"/>
  <c r="Z229" i="1"/>
  <c r="Z228" i="1"/>
  <c r="Z227" i="1"/>
  <c r="Z226" i="1"/>
  <c r="Z225" i="1"/>
  <c r="Z224" i="1"/>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Z115" i="1"/>
  <c r="Z114" i="1"/>
  <c r="Z113" i="1"/>
  <c r="Z112" i="1"/>
  <c r="Z111" i="1"/>
  <c r="Z110" i="1"/>
  <c r="Z109" i="1"/>
  <c r="Z108" i="1"/>
  <c r="Z107" i="1"/>
  <c r="Z106" i="1"/>
  <c r="Z105" i="1"/>
  <c r="Z104" i="1"/>
  <c r="Z103" i="1"/>
  <c r="Z102" i="1"/>
  <c r="Z101" i="1"/>
  <c r="Z100" i="1"/>
  <c r="Z99" i="1"/>
  <c r="Z98" i="1"/>
  <c r="Z97" i="1"/>
  <c r="Z96" i="1"/>
  <c r="Z95" i="1"/>
  <c r="Z94" i="1"/>
  <c r="Z93" i="1"/>
  <c r="Z92" i="1"/>
  <c r="Z91" i="1"/>
  <c r="Z90" i="1"/>
  <c r="Z89" i="1"/>
  <c r="Z88" i="1"/>
  <c r="Z87" i="1"/>
  <c r="Z86"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Z38" i="1"/>
  <c r="Z37" i="1"/>
  <c r="Z36" i="1"/>
  <c r="Z35" i="1"/>
  <c r="Z34" i="1"/>
  <c r="Z33" i="1"/>
  <c r="Z31" i="1"/>
  <c r="J35" i="1"/>
  <c r="J22" i="1"/>
  <c r="J551" i="1"/>
  <c r="J550" i="1"/>
  <c r="J549" i="1"/>
  <c r="J548" i="1"/>
  <c r="J543" i="1"/>
  <c r="J542" i="1"/>
  <c r="J541" i="1"/>
  <c r="J540" i="1"/>
  <c r="J539" i="1"/>
  <c r="J538" i="1"/>
  <c r="J537" i="1"/>
  <c r="J536" i="1"/>
  <c r="J535" i="1"/>
  <c r="J534" i="1"/>
  <c r="J533" i="1"/>
  <c r="J532" i="1"/>
  <c r="J531" i="1"/>
  <c r="J530" i="1"/>
  <c r="J529" i="1"/>
  <c r="J528" i="1"/>
  <c r="J527" i="1"/>
  <c r="J526" i="1"/>
  <c r="J525" i="1"/>
  <c r="J524" i="1"/>
  <c r="J523" i="1"/>
  <c r="J522" i="1"/>
  <c r="J521" i="1"/>
  <c r="J520" i="1"/>
  <c r="J519" i="1"/>
  <c r="J518" i="1"/>
  <c r="J517" i="1"/>
  <c r="J516" i="1"/>
  <c r="J515" i="1"/>
  <c r="J514" i="1"/>
  <c r="J513" i="1"/>
  <c r="J512" i="1"/>
  <c r="J511" i="1"/>
  <c r="J510" i="1"/>
  <c r="J509" i="1"/>
  <c r="J508" i="1"/>
  <c r="J507" i="1"/>
  <c r="J506" i="1"/>
  <c r="J505" i="1"/>
  <c r="J504" i="1"/>
  <c r="J503" i="1"/>
  <c r="J502" i="1"/>
  <c r="J501" i="1"/>
  <c r="J500" i="1"/>
  <c r="J499" i="1"/>
  <c r="J498" i="1"/>
  <c r="J497" i="1"/>
  <c r="J496" i="1"/>
  <c r="J495" i="1"/>
  <c r="J494" i="1"/>
  <c r="J493" i="1"/>
  <c r="J492" i="1"/>
  <c r="J491" i="1"/>
  <c r="J490" i="1"/>
  <c r="J489" i="1"/>
  <c r="J488" i="1"/>
  <c r="J487" i="1"/>
  <c r="J486" i="1"/>
  <c r="J485" i="1"/>
  <c r="J484" i="1"/>
  <c r="J483" i="1"/>
  <c r="J482" i="1"/>
  <c r="J481" i="1"/>
  <c r="J480" i="1"/>
  <c r="J479" i="1"/>
  <c r="J478" i="1"/>
  <c r="J477" i="1"/>
  <c r="J476" i="1"/>
  <c r="J475" i="1"/>
  <c r="J474" i="1"/>
  <c r="J473" i="1"/>
  <c r="J472" i="1"/>
  <c r="J471" i="1"/>
  <c r="J470" i="1"/>
  <c r="J469" i="1"/>
  <c r="J468" i="1"/>
  <c r="J467" i="1"/>
  <c r="J466" i="1"/>
  <c r="J465" i="1"/>
  <c r="J464" i="1"/>
  <c r="J463" i="1"/>
  <c r="J462" i="1"/>
  <c r="J461" i="1"/>
  <c r="J460" i="1"/>
  <c r="J459" i="1"/>
  <c r="J458" i="1"/>
  <c r="J457" i="1"/>
  <c r="J456" i="1"/>
  <c r="J455" i="1"/>
  <c r="J454" i="1"/>
  <c r="J453" i="1"/>
  <c r="J452" i="1"/>
  <c r="J451" i="1"/>
  <c r="J450" i="1"/>
  <c r="J449" i="1"/>
  <c r="J448" i="1"/>
  <c r="J447" i="1"/>
  <c r="J446" i="1"/>
  <c r="J445" i="1"/>
  <c r="J444" i="1"/>
  <c r="J443" i="1"/>
  <c r="J442" i="1"/>
  <c r="J441" i="1"/>
  <c r="J440" i="1"/>
  <c r="J439" i="1"/>
  <c r="J438" i="1"/>
  <c r="J437" i="1"/>
  <c r="J436" i="1"/>
  <c r="J435" i="1"/>
  <c r="J434" i="1"/>
  <c r="J433" i="1"/>
  <c r="J432" i="1"/>
  <c r="J431" i="1"/>
  <c r="J430" i="1"/>
  <c r="J429" i="1"/>
  <c r="J428" i="1"/>
  <c r="J427" i="1"/>
  <c r="J426" i="1"/>
  <c r="J425" i="1"/>
  <c r="J424" i="1"/>
  <c r="J423" i="1"/>
  <c r="J422" i="1"/>
  <c r="J421" i="1"/>
  <c r="J420" i="1"/>
  <c r="J419" i="1"/>
  <c r="J418" i="1"/>
  <c r="J417" i="1"/>
  <c r="J416" i="1"/>
  <c r="J415" i="1"/>
  <c r="J414" i="1"/>
  <c r="J413" i="1"/>
  <c r="J412" i="1"/>
  <c r="J411" i="1"/>
  <c r="J410" i="1"/>
  <c r="J409" i="1"/>
  <c r="J408" i="1"/>
  <c r="J407" i="1"/>
  <c r="J406" i="1"/>
  <c r="J405" i="1"/>
  <c r="J404" i="1"/>
  <c r="J403" i="1"/>
  <c r="J402" i="1"/>
  <c r="J401" i="1"/>
  <c r="J400" i="1"/>
  <c r="J399" i="1"/>
  <c r="J398" i="1"/>
  <c r="J397" i="1"/>
  <c r="J396" i="1"/>
  <c r="J395" i="1"/>
  <c r="J394" i="1"/>
  <c r="J393" i="1"/>
  <c r="J392" i="1"/>
  <c r="J391" i="1"/>
  <c r="J390" i="1"/>
  <c r="J389" i="1"/>
  <c r="J388" i="1"/>
  <c r="J387" i="1"/>
  <c r="J386" i="1"/>
  <c r="J385" i="1"/>
  <c r="J384" i="1"/>
  <c r="J383" i="1"/>
  <c r="J382" i="1"/>
  <c r="J381" i="1"/>
  <c r="J380" i="1"/>
  <c r="J379" i="1"/>
  <c r="J378" i="1"/>
  <c r="J377" i="1"/>
  <c r="J376" i="1"/>
  <c r="J375" i="1"/>
  <c r="J374" i="1"/>
  <c r="J373" i="1"/>
  <c r="J372" i="1"/>
  <c r="J371" i="1"/>
  <c r="J370" i="1"/>
  <c r="J369" i="1"/>
  <c r="J368" i="1"/>
  <c r="J367" i="1"/>
  <c r="J366" i="1"/>
  <c r="J365" i="1"/>
  <c r="J364" i="1"/>
  <c r="J359" i="1"/>
  <c r="J358" i="1"/>
  <c r="J357" i="1"/>
  <c r="J356" i="1"/>
  <c r="J355" i="1"/>
  <c r="J354" i="1"/>
  <c r="J353" i="1"/>
  <c r="J352" i="1"/>
  <c r="J351" i="1"/>
  <c r="J350" i="1"/>
  <c r="J349" i="1"/>
  <c r="J348" i="1"/>
  <c r="J347" i="1"/>
  <c r="J346" i="1"/>
  <c r="J345" i="1"/>
  <c r="J344" i="1"/>
  <c r="J343" i="1"/>
  <c r="J342" i="1"/>
  <c r="J341" i="1"/>
  <c r="J340" i="1"/>
  <c r="J339" i="1"/>
  <c r="J338" i="1"/>
  <c r="J337" i="1"/>
  <c r="J336" i="1"/>
  <c r="J335" i="1"/>
  <c r="J334" i="1"/>
  <c r="J333" i="1"/>
  <c r="J332" i="1"/>
  <c r="J331" i="1"/>
  <c r="J330" i="1"/>
  <c r="J329" i="1"/>
  <c r="J328" i="1"/>
  <c r="J327" i="1"/>
  <c r="J326" i="1"/>
  <c r="J325" i="1"/>
  <c r="J324" i="1"/>
  <c r="J323" i="1"/>
  <c r="J322" i="1"/>
  <c r="J321" i="1"/>
  <c r="J320" i="1"/>
  <c r="J319" i="1"/>
  <c r="J318" i="1"/>
  <c r="J317" i="1"/>
  <c r="J316" i="1"/>
  <c r="J315" i="1"/>
  <c r="J314" i="1"/>
  <c r="J313" i="1"/>
  <c r="J312"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4" i="1"/>
  <c r="J283" i="1"/>
  <c r="J282"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4" i="1"/>
  <c r="J33" i="1"/>
  <c r="J32" i="1"/>
  <c r="J31" i="1"/>
  <c r="G19" i="10"/>
  <c r="F19" i="10"/>
  <c r="AI194" i="13" l="1"/>
  <c r="AI484" i="13"/>
  <c r="AI430" i="13"/>
  <c r="AI292" i="13"/>
  <c r="AI210" i="13"/>
  <c r="AI262" i="13"/>
  <c r="AI334" i="13"/>
  <c r="AI260" i="13"/>
  <c r="AI390" i="13"/>
  <c r="AI284" i="13"/>
  <c r="AI458" i="13"/>
  <c r="AI270" i="13"/>
  <c r="AI522" i="13"/>
  <c r="AI266" i="13"/>
  <c r="AI318" i="13"/>
  <c r="AI494" i="13"/>
  <c r="AI238" i="13"/>
  <c r="AI462" i="13"/>
  <c r="AI426" i="13"/>
  <c r="AI452" i="13"/>
  <c r="AI224" i="13"/>
  <c r="AI382" i="13"/>
  <c r="AI398" i="13"/>
  <c r="AI362" i="13"/>
  <c r="AI316" i="13"/>
  <c r="AI177" i="13"/>
  <c r="AI214" i="13"/>
  <c r="AI330" i="13"/>
  <c r="AI226" i="13"/>
  <c r="AI196" i="13"/>
  <c r="AI358" i="13"/>
  <c r="AI302" i="13"/>
  <c r="AI298" i="13"/>
  <c r="AI508" i="13"/>
  <c r="AI195" i="13"/>
  <c r="AI366" i="13"/>
  <c r="AI414" i="13"/>
  <c r="AI476" i="13"/>
  <c r="AI422" i="13"/>
  <c r="AI380" i="13"/>
  <c r="AI356" i="13"/>
  <c r="AI420" i="13"/>
  <c r="AI180" i="13"/>
  <c r="AI112" i="13"/>
  <c r="AI412" i="13"/>
  <c r="AI286" i="13"/>
  <c r="AI176" i="13"/>
  <c r="AI348" i="13"/>
  <c r="AI236" i="13"/>
  <c r="AI156" i="13"/>
  <c r="AI486" i="13"/>
  <c r="AI444" i="13"/>
  <c r="AI478" i="13"/>
  <c r="AI516" i="13"/>
  <c r="AI388" i="13"/>
  <c r="AI144" i="13"/>
  <c r="AI326" i="13"/>
  <c r="AI190" i="13"/>
  <c r="J18" i="1"/>
  <c r="J20" i="1"/>
  <c r="J21" i="1"/>
  <c r="J24" i="1"/>
  <c r="J11" i="1" s="1"/>
  <c r="AH5" i="13"/>
  <c r="AI145" i="13"/>
  <c r="AE5" i="13"/>
  <c r="J17" i="1"/>
  <c r="J19" i="1"/>
  <c r="J15" i="1"/>
  <c r="J16" i="1"/>
  <c r="Y531" i="13"/>
  <c r="X531" i="13"/>
  <c r="Y530" i="13"/>
  <c r="X530" i="13"/>
  <c r="Y529" i="13"/>
  <c r="X529" i="13"/>
  <c r="Y528" i="13"/>
  <c r="X528" i="13"/>
  <c r="Y527" i="13"/>
  <c r="X527" i="13"/>
  <c r="Y526" i="13"/>
  <c r="X526" i="13"/>
  <c r="Y525" i="13"/>
  <c r="X525" i="13"/>
  <c r="Y524" i="13"/>
  <c r="X524" i="13"/>
  <c r="Y523" i="13"/>
  <c r="X523" i="13"/>
  <c r="Y522" i="13"/>
  <c r="X522" i="13"/>
  <c r="Y521" i="13"/>
  <c r="X521" i="13"/>
  <c r="Y520" i="13"/>
  <c r="X520" i="13"/>
  <c r="Y519" i="13"/>
  <c r="X519" i="13"/>
  <c r="Y518" i="13"/>
  <c r="X518" i="13"/>
  <c r="Y517" i="13"/>
  <c r="X517" i="13"/>
  <c r="Y516" i="13"/>
  <c r="X516" i="13"/>
  <c r="Y515" i="13"/>
  <c r="X515" i="13"/>
  <c r="Y514" i="13"/>
  <c r="X514" i="13"/>
  <c r="Y513" i="13"/>
  <c r="X513" i="13"/>
  <c r="Y512" i="13"/>
  <c r="X512" i="13"/>
  <c r="Y511" i="13"/>
  <c r="X511" i="13"/>
  <c r="Y510" i="13"/>
  <c r="X510" i="13"/>
  <c r="Y509" i="13"/>
  <c r="X509" i="13"/>
  <c r="Y508" i="13"/>
  <c r="X508" i="13"/>
  <c r="Y507" i="13"/>
  <c r="X507" i="13"/>
  <c r="Y506" i="13"/>
  <c r="X506" i="13"/>
  <c r="Y505" i="13"/>
  <c r="X505" i="13"/>
  <c r="Y504" i="13"/>
  <c r="X504" i="13"/>
  <c r="Y503" i="13"/>
  <c r="X503" i="13"/>
  <c r="Y502" i="13"/>
  <c r="X502" i="13"/>
  <c r="Y501" i="13"/>
  <c r="X501" i="13"/>
  <c r="Y500" i="13"/>
  <c r="X500" i="13"/>
  <c r="Y499" i="13"/>
  <c r="X499" i="13"/>
  <c r="Y498" i="13"/>
  <c r="X498" i="13"/>
  <c r="Y497" i="13"/>
  <c r="X497" i="13"/>
  <c r="Y496" i="13"/>
  <c r="X496" i="13"/>
  <c r="Y495" i="13"/>
  <c r="X495" i="13"/>
  <c r="Y494" i="13"/>
  <c r="X494" i="13"/>
  <c r="Y493" i="13"/>
  <c r="X493" i="13"/>
  <c r="Y492" i="13"/>
  <c r="X492" i="13"/>
  <c r="Y491" i="13"/>
  <c r="X491" i="13"/>
  <c r="Y490" i="13"/>
  <c r="X490" i="13"/>
  <c r="Y489" i="13"/>
  <c r="X489" i="13"/>
  <c r="Y488" i="13"/>
  <c r="X488" i="13"/>
  <c r="Y487" i="13"/>
  <c r="X487" i="13"/>
  <c r="Y486" i="13"/>
  <c r="X486" i="13"/>
  <c r="Y485" i="13"/>
  <c r="X485" i="13"/>
  <c r="Y484" i="13"/>
  <c r="X484" i="13"/>
  <c r="Y483" i="13"/>
  <c r="X483" i="13"/>
  <c r="Y482" i="13"/>
  <c r="X482" i="13"/>
  <c r="Y481" i="13"/>
  <c r="X481" i="13"/>
  <c r="Y480" i="13"/>
  <c r="X480" i="13"/>
  <c r="Y479" i="13"/>
  <c r="X479" i="13"/>
  <c r="Y478" i="13"/>
  <c r="X478" i="13"/>
  <c r="Y477" i="13"/>
  <c r="X477" i="13"/>
  <c r="Y476" i="13"/>
  <c r="X476" i="13"/>
  <c r="Y475" i="13"/>
  <c r="X475" i="13"/>
  <c r="Y474" i="13"/>
  <c r="X474" i="13"/>
  <c r="Y473" i="13"/>
  <c r="X473" i="13"/>
  <c r="Y472" i="13"/>
  <c r="X472" i="13"/>
  <c r="Y471" i="13"/>
  <c r="X471" i="13"/>
  <c r="Y470" i="13"/>
  <c r="X470" i="13"/>
  <c r="Y469" i="13"/>
  <c r="X469" i="13"/>
  <c r="Y468" i="13"/>
  <c r="X468" i="13"/>
  <c r="Y467" i="13"/>
  <c r="X467" i="13"/>
  <c r="Y466" i="13"/>
  <c r="X466" i="13"/>
  <c r="Y465" i="13"/>
  <c r="X465" i="13"/>
  <c r="Y464" i="13"/>
  <c r="X464" i="13"/>
  <c r="Y463" i="13"/>
  <c r="X463" i="13"/>
  <c r="Y462" i="13"/>
  <c r="X462" i="13"/>
  <c r="Y461" i="13"/>
  <c r="X461" i="13"/>
  <c r="Y460" i="13"/>
  <c r="X460" i="13"/>
  <c r="Y459" i="13"/>
  <c r="X459" i="13"/>
  <c r="Y458" i="13"/>
  <c r="X458" i="13"/>
  <c r="Y457" i="13"/>
  <c r="X457" i="13"/>
  <c r="Y456" i="13"/>
  <c r="X456" i="13"/>
  <c r="Y455" i="13"/>
  <c r="X455" i="13"/>
  <c r="Y454" i="13"/>
  <c r="X454" i="13"/>
  <c r="Y453" i="13"/>
  <c r="X453" i="13"/>
  <c r="Y452" i="13"/>
  <c r="X452" i="13"/>
  <c r="Y451" i="13"/>
  <c r="X451" i="13"/>
  <c r="Y450" i="13"/>
  <c r="X450" i="13"/>
  <c r="Y449" i="13"/>
  <c r="X449" i="13"/>
  <c r="Y448" i="13"/>
  <c r="X448" i="13"/>
  <c r="Y447" i="13"/>
  <c r="X447" i="13"/>
  <c r="Y446" i="13"/>
  <c r="X446" i="13"/>
  <c r="Y445" i="13"/>
  <c r="X445" i="13"/>
  <c r="Y444" i="13"/>
  <c r="X444" i="13"/>
  <c r="Y443" i="13"/>
  <c r="X443" i="13"/>
  <c r="Y442" i="13"/>
  <c r="X442" i="13"/>
  <c r="Y441" i="13"/>
  <c r="X441" i="13"/>
  <c r="Y440" i="13"/>
  <c r="X440" i="13"/>
  <c r="Y439" i="13"/>
  <c r="X439" i="13"/>
  <c r="Y438" i="13"/>
  <c r="X438" i="13"/>
  <c r="Y437" i="13"/>
  <c r="X437" i="13"/>
  <c r="Y436" i="13"/>
  <c r="X436" i="13"/>
  <c r="Y435" i="13"/>
  <c r="X435" i="13"/>
  <c r="Y434" i="13"/>
  <c r="X434" i="13"/>
  <c r="Y433" i="13"/>
  <c r="X433" i="13"/>
  <c r="Y432" i="13"/>
  <c r="X432" i="13"/>
  <c r="Y431" i="13"/>
  <c r="X431" i="13"/>
  <c r="Y430" i="13"/>
  <c r="X430" i="13"/>
  <c r="Y429" i="13"/>
  <c r="X429" i="13"/>
  <c r="Y428" i="13"/>
  <c r="X428" i="13"/>
  <c r="Y427" i="13"/>
  <c r="X427" i="13"/>
  <c r="Y426" i="13"/>
  <c r="X426" i="13"/>
  <c r="Y425" i="13"/>
  <c r="X425" i="13"/>
  <c r="Y424" i="13"/>
  <c r="X424" i="13"/>
  <c r="Y423" i="13"/>
  <c r="X423" i="13"/>
  <c r="Y422" i="13"/>
  <c r="X422" i="13"/>
  <c r="Y421" i="13"/>
  <c r="X421" i="13"/>
  <c r="Y420" i="13"/>
  <c r="X420" i="13"/>
  <c r="Y419" i="13"/>
  <c r="X419" i="13"/>
  <c r="Y418" i="13"/>
  <c r="X418" i="13"/>
  <c r="Y417" i="13"/>
  <c r="X417" i="13"/>
  <c r="Y416" i="13"/>
  <c r="X416" i="13"/>
  <c r="Y415" i="13"/>
  <c r="X415" i="13"/>
  <c r="Y414" i="13"/>
  <c r="X414" i="13"/>
  <c r="Y413" i="13"/>
  <c r="X413" i="13"/>
  <c r="Y412" i="13"/>
  <c r="X412" i="13"/>
  <c r="Y411" i="13"/>
  <c r="X411" i="13"/>
  <c r="Y410" i="13"/>
  <c r="X410" i="13"/>
  <c r="Y409" i="13"/>
  <c r="X409" i="13"/>
  <c r="Y408" i="13"/>
  <c r="X408" i="13"/>
  <c r="Y407" i="13"/>
  <c r="X407" i="13"/>
  <c r="Y406" i="13"/>
  <c r="X406" i="13"/>
  <c r="Y405" i="13"/>
  <c r="X405" i="13"/>
  <c r="Y404" i="13"/>
  <c r="X404" i="13"/>
  <c r="Y403" i="13"/>
  <c r="X403" i="13"/>
  <c r="Y402" i="13"/>
  <c r="X402" i="13"/>
  <c r="Y401" i="13"/>
  <c r="X401" i="13"/>
  <c r="Y400" i="13"/>
  <c r="X400" i="13"/>
  <c r="Y399" i="13"/>
  <c r="X399" i="13"/>
  <c r="Y398" i="13"/>
  <c r="X398" i="13"/>
  <c r="Y397" i="13"/>
  <c r="X397" i="13"/>
  <c r="Y396" i="13"/>
  <c r="X396" i="13"/>
  <c r="Y395" i="13"/>
  <c r="X395" i="13"/>
  <c r="Y394" i="13"/>
  <c r="X394" i="13"/>
  <c r="Y393" i="13"/>
  <c r="X393" i="13"/>
  <c r="Y392" i="13"/>
  <c r="X392" i="13"/>
  <c r="Y391" i="13"/>
  <c r="X391" i="13"/>
  <c r="Y390" i="13"/>
  <c r="X390" i="13"/>
  <c r="Y389" i="13"/>
  <c r="X389" i="13"/>
  <c r="Y388" i="13"/>
  <c r="X388" i="13"/>
  <c r="Y387" i="13"/>
  <c r="X387" i="13"/>
  <c r="Y386" i="13"/>
  <c r="X386" i="13"/>
  <c r="Y385" i="13"/>
  <c r="X385" i="13"/>
  <c r="Y384" i="13"/>
  <c r="X384" i="13"/>
  <c r="Y383" i="13"/>
  <c r="X383" i="13"/>
  <c r="Y382" i="13"/>
  <c r="X382" i="13"/>
  <c r="Y381" i="13"/>
  <c r="X381" i="13"/>
  <c r="Y380" i="13"/>
  <c r="X380" i="13"/>
  <c r="Y379" i="13"/>
  <c r="X379" i="13"/>
  <c r="Y378" i="13"/>
  <c r="X378" i="13"/>
  <c r="Y377" i="13"/>
  <c r="X377" i="13"/>
  <c r="Y376" i="13"/>
  <c r="X376" i="13"/>
  <c r="Y375" i="13"/>
  <c r="X375" i="13"/>
  <c r="Y374" i="13"/>
  <c r="X374" i="13"/>
  <c r="Y373" i="13"/>
  <c r="X373" i="13"/>
  <c r="Y372" i="13"/>
  <c r="X372" i="13"/>
  <c r="Y371" i="13"/>
  <c r="X371" i="13"/>
  <c r="Y370" i="13"/>
  <c r="X370" i="13"/>
  <c r="Y369" i="13"/>
  <c r="X369" i="13"/>
  <c r="Y368" i="13"/>
  <c r="X368" i="13"/>
  <c r="Y367" i="13"/>
  <c r="X367" i="13"/>
  <c r="Y366" i="13"/>
  <c r="X366" i="13"/>
  <c r="Y365" i="13"/>
  <c r="X365" i="13"/>
  <c r="Y364" i="13"/>
  <c r="X364" i="13"/>
  <c r="Y363" i="13"/>
  <c r="X363" i="13"/>
  <c r="Y362" i="13"/>
  <c r="X362" i="13"/>
  <c r="Y361" i="13"/>
  <c r="X361" i="13"/>
  <c r="Y360" i="13"/>
  <c r="X360" i="13"/>
  <c r="Y359" i="13"/>
  <c r="X359" i="13"/>
  <c r="Y358" i="13"/>
  <c r="X358" i="13"/>
  <c r="Y357" i="13"/>
  <c r="X357" i="13"/>
  <c r="Y356" i="13"/>
  <c r="X356" i="13"/>
  <c r="Y355" i="13"/>
  <c r="X355" i="13"/>
  <c r="Y354" i="13"/>
  <c r="X354" i="13"/>
  <c r="Y353" i="13"/>
  <c r="X353" i="13"/>
  <c r="Y352" i="13"/>
  <c r="X352" i="13"/>
  <c r="Y351" i="13"/>
  <c r="X351" i="13"/>
  <c r="Y350" i="13"/>
  <c r="X350" i="13"/>
  <c r="Y349" i="13"/>
  <c r="X349" i="13"/>
  <c r="Y348" i="13"/>
  <c r="X348" i="13"/>
  <c r="Y347" i="13"/>
  <c r="X347" i="13"/>
  <c r="Y346" i="13"/>
  <c r="X346" i="13"/>
  <c r="Y345" i="13"/>
  <c r="X345" i="13"/>
  <c r="Y344" i="13"/>
  <c r="X344" i="13"/>
  <c r="Y343" i="13"/>
  <c r="X343" i="13"/>
  <c r="Y342" i="13"/>
  <c r="X342" i="13"/>
  <c r="Y341" i="13"/>
  <c r="X341" i="13"/>
  <c r="Y340" i="13"/>
  <c r="X340" i="13"/>
  <c r="Y339" i="13"/>
  <c r="X339" i="13"/>
  <c r="Y338" i="13"/>
  <c r="X338" i="13"/>
  <c r="Y337" i="13"/>
  <c r="X337" i="13"/>
  <c r="Y336" i="13"/>
  <c r="X336" i="13"/>
  <c r="Y335" i="13"/>
  <c r="X335" i="13"/>
  <c r="Y334" i="13"/>
  <c r="X334" i="13"/>
  <c r="Y333" i="13"/>
  <c r="X333" i="13"/>
  <c r="Y332" i="13"/>
  <c r="X332" i="13"/>
  <c r="Y331" i="13"/>
  <c r="X331" i="13"/>
  <c r="Y330" i="13"/>
  <c r="X330" i="13"/>
  <c r="Y329" i="13"/>
  <c r="X329" i="13"/>
  <c r="Y328" i="13"/>
  <c r="X328" i="13"/>
  <c r="Y327" i="13"/>
  <c r="X327" i="13"/>
  <c r="Y326" i="13"/>
  <c r="X326" i="13"/>
  <c r="Y325" i="13"/>
  <c r="X325" i="13"/>
  <c r="Y324" i="13"/>
  <c r="X324" i="13"/>
  <c r="Y323" i="13"/>
  <c r="X323" i="13"/>
  <c r="Y322" i="13"/>
  <c r="X322" i="13"/>
  <c r="Y321" i="13"/>
  <c r="X321" i="13"/>
  <c r="Y320" i="13"/>
  <c r="X320" i="13"/>
  <c r="Y319" i="13"/>
  <c r="X319" i="13"/>
  <c r="Y318" i="13"/>
  <c r="X318" i="13"/>
  <c r="Y317" i="13"/>
  <c r="X317" i="13"/>
  <c r="Y316" i="13"/>
  <c r="X316" i="13"/>
  <c r="Y315" i="13"/>
  <c r="X315" i="13"/>
  <c r="Y314" i="13"/>
  <c r="X314" i="13"/>
  <c r="Y313" i="13"/>
  <c r="X313" i="13"/>
  <c r="Y312" i="13"/>
  <c r="X312" i="13"/>
  <c r="Y311" i="13"/>
  <c r="X311" i="13"/>
  <c r="Y310" i="13"/>
  <c r="X310" i="13"/>
  <c r="Y309" i="13"/>
  <c r="X309" i="13"/>
  <c r="Y308" i="13"/>
  <c r="X308" i="13"/>
  <c r="Y307" i="13"/>
  <c r="X307" i="13"/>
  <c r="Y306" i="13"/>
  <c r="X306" i="13"/>
  <c r="Y305" i="13"/>
  <c r="X305" i="13"/>
  <c r="Y304" i="13"/>
  <c r="X304" i="13"/>
  <c r="Y303" i="13"/>
  <c r="X303" i="13"/>
  <c r="Y302" i="13"/>
  <c r="X302" i="13"/>
  <c r="Y301" i="13"/>
  <c r="X301" i="13"/>
  <c r="Z301" i="13" s="1"/>
  <c r="Y300" i="13"/>
  <c r="X300" i="13"/>
  <c r="Y299" i="13"/>
  <c r="X299" i="13"/>
  <c r="Y298" i="13"/>
  <c r="X298" i="13"/>
  <c r="Y297" i="13"/>
  <c r="X297" i="13"/>
  <c r="Y296" i="13"/>
  <c r="X296" i="13"/>
  <c r="Y295" i="13"/>
  <c r="X295" i="13"/>
  <c r="Y294" i="13"/>
  <c r="X294" i="13"/>
  <c r="Y293" i="13"/>
  <c r="X293" i="13"/>
  <c r="Z293" i="13" s="1"/>
  <c r="Y292" i="13"/>
  <c r="X292" i="13"/>
  <c r="Y291" i="13"/>
  <c r="X291" i="13"/>
  <c r="Y290" i="13"/>
  <c r="X290" i="13"/>
  <c r="Y289" i="13"/>
  <c r="X289" i="13"/>
  <c r="Z289" i="13" s="1"/>
  <c r="Y288" i="13"/>
  <c r="X288" i="13"/>
  <c r="Y287" i="13"/>
  <c r="X287" i="13"/>
  <c r="Y286" i="13"/>
  <c r="X286" i="13"/>
  <c r="Y285" i="13"/>
  <c r="X285" i="13"/>
  <c r="Z285" i="13" s="1"/>
  <c r="Y284" i="13"/>
  <c r="X284" i="13"/>
  <c r="Y283" i="13"/>
  <c r="X283" i="13"/>
  <c r="Y282" i="13"/>
  <c r="X282" i="13"/>
  <c r="Y281" i="13"/>
  <c r="X281" i="13"/>
  <c r="Y280" i="13"/>
  <c r="X280" i="13"/>
  <c r="Y279" i="13"/>
  <c r="X279" i="13"/>
  <c r="Y278" i="13"/>
  <c r="X278" i="13"/>
  <c r="Y277" i="13"/>
  <c r="X277" i="13"/>
  <c r="Y276" i="13"/>
  <c r="X276" i="13"/>
  <c r="Y275" i="13"/>
  <c r="X275" i="13"/>
  <c r="Y274" i="13"/>
  <c r="X274" i="13"/>
  <c r="Y273" i="13"/>
  <c r="X273" i="13"/>
  <c r="Z273" i="13" s="1"/>
  <c r="Y272" i="13"/>
  <c r="X272" i="13"/>
  <c r="Y271" i="13"/>
  <c r="X271" i="13"/>
  <c r="Y270" i="13"/>
  <c r="X270" i="13"/>
  <c r="Y269" i="13"/>
  <c r="X269" i="13"/>
  <c r="Z269" i="13" s="1"/>
  <c r="Y268" i="13"/>
  <c r="X268" i="13"/>
  <c r="Y267" i="13"/>
  <c r="X267" i="13"/>
  <c r="Y266" i="13"/>
  <c r="X266" i="13"/>
  <c r="Y265" i="13"/>
  <c r="X265" i="13"/>
  <c r="Y264" i="13"/>
  <c r="X264" i="13"/>
  <c r="Y263" i="13"/>
  <c r="X263" i="13"/>
  <c r="Y262" i="13"/>
  <c r="X262" i="13"/>
  <c r="Y261" i="13"/>
  <c r="X261" i="13"/>
  <c r="Z261" i="13" s="1"/>
  <c r="Y260" i="13"/>
  <c r="X260" i="13"/>
  <c r="Y259" i="13"/>
  <c r="X259" i="13"/>
  <c r="Y258" i="13"/>
  <c r="X258" i="13"/>
  <c r="Y257" i="13"/>
  <c r="X257" i="13"/>
  <c r="Y256" i="13"/>
  <c r="X256" i="13"/>
  <c r="Y255" i="13"/>
  <c r="X255" i="13"/>
  <c r="Y254" i="13"/>
  <c r="X254" i="13"/>
  <c r="Y253" i="13"/>
  <c r="X253" i="13"/>
  <c r="Y252" i="13"/>
  <c r="X252" i="13"/>
  <c r="Y251" i="13"/>
  <c r="X251" i="13"/>
  <c r="Y250" i="13"/>
  <c r="X250" i="13"/>
  <c r="Y249" i="13"/>
  <c r="X249" i="13"/>
  <c r="Y248" i="13"/>
  <c r="X248" i="13"/>
  <c r="Y247" i="13"/>
  <c r="X247" i="13"/>
  <c r="Y246" i="13"/>
  <c r="X246" i="13"/>
  <c r="Y245" i="13"/>
  <c r="X245" i="13"/>
  <c r="Y244" i="13"/>
  <c r="X244" i="13"/>
  <c r="Y243" i="13"/>
  <c r="X243" i="13"/>
  <c r="Y242" i="13"/>
  <c r="X242" i="13"/>
  <c r="Y241" i="13"/>
  <c r="X241" i="13"/>
  <c r="Y240" i="13"/>
  <c r="X240" i="13"/>
  <c r="Y239" i="13"/>
  <c r="X239" i="13"/>
  <c r="Y238" i="13"/>
  <c r="X238" i="13"/>
  <c r="Y237" i="13"/>
  <c r="X237" i="13"/>
  <c r="Z237" i="13" s="1"/>
  <c r="Y236" i="13"/>
  <c r="X236" i="13"/>
  <c r="Y235" i="13"/>
  <c r="X235" i="13"/>
  <c r="Y234" i="13"/>
  <c r="X234" i="13"/>
  <c r="Y233" i="13"/>
  <c r="X233" i="13"/>
  <c r="Z233" i="13" s="1"/>
  <c r="Y232" i="13"/>
  <c r="X232" i="13"/>
  <c r="Y231" i="13"/>
  <c r="X231" i="13"/>
  <c r="Y230" i="13"/>
  <c r="X230" i="13"/>
  <c r="Y229" i="13"/>
  <c r="X229" i="13"/>
  <c r="Y228" i="13"/>
  <c r="X228" i="13"/>
  <c r="Y227" i="13"/>
  <c r="X227" i="13"/>
  <c r="Y226" i="13"/>
  <c r="X226" i="13"/>
  <c r="Y225" i="13"/>
  <c r="X225" i="13"/>
  <c r="Z225" i="13" s="1"/>
  <c r="Y224" i="13"/>
  <c r="X224" i="13"/>
  <c r="Y223" i="13"/>
  <c r="X223" i="13"/>
  <c r="Y222" i="13"/>
  <c r="X222" i="13"/>
  <c r="Y221" i="13"/>
  <c r="X221" i="13"/>
  <c r="Y220" i="13"/>
  <c r="X220" i="13"/>
  <c r="Y219" i="13"/>
  <c r="X219" i="13"/>
  <c r="Y218" i="13"/>
  <c r="X218" i="13"/>
  <c r="Y217" i="13"/>
  <c r="X217" i="13"/>
  <c r="Y216" i="13"/>
  <c r="X216" i="13"/>
  <c r="Y215" i="13"/>
  <c r="X215" i="13"/>
  <c r="Y214" i="13"/>
  <c r="X214" i="13"/>
  <c r="Y213" i="13"/>
  <c r="X213" i="13"/>
  <c r="Y212" i="13"/>
  <c r="X212" i="13"/>
  <c r="Y211" i="13"/>
  <c r="X211" i="13"/>
  <c r="Y210" i="13"/>
  <c r="X210" i="13"/>
  <c r="Y209" i="13"/>
  <c r="X209" i="13"/>
  <c r="Y208" i="13"/>
  <c r="X208" i="13"/>
  <c r="Y207" i="13"/>
  <c r="X207" i="13"/>
  <c r="Y206" i="13"/>
  <c r="X206" i="13"/>
  <c r="Y205" i="13"/>
  <c r="X205" i="13"/>
  <c r="Y204" i="13"/>
  <c r="X204" i="13"/>
  <c r="Y203" i="13"/>
  <c r="X203" i="13"/>
  <c r="Y202" i="13"/>
  <c r="X202" i="13"/>
  <c r="Y201" i="13"/>
  <c r="X201" i="13"/>
  <c r="Z201" i="13" s="1"/>
  <c r="Y200" i="13"/>
  <c r="X200" i="13"/>
  <c r="Y199" i="13"/>
  <c r="X199" i="13"/>
  <c r="Y198" i="13"/>
  <c r="X198" i="13"/>
  <c r="Y197" i="13"/>
  <c r="X197" i="13"/>
  <c r="Y196" i="13"/>
  <c r="X196" i="13"/>
  <c r="Y195" i="13"/>
  <c r="X195" i="13"/>
  <c r="Y194" i="13"/>
  <c r="X194" i="13"/>
  <c r="Y193" i="13"/>
  <c r="X193" i="13"/>
  <c r="Y192" i="13"/>
  <c r="X192" i="13"/>
  <c r="Y191" i="13"/>
  <c r="X191" i="13"/>
  <c r="Y190" i="13"/>
  <c r="X190" i="13"/>
  <c r="Y189" i="13"/>
  <c r="X189" i="13"/>
  <c r="Z189" i="13" s="1"/>
  <c r="Y188" i="13"/>
  <c r="X188" i="13"/>
  <c r="Y187" i="13"/>
  <c r="X187" i="13"/>
  <c r="Y186" i="13"/>
  <c r="X186" i="13"/>
  <c r="Y185" i="13"/>
  <c r="X185" i="13"/>
  <c r="Y184" i="13"/>
  <c r="X184" i="13"/>
  <c r="Y183" i="13"/>
  <c r="X183" i="13"/>
  <c r="Y182" i="13"/>
  <c r="X182" i="13"/>
  <c r="Y181" i="13"/>
  <c r="X181" i="13"/>
  <c r="Y180" i="13"/>
  <c r="X180" i="13"/>
  <c r="Y179" i="13"/>
  <c r="X179" i="13"/>
  <c r="Y178" i="13"/>
  <c r="X178" i="13"/>
  <c r="Y177" i="13"/>
  <c r="X177" i="13"/>
  <c r="Y176" i="13"/>
  <c r="X176" i="13"/>
  <c r="Y175" i="13"/>
  <c r="X175" i="13"/>
  <c r="Y174" i="13"/>
  <c r="X174" i="13"/>
  <c r="Y173" i="13"/>
  <c r="X173" i="13"/>
  <c r="Y172" i="13"/>
  <c r="X172" i="13"/>
  <c r="Y171" i="13"/>
  <c r="X171" i="13"/>
  <c r="Y170" i="13"/>
  <c r="X170" i="13"/>
  <c r="Y169" i="13"/>
  <c r="X169" i="13"/>
  <c r="Z169" i="13" s="1"/>
  <c r="Y168" i="13"/>
  <c r="X168" i="13"/>
  <c r="Y167" i="13"/>
  <c r="X167" i="13"/>
  <c r="Y166" i="13"/>
  <c r="X166" i="13"/>
  <c r="Y165" i="13"/>
  <c r="X165" i="13"/>
  <c r="Y164" i="13"/>
  <c r="X164" i="13"/>
  <c r="Y163" i="13"/>
  <c r="X163" i="13"/>
  <c r="Y162" i="13"/>
  <c r="X162" i="13"/>
  <c r="Y161" i="13"/>
  <c r="X161" i="13"/>
  <c r="Y160" i="13"/>
  <c r="X160" i="13"/>
  <c r="Y159" i="13"/>
  <c r="X159" i="13"/>
  <c r="Y158" i="13"/>
  <c r="X158" i="13"/>
  <c r="Y157" i="13"/>
  <c r="X157" i="13"/>
  <c r="Y156" i="13"/>
  <c r="X156" i="13"/>
  <c r="Y155" i="13"/>
  <c r="X155" i="13"/>
  <c r="Y154" i="13"/>
  <c r="X154" i="13"/>
  <c r="Y153" i="13"/>
  <c r="X153" i="13"/>
  <c r="Y152" i="13"/>
  <c r="X152" i="13"/>
  <c r="Y151" i="13"/>
  <c r="X151" i="13"/>
  <c r="Y150" i="13"/>
  <c r="X150" i="13"/>
  <c r="Y149" i="13"/>
  <c r="X149" i="13"/>
  <c r="Y148" i="13"/>
  <c r="X148" i="13"/>
  <c r="Y147" i="13"/>
  <c r="X147" i="13"/>
  <c r="Y146" i="13"/>
  <c r="X146" i="13"/>
  <c r="Y145" i="13"/>
  <c r="X145" i="13"/>
  <c r="Z145" i="13" s="1"/>
  <c r="Y144" i="13"/>
  <c r="X144" i="13"/>
  <c r="Y143" i="13"/>
  <c r="X143" i="13"/>
  <c r="Y142" i="13"/>
  <c r="X142" i="13"/>
  <c r="Y141" i="13"/>
  <c r="X141" i="13"/>
  <c r="Y140" i="13"/>
  <c r="X140" i="13"/>
  <c r="Y139" i="13"/>
  <c r="X139" i="13"/>
  <c r="Y138" i="13"/>
  <c r="X138" i="13"/>
  <c r="Y137" i="13"/>
  <c r="X137" i="13"/>
  <c r="Y136" i="13"/>
  <c r="X136" i="13"/>
  <c r="Y135" i="13"/>
  <c r="X135" i="13"/>
  <c r="Y134" i="13"/>
  <c r="X134" i="13"/>
  <c r="Y133" i="13"/>
  <c r="X133" i="13"/>
  <c r="Y132" i="13"/>
  <c r="X132" i="13"/>
  <c r="Y131" i="13"/>
  <c r="X131" i="13"/>
  <c r="Y130" i="13"/>
  <c r="X130" i="13"/>
  <c r="Y129" i="13"/>
  <c r="X129" i="13"/>
  <c r="Y128" i="13"/>
  <c r="X128" i="13"/>
  <c r="Y127" i="13"/>
  <c r="X127" i="13"/>
  <c r="Y126" i="13"/>
  <c r="X126" i="13"/>
  <c r="Y125" i="13"/>
  <c r="X125" i="13"/>
  <c r="Z125" i="13" s="1"/>
  <c r="Y124" i="13"/>
  <c r="X124" i="13"/>
  <c r="Y123" i="13"/>
  <c r="X123" i="13"/>
  <c r="Y122" i="13"/>
  <c r="X122" i="13"/>
  <c r="Y121" i="13"/>
  <c r="X121" i="13"/>
  <c r="Y120" i="13"/>
  <c r="X120" i="13"/>
  <c r="Y119" i="13"/>
  <c r="X119" i="13"/>
  <c r="Y118" i="13"/>
  <c r="X118" i="13"/>
  <c r="Y117" i="13"/>
  <c r="X117" i="13"/>
  <c r="Z117" i="13" s="1"/>
  <c r="Y116" i="13"/>
  <c r="X116" i="13"/>
  <c r="Y115" i="13"/>
  <c r="X115" i="13"/>
  <c r="Y114" i="13"/>
  <c r="X114" i="13"/>
  <c r="Y113" i="13"/>
  <c r="X113" i="13"/>
  <c r="Y112" i="13"/>
  <c r="X112" i="13"/>
  <c r="Y111" i="13"/>
  <c r="X111" i="13"/>
  <c r="Y110" i="13"/>
  <c r="X110" i="13"/>
  <c r="Y109" i="13"/>
  <c r="X109" i="13"/>
  <c r="Y108" i="13"/>
  <c r="X108" i="13"/>
  <c r="Y107" i="13"/>
  <c r="X107" i="13"/>
  <c r="Y106" i="13"/>
  <c r="X106" i="13"/>
  <c r="Y105" i="13"/>
  <c r="X105" i="13"/>
  <c r="Y104" i="13"/>
  <c r="X104" i="13"/>
  <c r="Y103" i="13"/>
  <c r="X103" i="13"/>
  <c r="Y102" i="13"/>
  <c r="X102" i="13"/>
  <c r="Y101" i="13"/>
  <c r="X101" i="13"/>
  <c r="Z101" i="13" s="1"/>
  <c r="Y100" i="13"/>
  <c r="X100" i="13"/>
  <c r="Y99" i="13"/>
  <c r="X99" i="13"/>
  <c r="Y98" i="13"/>
  <c r="X98" i="13"/>
  <c r="Y97" i="13"/>
  <c r="X97" i="13"/>
  <c r="Y96" i="13"/>
  <c r="X96" i="13"/>
  <c r="Y95" i="13"/>
  <c r="X95" i="13"/>
  <c r="Y94" i="13"/>
  <c r="X94" i="13"/>
  <c r="Y93" i="13"/>
  <c r="X93" i="13"/>
  <c r="Z93" i="13" s="1"/>
  <c r="Y92" i="13"/>
  <c r="X92" i="13"/>
  <c r="Y91" i="13"/>
  <c r="X91" i="13"/>
  <c r="Y90" i="13"/>
  <c r="X90" i="13"/>
  <c r="Y89" i="13"/>
  <c r="X89" i="13"/>
  <c r="Y88" i="13"/>
  <c r="X88" i="13"/>
  <c r="Y87" i="13"/>
  <c r="X87" i="13"/>
  <c r="Y86" i="13"/>
  <c r="X86" i="13"/>
  <c r="Y85" i="13"/>
  <c r="X85" i="13"/>
  <c r="Y84" i="13"/>
  <c r="X84" i="13"/>
  <c r="Y83" i="13"/>
  <c r="X83" i="13"/>
  <c r="Y82" i="13"/>
  <c r="X82" i="13"/>
  <c r="Y81" i="13"/>
  <c r="X81" i="13"/>
  <c r="Y80" i="13"/>
  <c r="X80" i="13"/>
  <c r="Y79" i="13"/>
  <c r="X79" i="13"/>
  <c r="Y78" i="13"/>
  <c r="X78" i="13"/>
  <c r="Y77" i="13"/>
  <c r="X77" i="13"/>
  <c r="Y76" i="13"/>
  <c r="X76" i="13"/>
  <c r="Y75" i="13"/>
  <c r="X75" i="13"/>
  <c r="Y74" i="13"/>
  <c r="X74" i="13"/>
  <c r="Y73" i="13"/>
  <c r="X73" i="13"/>
  <c r="Z73" i="13" s="1"/>
  <c r="Y72" i="13"/>
  <c r="X72" i="13"/>
  <c r="Y71" i="13"/>
  <c r="X71" i="13"/>
  <c r="Y70" i="13"/>
  <c r="X70" i="13"/>
  <c r="Y69" i="13"/>
  <c r="X69" i="13"/>
  <c r="Z69" i="13" s="1"/>
  <c r="Y68" i="13"/>
  <c r="X68" i="13"/>
  <c r="Y67" i="13"/>
  <c r="X67" i="13"/>
  <c r="Y66" i="13"/>
  <c r="X66" i="13"/>
  <c r="Y65" i="13"/>
  <c r="X65" i="13"/>
  <c r="Y64" i="13"/>
  <c r="X64" i="13"/>
  <c r="Y63" i="13"/>
  <c r="X63" i="13"/>
  <c r="Y62" i="13"/>
  <c r="X62" i="13"/>
  <c r="Y61" i="13"/>
  <c r="X61" i="13"/>
  <c r="Y60" i="13"/>
  <c r="X60" i="13"/>
  <c r="Y59" i="13"/>
  <c r="X59" i="13"/>
  <c r="Y58" i="13"/>
  <c r="X58" i="13"/>
  <c r="Y57" i="13"/>
  <c r="X57" i="13"/>
  <c r="Y56" i="13"/>
  <c r="X56" i="13"/>
  <c r="Y55" i="13"/>
  <c r="X55" i="13"/>
  <c r="Y54" i="13"/>
  <c r="X54" i="13"/>
  <c r="Y53" i="13"/>
  <c r="X53" i="13"/>
  <c r="Z53" i="13" s="1"/>
  <c r="Y52" i="13"/>
  <c r="X52" i="13"/>
  <c r="Y51" i="13"/>
  <c r="X51" i="13"/>
  <c r="Y50" i="13"/>
  <c r="X50" i="13"/>
  <c r="Y49" i="13"/>
  <c r="X49" i="13"/>
  <c r="Y48" i="13"/>
  <c r="X48" i="13"/>
  <c r="Y47" i="13"/>
  <c r="X47" i="13"/>
  <c r="Y46" i="13"/>
  <c r="X46" i="13"/>
  <c r="Y45" i="13"/>
  <c r="X45" i="13"/>
  <c r="Z45" i="13" s="1"/>
  <c r="Y44" i="13"/>
  <c r="X44" i="13"/>
  <c r="Y43" i="13"/>
  <c r="X43" i="13"/>
  <c r="Y42" i="13"/>
  <c r="X42" i="13"/>
  <c r="Y41" i="13"/>
  <c r="X41" i="13"/>
  <c r="Y40" i="13"/>
  <c r="X40" i="13"/>
  <c r="Y39" i="13"/>
  <c r="X39" i="13"/>
  <c r="Y38" i="13"/>
  <c r="X38" i="13"/>
  <c r="Y37" i="13"/>
  <c r="X37" i="13"/>
  <c r="Y36" i="13"/>
  <c r="X36" i="13"/>
  <c r="Y35" i="13"/>
  <c r="X35" i="13"/>
  <c r="Y34" i="13"/>
  <c r="X34" i="13"/>
  <c r="Y33" i="13"/>
  <c r="X33" i="13"/>
  <c r="Y32" i="13"/>
  <c r="X32" i="13"/>
  <c r="Y31" i="13"/>
  <c r="X31" i="13"/>
  <c r="Y30" i="13"/>
  <c r="X30" i="13"/>
  <c r="Y29" i="13"/>
  <c r="X29" i="13"/>
  <c r="Y28" i="13"/>
  <c r="X28" i="13"/>
  <c r="Y27" i="13"/>
  <c r="X27" i="13"/>
  <c r="Y26" i="13"/>
  <c r="X26" i="13"/>
  <c r="Y25" i="13"/>
  <c r="X25" i="13"/>
  <c r="Y24" i="13"/>
  <c r="X24" i="13"/>
  <c r="Y23" i="13"/>
  <c r="X23" i="13"/>
  <c r="Y22" i="13"/>
  <c r="X22" i="13"/>
  <c r="Y21" i="13"/>
  <c r="X21" i="13"/>
  <c r="Y20" i="13"/>
  <c r="X20" i="13"/>
  <c r="Y19" i="13"/>
  <c r="X19" i="13"/>
  <c r="Y18" i="13"/>
  <c r="X18" i="13"/>
  <c r="Y17" i="13"/>
  <c r="X17" i="13"/>
  <c r="Z17" i="13" s="1"/>
  <c r="Y16" i="13"/>
  <c r="X16" i="13"/>
  <c r="Y15" i="13"/>
  <c r="X15" i="13"/>
  <c r="Y14" i="13"/>
  <c r="X14" i="13"/>
  <c r="Y13" i="13"/>
  <c r="X13" i="13"/>
  <c r="Y12" i="13"/>
  <c r="X12" i="13"/>
  <c r="Y11" i="13"/>
  <c r="X11" i="13"/>
  <c r="Y10" i="13"/>
  <c r="X10" i="13"/>
  <c r="Y9" i="13"/>
  <c r="X9" i="13"/>
  <c r="Y8" i="13"/>
  <c r="X8" i="13"/>
  <c r="Y7" i="13"/>
  <c r="X7" i="13"/>
  <c r="Y6" i="13"/>
  <c r="X6" i="13"/>
  <c r="Z6" i="13" s="1"/>
  <c r="U531" i="13"/>
  <c r="U530" i="13"/>
  <c r="U529" i="13"/>
  <c r="U528" i="13"/>
  <c r="U527" i="13"/>
  <c r="U526" i="13"/>
  <c r="U525" i="13"/>
  <c r="U524" i="13"/>
  <c r="U523" i="13"/>
  <c r="U522" i="13"/>
  <c r="U521" i="13"/>
  <c r="U520" i="13"/>
  <c r="U519" i="13"/>
  <c r="U518" i="13"/>
  <c r="U517" i="13"/>
  <c r="W517" i="13" s="1"/>
  <c r="U516" i="13"/>
  <c r="U515" i="13"/>
  <c r="U514" i="13"/>
  <c r="U513" i="13"/>
  <c r="W513" i="13" s="1"/>
  <c r="U512" i="13"/>
  <c r="U511" i="13"/>
  <c r="U510" i="13"/>
  <c r="W510" i="13" s="1"/>
  <c r="U509" i="13"/>
  <c r="U508" i="13"/>
  <c r="U507" i="13"/>
  <c r="U506" i="13"/>
  <c r="W506" i="13" s="1"/>
  <c r="U505" i="13"/>
  <c r="U504" i="13"/>
  <c r="U503" i="13"/>
  <c r="U502" i="13"/>
  <c r="U501" i="13"/>
  <c r="W501" i="13" s="1"/>
  <c r="U500" i="13"/>
  <c r="U499" i="13"/>
  <c r="U498" i="13"/>
  <c r="U497" i="13"/>
  <c r="W497" i="13" s="1"/>
  <c r="U496" i="13"/>
  <c r="U495" i="13"/>
  <c r="U494" i="13"/>
  <c r="U493" i="13"/>
  <c r="W493" i="13" s="1"/>
  <c r="U492" i="13"/>
  <c r="U491" i="13"/>
  <c r="U490" i="13"/>
  <c r="U489" i="13"/>
  <c r="W489" i="13" s="1"/>
  <c r="U488" i="13"/>
  <c r="U487" i="13"/>
  <c r="U486" i="13"/>
  <c r="U485" i="13"/>
  <c r="W485" i="13" s="1"/>
  <c r="U484" i="13"/>
  <c r="U483" i="13"/>
  <c r="U482" i="13"/>
  <c r="W482" i="13" s="1"/>
  <c r="U481" i="13"/>
  <c r="U480" i="13"/>
  <c r="U479" i="13"/>
  <c r="U478" i="13"/>
  <c r="U477" i="13"/>
  <c r="U476" i="13"/>
  <c r="U475" i="13"/>
  <c r="U474" i="13"/>
  <c r="U473" i="13"/>
  <c r="U472" i="13"/>
  <c r="U471" i="13"/>
  <c r="U470" i="13"/>
  <c r="U469" i="13"/>
  <c r="W469" i="13" s="1"/>
  <c r="U468" i="13"/>
  <c r="U467" i="13"/>
  <c r="U466" i="13"/>
  <c r="W466" i="13" s="1"/>
  <c r="U465" i="13"/>
  <c r="U464" i="13"/>
  <c r="U463" i="13"/>
  <c r="U462" i="13"/>
  <c r="U461" i="13"/>
  <c r="W461" i="13" s="1"/>
  <c r="U460" i="13"/>
  <c r="U459" i="13"/>
  <c r="U458" i="13"/>
  <c r="W458" i="13" s="1"/>
  <c r="U457" i="13"/>
  <c r="W457" i="13" s="1"/>
  <c r="U456" i="13"/>
  <c r="U455" i="13"/>
  <c r="U454" i="13"/>
  <c r="U453" i="13"/>
  <c r="U452" i="13"/>
  <c r="U451" i="13"/>
  <c r="U450" i="13"/>
  <c r="U449" i="13"/>
  <c r="W449" i="13" s="1"/>
  <c r="U448" i="13"/>
  <c r="U447" i="13"/>
  <c r="U446" i="13"/>
  <c r="U445" i="13"/>
  <c r="U444" i="13"/>
  <c r="U443" i="13"/>
  <c r="U442" i="13"/>
  <c r="U441" i="13"/>
  <c r="W441" i="13" s="1"/>
  <c r="U440" i="13"/>
  <c r="U439" i="13"/>
  <c r="U438" i="13"/>
  <c r="U437" i="13"/>
  <c r="U436" i="13"/>
  <c r="U435" i="13"/>
  <c r="U434" i="13"/>
  <c r="W434" i="13" s="1"/>
  <c r="U433" i="13"/>
  <c r="U432" i="13"/>
  <c r="U431" i="13"/>
  <c r="U430" i="13"/>
  <c r="U429" i="13"/>
  <c r="U428" i="13"/>
  <c r="U427" i="13"/>
  <c r="U426" i="13"/>
  <c r="U425" i="13"/>
  <c r="U424" i="13"/>
  <c r="U423" i="13"/>
  <c r="U422" i="13"/>
  <c r="U421" i="13"/>
  <c r="W421" i="13" s="1"/>
  <c r="U420" i="13"/>
  <c r="U419" i="13"/>
  <c r="U418" i="13"/>
  <c r="U417" i="13"/>
  <c r="U416" i="13"/>
  <c r="U415" i="13"/>
  <c r="U414" i="13"/>
  <c r="U413" i="13"/>
  <c r="U412" i="13"/>
  <c r="U411" i="13"/>
  <c r="U410" i="13"/>
  <c r="U409" i="13"/>
  <c r="U408" i="13"/>
  <c r="U407" i="13"/>
  <c r="U406" i="13"/>
  <c r="W406" i="13" s="1"/>
  <c r="U405" i="13"/>
  <c r="U404" i="13"/>
  <c r="U403" i="13"/>
  <c r="U402" i="13"/>
  <c r="U401" i="13"/>
  <c r="U400" i="13"/>
  <c r="U399" i="13"/>
  <c r="U398" i="13"/>
  <c r="W398" i="13" s="1"/>
  <c r="U397" i="13"/>
  <c r="U396" i="13"/>
  <c r="U395" i="13"/>
  <c r="U394" i="13"/>
  <c r="U393" i="13"/>
  <c r="W393" i="13" s="1"/>
  <c r="U392" i="13"/>
  <c r="U391" i="13"/>
  <c r="U390" i="13"/>
  <c r="W390" i="13" s="1"/>
  <c r="U389" i="13"/>
  <c r="W389" i="13" s="1"/>
  <c r="U388" i="13"/>
  <c r="U387" i="13"/>
  <c r="U386" i="13"/>
  <c r="W386" i="13" s="1"/>
  <c r="U385" i="13"/>
  <c r="U384" i="13"/>
  <c r="U383" i="13"/>
  <c r="U382" i="13"/>
  <c r="U381" i="13"/>
  <c r="W381" i="13" s="1"/>
  <c r="U380" i="13"/>
  <c r="U379" i="13"/>
  <c r="U378" i="13"/>
  <c r="W378" i="13" s="1"/>
  <c r="U377" i="13"/>
  <c r="W377" i="13" s="1"/>
  <c r="U376" i="13"/>
  <c r="U375" i="13"/>
  <c r="U374" i="13"/>
  <c r="W374" i="13" s="1"/>
  <c r="U373" i="13"/>
  <c r="U372" i="13"/>
  <c r="U371" i="13"/>
  <c r="U370" i="13"/>
  <c r="U369" i="13"/>
  <c r="W369" i="13" s="1"/>
  <c r="U368" i="13"/>
  <c r="U367" i="13"/>
  <c r="U366" i="13"/>
  <c r="W366" i="13" s="1"/>
  <c r="U365" i="13"/>
  <c r="W365" i="13" s="1"/>
  <c r="U364" i="13"/>
  <c r="U363" i="13"/>
  <c r="U362" i="13"/>
  <c r="W362" i="13" s="1"/>
  <c r="U361" i="13"/>
  <c r="U360" i="13"/>
  <c r="U359" i="13"/>
  <c r="U358" i="13"/>
  <c r="U357" i="13"/>
  <c r="U356" i="13"/>
  <c r="U355" i="13"/>
  <c r="U354" i="13"/>
  <c r="U353" i="13"/>
  <c r="W353" i="13" s="1"/>
  <c r="U352" i="13"/>
  <c r="U351" i="13"/>
  <c r="U350" i="13"/>
  <c r="W350" i="13" s="1"/>
  <c r="U349" i="13"/>
  <c r="U348" i="13"/>
  <c r="U347" i="13"/>
  <c r="U346" i="13"/>
  <c r="W346" i="13" s="1"/>
  <c r="U345" i="13"/>
  <c r="W345" i="13" s="1"/>
  <c r="U344" i="13"/>
  <c r="U343" i="13"/>
  <c r="U342" i="13"/>
  <c r="U341" i="13"/>
  <c r="U340" i="13"/>
  <c r="U339" i="13"/>
  <c r="U338" i="13"/>
  <c r="U337" i="13"/>
  <c r="W337" i="13" s="1"/>
  <c r="U336" i="13"/>
  <c r="U335" i="13"/>
  <c r="U334" i="13"/>
  <c r="U333" i="13"/>
  <c r="W333" i="13" s="1"/>
  <c r="U332" i="13"/>
  <c r="U331" i="13"/>
  <c r="U330" i="13"/>
  <c r="U329" i="13"/>
  <c r="U328" i="13"/>
  <c r="U327" i="13"/>
  <c r="U326" i="13"/>
  <c r="W326" i="13" s="1"/>
  <c r="U325" i="13"/>
  <c r="U324" i="13"/>
  <c r="U323" i="13"/>
  <c r="U322" i="13"/>
  <c r="W322" i="13" s="1"/>
  <c r="U321" i="13"/>
  <c r="W321" i="13" s="1"/>
  <c r="U320" i="13"/>
  <c r="U319" i="13"/>
  <c r="U318" i="13"/>
  <c r="U317" i="13"/>
  <c r="U316" i="13"/>
  <c r="U315" i="13"/>
  <c r="U314" i="13"/>
  <c r="W314" i="13" s="1"/>
  <c r="U313" i="13"/>
  <c r="U312" i="13"/>
  <c r="U311" i="13"/>
  <c r="U310" i="13"/>
  <c r="U309" i="13"/>
  <c r="W309" i="13" s="1"/>
  <c r="U308" i="13"/>
  <c r="U307" i="13"/>
  <c r="U306" i="13"/>
  <c r="U305" i="13"/>
  <c r="U304" i="13"/>
  <c r="U303" i="13"/>
  <c r="U302" i="13"/>
  <c r="W302" i="13" s="1"/>
  <c r="U301" i="13"/>
  <c r="U300" i="13"/>
  <c r="U299" i="13"/>
  <c r="U298" i="13"/>
  <c r="W298" i="13" s="1"/>
  <c r="U297" i="13"/>
  <c r="U296" i="13"/>
  <c r="U295" i="13"/>
  <c r="U294" i="13"/>
  <c r="W294" i="13" s="1"/>
  <c r="U293" i="13"/>
  <c r="U292" i="13"/>
  <c r="U291" i="13"/>
  <c r="U290" i="13"/>
  <c r="U289" i="13"/>
  <c r="U288" i="13"/>
  <c r="U287" i="13"/>
  <c r="U286" i="13"/>
  <c r="W286" i="13" s="1"/>
  <c r="U285" i="13"/>
  <c r="U284" i="13"/>
  <c r="U283" i="13"/>
  <c r="U282" i="13"/>
  <c r="W282" i="13" s="1"/>
  <c r="U281" i="13"/>
  <c r="U280" i="13"/>
  <c r="U279" i="13"/>
  <c r="U278" i="13"/>
  <c r="W278" i="13" s="1"/>
  <c r="U277" i="13"/>
  <c r="U276" i="13"/>
  <c r="U275" i="13"/>
  <c r="U274" i="13"/>
  <c r="U273" i="13"/>
  <c r="U272" i="13"/>
  <c r="U271" i="13"/>
  <c r="U270" i="13"/>
  <c r="W270" i="13" s="1"/>
  <c r="U269" i="13"/>
  <c r="U268" i="13"/>
  <c r="U267" i="13"/>
  <c r="U266" i="13"/>
  <c r="U265" i="13"/>
  <c r="U264" i="13"/>
  <c r="U263" i="13"/>
  <c r="U262" i="13"/>
  <c r="W262" i="13" s="1"/>
  <c r="U261" i="13"/>
  <c r="U260" i="13"/>
  <c r="U259" i="13"/>
  <c r="W259" i="13" s="1"/>
  <c r="U258" i="13"/>
  <c r="U257" i="13"/>
  <c r="U256" i="13"/>
  <c r="U255" i="13"/>
  <c r="U254" i="13"/>
  <c r="U253" i="13"/>
  <c r="U252" i="13"/>
  <c r="U251" i="13"/>
  <c r="U250" i="13"/>
  <c r="U249" i="13"/>
  <c r="U248" i="13"/>
  <c r="U247" i="13"/>
  <c r="U246" i="13"/>
  <c r="W246" i="13" s="1"/>
  <c r="U245" i="13"/>
  <c r="U244" i="13"/>
  <c r="U243" i="13"/>
  <c r="W243" i="13" s="1"/>
  <c r="U242" i="13"/>
  <c r="U241" i="13"/>
  <c r="U240" i="13"/>
  <c r="U239" i="13"/>
  <c r="U238" i="13"/>
  <c r="U237" i="13"/>
  <c r="U236" i="13"/>
  <c r="U235" i="13"/>
  <c r="U234" i="13"/>
  <c r="U233" i="13"/>
  <c r="U232" i="13"/>
  <c r="U231" i="13"/>
  <c r="U230" i="13"/>
  <c r="U229" i="13"/>
  <c r="U228" i="13"/>
  <c r="U227" i="13"/>
  <c r="W227" i="13" s="1"/>
  <c r="U226" i="13"/>
  <c r="U225" i="13"/>
  <c r="U224" i="13"/>
  <c r="U223" i="13"/>
  <c r="U222" i="13"/>
  <c r="W222" i="13" s="1"/>
  <c r="U221" i="13"/>
  <c r="W221" i="13" s="1"/>
  <c r="U220" i="13"/>
  <c r="U219" i="13"/>
  <c r="U218" i="13"/>
  <c r="U217" i="13"/>
  <c r="U216" i="13"/>
  <c r="U215" i="13"/>
  <c r="U214" i="13"/>
  <c r="W214" i="13" s="1"/>
  <c r="U213" i="13"/>
  <c r="U212" i="13"/>
  <c r="U211" i="13"/>
  <c r="U210" i="13"/>
  <c r="U209" i="13"/>
  <c r="U208" i="13"/>
  <c r="U207" i="13"/>
  <c r="U206" i="13"/>
  <c r="U205" i="13"/>
  <c r="U204" i="13"/>
  <c r="U203" i="13"/>
  <c r="U202" i="13"/>
  <c r="W202" i="13" s="1"/>
  <c r="U201" i="13"/>
  <c r="W201" i="13" s="1"/>
  <c r="U200" i="13"/>
  <c r="U199" i="13"/>
  <c r="U198" i="13"/>
  <c r="U197" i="13"/>
  <c r="U196" i="13"/>
  <c r="U195" i="13"/>
  <c r="U194" i="13"/>
  <c r="U193" i="13"/>
  <c r="U192" i="13"/>
  <c r="U191" i="13"/>
  <c r="W191" i="13" s="1"/>
  <c r="U190" i="13"/>
  <c r="W190" i="13" s="1"/>
  <c r="U189" i="13"/>
  <c r="U188" i="13"/>
  <c r="U187" i="13"/>
  <c r="U186" i="13"/>
  <c r="U185" i="13"/>
  <c r="U184" i="13"/>
  <c r="U183" i="13"/>
  <c r="U182" i="13"/>
  <c r="W182" i="13" s="1"/>
  <c r="U181" i="13"/>
  <c r="U180" i="13"/>
  <c r="U179" i="13"/>
  <c r="U178" i="13"/>
  <c r="U177" i="13"/>
  <c r="W177" i="13" s="1"/>
  <c r="U176" i="13"/>
  <c r="U175" i="13"/>
  <c r="U174" i="13"/>
  <c r="U173" i="13"/>
  <c r="U172" i="13"/>
  <c r="U171" i="13"/>
  <c r="U170" i="13"/>
  <c r="U169" i="13"/>
  <c r="W169" i="13" s="1"/>
  <c r="U168" i="13"/>
  <c r="W168" i="13" s="1"/>
  <c r="U167" i="13"/>
  <c r="U166" i="13"/>
  <c r="U165" i="13"/>
  <c r="U164" i="13"/>
  <c r="U163" i="13"/>
  <c r="U162" i="13"/>
  <c r="W162" i="13" s="1"/>
  <c r="U161" i="13"/>
  <c r="U160" i="13"/>
  <c r="U159" i="13"/>
  <c r="U158" i="13"/>
  <c r="U157" i="13"/>
  <c r="U156" i="13"/>
  <c r="U155" i="13"/>
  <c r="U154" i="13"/>
  <c r="W154" i="13" s="1"/>
  <c r="U153" i="13"/>
  <c r="U152" i="13"/>
  <c r="U151" i="13"/>
  <c r="U150" i="13"/>
  <c r="U149" i="13"/>
  <c r="U148" i="13"/>
  <c r="U147" i="13"/>
  <c r="W147" i="13" s="1"/>
  <c r="U146" i="13"/>
  <c r="U145" i="13"/>
  <c r="W145" i="13" s="1"/>
  <c r="U144" i="13"/>
  <c r="U143" i="13"/>
  <c r="U142" i="13"/>
  <c r="U141" i="13"/>
  <c r="W141" i="13" s="1"/>
  <c r="U140" i="13"/>
  <c r="U139" i="13"/>
  <c r="U138" i="13"/>
  <c r="U137" i="13"/>
  <c r="U136" i="13"/>
  <c r="U135" i="13"/>
  <c r="U134" i="13"/>
  <c r="U133" i="13"/>
  <c r="U132" i="13"/>
  <c r="U131" i="13"/>
  <c r="U130" i="13"/>
  <c r="U129" i="13"/>
  <c r="U128" i="13"/>
  <c r="U127" i="13"/>
  <c r="U126" i="13"/>
  <c r="U125" i="13"/>
  <c r="W125" i="13" s="1"/>
  <c r="U124" i="13"/>
  <c r="U123" i="13"/>
  <c r="U122" i="13"/>
  <c r="W122" i="13" s="1"/>
  <c r="U121" i="13"/>
  <c r="U120" i="13"/>
  <c r="U119" i="13"/>
  <c r="U118" i="13"/>
  <c r="U117" i="13"/>
  <c r="U116" i="13"/>
  <c r="U115" i="13"/>
  <c r="W115" i="13" s="1"/>
  <c r="U114" i="13"/>
  <c r="W114" i="13" s="1"/>
  <c r="U113" i="13"/>
  <c r="U112" i="13"/>
  <c r="U111" i="13"/>
  <c r="U110" i="13"/>
  <c r="U109" i="13"/>
  <c r="U108" i="13"/>
  <c r="U107" i="13"/>
  <c r="W107" i="13" s="1"/>
  <c r="U106" i="13"/>
  <c r="W106" i="13" s="1"/>
  <c r="U105" i="13"/>
  <c r="U104" i="13"/>
  <c r="U103" i="13"/>
  <c r="U102" i="13"/>
  <c r="U101" i="13"/>
  <c r="W101" i="13" s="1"/>
  <c r="U100" i="13"/>
  <c r="U99" i="13"/>
  <c r="U98" i="13"/>
  <c r="U97" i="13"/>
  <c r="U96" i="13"/>
  <c r="U95" i="13"/>
  <c r="W95" i="13" s="1"/>
  <c r="U94" i="13"/>
  <c r="U93" i="13"/>
  <c r="U92" i="13"/>
  <c r="U91" i="13"/>
  <c r="U90" i="13"/>
  <c r="U89" i="13"/>
  <c r="U88" i="13"/>
  <c r="U87" i="13"/>
  <c r="U86" i="13"/>
  <c r="U85" i="13"/>
  <c r="U84" i="13"/>
  <c r="U83" i="13"/>
  <c r="U82" i="13"/>
  <c r="U81" i="13"/>
  <c r="W81" i="13" s="1"/>
  <c r="U80" i="13"/>
  <c r="U79" i="13"/>
  <c r="U78" i="13"/>
  <c r="U77" i="13"/>
  <c r="U76" i="13"/>
  <c r="U75" i="13"/>
  <c r="W75" i="13" s="1"/>
  <c r="U74" i="13"/>
  <c r="U73" i="13"/>
  <c r="U72" i="13"/>
  <c r="U71" i="13"/>
  <c r="U70" i="13"/>
  <c r="U69" i="13"/>
  <c r="U68" i="13"/>
  <c r="U67" i="13"/>
  <c r="U66" i="13"/>
  <c r="W66" i="13" s="1"/>
  <c r="U65" i="13"/>
  <c r="U64" i="13"/>
  <c r="U63" i="13"/>
  <c r="U62" i="13"/>
  <c r="U61" i="13"/>
  <c r="U60" i="13"/>
  <c r="U59" i="13"/>
  <c r="W59" i="13" s="1"/>
  <c r="U58" i="13"/>
  <c r="U57" i="13"/>
  <c r="U56" i="13"/>
  <c r="U55" i="13"/>
  <c r="U54" i="13"/>
  <c r="U53" i="13"/>
  <c r="W53" i="13" s="1"/>
  <c r="U52" i="13"/>
  <c r="U51" i="13"/>
  <c r="W51" i="13" s="1"/>
  <c r="U50" i="13"/>
  <c r="U49" i="13"/>
  <c r="U48" i="13"/>
  <c r="U47" i="13"/>
  <c r="U46" i="13"/>
  <c r="U45" i="13"/>
  <c r="U44" i="13"/>
  <c r="U43" i="13"/>
  <c r="U42" i="13"/>
  <c r="U41" i="13"/>
  <c r="U40" i="13"/>
  <c r="U39" i="13"/>
  <c r="W39" i="13" s="1"/>
  <c r="U38" i="13"/>
  <c r="U37" i="13"/>
  <c r="U36" i="13"/>
  <c r="U35" i="13"/>
  <c r="W35" i="13" s="1"/>
  <c r="U34" i="13"/>
  <c r="W34" i="13" s="1"/>
  <c r="U33" i="13"/>
  <c r="U32" i="13"/>
  <c r="U31" i="13"/>
  <c r="U30" i="13"/>
  <c r="U29" i="13"/>
  <c r="U28" i="13"/>
  <c r="U27" i="13"/>
  <c r="U26" i="13"/>
  <c r="W26" i="13" s="1"/>
  <c r="U25" i="13"/>
  <c r="U24" i="13"/>
  <c r="U23" i="13"/>
  <c r="U22" i="13"/>
  <c r="W22" i="13" s="1"/>
  <c r="U21" i="13"/>
  <c r="W21" i="13" s="1"/>
  <c r="U20" i="13"/>
  <c r="U19" i="13"/>
  <c r="W19" i="13" s="1"/>
  <c r="U18" i="13"/>
  <c r="W18" i="13" s="1"/>
  <c r="U17" i="13"/>
  <c r="U16" i="13"/>
  <c r="U15" i="13"/>
  <c r="U14" i="13"/>
  <c r="U13" i="13"/>
  <c r="U12" i="13"/>
  <c r="U11" i="13"/>
  <c r="U10" i="13"/>
  <c r="U9" i="13"/>
  <c r="U8" i="13"/>
  <c r="U7" i="13"/>
  <c r="W7" i="13" s="1"/>
  <c r="U6" i="13"/>
  <c r="Z13" i="13"/>
  <c r="Z14" i="13"/>
  <c r="Z18" i="13"/>
  <c r="Z21" i="13"/>
  <c r="Z22" i="13"/>
  <c r="W23" i="13"/>
  <c r="Z26" i="13"/>
  <c r="W27" i="13"/>
  <c r="Z30" i="13"/>
  <c r="Z34" i="13"/>
  <c r="Z38" i="13"/>
  <c r="Z42" i="13"/>
  <c r="Z46" i="13"/>
  <c r="Z49" i="13"/>
  <c r="Z50" i="13"/>
  <c r="Z54" i="13"/>
  <c r="W55" i="13"/>
  <c r="Z58" i="13"/>
  <c r="Z59" i="13"/>
  <c r="Z62" i="13"/>
  <c r="Z66" i="13"/>
  <c r="Z67" i="13"/>
  <c r="Z70" i="13"/>
  <c r="W71" i="13"/>
  <c r="Z74" i="13"/>
  <c r="Z78" i="13"/>
  <c r="W79" i="13"/>
  <c r="W83" i="13"/>
  <c r="W87" i="13"/>
  <c r="Z90" i="13"/>
  <c r="Z94" i="13"/>
  <c r="Z97" i="13"/>
  <c r="W103" i="13"/>
  <c r="Z106" i="13"/>
  <c r="Z107" i="13"/>
  <c r="Z110" i="13"/>
  <c r="W111" i="13"/>
  <c r="Z113" i="13"/>
  <c r="Z114" i="13"/>
  <c r="Z115" i="13"/>
  <c r="Z118" i="13"/>
  <c r="W119" i="13"/>
  <c r="W121" i="13"/>
  <c r="Z121" i="13"/>
  <c r="Z126" i="13"/>
  <c r="Z130" i="13"/>
  <c r="Z134" i="13"/>
  <c r="W135" i="13"/>
  <c r="W138" i="13"/>
  <c r="Z138" i="13"/>
  <c r="W139" i="13"/>
  <c r="Z141" i="13"/>
  <c r="W143" i="13"/>
  <c r="Z143" i="13"/>
  <c r="Z146" i="13"/>
  <c r="Z147" i="13"/>
  <c r="Z149" i="13"/>
  <c r="Z150" i="13"/>
  <c r="W151" i="13"/>
  <c r="Z151" i="13"/>
  <c r="W155" i="13"/>
  <c r="Z157" i="13"/>
  <c r="W159" i="13"/>
  <c r="Z162" i="13"/>
  <c r="W165" i="13"/>
  <c r="Z166" i="13"/>
  <c r="Z170" i="13"/>
  <c r="W171" i="13"/>
  <c r="Z173" i="13"/>
  <c r="Z174" i="13"/>
  <c r="W175" i="13"/>
  <c r="Z182" i="13"/>
  <c r="W183" i="13"/>
  <c r="W186" i="13"/>
  <c r="Z191" i="13"/>
  <c r="Z194" i="13"/>
  <c r="W195" i="13"/>
  <c r="Z197" i="13"/>
  <c r="W198" i="13"/>
  <c r="W199" i="13"/>
  <c r="Z199" i="13"/>
  <c r="Z202" i="13"/>
  <c r="W205" i="13"/>
  <c r="W207" i="13"/>
  <c r="Z207" i="13"/>
  <c r="W210" i="13"/>
  <c r="Z214" i="13"/>
  <c r="W215" i="13"/>
  <c r="Z216" i="13"/>
  <c r="Z222" i="13"/>
  <c r="Z226" i="13"/>
  <c r="Z229" i="13"/>
  <c r="Z230" i="13"/>
  <c r="W235" i="13"/>
  <c r="W238" i="13"/>
  <c r="Z238" i="13"/>
  <c r="Z241" i="13"/>
  <c r="Z243" i="13"/>
  <c r="Z246" i="13"/>
  <c r="W247" i="13"/>
  <c r="Z254" i="13"/>
  <c r="W255" i="13"/>
  <c r="Z262" i="13"/>
  <c r="Z263" i="13"/>
  <c r="Z265" i="13"/>
  <c r="W267" i="13"/>
  <c r="Z270" i="13"/>
  <c r="Z274" i="13"/>
  <c r="W275" i="13"/>
  <c r="W277" i="13"/>
  <c r="Z278" i="13"/>
  <c r="Z282" i="13"/>
  <c r="Z286" i="13"/>
  <c r="W287" i="13"/>
  <c r="Z291" i="13"/>
  <c r="Z294" i="13"/>
  <c r="Z297" i="13"/>
  <c r="W303" i="13"/>
  <c r="Z303" i="13"/>
  <c r="Z305" i="13"/>
  <c r="W307" i="13"/>
  <c r="Z307" i="13"/>
  <c r="W310" i="13"/>
  <c r="Z310" i="13"/>
  <c r="W315" i="13"/>
  <c r="Z315" i="13"/>
  <c r="Z318" i="13"/>
  <c r="Z322" i="13"/>
  <c r="W323" i="13"/>
  <c r="Z325" i="13"/>
  <c r="W327" i="13"/>
  <c r="W331" i="13"/>
  <c r="Z331" i="13"/>
  <c r="Z334" i="13"/>
  <c r="Z337" i="13"/>
  <c r="Z338" i="13"/>
  <c r="W339" i="13"/>
  <c r="Z339" i="13"/>
  <c r="Z342" i="13"/>
  <c r="Z346" i="13"/>
  <c r="Z347" i="13"/>
  <c r="W351" i="13"/>
  <c r="Z351" i="13"/>
  <c r="Z353" i="13"/>
  <c r="Z354" i="13"/>
  <c r="W358" i="13"/>
  <c r="Z358" i="13"/>
  <c r="Z359" i="13"/>
  <c r="W361" i="13"/>
  <c r="W367" i="13"/>
  <c r="W370" i="13"/>
  <c r="Z370" i="13"/>
  <c r="Z371" i="13"/>
  <c r="W373" i="13"/>
  <c r="Z374" i="13"/>
  <c r="Z378" i="13"/>
  <c r="W382" i="13"/>
  <c r="Z382" i="13"/>
  <c r="Z383" i="13"/>
  <c r="W384" i="13"/>
  <c r="Z385" i="13"/>
  <c r="Z386" i="13"/>
  <c r="W387" i="13"/>
  <c r="Z387" i="13"/>
  <c r="Z390" i="13"/>
  <c r="W391" i="13"/>
  <c r="Z391" i="13"/>
  <c r="Z394" i="13"/>
  <c r="W395" i="13"/>
  <c r="W397" i="13"/>
  <c r="Z398" i="13"/>
  <c r="Z403" i="13"/>
  <c r="W404" i="13"/>
  <c r="W407" i="13"/>
  <c r="Z407" i="13"/>
  <c r="Z414" i="13"/>
  <c r="W415" i="13"/>
  <c r="Z415" i="13"/>
  <c r="W417" i="13"/>
  <c r="Z423" i="13"/>
  <c r="W429" i="13"/>
  <c r="Z429" i="13"/>
  <c r="W430" i="13"/>
  <c r="W436" i="13"/>
  <c r="W437" i="13"/>
  <c r="Z437" i="13"/>
  <c r="Z438" i="13"/>
  <c r="Z439" i="13"/>
  <c r="Z447" i="13"/>
  <c r="Z450" i="13"/>
  <c r="Z451" i="13"/>
  <c r="Z454" i="13"/>
  <c r="W459" i="13"/>
  <c r="Z459" i="13"/>
  <c r="Z460" i="13"/>
  <c r="Z463" i="13"/>
  <c r="W464" i="13"/>
  <c r="Z471" i="13"/>
  <c r="W473" i="13"/>
  <c r="Z475" i="13"/>
  <c r="W477" i="13"/>
  <c r="W478" i="13"/>
  <c r="Z478" i="13"/>
  <c r="W481" i="13"/>
  <c r="Z483" i="13"/>
  <c r="Z487" i="13"/>
  <c r="W490" i="13"/>
  <c r="Z491" i="13"/>
  <c r="W492" i="13"/>
  <c r="Z494" i="13"/>
  <c r="Z495" i="13"/>
  <c r="W498" i="13"/>
  <c r="Z499" i="13"/>
  <c r="Z502" i="13"/>
  <c r="Z507" i="13"/>
  <c r="Z508" i="13"/>
  <c r="W509" i="13"/>
  <c r="W511" i="13"/>
  <c r="Z513" i="13"/>
  <c r="W516" i="13"/>
  <c r="Z516" i="13"/>
  <c r="Z518" i="13"/>
  <c r="W521" i="13"/>
  <c r="Z521" i="13"/>
  <c r="Z522" i="13"/>
  <c r="W527" i="13"/>
  <c r="Z527" i="13"/>
  <c r="W529" i="13"/>
  <c r="Z7" i="13" l="1"/>
  <c r="Z11" i="13"/>
  <c r="Z23" i="13"/>
  <c r="Z31" i="13"/>
  <c r="Z35" i="13"/>
  <c r="Z39" i="13"/>
  <c r="Z47" i="13"/>
  <c r="Z55" i="13"/>
  <c r="Z71" i="13"/>
  <c r="Z75" i="13"/>
  <c r="Z79" i="13"/>
  <c r="Z87" i="13"/>
  <c r="Z91" i="13"/>
  <c r="Z103" i="13"/>
  <c r="Z127" i="13"/>
  <c r="Z135" i="13"/>
  <c r="Z159" i="13"/>
  <c r="Z167" i="13"/>
  <c r="Z175" i="13"/>
  <c r="Z183" i="13"/>
  <c r="Z187" i="13"/>
  <c r="Z235" i="13"/>
  <c r="Z267" i="13"/>
  <c r="Z356" i="13"/>
  <c r="Z399" i="13"/>
  <c r="Z431" i="13"/>
  <c r="Z443" i="13"/>
  <c r="W37" i="13"/>
  <c r="W209" i="13"/>
  <c r="W253" i="13"/>
  <c r="W401" i="13"/>
  <c r="W465" i="13"/>
  <c r="AA151" i="13"/>
  <c r="U174" i="1" s="1"/>
  <c r="AI5" i="13"/>
  <c r="W85" i="13"/>
  <c r="W10" i="13"/>
  <c r="W50" i="13"/>
  <c r="W82" i="13"/>
  <c r="W98" i="13"/>
  <c r="W110" i="13"/>
  <c r="AA110" i="13" s="1"/>
  <c r="U133" i="1" s="1"/>
  <c r="W130" i="13"/>
  <c r="W170" i="13"/>
  <c r="W178" i="13"/>
  <c r="Z313" i="13"/>
  <c r="Z341" i="13"/>
  <c r="Z377" i="13"/>
  <c r="AA377" i="13" s="1"/>
  <c r="U400" i="1" s="1"/>
  <c r="Z393" i="13"/>
  <c r="Z409" i="13"/>
  <c r="Z433" i="13"/>
  <c r="Z501" i="13"/>
  <c r="Z505" i="13"/>
  <c r="Z517" i="13"/>
  <c r="Z529" i="13"/>
  <c r="W12" i="13"/>
  <c r="W16" i="13"/>
  <c r="W28" i="13"/>
  <c r="W32" i="13"/>
  <c r="W36" i="13"/>
  <c r="W60" i="13"/>
  <c r="W68" i="13"/>
  <c r="W80" i="13"/>
  <c r="W84" i="13"/>
  <c r="W92" i="13"/>
  <c r="W96" i="13"/>
  <c r="W100" i="13"/>
  <c r="W108" i="13"/>
  <c r="W112" i="13"/>
  <c r="W116" i="13"/>
  <c r="W120" i="13"/>
  <c r="W124" i="13"/>
  <c r="W132" i="13"/>
  <c r="W136" i="13"/>
  <c r="W152" i="13"/>
  <c r="W156" i="13"/>
  <c r="W164" i="13"/>
  <c r="W172" i="13"/>
  <c r="W188" i="13"/>
  <c r="W196" i="13"/>
  <c r="W200" i="13"/>
  <c r="W208" i="13"/>
  <c r="W212" i="13"/>
  <c r="W220" i="13"/>
  <c r="W228" i="13"/>
  <c r="W232" i="13"/>
  <c r="W248" i="13"/>
  <c r="W256" i="13"/>
  <c r="W260" i="13"/>
  <c r="W264" i="13"/>
  <c r="W280" i="13"/>
  <c r="W284" i="13"/>
  <c r="W288" i="13"/>
  <c r="W296" i="13"/>
  <c r="W300" i="13"/>
  <c r="W324" i="13"/>
  <c r="W332" i="13"/>
  <c r="W336" i="13"/>
  <c r="W348" i="13"/>
  <c r="W352" i="13"/>
  <c r="W356" i="13"/>
  <c r="AA356" i="13" s="1"/>
  <c r="U380" i="1" s="1"/>
  <c r="W364" i="13"/>
  <c r="W372" i="13"/>
  <c r="W376" i="13"/>
  <c r="W380" i="13"/>
  <c r="W392" i="13"/>
  <c r="W396" i="13"/>
  <c r="W408" i="13"/>
  <c r="W412" i="13"/>
  <c r="W420" i="13"/>
  <c r="W424" i="13"/>
  <c r="W428" i="13"/>
  <c r="W440" i="13"/>
  <c r="W444" i="13"/>
  <c r="W448" i="13"/>
  <c r="W452" i="13"/>
  <c r="W460" i="13"/>
  <c r="AA460" i="13" s="1"/>
  <c r="U480" i="1" s="1"/>
  <c r="W468" i="13"/>
  <c r="W472" i="13"/>
  <c r="W476" i="13"/>
  <c r="W484" i="13"/>
  <c r="W496" i="13"/>
  <c r="W500" i="13"/>
  <c r="W512" i="13"/>
  <c r="W524" i="13"/>
  <c r="Z8" i="13"/>
  <c r="Z24" i="13"/>
  <c r="Z32" i="13"/>
  <c r="AA32" i="13" s="1"/>
  <c r="U57" i="1" s="1"/>
  <c r="Z44" i="13"/>
  <c r="Z48" i="13"/>
  <c r="Z64" i="13"/>
  <c r="Z80" i="13"/>
  <c r="Z108" i="13"/>
  <c r="Z116" i="13"/>
  <c r="Z128" i="13"/>
  <c r="Z160" i="13"/>
  <c r="Z172" i="13"/>
  <c r="AA172" i="13" s="1"/>
  <c r="U195" i="1" s="1"/>
  <c r="Z228" i="13"/>
  <c r="Z256" i="13"/>
  <c r="Z288" i="13"/>
  <c r="Z292" i="13"/>
  <c r="Z312" i="13"/>
  <c r="Z328" i="13"/>
  <c r="Z332" i="13"/>
  <c r="Z360" i="13"/>
  <c r="Z364" i="13"/>
  <c r="AA364" i="13" s="1"/>
  <c r="U387" i="1" s="1"/>
  <c r="Z372" i="13"/>
  <c r="AA372" i="13" s="1"/>
  <c r="U395" i="1" s="1"/>
  <c r="Z380" i="13"/>
  <c r="Z384" i="13"/>
  <c r="Z388" i="13"/>
  <c r="Z396" i="13"/>
  <c r="Z404" i="13"/>
  <c r="AA404" i="13" s="1"/>
  <c r="U427" i="1" s="1"/>
  <c r="Z408" i="13"/>
  <c r="AA408" i="13" s="1"/>
  <c r="U431" i="1" s="1"/>
  <c r="Z412" i="13"/>
  <c r="Z416" i="13"/>
  <c r="Z420" i="13"/>
  <c r="Z424" i="13"/>
  <c r="Z428" i="13"/>
  <c r="Z436" i="13"/>
  <c r="Z440" i="13"/>
  <c r="Z444" i="13"/>
  <c r="Z452" i="13"/>
  <c r="Z464" i="13"/>
  <c r="AA464" i="13" s="1"/>
  <c r="U484" i="1" s="1"/>
  <c r="Z468" i="13"/>
  <c r="Z476" i="13"/>
  <c r="Z488" i="13"/>
  <c r="Z492" i="13"/>
  <c r="Z504" i="13"/>
  <c r="Z512" i="13"/>
  <c r="Z520" i="13"/>
  <c r="Z528" i="13"/>
  <c r="AA378" i="13"/>
  <c r="U401" i="1" s="1"/>
  <c r="AA370" i="13"/>
  <c r="U393" i="1" s="1"/>
  <c r="AA35" i="13"/>
  <c r="U60" i="1" s="1"/>
  <c r="AA322" i="13"/>
  <c r="U345" i="1" s="1"/>
  <c r="AA282" i="13"/>
  <c r="U305" i="1" s="1"/>
  <c r="AA246" i="13"/>
  <c r="U269" i="1" s="1"/>
  <c r="AA71" i="13"/>
  <c r="U94" i="1" s="1"/>
  <c r="AA114" i="13"/>
  <c r="U137" i="1" s="1"/>
  <c r="AA75" i="13"/>
  <c r="U98" i="1" s="1"/>
  <c r="AA294" i="13"/>
  <c r="U317" i="1" s="1"/>
  <c r="AA183" i="13"/>
  <c r="U206" i="1" s="1"/>
  <c r="AA199" i="13"/>
  <c r="U222" i="1" s="1"/>
  <c r="AA135" i="13"/>
  <c r="U158" i="1" s="1"/>
  <c r="AA7" i="13"/>
  <c r="U32" i="1" s="1"/>
  <c r="AA358" i="13"/>
  <c r="U382" i="1" s="1"/>
  <c r="AA262" i="13"/>
  <c r="U285" i="1" s="1"/>
  <c r="AA310" i="13"/>
  <c r="U333" i="1" s="1"/>
  <c r="W6" i="13"/>
  <c r="AA6" i="13" s="1"/>
  <c r="U31" i="1" s="1"/>
  <c r="AA492" i="13"/>
  <c r="U511" i="1" s="1"/>
  <c r="AA468" i="13"/>
  <c r="Z490" i="13"/>
  <c r="AA490" i="13" s="1"/>
  <c r="U509" i="1" s="1"/>
  <c r="Z421" i="13"/>
  <c r="AA421" i="13" s="1"/>
  <c r="U444" i="1" s="1"/>
  <c r="W316" i="13"/>
  <c r="Z302" i="13"/>
  <c r="AA302" i="13" s="1"/>
  <c r="U325" i="1" s="1"/>
  <c r="W137" i="13"/>
  <c r="W72" i="13"/>
  <c r="W528" i="13"/>
  <c r="AA528" i="13" s="1"/>
  <c r="U542" i="1" s="1"/>
  <c r="Z493" i="13"/>
  <c r="AA493" i="13" s="1"/>
  <c r="U512" i="1" s="1"/>
  <c r="Z479" i="13"/>
  <c r="Z466" i="13"/>
  <c r="Z457" i="13"/>
  <c r="AA457" i="13" s="1"/>
  <c r="U477" i="1" s="1"/>
  <c r="Z455" i="13"/>
  <c r="Z453" i="13"/>
  <c r="Z442" i="13"/>
  <c r="W433" i="13"/>
  <c r="W425" i="13"/>
  <c r="Z419" i="13"/>
  <c r="Z417" i="13"/>
  <c r="W414" i="13"/>
  <c r="AA414" i="13" s="1"/>
  <c r="U437" i="1" s="1"/>
  <c r="W363" i="13"/>
  <c r="Z344" i="13"/>
  <c r="Z323" i="13"/>
  <c r="AA323" i="13" s="1"/>
  <c r="U346" i="1" s="1"/>
  <c r="W312" i="13"/>
  <c r="AA312" i="13" s="1"/>
  <c r="U335" i="1" s="1"/>
  <c r="W293" i="13"/>
  <c r="AA293" i="13" s="1"/>
  <c r="U316" i="1" s="1"/>
  <c r="W291" i="13"/>
  <c r="AA291" i="13" s="1"/>
  <c r="U314" i="1" s="1"/>
  <c r="Z281" i="13"/>
  <c r="Z279" i="13"/>
  <c r="Z277" i="13"/>
  <c r="AA277" i="13" s="1"/>
  <c r="U300" i="1" s="1"/>
  <c r="Z275" i="13"/>
  <c r="AA275" i="13" s="1"/>
  <c r="U298" i="1" s="1"/>
  <c r="Z266" i="13"/>
  <c r="Z251" i="13"/>
  <c r="Z249" i="13"/>
  <c r="Z234" i="13"/>
  <c r="W223" i="13"/>
  <c r="Z211" i="13"/>
  <c r="W204" i="13"/>
  <c r="Z198" i="13"/>
  <c r="AA198" i="13" s="1"/>
  <c r="U221" i="1" s="1"/>
  <c r="W197" i="13"/>
  <c r="AA197" i="13" s="1"/>
  <c r="U220" i="1" s="1"/>
  <c r="Z184" i="13"/>
  <c r="W181" i="13"/>
  <c r="W179" i="13"/>
  <c r="Z164" i="13"/>
  <c r="W150" i="13"/>
  <c r="AA150" i="13" s="1"/>
  <c r="U173" i="1" s="1"/>
  <c r="W148" i="13"/>
  <c r="W146" i="13"/>
  <c r="AA146" i="13" s="1"/>
  <c r="U169" i="1" s="1"/>
  <c r="Z142" i="13"/>
  <c r="Z140" i="13"/>
  <c r="W126" i="13"/>
  <c r="AA126" i="13" s="1"/>
  <c r="U149" i="1" s="1"/>
  <c r="Z111" i="13"/>
  <c r="AA111" i="13" s="1"/>
  <c r="U134" i="1" s="1"/>
  <c r="AA106" i="13"/>
  <c r="U129" i="1" s="1"/>
  <c r="W102" i="13"/>
  <c r="W91" i="13"/>
  <c r="AA91" i="13" s="1"/>
  <c r="U114" i="1" s="1"/>
  <c r="Z77" i="13"/>
  <c r="Z68" i="13"/>
  <c r="W63" i="13"/>
  <c r="W61" i="13"/>
  <c r="W31" i="13"/>
  <c r="AA31" i="13" s="1"/>
  <c r="U56" i="1" s="1"/>
  <c r="Z27" i="13"/>
  <c r="W20" i="13"/>
  <c r="Z10" i="13"/>
  <c r="AA10" i="13" s="1"/>
  <c r="U35" i="1" s="1"/>
  <c r="W416" i="13"/>
  <c r="AA416" i="13" s="1"/>
  <c r="U439" i="1" s="1"/>
  <c r="Z369" i="13"/>
  <c r="AA369" i="13" s="1"/>
  <c r="U392" i="1" s="1"/>
  <c r="W320" i="13"/>
  <c r="Z287" i="13"/>
  <c r="AA287" i="13" s="1"/>
  <c r="U310" i="1" s="1"/>
  <c r="W194" i="13"/>
  <c r="AA194" i="13" s="1"/>
  <c r="U217" i="1" s="1"/>
  <c r="W174" i="13"/>
  <c r="AA174" i="13" s="1"/>
  <c r="U197" i="1" s="1"/>
  <c r="Z104" i="13"/>
  <c r="AA59" i="13"/>
  <c r="U82" i="1" s="1"/>
  <c r="Z484" i="13"/>
  <c r="AA346" i="13"/>
  <c r="U370" i="1" s="1"/>
  <c r="W283" i="13"/>
  <c r="W251" i="13"/>
  <c r="W211" i="13"/>
  <c r="AA191" i="13"/>
  <c r="U214" i="1" s="1"/>
  <c r="AA175" i="13"/>
  <c r="U198" i="1" s="1"/>
  <c r="AA159" i="13"/>
  <c r="U182" i="1" s="1"/>
  <c r="Z109" i="13"/>
  <c r="AA26" i="13"/>
  <c r="U51" i="1" s="1"/>
  <c r="Z365" i="13"/>
  <c r="AA365" i="13" s="1"/>
  <c r="U388" i="1" s="1"/>
  <c r="Z308" i="13"/>
  <c r="Z217" i="13"/>
  <c r="Z148" i="13"/>
  <c r="Z85" i="13"/>
  <c r="W40" i="13"/>
  <c r="W9" i="13"/>
  <c r="W488" i="13"/>
  <c r="AA488" i="13" s="1"/>
  <c r="U507" i="1" s="1"/>
  <c r="W451" i="13"/>
  <c r="W442" i="13"/>
  <c r="AA442" i="13" s="1"/>
  <c r="U465" i="1" s="1"/>
  <c r="W388" i="13"/>
  <c r="AA388" i="13" s="1"/>
  <c r="U411" i="1" s="1"/>
  <c r="W359" i="13"/>
  <c r="AA359" i="13" s="1"/>
  <c r="U383" i="1" s="1"/>
  <c r="W344" i="13"/>
  <c r="W342" i="13"/>
  <c r="AA342" i="13" s="1"/>
  <c r="Z271" i="13"/>
  <c r="W266" i="13"/>
  <c r="Z239" i="13"/>
  <c r="W234" i="13"/>
  <c r="W230" i="13"/>
  <c r="AA230" i="13" s="1"/>
  <c r="U253" i="1" s="1"/>
  <c r="Z224" i="13"/>
  <c r="Z196" i="13"/>
  <c r="W184" i="13"/>
  <c r="Z180" i="13"/>
  <c r="Z178" i="13"/>
  <c r="Z171" i="13"/>
  <c r="AA171" i="13" s="1"/>
  <c r="U194" i="1" s="1"/>
  <c r="W157" i="13"/>
  <c r="AA157" i="13" s="1"/>
  <c r="U180" i="1" s="1"/>
  <c r="W153" i="13"/>
  <c r="W140" i="13"/>
  <c r="W131" i="13"/>
  <c r="Z129" i="13"/>
  <c r="Z481" i="13"/>
  <c r="AA481" i="13" s="1"/>
  <c r="U500" i="1" s="1"/>
  <c r="W385" i="13"/>
  <c r="Z367" i="13"/>
  <c r="AA367" i="13" s="1"/>
  <c r="U390" i="1" s="1"/>
  <c r="Z329" i="13"/>
  <c r="Z257" i="13"/>
  <c r="Z213" i="13"/>
  <c r="Z186" i="13"/>
  <c r="AA186" i="13" s="1"/>
  <c r="U209" i="1" s="1"/>
  <c r="Z168" i="13"/>
  <c r="AA168" i="13" s="1"/>
  <c r="U191" i="1" s="1"/>
  <c r="Z133" i="13"/>
  <c r="Z122" i="13"/>
  <c r="W42" i="13"/>
  <c r="AA42" i="13" s="1"/>
  <c r="U67" i="1" s="1"/>
  <c r="Z511" i="13"/>
  <c r="AA511" i="13" s="1"/>
  <c r="U529" i="1" s="1"/>
  <c r="Z480" i="13"/>
  <c r="W432" i="13"/>
  <c r="Z376" i="13"/>
  <c r="Z368" i="13"/>
  <c r="Z258" i="13"/>
  <c r="AA222" i="13"/>
  <c r="U245" i="1" s="1"/>
  <c r="Z212" i="13"/>
  <c r="AA182" i="13"/>
  <c r="U205" i="1" s="1"/>
  <c r="Z158" i="13"/>
  <c r="Z132" i="13"/>
  <c r="Z123" i="13"/>
  <c r="Z119" i="13"/>
  <c r="AA119" i="13" s="1"/>
  <c r="U142" i="1" s="1"/>
  <c r="Z105" i="13"/>
  <c r="Z99" i="13"/>
  <c r="Z95" i="13"/>
  <c r="AA95" i="13" s="1"/>
  <c r="U118" i="1" s="1"/>
  <c r="Z88" i="13"/>
  <c r="Z86" i="13"/>
  <c r="Z84" i="13"/>
  <c r="Z82" i="13"/>
  <c r="W77" i="13"/>
  <c r="W73" i="13"/>
  <c r="AA73" i="13" s="1"/>
  <c r="U96" i="1" s="1"/>
  <c r="AA66" i="13"/>
  <c r="U89" i="1" s="1"/>
  <c r="W49" i="13"/>
  <c r="W47" i="13"/>
  <c r="AA47" i="13" s="1"/>
  <c r="U72" i="1" s="1"/>
  <c r="W45" i="13"/>
  <c r="AA45" i="13" s="1"/>
  <c r="U70" i="1" s="1"/>
  <c r="W43" i="13"/>
  <c r="W41" i="13"/>
  <c r="Z37" i="13"/>
  <c r="Z15" i="13"/>
  <c r="Z335" i="13"/>
  <c r="W295" i="13"/>
  <c r="W274" i="13"/>
  <c r="AA274" i="13" s="1"/>
  <c r="U297" i="1" s="1"/>
  <c r="Z255" i="13"/>
  <c r="AA255" i="13" s="1"/>
  <c r="U278" i="1" s="1"/>
  <c r="W233" i="13"/>
  <c r="Z221" i="13"/>
  <c r="AA221" i="13" s="1"/>
  <c r="U244" i="1" s="1"/>
  <c r="W192" i="13"/>
  <c r="W163" i="13"/>
  <c r="W117" i="13"/>
  <c r="AA117" i="13" s="1"/>
  <c r="U140" i="1" s="1"/>
  <c r="Z98" i="13"/>
  <c r="W76" i="13"/>
  <c r="W67" i="13"/>
  <c r="AA67" i="13" s="1"/>
  <c r="U90" i="1" s="1"/>
  <c r="Z29" i="13"/>
  <c r="Z16" i="13"/>
  <c r="W525" i="13"/>
  <c r="Z474" i="13"/>
  <c r="Z465" i="13"/>
  <c r="AA465" i="13" s="1"/>
  <c r="U485" i="1" s="1"/>
  <c r="W426" i="13"/>
  <c r="Z405" i="13"/>
  <c r="W402" i="13"/>
  <c r="W368" i="13"/>
  <c r="W338" i="13"/>
  <c r="AA338" i="13" s="1"/>
  <c r="W330" i="13"/>
  <c r="Z324" i="13"/>
  <c r="AA303" i="13"/>
  <c r="U326" i="1" s="1"/>
  <c r="Z299" i="13"/>
  <c r="W292" i="13"/>
  <c r="AA292" i="13" s="1"/>
  <c r="U315" i="1" s="1"/>
  <c r="W273" i="13"/>
  <c r="W269" i="13"/>
  <c r="AA269" i="13" s="1"/>
  <c r="U292" i="1" s="1"/>
  <c r="W258" i="13"/>
  <c r="AA258" i="13" s="1"/>
  <c r="U281" i="1" s="1"/>
  <c r="Z250" i="13"/>
  <c r="W226" i="13"/>
  <c r="AA226" i="13" s="1"/>
  <c r="U249" i="1" s="1"/>
  <c r="W218" i="13"/>
  <c r="W203" i="13"/>
  <c r="Z185" i="13"/>
  <c r="W180" i="13"/>
  <c r="AA180" i="13" s="1"/>
  <c r="U203" i="1" s="1"/>
  <c r="W173" i="13"/>
  <c r="AA173" i="13" s="1"/>
  <c r="U196" i="1" s="1"/>
  <c r="Z165" i="13"/>
  <c r="Z154" i="13"/>
  <c r="AA154" i="13" s="1"/>
  <c r="U177" i="1" s="1"/>
  <c r="Z152" i="13"/>
  <c r="AA152" i="13" s="1"/>
  <c r="U175" i="1" s="1"/>
  <c r="W127" i="13"/>
  <c r="AA127" i="13" s="1"/>
  <c r="U150" i="1" s="1"/>
  <c r="W123" i="13"/>
  <c r="AA107" i="13"/>
  <c r="U130" i="1" s="1"/>
  <c r="W99" i="13"/>
  <c r="W90" i="13"/>
  <c r="AA90" i="13" s="1"/>
  <c r="U113" i="1" s="1"/>
  <c r="W86" i="13"/>
  <c r="W58" i="13"/>
  <c r="AA58" i="13" s="1"/>
  <c r="U81" i="1" s="1"/>
  <c r="W56" i="13"/>
  <c r="W54" i="13"/>
  <c r="Z52" i="13"/>
  <c r="AA34" i="13"/>
  <c r="U59" i="1" s="1"/>
  <c r="AA23" i="13"/>
  <c r="U48" i="1" s="1"/>
  <c r="W15" i="13"/>
  <c r="AA407" i="13"/>
  <c r="U430" i="1" s="1"/>
  <c r="AA143" i="13"/>
  <c r="U166" i="1" s="1"/>
  <c r="W530" i="13"/>
  <c r="Z410" i="13"/>
  <c r="Z361" i="13"/>
  <c r="AA361" i="13" s="1"/>
  <c r="U385" i="1" s="1"/>
  <c r="Z333" i="13"/>
  <c r="AA333" i="13" s="1"/>
  <c r="U356" i="1" s="1"/>
  <c r="W318" i="13"/>
  <c r="AA318" i="13" s="1"/>
  <c r="U341" i="1" s="1"/>
  <c r="W297" i="13"/>
  <c r="Z195" i="13"/>
  <c r="AA195" i="13" s="1"/>
  <c r="U218" i="1" s="1"/>
  <c r="Z144" i="13"/>
  <c r="Z102" i="13"/>
  <c r="W74" i="13"/>
  <c r="AA74" i="13" s="1"/>
  <c r="U97" i="1" s="1"/>
  <c r="W44" i="13"/>
  <c r="AA44" i="13" s="1"/>
  <c r="U69" i="1" s="1"/>
  <c r="W11" i="13"/>
  <c r="AA11" i="13" s="1"/>
  <c r="U36" i="1" s="1"/>
  <c r="W505" i="13"/>
  <c r="W480" i="13"/>
  <c r="W456" i="13"/>
  <c r="Z435" i="13"/>
  <c r="Z427" i="13"/>
  <c r="W411" i="13"/>
  <c r="W409" i="13"/>
  <c r="Z381" i="13"/>
  <c r="AA381" i="13" s="1"/>
  <c r="U404" i="1" s="1"/>
  <c r="Z379" i="13"/>
  <c r="W360" i="13"/>
  <c r="W347" i="13"/>
  <c r="AA347" i="13" s="1"/>
  <c r="U371" i="1" s="1"/>
  <c r="Z320" i="13"/>
  <c r="AA320" i="13" s="1"/>
  <c r="U343" i="1" s="1"/>
  <c r="W299" i="13"/>
  <c r="AA286" i="13"/>
  <c r="U309" i="1" s="1"/>
  <c r="W250" i="13"/>
  <c r="Z223" i="13"/>
  <c r="AA223" i="13" s="1"/>
  <c r="U246" i="1" s="1"/>
  <c r="AA214" i="13"/>
  <c r="U237" i="1" s="1"/>
  <c r="Z192" i="13"/>
  <c r="AA192" i="13" s="1"/>
  <c r="U215" i="1" s="1"/>
  <c r="W176" i="13"/>
  <c r="AA169" i="13"/>
  <c r="U192" i="1" s="1"/>
  <c r="W167" i="13"/>
  <c r="AA167" i="13" s="1"/>
  <c r="U190" i="1" s="1"/>
  <c r="Z63" i="13"/>
  <c r="Z61" i="13"/>
  <c r="Z57" i="13"/>
  <c r="W52" i="13"/>
  <c r="Z33" i="13"/>
  <c r="W507" i="13"/>
  <c r="AA507" i="13" s="1"/>
  <c r="U526" i="1" s="1"/>
  <c r="W419" i="13"/>
  <c r="AA55" i="13"/>
  <c r="U78" i="1" s="1"/>
  <c r="W520" i="13"/>
  <c r="Z510" i="13"/>
  <c r="AA510" i="13" s="1"/>
  <c r="Z497" i="13"/>
  <c r="AA497" i="13" s="1"/>
  <c r="U516" i="1" s="1"/>
  <c r="W453" i="13"/>
  <c r="W438" i="13"/>
  <c r="AA438" i="13" s="1"/>
  <c r="U461" i="1" s="1"/>
  <c r="W431" i="13"/>
  <c r="AA431" i="13" s="1"/>
  <c r="U454" i="1" s="1"/>
  <c r="W422" i="13"/>
  <c r="W410" i="13"/>
  <c r="AA385" i="13"/>
  <c r="U408" i="1" s="1"/>
  <c r="W340" i="13"/>
  <c r="W306" i="13"/>
  <c r="AA122" i="13"/>
  <c r="U145" i="1" s="1"/>
  <c r="W531" i="13"/>
  <c r="Z523" i="13"/>
  <c r="Z519" i="13"/>
  <c r="W514" i="13"/>
  <c r="Z506" i="13"/>
  <c r="AA506" i="13" s="1"/>
  <c r="U525" i="1" s="1"/>
  <c r="W491" i="13"/>
  <c r="AA491" i="13" s="1"/>
  <c r="U510" i="1" s="1"/>
  <c r="W479" i="13"/>
  <c r="Z473" i="13"/>
  <c r="AA473" i="13" s="1"/>
  <c r="U492" i="1" s="1"/>
  <c r="W470" i="13"/>
  <c r="Z461" i="13"/>
  <c r="AA461" i="13" s="1"/>
  <c r="U481" i="1" s="1"/>
  <c r="Z456" i="13"/>
  <c r="Z449" i="13"/>
  <c r="AA449" i="13" s="1"/>
  <c r="U470" i="1" s="1"/>
  <c r="Z432" i="13"/>
  <c r="Z418" i="13"/>
  <c r="W413" i="13"/>
  <c r="Z411" i="13"/>
  <c r="Z397" i="13"/>
  <c r="AA397" i="13" s="1"/>
  <c r="U420" i="1" s="1"/>
  <c r="W394" i="13"/>
  <c r="AA394" i="13" s="1"/>
  <c r="U417" i="1" s="1"/>
  <c r="W379" i="13"/>
  <c r="Z352" i="13"/>
  <c r="Z345" i="13"/>
  <c r="AA345" i="13" s="1"/>
  <c r="U369" i="1" s="1"/>
  <c r="Z343" i="13"/>
  <c r="Z326" i="13"/>
  <c r="AA326" i="13" s="1"/>
  <c r="U349" i="1" s="1"/>
  <c r="Z309" i="13"/>
  <c r="AA309" i="13" s="1"/>
  <c r="U332" i="1" s="1"/>
  <c r="AA278" i="13"/>
  <c r="U301" i="1" s="1"/>
  <c r="W254" i="13"/>
  <c r="AA254" i="13" s="1"/>
  <c r="U277" i="1" s="1"/>
  <c r="W252" i="13"/>
  <c r="Z210" i="13"/>
  <c r="AA210" i="13" s="1"/>
  <c r="U233" i="1" s="1"/>
  <c r="AA87" i="13"/>
  <c r="U110" i="1" s="1"/>
  <c r="W474" i="13"/>
  <c r="W450" i="13"/>
  <c r="AA450" i="13" s="1"/>
  <c r="U471" i="1" s="1"/>
  <c r="Z406" i="13"/>
  <c r="AA406" i="13" s="1"/>
  <c r="U429" i="1" s="1"/>
  <c r="Z176" i="13"/>
  <c r="AA512" i="13"/>
  <c r="U530" i="1" s="1"/>
  <c r="W508" i="13"/>
  <c r="AA508" i="13" s="1"/>
  <c r="U527" i="1" s="1"/>
  <c r="Z500" i="13"/>
  <c r="AA500" i="13" s="1"/>
  <c r="U519" i="1" s="1"/>
  <c r="Z485" i="13"/>
  <c r="AA485" i="13" s="1"/>
  <c r="U504" i="1" s="1"/>
  <c r="AA138" i="13"/>
  <c r="U161" i="1" s="1"/>
  <c r="AA79" i="13"/>
  <c r="U102" i="1" s="1"/>
  <c r="AA27" i="13"/>
  <c r="U52" i="1" s="1"/>
  <c r="Z514" i="13"/>
  <c r="AA514" i="13" s="1"/>
  <c r="Z470" i="13"/>
  <c r="AA267" i="13"/>
  <c r="U290" i="1" s="1"/>
  <c r="AA529" i="13"/>
  <c r="U543" i="1" s="1"/>
  <c r="AA516" i="13"/>
  <c r="U532" i="1" s="1"/>
  <c r="W503" i="13"/>
  <c r="AA420" i="13"/>
  <c r="U443" i="1" s="1"/>
  <c r="Z392" i="13"/>
  <c r="AA170" i="13"/>
  <c r="U193" i="1" s="1"/>
  <c r="Z530" i="13"/>
  <c r="W523" i="13"/>
  <c r="AA517" i="13"/>
  <c r="U533" i="1" s="1"/>
  <c r="Z515" i="13"/>
  <c r="W475" i="13"/>
  <c r="AA475" i="13" s="1"/>
  <c r="U494" i="1" s="1"/>
  <c r="Z469" i="13"/>
  <c r="AA469" i="13" s="1"/>
  <c r="U488" i="1" s="1"/>
  <c r="W463" i="13"/>
  <c r="AA463" i="13" s="1"/>
  <c r="U483" i="1" s="1"/>
  <c r="W446" i="13"/>
  <c r="W418" i="13"/>
  <c r="Z402" i="13"/>
  <c r="Z400" i="13"/>
  <c r="W399" i="13"/>
  <c r="AA399" i="13" s="1"/>
  <c r="U422" i="1" s="1"/>
  <c r="AA384" i="13"/>
  <c r="U407" i="1" s="1"/>
  <c r="W272" i="13"/>
  <c r="W242" i="13"/>
  <c r="Z181" i="13"/>
  <c r="AA181" i="13" s="1"/>
  <c r="U204" i="1" s="1"/>
  <c r="AA39" i="13"/>
  <c r="U64" i="1" s="1"/>
  <c r="Z531" i="13"/>
  <c r="W522" i="13"/>
  <c r="AA522" i="13" s="1"/>
  <c r="W445" i="13"/>
  <c r="Z401" i="13"/>
  <c r="AA401" i="13" s="1"/>
  <c r="U424" i="1" s="1"/>
  <c r="Z319" i="13"/>
  <c r="AA235" i="13"/>
  <c r="U258" i="1" s="1"/>
  <c r="Z205" i="13"/>
  <c r="AA205" i="13" s="1"/>
  <c r="U228" i="1" s="1"/>
  <c r="AA18" i="13"/>
  <c r="U43" i="1" s="1"/>
  <c r="Z525" i="13"/>
  <c r="AA525" i="13" s="1"/>
  <c r="U539" i="1" s="1"/>
  <c r="W518" i="13"/>
  <c r="AA518" i="13" s="1"/>
  <c r="U534" i="1" s="1"/>
  <c r="W494" i="13"/>
  <c r="AA494" i="13" s="1"/>
  <c r="U513" i="1" s="1"/>
  <c r="W486" i="13"/>
  <c r="W455" i="13"/>
  <c r="AA455" i="13" s="1"/>
  <c r="U475" i="1" s="1"/>
  <c r="Z441" i="13"/>
  <c r="AA441" i="13" s="1"/>
  <c r="U464" i="1" s="1"/>
  <c r="Z434" i="13"/>
  <c r="AA434" i="13" s="1"/>
  <c r="U457" i="1" s="1"/>
  <c r="Z373" i="13"/>
  <c r="AA373" i="13" s="1"/>
  <c r="U396" i="1" s="1"/>
  <c r="W193" i="13"/>
  <c r="Z526" i="13"/>
  <c r="Z524" i="13"/>
  <c r="W519" i="13"/>
  <c r="AA513" i="13"/>
  <c r="Z509" i="13"/>
  <c r="AA509" i="13" s="1"/>
  <c r="U528" i="1" s="1"/>
  <c r="W504" i="13"/>
  <c r="W502" i="13"/>
  <c r="AA502" i="13" s="1"/>
  <c r="U521" i="1" s="1"/>
  <c r="Z498" i="13"/>
  <c r="Z496" i="13"/>
  <c r="W495" i="13"/>
  <c r="AA495" i="13" s="1"/>
  <c r="U514" i="1" s="1"/>
  <c r="W487" i="13"/>
  <c r="AA487" i="13" s="1"/>
  <c r="U506" i="1" s="1"/>
  <c r="AA466" i="13"/>
  <c r="U486" i="1" s="1"/>
  <c r="W454" i="13"/>
  <c r="AA454" i="13" s="1"/>
  <c r="U474" i="1" s="1"/>
  <c r="W439" i="13"/>
  <c r="AA439" i="13" s="1"/>
  <c r="U462" i="1" s="1"/>
  <c r="Z426" i="13"/>
  <c r="AA426" i="13" s="1"/>
  <c r="U449" i="1" s="1"/>
  <c r="W423" i="13"/>
  <c r="AA423" i="13" s="1"/>
  <c r="U446" i="1" s="1"/>
  <c r="AA368" i="13"/>
  <c r="U391" i="1" s="1"/>
  <c r="AA270" i="13"/>
  <c r="U293" i="1" s="1"/>
  <c r="Z245" i="13"/>
  <c r="AA238" i="13"/>
  <c r="U261" i="1" s="1"/>
  <c r="Z215" i="13"/>
  <c r="AA215" i="13" s="1"/>
  <c r="U238" i="1" s="1"/>
  <c r="AA202" i="13"/>
  <c r="U225" i="1" s="1"/>
  <c r="Z200" i="13"/>
  <c r="AA501" i="13"/>
  <c r="U520" i="1" s="1"/>
  <c r="Z489" i="13"/>
  <c r="AA489" i="13" s="1"/>
  <c r="U508" i="1" s="1"/>
  <c r="Z477" i="13"/>
  <c r="AA477" i="13" s="1"/>
  <c r="U496" i="1" s="1"/>
  <c r="W462" i="13"/>
  <c r="Z448" i="13"/>
  <c r="AA448" i="13" s="1"/>
  <c r="U469" i="1" s="1"/>
  <c r="Z321" i="13"/>
  <c r="AA321" i="13" s="1"/>
  <c r="U344" i="1" s="1"/>
  <c r="Z248" i="13"/>
  <c r="AA248" i="13" s="1"/>
  <c r="U271" i="1" s="1"/>
  <c r="AA436" i="13"/>
  <c r="U459" i="1" s="1"/>
  <c r="Z425" i="13"/>
  <c r="Z413" i="13"/>
  <c r="Z375" i="13"/>
  <c r="W526" i="13"/>
  <c r="W515" i="13"/>
  <c r="Z503" i="13"/>
  <c r="Z472" i="13"/>
  <c r="AA472" i="13" s="1"/>
  <c r="U491" i="1" s="1"/>
  <c r="Z467" i="13"/>
  <c r="Z445" i="13"/>
  <c r="W435" i="13"/>
  <c r="AA424" i="13"/>
  <c r="U447" i="1" s="1"/>
  <c r="W405" i="13"/>
  <c r="W400" i="13"/>
  <c r="W335" i="13"/>
  <c r="Z280" i="13"/>
  <c r="W219" i="13"/>
  <c r="AA103" i="13"/>
  <c r="U126" i="1" s="1"/>
  <c r="AA37" i="13"/>
  <c r="U62" i="1" s="1"/>
  <c r="AA387" i="13"/>
  <c r="U410" i="1" s="1"/>
  <c r="Z357" i="13"/>
  <c r="W354" i="13"/>
  <c r="AA354" i="13" s="1"/>
  <c r="U378" i="1" s="1"/>
  <c r="AA352" i="13"/>
  <c r="U376" i="1" s="1"/>
  <c r="Z350" i="13"/>
  <c r="AA350" i="13" s="1"/>
  <c r="U374" i="1" s="1"/>
  <c r="Z348" i="13"/>
  <c r="AA348" i="13" s="1"/>
  <c r="U372" i="1" s="1"/>
  <c r="W343" i="13"/>
  <c r="W328" i="13"/>
  <c r="AA328" i="13" s="1"/>
  <c r="U351" i="1" s="1"/>
  <c r="W319" i="13"/>
  <c r="Z317" i="13"/>
  <c r="W304" i="13"/>
  <c r="Z295" i="13"/>
  <c r="AA295" i="13" s="1"/>
  <c r="U318" i="1" s="1"/>
  <c r="Z290" i="13"/>
  <c r="Z283" i="13"/>
  <c r="AA283" i="13" s="1"/>
  <c r="U306" i="1" s="1"/>
  <c r="Z260" i="13"/>
  <c r="Z253" i="13"/>
  <c r="AA253" i="13" s="1"/>
  <c r="U276" i="1" s="1"/>
  <c r="W240" i="13"/>
  <c r="W225" i="13"/>
  <c r="AA225" i="13" s="1"/>
  <c r="U248" i="1" s="1"/>
  <c r="Z220" i="13"/>
  <c r="AA220" i="13" s="1"/>
  <c r="U243" i="1" s="1"/>
  <c r="W217" i="13"/>
  <c r="Z208" i="13"/>
  <c r="Z203" i="13"/>
  <c r="Z179" i="13"/>
  <c r="Z153" i="13"/>
  <c r="W149" i="13"/>
  <c r="AA149" i="13" s="1"/>
  <c r="U172" i="1" s="1"/>
  <c r="W144" i="13"/>
  <c r="Z136" i="13"/>
  <c r="W109" i="13"/>
  <c r="AA109" i="13" s="1"/>
  <c r="U132" i="1" s="1"/>
  <c r="W104" i="13"/>
  <c r="Z96" i="13"/>
  <c r="W89" i="13"/>
  <c r="W78" i="13"/>
  <c r="AA78" i="13" s="1"/>
  <c r="U101" i="1" s="1"/>
  <c r="Z76" i="13"/>
  <c r="W69" i="13"/>
  <c r="AA69" i="13" s="1"/>
  <c r="U92" i="1" s="1"/>
  <c r="W64" i="13"/>
  <c r="Z56" i="13"/>
  <c r="W46" i="13"/>
  <c r="AA46" i="13" s="1"/>
  <c r="U71" i="1" s="1"/>
  <c r="W29" i="13"/>
  <c r="AA29" i="13" s="1"/>
  <c r="U54" i="1" s="1"/>
  <c r="W24" i="13"/>
  <c r="AA24" i="13" s="1"/>
  <c r="U49" i="1" s="1"/>
  <c r="Z19" i="13"/>
  <c r="AA19" i="13" s="1"/>
  <c r="U44" i="1" s="1"/>
  <c r="Z395" i="13"/>
  <c r="AA395" i="13" s="1"/>
  <c r="U418" i="1" s="1"/>
  <c r="W375" i="13"/>
  <c r="Z362" i="13"/>
  <c r="AA362" i="13" s="1"/>
  <c r="U386" i="1" s="1"/>
  <c r="W357" i="13"/>
  <c r="AA357" i="13" s="1"/>
  <c r="U381" i="1" s="1"/>
  <c r="Z355" i="13"/>
  <c r="Z298" i="13"/>
  <c r="AA298" i="13" s="1"/>
  <c r="U321" i="1" s="1"/>
  <c r="W290" i="13"/>
  <c r="W245" i="13"/>
  <c r="Z231" i="13"/>
  <c r="Z218" i="13"/>
  <c r="Z206" i="13"/>
  <c r="W158" i="13"/>
  <c r="Z139" i="13"/>
  <c r="AA139" i="13" s="1"/>
  <c r="U162" i="1" s="1"/>
  <c r="W118" i="13"/>
  <c r="AA118" i="13" s="1"/>
  <c r="U141" i="1" s="1"/>
  <c r="Z65" i="13"/>
  <c r="AA50" i="13"/>
  <c r="U75" i="1" s="1"/>
  <c r="W38" i="13"/>
  <c r="AA38" i="13" s="1"/>
  <c r="U63" i="1" s="1"/>
  <c r="Z36" i="13"/>
  <c r="AA36" i="13" s="1"/>
  <c r="U61" i="1" s="1"/>
  <c r="Z25" i="13"/>
  <c r="AA21" i="13"/>
  <c r="U46" i="1" s="1"/>
  <c r="AA390" i="13"/>
  <c r="U413" i="1" s="1"/>
  <c r="Z327" i="13"/>
  <c r="AA327" i="13" s="1"/>
  <c r="U350" i="1" s="1"/>
  <c r="AA297" i="13"/>
  <c r="U320" i="1" s="1"/>
  <c r="Z190" i="13"/>
  <c r="AA190" i="13" s="1"/>
  <c r="U213" i="1" s="1"/>
  <c r="W189" i="13"/>
  <c r="AA189" i="13" s="1"/>
  <c r="U212" i="1" s="1"/>
  <c r="W187" i="13"/>
  <c r="AA187" i="13" s="1"/>
  <c r="U210" i="1" s="1"/>
  <c r="Z177" i="13"/>
  <c r="AA177" i="13" s="1"/>
  <c r="U200" i="1" s="1"/>
  <c r="AA162" i="13"/>
  <c r="U185" i="1" s="1"/>
  <c r="AA141" i="13"/>
  <c r="U164" i="1" s="1"/>
  <c r="AA130" i="13"/>
  <c r="U153" i="1" s="1"/>
  <c r="AA121" i="13"/>
  <c r="U144" i="1" s="1"/>
  <c r="AA101" i="13"/>
  <c r="U124" i="1" s="1"/>
  <c r="W70" i="13"/>
  <c r="AA70" i="13" s="1"/>
  <c r="U93" i="1" s="1"/>
  <c r="Z51" i="13"/>
  <c r="AA393" i="13"/>
  <c r="U416" i="1" s="1"/>
  <c r="AA353" i="13"/>
  <c r="U377" i="1" s="1"/>
  <c r="AA273" i="13"/>
  <c r="U296" i="1" s="1"/>
  <c r="W263" i="13"/>
  <c r="AA263" i="13" s="1"/>
  <c r="U286" i="1" s="1"/>
  <c r="AA233" i="13"/>
  <c r="U256" i="1" s="1"/>
  <c r="W231" i="13"/>
  <c r="Z227" i="13"/>
  <c r="AA227" i="13" s="1"/>
  <c r="U250" i="1" s="1"/>
  <c r="AA207" i="13"/>
  <c r="U230" i="1" s="1"/>
  <c r="Z163" i="13"/>
  <c r="AA163" i="13" s="1"/>
  <c r="U186" i="1" s="1"/>
  <c r="Z131" i="13"/>
  <c r="AA131" i="13" s="1"/>
  <c r="U154" i="1" s="1"/>
  <c r="W113" i="13"/>
  <c r="AA113" i="13" s="1"/>
  <c r="U136" i="1" s="1"/>
  <c r="W48" i="13"/>
  <c r="Z40" i="13"/>
  <c r="W30" i="13"/>
  <c r="AA30" i="13" s="1"/>
  <c r="U55" i="1" s="1"/>
  <c r="AA22" i="13"/>
  <c r="U47" i="1" s="1"/>
  <c r="Z20" i="13"/>
  <c r="W13" i="13"/>
  <c r="AA13" i="13" s="1"/>
  <c r="U38" i="1" s="1"/>
  <c r="Z389" i="13"/>
  <c r="AA389" i="13" s="1"/>
  <c r="U412" i="1" s="1"/>
  <c r="Z363" i="13"/>
  <c r="Z349" i="13"/>
  <c r="W334" i="13"/>
  <c r="AA334" i="13" s="1"/>
  <c r="U357" i="1" s="1"/>
  <c r="Z330" i="13"/>
  <c r="W329" i="13"/>
  <c r="Z311" i="13"/>
  <c r="Z306" i="13"/>
  <c r="W305" i="13"/>
  <c r="AA305" i="13" s="1"/>
  <c r="U328" i="1" s="1"/>
  <c r="Z284" i="13"/>
  <c r="W276" i="13"/>
  <c r="W271" i="13"/>
  <c r="AA271" i="13" s="1"/>
  <c r="U294" i="1" s="1"/>
  <c r="W268" i="13"/>
  <c r="Z259" i="13"/>
  <c r="AA259" i="13" s="1"/>
  <c r="U282" i="1" s="1"/>
  <c r="Z247" i="13"/>
  <c r="AA247" i="13" s="1"/>
  <c r="U270" i="1" s="1"/>
  <c r="Z242" i="13"/>
  <c r="W241" i="13"/>
  <c r="AA241" i="13" s="1"/>
  <c r="U264" i="1" s="1"/>
  <c r="W239" i="13"/>
  <c r="W236" i="13"/>
  <c r="W229" i="13"/>
  <c r="AA229" i="13" s="1"/>
  <c r="U252" i="1" s="1"/>
  <c r="W216" i="13"/>
  <c r="AA216" i="13" s="1"/>
  <c r="U239" i="1" s="1"/>
  <c r="W213" i="13"/>
  <c r="AA213" i="13" s="1"/>
  <c r="U236" i="1" s="1"/>
  <c r="Z209" i="13"/>
  <c r="AA209" i="13" s="1"/>
  <c r="U232" i="1" s="1"/>
  <c r="W206" i="13"/>
  <c r="Z188" i="13"/>
  <c r="AA188" i="13" s="1"/>
  <c r="U211" i="1" s="1"/>
  <c r="AA165" i="13"/>
  <c r="U188" i="1" s="1"/>
  <c r="W160" i="13"/>
  <c r="Z137" i="13"/>
  <c r="W133" i="13"/>
  <c r="AA133" i="13" s="1"/>
  <c r="U156" i="1" s="1"/>
  <c r="W128" i="13"/>
  <c r="Z120" i="13"/>
  <c r="AA120" i="13" s="1"/>
  <c r="U143" i="1" s="1"/>
  <c r="W105" i="13"/>
  <c r="Z100" i="13"/>
  <c r="AA100" i="13" s="1"/>
  <c r="U123" i="1" s="1"/>
  <c r="W93" i="13"/>
  <c r="AA93" i="13" s="1"/>
  <c r="U116" i="1" s="1"/>
  <c r="W88" i="13"/>
  <c r="Z83" i="13"/>
  <c r="AA83" i="13" s="1"/>
  <c r="U106" i="1" s="1"/>
  <c r="Z72" i="13"/>
  <c r="W62" i="13"/>
  <c r="AA62" i="13" s="1"/>
  <c r="U85" i="1" s="1"/>
  <c r="Z43" i="13"/>
  <c r="W25" i="13"/>
  <c r="W383" i="13"/>
  <c r="AA383" i="13" s="1"/>
  <c r="U406" i="1" s="1"/>
  <c r="W349" i="13"/>
  <c r="Z314" i="13"/>
  <c r="AA314" i="13" s="1"/>
  <c r="U337" i="1" s="1"/>
  <c r="W311" i="13"/>
  <c r="W308" i="13"/>
  <c r="W279" i="13"/>
  <c r="W244" i="13"/>
  <c r="W224" i="13"/>
  <c r="Z219" i="13"/>
  <c r="AA201" i="13"/>
  <c r="U224" i="1" s="1"/>
  <c r="Z193" i="13"/>
  <c r="Z161" i="13"/>
  <c r="Z155" i="13"/>
  <c r="AA155" i="13" s="1"/>
  <c r="U178" i="1" s="1"/>
  <c r="W142" i="13"/>
  <c r="AA142" i="13" s="1"/>
  <c r="U165" i="1" s="1"/>
  <c r="Z112" i="13"/>
  <c r="Z89" i="13"/>
  <c r="AA54" i="13"/>
  <c r="W14" i="13"/>
  <c r="AA14" i="13" s="1"/>
  <c r="U39" i="1" s="1"/>
  <c r="Z9" i="13"/>
  <c r="W166" i="13"/>
  <c r="AA166" i="13" s="1"/>
  <c r="U189" i="1" s="1"/>
  <c r="W134" i="13"/>
  <c r="AA134" i="13" s="1"/>
  <c r="U157" i="1" s="1"/>
  <c r="W94" i="13"/>
  <c r="AA94" i="13" s="1"/>
  <c r="U117" i="1" s="1"/>
  <c r="Z81" i="13"/>
  <c r="AA81" i="13" s="1"/>
  <c r="U104" i="1" s="1"/>
  <c r="W57" i="13"/>
  <c r="Z41" i="13"/>
  <c r="AA41" i="13" s="1"/>
  <c r="U66" i="1" s="1"/>
  <c r="AA527" i="13"/>
  <c r="U541" i="1" s="1"/>
  <c r="AA521" i="13"/>
  <c r="AA505" i="13"/>
  <c r="U524" i="1" s="1"/>
  <c r="W483" i="13"/>
  <c r="AA483" i="13" s="1"/>
  <c r="U502" i="1" s="1"/>
  <c r="AA478" i="13"/>
  <c r="U497" i="1" s="1"/>
  <c r="Z462" i="13"/>
  <c r="W447" i="13"/>
  <c r="AA447" i="13" s="1"/>
  <c r="U468" i="1" s="1"/>
  <c r="AA437" i="13"/>
  <c r="U460" i="1" s="1"/>
  <c r="Z430" i="13"/>
  <c r="AA430" i="13" s="1"/>
  <c r="U453" i="1" s="1"/>
  <c r="W427" i="13"/>
  <c r="AA427" i="13" s="1"/>
  <c r="U450" i="1" s="1"/>
  <c r="W371" i="13"/>
  <c r="AA371" i="13" s="1"/>
  <c r="U394" i="1" s="1"/>
  <c r="AA498" i="13"/>
  <c r="U517" i="1" s="1"/>
  <c r="AA398" i="13"/>
  <c r="U421" i="1" s="1"/>
  <c r="AA386" i="13"/>
  <c r="U409" i="1" s="1"/>
  <c r="Z482" i="13"/>
  <c r="AA482" i="13" s="1"/>
  <c r="U501" i="1" s="1"/>
  <c r="W467" i="13"/>
  <c r="Z446" i="13"/>
  <c r="AA433" i="13"/>
  <c r="U456" i="1" s="1"/>
  <c r="AA415" i="13"/>
  <c r="U438" i="1" s="1"/>
  <c r="W403" i="13"/>
  <c r="AA403" i="13" s="1"/>
  <c r="U426" i="1" s="1"/>
  <c r="AA391" i="13"/>
  <c r="U414" i="1" s="1"/>
  <c r="AA374" i="13"/>
  <c r="U397" i="1" s="1"/>
  <c r="W355" i="13"/>
  <c r="AA459" i="13"/>
  <c r="U479" i="1" s="1"/>
  <c r="AA451" i="13"/>
  <c r="U472" i="1" s="1"/>
  <c r="W499" i="13"/>
  <c r="AA499" i="13" s="1"/>
  <c r="U518" i="1" s="1"/>
  <c r="Z486" i="13"/>
  <c r="W471" i="13"/>
  <c r="AA471" i="13" s="1"/>
  <c r="U490" i="1" s="1"/>
  <c r="Z458" i="13"/>
  <c r="AA458" i="13" s="1"/>
  <c r="U478" i="1" s="1"/>
  <c r="W443" i="13"/>
  <c r="AA443" i="13" s="1"/>
  <c r="U466" i="1" s="1"/>
  <c r="AA429" i="13"/>
  <c r="U452" i="1" s="1"/>
  <c r="Z422" i="13"/>
  <c r="AA417" i="13"/>
  <c r="U440" i="1" s="1"/>
  <c r="AA382" i="13"/>
  <c r="U405" i="1" s="1"/>
  <c r="Z366" i="13"/>
  <c r="AA366" i="13" s="1"/>
  <c r="U389" i="1" s="1"/>
  <c r="AA351" i="13"/>
  <c r="U375" i="1" s="1"/>
  <c r="W341" i="13"/>
  <c r="AA341" i="13" s="1"/>
  <c r="U366" i="1" s="1"/>
  <c r="Z336" i="13"/>
  <c r="W325" i="13"/>
  <c r="AA325" i="13" s="1"/>
  <c r="U348" i="1" s="1"/>
  <c r="AA315" i="13"/>
  <c r="U338" i="1" s="1"/>
  <c r="Z304" i="13"/>
  <c r="W289" i="13"/>
  <c r="AA289" i="13" s="1"/>
  <c r="U312" i="1" s="1"/>
  <c r="Z276" i="13"/>
  <c r="AA276" i="13" s="1"/>
  <c r="U299" i="1" s="1"/>
  <c r="W261" i="13"/>
  <c r="AA261" i="13" s="1"/>
  <c r="U284" i="1" s="1"/>
  <c r="Z240" i="13"/>
  <c r="AA339" i="13"/>
  <c r="U364" i="1" s="1"/>
  <c r="W317" i="13"/>
  <c r="AA317" i="13" s="1"/>
  <c r="U340" i="1" s="1"/>
  <c r="AA307" i="13"/>
  <c r="U330" i="1" s="1"/>
  <c r="Z296" i="13"/>
  <c r="AA296" i="13" s="1"/>
  <c r="U319" i="1" s="1"/>
  <c r="AA284" i="13"/>
  <c r="U307" i="1" s="1"/>
  <c r="W281" i="13"/>
  <c r="AA281" i="13" s="1"/>
  <c r="U304" i="1" s="1"/>
  <c r="Z268" i="13"/>
  <c r="AA243" i="13"/>
  <c r="U266" i="1" s="1"/>
  <c r="Z232" i="13"/>
  <c r="AA232" i="13" s="1"/>
  <c r="U255" i="1" s="1"/>
  <c r="Z340" i="13"/>
  <c r="AA340" i="13" s="1"/>
  <c r="U365" i="1" s="1"/>
  <c r="Z316" i="13"/>
  <c r="AA316" i="13" s="1"/>
  <c r="U339" i="1" s="1"/>
  <c r="W301" i="13"/>
  <c r="AA301" i="13" s="1"/>
  <c r="U324" i="1" s="1"/>
  <c r="W265" i="13"/>
  <c r="AA265" i="13" s="1"/>
  <c r="U288" i="1" s="1"/>
  <c r="Z252" i="13"/>
  <c r="W237" i="13"/>
  <c r="AA237" i="13" s="1"/>
  <c r="U260" i="1" s="1"/>
  <c r="Z272" i="13"/>
  <c r="AA272" i="13" s="1"/>
  <c r="U295" i="1" s="1"/>
  <c r="W257" i="13"/>
  <c r="Z244" i="13"/>
  <c r="U5" i="13"/>
  <c r="W8" i="13"/>
  <c r="AA8" i="13" s="1"/>
  <c r="U33" i="1" s="1"/>
  <c r="AA331" i="13"/>
  <c r="U354" i="1" s="1"/>
  <c r="W313" i="13"/>
  <c r="AA313" i="13" s="1"/>
  <c r="U336" i="1" s="1"/>
  <c r="Z300" i="13"/>
  <c r="AA300" i="13" s="1"/>
  <c r="U323" i="1" s="1"/>
  <c r="W285" i="13"/>
  <c r="AA285" i="13" s="1"/>
  <c r="U308" i="1" s="1"/>
  <c r="AA280" i="13"/>
  <c r="U303" i="1" s="1"/>
  <c r="Z264" i="13"/>
  <c r="W249" i="13"/>
  <c r="AA249" i="13" s="1"/>
  <c r="U272" i="1" s="1"/>
  <c r="Z236" i="13"/>
  <c r="AA337" i="13"/>
  <c r="Z204" i="13"/>
  <c r="W161" i="13"/>
  <c r="Z156" i="13"/>
  <c r="AA156" i="13" s="1"/>
  <c r="U179" i="1" s="1"/>
  <c r="AA147" i="13"/>
  <c r="U170" i="1" s="1"/>
  <c r="W129" i="13"/>
  <c r="Z124" i="13"/>
  <c r="AA115" i="13"/>
  <c r="U138" i="1" s="1"/>
  <c r="W97" i="13"/>
  <c r="AA97" i="13" s="1"/>
  <c r="U120" i="1" s="1"/>
  <c r="Z92" i="13"/>
  <c r="AA80" i="13"/>
  <c r="U103" i="1" s="1"/>
  <c r="W65" i="13"/>
  <c r="Z60" i="13"/>
  <c r="AA53" i="13"/>
  <c r="AA51" i="13"/>
  <c r="U76" i="1" s="1"/>
  <c r="W33" i="13"/>
  <c r="AA33" i="13" s="1"/>
  <c r="U58" i="1" s="1"/>
  <c r="Z28" i="13"/>
  <c r="AA92" i="13"/>
  <c r="U115" i="1" s="1"/>
  <c r="AA212" i="13"/>
  <c r="U235" i="1" s="1"/>
  <c r="AA196" i="13"/>
  <c r="U219" i="1" s="1"/>
  <c r="W185" i="13"/>
  <c r="AA116" i="13"/>
  <c r="U139" i="1" s="1"/>
  <c r="AA84" i="13"/>
  <c r="U107" i="1" s="1"/>
  <c r="Y5" i="13"/>
  <c r="AA145" i="13"/>
  <c r="U168" i="1" s="1"/>
  <c r="AA128" i="13"/>
  <c r="U151" i="1" s="1"/>
  <c r="AA64" i="13"/>
  <c r="U87" i="1" s="1"/>
  <c r="AA49" i="13"/>
  <c r="U74" i="1" s="1"/>
  <c r="W17" i="13"/>
  <c r="AA17" i="13" s="1"/>
  <c r="U42" i="1" s="1"/>
  <c r="Z12" i="13"/>
  <c r="AA140" i="13"/>
  <c r="U163" i="1" s="1"/>
  <c r="AA108" i="13"/>
  <c r="U131" i="1" s="1"/>
  <c r="AA125" i="13"/>
  <c r="U148" i="1" s="1"/>
  <c r="AA164" i="13"/>
  <c r="U187" i="1" s="1"/>
  <c r="AA132" i="13"/>
  <c r="U155" i="1" s="1"/>
  <c r="AA68" i="13"/>
  <c r="U91" i="1" s="1"/>
  <c r="X5" i="13"/>
  <c r="AA456" i="13" l="1"/>
  <c r="U476" i="1" s="1"/>
  <c r="AA524" i="13"/>
  <c r="U538" i="1" s="1"/>
  <c r="AA476" i="13"/>
  <c r="U495" i="1" s="1"/>
  <c r="AA444" i="13"/>
  <c r="AA428" i="13"/>
  <c r="U451" i="1" s="1"/>
  <c r="AA396" i="13"/>
  <c r="U419" i="1" s="1"/>
  <c r="AA380" i="13"/>
  <c r="U403" i="1" s="1"/>
  <c r="AA288" i="13"/>
  <c r="U311" i="1" s="1"/>
  <c r="AA200" i="13"/>
  <c r="U223" i="1" s="1"/>
  <c r="AA85" i="13"/>
  <c r="U108" i="1" s="1"/>
  <c r="AA20" i="13"/>
  <c r="U45" i="1" s="1"/>
  <c r="AA112" i="13"/>
  <c r="U135" i="1" s="1"/>
  <c r="AA252" i="13"/>
  <c r="U275" i="1" s="1"/>
  <c r="AA412" i="13"/>
  <c r="U435" i="1" s="1"/>
  <c r="AA228" i="13"/>
  <c r="U251" i="1" s="1"/>
  <c r="AA446" i="13"/>
  <c r="U467" i="1" s="1"/>
  <c r="AA9" i="13"/>
  <c r="U34" i="1" s="1"/>
  <c r="AA60" i="13"/>
  <c r="U83" i="1" s="1"/>
  <c r="AA56" i="13"/>
  <c r="U79" i="1" s="1"/>
  <c r="AA530" i="13"/>
  <c r="AA178" i="13"/>
  <c r="U201" i="1" s="1"/>
  <c r="AA86" i="13"/>
  <c r="U109" i="1" s="1"/>
  <c r="AA61" i="13"/>
  <c r="U84" i="1" s="1"/>
  <c r="AA52" i="13"/>
  <c r="U77" i="1" s="1"/>
  <c r="AA234" i="13"/>
  <c r="U257" i="1" s="1"/>
  <c r="AA179" i="13"/>
  <c r="U202" i="1" s="1"/>
  <c r="AA260" i="13"/>
  <c r="U283" i="1" s="1"/>
  <c r="AA343" i="13"/>
  <c r="U367" i="1" s="1"/>
  <c r="AA98" i="13"/>
  <c r="U121" i="1" s="1"/>
  <c r="AA440" i="13"/>
  <c r="U463" i="1" s="1"/>
  <c r="AA332" i="13"/>
  <c r="U355" i="1" s="1"/>
  <c r="AA376" i="13"/>
  <c r="U399" i="1" s="1"/>
  <c r="AA324" i="13"/>
  <c r="U347" i="1" s="1"/>
  <c r="AA256" i="13"/>
  <c r="U279" i="1" s="1"/>
  <c r="AA82" i="13"/>
  <c r="U105" i="1" s="1"/>
  <c r="AA409" i="13"/>
  <c r="U432" i="1" s="1"/>
  <c r="AA96" i="13"/>
  <c r="U119" i="1" s="1"/>
  <c r="AA419" i="13"/>
  <c r="U442" i="1" s="1"/>
  <c r="AA484" i="13"/>
  <c r="U503" i="1" s="1"/>
  <c r="AA77" i="13"/>
  <c r="U100" i="1" s="1"/>
  <c r="AA137" i="13"/>
  <c r="U160" i="1" s="1"/>
  <c r="AA184" i="13"/>
  <c r="U207" i="1" s="1"/>
  <c r="AA185" i="13"/>
  <c r="U208" i="1" s="1"/>
  <c r="AA57" i="13"/>
  <c r="U80" i="1" s="1"/>
  <c r="AA411" i="13"/>
  <c r="U434" i="1" s="1"/>
  <c r="AA360" i="13"/>
  <c r="U384" i="1" s="1"/>
  <c r="AA16" i="13"/>
  <c r="U41" i="1" s="1"/>
  <c r="AA515" i="13"/>
  <c r="U531" i="1" s="1"/>
  <c r="AA402" i="13"/>
  <c r="U425" i="1" s="1"/>
  <c r="AA129" i="13"/>
  <c r="U152" i="1" s="1"/>
  <c r="AA48" i="13"/>
  <c r="U73" i="1" s="1"/>
  <c r="AA28" i="13"/>
  <c r="U53" i="1" s="1"/>
  <c r="AA12" i="13"/>
  <c r="U37" i="1" s="1"/>
  <c r="AA344" i="13"/>
  <c r="U368" i="1" s="1"/>
  <c r="AA124" i="13"/>
  <c r="U147" i="1" s="1"/>
  <c r="AA40" i="13"/>
  <c r="U65" i="1" s="1"/>
  <c r="AA504" i="13"/>
  <c r="U523" i="1" s="1"/>
  <c r="AA123" i="13"/>
  <c r="U146" i="1" s="1"/>
  <c r="AA160" i="13"/>
  <c r="U183" i="1" s="1"/>
  <c r="AA251" i="13"/>
  <c r="U274" i="1" s="1"/>
  <c r="AA452" i="13"/>
  <c r="AA208" i="13"/>
  <c r="U231" i="1" s="1"/>
  <c r="AA392" i="13"/>
  <c r="U415" i="1" s="1"/>
  <c r="AA410" i="13"/>
  <c r="U433" i="1" s="1"/>
  <c r="AA102" i="13"/>
  <c r="U125" i="1" s="1"/>
  <c r="AA336" i="13"/>
  <c r="U359" i="1" s="1"/>
  <c r="AA217" i="13"/>
  <c r="U240" i="1" s="1"/>
  <c r="AA496" i="13"/>
  <c r="U515" i="1" s="1"/>
  <c r="AA264" i="13"/>
  <c r="U287" i="1" s="1"/>
  <c r="AA136" i="13"/>
  <c r="U159" i="1" s="1"/>
  <c r="AA405" i="13"/>
  <c r="U428" i="1" s="1"/>
  <c r="AA319" i="13"/>
  <c r="U342" i="1" s="1"/>
  <c r="AA526" i="13"/>
  <c r="U540" i="1" s="1"/>
  <c r="AA520" i="13"/>
  <c r="U536" i="1" s="1"/>
  <c r="AA88" i="13"/>
  <c r="U111" i="1" s="1"/>
  <c r="AA379" i="13"/>
  <c r="U402" i="1" s="1"/>
  <c r="AA519" i="13"/>
  <c r="U535" i="1" s="1"/>
  <c r="AA418" i="13"/>
  <c r="U441" i="1" s="1"/>
  <c r="AA413" i="13"/>
  <c r="U436" i="1" s="1"/>
  <c r="AA479" i="13"/>
  <c r="U498" i="1" s="1"/>
  <c r="AA161" i="13"/>
  <c r="U184" i="1" s="1"/>
  <c r="AA467" i="13"/>
  <c r="U487" i="1" s="1"/>
  <c r="AA329" i="13"/>
  <c r="U352" i="1" s="1"/>
  <c r="AA176" i="13"/>
  <c r="U199" i="1" s="1"/>
  <c r="AA311" i="13"/>
  <c r="U334" i="1" s="1"/>
  <c r="AA43" i="13"/>
  <c r="U68" i="1" s="1"/>
  <c r="AA375" i="13"/>
  <c r="U398" i="1" s="1"/>
  <c r="AA25" i="13"/>
  <c r="U50" i="1" s="1"/>
  <c r="AA474" i="13"/>
  <c r="U493" i="1" s="1"/>
  <c r="AA250" i="13"/>
  <c r="U273" i="1" s="1"/>
  <c r="AA76" i="13"/>
  <c r="U99" i="1" s="1"/>
  <c r="AA153" i="13"/>
  <c r="U176" i="1" s="1"/>
  <c r="AA148" i="13"/>
  <c r="U171" i="1" s="1"/>
  <c r="AA204" i="13"/>
  <c r="U227" i="1" s="1"/>
  <c r="AA531" i="13"/>
  <c r="AA453" i="13"/>
  <c r="U473" i="1" s="1"/>
  <c r="AA211" i="13"/>
  <c r="U234" i="1" s="1"/>
  <c r="AA144" i="13"/>
  <c r="U167" i="1" s="1"/>
  <c r="AA72" i="13"/>
  <c r="U95" i="1" s="1"/>
  <c r="AA335" i="13"/>
  <c r="U358" i="1" s="1"/>
  <c r="AA224" i="13"/>
  <c r="U247" i="1" s="1"/>
  <c r="AA330" i="13"/>
  <c r="U353" i="1" s="1"/>
  <c r="AA158" i="13"/>
  <c r="U181" i="1" s="1"/>
  <c r="AA400" i="13"/>
  <c r="U423" i="1" s="1"/>
  <c r="AA245" i="13"/>
  <c r="U268" i="1" s="1"/>
  <c r="AA470" i="13"/>
  <c r="U489" i="1" s="1"/>
  <c r="AA299" i="13"/>
  <c r="U322" i="1" s="1"/>
  <c r="AA304" i="13"/>
  <c r="U327" i="1" s="1"/>
  <c r="AA266" i="13"/>
  <c r="U289" i="1" s="1"/>
  <c r="AA244" i="13"/>
  <c r="U267" i="1" s="1"/>
  <c r="AA240" i="13"/>
  <c r="U263" i="1" s="1"/>
  <c r="AA462" i="13"/>
  <c r="U482" i="1" s="1"/>
  <c r="AA279" i="13"/>
  <c r="U302" i="1" s="1"/>
  <c r="AA239" i="13"/>
  <c r="U262" i="1" s="1"/>
  <c r="AA363" i="13"/>
  <c r="AA435" i="13"/>
  <c r="U458" i="1" s="1"/>
  <c r="AA480" i="13"/>
  <c r="U499" i="1" s="1"/>
  <c r="AA15" i="13"/>
  <c r="U40" i="1" s="1"/>
  <c r="AA257" i="13"/>
  <c r="U280" i="1" s="1"/>
  <c r="AA105" i="13"/>
  <c r="U128" i="1" s="1"/>
  <c r="AA206" i="13"/>
  <c r="U229" i="1" s="1"/>
  <c r="AA203" i="13"/>
  <c r="U226" i="1" s="1"/>
  <c r="AA523" i="13"/>
  <c r="U537" i="1" s="1"/>
  <c r="AA432" i="13"/>
  <c r="U455" i="1" s="1"/>
  <c r="AA99" i="13"/>
  <c r="U122" i="1" s="1"/>
  <c r="AA236" i="13"/>
  <c r="U259" i="1" s="1"/>
  <c r="AA218" i="13"/>
  <c r="U241" i="1" s="1"/>
  <c r="AA104" i="13"/>
  <c r="U127" i="1" s="1"/>
  <c r="AA425" i="13"/>
  <c r="U448" i="1" s="1"/>
  <c r="AA193" i="13"/>
  <c r="U216" i="1" s="1"/>
  <c r="AA445" i="13"/>
  <c r="AA308" i="13"/>
  <c r="U331" i="1" s="1"/>
  <c r="AA63" i="13"/>
  <c r="U86" i="1" s="1"/>
  <c r="AA65" i="13"/>
  <c r="U88" i="1" s="1"/>
  <c r="AA503" i="13"/>
  <c r="U522" i="1" s="1"/>
  <c r="AA349" i="13"/>
  <c r="U373" i="1" s="1"/>
  <c r="AA231" i="13"/>
  <c r="U254" i="1" s="1"/>
  <c r="AA219" i="13"/>
  <c r="U242" i="1" s="1"/>
  <c r="AA268" i="13"/>
  <c r="U291" i="1" s="1"/>
  <c r="AA242" i="13"/>
  <c r="U265" i="1" s="1"/>
  <c r="AA306" i="13"/>
  <c r="U329" i="1" s="1"/>
  <c r="AA290" i="13"/>
  <c r="U313" i="1" s="1"/>
  <c r="AA89" i="13"/>
  <c r="U112" i="1" s="1"/>
  <c r="AA486" i="13"/>
  <c r="U505" i="1" s="1"/>
  <c r="AA422" i="13"/>
  <c r="U445" i="1" s="1"/>
  <c r="AA355" i="13"/>
  <c r="U379" i="1" s="1"/>
  <c r="W5" i="13"/>
  <c r="Z5" i="13"/>
  <c r="AA5" i="13" l="1"/>
  <c r="M4" i="13" l="1"/>
  <c r="Q531" i="13"/>
  <c r="S531" i="13" s="1"/>
  <c r="N531" i="13"/>
  <c r="M531" i="13"/>
  <c r="Q530" i="13"/>
  <c r="N530" i="13"/>
  <c r="M530" i="13"/>
  <c r="Q529" i="13"/>
  <c r="S529" i="13" s="1"/>
  <c r="V543" i="1" s="1"/>
  <c r="N529" i="13"/>
  <c r="M529" i="13"/>
  <c r="Q528" i="13"/>
  <c r="N528" i="13"/>
  <c r="M528" i="13"/>
  <c r="Q527" i="13"/>
  <c r="N527" i="13"/>
  <c r="M527" i="13"/>
  <c r="Q526" i="13"/>
  <c r="N526" i="13"/>
  <c r="M526" i="13"/>
  <c r="Q525" i="13"/>
  <c r="N525" i="13"/>
  <c r="M525" i="13"/>
  <c r="Q524" i="13"/>
  <c r="N524" i="13"/>
  <c r="M524" i="13"/>
  <c r="Q523" i="13"/>
  <c r="N523" i="13"/>
  <c r="M523" i="13"/>
  <c r="Q522" i="13"/>
  <c r="N522" i="13"/>
  <c r="M522" i="13"/>
  <c r="Q521" i="13"/>
  <c r="N521" i="13"/>
  <c r="M521" i="13"/>
  <c r="Q520" i="13"/>
  <c r="N520" i="13"/>
  <c r="M520" i="13"/>
  <c r="Q519" i="13"/>
  <c r="N519" i="13"/>
  <c r="M519" i="13"/>
  <c r="Q518" i="13"/>
  <c r="N518" i="13"/>
  <c r="M518" i="13"/>
  <c r="Q517" i="13"/>
  <c r="N517" i="13"/>
  <c r="M517" i="13"/>
  <c r="Q516" i="13"/>
  <c r="N516" i="13"/>
  <c r="M516" i="13"/>
  <c r="Q515" i="13"/>
  <c r="N515" i="13"/>
  <c r="M515" i="13"/>
  <c r="Q514" i="13"/>
  <c r="N514" i="13"/>
  <c r="M514" i="13"/>
  <c r="Q513" i="13"/>
  <c r="N513" i="13"/>
  <c r="M513" i="13"/>
  <c r="Q512" i="13"/>
  <c r="N512" i="13"/>
  <c r="M512" i="13"/>
  <c r="Q511" i="13"/>
  <c r="N511" i="13"/>
  <c r="M511" i="13"/>
  <c r="Q510" i="13"/>
  <c r="N510" i="13"/>
  <c r="M510" i="13"/>
  <c r="O510" i="13" s="1"/>
  <c r="Q509" i="13"/>
  <c r="N509" i="13"/>
  <c r="M509" i="13"/>
  <c r="Q508" i="13"/>
  <c r="N508" i="13"/>
  <c r="M508" i="13"/>
  <c r="O508" i="13" s="1"/>
  <c r="S527" i="1" s="1"/>
  <c r="Q507" i="13"/>
  <c r="N507" i="13"/>
  <c r="M507" i="13"/>
  <c r="Q506" i="13"/>
  <c r="N506" i="13"/>
  <c r="M506" i="13"/>
  <c r="O506" i="13" s="1"/>
  <c r="S525" i="1" s="1"/>
  <c r="Q505" i="13"/>
  <c r="N505" i="13"/>
  <c r="M505" i="13"/>
  <c r="Q504" i="13"/>
  <c r="N504" i="13"/>
  <c r="M504" i="13"/>
  <c r="Q503" i="13"/>
  <c r="N503" i="13"/>
  <c r="M503" i="13"/>
  <c r="Q502" i="13"/>
  <c r="N502" i="13"/>
  <c r="M502" i="13"/>
  <c r="Q501" i="13"/>
  <c r="S501" i="13" s="1"/>
  <c r="V520" i="1" s="1"/>
  <c r="N501" i="13"/>
  <c r="M501" i="13"/>
  <c r="Q500" i="13"/>
  <c r="N500" i="13"/>
  <c r="M500" i="13"/>
  <c r="Q499" i="13"/>
  <c r="S499" i="13" s="1"/>
  <c r="V518" i="1" s="1"/>
  <c r="N499" i="13"/>
  <c r="M499" i="13"/>
  <c r="Q498" i="13"/>
  <c r="N498" i="13"/>
  <c r="M498" i="13"/>
  <c r="Q497" i="13"/>
  <c r="S497" i="13" s="1"/>
  <c r="V516" i="1" s="1"/>
  <c r="N497" i="13"/>
  <c r="M497" i="13"/>
  <c r="Q496" i="13"/>
  <c r="N496" i="13"/>
  <c r="M496" i="13"/>
  <c r="Q495" i="13"/>
  <c r="N495" i="13"/>
  <c r="M495" i="13"/>
  <c r="Q494" i="13"/>
  <c r="N494" i="13"/>
  <c r="M494" i="13"/>
  <c r="Q493" i="13"/>
  <c r="N493" i="13"/>
  <c r="M493" i="13"/>
  <c r="Q492" i="13"/>
  <c r="N492" i="13"/>
  <c r="M492" i="13"/>
  <c r="O492" i="13" s="1"/>
  <c r="S511" i="1" s="1"/>
  <c r="Q491" i="13"/>
  <c r="N491" i="13"/>
  <c r="M491" i="13"/>
  <c r="Q490" i="13"/>
  <c r="N490" i="13"/>
  <c r="M490" i="13"/>
  <c r="Q489" i="13"/>
  <c r="N489" i="13"/>
  <c r="M489" i="13"/>
  <c r="Q488" i="13"/>
  <c r="N488" i="13"/>
  <c r="M488" i="13"/>
  <c r="Q487" i="13"/>
  <c r="N487" i="13"/>
  <c r="M487" i="13"/>
  <c r="Q486" i="13"/>
  <c r="N486" i="13"/>
  <c r="M486" i="13"/>
  <c r="Q485" i="13"/>
  <c r="N485" i="13"/>
  <c r="M485" i="13"/>
  <c r="Q484" i="13"/>
  <c r="N484" i="13"/>
  <c r="M484" i="13"/>
  <c r="Q483" i="13"/>
  <c r="N483" i="13"/>
  <c r="M483" i="13"/>
  <c r="Q482" i="13"/>
  <c r="N482" i="13"/>
  <c r="M482" i="13"/>
  <c r="Q481" i="13"/>
  <c r="N481" i="13"/>
  <c r="M481" i="13"/>
  <c r="Q480" i="13"/>
  <c r="N480" i="13"/>
  <c r="M480" i="13"/>
  <c r="Q479" i="13"/>
  <c r="N479" i="13"/>
  <c r="M479" i="13"/>
  <c r="Q478" i="13"/>
  <c r="N478" i="13"/>
  <c r="M478" i="13"/>
  <c r="Q477" i="13"/>
  <c r="N477" i="13"/>
  <c r="M477" i="13"/>
  <c r="Q476" i="13"/>
  <c r="N476" i="13"/>
  <c r="M476" i="13"/>
  <c r="Q475" i="13"/>
  <c r="N475" i="13"/>
  <c r="M475" i="13"/>
  <c r="Q474" i="13"/>
  <c r="N474" i="13"/>
  <c r="M474" i="13"/>
  <c r="Q473" i="13"/>
  <c r="N473" i="13"/>
  <c r="M473" i="13"/>
  <c r="Q472" i="13"/>
  <c r="N472" i="13"/>
  <c r="M472" i="13"/>
  <c r="Q471" i="13"/>
  <c r="N471" i="13"/>
  <c r="M471" i="13"/>
  <c r="Q470" i="13"/>
  <c r="N470" i="13"/>
  <c r="M470" i="13"/>
  <c r="Q469" i="13"/>
  <c r="N469" i="13"/>
  <c r="M469" i="13"/>
  <c r="Q468" i="13"/>
  <c r="N468" i="13"/>
  <c r="M468" i="13"/>
  <c r="Q467" i="13"/>
  <c r="N467" i="13"/>
  <c r="M467" i="13"/>
  <c r="Q466" i="13"/>
  <c r="N466" i="13"/>
  <c r="M466" i="13"/>
  <c r="Q465" i="13"/>
  <c r="N465" i="13"/>
  <c r="M465" i="13"/>
  <c r="Q464" i="13"/>
  <c r="N464" i="13"/>
  <c r="M464" i="13"/>
  <c r="Q463" i="13"/>
  <c r="N463" i="13"/>
  <c r="M463" i="13"/>
  <c r="Q462" i="13"/>
  <c r="N462" i="13"/>
  <c r="M462" i="13"/>
  <c r="Q461" i="13"/>
  <c r="N461" i="13"/>
  <c r="M461" i="13"/>
  <c r="Q460" i="13"/>
  <c r="N460" i="13"/>
  <c r="M460" i="13"/>
  <c r="Q459" i="13"/>
  <c r="N459" i="13"/>
  <c r="M459" i="13"/>
  <c r="Q458" i="13"/>
  <c r="N458" i="13"/>
  <c r="M458" i="13"/>
  <c r="Q457" i="13"/>
  <c r="N457" i="13"/>
  <c r="M457" i="13"/>
  <c r="Q456" i="13"/>
  <c r="N456" i="13"/>
  <c r="M456" i="13"/>
  <c r="Q455" i="13"/>
  <c r="N455" i="13"/>
  <c r="M455" i="13"/>
  <c r="Q454" i="13"/>
  <c r="N454" i="13"/>
  <c r="M454" i="13"/>
  <c r="Q453" i="13"/>
  <c r="N453" i="13"/>
  <c r="M453" i="13"/>
  <c r="Q452" i="13"/>
  <c r="N452" i="13"/>
  <c r="M452" i="13"/>
  <c r="Q451" i="13"/>
  <c r="N451" i="13"/>
  <c r="M451" i="13"/>
  <c r="Q450" i="13"/>
  <c r="N450" i="13"/>
  <c r="M450" i="13"/>
  <c r="Q449" i="13"/>
  <c r="N449" i="13"/>
  <c r="M449" i="13"/>
  <c r="Q448" i="13"/>
  <c r="N448" i="13"/>
  <c r="M448" i="13"/>
  <c r="Q447" i="13"/>
  <c r="N447" i="13"/>
  <c r="M447" i="13"/>
  <c r="Q446" i="13"/>
  <c r="N446" i="13"/>
  <c r="M446" i="13"/>
  <c r="Q445" i="13"/>
  <c r="N445" i="13"/>
  <c r="M445" i="13"/>
  <c r="Q444" i="13"/>
  <c r="N444" i="13"/>
  <c r="M444" i="13"/>
  <c r="Q443" i="13"/>
  <c r="N443" i="13"/>
  <c r="M443" i="13"/>
  <c r="Q442" i="13"/>
  <c r="N442" i="13"/>
  <c r="M442" i="13"/>
  <c r="Q441" i="13"/>
  <c r="N441" i="13"/>
  <c r="M441" i="13"/>
  <c r="Q440" i="13"/>
  <c r="N440" i="13"/>
  <c r="M440" i="13"/>
  <c r="Q439" i="13"/>
  <c r="N439" i="13"/>
  <c r="M439" i="13"/>
  <c r="Q438" i="13"/>
  <c r="N438" i="13"/>
  <c r="M438" i="13"/>
  <c r="Q437" i="13"/>
  <c r="N437" i="13"/>
  <c r="M437" i="13"/>
  <c r="Q436" i="13"/>
  <c r="N436" i="13"/>
  <c r="M436" i="13"/>
  <c r="Q435" i="13"/>
  <c r="N435" i="13"/>
  <c r="M435" i="13"/>
  <c r="Q434" i="13"/>
  <c r="N434" i="13"/>
  <c r="M434" i="13"/>
  <c r="Q433" i="13"/>
  <c r="N433" i="13"/>
  <c r="M433" i="13"/>
  <c r="Q432" i="13"/>
  <c r="N432" i="13"/>
  <c r="M432" i="13"/>
  <c r="Q431" i="13"/>
  <c r="N431" i="13"/>
  <c r="M431" i="13"/>
  <c r="Q430" i="13"/>
  <c r="N430" i="13"/>
  <c r="M430" i="13"/>
  <c r="Q429" i="13"/>
  <c r="N429" i="13"/>
  <c r="M429" i="13"/>
  <c r="Q428" i="13"/>
  <c r="N428" i="13"/>
  <c r="M428" i="13"/>
  <c r="Q427" i="13"/>
  <c r="N427" i="13"/>
  <c r="M427" i="13"/>
  <c r="Q426" i="13"/>
  <c r="N426" i="13"/>
  <c r="M426" i="13"/>
  <c r="Q425" i="13"/>
  <c r="N425" i="13"/>
  <c r="M425" i="13"/>
  <c r="Q424" i="13"/>
  <c r="N424" i="13"/>
  <c r="M424" i="13"/>
  <c r="Q423" i="13"/>
  <c r="N423" i="13"/>
  <c r="M423" i="13"/>
  <c r="Q422" i="13"/>
  <c r="N422" i="13"/>
  <c r="M422" i="13"/>
  <c r="Q421" i="13"/>
  <c r="N421" i="13"/>
  <c r="M421" i="13"/>
  <c r="Q420" i="13"/>
  <c r="N420" i="13"/>
  <c r="M420" i="13"/>
  <c r="Q419" i="13"/>
  <c r="N419" i="13"/>
  <c r="M419" i="13"/>
  <c r="Q418" i="13"/>
  <c r="N418" i="13"/>
  <c r="M418" i="13"/>
  <c r="Q417" i="13"/>
  <c r="N417" i="13"/>
  <c r="M417" i="13"/>
  <c r="Q416" i="13"/>
  <c r="N416" i="13"/>
  <c r="M416" i="13"/>
  <c r="Q415" i="13"/>
  <c r="N415" i="13"/>
  <c r="M415" i="13"/>
  <c r="Q414" i="13"/>
  <c r="N414" i="13"/>
  <c r="M414" i="13"/>
  <c r="Q413" i="13"/>
  <c r="N413" i="13"/>
  <c r="M413" i="13"/>
  <c r="Q412" i="13"/>
  <c r="N412" i="13"/>
  <c r="M412" i="13"/>
  <c r="Q411" i="13"/>
  <c r="N411" i="13"/>
  <c r="M411" i="13"/>
  <c r="Q410" i="13"/>
  <c r="N410" i="13"/>
  <c r="M410" i="13"/>
  <c r="Q409" i="13"/>
  <c r="S409" i="13" s="1"/>
  <c r="V432" i="1" s="1"/>
  <c r="N409" i="13"/>
  <c r="M409" i="13"/>
  <c r="Q408" i="13"/>
  <c r="N408" i="13"/>
  <c r="M408" i="13"/>
  <c r="Q407" i="13"/>
  <c r="N407" i="13"/>
  <c r="M407" i="13"/>
  <c r="Q406" i="13"/>
  <c r="N406" i="13"/>
  <c r="M406" i="13"/>
  <c r="Q405" i="13"/>
  <c r="N405" i="13"/>
  <c r="M405" i="13"/>
  <c r="Q404" i="13"/>
  <c r="N404" i="13"/>
  <c r="M404" i="13"/>
  <c r="O404" i="13" s="1"/>
  <c r="S427" i="1" s="1"/>
  <c r="Q403" i="13"/>
  <c r="N403" i="13"/>
  <c r="M403" i="13"/>
  <c r="Q402" i="13"/>
  <c r="N402" i="13"/>
  <c r="M402" i="13"/>
  <c r="O402" i="13" s="1"/>
  <c r="S425" i="1" s="1"/>
  <c r="Q401" i="13"/>
  <c r="N401" i="13"/>
  <c r="M401" i="13"/>
  <c r="Q400" i="13"/>
  <c r="N400" i="13"/>
  <c r="M400" i="13"/>
  <c r="Q399" i="13"/>
  <c r="N399" i="13"/>
  <c r="M399" i="13"/>
  <c r="Q398" i="13"/>
  <c r="N398" i="13"/>
  <c r="M398" i="13"/>
  <c r="O398" i="13" s="1"/>
  <c r="S421" i="1" s="1"/>
  <c r="Q397" i="13"/>
  <c r="N397" i="13"/>
  <c r="M397" i="13"/>
  <c r="Q396" i="13"/>
  <c r="N396" i="13"/>
  <c r="M396" i="13"/>
  <c r="Q395" i="13"/>
  <c r="N395" i="13"/>
  <c r="M395" i="13"/>
  <c r="Q394" i="13"/>
  <c r="N394" i="13"/>
  <c r="M394" i="13"/>
  <c r="Q393" i="13"/>
  <c r="S393" i="13" s="1"/>
  <c r="V416" i="1" s="1"/>
  <c r="N393" i="13"/>
  <c r="M393" i="13"/>
  <c r="Q392" i="13"/>
  <c r="N392" i="13"/>
  <c r="M392" i="13"/>
  <c r="Q391" i="13"/>
  <c r="S391" i="13" s="1"/>
  <c r="V414" i="1" s="1"/>
  <c r="N391" i="13"/>
  <c r="M391" i="13"/>
  <c r="Q390" i="13"/>
  <c r="N390" i="13"/>
  <c r="M390" i="13"/>
  <c r="Q389" i="13"/>
  <c r="S389" i="13" s="1"/>
  <c r="V412" i="1" s="1"/>
  <c r="N389" i="13"/>
  <c r="M389" i="13"/>
  <c r="Q388" i="13"/>
  <c r="N388" i="13"/>
  <c r="M388" i="13"/>
  <c r="Q387" i="13"/>
  <c r="S387" i="13" s="1"/>
  <c r="V410" i="1" s="1"/>
  <c r="N387" i="13"/>
  <c r="M387" i="13"/>
  <c r="Q386" i="13"/>
  <c r="N386" i="13"/>
  <c r="M386" i="13"/>
  <c r="Q385" i="13"/>
  <c r="S385" i="13" s="1"/>
  <c r="V408" i="1" s="1"/>
  <c r="N385" i="13"/>
  <c r="M385" i="13"/>
  <c r="Q384" i="13"/>
  <c r="N384" i="13"/>
  <c r="M384" i="13"/>
  <c r="Q383" i="13"/>
  <c r="N383" i="13"/>
  <c r="M383" i="13"/>
  <c r="Q382" i="13"/>
  <c r="N382" i="13"/>
  <c r="M382" i="13"/>
  <c r="Q381" i="13"/>
  <c r="N381" i="13"/>
  <c r="M381" i="13"/>
  <c r="Q380" i="13"/>
  <c r="N380" i="13"/>
  <c r="M380" i="13"/>
  <c r="Q379" i="13"/>
  <c r="N379" i="13"/>
  <c r="M379" i="13"/>
  <c r="Q378" i="13"/>
  <c r="N378" i="13"/>
  <c r="M378" i="13"/>
  <c r="Q377" i="13"/>
  <c r="N377" i="13"/>
  <c r="M377" i="13"/>
  <c r="Q376" i="13"/>
  <c r="N376" i="13"/>
  <c r="M376" i="13"/>
  <c r="Q375" i="13"/>
  <c r="N375" i="13"/>
  <c r="M375" i="13"/>
  <c r="Q374" i="13"/>
  <c r="N374" i="13"/>
  <c r="M374" i="13"/>
  <c r="Q373" i="13"/>
  <c r="N373" i="13"/>
  <c r="M373" i="13"/>
  <c r="Q372" i="13"/>
  <c r="N372" i="13"/>
  <c r="M372" i="13"/>
  <c r="Q371" i="13"/>
  <c r="N371" i="13"/>
  <c r="M371" i="13"/>
  <c r="Q370" i="13"/>
  <c r="N370" i="13"/>
  <c r="M370" i="13"/>
  <c r="Q369" i="13"/>
  <c r="N369" i="13"/>
  <c r="M369" i="13"/>
  <c r="Q368" i="13"/>
  <c r="N368" i="13"/>
  <c r="M368" i="13"/>
  <c r="Q367" i="13"/>
  <c r="N367" i="13"/>
  <c r="M367" i="13"/>
  <c r="Q366" i="13"/>
  <c r="N366" i="13"/>
  <c r="M366" i="13"/>
  <c r="Q365" i="13"/>
  <c r="N365" i="13"/>
  <c r="M365" i="13"/>
  <c r="Q364" i="13"/>
  <c r="N364" i="13"/>
  <c r="M364" i="13"/>
  <c r="Q363" i="13"/>
  <c r="N363" i="13"/>
  <c r="M363" i="13"/>
  <c r="Q362" i="13"/>
  <c r="N362" i="13"/>
  <c r="M362" i="13"/>
  <c r="Q361" i="13"/>
  <c r="N361" i="13"/>
  <c r="M361" i="13"/>
  <c r="Q360" i="13"/>
  <c r="N360" i="13"/>
  <c r="M360" i="13"/>
  <c r="Q359" i="13"/>
  <c r="N359" i="13"/>
  <c r="M359" i="13"/>
  <c r="Q358" i="13"/>
  <c r="N358" i="13"/>
  <c r="M358" i="13"/>
  <c r="Q357" i="13"/>
  <c r="N357" i="13"/>
  <c r="M357" i="13"/>
  <c r="Q356" i="13"/>
  <c r="N356" i="13"/>
  <c r="M356" i="13"/>
  <c r="Q355" i="13"/>
  <c r="N355" i="13"/>
  <c r="M355" i="13"/>
  <c r="Q354" i="13"/>
  <c r="N354" i="13"/>
  <c r="M354" i="13"/>
  <c r="Q353" i="13"/>
  <c r="N353" i="13"/>
  <c r="M353" i="13"/>
  <c r="Q352" i="13"/>
  <c r="N352" i="13"/>
  <c r="M352" i="13"/>
  <c r="Q351" i="13"/>
  <c r="N351" i="13"/>
  <c r="M351" i="13"/>
  <c r="Q350" i="13"/>
  <c r="N350" i="13"/>
  <c r="M350" i="13"/>
  <c r="Q349" i="13"/>
  <c r="N349" i="13"/>
  <c r="M349" i="13"/>
  <c r="Q348" i="13"/>
  <c r="N348" i="13"/>
  <c r="M348" i="13"/>
  <c r="Q347" i="13"/>
  <c r="N347" i="13"/>
  <c r="M347" i="13"/>
  <c r="Q346" i="13"/>
  <c r="N346" i="13"/>
  <c r="M346" i="13"/>
  <c r="Q345" i="13"/>
  <c r="N345" i="13"/>
  <c r="M345" i="13"/>
  <c r="Q344" i="13"/>
  <c r="N344" i="13"/>
  <c r="M344" i="13"/>
  <c r="Q343" i="13"/>
  <c r="N343" i="13"/>
  <c r="M343" i="13"/>
  <c r="Q342" i="13"/>
  <c r="N342" i="13"/>
  <c r="M342" i="13"/>
  <c r="Q341" i="13"/>
  <c r="N341" i="13"/>
  <c r="M341" i="13"/>
  <c r="Q340" i="13"/>
  <c r="N340" i="13"/>
  <c r="M340" i="13"/>
  <c r="Q339" i="13"/>
  <c r="N339" i="13"/>
  <c r="M339" i="13"/>
  <c r="Q338" i="13"/>
  <c r="N338" i="13"/>
  <c r="M338" i="13"/>
  <c r="Q337" i="13"/>
  <c r="N337" i="13"/>
  <c r="M337" i="13"/>
  <c r="Q336" i="13"/>
  <c r="N336" i="13"/>
  <c r="M336" i="13"/>
  <c r="Q335" i="13"/>
  <c r="N335" i="13"/>
  <c r="M335" i="13"/>
  <c r="Q334" i="13"/>
  <c r="N334" i="13"/>
  <c r="M334" i="13"/>
  <c r="Q333" i="13"/>
  <c r="N333" i="13"/>
  <c r="M333" i="13"/>
  <c r="Q332" i="13"/>
  <c r="N332" i="13"/>
  <c r="M332" i="13"/>
  <c r="Q331" i="13"/>
  <c r="N331" i="13"/>
  <c r="M331" i="13"/>
  <c r="Q330" i="13"/>
  <c r="N330" i="13"/>
  <c r="M330" i="13"/>
  <c r="Q329" i="13"/>
  <c r="N329" i="13"/>
  <c r="M329" i="13"/>
  <c r="Q328" i="13"/>
  <c r="N328" i="13"/>
  <c r="M328" i="13"/>
  <c r="Q327" i="13"/>
  <c r="N327" i="13"/>
  <c r="M327" i="13"/>
  <c r="Q326" i="13"/>
  <c r="N326" i="13"/>
  <c r="M326" i="13"/>
  <c r="Q325" i="13"/>
  <c r="N325" i="13"/>
  <c r="M325" i="13"/>
  <c r="Q324" i="13"/>
  <c r="N324" i="13"/>
  <c r="M324" i="13"/>
  <c r="Q323" i="13"/>
  <c r="N323" i="13"/>
  <c r="M323" i="13"/>
  <c r="Q322" i="13"/>
  <c r="N322" i="13"/>
  <c r="M322" i="13"/>
  <c r="Q321" i="13"/>
  <c r="N321" i="13"/>
  <c r="M321" i="13"/>
  <c r="Q320" i="13"/>
  <c r="N320" i="13"/>
  <c r="M320" i="13"/>
  <c r="Q319" i="13"/>
  <c r="N319" i="13"/>
  <c r="M319" i="13"/>
  <c r="Q318" i="13"/>
  <c r="N318" i="13"/>
  <c r="M318" i="13"/>
  <c r="Q317" i="13"/>
  <c r="N317" i="13"/>
  <c r="M317" i="13"/>
  <c r="Q316" i="13"/>
  <c r="N316" i="13"/>
  <c r="M316" i="13"/>
  <c r="Q315" i="13"/>
  <c r="N315" i="13"/>
  <c r="M315" i="13"/>
  <c r="Q314" i="13"/>
  <c r="N314" i="13"/>
  <c r="M314" i="13"/>
  <c r="Q313" i="13"/>
  <c r="N313" i="13"/>
  <c r="M313" i="13"/>
  <c r="Q312" i="13"/>
  <c r="N312" i="13"/>
  <c r="M312" i="13"/>
  <c r="Q311" i="13"/>
  <c r="N311" i="13"/>
  <c r="M311" i="13"/>
  <c r="Q310" i="13"/>
  <c r="N310" i="13"/>
  <c r="M310" i="13"/>
  <c r="Q309" i="13"/>
  <c r="N309" i="13"/>
  <c r="M309" i="13"/>
  <c r="Q308" i="13"/>
  <c r="N308" i="13"/>
  <c r="M308" i="13"/>
  <c r="Q307" i="13"/>
  <c r="N307" i="13"/>
  <c r="M307" i="13"/>
  <c r="Q306" i="13"/>
  <c r="N306" i="13"/>
  <c r="M306" i="13"/>
  <c r="Q305" i="13"/>
  <c r="N305" i="13"/>
  <c r="M305" i="13"/>
  <c r="Q304" i="13"/>
  <c r="N304" i="13"/>
  <c r="M304" i="13"/>
  <c r="Q303" i="13"/>
  <c r="N303" i="13"/>
  <c r="M303" i="13"/>
  <c r="Q302" i="13"/>
  <c r="N302" i="13"/>
  <c r="M302" i="13"/>
  <c r="Q301" i="13"/>
  <c r="N301" i="13"/>
  <c r="M301" i="13"/>
  <c r="Q300" i="13"/>
  <c r="N300" i="13"/>
  <c r="M300" i="13"/>
  <c r="Q299" i="13"/>
  <c r="N299" i="13"/>
  <c r="M299" i="13"/>
  <c r="Q298" i="13"/>
  <c r="N298" i="13"/>
  <c r="M298" i="13"/>
  <c r="Q297" i="13"/>
  <c r="S297" i="13" s="1"/>
  <c r="V320" i="1" s="1"/>
  <c r="N297" i="13"/>
  <c r="M297" i="13"/>
  <c r="Q296" i="13"/>
  <c r="N296" i="13"/>
  <c r="M296" i="13"/>
  <c r="Q295" i="13"/>
  <c r="S295" i="13" s="1"/>
  <c r="V318" i="1" s="1"/>
  <c r="N295" i="13"/>
  <c r="M295" i="13"/>
  <c r="Q294" i="13"/>
  <c r="N294" i="13"/>
  <c r="M294" i="13"/>
  <c r="Q293" i="13"/>
  <c r="S293" i="13" s="1"/>
  <c r="V316" i="1" s="1"/>
  <c r="N293" i="13"/>
  <c r="M293" i="13"/>
  <c r="Q292" i="13"/>
  <c r="N292" i="13"/>
  <c r="M292" i="13"/>
  <c r="Q291" i="13"/>
  <c r="N291" i="13"/>
  <c r="M291" i="13"/>
  <c r="Q290" i="13"/>
  <c r="N290" i="13"/>
  <c r="M290" i="13"/>
  <c r="Q289" i="13"/>
  <c r="S289" i="13" s="1"/>
  <c r="V312" i="1" s="1"/>
  <c r="N289" i="13"/>
  <c r="M289" i="13"/>
  <c r="Q288" i="13"/>
  <c r="N288" i="13"/>
  <c r="M288" i="13"/>
  <c r="Q287" i="13"/>
  <c r="N287" i="13"/>
  <c r="M287" i="13"/>
  <c r="Q286" i="13"/>
  <c r="N286" i="13"/>
  <c r="M286" i="13"/>
  <c r="Q285" i="13"/>
  <c r="N285" i="13"/>
  <c r="M285" i="13"/>
  <c r="Q284" i="13"/>
  <c r="N284" i="13"/>
  <c r="M284" i="13"/>
  <c r="Q283" i="13"/>
  <c r="N283" i="13"/>
  <c r="M283" i="13"/>
  <c r="Q282" i="13"/>
  <c r="N282" i="13"/>
  <c r="M282" i="13"/>
  <c r="Q281" i="13"/>
  <c r="N281" i="13"/>
  <c r="M281" i="13"/>
  <c r="Q280" i="13"/>
  <c r="N280" i="13"/>
  <c r="M280" i="13"/>
  <c r="Q279" i="13"/>
  <c r="N279" i="13"/>
  <c r="M279" i="13"/>
  <c r="Q278" i="13"/>
  <c r="N278" i="13"/>
  <c r="M278" i="13"/>
  <c r="Q277" i="13"/>
  <c r="N277" i="13"/>
  <c r="M277" i="13"/>
  <c r="Q276" i="13"/>
  <c r="N276" i="13"/>
  <c r="M276" i="13"/>
  <c r="Q275" i="13"/>
  <c r="N275" i="13"/>
  <c r="M275" i="13"/>
  <c r="Q274" i="13"/>
  <c r="N274" i="13"/>
  <c r="M274" i="13"/>
  <c r="Q273" i="13"/>
  <c r="N273" i="13"/>
  <c r="M273" i="13"/>
  <c r="Q272" i="13"/>
  <c r="N272" i="13"/>
  <c r="M272" i="13"/>
  <c r="Q271" i="13"/>
  <c r="N271" i="13"/>
  <c r="M271" i="13"/>
  <c r="Q270" i="13"/>
  <c r="N270" i="13"/>
  <c r="M270" i="13"/>
  <c r="Q269" i="13"/>
  <c r="N269" i="13"/>
  <c r="M269" i="13"/>
  <c r="Q268" i="13"/>
  <c r="N268" i="13"/>
  <c r="M268" i="13"/>
  <c r="Q267" i="13"/>
  <c r="N267" i="13"/>
  <c r="M267" i="13"/>
  <c r="Q266" i="13"/>
  <c r="N266" i="13"/>
  <c r="M266" i="13"/>
  <c r="Q265" i="13"/>
  <c r="N265" i="13"/>
  <c r="M265" i="13"/>
  <c r="Q264" i="13"/>
  <c r="N264" i="13"/>
  <c r="M264" i="13"/>
  <c r="Q263" i="13"/>
  <c r="N263" i="13"/>
  <c r="M263" i="13"/>
  <c r="Q262" i="13"/>
  <c r="N262" i="13"/>
  <c r="M262" i="13"/>
  <c r="Q261" i="13"/>
  <c r="N261" i="13"/>
  <c r="M261" i="13"/>
  <c r="Q260" i="13"/>
  <c r="N260" i="13"/>
  <c r="M260" i="13"/>
  <c r="Q259" i="13"/>
  <c r="N259" i="13"/>
  <c r="M259" i="13"/>
  <c r="Q258" i="13"/>
  <c r="N258" i="13"/>
  <c r="M258" i="13"/>
  <c r="Q257" i="13"/>
  <c r="N257" i="13"/>
  <c r="M257" i="13"/>
  <c r="Q256" i="13"/>
  <c r="N256" i="13"/>
  <c r="M256" i="13"/>
  <c r="O256" i="13" s="1"/>
  <c r="S279" i="1" s="1"/>
  <c r="Q255" i="13"/>
  <c r="N255" i="13"/>
  <c r="M255" i="13"/>
  <c r="Q254" i="13"/>
  <c r="N254" i="13"/>
  <c r="M254" i="13"/>
  <c r="Q253" i="13"/>
  <c r="N253" i="13"/>
  <c r="M253" i="13"/>
  <c r="Q252" i="13"/>
  <c r="N252" i="13"/>
  <c r="M252" i="13"/>
  <c r="Q251" i="13"/>
  <c r="N251" i="13"/>
  <c r="M251" i="13"/>
  <c r="Q250" i="13"/>
  <c r="N250" i="13"/>
  <c r="M250" i="13"/>
  <c r="O250" i="13" s="1"/>
  <c r="S273" i="1" s="1"/>
  <c r="Q249" i="13"/>
  <c r="N249" i="13"/>
  <c r="M249" i="13"/>
  <c r="Q248" i="13"/>
  <c r="N248" i="13"/>
  <c r="M248" i="13"/>
  <c r="O248" i="13" s="1"/>
  <c r="S271" i="1" s="1"/>
  <c r="Q247" i="13"/>
  <c r="N247" i="13"/>
  <c r="M247" i="13"/>
  <c r="Q246" i="13"/>
  <c r="N246" i="13"/>
  <c r="M246" i="13"/>
  <c r="O246" i="13" s="1"/>
  <c r="S269" i="1" s="1"/>
  <c r="Q245" i="13"/>
  <c r="N245" i="13"/>
  <c r="M245" i="13"/>
  <c r="Q244" i="13"/>
  <c r="N244" i="13"/>
  <c r="M244" i="13"/>
  <c r="O244" i="13" s="1"/>
  <c r="S267" i="1" s="1"/>
  <c r="Q243" i="13"/>
  <c r="N243" i="13"/>
  <c r="M243" i="13"/>
  <c r="Q242" i="13"/>
  <c r="N242" i="13"/>
  <c r="M242" i="13"/>
  <c r="O242" i="13" s="1"/>
  <c r="S265" i="1" s="1"/>
  <c r="Q241" i="13"/>
  <c r="N241" i="13"/>
  <c r="M241" i="13"/>
  <c r="Q240" i="13"/>
  <c r="N240" i="13"/>
  <c r="M240" i="13"/>
  <c r="Q239" i="13"/>
  <c r="N239" i="13"/>
  <c r="M239" i="13"/>
  <c r="Q238" i="13"/>
  <c r="N238" i="13"/>
  <c r="M238" i="13"/>
  <c r="Q237" i="13"/>
  <c r="N237" i="13"/>
  <c r="M237" i="13"/>
  <c r="Q236" i="13"/>
  <c r="N236" i="13"/>
  <c r="M236" i="13"/>
  <c r="Q235" i="13"/>
  <c r="N235" i="13"/>
  <c r="M235" i="13"/>
  <c r="Q234" i="13"/>
  <c r="N234" i="13"/>
  <c r="M234" i="13"/>
  <c r="Q233" i="13"/>
  <c r="N233" i="13"/>
  <c r="M233" i="13"/>
  <c r="Q232" i="13"/>
  <c r="N232" i="13"/>
  <c r="M232" i="13"/>
  <c r="Q231" i="13"/>
  <c r="N231" i="13"/>
  <c r="M231" i="13"/>
  <c r="Q230" i="13"/>
  <c r="N230" i="13"/>
  <c r="M230" i="13"/>
  <c r="Q229" i="13"/>
  <c r="N229" i="13"/>
  <c r="M229" i="13"/>
  <c r="Q228" i="13"/>
  <c r="N228" i="13"/>
  <c r="M228" i="13"/>
  <c r="Q227" i="13"/>
  <c r="N227" i="13"/>
  <c r="M227" i="13"/>
  <c r="Q226" i="13"/>
  <c r="N226" i="13"/>
  <c r="M226" i="13"/>
  <c r="Q225" i="13"/>
  <c r="N225" i="13"/>
  <c r="M225" i="13"/>
  <c r="Q224" i="13"/>
  <c r="N224" i="13"/>
  <c r="M224" i="13"/>
  <c r="Q223" i="13"/>
  <c r="N223" i="13"/>
  <c r="M223" i="13"/>
  <c r="Q222" i="13"/>
  <c r="N222" i="13"/>
  <c r="M222" i="13"/>
  <c r="O222" i="13" s="1"/>
  <c r="S245" i="1" s="1"/>
  <c r="Q221" i="13"/>
  <c r="N221" i="13"/>
  <c r="M221" i="13"/>
  <c r="Q220" i="13"/>
  <c r="N220" i="13"/>
  <c r="M220" i="13"/>
  <c r="Q219" i="13"/>
  <c r="N219" i="13"/>
  <c r="M219" i="13"/>
  <c r="Q218" i="13"/>
  <c r="N218" i="13"/>
  <c r="M218" i="13"/>
  <c r="Q217" i="13"/>
  <c r="N217" i="13"/>
  <c r="M217" i="13"/>
  <c r="Q216" i="13"/>
  <c r="N216" i="13"/>
  <c r="M216" i="13"/>
  <c r="Q215" i="13"/>
  <c r="N215" i="13"/>
  <c r="M215" i="13"/>
  <c r="Q214" i="13"/>
  <c r="N214" i="13"/>
  <c r="M214" i="13"/>
  <c r="Q213" i="13"/>
  <c r="N213" i="13"/>
  <c r="M213" i="13"/>
  <c r="Q212" i="13"/>
  <c r="N212" i="13"/>
  <c r="M212" i="13"/>
  <c r="Q211" i="13"/>
  <c r="N211" i="13"/>
  <c r="M211" i="13"/>
  <c r="Q210" i="13"/>
  <c r="N210" i="13"/>
  <c r="M210" i="13"/>
  <c r="Q209" i="13"/>
  <c r="N209" i="13"/>
  <c r="M209" i="13"/>
  <c r="Q208" i="13"/>
  <c r="N208" i="13"/>
  <c r="M208" i="13"/>
  <c r="Q207" i="13"/>
  <c r="N207" i="13"/>
  <c r="M207" i="13"/>
  <c r="Q206" i="13"/>
  <c r="N206" i="13"/>
  <c r="M206" i="13"/>
  <c r="Q205" i="13"/>
  <c r="N205" i="13"/>
  <c r="M205" i="13"/>
  <c r="Q204" i="13"/>
  <c r="N204" i="13"/>
  <c r="M204" i="13"/>
  <c r="Q203" i="13"/>
  <c r="N203" i="13"/>
  <c r="M203" i="13"/>
  <c r="Q202" i="13"/>
  <c r="N202" i="13"/>
  <c r="M202" i="13"/>
  <c r="Q201" i="13"/>
  <c r="N201" i="13"/>
  <c r="M201" i="13"/>
  <c r="Q200" i="13"/>
  <c r="N200" i="13"/>
  <c r="M200" i="13"/>
  <c r="Q199" i="13"/>
  <c r="N199" i="13"/>
  <c r="M199" i="13"/>
  <c r="Q198" i="13"/>
  <c r="N198" i="13"/>
  <c r="M198" i="13"/>
  <c r="Q197" i="13"/>
  <c r="N197" i="13"/>
  <c r="M197" i="13"/>
  <c r="Q196" i="13"/>
  <c r="N196" i="13"/>
  <c r="M196" i="13"/>
  <c r="Q195" i="13"/>
  <c r="N195" i="13"/>
  <c r="M195" i="13"/>
  <c r="Q194" i="13"/>
  <c r="N194" i="13"/>
  <c r="M194" i="13"/>
  <c r="Q193" i="13"/>
  <c r="N193" i="13"/>
  <c r="M193" i="13"/>
  <c r="Q192" i="13"/>
  <c r="N192" i="13"/>
  <c r="M192" i="13"/>
  <c r="Q191" i="13"/>
  <c r="N191" i="13"/>
  <c r="M191" i="13"/>
  <c r="Q190" i="13"/>
  <c r="N190" i="13"/>
  <c r="M190" i="13"/>
  <c r="Q189" i="13"/>
  <c r="N189" i="13"/>
  <c r="M189" i="13"/>
  <c r="Q188" i="13"/>
  <c r="N188" i="13"/>
  <c r="M188" i="13"/>
  <c r="Q187" i="13"/>
  <c r="N187" i="13"/>
  <c r="M187" i="13"/>
  <c r="Q186" i="13"/>
  <c r="N186" i="13"/>
  <c r="M186" i="13"/>
  <c r="Q185" i="13"/>
  <c r="N185" i="13"/>
  <c r="M185" i="13"/>
  <c r="Q184" i="13"/>
  <c r="N184" i="13"/>
  <c r="M184" i="13"/>
  <c r="Q183" i="13"/>
  <c r="N183" i="13"/>
  <c r="M183" i="13"/>
  <c r="Q182" i="13"/>
  <c r="N182" i="13"/>
  <c r="M182" i="13"/>
  <c r="Q181" i="13"/>
  <c r="N181" i="13"/>
  <c r="M181" i="13"/>
  <c r="Q180" i="13"/>
  <c r="N180" i="13"/>
  <c r="M180" i="13"/>
  <c r="Q179" i="13"/>
  <c r="N179" i="13"/>
  <c r="M179" i="13"/>
  <c r="Q178" i="13"/>
  <c r="N178" i="13"/>
  <c r="M178" i="13"/>
  <c r="Q177" i="13"/>
  <c r="N177" i="13"/>
  <c r="M177" i="13"/>
  <c r="Q176" i="13"/>
  <c r="N176" i="13"/>
  <c r="M176" i="13"/>
  <c r="Q175" i="13"/>
  <c r="N175" i="13"/>
  <c r="M175" i="13"/>
  <c r="Q174" i="13"/>
  <c r="N174" i="13"/>
  <c r="M174" i="13"/>
  <c r="Q173" i="13"/>
  <c r="N173" i="13"/>
  <c r="M173" i="13"/>
  <c r="Q172" i="13"/>
  <c r="N172" i="13"/>
  <c r="M172" i="13"/>
  <c r="Q171" i="13"/>
  <c r="N171" i="13"/>
  <c r="M171" i="13"/>
  <c r="Q170" i="13"/>
  <c r="N170" i="13"/>
  <c r="M170" i="13"/>
  <c r="Q169" i="13"/>
  <c r="N169" i="13"/>
  <c r="M169" i="13"/>
  <c r="Q168" i="13"/>
  <c r="N168" i="13"/>
  <c r="M168" i="13"/>
  <c r="Q167" i="13"/>
  <c r="N167" i="13"/>
  <c r="M167" i="13"/>
  <c r="Q166" i="13"/>
  <c r="N166" i="13"/>
  <c r="M166" i="13"/>
  <c r="Q165" i="13"/>
  <c r="N165" i="13"/>
  <c r="M165" i="13"/>
  <c r="Q164" i="13"/>
  <c r="N164" i="13"/>
  <c r="M164" i="13"/>
  <c r="Q163" i="13"/>
  <c r="N163" i="13"/>
  <c r="M163" i="13"/>
  <c r="Q162" i="13"/>
  <c r="N162" i="13"/>
  <c r="M162" i="13"/>
  <c r="Q161" i="13"/>
  <c r="N161" i="13"/>
  <c r="M161" i="13"/>
  <c r="Q160" i="13"/>
  <c r="N160" i="13"/>
  <c r="M160" i="13"/>
  <c r="Q159" i="13"/>
  <c r="N159" i="13"/>
  <c r="M159" i="13"/>
  <c r="Q158" i="13"/>
  <c r="N158" i="13"/>
  <c r="M158" i="13"/>
  <c r="Q157" i="13"/>
  <c r="N157" i="13"/>
  <c r="M157" i="13"/>
  <c r="Q156" i="13"/>
  <c r="N156" i="13"/>
  <c r="M156" i="13"/>
  <c r="Q155" i="13"/>
  <c r="N155" i="13"/>
  <c r="M155" i="13"/>
  <c r="Q154" i="13"/>
  <c r="N154" i="13"/>
  <c r="M154" i="13"/>
  <c r="Q153" i="13"/>
  <c r="N153" i="13"/>
  <c r="M153" i="13"/>
  <c r="Q152" i="13"/>
  <c r="N152" i="13"/>
  <c r="M152" i="13"/>
  <c r="Q151" i="13"/>
  <c r="N151" i="13"/>
  <c r="M151" i="13"/>
  <c r="Q150" i="13"/>
  <c r="N150" i="13"/>
  <c r="M150" i="13"/>
  <c r="Q149" i="13"/>
  <c r="N149" i="13"/>
  <c r="M149" i="13"/>
  <c r="Q148" i="13"/>
  <c r="N148" i="13"/>
  <c r="M148" i="13"/>
  <c r="Q147" i="13"/>
  <c r="N147" i="13"/>
  <c r="M147" i="13"/>
  <c r="Q146" i="13"/>
  <c r="N146" i="13"/>
  <c r="M146" i="13"/>
  <c r="Q145" i="13"/>
  <c r="N145" i="13"/>
  <c r="M145" i="13"/>
  <c r="Q144" i="13"/>
  <c r="N144" i="13"/>
  <c r="M144" i="13"/>
  <c r="Q143" i="13"/>
  <c r="N143" i="13"/>
  <c r="M143" i="13"/>
  <c r="Q142" i="13"/>
  <c r="N142" i="13"/>
  <c r="M142" i="13"/>
  <c r="Q141" i="13"/>
  <c r="N141" i="13"/>
  <c r="M141" i="13"/>
  <c r="Q140" i="13"/>
  <c r="N140" i="13"/>
  <c r="M140" i="13"/>
  <c r="Q139" i="13"/>
  <c r="N139" i="13"/>
  <c r="M139" i="13"/>
  <c r="Q138" i="13"/>
  <c r="N138" i="13"/>
  <c r="M138" i="13"/>
  <c r="Q137" i="13"/>
  <c r="N137" i="13"/>
  <c r="M137" i="13"/>
  <c r="Q136" i="13"/>
  <c r="N136" i="13"/>
  <c r="M136" i="13"/>
  <c r="Q135" i="13"/>
  <c r="N135" i="13"/>
  <c r="M135" i="13"/>
  <c r="Q134" i="13"/>
  <c r="N134" i="13"/>
  <c r="M134" i="13"/>
  <c r="Q133" i="13"/>
  <c r="N133" i="13"/>
  <c r="M133" i="13"/>
  <c r="Q132" i="13"/>
  <c r="N132" i="13"/>
  <c r="M132" i="13"/>
  <c r="Q131" i="13"/>
  <c r="N131" i="13"/>
  <c r="M131" i="13"/>
  <c r="Q130" i="13"/>
  <c r="N130" i="13"/>
  <c r="M130" i="13"/>
  <c r="Q129" i="13"/>
  <c r="N129" i="13"/>
  <c r="M129" i="13"/>
  <c r="Q128" i="13"/>
  <c r="N128" i="13"/>
  <c r="M128" i="13"/>
  <c r="Q127" i="13"/>
  <c r="N127" i="13"/>
  <c r="M127" i="13"/>
  <c r="Q126" i="13"/>
  <c r="N126" i="13"/>
  <c r="M126" i="13"/>
  <c r="Q125" i="13"/>
  <c r="N125" i="13"/>
  <c r="M125" i="13"/>
  <c r="Q124" i="13"/>
  <c r="N124" i="13"/>
  <c r="M124" i="13"/>
  <c r="Q123" i="13"/>
  <c r="N123" i="13"/>
  <c r="M123" i="13"/>
  <c r="Q122" i="13"/>
  <c r="N122" i="13"/>
  <c r="M122" i="13"/>
  <c r="Q121" i="13"/>
  <c r="N121" i="13"/>
  <c r="M121" i="13"/>
  <c r="Q120" i="13"/>
  <c r="N120" i="13"/>
  <c r="M120" i="13"/>
  <c r="Q119" i="13"/>
  <c r="N119" i="13"/>
  <c r="M119" i="13"/>
  <c r="Q118" i="13"/>
  <c r="N118" i="13"/>
  <c r="M118" i="13"/>
  <c r="Q117" i="13"/>
  <c r="N117" i="13"/>
  <c r="M117" i="13"/>
  <c r="Q116" i="13"/>
  <c r="N116" i="13"/>
  <c r="M116" i="13"/>
  <c r="Q115" i="13"/>
  <c r="N115" i="13"/>
  <c r="M115" i="13"/>
  <c r="Q114" i="13"/>
  <c r="N114" i="13"/>
  <c r="M114" i="13"/>
  <c r="Q113" i="13"/>
  <c r="N113" i="13"/>
  <c r="M113" i="13"/>
  <c r="Q112" i="13"/>
  <c r="N112" i="13"/>
  <c r="M112" i="13"/>
  <c r="Q111" i="13"/>
  <c r="N111" i="13"/>
  <c r="M111" i="13"/>
  <c r="Q110" i="13"/>
  <c r="N110" i="13"/>
  <c r="M110" i="13"/>
  <c r="Q109" i="13"/>
  <c r="N109" i="13"/>
  <c r="M109" i="13"/>
  <c r="Q108" i="13"/>
  <c r="N108" i="13"/>
  <c r="M108" i="13"/>
  <c r="Q107" i="13"/>
  <c r="N107" i="13"/>
  <c r="M107" i="13"/>
  <c r="Q106" i="13"/>
  <c r="N106" i="13"/>
  <c r="M106" i="13"/>
  <c r="Q105" i="13"/>
  <c r="N105" i="13"/>
  <c r="M105" i="13"/>
  <c r="Q104" i="13"/>
  <c r="N104" i="13"/>
  <c r="M104" i="13"/>
  <c r="Q103" i="13"/>
  <c r="N103" i="13"/>
  <c r="M103" i="13"/>
  <c r="Q102" i="13"/>
  <c r="N102" i="13"/>
  <c r="M102" i="13"/>
  <c r="O102" i="13" s="1"/>
  <c r="S125" i="1" s="1"/>
  <c r="Q101" i="13"/>
  <c r="N101" i="13"/>
  <c r="M101" i="13"/>
  <c r="Q100" i="13"/>
  <c r="N100" i="13"/>
  <c r="M100" i="13"/>
  <c r="O100" i="13" s="1"/>
  <c r="S123" i="1" s="1"/>
  <c r="Q99" i="13"/>
  <c r="N99" i="13"/>
  <c r="M99" i="13"/>
  <c r="Q98" i="13"/>
  <c r="N98" i="13"/>
  <c r="M98" i="13"/>
  <c r="Q97" i="13"/>
  <c r="N97" i="13"/>
  <c r="M97" i="13"/>
  <c r="Q96" i="13"/>
  <c r="N96" i="13"/>
  <c r="M96" i="13"/>
  <c r="Q95" i="13"/>
  <c r="N95" i="13"/>
  <c r="M95" i="13"/>
  <c r="Q94" i="13"/>
  <c r="N94" i="13"/>
  <c r="M94" i="13"/>
  <c r="Q93" i="13"/>
  <c r="N93" i="13"/>
  <c r="M93" i="13"/>
  <c r="Q92" i="13"/>
  <c r="N92" i="13"/>
  <c r="M92" i="13"/>
  <c r="Q91" i="13"/>
  <c r="N91" i="13"/>
  <c r="M91" i="13"/>
  <c r="Q90" i="13"/>
  <c r="N90" i="13"/>
  <c r="M90" i="13"/>
  <c r="Q89" i="13"/>
  <c r="N89" i="13"/>
  <c r="M89" i="13"/>
  <c r="Q88" i="13"/>
  <c r="N88" i="13"/>
  <c r="M88" i="13"/>
  <c r="Q87" i="13"/>
  <c r="N87" i="13"/>
  <c r="M87" i="13"/>
  <c r="Q86" i="13"/>
  <c r="N86" i="13"/>
  <c r="M86" i="13"/>
  <c r="Q85" i="13"/>
  <c r="N85" i="13"/>
  <c r="M85" i="13"/>
  <c r="Q84" i="13"/>
  <c r="N84" i="13"/>
  <c r="M84" i="13"/>
  <c r="Q83" i="13"/>
  <c r="N83" i="13"/>
  <c r="M83" i="13"/>
  <c r="Q82" i="13"/>
  <c r="N82" i="13"/>
  <c r="M82" i="13"/>
  <c r="Q81" i="13"/>
  <c r="N81" i="13"/>
  <c r="M81" i="13"/>
  <c r="Q80" i="13"/>
  <c r="N80" i="13"/>
  <c r="M80" i="13"/>
  <c r="Q79" i="13"/>
  <c r="N79" i="13"/>
  <c r="M79" i="13"/>
  <c r="Q78" i="13"/>
  <c r="N78" i="13"/>
  <c r="M78" i="13"/>
  <c r="Q77" i="13"/>
  <c r="N77" i="13"/>
  <c r="M77" i="13"/>
  <c r="Q76" i="13"/>
  <c r="N76" i="13"/>
  <c r="M76" i="13"/>
  <c r="Q75" i="13"/>
  <c r="N75" i="13"/>
  <c r="M75" i="13"/>
  <c r="Q74" i="13"/>
  <c r="N74" i="13"/>
  <c r="M74" i="13"/>
  <c r="Q73" i="13"/>
  <c r="N73" i="13"/>
  <c r="M73" i="13"/>
  <c r="Q72" i="13"/>
  <c r="N72" i="13"/>
  <c r="M72" i="13"/>
  <c r="Q71" i="13"/>
  <c r="N71" i="13"/>
  <c r="M71" i="13"/>
  <c r="Q70" i="13"/>
  <c r="N70" i="13"/>
  <c r="M70" i="13"/>
  <c r="O70" i="13" s="1"/>
  <c r="S93" i="1" s="1"/>
  <c r="Q69" i="13"/>
  <c r="N69" i="13"/>
  <c r="M69" i="13"/>
  <c r="Q68" i="13"/>
  <c r="N68" i="13"/>
  <c r="M68" i="13"/>
  <c r="Q67" i="13"/>
  <c r="N67" i="13"/>
  <c r="M67" i="13"/>
  <c r="Q66" i="13"/>
  <c r="N66" i="13"/>
  <c r="M66" i="13"/>
  <c r="Q65" i="13"/>
  <c r="N65" i="13"/>
  <c r="M65" i="13"/>
  <c r="Q64" i="13"/>
  <c r="N64" i="13"/>
  <c r="M64" i="13"/>
  <c r="Q63" i="13"/>
  <c r="N63" i="13"/>
  <c r="M63" i="13"/>
  <c r="Q62" i="13"/>
  <c r="N62" i="13"/>
  <c r="M62" i="13"/>
  <c r="Q61" i="13"/>
  <c r="N61" i="13"/>
  <c r="M61" i="13"/>
  <c r="Q60" i="13"/>
  <c r="N60" i="13"/>
  <c r="M60" i="13"/>
  <c r="Q59" i="13"/>
  <c r="N59" i="13"/>
  <c r="M59" i="13"/>
  <c r="Q58" i="13"/>
  <c r="N58" i="13"/>
  <c r="M58" i="13"/>
  <c r="Q57" i="13"/>
  <c r="N57" i="13"/>
  <c r="M57" i="13"/>
  <c r="Q56" i="13"/>
  <c r="N56" i="13"/>
  <c r="M56" i="13"/>
  <c r="Q55" i="13"/>
  <c r="N55" i="13"/>
  <c r="M55" i="13"/>
  <c r="Q54" i="13"/>
  <c r="N54" i="13"/>
  <c r="M54" i="13"/>
  <c r="Q53" i="13"/>
  <c r="N53" i="13"/>
  <c r="M53" i="13"/>
  <c r="Q52" i="13"/>
  <c r="N52" i="13"/>
  <c r="M52" i="13"/>
  <c r="Q51" i="13"/>
  <c r="N51" i="13"/>
  <c r="M51" i="13"/>
  <c r="Q50" i="13"/>
  <c r="N50" i="13"/>
  <c r="M50" i="13"/>
  <c r="Q49" i="13"/>
  <c r="N49" i="13"/>
  <c r="M49" i="13"/>
  <c r="Q48" i="13"/>
  <c r="N48" i="13"/>
  <c r="M48" i="13"/>
  <c r="Q47" i="13"/>
  <c r="N47" i="13"/>
  <c r="M47" i="13"/>
  <c r="Q46" i="13"/>
  <c r="N46" i="13"/>
  <c r="M46" i="13"/>
  <c r="Q45" i="13"/>
  <c r="N45" i="13"/>
  <c r="M45" i="13"/>
  <c r="Q44" i="13"/>
  <c r="N44" i="13"/>
  <c r="M44" i="13"/>
  <c r="Q43" i="13"/>
  <c r="N43" i="13"/>
  <c r="M43" i="13"/>
  <c r="Q42" i="13"/>
  <c r="N42" i="13"/>
  <c r="M42" i="13"/>
  <c r="Q41" i="13"/>
  <c r="N41" i="13"/>
  <c r="M41" i="13"/>
  <c r="Q40" i="13"/>
  <c r="N40" i="13"/>
  <c r="M40" i="13"/>
  <c r="Q39" i="13"/>
  <c r="N39" i="13"/>
  <c r="M39" i="13"/>
  <c r="Q38" i="13"/>
  <c r="N38" i="13"/>
  <c r="M38" i="13"/>
  <c r="Q37" i="13"/>
  <c r="N37" i="13"/>
  <c r="M37" i="13"/>
  <c r="Q36" i="13"/>
  <c r="N36" i="13"/>
  <c r="M36" i="13"/>
  <c r="Q35" i="13"/>
  <c r="N35" i="13"/>
  <c r="M35" i="13"/>
  <c r="Q34" i="13"/>
  <c r="N34" i="13"/>
  <c r="M34" i="13"/>
  <c r="Q33" i="13"/>
  <c r="N33" i="13"/>
  <c r="M33" i="13"/>
  <c r="Q32" i="13"/>
  <c r="N32" i="13"/>
  <c r="M32" i="13"/>
  <c r="Q31" i="13"/>
  <c r="N31" i="13"/>
  <c r="M31" i="13"/>
  <c r="Q30" i="13"/>
  <c r="N30" i="13"/>
  <c r="M30" i="13"/>
  <c r="Q29" i="13"/>
  <c r="N29" i="13"/>
  <c r="M29" i="13"/>
  <c r="Q28" i="13"/>
  <c r="N28" i="13"/>
  <c r="M28" i="13"/>
  <c r="Q27" i="13"/>
  <c r="N27" i="13"/>
  <c r="M27" i="13"/>
  <c r="Q26" i="13"/>
  <c r="N26" i="13"/>
  <c r="M26" i="13"/>
  <c r="Q25" i="13"/>
  <c r="N25" i="13"/>
  <c r="M25" i="13"/>
  <c r="Q24" i="13"/>
  <c r="N24" i="13"/>
  <c r="M24" i="13"/>
  <c r="Q23" i="13"/>
  <c r="N23" i="13"/>
  <c r="M23" i="13"/>
  <c r="Q22" i="13"/>
  <c r="N22" i="13"/>
  <c r="M22" i="13"/>
  <c r="Q21" i="13"/>
  <c r="N21" i="13"/>
  <c r="M21" i="13"/>
  <c r="Q20" i="13"/>
  <c r="N20" i="13"/>
  <c r="M20" i="13"/>
  <c r="Q19" i="13"/>
  <c r="N19" i="13"/>
  <c r="M19" i="13"/>
  <c r="Q18" i="13"/>
  <c r="N18" i="13"/>
  <c r="M18" i="13"/>
  <c r="Q17" i="13"/>
  <c r="N17" i="13"/>
  <c r="M17" i="13"/>
  <c r="Q16" i="13"/>
  <c r="N16" i="13"/>
  <c r="M16" i="13"/>
  <c r="Q15" i="13"/>
  <c r="N15" i="13"/>
  <c r="M15" i="13"/>
  <c r="Q14" i="13"/>
  <c r="N14" i="13"/>
  <c r="M14" i="13"/>
  <c r="Q13" i="13"/>
  <c r="N13" i="13"/>
  <c r="M13" i="13"/>
  <c r="Q12" i="13"/>
  <c r="N12" i="13"/>
  <c r="M12" i="13"/>
  <c r="Q11" i="13"/>
  <c r="N11" i="13"/>
  <c r="M11" i="13"/>
  <c r="Q10" i="13"/>
  <c r="N10" i="13"/>
  <c r="M10" i="13"/>
  <c r="Q9" i="13"/>
  <c r="N9" i="13"/>
  <c r="M9" i="13"/>
  <c r="Q8" i="13"/>
  <c r="N8" i="13"/>
  <c r="M8" i="13"/>
  <c r="Q7" i="13"/>
  <c r="N7" i="13"/>
  <c r="M7" i="13"/>
  <c r="Q6" i="13"/>
  <c r="N6" i="13"/>
  <c r="M6" i="13"/>
  <c r="H4" i="13"/>
  <c r="H531" i="13"/>
  <c r="H530" i="13"/>
  <c r="H529" i="13"/>
  <c r="H528" i="13"/>
  <c r="H527" i="13"/>
  <c r="H526" i="13"/>
  <c r="H525" i="13"/>
  <c r="H524" i="13"/>
  <c r="H523" i="13"/>
  <c r="H522" i="13"/>
  <c r="H521" i="13"/>
  <c r="H520" i="13"/>
  <c r="H519" i="13"/>
  <c r="H518" i="13"/>
  <c r="H517" i="13"/>
  <c r="H516" i="13"/>
  <c r="H515" i="13"/>
  <c r="H514" i="13"/>
  <c r="H513" i="13"/>
  <c r="H512" i="13"/>
  <c r="H511" i="13"/>
  <c r="H510" i="13"/>
  <c r="H509" i="13"/>
  <c r="H508" i="13"/>
  <c r="H507" i="13"/>
  <c r="H506" i="13"/>
  <c r="H505" i="13"/>
  <c r="H504" i="13"/>
  <c r="H503" i="13"/>
  <c r="H502" i="13"/>
  <c r="H501" i="13"/>
  <c r="H500" i="13"/>
  <c r="H499" i="13"/>
  <c r="H498" i="13"/>
  <c r="H497" i="13"/>
  <c r="H496" i="13"/>
  <c r="H495" i="13"/>
  <c r="H494" i="13"/>
  <c r="H493" i="13"/>
  <c r="H492" i="13"/>
  <c r="H491" i="13"/>
  <c r="H490" i="13"/>
  <c r="H489" i="13"/>
  <c r="H488" i="13"/>
  <c r="H487" i="13"/>
  <c r="H486" i="13"/>
  <c r="H485" i="13"/>
  <c r="H484" i="13"/>
  <c r="H483" i="13"/>
  <c r="H482" i="13"/>
  <c r="H481" i="13"/>
  <c r="H480" i="13"/>
  <c r="H479" i="13"/>
  <c r="H478" i="13"/>
  <c r="H477" i="13"/>
  <c r="H476" i="13"/>
  <c r="H475" i="13"/>
  <c r="H474" i="13"/>
  <c r="H473" i="13"/>
  <c r="H472" i="13"/>
  <c r="H471" i="13"/>
  <c r="H470" i="13"/>
  <c r="H469" i="13"/>
  <c r="H468" i="13"/>
  <c r="H467" i="13"/>
  <c r="H466" i="13"/>
  <c r="H465" i="13"/>
  <c r="H464" i="13"/>
  <c r="H463" i="13"/>
  <c r="H462" i="13"/>
  <c r="H461" i="13"/>
  <c r="H460" i="13"/>
  <c r="H459" i="13"/>
  <c r="H458" i="13"/>
  <c r="H457" i="13"/>
  <c r="H456" i="13"/>
  <c r="H455" i="13"/>
  <c r="H454" i="13"/>
  <c r="H453" i="13"/>
  <c r="H452" i="13"/>
  <c r="H451" i="13"/>
  <c r="H450" i="13"/>
  <c r="H449" i="13"/>
  <c r="H448" i="13"/>
  <c r="H447" i="13"/>
  <c r="H446" i="13"/>
  <c r="H445" i="13"/>
  <c r="H444" i="13"/>
  <c r="H443" i="13"/>
  <c r="H442" i="13"/>
  <c r="H441" i="13"/>
  <c r="H440" i="13"/>
  <c r="H439" i="13"/>
  <c r="H438" i="13"/>
  <c r="H437" i="13"/>
  <c r="H436" i="13"/>
  <c r="H435" i="13"/>
  <c r="H434" i="13"/>
  <c r="H433" i="13"/>
  <c r="H432" i="13"/>
  <c r="H431" i="13"/>
  <c r="H430" i="13"/>
  <c r="H429" i="13"/>
  <c r="H428" i="13"/>
  <c r="H427" i="13"/>
  <c r="H426" i="13"/>
  <c r="H425" i="13"/>
  <c r="H424" i="13"/>
  <c r="H423" i="13"/>
  <c r="H422" i="13"/>
  <c r="H421" i="13"/>
  <c r="H420" i="13"/>
  <c r="H419" i="13"/>
  <c r="H418" i="13"/>
  <c r="H417" i="13"/>
  <c r="H416" i="13"/>
  <c r="H415" i="13"/>
  <c r="H414" i="13"/>
  <c r="H413" i="13"/>
  <c r="H412" i="13"/>
  <c r="H411" i="13"/>
  <c r="H410" i="13"/>
  <c r="H409" i="13"/>
  <c r="H408" i="13"/>
  <c r="H407" i="13"/>
  <c r="H406" i="13"/>
  <c r="H405" i="13"/>
  <c r="H404" i="13"/>
  <c r="H403" i="13"/>
  <c r="H402" i="13"/>
  <c r="H401" i="13"/>
  <c r="H400" i="13"/>
  <c r="H399" i="13"/>
  <c r="H398" i="13"/>
  <c r="H397" i="13"/>
  <c r="H396" i="13"/>
  <c r="H395" i="13"/>
  <c r="H394" i="13"/>
  <c r="H393" i="13"/>
  <c r="H392" i="13"/>
  <c r="H391" i="13"/>
  <c r="H390" i="13"/>
  <c r="H389" i="13"/>
  <c r="H388" i="13"/>
  <c r="H387" i="13"/>
  <c r="H386" i="13"/>
  <c r="H385" i="13"/>
  <c r="H384" i="13"/>
  <c r="H383" i="13"/>
  <c r="H382" i="13"/>
  <c r="H381" i="13"/>
  <c r="H380" i="13"/>
  <c r="H379" i="13"/>
  <c r="H378" i="13"/>
  <c r="H377" i="13"/>
  <c r="H376" i="13"/>
  <c r="H375" i="13"/>
  <c r="H374" i="13"/>
  <c r="H373" i="13"/>
  <c r="H372" i="13"/>
  <c r="H371" i="13"/>
  <c r="H370" i="13"/>
  <c r="H369" i="13"/>
  <c r="H368" i="13"/>
  <c r="H367" i="13"/>
  <c r="H366" i="13"/>
  <c r="H365" i="13"/>
  <c r="H364" i="13"/>
  <c r="H363" i="13"/>
  <c r="H362" i="13"/>
  <c r="H361" i="13"/>
  <c r="H360" i="13"/>
  <c r="H359" i="13"/>
  <c r="H358" i="13"/>
  <c r="H357" i="13"/>
  <c r="H356" i="13"/>
  <c r="H355" i="13"/>
  <c r="H354" i="13"/>
  <c r="H353" i="13"/>
  <c r="H352" i="13"/>
  <c r="H351" i="13"/>
  <c r="H350" i="13"/>
  <c r="H349" i="13"/>
  <c r="H348" i="13"/>
  <c r="H347" i="13"/>
  <c r="H346" i="13"/>
  <c r="H345" i="13"/>
  <c r="H344" i="13"/>
  <c r="H343" i="13"/>
  <c r="H342" i="13"/>
  <c r="H341" i="13"/>
  <c r="H340" i="13"/>
  <c r="H339" i="13"/>
  <c r="H338" i="13"/>
  <c r="H337" i="13"/>
  <c r="H336" i="13"/>
  <c r="H335" i="13"/>
  <c r="H334" i="13"/>
  <c r="H333" i="13"/>
  <c r="H332" i="13"/>
  <c r="H331" i="13"/>
  <c r="H330" i="13"/>
  <c r="H329" i="13"/>
  <c r="H328" i="13"/>
  <c r="H327" i="13"/>
  <c r="H326" i="13"/>
  <c r="H325" i="13"/>
  <c r="H324" i="13"/>
  <c r="H323" i="13"/>
  <c r="H322" i="13"/>
  <c r="H321" i="13"/>
  <c r="H320" i="13"/>
  <c r="H319" i="13"/>
  <c r="H318" i="13"/>
  <c r="H317" i="13"/>
  <c r="H316" i="13"/>
  <c r="H315" i="13"/>
  <c r="H314" i="13"/>
  <c r="H313" i="13"/>
  <c r="H312" i="13"/>
  <c r="H311" i="13"/>
  <c r="H310" i="13"/>
  <c r="H309" i="13"/>
  <c r="H308" i="13"/>
  <c r="H307" i="13"/>
  <c r="H306" i="13"/>
  <c r="H305" i="13"/>
  <c r="H304" i="13"/>
  <c r="H303" i="13"/>
  <c r="H302" i="13"/>
  <c r="H301" i="13"/>
  <c r="H300" i="13"/>
  <c r="H299" i="13"/>
  <c r="H298" i="13"/>
  <c r="H297" i="13"/>
  <c r="H296" i="13"/>
  <c r="H295" i="13"/>
  <c r="H294" i="13"/>
  <c r="H293" i="13"/>
  <c r="H292" i="13"/>
  <c r="H291" i="13"/>
  <c r="H290" i="13"/>
  <c r="H289" i="13"/>
  <c r="H288" i="13"/>
  <c r="H287" i="13"/>
  <c r="H286" i="13"/>
  <c r="H285" i="13"/>
  <c r="H284" i="13"/>
  <c r="H283" i="13"/>
  <c r="H282" i="13"/>
  <c r="H281" i="13"/>
  <c r="H280" i="13"/>
  <c r="H279" i="13"/>
  <c r="H278" i="13"/>
  <c r="H277" i="13"/>
  <c r="H276" i="13"/>
  <c r="H275" i="13"/>
  <c r="H274" i="13"/>
  <c r="H273" i="13"/>
  <c r="H272" i="13"/>
  <c r="H271" i="13"/>
  <c r="H270" i="13"/>
  <c r="H269" i="13"/>
  <c r="H268" i="13"/>
  <c r="H267" i="13"/>
  <c r="H266" i="13"/>
  <c r="H265" i="13"/>
  <c r="H264" i="13"/>
  <c r="H263" i="13"/>
  <c r="H262" i="13"/>
  <c r="H261" i="13"/>
  <c r="H260" i="13"/>
  <c r="H259" i="13"/>
  <c r="H258" i="13"/>
  <c r="H257" i="13"/>
  <c r="H256" i="13"/>
  <c r="H255" i="13"/>
  <c r="H254" i="13"/>
  <c r="H253" i="13"/>
  <c r="H252" i="13"/>
  <c r="H251" i="13"/>
  <c r="H250" i="13"/>
  <c r="H249" i="13"/>
  <c r="H248" i="13"/>
  <c r="H247" i="13"/>
  <c r="H246" i="13"/>
  <c r="H245" i="13"/>
  <c r="H244" i="13"/>
  <c r="H243" i="13"/>
  <c r="H242" i="13"/>
  <c r="H241" i="13"/>
  <c r="H240" i="13"/>
  <c r="H239" i="13"/>
  <c r="H238" i="13"/>
  <c r="H237" i="13"/>
  <c r="H236" i="13"/>
  <c r="H235" i="13"/>
  <c r="H234" i="13"/>
  <c r="H233" i="13"/>
  <c r="H232" i="13"/>
  <c r="H231" i="13"/>
  <c r="H230" i="13"/>
  <c r="H229" i="13"/>
  <c r="H228" i="13"/>
  <c r="H227" i="13"/>
  <c r="H226" i="13"/>
  <c r="H225" i="13"/>
  <c r="H224" i="13"/>
  <c r="H223" i="13"/>
  <c r="H222" i="13"/>
  <c r="H221" i="13"/>
  <c r="H220" i="13"/>
  <c r="H219" i="13"/>
  <c r="H218" i="13"/>
  <c r="H217" i="13"/>
  <c r="H216" i="13"/>
  <c r="H215" i="13"/>
  <c r="H214" i="13"/>
  <c r="H213" i="13"/>
  <c r="H212" i="13"/>
  <c r="H211" i="13"/>
  <c r="H210" i="13"/>
  <c r="H209" i="13"/>
  <c r="H208" i="13"/>
  <c r="H207" i="13"/>
  <c r="H206" i="13"/>
  <c r="H205" i="13"/>
  <c r="H204" i="13"/>
  <c r="H203" i="13"/>
  <c r="H202" i="13"/>
  <c r="H201" i="13"/>
  <c r="H200" i="13"/>
  <c r="H199" i="13"/>
  <c r="H198" i="13"/>
  <c r="H197" i="13"/>
  <c r="H196" i="13"/>
  <c r="H195" i="13"/>
  <c r="H194" i="13"/>
  <c r="H193" i="13"/>
  <c r="H192" i="13"/>
  <c r="H191" i="13"/>
  <c r="H190" i="13"/>
  <c r="H189" i="13"/>
  <c r="H188" i="13"/>
  <c r="H187" i="13"/>
  <c r="H186" i="13"/>
  <c r="H185" i="13"/>
  <c r="H184" i="13"/>
  <c r="H183" i="13"/>
  <c r="H182" i="13"/>
  <c r="H181" i="13"/>
  <c r="H180" i="13"/>
  <c r="H179" i="13"/>
  <c r="H178" i="13"/>
  <c r="H177" i="13"/>
  <c r="H176" i="13"/>
  <c r="H175" i="13"/>
  <c r="H174" i="13"/>
  <c r="H173" i="13"/>
  <c r="H172" i="13"/>
  <c r="H171" i="13"/>
  <c r="H170" i="13"/>
  <c r="H169" i="13"/>
  <c r="H168" i="13"/>
  <c r="H167" i="13"/>
  <c r="H166" i="13"/>
  <c r="H165" i="13"/>
  <c r="H164" i="13"/>
  <c r="H163" i="13"/>
  <c r="H162" i="13"/>
  <c r="H161" i="13"/>
  <c r="H160" i="13"/>
  <c r="H159" i="13"/>
  <c r="H158" i="13"/>
  <c r="H157" i="13"/>
  <c r="H156" i="13"/>
  <c r="H155" i="13"/>
  <c r="H154" i="13"/>
  <c r="H153" i="13"/>
  <c r="H152" i="13"/>
  <c r="H151" i="13"/>
  <c r="H150" i="13"/>
  <c r="H149" i="13"/>
  <c r="H148" i="13"/>
  <c r="H147" i="13"/>
  <c r="H146" i="13"/>
  <c r="H145" i="13"/>
  <c r="H144" i="13"/>
  <c r="H143" i="13"/>
  <c r="H142" i="13"/>
  <c r="H141" i="13"/>
  <c r="H140" i="13"/>
  <c r="H139" i="13"/>
  <c r="H138" i="13"/>
  <c r="H137" i="13"/>
  <c r="H136" i="13"/>
  <c r="H135" i="13"/>
  <c r="H134" i="13"/>
  <c r="H133" i="13"/>
  <c r="H132" i="13"/>
  <c r="H131" i="13"/>
  <c r="H130" i="13"/>
  <c r="H129" i="13"/>
  <c r="H128" i="13"/>
  <c r="H127" i="13"/>
  <c r="H126" i="13"/>
  <c r="H125" i="13"/>
  <c r="H124" i="13"/>
  <c r="H123" i="13"/>
  <c r="H122" i="13"/>
  <c r="H121" i="13"/>
  <c r="H120" i="13"/>
  <c r="H119" i="13"/>
  <c r="H118" i="13"/>
  <c r="H117" i="13"/>
  <c r="H116" i="13"/>
  <c r="H115" i="13"/>
  <c r="H114" i="13"/>
  <c r="H113" i="13"/>
  <c r="H112" i="13"/>
  <c r="H111" i="13"/>
  <c r="H110" i="13"/>
  <c r="H109" i="13"/>
  <c r="H108" i="13"/>
  <c r="H107" i="13"/>
  <c r="H106" i="13"/>
  <c r="H105" i="13"/>
  <c r="H104" i="13"/>
  <c r="H103" i="13"/>
  <c r="H102" i="13"/>
  <c r="H101" i="13"/>
  <c r="H100" i="13"/>
  <c r="H99" i="13"/>
  <c r="H98" i="13"/>
  <c r="H97" i="13"/>
  <c r="H96" i="13"/>
  <c r="H95" i="13"/>
  <c r="H94" i="13"/>
  <c r="H93" i="13"/>
  <c r="H92" i="13"/>
  <c r="H91" i="13"/>
  <c r="H90" i="13"/>
  <c r="H89" i="13"/>
  <c r="H88" i="13"/>
  <c r="H87" i="13"/>
  <c r="H86" i="13"/>
  <c r="H85" i="13"/>
  <c r="H84" i="13"/>
  <c r="H83" i="13"/>
  <c r="H82" i="13"/>
  <c r="H81" i="13"/>
  <c r="H80" i="13"/>
  <c r="H79" i="13"/>
  <c r="H78" i="13"/>
  <c r="H77" i="13"/>
  <c r="H76" i="13"/>
  <c r="H75" i="13"/>
  <c r="H74" i="13"/>
  <c r="H73" i="13"/>
  <c r="H72" i="13"/>
  <c r="H71" i="13"/>
  <c r="H70" i="13"/>
  <c r="H69" i="13"/>
  <c r="H68" i="13"/>
  <c r="H67" i="13"/>
  <c r="H66" i="13"/>
  <c r="H65" i="13"/>
  <c r="H64" i="13"/>
  <c r="H63" i="13"/>
  <c r="H62" i="13"/>
  <c r="H61" i="13"/>
  <c r="H60" i="13"/>
  <c r="H59" i="13"/>
  <c r="H58" i="13"/>
  <c r="H57" i="13"/>
  <c r="H56" i="13"/>
  <c r="H55" i="13"/>
  <c r="H54" i="13"/>
  <c r="H53" i="13"/>
  <c r="H52" i="13"/>
  <c r="H51" i="13"/>
  <c r="H50" i="13"/>
  <c r="H49" i="13"/>
  <c r="H48" i="13"/>
  <c r="H47" i="13"/>
  <c r="H46" i="13"/>
  <c r="H45" i="13"/>
  <c r="H44" i="13"/>
  <c r="H43" i="13"/>
  <c r="H42" i="13"/>
  <c r="H41" i="13"/>
  <c r="H40" i="13"/>
  <c r="H39" i="13"/>
  <c r="H38" i="13"/>
  <c r="H37" i="13"/>
  <c r="H36" i="13"/>
  <c r="H35" i="13"/>
  <c r="H34" i="13"/>
  <c r="H33" i="13"/>
  <c r="H32" i="13"/>
  <c r="H31" i="13"/>
  <c r="H30" i="13"/>
  <c r="H29" i="13"/>
  <c r="H28" i="13"/>
  <c r="H27" i="13"/>
  <c r="H26" i="13"/>
  <c r="H25" i="13"/>
  <c r="H24" i="13"/>
  <c r="H23" i="13"/>
  <c r="H22" i="13"/>
  <c r="H21" i="13"/>
  <c r="H20" i="13"/>
  <c r="H19" i="13"/>
  <c r="H18" i="13"/>
  <c r="H17" i="13"/>
  <c r="H16" i="13"/>
  <c r="H15" i="13"/>
  <c r="H14" i="13"/>
  <c r="H13" i="13"/>
  <c r="H12" i="13"/>
  <c r="H11" i="13"/>
  <c r="H10" i="13"/>
  <c r="H9" i="13"/>
  <c r="H8" i="13"/>
  <c r="H7" i="13"/>
  <c r="H6" i="13"/>
  <c r="E531" i="13"/>
  <c r="E530" i="13"/>
  <c r="E529" i="13"/>
  <c r="E528" i="13"/>
  <c r="E527" i="13"/>
  <c r="E526" i="13"/>
  <c r="E525" i="13"/>
  <c r="E524" i="13"/>
  <c r="E523" i="13"/>
  <c r="E522" i="13"/>
  <c r="E521" i="13"/>
  <c r="E520" i="13"/>
  <c r="E519" i="13"/>
  <c r="E518" i="13"/>
  <c r="E517" i="13"/>
  <c r="E516" i="13"/>
  <c r="E515" i="13"/>
  <c r="E514" i="13"/>
  <c r="E513" i="13"/>
  <c r="E512" i="13"/>
  <c r="E511" i="13"/>
  <c r="E510" i="13"/>
  <c r="E509" i="13"/>
  <c r="E508" i="13"/>
  <c r="E507" i="13"/>
  <c r="E506" i="13"/>
  <c r="E505" i="13"/>
  <c r="E504" i="13"/>
  <c r="E503" i="13"/>
  <c r="E502" i="13"/>
  <c r="E501" i="13"/>
  <c r="E500" i="13"/>
  <c r="E499" i="13"/>
  <c r="E498" i="13"/>
  <c r="E497" i="13"/>
  <c r="E496" i="13"/>
  <c r="E495" i="13"/>
  <c r="E494" i="13"/>
  <c r="E493" i="13"/>
  <c r="E492" i="13"/>
  <c r="E491" i="13"/>
  <c r="E490" i="13"/>
  <c r="E489" i="13"/>
  <c r="E488" i="13"/>
  <c r="E487" i="13"/>
  <c r="E486" i="13"/>
  <c r="E485" i="13"/>
  <c r="E484" i="13"/>
  <c r="E483" i="13"/>
  <c r="E482" i="13"/>
  <c r="E481" i="13"/>
  <c r="E480" i="13"/>
  <c r="E479" i="13"/>
  <c r="E478" i="13"/>
  <c r="E477" i="13"/>
  <c r="E476" i="13"/>
  <c r="E475" i="13"/>
  <c r="E474" i="13"/>
  <c r="E473" i="13"/>
  <c r="E472" i="13"/>
  <c r="E471" i="13"/>
  <c r="E470" i="13"/>
  <c r="E469" i="13"/>
  <c r="E468" i="13"/>
  <c r="E467" i="13"/>
  <c r="E466" i="13"/>
  <c r="E465" i="13"/>
  <c r="E464" i="13"/>
  <c r="E463" i="13"/>
  <c r="E462" i="13"/>
  <c r="E461" i="13"/>
  <c r="E460" i="13"/>
  <c r="E459" i="13"/>
  <c r="E458" i="13"/>
  <c r="E457" i="13"/>
  <c r="E456" i="13"/>
  <c r="E455" i="13"/>
  <c r="E454" i="13"/>
  <c r="E453" i="13"/>
  <c r="E452" i="13"/>
  <c r="E451" i="13"/>
  <c r="E450" i="13"/>
  <c r="E449" i="13"/>
  <c r="E448" i="13"/>
  <c r="E447" i="13"/>
  <c r="E446" i="13"/>
  <c r="E445" i="13"/>
  <c r="E444" i="13"/>
  <c r="E443" i="13"/>
  <c r="E442" i="13"/>
  <c r="E441" i="13"/>
  <c r="E440" i="13"/>
  <c r="E439" i="13"/>
  <c r="E438" i="13"/>
  <c r="E437" i="13"/>
  <c r="E436" i="13"/>
  <c r="E435" i="13"/>
  <c r="E434" i="13"/>
  <c r="E433" i="13"/>
  <c r="E432" i="13"/>
  <c r="E431" i="13"/>
  <c r="E430" i="13"/>
  <c r="E429" i="13"/>
  <c r="E428" i="13"/>
  <c r="E427" i="13"/>
  <c r="E426" i="13"/>
  <c r="E425" i="13"/>
  <c r="E424" i="13"/>
  <c r="E423" i="13"/>
  <c r="E422" i="13"/>
  <c r="E421" i="13"/>
  <c r="E420" i="13"/>
  <c r="E419" i="13"/>
  <c r="E418" i="13"/>
  <c r="E417" i="13"/>
  <c r="E416" i="13"/>
  <c r="E415" i="13"/>
  <c r="E414" i="13"/>
  <c r="E413" i="13"/>
  <c r="E412" i="13"/>
  <c r="E411" i="13"/>
  <c r="E410" i="13"/>
  <c r="E409" i="13"/>
  <c r="E408" i="13"/>
  <c r="E407" i="13"/>
  <c r="E406" i="13"/>
  <c r="E405" i="13"/>
  <c r="E404" i="13"/>
  <c r="E403" i="13"/>
  <c r="E402" i="13"/>
  <c r="E401" i="13"/>
  <c r="E400" i="13"/>
  <c r="E399" i="13"/>
  <c r="E398" i="13"/>
  <c r="E397" i="13"/>
  <c r="E396" i="13"/>
  <c r="E395" i="13"/>
  <c r="E394" i="13"/>
  <c r="E393" i="13"/>
  <c r="E392" i="13"/>
  <c r="E391" i="13"/>
  <c r="E390" i="13"/>
  <c r="E389" i="13"/>
  <c r="E388" i="13"/>
  <c r="E387" i="13"/>
  <c r="E386" i="13"/>
  <c r="E385" i="13"/>
  <c r="E384" i="13"/>
  <c r="E383" i="13"/>
  <c r="E382" i="13"/>
  <c r="E381" i="13"/>
  <c r="E380" i="13"/>
  <c r="E379" i="13"/>
  <c r="E378" i="13"/>
  <c r="E377" i="13"/>
  <c r="E376" i="13"/>
  <c r="E375" i="13"/>
  <c r="E374" i="13"/>
  <c r="E373" i="13"/>
  <c r="E372" i="13"/>
  <c r="E371" i="13"/>
  <c r="E370" i="13"/>
  <c r="E369" i="13"/>
  <c r="E368" i="13"/>
  <c r="E367" i="13"/>
  <c r="E366" i="13"/>
  <c r="E365" i="13"/>
  <c r="E364" i="13"/>
  <c r="E363" i="13"/>
  <c r="E362" i="13"/>
  <c r="E361" i="13"/>
  <c r="E360" i="13"/>
  <c r="E359" i="13"/>
  <c r="E358" i="13"/>
  <c r="E357" i="13"/>
  <c r="E356" i="13"/>
  <c r="E355" i="13"/>
  <c r="E354" i="13"/>
  <c r="E353" i="13"/>
  <c r="E352" i="13"/>
  <c r="E351" i="13"/>
  <c r="E350" i="13"/>
  <c r="E349" i="13"/>
  <c r="E348" i="13"/>
  <c r="E347" i="13"/>
  <c r="E346" i="13"/>
  <c r="E345" i="13"/>
  <c r="E344" i="13"/>
  <c r="E343" i="13"/>
  <c r="E342" i="13"/>
  <c r="E341" i="13"/>
  <c r="E340" i="13"/>
  <c r="E339" i="13"/>
  <c r="E338" i="13"/>
  <c r="E337" i="13"/>
  <c r="E336" i="13"/>
  <c r="E335" i="13"/>
  <c r="E334" i="13"/>
  <c r="E333" i="13"/>
  <c r="E332" i="13"/>
  <c r="E331" i="13"/>
  <c r="E330" i="13"/>
  <c r="E329" i="13"/>
  <c r="E328" i="13"/>
  <c r="E327" i="13"/>
  <c r="E326" i="13"/>
  <c r="E325" i="13"/>
  <c r="E324" i="13"/>
  <c r="E323" i="13"/>
  <c r="E322" i="13"/>
  <c r="E321" i="13"/>
  <c r="E320" i="13"/>
  <c r="E319" i="13"/>
  <c r="E318" i="13"/>
  <c r="E317" i="13"/>
  <c r="E316" i="13"/>
  <c r="E315" i="13"/>
  <c r="E314" i="13"/>
  <c r="E313" i="13"/>
  <c r="E312" i="13"/>
  <c r="E311" i="13"/>
  <c r="E310" i="13"/>
  <c r="E309" i="13"/>
  <c r="E308" i="13"/>
  <c r="E307" i="13"/>
  <c r="E306" i="13"/>
  <c r="E305" i="13"/>
  <c r="E304" i="13"/>
  <c r="E303" i="13"/>
  <c r="E302" i="13"/>
  <c r="E301" i="13"/>
  <c r="E300" i="13"/>
  <c r="E299" i="13"/>
  <c r="E298" i="13"/>
  <c r="E297" i="13"/>
  <c r="E296" i="13"/>
  <c r="E295" i="13"/>
  <c r="E294" i="13"/>
  <c r="E293" i="13"/>
  <c r="E292" i="13"/>
  <c r="E291" i="13"/>
  <c r="E290" i="13"/>
  <c r="E289" i="13"/>
  <c r="E288" i="13"/>
  <c r="E287" i="13"/>
  <c r="E286" i="13"/>
  <c r="E285" i="13"/>
  <c r="E284" i="13"/>
  <c r="E283" i="13"/>
  <c r="E282" i="13"/>
  <c r="E281" i="13"/>
  <c r="E280" i="13"/>
  <c r="E279" i="13"/>
  <c r="E278" i="13"/>
  <c r="E277" i="13"/>
  <c r="E276" i="13"/>
  <c r="E275" i="13"/>
  <c r="E274" i="13"/>
  <c r="E273" i="13"/>
  <c r="E272" i="13"/>
  <c r="E271" i="13"/>
  <c r="E270" i="13"/>
  <c r="E269" i="13"/>
  <c r="E268" i="13"/>
  <c r="E267" i="13"/>
  <c r="E266" i="13"/>
  <c r="E265" i="13"/>
  <c r="E264" i="13"/>
  <c r="E263" i="13"/>
  <c r="E262" i="13"/>
  <c r="E261" i="13"/>
  <c r="E260" i="13"/>
  <c r="E259" i="13"/>
  <c r="E258" i="13"/>
  <c r="E257" i="13"/>
  <c r="E256" i="13"/>
  <c r="E255" i="13"/>
  <c r="E254" i="13"/>
  <c r="E253" i="13"/>
  <c r="E252" i="13"/>
  <c r="E251" i="13"/>
  <c r="E250" i="13"/>
  <c r="E249" i="13"/>
  <c r="E248" i="13"/>
  <c r="E247" i="13"/>
  <c r="E246" i="13"/>
  <c r="E245" i="13"/>
  <c r="E244" i="13"/>
  <c r="E243" i="13"/>
  <c r="E242" i="13"/>
  <c r="E241" i="13"/>
  <c r="E240" i="13"/>
  <c r="E239" i="13"/>
  <c r="E238" i="13"/>
  <c r="E237" i="13"/>
  <c r="E236" i="13"/>
  <c r="E235" i="13"/>
  <c r="E234" i="13"/>
  <c r="E233" i="13"/>
  <c r="E232" i="13"/>
  <c r="E231" i="13"/>
  <c r="E230" i="13"/>
  <c r="E229" i="13"/>
  <c r="E228" i="13"/>
  <c r="E227" i="13"/>
  <c r="E226" i="13"/>
  <c r="E225" i="13"/>
  <c r="E224" i="13"/>
  <c r="E223" i="13"/>
  <c r="E222" i="13"/>
  <c r="E221" i="13"/>
  <c r="E220" i="13"/>
  <c r="E219" i="13"/>
  <c r="E218" i="13"/>
  <c r="E217" i="13"/>
  <c r="E216" i="13"/>
  <c r="E215" i="13"/>
  <c r="E214" i="13"/>
  <c r="E213" i="13"/>
  <c r="E212" i="13"/>
  <c r="E211" i="13"/>
  <c r="E210" i="13"/>
  <c r="E209" i="13"/>
  <c r="E208" i="13"/>
  <c r="E207" i="13"/>
  <c r="E206" i="13"/>
  <c r="E205" i="13"/>
  <c r="E204" i="13"/>
  <c r="E203" i="13"/>
  <c r="E202" i="13"/>
  <c r="E201" i="13"/>
  <c r="E200" i="13"/>
  <c r="E199" i="13"/>
  <c r="E198" i="13"/>
  <c r="E197" i="13"/>
  <c r="E196" i="13"/>
  <c r="E195" i="13"/>
  <c r="E194" i="13"/>
  <c r="E193" i="13"/>
  <c r="E192" i="13"/>
  <c r="E191" i="13"/>
  <c r="E190" i="13"/>
  <c r="E189" i="13"/>
  <c r="E188" i="13"/>
  <c r="E187" i="13"/>
  <c r="E186" i="13"/>
  <c r="E185" i="13"/>
  <c r="E184" i="13"/>
  <c r="E183" i="13"/>
  <c r="E182" i="13"/>
  <c r="E181" i="13"/>
  <c r="E180" i="13"/>
  <c r="E179" i="13"/>
  <c r="E178" i="13"/>
  <c r="E177" i="13"/>
  <c r="E176" i="13"/>
  <c r="E175" i="13"/>
  <c r="E174" i="13"/>
  <c r="E173" i="13"/>
  <c r="E172" i="13"/>
  <c r="E171" i="13"/>
  <c r="E170" i="13"/>
  <c r="E169" i="13"/>
  <c r="E168" i="13"/>
  <c r="E167" i="13"/>
  <c r="E166" i="13"/>
  <c r="E165" i="13"/>
  <c r="E164" i="13"/>
  <c r="E163" i="13"/>
  <c r="E162" i="13"/>
  <c r="E161" i="13"/>
  <c r="E160" i="13"/>
  <c r="E159" i="13"/>
  <c r="E158" i="13"/>
  <c r="E157" i="13"/>
  <c r="E156" i="13"/>
  <c r="E155" i="13"/>
  <c r="E154" i="13"/>
  <c r="E153" i="13"/>
  <c r="E152" i="13"/>
  <c r="E151" i="13"/>
  <c r="E150" i="13"/>
  <c r="E149" i="13"/>
  <c r="E148" i="13"/>
  <c r="E147" i="13"/>
  <c r="E146" i="13"/>
  <c r="E145" i="13"/>
  <c r="E144" i="13"/>
  <c r="E143" i="13"/>
  <c r="E142" i="13"/>
  <c r="E141" i="13"/>
  <c r="E140" i="13"/>
  <c r="E139" i="13"/>
  <c r="E138" i="13"/>
  <c r="E137" i="13"/>
  <c r="E136" i="13"/>
  <c r="E135" i="13"/>
  <c r="E134" i="13"/>
  <c r="E133" i="13"/>
  <c r="E132" i="13"/>
  <c r="E131" i="13"/>
  <c r="E130" i="13"/>
  <c r="E129" i="13"/>
  <c r="E128" i="13"/>
  <c r="E127" i="13"/>
  <c r="E126" i="13"/>
  <c r="E125" i="13"/>
  <c r="E124" i="13"/>
  <c r="E123" i="13"/>
  <c r="E122" i="13"/>
  <c r="E121" i="13"/>
  <c r="E120" i="13"/>
  <c r="E119" i="13"/>
  <c r="E118" i="13"/>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E9" i="13"/>
  <c r="E8" i="13"/>
  <c r="E7" i="13"/>
  <c r="E6" i="13"/>
  <c r="D531" i="13"/>
  <c r="D530" i="13"/>
  <c r="D529" i="13"/>
  <c r="D528" i="13"/>
  <c r="D527" i="13"/>
  <c r="D526" i="13"/>
  <c r="D525" i="13"/>
  <c r="D524" i="13"/>
  <c r="D523" i="13"/>
  <c r="D522" i="13"/>
  <c r="D521" i="13"/>
  <c r="D520" i="13"/>
  <c r="D519" i="13"/>
  <c r="D518" i="13"/>
  <c r="D517" i="13"/>
  <c r="D516" i="13"/>
  <c r="D515" i="13"/>
  <c r="D514" i="13"/>
  <c r="D513" i="13"/>
  <c r="D512" i="13"/>
  <c r="D511" i="13"/>
  <c r="D510" i="13"/>
  <c r="D509" i="13"/>
  <c r="D508" i="13"/>
  <c r="D507" i="13"/>
  <c r="D506" i="13"/>
  <c r="D505" i="13"/>
  <c r="D504" i="13"/>
  <c r="D503" i="13"/>
  <c r="D502" i="13"/>
  <c r="D501" i="13"/>
  <c r="D500" i="13"/>
  <c r="D499" i="13"/>
  <c r="D498" i="13"/>
  <c r="D497" i="13"/>
  <c r="D496" i="13"/>
  <c r="D495" i="13"/>
  <c r="D494" i="13"/>
  <c r="D493" i="13"/>
  <c r="D492" i="13"/>
  <c r="D491" i="13"/>
  <c r="D490" i="13"/>
  <c r="D489" i="13"/>
  <c r="D488" i="13"/>
  <c r="D487" i="13"/>
  <c r="D486" i="13"/>
  <c r="D485" i="13"/>
  <c r="D484" i="13"/>
  <c r="D483" i="13"/>
  <c r="D482" i="13"/>
  <c r="D481" i="13"/>
  <c r="D480" i="13"/>
  <c r="D479" i="13"/>
  <c r="D478" i="13"/>
  <c r="D477" i="13"/>
  <c r="D476" i="13"/>
  <c r="D475" i="13"/>
  <c r="D474" i="13"/>
  <c r="D473" i="13"/>
  <c r="D472" i="13"/>
  <c r="D471" i="13"/>
  <c r="D470" i="13"/>
  <c r="D469" i="13"/>
  <c r="D468" i="13"/>
  <c r="D467" i="13"/>
  <c r="D466" i="13"/>
  <c r="D465" i="13"/>
  <c r="D464" i="13"/>
  <c r="D463" i="13"/>
  <c r="D462" i="13"/>
  <c r="D461" i="13"/>
  <c r="D460" i="13"/>
  <c r="D459" i="13"/>
  <c r="D458" i="13"/>
  <c r="D457" i="13"/>
  <c r="D456" i="13"/>
  <c r="D455" i="13"/>
  <c r="D454" i="13"/>
  <c r="D453" i="13"/>
  <c r="D452" i="13"/>
  <c r="D451" i="13"/>
  <c r="D450" i="13"/>
  <c r="D449" i="13"/>
  <c r="D448" i="13"/>
  <c r="D447" i="13"/>
  <c r="D446" i="13"/>
  <c r="D445" i="13"/>
  <c r="D444" i="13"/>
  <c r="D443" i="13"/>
  <c r="D442" i="13"/>
  <c r="D441" i="13"/>
  <c r="D440" i="13"/>
  <c r="D439" i="13"/>
  <c r="D438" i="13"/>
  <c r="D437" i="13"/>
  <c r="D436" i="13"/>
  <c r="D435" i="13"/>
  <c r="D434" i="13"/>
  <c r="D433" i="13"/>
  <c r="D432" i="13"/>
  <c r="D431" i="13"/>
  <c r="D430" i="13"/>
  <c r="D429" i="13"/>
  <c r="D428" i="13"/>
  <c r="D427" i="13"/>
  <c r="D426" i="13"/>
  <c r="D425" i="13"/>
  <c r="D424" i="13"/>
  <c r="D423" i="13"/>
  <c r="D422" i="13"/>
  <c r="D421" i="13"/>
  <c r="D420" i="13"/>
  <c r="D419" i="13"/>
  <c r="D418" i="13"/>
  <c r="D417" i="13"/>
  <c r="D416" i="13"/>
  <c r="D415" i="13"/>
  <c r="D414" i="13"/>
  <c r="D413" i="13"/>
  <c r="D412" i="13"/>
  <c r="D411" i="13"/>
  <c r="D410" i="13"/>
  <c r="D409" i="13"/>
  <c r="D408" i="13"/>
  <c r="D407" i="13"/>
  <c r="D406" i="13"/>
  <c r="D405" i="13"/>
  <c r="D404" i="13"/>
  <c r="D403" i="13"/>
  <c r="D402" i="13"/>
  <c r="D401" i="13"/>
  <c r="D400" i="13"/>
  <c r="D399" i="13"/>
  <c r="D398" i="13"/>
  <c r="D397" i="13"/>
  <c r="D396" i="13"/>
  <c r="D395" i="13"/>
  <c r="D394" i="13"/>
  <c r="D393" i="13"/>
  <c r="D392" i="13"/>
  <c r="D391" i="13"/>
  <c r="D390" i="13"/>
  <c r="D389" i="13"/>
  <c r="D388" i="13"/>
  <c r="D387" i="13"/>
  <c r="D386" i="13"/>
  <c r="D385" i="13"/>
  <c r="D384" i="13"/>
  <c r="D383" i="13"/>
  <c r="D382" i="13"/>
  <c r="D381" i="13"/>
  <c r="D380" i="13"/>
  <c r="D379" i="13"/>
  <c r="D378" i="13"/>
  <c r="D377" i="13"/>
  <c r="D376" i="13"/>
  <c r="D375" i="13"/>
  <c r="D374" i="13"/>
  <c r="D373" i="13"/>
  <c r="D372" i="13"/>
  <c r="D371" i="13"/>
  <c r="D370" i="13"/>
  <c r="D369" i="13"/>
  <c r="D368" i="13"/>
  <c r="D367" i="13"/>
  <c r="D366" i="13"/>
  <c r="D365" i="13"/>
  <c r="D364" i="13"/>
  <c r="D363" i="13"/>
  <c r="D362" i="13"/>
  <c r="D361" i="13"/>
  <c r="D360" i="13"/>
  <c r="D359" i="13"/>
  <c r="D358" i="13"/>
  <c r="D357" i="13"/>
  <c r="D356" i="13"/>
  <c r="D355" i="13"/>
  <c r="D354" i="13"/>
  <c r="D353" i="13"/>
  <c r="D352" i="13"/>
  <c r="D351" i="13"/>
  <c r="D350" i="13"/>
  <c r="D349" i="13"/>
  <c r="D348" i="13"/>
  <c r="D347" i="13"/>
  <c r="D346" i="13"/>
  <c r="D345" i="13"/>
  <c r="D344" i="13"/>
  <c r="D343" i="13"/>
  <c r="D342" i="13"/>
  <c r="D341" i="13"/>
  <c r="D340" i="13"/>
  <c r="D339" i="13"/>
  <c r="D338" i="13"/>
  <c r="D337" i="13"/>
  <c r="D336" i="13"/>
  <c r="D335" i="13"/>
  <c r="D334" i="13"/>
  <c r="D333" i="13"/>
  <c r="D332" i="13"/>
  <c r="D331" i="13"/>
  <c r="D330" i="13"/>
  <c r="D329" i="13"/>
  <c r="D328" i="13"/>
  <c r="D327" i="13"/>
  <c r="D326" i="13"/>
  <c r="D325" i="13"/>
  <c r="D324" i="13"/>
  <c r="D323" i="13"/>
  <c r="D322" i="13"/>
  <c r="D321" i="13"/>
  <c r="D320" i="13"/>
  <c r="D319" i="13"/>
  <c r="D318" i="13"/>
  <c r="D317" i="13"/>
  <c r="D316" i="13"/>
  <c r="D315" i="13"/>
  <c r="D314" i="13"/>
  <c r="D313" i="13"/>
  <c r="D312" i="13"/>
  <c r="D311" i="13"/>
  <c r="D310" i="13"/>
  <c r="D309" i="13"/>
  <c r="D308" i="13"/>
  <c r="D307" i="13"/>
  <c r="D306" i="13"/>
  <c r="D305" i="13"/>
  <c r="D304" i="13"/>
  <c r="D303" i="13"/>
  <c r="D302" i="13"/>
  <c r="D301" i="13"/>
  <c r="D300" i="13"/>
  <c r="D299" i="13"/>
  <c r="D298" i="13"/>
  <c r="D297" i="13"/>
  <c r="D296" i="13"/>
  <c r="D295" i="13"/>
  <c r="D294" i="13"/>
  <c r="D293" i="13"/>
  <c r="D292" i="13"/>
  <c r="D291" i="13"/>
  <c r="D290" i="13"/>
  <c r="D289" i="13"/>
  <c r="D288" i="13"/>
  <c r="D287" i="13"/>
  <c r="D286" i="13"/>
  <c r="D285" i="13"/>
  <c r="D284" i="13"/>
  <c r="D283" i="13"/>
  <c r="D282" i="13"/>
  <c r="D281" i="13"/>
  <c r="D280" i="13"/>
  <c r="D279" i="13"/>
  <c r="D278" i="13"/>
  <c r="D277" i="13"/>
  <c r="D276" i="13"/>
  <c r="D275" i="13"/>
  <c r="D274" i="13"/>
  <c r="D273" i="13"/>
  <c r="D272" i="13"/>
  <c r="D271" i="13"/>
  <c r="D270" i="13"/>
  <c r="D269" i="13"/>
  <c r="D268" i="13"/>
  <c r="D267" i="13"/>
  <c r="D266" i="13"/>
  <c r="D265" i="13"/>
  <c r="D264" i="13"/>
  <c r="D263" i="13"/>
  <c r="D262" i="13"/>
  <c r="D261" i="13"/>
  <c r="D260" i="13"/>
  <c r="D259" i="13"/>
  <c r="D258" i="13"/>
  <c r="D257" i="13"/>
  <c r="D256" i="13"/>
  <c r="D255" i="13"/>
  <c r="D254" i="13"/>
  <c r="D253" i="13"/>
  <c r="D252" i="13"/>
  <c r="D251" i="13"/>
  <c r="D250" i="13"/>
  <c r="D249" i="13"/>
  <c r="D248" i="13"/>
  <c r="D247" i="13"/>
  <c r="D246" i="13"/>
  <c r="D245" i="13"/>
  <c r="D244" i="13"/>
  <c r="D243" i="13"/>
  <c r="D242" i="13"/>
  <c r="D241" i="13"/>
  <c r="D240" i="13"/>
  <c r="D239" i="13"/>
  <c r="D238" i="13"/>
  <c r="D237" i="13"/>
  <c r="D236" i="13"/>
  <c r="D235" i="13"/>
  <c r="D234" i="13"/>
  <c r="D233" i="13"/>
  <c r="D232" i="13"/>
  <c r="D231" i="13"/>
  <c r="D230" i="13"/>
  <c r="D229" i="13"/>
  <c r="D228" i="13"/>
  <c r="D227" i="13"/>
  <c r="D226" i="13"/>
  <c r="D225" i="13"/>
  <c r="D224" i="13"/>
  <c r="D223" i="13"/>
  <c r="D222" i="13"/>
  <c r="D221" i="13"/>
  <c r="D220" i="13"/>
  <c r="D219" i="13"/>
  <c r="D218" i="13"/>
  <c r="D217" i="13"/>
  <c r="D216" i="13"/>
  <c r="D215" i="13"/>
  <c r="D214" i="13"/>
  <c r="D213" i="13"/>
  <c r="D212" i="13"/>
  <c r="D211" i="13"/>
  <c r="D210" i="13"/>
  <c r="D209" i="13"/>
  <c r="D208" i="13"/>
  <c r="D207" i="13"/>
  <c r="D206" i="13"/>
  <c r="D205" i="13"/>
  <c r="D204" i="13"/>
  <c r="D203" i="13"/>
  <c r="D202" i="13"/>
  <c r="D201" i="13"/>
  <c r="D200" i="13"/>
  <c r="D199" i="13"/>
  <c r="D198" i="13"/>
  <c r="D197" i="13"/>
  <c r="D196" i="13"/>
  <c r="D195" i="13"/>
  <c r="D194" i="13"/>
  <c r="D193" i="13"/>
  <c r="D192" i="13"/>
  <c r="D191" i="13"/>
  <c r="D190" i="13"/>
  <c r="D189" i="13"/>
  <c r="D188" i="13"/>
  <c r="D187" i="13"/>
  <c r="D186" i="13"/>
  <c r="D185" i="13"/>
  <c r="D184" i="13"/>
  <c r="D183" i="13"/>
  <c r="D182" i="13"/>
  <c r="D181" i="13"/>
  <c r="D180" i="13"/>
  <c r="D179" i="13"/>
  <c r="D178" i="13"/>
  <c r="D177" i="13"/>
  <c r="D176" i="13"/>
  <c r="D175" i="13"/>
  <c r="D174" i="13"/>
  <c r="D173" i="13"/>
  <c r="D172" i="13"/>
  <c r="D171" i="13"/>
  <c r="D170" i="13"/>
  <c r="D169" i="13"/>
  <c r="D168" i="13"/>
  <c r="D167" i="13"/>
  <c r="D166" i="13"/>
  <c r="D165" i="13"/>
  <c r="D164" i="13"/>
  <c r="D163" i="13"/>
  <c r="D162" i="13"/>
  <c r="D161" i="13"/>
  <c r="D160" i="13"/>
  <c r="D159" i="13"/>
  <c r="D158" i="13"/>
  <c r="D157" i="13"/>
  <c r="D156" i="13"/>
  <c r="D155" i="13"/>
  <c r="D154" i="13"/>
  <c r="D153" i="13"/>
  <c r="D152" i="13"/>
  <c r="D151" i="13"/>
  <c r="D150" i="13"/>
  <c r="D149" i="13"/>
  <c r="D148" i="13"/>
  <c r="D147" i="13"/>
  <c r="D146" i="13"/>
  <c r="D145" i="13"/>
  <c r="D144" i="13"/>
  <c r="D143" i="13"/>
  <c r="D142" i="13"/>
  <c r="D141" i="13"/>
  <c r="D140" i="13"/>
  <c r="D139" i="13"/>
  <c r="D138" i="13"/>
  <c r="D137" i="13"/>
  <c r="D136" i="13"/>
  <c r="D135" i="13"/>
  <c r="D134" i="13"/>
  <c r="D133" i="13"/>
  <c r="D132" i="13"/>
  <c r="D131" i="13"/>
  <c r="D130" i="13"/>
  <c r="D129" i="13"/>
  <c r="D128" i="13"/>
  <c r="D127" i="13"/>
  <c r="D126" i="13"/>
  <c r="D125" i="13"/>
  <c r="D124" i="13"/>
  <c r="D123" i="13"/>
  <c r="D122" i="13"/>
  <c r="D121" i="13"/>
  <c r="D120" i="13"/>
  <c r="D119" i="13"/>
  <c r="D118" i="13"/>
  <c r="D117" i="13"/>
  <c r="D116" i="13"/>
  <c r="D115" i="13"/>
  <c r="D114" i="13"/>
  <c r="D113" i="13"/>
  <c r="D112" i="13"/>
  <c r="D111" i="13"/>
  <c r="D110" i="13"/>
  <c r="D109" i="13"/>
  <c r="D108" i="13"/>
  <c r="D107" i="13"/>
  <c r="D106" i="13"/>
  <c r="D105" i="13"/>
  <c r="D104" i="13"/>
  <c r="D103" i="13"/>
  <c r="D10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D4" i="13"/>
  <c r="V24" i="1"/>
  <c r="V12" i="1" s="1"/>
  <c r="U24" i="1"/>
  <c r="U12" i="1" s="1"/>
  <c r="V22" i="1"/>
  <c r="V10" i="1" s="1"/>
  <c r="U22" i="1"/>
  <c r="U10" i="1" s="1"/>
  <c r="U21" i="1"/>
  <c r="U9" i="1" s="1"/>
  <c r="U20" i="1"/>
  <c r="U19" i="1"/>
  <c r="U18" i="1"/>
  <c r="U17" i="1"/>
  <c r="U16" i="1"/>
  <c r="U15" i="1"/>
  <c r="J98" i="13" l="1"/>
  <c r="H121" i="1" s="1"/>
  <c r="J102" i="13"/>
  <c r="H125" i="1" s="1"/>
  <c r="J114" i="13"/>
  <c r="H137" i="1" s="1"/>
  <c r="J118" i="13"/>
  <c r="H141" i="1" s="1"/>
  <c r="J122" i="13"/>
  <c r="H145" i="1" s="1"/>
  <c r="J126" i="13"/>
  <c r="H149" i="1" s="1"/>
  <c r="J134" i="13"/>
  <c r="H157" i="1" s="1"/>
  <c r="J142" i="13"/>
  <c r="H165" i="1" s="1"/>
  <c r="J150" i="13"/>
  <c r="H173" i="1" s="1"/>
  <c r="J242" i="13"/>
  <c r="H265" i="1" s="1"/>
  <c r="J250" i="13"/>
  <c r="H273" i="1" s="1"/>
  <c r="J254" i="13"/>
  <c r="H277" i="1" s="1"/>
  <c r="J262" i="13"/>
  <c r="H285" i="1" s="1"/>
  <c r="J266" i="13"/>
  <c r="H289" i="1" s="1"/>
  <c r="J274" i="13"/>
  <c r="H297" i="1" s="1"/>
  <c r="J278" i="13"/>
  <c r="H301" i="1" s="1"/>
  <c r="J282" i="13"/>
  <c r="H305" i="1" s="1"/>
  <c r="J286" i="13"/>
  <c r="H309" i="1" s="1"/>
  <c r="J314" i="13"/>
  <c r="H337" i="1" s="1"/>
  <c r="J338" i="13"/>
  <c r="J390" i="13"/>
  <c r="H413" i="1" s="1"/>
  <c r="J494" i="13"/>
  <c r="H513" i="1" s="1"/>
  <c r="O277" i="13"/>
  <c r="S300" i="1" s="1"/>
  <c r="O441" i="13"/>
  <c r="S464" i="1" s="1"/>
  <c r="O497" i="13"/>
  <c r="S516" i="1" s="1"/>
  <c r="O529" i="13"/>
  <c r="S543" i="1" s="1"/>
  <c r="F8" i="13"/>
  <c r="F33" i="1" s="1"/>
  <c r="F16" i="13"/>
  <c r="F41" i="1" s="1"/>
  <c r="F24" i="13"/>
  <c r="F49" i="1" s="1"/>
  <c r="F32" i="13"/>
  <c r="F57" i="1" s="1"/>
  <c r="F40" i="13"/>
  <c r="F65" i="1" s="1"/>
  <c r="F48" i="13"/>
  <c r="F73" i="1" s="1"/>
  <c r="F56" i="13"/>
  <c r="F79" i="1" s="1"/>
  <c r="F64" i="13"/>
  <c r="F87" i="1" s="1"/>
  <c r="F72" i="13"/>
  <c r="F95" i="1" s="1"/>
  <c r="F80" i="13"/>
  <c r="F103" i="1" s="1"/>
  <c r="F88" i="13"/>
  <c r="F111" i="1" s="1"/>
  <c r="F96" i="13"/>
  <c r="F119" i="1" s="1"/>
  <c r="F104" i="13"/>
  <c r="F127" i="1" s="1"/>
  <c r="F112" i="13"/>
  <c r="F135" i="1" s="1"/>
  <c r="F120" i="13"/>
  <c r="F143" i="1" s="1"/>
  <c r="F128" i="13"/>
  <c r="F151" i="1" s="1"/>
  <c r="F136" i="13"/>
  <c r="F159" i="1" s="1"/>
  <c r="F144" i="13"/>
  <c r="F167" i="1" s="1"/>
  <c r="F152" i="13"/>
  <c r="F175" i="1" s="1"/>
  <c r="F160" i="13"/>
  <c r="F183" i="1" s="1"/>
  <c r="F168" i="13"/>
  <c r="F191" i="1" s="1"/>
  <c r="F176" i="13"/>
  <c r="F199" i="1" s="1"/>
  <c r="F184" i="13"/>
  <c r="F207" i="1" s="1"/>
  <c r="F192" i="13"/>
  <c r="F215" i="1" s="1"/>
  <c r="F200" i="13"/>
  <c r="F223" i="1" s="1"/>
  <c r="F208" i="13"/>
  <c r="F231" i="1" s="1"/>
  <c r="F216" i="13"/>
  <c r="F239" i="1" s="1"/>
  <c r="F224" i="13"/>
  <c r="F247" i="1" s="1"/>
  <c r="F232" i="13"/>
  <c r="F255" i="1" s="1"/>
  <c r="F240" i="13"/>
  <c r="F263" i="1" s="1"/>
  <c r="F248" i="13"/>
  <c r="F271" i="1" s="1"/>
  <c r="F256" i="13"/>
  <c r="F279" i="1" s="1"/>
  <c r="F264" i="13"/>
  <c r="F287" i="1" s="1"/>
  <c r="F272" i="13"/>
  <c r="F295" i="1" s="1"/>
  <c r="F280" i="13"/>
  <c r="F303" i="1" s="1"/>
  <c r="F288" i="13"/>
  <c r="F311" i="1" s="1"/>
  <c r="O7" i="13"/>
  <c r="S32" i="1" s="1"/>
  <c r="O31" i="13"/>
  <c r="S56" i="1" s="1"/>
  <c r="O83" i="13"/>
  <c r="S106" i="1" s="1"/>
  <c r="O91" i="13"/>
  <c r="S114" i="1" s="1"/>
  <c r="O115" i="13"/>
  <c r="S138" i="1" s="1"/>
  <c r="O123" i="13"/>
  <c r="S146" i="1" s="1"/>
  <c r="J31" i="13"/>
  <c r="H56" i="1" s="1"/>
  <c r="J55" i="13"/>
  <c r="H78" i="1" s="1"/>
  <c r="J199" i="13"/>
  <c r="H222" i="1" s="1"/>
  <c r="J287" i="13"/>
  <c r="H310" i="1" s="1"/>
  <c r="J295" i="13"/>
  <c r="H318" i="1" s="1"/>
  <c r="J303" i="13"/>
  <c r="H326" i="1" s="1"/>
  <c r="S197" i="13"/>
  <c r="V220" i="1" s="1"/>
  <c r="S205" i="13"/>
  <c r="V228" i="1" s="1"/>
  <c r="S215" i="13"/>
  <c r="V238" i="1" s="1"/>
  <c r="S219" i="13"/>
  <c r="V242" i="1" s="1"/>
  <c r="S431" i="13"/>
  <c r="V454" i="1" s="1"/>
  <c r="S437" i="13"/>
  <c r="V460" i="1" s="1"/>
  <c r="S461" i="13"/>
  <c r="V481" i="1" s="1"/>
  <c r="O286" i="13"/>
  <c r="S309" i="1" s="1"/>
  <c r="F296" i="13"/>
  <c r="F319" i="1" s="1"/>
  <c r="F304" i="13"/>
  <c r="F327" i="1" s="1"/>
  <c r="F312" i="13"/>
  <c r="F335" i="1" s="1"/>
  <c r="F320" i="13"/>
  <c r="F343" i="1" s="1"/>
  <c r="F328" i="13"/>
  <c r="F351" i="1" s="1"/>
  <c r="F336" i="13"/>
  <c r="F359" i="1" s="1"/>
  <c r="F344" i="13"/>
  <c r="F368" i="1" s="1"/>
  <c r="F352" i="13"/>
  <c r="F376" i="1" s="1"/>
  <c r="F360" i="13"/>
  <c r="F384" i="1" s="1"/>
  <c r="F368" i="13"/>
  <c r="F391" i="1" s="1"/>
  <c r="F376" i="13"/>
  <c r="F399" i="1" s="1"/>
  <c r="F384" i="13"/>
  <c r="F407" i="1" s="1"/>
  <c r="F392" i="13"/>
  <c r="F415" i="1" s="1"/>
  <c r="F400" i="13"/>
  <c r="F423" i="1" s="1"/>
  <c r="F408" i="13"/>
  <c r="F431" i="1" s="1"/>
  <c r="F416" i="13"/>
  <c r="F439" i="1" s="1"/>
  <c r="F424" i="13"/>
  <c r="F447" i="1" s="1"/>
  <c r="F432" i="13"/>
  <c r="F455" i="1" s="1"/>
  <c r="F440" i="13"/>
  <c r="F463" i="1" s="1"/>
  <c r="F448" i="13"/>
  <c r="F469" i="1" s="1"/>
  <c r="F456" i="13"/>
  <c r="F476" i="1" s="1"/>
  <c r="F464" i="13"/>
  <c r="F484" i="1" s="1"/>
  <c r="F472" i="13"/>
  <c r="F491" i="1" s="1"/>
  <c r="F480" i="13"/>
  <c r="F499" i="1" s="1"/>
  <c r="F488" i="13"/>
  <c r="F507" i="1" s="1"/>
  <c r="F496" i="13"/>
  <c r="F515" i="1" s="1"/>
  <c r="F504" i="13"/>
  <c r="F523" i="1" s="1"/>
  <c r="F512" i="13"/>
  <c r="F530" i="1" s="1"/>
  <c r="F520" i="13"/>
  <c r="F536" i="1" s="1"/>
  <c r="F528" i="13"/>
  <c r="F542" i="1" s="1"/>
  <c r="S6" i="13"/>
  <c r="V31" i="1" s="1"/>
  <c r="S8" i="13"/>
  <c r="V33" i="1" s="1"/>
  <c r="S10" i="13"/>
  <c r="V35" i="1" s="1"/>
  <c r="S12" i="13"/>
  <c r="V37" i="1" s="1"/>
  <c r="S14" i="13"/>
  <c r="V39" i="1" s="1"/>
  <c r="S16" i="13"/>
  <c r="V41" i="1" s="1"/>
  <c r="S20" i="13"/>
  <c r="V45" i="1" s="1"/>
  <c r="S22" i="13"/>
  <c r="V47" i="1" s="1"/>
  <c r="S24" i="13"/>
  <c r="V49" i="1" s="1"/>
  <c r="S70" i="13"/>
  <c r="V93" i="1" s="1"/>
  <c r="S72" i="13"/>
  <c r="V95" i="1" s="1"/>
  <c r="S74" i="13"/>
  <c r="V97" i="1" s="1"/>
  <c r="S76" i="13"/>
  <c r="V99" i="1" s="1"/>
  <c r="S78" i="13"/>
  <c r="V101" i="1" s="1"/>
  <c r="S80" i="13"/>
  <c r="V103" i="1" s="1"/>
  <c r="S82" i="13"/>
  <c r="V105" i="1" s="1"/>
  <c r="S100" i="13"/>
  <c r="V123" i="1" s="1"/>
  <c r="S102" i="13"/>
  <c r="V125" i="1" s="1"/>
  <c r="S116" i="13"/>
  <c r="V139" i="1" s="1"/>
  <c r="S118" i="13"/>
  <c r="V141" i="1" s="1"/>
  <c r="S120" i="13"/>
  <c r="V143" i="1" s="1"/>
  <c r="S122" i="13"/>
  <c r="V145" i="1" s="1"/>
  <c r="S124" i="13"/>
  <c r="V147" i="1" s="1"/>
  <c r="S126" i="13"/>
  <c r="V149" i="1" s="1"/>
  <c r="S128" i="13"/>
  <c r="V151" i="1" s="1"/>
  <c r="S130" i="13"/>
  <c r="V153" i="1" s="1"/>
  <c r="S132" i="13"/>
  <c r="V155" i="1" s="1"/>
  <c r="S134" i="13"/>
  <c r="V157" i="1" s="1"/>
  <c r="S148" i="13"/>
  <c r="V171" i="1" s="1"/>
  <c r="S150" i="13"/>
  <c r="V173" i="1" s="1"/>
  <c r="S152" i="13"/>
  <c r="V175" i="1" s="1"/>
  <c r="S154" i="13"/>
  <c r="V177" i="1" s="1"/>
  <c r="S156" i="13"/>
  <c r="V179" i="1" s="1"/>
  <c r="S158" i="13"/>
  <c r="V181" i="1" s="1"/>
  <c r="S160" i="13"/>
  <c r="V183" i="1" s="1"/>
  <c r="S162" i="13"/>
  <c r="V185" i="1" s="1"/>
  <c r="S168" i="13"/>
  <c r="V191" i="1" s="1"/>
  <c r="S170" i="13"/>
  <c r="V193" i="1" s="1"/>
  <c r="S172" i="13"/>
  <c r="V195" i="1" s="1"/>
  <c r="S174" i="13"/>
  <c r="V197" i="1" s="1"/>
  <c r="S176" i="13"/>
  <c r="V199" i="1" s="1"/>
  <c r="S178" i="13"/>
  <c r="V201" i="1" s="1"/>
  <c r="S200" i="13"/>
  <c r="V223" i="1" s="1"/>
  <c r="S414" i="13"/>
  <c r="V437" i="1" s="1"/>
  <c r="S420" i="13"/>
  <c r="V443" i="1" s="1"/>
  <c r="S422" i="13"/>
  <c r="V445" i="1" s="1"/>
  <c r="S424" i="13"/>
  <c r="V447" i="1" s="1"/>
  <c r="S428" i="13"/>
  <c r="V451" i="1" s="1"/>
  <c r="S432" i="13"/>
  <c r="V455" i="1" s="1"/>
  <c r="S436" i="13"/>
  <c r="V459" i="1" s="1"/>
  <c r="O445" i="13"/>
  <c r="O451" i="13"/>
  <c r="S472" i="1" s="1"/>
  <c r="O455" i="13"/>
  <c r="S475" i="1" s="1"/>
  <c r="J305" i="13"/>
  <c r="H328" i="1" s="1"/>
  <c r="J313" i="13"/>
  <c r="H336" i="1" s="1"/>
  <c r="J357" i="13"/>
  <c r="H381" i="1" s="1"/>
  <c r="J517" i="13"/>
  <c r="H533" i="1" s="1"/>
  <c r="S395" i="13"/>
  <c r="V418" i="1" s="1"/>
  <c r="S441" i="13"/>
  <c r="V464" i="1" s="1"/>
  <c r="S445" i="13"/>
  <c r="S447" i="13"/>
  <c r="V468" i="1" s="1"/>
  <c r="S457" i="13"/>
  <c r="V477" i="1" s="1"/>
  <c r="S459" i="13"/>
  <c r="V479" i="1" s="1"/>
  <c r="O505" i="13"/>
  <c r="S524" i="1" s="1"/>
  <c r="O525" i="13"/>
  <c r="S539" i="1" s="1"/>
  <c r="J414" i="13"/>
  <c r="H437" i="1" s="1"/>
  <c r="J462" i="13"/>
  <c r="H482" i="1" s="1"/>
  <c r="O446" i="13"/>
  <c r="S467" i="1" s="1"/>
  <c r="S493" i="13"/>
  <c r="V512" i="1" s="1"/>
  <c r="S525" i="13"/>
  <c r="V539" i="1" s="1"/>
  <c r="J439" i="13"/>
  <c r="H462" i="1" s="1"/>
  <c r="J443" i="13"/>
  <c r="H466" i="1" s="1"/>
  <c r="J447" i="13"/>
  <c r="H468" i="1" s="1"/>
  <c r="J451" i="13"/>
  <c r="H472" i="1" s="1"/>
  <c r="O237" i="13"/>
  <c r="S260" i="1" s="1"/>
  <c r="O530" i="13"/>
  <c r="S267" i="13"/>
  <c r="V290" i="1" s="1"/>
  <c r="S269" i="13"/>
  <c r="V292" i="1" s="1"/>
  <c r="S275" i="13"/>
  <c r="V298" i="1" s="1"/>
  <c r="O279" i="13"/>
  <c r="S302" i="1" s="1"/>
  <c r="O283" i="13"/>
  <c r="S306" i="1" s="1"/>
  <c r="O293" i="13"/>
  <c r="S316" i="1" s="1"/>
  <c r="O295" i="13"/>
  <c r="S318" i="1" s="1"/>
  <c r="O297" i="13"/>
  <c r="S320" i="1" s="1"/>
  <c r="O315" i="13"/>
  <c r="S338" i="1" s="1"/>
  <c r="O321" i="13"/>
  <c r="S344" i="1" s="1"/>
  <c r="O329" i="13"/>
  <c r="S352" i="1" s="1"/>
  <c r="O331" i="13"/>
  <c r="S354" i="1" s="1"/>
  <c r="O333" i="13"/>
  <c r="S356" i="1" s="1"/>
  <c r="O335" i="13"/>
  <c r="S358" i="1" s="1"/>
  <c r="O337" i="13"/>
  <c r="O343" i="13"/>
  <c r="S367" i="1" s="1"/>
  <c r="O345" i="13"/>
  <c r="S369" i="1" s="1"/>
  <c r="O351" i="13"/>
  <c r="S375" i="1" s="1"/>
  <c r="O353" i="13"/>
  <c r="S377" i="1" s="1"/>
  <c r="O355" i="13"/>
  <c r="S379" i="1" s="1"/>
  <c r="O357" i="13"/>
  <c r="S381" i="1" s="1"/>
  <c r="O373" i="13"/>
  <c r="S396" i="1" s="1"/>
  <c r="O377" i="13"/>
  <c r="S400" i="1" s="1"/>
  <c r="O381" i="13"/>
  <c r="S404" i="1" s="1"/>
  <c r="S492" i="13"/>
  <c r="V511" i="1" s="1"/>
  <c r="J6" i="13"/>
  <c r="H31" i="1" s="1"/>
  <c r="J14" i="13"/>
  <c r="H39" i="1" s="1"/>
  <c r="J26" i="13"/>
  <c r="H51" i="1" s="1"/>
  <c r="J34" i="13"/>
  <c r="H59" i="1" s="1"/>
  <c r="J50" i="13"/>
  <c r="H75" i="1" s="1"/>
  <c r="J182" i="13"/>
  <c r="H205" i="1" s="1"/>
  <c r="J186" i="13"/>
  <c r="H209" i="1" s="1"/>
  <c r="J190" i="13"/>
  <c r="H213" i="1" s="1"/>
  <c r="J222" i="13"/>
  <c r="H245" i="1" s="1"/>
  <c r="J346" i="13"/>
  <c r="H370" i="1" s="1"/>
  <c r="J505" i="13"/>
  <c r="H524" i="1" s="1"/>
  <c r="J159" i="13"/>
  <c r="H182" i="1" s="1"/>
  <c r="J163" i="13"/>
  <c r="H186" i="1" s="1"/>
  <c r="J171" i="13"/>
  <c r="H194" i="1" s="1"/>
  <c r="J175" i="13"/>
  <c r="H198" i="1" s="1"/>
  <c r="J223" i="13"/>
  <c r="H246" i="1" s="1"/>
  <c r="J243" i="13"/>
  <c r="H266" i="1" s="1"/>
  <c r="J251" i="13"/>
  <c r="H274" i="1" s="1"/>
  <c r="J267" i="13"/>
  <c r="H290" i="1" s="1"/>
  <c r="J279" i="13"/>
  <c r="H302" i="1" s="1"/>
  <c r="F6" i="13"/>
  <c r="F31" i="1" s="1"/>
  <c r="F14" i="13"/>
  <c r="F39" i="1" s="1"/>
  <c r="F22" i="13"/>
  <c r="F47" i="1" s="1"/>
  <c r="F30" i="13"/>
  <c r="F55" i="1" s="1"/>
  <c r="F38" i="13"/>
  <c r="F63" i="1" s="1"/>
  <c r="F46" i="13"/>
  <c r="F71" i="1" s="1"/>
  <c r="F54" i="13"/>
  <c r="F62" i="13"/>
  <c r="F85" i="1" s="1"/>
  <c r="F70" i="13"/>
  <c r="F93" i="1" s="1"/>
  <c r="F78" i="13"/>
  <c r="F101" i="1" s="1"/>
  <c r="F86" i="13"/>
  <c r="F109" i="1" s="1"/>
  <c r="F94" i="13"/>
  <c r="F117" i="1" s="1"/>
  <c r="F102" i="13"/>
  <c r="F125" i="1" s="1"/>
  <c r="F110" i="13"/>
  <c r="F133" i="1" s="1"/>
  <c r="F118" i="13"/>
  <c r="F141" i="1" s="1"/>
  <c r="F126" i="13"/>
  <c r="F149" i="1" s="1"/>
  <c r="F134" i="13"/>
  <c r="F157" i="1" s="1"/>
  <c r="F142" i="13"/>
  <c r="F165" i="1" s="1"/>
  <c r="F150" i="13"/>
  <c r="F173" i="1" s="1"/>
  <c r="F158" i="13"/>
  <c r="F181" i="1" s="1"/>
  <c r="F166" i="13"/>
  <c r="F189" i="1" s="1"/>
  <c r="F174" i="13"/>
  <c r="F197" i="1" s="1"/>
  <c r="F182" i="13"/>
  <c r="F205" i="1" s="1"/>
  <c r="F190" i="13"/>
  <c r="F213" i="1" s="1"/>
  <c r="F198" i="13"/>
  <c r="F221" i="1" s="1"/>
  <c r="F206" i="13"/>
  <c r="F229" i="1" s="1"/>
  <c r="F214" i="13"/>
  <c r="F237" i="1" s="1"/>
  <c r="F222" i="13"/>
  <c r="F245" i="1" s="1"/>
  <c r="F230" i="13"/>
  <c r="F253" i="1" s="1"/>
  <c r="F238" i="13"/>
  <c r="F261" i="1" s="1"/>
  <c r="F246" i="13"/>
  <c r="F269" i="1" s="1"/>
  <c r="F254" i="13"/>
  <c r="F277" i="1" s="1"/>
  <c r="F262" i="13"/>
  <c r="F285" i="1" s="1"/>
  <c r="F270" i="13"/>
  <c r="F293" i="1" s="1"/>
  <c r="F278" i="13"/>
  <c r="F301" i="1" s="1"/>
  <c r="F286" i="13"/>
  <c r="F309" i="1" s="1"/>
  <c r="S396" i="13"/>
  <c r="V419" i="1" s="1"/>
  <c r="S223" i="13"/>
  <c r="V246" i="1" s="1"/>
  <c r="S225" i="13"/>
  <c r="V248" i="1" s="1"/>
  <c r="S229" i="13"/>
  <c r="V252" i="1" s="1"/>
  <c r="S235" i="13"/>
  <c r="V258" i="1" s="1"/>
  <c r="F294" i="13"/>
  <c r="F317" i="1" s="1"/>
  <c r="F302" i="13"/>
  <c r="F325" i="1" s="1"/>
  <c r="F310" i="13"/>
  <c r="F333" i="1" s="1"/>
  <c r="F318" i="13"/>
  <c r="F341" i="1" s="1"/>
  <c r="F326" i="13"/>
  <c r="F349" i="1" s="1"/>
  <c r="F334" i="13"/>
  <c r="F357" i="1" s="1"/>
  <c r="F342" i="13"/>
  <c r="F350" i="13"/>
  <c r="F374" i="1" s="1"/>
  <c r="F358" i="13"/>
  <c r="F382" i="1" s="1"/>
  <c r="F366" i="13"/>
  <c r="F389" i="1" s="1"/>
  <c r="F374" i="13"/>
  <c r="F397" i="1" s="1"/>
  <c r="F382" i="13"/>
  <c r="F405" i="1" s="1"/>
  <c r="F390" i="13"/>
  <c r="F413" i="1" s="1"/>
  <c r="F398" i="13"/>
  <c r="F421" i="1" s="1"/>
  <c r="F406" i="13"/>
  <c r="F429" i="1" s="1"/>
  <c r="F414" i="13"/>
  <c r="F437" i="1" s="1"/>
  <c r="F422" i="13"/>
  <c r="F445" i="1" s="1"/>
  <c r="F430" i="13"/>
  <c r="F453" i="1" s="1"/>
  <c r="F438" i="13"/>
  <c r="F461" i="1" s="1"/>
  <c r="F446" i="13"/>
  <c r="F467" i="1" s="1"/>
  <c r="F454" i="13"/>
  <c r="F474" i="1" s="1"/>
  <c r="F462" i="13"/>
  <c r="F482" i="1" s="1"/>
  <c r="F470" i="13"/>
  <c r="F489" i="1" s="1"/>
  <c r="F478" i="13"/>
  <c r="F497" i="1" s="1"/>
  <c r="F486" i="13"/>
  <c r="F505" i="1" s="1"/>
  <c r="F494" i="13"/>
  <c r="F513" i="1" s="1"/>
  <c r="F502" i="13"/>
  <c r="F521" i="1" s="1"/>
  <c r="F510" i="13"/>
  <c r="F518" i="13"/>
  <c r="F534" i="1" s="1"/>
  <c r="F526" i="13"/>
  <c r="F540" i="1" s="1"/>
  <c r="J160" i="13"/>
  <c r="H183" i="1" s="1"/>
  <c r="J164" i="13"/>
  <c r="H187" i="1" s="1"/>
  <c r="J192" i="13"/>
  <c r="H215" i="1" s="1"/>
  <c r="J196" i="13"/>
  <c r="H219" i="1" s="1"/>
  <c r="J208" i="13"/>
  <c r="H231" i="1" s="1"/>
  <c r="J216" i="13"/>
  <c r="H239" i="1" s="1"/>
  <c r="J284" i="13"/>
  <c r="H307" i="1" s="1"/>
  <c r="J304" i="13"/>
  <c r="H327" i="1" s="1"/>
  <c r="J316" i="13"/>
  <c r="H339" i="1" s="1"/>
  <c r="J340" i="13"/>
  <c r="H365" i="1" s="1"/>
  <c r="J344" i="13"/>
  <c r="H368" i="1" s="1"/>
  <c r="J380" i="13"/>
  <c r="H403" i="1" s="1"/>
  <c r="J384" i="13"/>
  <c r="H407" i="1" s="1"/>
  <c r="J388" i="13"/>
  <c r="H411" i="1" s="1"/>
  <c r="J503" i="13"/>
  <c r="H522" i="1" s="1"/>
  <c r="J507" i="13"/>
  <c r="H526" i="1" s="1"/>
  <c r="J511" i="13"/>
  <c r="H529" i="1" s="1"/>
  <c r="J515" i="13"/>
  <c r="H531" i="1" s="1"/>
  <c r="O28" i="13"/>
  <c r="S53" i="1" s="1"/>
  <c r="O36" i="13"/>
  <c r="S61" i="1" s="1"/>
  <c r="O48" i="13"/>
  <c r="S73" i="1" s="1"/>
  <c r="O184" i="13"/>
  <c r="S207" i="1" s="1"/>
  <c r="S253" i="13"/>
  <c r="V276" i="1" s="1"/>
  <c r="S257" i="13"/>
  <c r="V280" i="1" s="1"/>
  <c r="S285" i="13"/>
  <c r="V308" i="1" s="1"/>
  <c r="O301" i="13"/>
  <c r="S324" i="1" s="1"/>
  <c r="O303" i="13"/>
  <c r="S326" i="1" s="1"/>
  <c r="O305" i="13"/>
  <c r="S328" i="1" s="1"/>
  <c r="O325" i="13"/>
  <c r="S348" i="1" s="1"/>
  <c r="O397" i="13"/>
  <c r="S420" i="1" s="1"/>
  <c r="O399" i="13"/>
  <c r="S422" i="1" s="1"/>
  <c r="O498" i="13"/>
  <c r="S517" i="1" s="1"/>
  <c r="O500" i="13"/>
  <c r="S519" i="1" s="1"/>
  <c r="S523" i="13"/>
  <c r="V537" i="1" s="1"/>
  <c r="J17" i="13"/>
  <c r="H42" i="1" s="1"/>
  <c r="J21" i="13"/>
  <c r="H46" i="1" s="1"/>
  <c r="J29" i="13"/>
  <c r="H54" i="1" s="1"/>
  <c r="J61" i="13"/>
  <c r="H84" i="1" s="1"/>
  <c r="J93" i="13"/>
  <c r="H116" i="1" s="1"/>
  <c r="J101" i="13"/>
  <c r="H124" i="1" s="1"/>
  <c r="J129" i="13"/>
  <c r="H152" i="1" s="1"/>
  <c r="J133" i="13"/>
  <c r="H156" i="1" s="1"/>
  <c r="J145" i="13"/>
  <c r="H168" i="1" s="1"/>
  <c r="J149" i="13"/>
  <c r="H172" i="1" s="1"/>
  <c r="S66" i="13"/>
  <c r="V89" i="1" s="1"/>
  <c r="S317" i="13"/>
  <c r="V340" i="1" s="1"/>
  <c r="S349" i="13"/>
  <c r="V373" i="1" s="1"/>
  <c r="S397" i="13"/>
  <c r="V420" i="1" s="1"/>
  <c r="S399" i="13"/>
  <c r="V422" i="1" s="1"/>
  <c r="S401" i="13"/>
  <c r="V424" i="1" s="1"/>
  <c r="S403" i="13"/>
  <c r="V426" i="1" s="1"/>
  <c r="S405" i="13"/>
  <c r="V428" i="1" s="1"/>
  <c r="O413" i="13"/>
  <c r="S436" i="1" s="1"/>
  <c r="O419" i="13"/>
  <c r="S442" i="1" s="1"/>
  <c r="O431" i="13"/>
  <c r="S454" i="1" s="1"/>
  <c r="J393" i="13"/>
  <c r="H416" i="1" s="1"/>
  <c r="J397" i="13"/>
  <c r="H420" i="1" s="1"/>
  <c r="J413" i="13"/>
  <c r="H436" i="1" s="1"/>
  <c r="J417" i="13"/>
  <c r="H440" i="1" s="1"/>
  <c r="J421" i="13"/>
  <c r="H444" i="1" s="1"/>
  <c r="J437" i="13"/>
  <c r="H460" i="1" s="1"/>
  <c r="J453" i="13"/>
  <c r="H473" i="1" s="1"/>
  <c r="J469" i="13"/>
  <c r="H488" i="1" s="1"/>
  <c r="J493" i="13"/>
  <c r="H512" i="1" s="1"/>
  <c r="J520" i="13"/>
  <c r="H536" i="1" s="1"/>
  <c r="J524" i="13"/>
  <c r="H538" i="1" s="1"/>
  <c r="O45" i="13"/>
  <c r="S70" i="1" s="1"/>
  <c r="O49" i="13"/>
  <c r="S74" i="1" s="1"/>
  <c r="O65" i="13"/>
  <c r="S88" i="1" s="1"/>
  <c r="O149" i="13"/>
  <c r="S172" i="1" s="1"/>
  <c r="O153" i="13"/>
  <c r="S176" i="1" s="1"/>
  <c r="O157" i="13"/>
  <c r="S180" i="1" s="1"/>
  <c r="O161" i="13"/>
  <c r="S184" i="1" s="1"/>
  <c r="O181" i="13"/>
  <c r="S204" i="1" s="1"/>
  <c r="O185" i="13"/>
  <c r="S208" i="1" s="1"/>
  <c r="O189" i="13"/>
  <c r="S212" i="1" s="1"/>
  <c r="O193" i="13"/>
  <c r="S216" i="1" s="1"/>
  <c r="O195" i="13"/>
  <c r="S218" i="1" s="1"/>
  <c r="O197" i="13"/>
  <c r="S220" i="1" s="1"/>
  <c r="O199" i="13"/>
  <c r="S222" i="1" s="1"/>
  <c r="O201" i="13"/>
  <c r="S224" i="1" s="1"/>
  <c r="S238" i="13"/>
  <c r="V261" i="1" s="1"/>
  <c r="S240" i="13"/>
  <c r="V263" i="1" s="1"/>
  <c r="S242" i="13"/>
  <c r="V265" i="1" s="1"/>
  <c r="S244" i="13"/>
  <c r="V267" i="1" s="1"/>
  <c r="S246" i="13"/>
  <c r="V269" i="1" s="1"/>
  <c r="S248" i="13"/>
  <c r="V271" i="1" s="1"/>
  <c r="S254" i="13"/>
  <c r="V277" i="1" s="1"/>
  <c r="S256" i="13"/>
  <c r="V279" i="1" s="1"/>
  <c r="O304" i="13"/>
  <c r="S327" i="1" s="1"/>
  <c r="O330" i="13"/>
  <c r="S353" i="1" s="1"/>
  <c r="O332" i="13"/>
  <c r="S355" i="1" s="1"/>
  <c r="O334" i="13"/>
  <c r="S357" i="1" s="1"/>
  <c r="O336" i="13"/>
  <c r="S359" i="1" s="1"/>
  <c r="O386" i="13"/>
  <c r="S409" i="1" s="1"/>
  <c r="O388" i="13"/>
  <c r="S411" i="1" s="1"/>
  <c r="O390" i="13"/>
  <c r="S413" i="1" s="1"/>
  <c r="O392" i="13"/>
  <c r="S415" i="1" s="1"/>
  <c r="O465" i="13"/>
  <c r="S485" i="1" s="1"/>
  <c r="O475" i="13"/>
  <c r="S494" i="1" s="1"/>
  <c r="O477" i="13"/>
  <c r="S496" i="1" s="1"/>
  <c r="O479" i="13"/>
  <c r="S498" i="1" s="1"/>
  <c r="O485" i="13"/>
  <c r="S504" i="1" s="1"/>
  <c r="O487" i="13"/>
  <c r="S506" i="1" s="1"/>
  <c r="O489" i="13"/>
  <c r="S508" i="1" s="1"/>
  <c r="S516" i="13"/>
  <c r="V532" i="1" s="1"/>
  <c r="S518" i="13"/>
  <c r="V534" i="1" s="1"/>
  <c r="S520" i="13"/>
  <c r="V536" i="1" s="1"/>
  <c r="S522" i="13"/>
  <c r="S49" i="13"/>
  <c r="V74" i="1" s="1"/>
  <c r="S51" i="13"/>
  <c r="V76" i="1" s="1"/>
  <c r="O267" i="13"/>
  <c r="S290" i="1" s="1"/>
  <c r="O269" i="13"/>
  <c r="S292" i="1" s="1"/>
  <c r="O275" i="13"/>
  <c r="S298" i="1" s="1"/>
  <c r="S316" i="13"/>
  <c r="V339" i="1" s="1"/>
  <c r="S330" i="13"/>
  <c r="V353" i="1" s="1"/>
  <c r="S332" i="13"/>
  <c r="V355" i="1" s="1"/>
  <c r="S334" i="13"/>
  <c r="V357" i="1" s="1"/>
  <c r="S336" i="13"/>
  <c r="V359" i="1" s="1"/>
  <c r="S386" i="13"/>
  <c r="V409" i="1" s="1"/>
  <c r="S388" i="13"/>
  <c r="V411" i="1" s="1"/>
  <c r="S390" i="13"/>
  <c r="V413" i="1" s="1"/>
  <c r="S392" i="13"/>
  <c r="V415" i="1" s="1"/>
  <c r="O414" i="13"/>
  <c r="S437" i="1" s="1"/>
  <c r="O420" i="13"/>
  <c r="S443" i="1" s="1"/>
  <c r="O422" i="13"/>
  <c r="S445" i="1" s="1"/>
  <c r="O424" i="13"/>
  <c r="S447" i="1" s="1"/>
  <c r="O428" i="13"/>
  <c r="S451" i="1" s="1"/>
  <c r="O432" i="13"/>
  <c r="S455" i="1" s="1"/>
  <c r="O434" i="13"/>
  <c r="S457" i="1" s="1"/>
  <c r="O436" i="13"/>
  <c r="S459" i="1" s="1"/>
  <c r="S465" i="13"/>
  <c r="V485" i="1" s="1"/>
  <c r="S467" i="13"/>
  <c r="V487" i="1" s="1"/>
  <c r="S469" i="13"/>
  <c r="V488" i="1" s="1"/>
  <c r="S473" i="13"/>
  <c r="V492" i="1" s="1"/>
  <c r="S475" i="13"/>
  <c r="V494" i="1" s="1"/>
  <c r="S477" i="13"/>
  <c r="V496" i="1" s="1"/>
  <c r="S479" i="13"/>
  <c r="V498" i="1" s="1"/>
  <c r="S483" i="13"/>
  <c r="V502" i="1" s="1"/>
  <c r="S485" i="13"/>
  <c r="V504" i="1" s="1"/>
  <c r="S487" i="13"/>
  <c r="V506" i="1" s="1"/>
  <c r="S489" i="13"/>
  <c r="V508" i="1" s="1"/>
  <c r="S491" i="13"/>
  <c r="V510" i="1" s="1"/>
  <c r="J43" i="13"/>
  <c r="H68" i="1" s="1"/>
  <c r="J63" i="13"/>
  <c r="H86" i="1" s="1"/>
  <c r="J71" i="13"/>
  <c r="H94" i="1" s="1"/>
  <c r="J79" i="13"/>
  <c r="H102" i="1" s="1"/>
  <c r="J87" i="13"/>
  <c r="H110" i="1" s="1"/>
  <c r="J107" i="13"/>
  <c r="H130" i="1" s="1"/>
  <c r="J206" i="13"/>
  <c r="H229" i="1" s="1"/>
  <c r="J210" i="13"/>
  <c r="H233" i="1" s="1"/>
  <c r="J214" i="13"/>
  <c r="H237" i="1" s="1"/>
  <c r="J218" i="13"/>
  <c r="H241" i="1" s="1"/>
  <c r="J309" i="13"/>
  <c r="H332" i="1" s="1"/>
  <c r="J345" i="13"/>
  <c r="H369" i="1" s="1"/>
  <c r="J381" i="13"/>
  <c r="H404" i="1" s="1"/>
  <c r="J504" i="13"/>
  <c r="H523" i="1" s="1"/>
  <c r="J508" i="13"/>
  <c r="H527" i="1" s="1"/>
  <c r="O38" i="13"/>
  <c r="S63" i="1" s="1"/>
  <c r="O50" i="13"/>
  <c r="S75" i="1" s="1"/>
  <c r="O54" i="13"/>
  <c r="O58" i="13"/>
  <c r="S81" i="1" s="1"/>
  <c r="O62" i="13"/>
  <c r="S85" i="1" s="1"/>
  <c r="O66" i="13"/>
  <c r="S89" i="1" s="1"/>
  <c r="J40" i="13"/>
  <c r="H65" i="1" s="1"/>
  <c r="J44" i="13"/>
  <c r="H69" i="1" s="1"/>
  <c r="J48" i="13"/>
  <c r="H73" i="1" s="1"/>
  <c r="J72" i="13"/>
  <c r="H95" i="1" s="1"/>
  <c r="J88" i="13"/>
  <c r="H111" i="1" s="1"/>
  <c r="J96" i="13"/>
  <c r="H119" i="1" s="1"/>
  <c r="J144" i="13"/>
  <c r="H167" i="1" s="1"/>
  <c r="J148" i="13"/>
  <c r="H171" i="1" s="1"/>
  <c r="J183" i="13"/>
  <c r="H206" i="1" s="1"/>
  <c r="J226" i="13"/>
  <c r="H249" i="1" s="1"/>
  <c r="J234" i="13"/>
  <c r="H257" i="1" s="1"/>
  <c r="J238" i="13"/>
  <c r="H261" i="1" s="1"/>
  <c r="J270" i="13"/>
  <c r="H293" i="1" s="1"/>
  <c r="J298" i="13"/>
  <c r="H321" i="1" s="1"/>
  <c r="J306" i="13"/>
  <c r="H329" i="1" s="1"/>
  <c r="O230" i="13"/>
  <c r="S253" i="1" s="1"/>
  <c r="J263" i="13"/>
  <c r="H286" i="1" s="1"/>
  <c r="J379" i="13"/>
  <c r="H402" i="1" s="1"/>
  <c r="J387" i="13"/>
  <c r="H410" i="1" s="1"/>
  <c r="J502" i="13"/>
  <c r="H521" i="1" s="1"/>
  <c r="J506" i="13"/>
  <c r="H525" i="1" s="1"/>
  <c r="J514" i="13"/>
  <c r="O17" i="13"/>
  <c r="S42" i="1" s="1"/>
  <c r="O21" i="13"/>
  <c r="S46" i="1" s="1"/>
  <c r="O25" i="13"/>
  <c r="S50" i="1" s="1"/>
  <c r="O37" i="13"/>
  <c r="S62" i="1" s="1"/>
  <c r="S98" i="13"/>
  <c r="V121" i="1" s="1"/>
  <c r="J41" i="13"/>
  <c r="H66" i="1" s="1"/>
  <c r="J65" i="13"/>
  <c r="H88" i="1" s="1"/>
  <c r="J89" i="13"/>
  <c r="H112" i="1" s="1"/>
  <c r="J158" i="13"/>
  <c r="H181" i="1" s="1"/>
  <c r="J174" i="13"/>
  <c r="H197" i="1" s="1"/>
  <c r="J233" i="13"/>
  <c r="H256" i="1" s="1"/>
  <c r="J241" i="13"/>
  <c r="H264" i="1" s="1"/>
  <c r="J265" i="13"/>
  <c r="H288" i="1" s="1"/>
  <c r="J424" i="13"/>
  <c r="H447" i="1" s="1"/>
  <c r="J428" i="13"/>
  <c r="H451" i="1" s="1"/>
  <c r="J432" i="13"/>
  <c r="H455" i="1" s="1"/>
  <c r="J436" i="13"/>
  <c r="H459" i="1" s="1"/>
  <c r="J464" i="13"/>
  <c r="H484" i="1" s="1"/>
  <c r="J468" i="13"/>
  <c r="J492" i="13"/>
  <c r="H511" i="1" s="1"/>
  <c r="S313" i="13"/>
  <c r="V336" i="1" s="1"/>
  <c r="S315" i="13"/>
  <c r="V338" i="1" s="1"/>
  <c r="S321" i="13"/>
  <c r="V344" i="1" s="1"/>
  <c r="J38" i="13"/>
  <c r="H63" i="1" s="1"/>
  <c r="J62" i="13"/>
  <c r="H85" i="1" s="1"/>
  <c r="J74" i="13"/>
  <c r="H97" i="1" s="1"/>
  <c r="J78" i="13"/>
  <c r="H101" i="1" s="1"/>
  <c r="J86" i="13"/>
  <c r="H109" i="1" s="1"/>
  <c r="J90" i="13"/>
  <c r="H113" i="1" s="1"/>
  <c r="J105" i="13"/>
  <c r="H128" i="1" s="1"/>
  <c r="J109" i="13"/>
  <c r="H132" i="1" s="1"/>
  <c r="J137" i="13"/>
  <c r="H160" i="1" s="1"/>
  <c r="J240" i="13"/>
  <c r="H263" i="1" s="1"/>
  <c r="J244" i="13"/>
  <c r="H267" i="1" s="1"/>
  <c r="J310" i="13"/>
  <c r="H333" i="1" s="1"/>
  <c r="J318" i="13"/>
  <c r="H341" i="1" s="1"/>
  <c r="J350" i="13"/>
  <c r="H374" i="1" s="1"/>
  <c r="J358" i="13"/>
  <c r="H382" i="1" s="1"/>
  <c r="J362" i="13"/>
  <c r="H386" i="1" s="1"/>
  <c r="J366" i="13"/>
  <c r="H389" i="1" s="1"/>
  <c r="J370" i="13"/>
  <c r="H393" i="1" s="1"/>
  <c r="J374" i="13"/>
  <c r="H397" i="1" s="1"/>
  <c r="J378" i="13"/>
  <c r="H401" i="1" s="1"/>
  <c r="J473" i="13"/>
  <c r="H492" i="1" s="1"/>
  <c r="J485" i="13"/>
  <c r="H504" i="1" s="1"/>
  <c r="J501" i="13"/>
  <c r="H520" i="1" s="1"/>
  <c r="O294" i="13"/>
  <c r="S317" i="1" s="1"/>
  <c r="O296" i="13"/>
  <c r="S319" i="1" s="1"/>
  <c r="S341" i="13"/>
  <c r="V366" i="1" s="1"/>
  <c r="S343" i="13"/>
  <c r="V367" i="1" s="1"/>
  <c r="S351" i="13"/>
  <c r="V375" i="1" s="1"/>
  <c r="S353" i="13"/>
  <c r="V377" i="1" s="1"/>
  <c r="S355" i="13"/>
  <c r="V379" i="1" s="1"/>
  <c r="S365" i="13"/>
  <c r="V388" i="1" s="1"/>
  <c r="S369" i="13"/>
  <c r="V392" i="1" s="1"/>
  <c r="S371" i="13"/>
  <c r="V394" i="1" s="1"/>
  <c r="S373" i="13"/>
  <c r="V396" i="1" s="1"/>
  <c r="S375" i="13"/>
  <c r="V398" i="1" s="1"/>
  <c r="S381" i="13"/>
  <c r="V404" i="1" s="1"/>
  <c r="J311" i="13"/>
  <c r="H334" i="1" s="1"/>
  <c r="J335" i="13"/>
  <c r="H358" i="1" s="1"/>
  <c r="J422" i="13"/>
  <c r="H445" i="1" s="1"/>
  <c r="J426" i="13"/>
  <c r="H449" i="1" s="1"/>
  <c r="J430" i="13"/>
  <c r="H453" i="1" s="1"/>
  <c r="J438" i="13"/>
  <c r="H461" i="1" s="1"/>
  <c r="J442" i="13"/>
  <c r="H465" i="1" s="1"/>
  <c r="J450" i="13"/>
  <c r="H471" i="1" s="1"/>
  <c r="J470" i="13"/>
  <c r="H489" i="1" s="1"/>
  <c r="J474" i="13"/>
  <c r="H493" i="1" s="1"/>
  <c r="J482" i="13"/>
  <c r="H501" i="1" s="1"/>
  <c r="S147" i="13"/>
  <c r="V170" i="1" s="1"/>
  <c r="S149" i="13"/>
  <c r="V172" i="1" s="1"/>
  <c r="S151" i="13"/>
  <c r="V174" i="1" s="1"/>
  <c r="S153" i="13"/>
  <c r="V176" i="1" s="1"/>
  <c r="S155" i="13"/>
  <c r="V178" i="1" s="1"/>
  <c r="S157" i="13"/>
  <c r="V180" i="1" s="1"/>
  <c r="S159" i="13"/>
  <c r="V182" i="1" s="1"/>
  <c r="S161" i="13"/>
  <c r="V184" i="1" s="1"/>
  <c r="S163" i="13"/>
  <c r="V186" i="1" s="1"/>
  <c r="S165" i="13"/>
  <c r="V188" i="1" s="1"/>
  <c r="S167" i="13"/>
  <c r="V190" i="1" s="1"/>
  <c r="S169" i="13"/>
  <c r="V192" i="1" s="1"/>
  <c r="S171" i="13"/>
  <c r="V194" i="1" s="1"/>
  <c r="S173" i="13"/>
  <c r="V196" i="1" s="1"/>
  <c r="S175" i="13"/>
  <c r="V198" i="1" s="1"/>
  <c r="S177" i="13"/>
  <c r="V200" i="1" s="1"/>
  <c r="S201" i="13"/>
  <c r="V224" i="1" s="1"/>
  <c r="O243" i="13"/>
  <c r="S266" i="1" s="1"/>
  <c r="O245" i="13"/>
  <c r="S268" i="1" s="1"/>
  <c r="O247" i="13"/>
  <c r="S270" i="1" s="1"/>
  <c r="O249" i="13"/>
  <c r="S272" i="1" s="1"/>
  <c r="O255" i="13"/>
  <c r="S278" i="1" s="1"/>
  <c r="O257" i="13"/>
  <c r="S280" i="1" s="1"/>
  <c r="S304" i="13"/>
  <c r="V327" i="1" s="1"/>
  <c r="O463" i="13"/>
  <c r="S483" i="1" s="1"/>
  <c r="S265" i="13"/>
  <c r="V288" i="1" s="1"/>
  <c r="S273" i="13"/>
  <c r="V296" i="1" s="1"/>
  <c r="O287" i="13"/>
  <c r="S310" i="1" s="1"/>
  <c r="O514" i="13"/>
  <c r="S18" i="13"/>
  <c r="V43" i="1" s="1"/>
  <c r="S38" i="13"/>
  <c r="V63" i="1" s="1"/>
  <c r="S52" i="13"/>
  <c r="V77" i="1" s="1"/>
  <c r="S54" i="13"/>
  <c r="S56" i="13"/>
  <c r="V79" i="1" s="1"/>
  <c r="S58" i="13"/>
  <c r="V81" i="1" s="1"/>
  <c r="S60" i="13"/>
  <c r="V83" i="1" s="1"/>
  <c r="O138" i="13"/>
  <c r="S161" i="1" s="1"/>
  <c r="O140" i="13"/>
  <c r="S163" i="1" s="1"/>
  <c r="O142" i="13"/>
  <c r="S165" i="1" s="1"/>
  <c r="O144" i="13"/>
  <c r="S167" i="1" s="1"/>
  <c r="O146" i="13"/>
  <c r="S169" i="1" s="1"/>
  <c r="O148" i="13"/>
  <c r="S171" i="1" s="1"/>
  <c r="O150" i="13"/>
  <c r="S173" i="1" s="1"/>
  <c r="O152" i="13"/>
  <c r="S175" i="1" s="1"/>
  <c r="O154" i="13"/>
  <c r="S177" i="1" s="1"/>
  <c r="O156" i="13"/>
  <c r="S179" i="1" s="1"/>
  <c r="O158" i="13"/>
  <c r="S181" i="1" s="1"/>
  <c r="O160" i="13"/>
  <c r="S183" i="1" s="1"/>
  <c r="O162" i="13"/>
  <c r="S185" i="1" s="1"/>
  <c r="O168" i="13"/>
  <c r="S191" i="1" s="1"/>
  <c r="O170" i="13"/>
  <c r="S193" i="1" s="1"/>
  <c r="O172" i="13"/>
  <c r="S195" i="1" s="1"/>
  <c r="O174" i="13"/>
  <c r="S197" i="1" s="1"/>
  <c r="O176" i="13"/>
  <c r="S199" i="1" s="1"/>
  <c r="O178" i="13"/>
  <c r="S201" i="1" s="1"/>
  <c r="O198" i="13"/>
  <c r="S221" i="1" s="1"/>
  <c r="O200" i="13"/>
  <c r="S223" i="1" s="1"/>
  <c r="O202" i="13"/>
  <c r="S225" i="1" s="1"/>
  <c r="O212" i="13"/>
  <c r="S235" i="1" s="1"/>
  <c r="O214" i="13"/>
  <c r="S237" i="1" s="1"/>
  <c r="O216" i="13"/>
  <c r="S239" i="1" s="1"/>
  <c r="O218" i="13"/>
  <c r="S241" i="1" s="1"/>
  <c r="O220" i="13"/>
  <c r="S243" i="1" s="1"/>
  <c r="S233" i="13"/>
  <c r="V256" i="1" s="1"/>
  <c r="S237" i="13"/>
  <c r="V260" i="1" s="1"/>
  <c r="S239" i="13"/>
  <c r="V262" i="1" s="1"/>
  <c r="S241" i="13"/>
  <c r="V264" i="1" s="1"/>
  <c r="S245" i="13"/>
  <c r="V268" i="1" s="1"/>
  <c r="S247" i="13"/>
  <c r="V270" i="1" s="1"/>
  <c r="S249" i="13"/>
  <c r="V272" i="1" s="1"/>
  <c r="S296" i="13"/>
  <c r="V319" i="1" s="1"/>
  <c r="O314" i="13"/>
  <c r="S337" i="1" s="1"/>
  <c r="O316" i="13"/>
  <c r="S339" i="1" s="1"/>
  <c r="S329" i="13"/>
  <c r="V352" i="1" s="1"/>
  <c r="S331" i="13"/>
  <c r="V354" i="1" s="1"/>
  <c r="S335" i="13"/>
  <c r="V358" i="1" s="1"/>
  <c r="O359" i="13"/>
  <c r="S383" i="1" s="1"/>
  <c r="O365" i="13"/>
  <c r="S388" i="1" s="1"/>
  <c r="O385" i="13"/>
  <c r="S408" i="1" s="1"/>
  <c r="O387" i="13"/>
  <c r="S410" i="1" s="1"/>
  <c r="O389" i="13"/>
  <c r="S412" i="1" s="1"/>
  <c r="O393" i="13"/>
  <c r="S416" i="1" s="1"/>
  <c r="S398" i="13"/>
  <c r="V421" i="1" s="1"/>
  <c r="S404" i="13"/>
  <c r="V427" i="1" s="1"/>
  <c r="O473" i="13"/>
  <c r="S492" i="1" s="1"/>
  <c r="O493" i="13"/>
  <c r="S512" i="1" s="1"/>
  <c r="S500" i="13"/>
  <c r="V519" i="1" s="1"/>
  <c r="O403" i="13"/>
  <c r="S426" i="1" s="1"/>
  <c r="O405" i="13"/>
  <c r="S428" i="1" s="1"/>
  <c r="S524" i="13"/>
  <c r="V538" i="1" s="1"/>
  <c r="O526" i="13"/>
  <c r="S540" i="1" s="1"/>
  <c r="O528" i="13"/>
  <c r="S542" i="1" s="1"/>
  <c r="S25" i="13"/>
  <c r="V50" i="1" s="1"/>
  <c r="S27" i="13"/>
  <c r="V52" i="1" s="1"/>
  <c r="S29" i="13"/>
  <c r="V54" i="1" s="1"/>
  <c r="S31" i="13"/>
  <c r="V56" i="1" s="1"/>
  <c r="S33" i="13"/>
  <c r="V58" i="1" s="1"/>
  <c r="S35" i="13"/>
  <c r="V60" i="1" s="1"/>
  <c r="O55" i="13"/>
  <c r="S78" i="1" s="1"/>
  <c r="O73" i="13"/>
  <c r="S96" i="1" s="1"/>
  <c r="O77" i="13"/>
  <c r="S100" i="1" s="1"/>
  <c r="O81" i="13"/>
  <c r="S104" i="1" s="1"/>
  <c r="O101" i="13"/>
  <c r="S124" i="1" s="1"/>
  <c r="O105" i="13"/>
  <c r="S128" i="1" s="1"/>
  <c r="O109" i="13"/>
  <c r="S132" i="1" s="1"/>
  <c r="O113" i="13"/>
  <c r="S136" i="1" s="1"/>
  <c r="O133" i="13"/>
  <c r="S156" i="1" s="1"/>
  <c r="S146" i="13"/>
  <c r="V169" i="1" s="1"/>
  <c r="S166" i="13"/>
  <c r="V189" i="1" s="1"/>
  <c r="S222" i="13"/>
  <c r="V245" i="1" s="1"/>
  <c r="S224" i="13"/>
  <c r="V247" i="1" s="1"/>
  <c r="S228" i="13"/>
  <c r="V251" i="1" s="1"/>
  <c r="O254" i="13"/>
  <c r="S277" i="1" s="1"/>
  <c r="O266" i="13"/>
  <c r="S289" i="1" s="1"/>
  <c r="O268" i="13"/>
  <c r="S291" i="1" s="1"/>
  <c r="O270" i="13"/>
  <c r="S293" i="1" s="1"/>
  <c r="O274" i="13"/>
  <c r="S297" i="1" s="1"/>
  <c r="O276" i="13"/>
  <c r="S299" i="1" s="1"/>
  <c r="O291" i="13"/>
  <c r="S314" i="1" s="1"/>
  <c r="O342" i="13"/>
  <c r="O344" i="13"/>
  <c r="S368" i="1" s="1"/>
  <c r="O350" i="13"/>
  <c r="S374" i="1" s="1"/>
  <c r="O352" i="13"/>
  <c r="S376" i="1" s="1"/>
  <c r="O354" i="13"/>
  <c r="S378" i="1" s="1"/>
  <c r="O356" i="13"/>
  <c r="S380" i="1" s="1"/>
  <c r="O370" i="13"/>
  <c r="S393" i="1" s="1"/>
  <c r="O372" i="13"/>
  <c r="S395" i="1" s="1"/>
  <c r="O374" i="13"/>
  <c r="S397" i="1" s="1"/>
  <c r="O376" i="13"/>
  <c r="S399" i="1" s="1"/>
  <c r="O421" i="13"/>
  <c r="S444" i="1" s="1"/>
  <c r="O425" i="13"/>
  <c r="S448" i="1" s="1"/>
  <c r="O429" i="13"/>
  <c r="S452" i="1" s="1"/>
  <c r="O433" i="13"/>
  <c r="S456" i="1" s="1"/>
  <c r="O437" i="13"/>
  <c r="S460" i="1" s="1"/>
  <c r="S458" i="13"/>
  <c r="V478" i="1" s="1"/>
  <c r="O466" i="13"/>
  <c r="S486" i="1" s="1"/>
  <c r="O468" i="13"/>
  <c r="O474" i="13"/>
  <c r="S493" i="1" s="1"/>
  <c r="O476" i="13"/>
  <c r="S495" i="1" s="1"/>
  <c r="O478" i="13"/>
  <c r="S497" i="1" s="1"/>
  <c r="O509" i="13"/>
  <c r="S528" i="1" s="1"/>
  <c r="O511" i="13"/>
  <c r="S529" i="1" s="1"/>
  <c r="O513" i="13"/>
  <c r="O515" i="13"/>
  <c r="S531" i="1" s="1"/>
  <c r="O517" i="13"/>
  <c r="S533" i="1" s="1"/>
  <c r="O519" i="13"/>
  <c r="S535" i="1" s="1"/>
  <c r="O521" i="13"/>
  <c r="O22" i="13"/>
  <c r="S47" i="1" s="1"/>
  <c r="S67" i="13"/>
  <c r="V90" i="1" s="1"/>
  <c r="S69" i="13"/>
  <c r="V92" i="1" s="1"/>
  <c r="S71" i="13"/>
  <c r="V94" i="1" s="1"/>
  <c r="S73" i="13"/>
  <c r="V96" i="1" s="1"/>
  <c r="S75" i="13"/>
  <c r="V98" i="1" s="1"/>
  <c r="S77" i="13"/>
  <c r="V100" i="1" s="1"/>
  <c r="S79" i="13"/>
  <c r="V102" i="1" s="1"/>
  <c r="S81" i="13"/>
  <c r="V104" i="1" s="1"/>
  <c r="S83" i="13"/>
  <c r="V106" i="1" s="1"/>
  <c r="S85" i="13"/>
  <c r="V108" i="1" s="1"/>
  <c r="S87" i="13"/>
  <c r="V110" i="1" s="1"/>
  <c r="S89" i="13"/>
  <c r="V112" i="1" s="1"/>
  <c r="S91" i="13"/>
  <c r="V114" i="1" s="1"/>
  <c r="S93" i="13"/>
  <c r="V116" i="1" s="1"/>
  <c r="S95" i="13"/>
  <c r="V118" i="1" s="1"/>
  <c r="S97" i="13"/>
  <c r="V120" i="1" s="1"/>
  <c r="S115" i="13"/>
  <c r="V138" i="1" s="1"/>
  <c r="S117" i="13"/>
  <c r="V140" i="1" s="1"/>
  <c r="S119" i="13"/>
  <c r="V142" i="1" s="1"/>
  <c r="S121" i="13"/>
  <c r="V144" i="1" s="1"/>
  <c r="S123" i="13"/>
  <c r="V146" i="1" s="1"/>
  <c r="S125" i="13"/>
  <c r="V148" i="1" s="1"/>
  <c r="S127" i="13"/>
  <c r="V150" i="1" s="1"/>
  <c r="S129" i="13"/>
  <c r="V152" i="1" s="1"/>
  <c r="S131" i="13"/>
  <c r="V154" i="1" s="1"/>
  <c r="S133" i="13"/>
  <c r="V156" i="1" s="1"/>
  <c r="O135" i="13"/>
  <c r="S158" i="1" s="1"/>
  <c r="O139" i="13"/>
  <c r="S162" i="1" s="1"/>
  <c r="O167" i="13"/>
  <c r="S190" i="1" s="1"/>
  <c r="O171" i="13"/>
  <c r="S194" i="1" s="1"/>
  <c r="O223" i="13"/>
  <c r="S246" i="1" s="1"/>
  <c r="O225" i="13"/>
  <c r="S248" i="1" s="1"/>
  <c r="S266" i="13"/>
  <c r="V289" i="1" s="1"/>
  <c r="S268" i="13"/>
  <c r="V291" i="1" s="1"/>
  <c r="S274" i="13"/>
  <c r="V297" i="1" s="1"/>
  <c r="S276" i="13"/>
  <c r="V299" i="1" s="1"/>
  <c r="S301" i="13"/>
  <c r="V324" i="1" s="1"/>
  <c r="S303" i="13"/>
  <c r="V326" i="1" s="1"/>
  <c r="O311" i="13"/>
  <c r="S334" i="1" s="1"/>
  <c r="S328" i="13"/>
  <c r="V351" i="1" s="1"/>
  <c r="S342" i="13"/>
  <c r="S344" i="13"/>
  <c r="V368" i="1" s="1"/>
  <c r="S350" i="13"/>
  <c r="V374" i="1" s="1"/>
  <c r="S352" i="13"/>
  <c r="V376" i="1" s="1"/>
  <c r="S354" i="13"/>
  <c r="V378" i="1" s="1"/>
  <c r="S356" i="13"/>
  <c r="V380" i="1" s="1"/>
  <c r="S372" i="13"/>
  <c r="V395" i="1" s="1"/>
  <c r="S376" i="13"/>
  <c r="V399" i="1" s="1"/>
  <c r="O396" i="13"/>
  <c r="S419" i="1" s="1"/>
  <c r="S413" i="13"/>
  <c r="V436" i="1" s="1"/>
  <c r="S415" i="13"/>
  <c r="V438" i="1" s="1"/>
  <c r="S419" i="13"/>
  <c r="V442" i="1" s="1"/>
  <c r="S421" i="13"/>
  <c r="V444" i="1" s="1"/>
  <c r="S423" i="13"/>
  <c r="V446" i="1" s="1"/>
  <c r="S425" i="13"/>
  <c r="V448" i="1" s="1"/>
  <c r="S427" i="13"/>
  <c r="V450" i="1" s="1"/>
  <c r="O461" i="13"/>
  <c r="S481" i="1" s="1"/>
  <c r="S468" i="13"/>
  <c r="S484" i="13"/>
  <c r="V503" i="1" s="1"/>
  <c r="S486" i="13"/>
  <c r="V505" i="1" s="1"/>
  <c r="S488" i="13"/>
  <c r="V507" i="1" s="1"/>
  <c r="S505" i="13"/>
  <c r="V524" i="1" s="1"/>
  <c r="S507" i="13"/>
  <c r="V526" i="1" s="1"/>
  <c r="S509" i="13"/>
  <c r="V528" i="1" s="1"/>
  <c r="S511" i="13"/>
  <c r="V529" i="1" s="1"/>
  <c r="S515" i="13"/>
  <c r="V531" i="1" s="1"/>
  <c r="S517" i="13"/>
  <c r="V533" i="1" s="1"/>
  <c r="S519" i="13"/>
  <c r="V535" i="1" s="1"/>
  <c r="S521" i="13"/>
  <c r="J7" i="13"/>
  <c r="H32" i="1" s="1"/>
  <c r="J11" i="13"/>
  <c r="H36" i="1" s="1"/>
  <c r="J23" i="13"/>
  <c r="H48" i="1" s="1"/>
  <c r="J35" i="13"/>
  <c r="H60" i="1" s="1"/>
  <c r="J42" i="13"/>
  <c r="H67" i="1" s="1"/>
  <c r="J46" i="13"/>
  <c r="H71" i="1" s="1"/>
  <c r="J54" i="13"/>
  <c r="J83" i="13"/>
  <c r="H106" i="1" s="1"/>
  <c r="J94" i="13"/>
  <c r="H117" i="1" s="1"/>
  <c r="J136" i="13"/>
  <c r="H159" i="1" s="1"/>
  <c r="J140" i="13"/>
  <c r="H163" i="1" s="1"/>
  <c r="J155" i="13"/>
  <c r="H178" i="1" s="1"/>
  <c r="J166" i="13"/>
  <c r="H189" i="1" s="1"/>
  <c r="J189" i="13"/>
  <c r="H212" i="1" s="1"/>
  <c r="J219" i="13"/>
  <c r="H242" i="1" s="1"/>
  <c r="J291" i="13"/>
  <c r="H314" i="1" s="1"/>
  <c r="J329" i="13"/>
  <c r="H352" i="1" s="1"/>
  <c r="J333" i="13"/>
  <c r="H356" i="1" s="1"/>
  <c r="J352" i="13"/>
  <c r="H376" i="1" s="1"/>
  <c r="J360" i="13"/>
  <c r="H384" i="1" s="1"/>
  <c r="J372" i="13"/>
  <c r="H395" i="1" s="1"/>
  <c r="J391" i="13"/>
  <c r="H414" i="1" s="1"/>
  <c r="J395" i="13"/>
  <c r="H418" i="1" s="1"/>
  <c r="J407" i="13"/>
  <c r="H430" i="1" s="1"/>
  <c r="J411" i="13"/>
  <c r="H434" i="1" s="1"/>
  <c r="J415" i="13"/>
  <c r="H438" i="1" s="1"/>
  <c r="J419" i="13"/>
  <c r="H442" i="1" s="1"/>
  <c r="J457" i="13"/>
  <c r="H477" i="1" s="1"/>
  <c r="J461" i="13"/>
  <c r="H481" i="1" s="1"/>
  <c r="J476" i="13"/>
  <c r="H495" i="1" s="1"/>
  <c r="J495" i="13"/>
  <c r="H514" i="1" s="1"/>
  <c r="J499" i="13"/>
  <c r="H518" i="1" s="1"/>
  <c r="J510" i="13"/>
  <c r="J518" i="13"/>
  <c r="H534" i="1" s="1"/>
  <c r="J522" i="13"/>
  <c r="J526" i="13"/>
  <c r="H540" i="1" s="1"/>
  <c r="J8" i="13"/>
  <c r="H33" i="1" s="1"/>
  <c r="J12" i="13"/>
  <c r="H37" i="1" s="1"/>
  <c r="J24" i="13"/>
  <c r="H49" i="1" s="1"/>
  <c r="J28" i="13"/>
  <c r="H53" i="1" s="1"/>
  <c r="J32" i="13"/>
  <c r="H57" i="1" s="1"/>
  <c r="J36" i="13"/>
  <c r="H61" i="1" s="1"/>
  <c r="J39" i="13"/>
  <c r="H64" i="1" s="1"/>
  <c r="J47" i="13"/>
  <c r="H72" i="1" s="1"/>
  <c r="J66" i="13"/>
  <c r="H89" i="1" s="1"/>
  <c r="J70" i="13"/>
  <c r="H93" i="1" s="1"/>
  <c r="J77" i="13"/>
  <c r="H100" i="1" s="1"/>
  <c r="J80" i="13"/>
  <c r="H103" i="1" s="1"/>
  <c r="J167" i="13"/>
  <c r="H190" i="1" s="1"/>
  <c r="J224" i="13"/>
  <c r="H247" i="1" s="1"/>
  <c r="J232" i="13"/>
  <c r="H255" i="1" s="1"/>
  <c r="J236" i="13"/>
  <c r="H259" i="1" s="1"/>
  <c r="J281" i="13"/>
  <c r="H304" i="1" s="1"/>
  <c r="J292" i="13"/>
  <c r="H315" i="1" s="1"/>
  <c r="J322" i="13"/>
  <c r="H345" i="1" s="1"/>
  <c r="J326" i="13"/>
  <c r="H349" i="1" s="1"/>
  <c r="J330" i="13"/>
  <c r="H353" i="1" s="1"/>
  <c r="J334" i="13"/>
  <c r="H357" i="1" s="1"/>
  <c r="J527" i="13"/>
  <c r="H541" i="1" s="1"/>
  <c r="J531" i="13"/>
  <c r="S61" i="13"/>
  <c r="V84" i="1" s="1"/>
  <c r="S63" i="13"/>
  <c r="V86" i="1" s="1"/>
  <c r="S65" i="13"/>
  <c r="V88" i="1" s="1"/>
  <c r="O71" i="13"/>
  <c r="S94" i="1" s="1"/>
  <c r="O75" i="13"/>
  <c r="S98" i="1" s="1"/>
  <c r="O85" i="13"/>
  <c r="S108" i="1" s="1"/>
  <c r="O89" i="13"/>
  <c r="S112" i="1" s="1"/>
  <c r="O93" i="13"/>
  <c r="S116" i="1" s="1"/>
  <c r="O97" i="13"/>
  <c r="S120" i="1" s="1"/>
  <c r="S104" i="13"/>
  <c r="V127" i="1" s="1"/>
  <c r="S106" i="13"/>
  <c r="V129" i="1" s="1"/>
  <c r="S108" i="13"/>
  <c r="V131" i="1" s="1"/>
  <c r="S110" i="13"/>
  <c r="V133" i="1" s="1"/>
  <c r="S112" i="13"/>
  <c r="V135" i="1" s="1"/>
  <c r="S114" i="13"/>
  <c r="V137" i="1" s="1"/>
  <c r="J110" i="13"/>
  <c r="H133" i="1" s="1"/>
  <c r="J198" i="13"/>
  <c r="H221" i="1" s="1"/>
  <c r="J512" i="13"/>
  <c r="H530" i="1" s="1"/>
  <c r="J389" i="13"/>
  <c r="H412" i="1" s="1"/>
  <c r="J56" i="13"/>
  <c r="H79" i="1" s="1"/>
  <c r="J60" i="13"/>
  <c r="H83" i="1" s="1"/>
  <c r="J81" i="13"/>
  <c r="H104" i="1" s="1"/>
  <c r="J119" i="13"/>
  <c r="H142" i="1" s="1"/>
  <c r="J191" i="13"/>
  <c r="H214" i="1" s="1"/>
  <c r="J195" i="13"/>
  <c r="H218" i="1" s="1"/>
  <c r="J203" i="13"/>
  <c r="H226" i="1" s="1"/>
  <c r="J194" i="13"/>
  <c r="H217" i="1" s="1"/>
  <c r="J18" i="13"/>
  <c r="H43" i="1" s="1"/>
  <c r="J22" i="13"/>
  <c r="H47" i="1" s="1"/>
  <c r="J30" i="13"/>
  <c r="H55" i="1" s="1"/>
  <c r="J53" i="13"/>
  <c r="J64" i="13"/>
  <c r="H87" i="1" s="1"/>
  <c r="J104" i="13"/>
  <c r="H127" i="1" s="1"/>
  <c r="J177" i="13"/>
  <c r="H200" i="1" s="1"/>
  <c r="J181" i="13"/>
  <c r="H204" i="1" s="1"/>
  <c r="J184" i="13"/>
  <c r="H207" i="1" s="1"/>
  <c r="J188" i="13"/>
  <c r="H211" i="1" s="1"/>
  <c r="J290" i="13"/>
  <c r="H313" i="1" s="1"/>
  <c r="J351" i="13"/>
  <c r="H375" i="1" s="1"/>
  <c r="J363" i="13"/>
  <c r="J367" i="13"/>
  <c r="H390" i="1" s="1"/>
  <c r="J402" i="13"/>
  <c r="H425" i="1" s="1"/>
  <c r="J406" i="13"/>
  <c r="H429" i="1" s="1"/>
  <c r="J410" i="13"/>
  <c r="H433" i="1" s="1"/>
  <c r="J418" i="13"/>
  <c r="H441" i="1" s="1"/>
  <c r="J433" i="13"/>
  <c r="H456" i="1" s="1"/>
  <c r="J456" i="13"/>
  <c r="H476" i="1" s="1"/>
  <c r="J460" i="13"/>
  <c r="H480" i="1" s="1"/>
  <c r="J471" i="13"/>
  <c r="H490" i="1" s="1"/>
  <c r="J475" i="13"/>
  <c r="H494" i="1" s="1"/>
  <c r="J479" i="13"/>
  <c r="H498" i="1" s="1"/>
  <c r="J483" i="13"/>
  <c r="H502" i="1" s="1"/>
  <c r="J525" i="13"/>
  <c r="H539" i="1" s="1"/>
  <c r="S17" i="13"/>
  <c r="V42" i="1" s="1"/>
  <c r="S19" i="13"/>
  <c r="V44" i="1" s="1"/>
  <c r="S21" i="13"/>
  <c r="V46" i="1" s="1"/>
  <c r="S23" i="13"/>
  <c r="V48" i="1" s="1"/>
  <c r="J209" i="13"/>
  <c r="H232" i="1" s="1"/>
  <c r="J213" i="13"/>
  <c r="H236" i="1" s="1"/>
  <c r="J227" i="13"/>
  <c r="H250" i="1" s="1"/>
  <c r="J235" i="13"/>
  <c r="H258" i="1" s="1"/>
  <c r="J246" i="13"/>
  <c r="H269" i="1" s="1"/>
  <c r="J258" i="13"/>
  <c r="H281" i="1" s="1"/>
  <c r="J294" i="13"/>
  <c r="H317" i="1" s="1"/>
  <c r="J302" i="13"/>
  <c r="H325" i="1" s="1"/>
  <c r="J336" i="13"/>
  <c r="H359" i="1" s="1"/>
  <c r="J347" i="13"/>
  <c r="H371" i="1" s="1"/>
  <c r="J354" i="13"/>
  <c r="H378" i="1" s="1"/>
  <c r="J382" i="13"/>
  <c r="H405" i="1" s="1"/>
  <c r="J386" i="13"/>
  <c r="H409" i="1" s="1"/>
  <c r="J405" i="13"/>
  <c r="H428" i="1" s="1"/>
  <c r="J425" i="13"/>
  <c r="H448" i="1" s="1"/>
  <c r="J429" i="13"/>
  <c r="H452" i="1" s="1"/>
  <c r="J440" i="13"/>
  <c r="H463" i="1" s="1"/>
  <c r="J444" i="13"/>
  <c r="J463" i="13"/>
  <c r="H483" i="1" s="1"/>
  <c r="J467" i="13"/>
  <c r="H487" i="1" s="1"/>
  <c r="J478" i="13"/>
  <c r="H497" i="1" s="1"/>
  <c r="J486" i="13"/>
  <c r="H505" i="1" s="1"/>
  <c r="J490" i="13"/>
  <c r="H509" i="1" s="1"/>
  <c r="O6" i="13"/>
  <c r="S31" i="1" s="1"/>
  <c r="O10" i="13"/>
  <c r="S35" i="1" s="1"/>
  <c r="O14" i="13"/>
  <c r="S39" i="1" s="1"/>
  <c r="O18" i="13"/>
  <c r="S43" i="1" s="1"/>
  <c r="J230" i="13"/>
  <c r="H253" i="1" s="1"/>
  <c r="J257" i="13"/>
  <c r="H280" i="1" s="1"/>
  <c r="J261" i="13"/>
  <c r="H284" i="1" s="1"/>
  <c r="J264" i="13"/>
  <c r="H287" i="1" s="1"/>
  <c r="J271" i="13"/>
  <c r="H294" i="1" s="1"/>
  <c r="J275" i="13"/>
  <c r="H298" i="1" s="1"/>
  <c r="J301" i="13"/>
  <c r="H324" i="1" s="1"/>
  <c r="J308" i="13"/>
  <c r="H331" i="1" s="1"/>
  <c r="J315" i="13"/>
  <c r="H338" i="1" s="1"/>
  <c r="J323" i="13"/>
  <c r="H346" i="1" s="1"/>
  <c r="J349" i="13"/>
  <c r="H373" i="1" s="1"/>
  <c r="J353" i="13"/>
  <c r="H377" i="1" s="1"/>
  <c r="J369" i="13"/>
  <c r="H392" i="1" s="1"/>
  <c r="J377" i="13"/>
  <c r="H400" i="1" s="1"/>
  <c r="J408" i="13"/>
  <c r="H431" i="1" s="1"/>
  <c r="J412" i="13"/>
  <c r="H435" i="1" s="1"/>
  <c r="J431" i="13"/>
  <c r="H454" i="1" s="1"/>
  <c r="J435" i="13"/>
  <c r="H458" i="1" s="1"/>
  <c r="J446" i="13"/>
  <c r="H467" i="1" s="1"/>
  <c r="J454" i="13"/>
  <c r="H474" i="1" s="1"/>
  <c r="J458" i="13"/>
  <c r="H478" i="1" s="1"/>
  <c r="J477" i="13"/>
  <c r="H496" i="1" s="1"/>
  <c r="J500" i="13"/>
  <c r="H519" i="1" s="1"/>
  <c r="S7" i="13"/>
  <c r="V32" i="1" s="1"/>
  <c r="S9" i="13"/>
  <c r="V34" i="1" s="1"/>
  <c r="S11" i="13"/>
  <c r="V36" i="1" s="1"/>
  <c r="S13" i="13"/>
  <c r="V38" i="1" s="1"/>
  <c r="S15" i="13"/>
  <c r="V40" i="1" s="1"/>
  <c r="O29" i="13"/>
  <c r="S54" i="1" s="1"/>
  <c r="O33" i="13"/>
  <c r="S58" i="1" s="1"/>
  <c r="S40" i="13"/>
  <c r="V65" i="1" s="1"/>
  <c r="S42" i="13"/>
  <c r="V67" i="1" s="1"/>
  <c r="S44" i="13"/>
  <c r="V69" i="1" s="1"/>
  <c r="S46" i="13"/>
  <c r="V71" i="1" s="1"/>
  <c r="S48" i="13"/>
  <c r="V73" i="1" s="1"/>
  <c r="S50" i="13"/>
  <c r="V75" i="1" s="1"/>
  <c r="O52" i="13"/>
  <c r="S77" i="1" s="1"/>
  <c r="O60" i="13"/>
  <c r="S83" i="1" s="1"/>
  <c r="O169" i="13"/>
  <c r="S192" i="1" s="1"/>
  <c r="O173" i="13"/>
  <c r="S196" i="1" s="1"/>
  <c r="O177" i="13"/>
  <c r="S200" i="1" s="1"/>
  <c r="S210" i="13"/>
  <c r="V233" i="1" s="1"/>
  <c r="S212" i="13"/>
  <c r="V235" i="1" s="1"/>
  <c r="S214" i="13"/>
  <c r="V237" i="1" s="1"/>
  <c r="S216" i="13"/>
  <c r="V239" i="1" s="1"/>
  <c r="S218" i="13"/>
  <c r="V241" i="1" s="1"/>
  <c r="S220" i="13"/>
  <c r="V243" i="1" s="1"/>
  <c r="O61" i="13"/>
  <c r="S84" i="1" s="1"/>
  <c r="O116" i="13"/>
  <c r="S139" i="1" s="1"/>
  <c r="O118" i="13"/>
  <c r="S141" i="1" s="1"/>
  <c r="O120" i="13"/>
  <c r="S143" i="1" s="1"/>
  <c r="O122" i="13"/>
  <c r="S145" i="1" s="1"/>
  <c r="O124" i="13"/>
  <c r="S147" i="1" s="1"/>
  <c r="O126" i="13"/>
  <c r="S149" i="1" s="1"/>
  <c r="O128" i="13"/>
  <c r="S151" i="1" s="1"/>
  <c r="O130" i="13"/>
  <c r="S153" i="1" s="1"/>
  <c r="O132" i="13"/>
  <c r="S155" i="1" s="1"/>
  <c r="O134" i="13"/>
  <c r="S157" i="1" s="1"/>
  <c r="O179" i="13"/>
  <c r="S202" i="1" s="1"/>
  <c r="O187" i="13"/>
  <c r="S210" i="1" s="1"/>
  <c r="O15" i="13"/>
  <c r="S40" i="1" s="1"/>
  <c r="S26" i="13"/>
  <c r="V51" i="1" s="1"/>
  <c r="S28" i="13"/>
  <c r="V53" i="1" s="1"/>
  <c r="S30" i="13"/>
  <c r="V55" i="1" s="1"/>
  <c r="S32" i="13"/>
  <c r="V57" i="1" s="1"/>
  <c r="S34" i="13"/>
  <c r="V59" i="1" s="1"/>
  <c r="S36" i="13"/>
  <c r="V61" i="1" s="1"/>
  <c r="O42" i="13"/>
  <c r="S67" i="1" s="1"/>
  <c r="O46" i="13"/>
  <c r="S71" i="1" s="1"/>
  <c r="S53" i="13"/>
  <c r="S55" i="13"/>
  <c r="V78" i="1" s="1"/>
  <c r="S57" i="13"/>
  <c r="V80" i="1" s="1"/>
  <c r="O69" i="13"/>
  <c r="S92" i="1" s="1"/>
  <c r="S84" i="13"/>
  <c r="V107" i="1" s="1"/>
  <c r="S86" i="13"/>
  <c r="V109" i="1" s="1"/>
  <c r="S88" i="13"/>
  <c r="V111" i="1" s="1"/>
  <c r="S90" i="13"/>
  <c r="V113" i="1" s="1"/>
  <c r="S92" i="13"/>
  <c r="V115" i="1" s="1"/>
  <c r="S94" i="13"/>
  <c r="V117" i="1" s="1"/>
  <c r="S96" i="13"/>
  <c r="V119" i="1" s="1"/>
  <c r="O104" i="13"/>
  <c r="S127" i="1" s="1"/>
  <c r="O106" i="13"/>
  <c r="S129" i="1" s="1"/>
  <c r="O108" i="13"/>
  <c r="S131" i="1" s="1"/>
  <c r="O110" i="13"/>
  <c r="S133" i="1" s="1"/>
  <c r="O112" i="13"/>
  <c r="S135" i="1" s="1"/>
  <c r="O114" i="13"/>
  <c r="S137" i="1" s="1"/>
  <c r="S135" i="13"/>
  <c r="V158" i="1" s="1"/>
  <c r="S137" i="13"/>
  <c r="V160" i="1" s="1"/>
  <c r="S139" i="13"/>
  <c r="V162" i="1" s="1"/>
  <c r="S141" i="13"/>
  <c r="V164" i="1" s="1"/>
  <c r="S143" i="13"/>
  <c r="V166" i="1" s="1"/>
  <c r="S145" i="13"/>
  <c r="V168" i="1" s="1"/>
  <c r="O147" i="13"/>
  <c r="S170" i="1" s="1"/>
  <c r="O155" i="13"/>
  <c r="S178" i="1" s="1"/>
  <c r="O165" i="13"/>
  <c r="S188" i="1" s="1"/>
  <c r="S180" i="13"/>
  <c r="V203" i="1" s="1"/>
  <c r="S182" i="13"/>
  <c r="V205" i="1" s="1"/>
  <c r="S184" i="13"/>
  <c r="V207" i="1" s="1"/>
  <c r="S186" i="13"/>
  <c r="V209" i="1" s="1"/>
  <c r="S188" i="13"/>
  <c r="V211" i="1" s="1"/>
  <c r="S190" i="13"/>
  <c r="V213" i="1" s="1"/>
  <c r="S192" i="13"/>
  <c r="V215" i="1" s="1"/>
  <c r="S194" i="13"/>
  <c r="V217" i="1" s="1"/>
  <c r="S196" i="13"/>
  <c r="V219" i="1" s="1"/>
  <c r="O204" i="13"/>
  <c r="S227" i="1" s="1"/>
  <c r="O206" i="13"/>
  <c r="S229" i="1" s="1"/>
  <c r="O208" i="13"/>
  <c r="S231" i="1" s="1"/>
  <c r="O210" i="13"/>
  <c r="S233" i="1" s="1"/>
  <c r="S236" i="13"/>
  <c r="V259" i="1" s="1"/>
  <c r="O30" i="13"/>
  <c r="S55" i="1" s="1"/>
  <c r="O34" i="13"/>
  <c r="S59" i="1" s="1"/>
  <c r="S39" i="13"/>
  <c r="V64" i="1" s="1"/>
  <c r="S41" i="13"/>
  <c r="V66" i="1" s="1"/>
  <c r="S43" i="13"/>
  <c r="V68" i="1" s="1"/>
  <c r="S45" i="13"/>
  <c r="V70" i="1" s="1"/>
  <c r="O53" i="13"/>
  <c r="O57" i="13"/>
  <c r="S80" i="1" s="1"/>
  <c r="S68" i="13"/>
  <c r="V91" i="1" s="1"/>
  <c r="O84" i="13"/>
  <c r="S107" i="1" s="1"/>
  <c r="O86" i="13"/>
  <c r="S109" i="1" s="1"/>
  <c r="O88" i="13"/>
  <c r="S111" i="1" s="1"/>
  <c r="O90" i="13"/>
  <c r="S113" i="1" s="1"/>
  <c r="O92" i="13"/>
  <c r="S115" i="1" s="1"/>
  <c r="O94" i="13"/>
  <c r="S117" i="1" s="1"/>
  <c r="O96" i="13"/>
  <c r="S119" i="1" s="1"/>
  <c r="O98" i="13"/>
  <c r="S121" i="1" s="1"/>
  <c r="S103" i="13"/>
  <c r="V126" i="1" s="1"/>
  <c r="S105" i="13"/>
  <c r="V128" i="1" s="1"/>
  <c r="S107" i="13"/>
  <c r="V130" i="1" s="1"/>
  <c r="S109" i="13"/>
  <c r="V132" i="1" s="1"/>
  <c r="S111" i="13"/>
  <c r="V134" i="1" s="1"/>
  <c r="S113" i="13"/>
  <c r="V136" i="1" s="1"/>
  <c r="O137" i="13"/>
  <c r="S160" i="1" s="1"/>
  <c r="O141" i="13"/>
  <c r="S164" i="1" s="1"/>
  <c r="O145" i="13"/>
  <c r="S168" i="1" s="1"/>
  <c r="S164" i="13"/>
  <c r="V187" i="1" s="1"/>
  <c r="O180" i="13"/>
  <c r="S203" i="1" s="1"/>
  <c r="O182" i="13"/>
  <c r="S205" i="1" s="1"/>
  <c r="O186" i="13"/>
  <c r="S209" i="1" s="1"/>
  <c r="O188" i="13"/>
  <c r="S211" i="1" s="1"/>
  <c r="O190" i="13"/>
  <c r="S213" i="1" s="1"/>
  <c r="O192" i="13"/>
  <c r="S215" i="1" s="1"/>
  <c r="O196" i="13"/>
  <c r="S219" i="1" s="1"/>
  <c r="S203" i="13"/>
  <c r="V226" i="1" s="1"/>
  <c r="S207" i="13"/>
  <c r="V230" i="1" s="1"/>
  <c r="S211" i="13"/>
  <c r="V234" i="1" s="1"/>
  <c r="S213" i="13"/>
  <c r="V236" i="1" s="1"/>
  <c r="S217" i="13"/>
  <c r="V240" i="1" s="1"/>
  <c r="O231" i="13"/>
  <c r="S254" i="1" s="1"/>
  <c r="O233" i="13"/>
  <c r="S256" i="1" s="1"/>
  <c r="O239" i="13"/>
  <c r="S262" i="1" s="1"/>
  <c r="O241" i="13"/>
  <c r="S264" i="1" s="1"/>
  <c r="O232" i="13"/>
  <c r="S255" i="1" s="1"/>
  <c r="O313" i="13"/>
  <c r="S336" i="1" s="1"/>
  <c r="S324" i="13"/>
  <c r="V347" i="1" s="1"/>
  <c r="O9" i="13"/>
  <c r="S34" i="1" s="1"/>
  <c r="O13" i="13"/>
  <c r="S38" i="1" s="1"/>
  <c r="O24" i="13"/>
  <c r="S49" i="1" s="1"/>
  <c r="O26" i="13"/>
  <c r="S51" i="1" s="1"/>
  <c r="S37" i="13"/>
  <c r="V62" i="1" s="1"/>
  <c r="O41" i="13"/>
  <c r="S66" i="1" s="1"/>
  <c r="O43" i="13"/>
  <c r="S68" i="1" s="1"/>
  <c r="S62" i="13"/>
  <c r="V85" i="1" s="1"/>
  <c r="S64" i="13"/>
  <c r="V87" i="1" s="1"/>
  <c r="O68" i="13"/>
  <c r="S91" i="1" s="1"/>
  <c r="O74" i="13"/>
  <c r="S97" i="1" s="1"/>
  <c r="O76" i="13"/>
  <c r="S99" i="1" s="1"/>
  <c r="O78" i="13"/>
  <c r="S101" i="1" s="1"/>
  <c r="O80" i="13"/>
  <c r="S103" i="1" s="1"/>
  <c r="O82" i="13"/>
  <c r="S105" i="1" s="1"/>
  <c r="S99" i="13"/>
  <c r="V122" i="1" s="1"/>
  <c r="S101" i="13"/>
  <c r="V124" i="1" s="1"/>
  <c r="O103" i="13"/>
  <c r="S126" i="1" s="1"/>
  <c r="O107" i="13"/>
  <c r="S130" i="1" s="1"/>
  <c r="O117" i="13"/>
  <c r="S140" i="1" s="1"/>
  <c r="O121" i="13"/>
  <c r="S144" i="1" s="1"/>
  <c r="O125" i="13"/>
  <c r="S148" i="1" s="1"/>
  <c r="O129" i="13"/>
  <c r="S152" i="1" s="1"/>
  <c r="S136" i="13"/>
  <c r="V159" i="1" s="1"/>
  <c r="S138" i="13"/>
  <c r="V161" i="1" s="1"/>
  <c r="S140" i="13"/>
  <c r="V163" i="1" s="1"/>
  <c r="S142" i="13"/>
  <c r="V165" i="1" s="1"/>
  <c r="S144" i="13"/>
  <c r="V167" i="1" s="1"/>
  <c r="O164" i="13"/>
  <c r="S187" i="1" s="1"/>
  <c r="O166" i="13"/>
  <c r="S189" i="1" s="1"/>
  <c r="S179" i="13"/>
  <c r="V202" i="1" s="1"/>
  <c r="S181" i="13"/>
  <c r="V204" i="1" s="1"/>
  <c r="S183" i="13"/>
  <c r="V206" i="1" s="1"/>
  <c r="S185" i="13"/>
  <c r="V208" i="1" s="1"/>
  <c r="S187" i="13"/>
  <c r="V210" i="1" s="1"/>
  <c r="S189" i="13"/>
  <c r="V212" i="1" s="1"/>
  <c r="S191" i="13"/>
  <c r="V214" i="1" s="1"/>
  <c r="S193" i="13"/>
  <c r="V216" i="1" s="1"/>
  <c r="S195" i="13"/>
  <c r="V218" i="1" s="1"/>
  <c r="O203" i="13"/>
  <c r="S226" i="1" s="1"/>
  <c r="O205" i="13"/>
  <c r="S228" i="1" s="1"/>
  <c r="O207" i="13"/>
  <c r="S230" i="1" s="1"/>
  <c r="O209" i="13"/>
  <c r="S232" i="1" s="1"/>
  <c r="O211" i="13"/>
  <c r="S234" i="1" s="1"/>
  <c r="O213" i="13"/>
  <c r="S236" i="1" s="1"/>
  <c r="O215" i="13"/>
  <c r="S238" i="1" s="1"/>
  <c r="O217" i="13"/>
  <c r="S240" i="1" s="1"/>
  <c r="O219" i="13"/>
  <c r="S242" i="1" s="1"/>
  <c r="O221" i="13"/>
  <c r="S244" i="1" s="1"/>
  <c r="O238" i="13"/>
  <c r="S261" i="1" s="1"/>
  <c r="O240" i="13"/>
  <c r="S263" i="1" s="1"/>
  <c r="O289" i="13"/>
  <c r="S312" i="1" s="1"/>
  <c r="O341" i="13"/>
  <c r="S366" i="1" s="1"/>
  <c r="O401" i="13"/>
  <c r="S424" i="1" s="1"/>
  <c r="O409" i="13"/>
  <c r="S432" i="1" s="1"/>
  <c r="O227" i="13"/>
  <c r="S250" i="1" s="1"/>
  <c r="O229" i="13"/>
  <c r="S252" i="1" s="1"/>
  <c r="S230" i="13"/>
  <c r="V253" i="1" s="1"/>
  <c r="S232" i="13"/>
  <c r="V255" i="1" s="1"/>
  <c r="O234" i="13"/>
  <c r="S257" i="1" s="1"/>
  <c r="O236" i="13"/>
  <c r="S259" i="1" s="1"/>
  <c r="O251" i="13"/>
  <c r="S274" i="1" s="1"/>
  <c r="O253" i="13"/>
  <c r="S276" i="1" s="1"/>
  <c r="S258" i="13"/>
  <c r="V281" i="1" s="1"/>
  <c r="S260" i="13"/>
  <c r="V283" i="1" s="1"/>
  <c r="S262" i="13"/>
  <c r="V285" i="1" s="1"/>
  <c r="S264" i="13"/>
  <c r="V287" i="1" s="1"/>
  <c r="O272" i="13"/>
  <c r="S295" i="1" s="1"/>
  <c r="S277" i="13"/>
  <c r="V300" i="1" s="1"/>
  <c r="S279" i="13"/>
  <c r="V302" i="1" s="1"/>
  <c r="S281" i="13"/>
  <c r="V304" i="1" s="1"/>
  <c r="S283" i="13"/>
  <c r="V306" i="1" s="1"/>
  <c r="S292" i="13"/>
  <c r="V315" i="1" s="1"/>
  <c r="O298" i="13"/>
  <c r="S321" i="1" s="1"/>
  <c r="O300" i="13"/>
  <c r="S323" i="1" s="1"/>
  <c r="O307" i="13"/>
  <c r="S330" i="1" s="1"/>
  <c r="O309" i="13"/>
  <c r="S332" i="1" s="1"/>
  <c r="S320" i="13"/>
  <c r="V343" i="1" s="1"/>
  <c r="O322" i="13"/>
  <c r="S345" i="1" s="1"/>
  <c r="O324" i="13"/>
  <c r="S347" i="1" s="1"/>
  <c r="S325" i="13"/>
  <c r="V348" i="1" s="1"/>
  <c r="S327" i="13"/>
  <c r="V350" i="1" s="1"/>
  <c r="O339" i="13"/>
  <c r="S364" i="1" s="1"/>
  <c r="S346" i="13"/>
  <c r="V370" i="1" s="1"/>
  <c r="S348" i="13"/>
  <c r="V372" i="1" s="1"/>
  <c r="O358" i="13"/>
  <c r="S382" i="1" s="1"/>
  <c r="O360" i="13"/>
  <c r="S384" i="1" s="1"/>
  <c r="O362" i="13"/>
  <c r="S386" i="1" s="1"/>
  <c r="O364" i="13"/>
  <c r="S387" i="1" s="1"/>
  <c r="S367" i="13"/>
  <c r="V390" i="1" s="1"/>
  <c r="O379" i="13"/>
  <c r="S402" i="1" s="1"/>
  <c r="S382" i="13"/>
  <c r="V405" i="1" s="1"/>
  <c r="S384" i="13"/>
  <c r="V407" i="1" s="1"/>
  <c r="O394" i="13"/>
  <c r="S417" i="1" s="1"/>
  <c r="S406" i="13"/>
  <c r="V429" i="1" s="1"/>
  <c r="S408" i="13"/>
  <c r="V431" i="1" s="1"/>
  <c r="O410" i="13"/>
  <c r="S433" i="1" s="1"/>
  <c r="O412" i="13"/>
  <c r="S435" i="1" s="1"/>
  <c r="S417" i="13"/>
  <c r="V440" i="1" s="1"/>
  <c r="O423" i="13"/>
  <c r="S446" i="1" s="1"/>
  <c r="S430" i="13"/>
  <c r="V453" i="1" s="1"/>
  <c r="O438" i="13"/>
  <c r="S461" i="1" s="1"/>
  <c r="O440" i="13"/>
  <c r="S463" i="1" s="1"/>
  <c r="S443" i="13"/>
  <c r="V466" i="1" s="1"/>
  <c r="O449" i="13"/>
  <c r="S470" i="1" s="1"/>
  <c r="O453" i="13"/>
  <c r="S473" i="1" s="1"/>
  <c r="O457" i="13"/>
  <c r="S477" i="1" s="1"/>
  <c r="S460" i="13"/>
  <c r="V480" i="1" s="1"/>
  <c r="O462" i="13"/>
  <c r="S482" i="1" s="1"/>
  <c r="O464" i="13"/>
  <c r="S484" i="1" s="1"/>
  <c r="S471" i="13"/>
  <c r="V490" i="1" s="1"/>
  <c r="O481" i="13"/>
  <c r="S500" i="1" s="1"/>
  <c r="O483" i="13"/>
  <c r="S502" i="1" s="1"/>
  <c r="S490" i="13"/>
  <c r="V509" i="1" s="1"/>
  <c r="O494" i="13"/>
  <c r="S513" i="1" s="1"/>
  <c r="O496" i="13"/>
  <c r="S515" i="1" s="1"/>
  <c r="S503" i="13"/>
  <c r="V522" i="1" s="1"/>
  <c r="O259" i="13"/>
  <c r="S282" i="1" s="1"/>
  <c r="O261" i="13"/>
  <c r="S284" i="1" s="1"/>
  <c r="O263" i="13"/>
  <c r="S286" i="1" s="1"/>
  <c r="O265" i="13"/>
  <c r="S288" i="1" s="1"/>
  <c r="S272" i="13"/>
  <c r="V295" i="1" s="1"/>
  <c r="O278" i="13"/>
  <c r="S301" i="1" s="1"/>
  <c r="O280" i="13"/>
  <c r="S303" i="1" s="1"/>
  <c r="O282" i="13"/>
  <c r="S305" i="1" s="1"/>
  <c r="O284" i="13"/>
  <c r="S307" i="1" s="1"/>
  <c r="S298" i="13"/>
  <c r="V321" i="1" s="1"/>
  <c r="S300" i="13"/>
  <c r="V323" i="1" s="1"/>
  <c r="O302" i="13"/>
  <c r="S325" i="1" s="1"/>
  <c r="S305" i="13"/>
  <c r="V328" i="1" s="1"/>
  <c r="S307" i="13"/>
  <c r="V330" i="1" s="1"/>
  <c r="S309" i="13"/>
  <c r="V332" i="1" s="1"/>
  <c r="S311" i="13"/>
  <c r="V334" i="1" s="1"/>
  <c r="O317" i="13"/>
  <c r="S340" i="1" s="1"/>
  <c r="O319" i="13"/>
  <c r="S342" i="1" s="1"/>
  <c r="S322" i="13"/>
  <c r="V345" i="1" s="1"/>
  <c r="O326" i="13"/>
  <c r="S349" i="1" s="1"/>
  <c r="O328" i="13"/>
  <c r="S351" i="1" s="1"/>
  <c r="S339" i="13"/>
  <c r="V364" i="1" s="1"/>
  <c r="O347" i="13"/>
  <c r="S371" i="1" s="1"/>
  <c r="O349" i="13"/>
  <c r="S373" i="1" s="1"/>
  <c r="S358" i="13"/>
  <c r="V382" i="1" s="1"/>
  <c r="S360" i="13"/>
  <c r="V384" i="1" s="1"/>
  <c r="S362" i="13"/>
  <c r="V386" i="1" s="1"/>
  <c r="S364" i="13"/>
  <c r="V387" i="1" s="1"/>
  <c r="O366" i="13"/>
  <c r="S389" i="1" s="1"/>
  <c r="O368" i="13"/>
  <c r="S391" i="1" s="1"/>
  <c r="S377" i="13"/>
  <c r="V400" i="1" s="1"/>
  <c r="S379" i="13"/>
  <c r="V402" i="1" s="1"/>
  <c r="O383" i="13"/>
  <c r="S406" i="1" s="1"/>
  <c r="S394" i="13"/>
  <c r="V417" i="1" s="1"/>
  <c r="S412" i="13"/>
  <c r="V435" i="1" s="1"/>
  <c r="O416" i="13"/>
  <c r="S439" i="1" s="1"/>
  <c r="O418" i="13"/>
  <c r="S441" i="1" s="1"/>
  <c r="S438" i="13"/>
  <c r="V461" i="1" s="1"/>
  <c r="S440" i="13"/>
  <c r="V463" i="1" s="1"/>
  <c r="O442" i="13"/>
  <c r="S465" i="1" s="1"/>
  <c r="O444" i="13"/>
  <c r="S449" i="13"/>
  <c r="V470" i="1" s="1"/>
  <c r="S451" i="13"/>
  <c r="V472" i="1" s="1"/>
  <c r="S453" i="13"/>
  <c r="V473" i="1" s="1"/>
  <c r="S455" i="13"/>
  <c r="V475" i="1" s="1"/>
  <c r="S462" i="13"/>
  <c r="V482" i="1" s="1"/>
  <c r="S464" i="13"/>
  <c r="V484" i="1" s="1"/>
  <c r="O470" i="13"/>
  <c r="S489" i="1" s="1"/>
  <c r="O472" i="13"/>
  <c r="S491" i="1" s="1"/>
  <c r="S481" i="13"/>
  <c r="V500" i="1" s="1"/>
  <c r="O491" i="13"/>
  <c r="S510" i="1" s="1"/>
  <c r="S496" i="13"/>
  <c r="V515" i="1" s="1"/>
  <c r="O502" i="13"/>
  <c r="S521" i="1" s="1"/>
  <c r="O504" i="13"/>
  <c r="S523" i="1" s="1"/>
  <c r="S513" i="13"/>
  <c r="S202" i="13"/>
  <c r="V225" i="1" s="1"/>
  <c r="S204" i="13"/>
  <c r="V227" i="1" s="1"/>
  <c r="S206" i="13"/>
  <c r="V229" i="1" s="1"/>
  <c r="S208" i="13"/>
  <c r="V231" i="1" s="1"/>
  <c r="O224" i="13"/>
  <c r="S247" i="1" s="1"/>
  <c r="O226" i="13"/>
  <c r="S249" i="1" s="1"/>
  <c r="O228" i="13"/>
  <c r="S251" i="1" s="1"/>
  <c r="S231" i="13"/>
  <c r="V254" i="1" s="1"/>
  <c r="O235" i="13"/>
  <c r="S258" i="1" s="1"/>
  <c r="O252" i="13"/>
  <c r="S275" i="1" s="1"/>
  <c r="S259" i="13"/>
  <c r="V282" i="1" s="1"/>
  <c r="S261" i="13"/>
  <c r="V284" i="1" s="1"/>
  <c r="O271" i="13"/>
  <c r="S294" i="1" s="1"/>
  <c r="O273" i="13"/>
  <c r="S296" i="1" s="1"/>
  <c r="S280" i="13"/>
  <c r="V303" i="1" s="1"/>
  <c r="S282" i="13"/>
  <c r="V305" i="1" s="1"/>
  <c r="S284" i="13"/>
  <c r="V307" i="1" s="1"/>
  <c r="O288" i="13"/>
  <c r="S311" i="1" s="1"/>
  <c r="S291" i="13"/>
  <c r="V314" i="1" s="1"/>
  <c r="O299" i="13"/>
  <c r="S322" i="1" s="1"/>
  <c r="O306" i="13"/>
  <c r="S329" i="1" s="1"/>
  <c r="O308" i="13"/>
  <c r="S331" i="1" s="1"/>
  <c r="O310" i="13"/>
  <c r="S333" i="1" s="1"/>
  <c r="O312" i="13"/>
  <c r="S335" i="1" s="1"/>
  <c r="S319" i="13"/>
  <c r="V342" i="1" s="1"/>
  <c r="O323" i="13"/>
  <c r="S346" i="1" s="1"/>
  <c r="O338" i="13"/>
  <c r="O340" i="13"/>
  <c r="S365" i="1" s="1"/>
  <c r="S345" i="13"/>
  <c r="V369" i="1" s="1"/>
  <c r="S347" i="13"/>
  <c r="V371" i="1" s="1"/>
  <c r="O361" i="13"/>
  <c r="S385" i="1" s="1"/>
  <c r="S368" i="13"/>
  <c r="V391" i="1" s="1"/>
  <c r="O378" i="13"/>
  <c r="S401" i="1" s="1"/>
  <c r="O380" i="13"/>
  <c r="S403" i="1" s="1"/>
  <c r="S383" i="13"/>
  <c r="V406" i="1" s="1"/>
  <c r="O395" i="13"/>
  <c r="S418" i="1" s="1"/>
  <c r="O400" i="13"/>
  <c r="S423" i="1" s="1"/>
  <c r="S407" i="13"/>
  <c r="V430" i="1" s="1"/>
  <c r="S416" i="13"/>
  <c r="V439" i="1" s="1"/>
  <c r="S418" i="13"/>
  <c r="V441" i="1" s="1"/>
  <c r="O426" i="13"/>
  <c r="S449" i="1" s="1"/>
  <c r="S429" i="13"/>
  <c r="V452" i="1" s="1"/>
  <c r="S444" i="13"/>
  <c r="O448" i="13"/>
  <c r="S469" i="1" s="1"/>
  <c r="O450" i="13"/>
  <c r="S471" i="1" s="1"/>
  <c r="O452" i="13"/>
  <c r="O454" i="13"/>
  <c r="S474" i="1" s="1"/>
  <c r="O456" i="13"/>
  <c r="S476" i="1" s="1"/>
  <c r="S470" i="13"/>
  <c r="V489" i="1" s="1"/>
  <c r="S472" i="13"/>
  <c r="V491" i="1" s="1"/>
  <c r="O480" i="13"/>
  <c r="S499" i="1" s="1"/>
  <c r="O482" i="13"/>
  <c r="S501" i="1" s="1"/>
  <c r="S433" i="13"/>
  <c r="V456" i="1" s="1"/>
  <c r="S435" i="13"/>
  <c r="V458" i="1" s="1"/>
  <c r="S446" i="13"/>
  <c r="V467" i="1" s="1"/>
  <c r="O458" i="13"/>
  <c r="S478" i="1" s="1"/>
  <c r="O467" i="13"/>
  <c r="S487" i="1" s="1"/>
  <c r="O469" i="13"/>
  <c r="S488" i="1" s="1"/>
  <c r="S476" i="13"/>
  <c r="V495" i="1" s="1"/>
  <c r="S478" i="13"/>
  <c r="V497" i="1" s="1"/>
  <c r="O484" i="13"/>
  <c r="S503" i="1" s="1"/>
  <c r="O486" i="13"/>
  <c r="S505" i="1" s="1"/>
  <c r="O488" i="13"/>
  <c r="S507" i="1" s="1"/>
  <c r="O499" i="13"/>
  <c r="S518" i="1" s="1"/>
  <c r="O501" i="13"/>
  <c r="S520" i="1" s="1"/>
  <c r="S508" i="13"/>
  <c r="V527" i="1" s="1"/>
  <c r="S510" i="13"/>
  <c r="O531" i="13"/>
  <c r="S250" i="13"/>
  <c r="V273" i="1" s="1"/>
  <c r="S252" i="13"/>
  <c r="V275" i="1" s="1"/>
  <c r="O258" i="13"/>
  <c r="S281" i="1" s="1"/>
  <c r="O260" i="13"/>
  <c r="S283" i="1" s="1"/>
  <c r="O262" i="13"/>
  <c r="S285" i="1" s="1"/>
  <c r="O264" i="13"/>
  <c r="S287" i="1" s="1"/>
  <c r="S271" i="13"/>
  <c r="V294" i="1" s="1"/>
  <c r="O281" i="13"/>
  <c r="S304" i="1" s="1"/>
  <c r="O285" i="13"/>
  <c r="S308" i="1" s="1"/>
  <c r="S286" i="13"/>
  <c r="V309" i="1" s="1"/>
  <c r="S288" i="13"/>
  <c r="V311" i="1" s="1"/>
  <c r="O290" i="13"/>
  <c r="S313" i="1" s="1"/>
  <c r="O292" i="13"/>
  <c r="S315" i="1" s="1"/>
  <c r="S299" i="13"/>
  <c r="V322" i="1" s="1"/>
  <c r="S306" i="13"/>
  <c r="V329" i="1" s="1"/>
  <c r="S308" i="13"/>
  <c r="V331" i="1" s="1"/>
  <c r="S312" i="13"/>
  <c r="V335" i="1" s="1"/>
  <c r="O318" i="13"/>
  <c r="S341" i="1" s="1"/>
  <c r="O320" i="13"/>
  <c r="S343" i="1" s="1"/>
  <c r="S323" i="13"/>
  <c r="V346" i="1" s="1"/>
  <c r="O327" i="13"/>
  <c r="S350" i="1" s="1"/>
  <c r="S338" i="13"/>
  <c r="S340" i="13"/>
  <c r="V365" i="1" s="1"/>
  <c r="O346" i="13"/>
  <c r="S370" i="1" s="1"/>
  <c r="O348" i="13"/>
  <c r="S372" i="1" s="1"/>
  <c r="S357" i="13"/>
  <c r="V381" i="1" s="1"/>
  <c r="S359" i="13"/>
  <c r="V383" i="1" s="1"/>
  <c r="S361" i="13"/>
  <c r="V385" i="1" s="1"/>
  <c r="S363" i="13"/>
  <c r="O369" i="13"/>
  <c r="S392" i="1" s="1"/>
  <c r="S378" i="13"/>
  <c r="V401" i="1" s="1"/>
  <c r="S380" i="13"/>
  <c r="V403" i="1" s="1"/>
  <c r="O382" i="13"/>
  <c r="S405" i="1" s="1"/>
  <c r="O384" i="13"/>
  <c r="S407" i="1" s="1"/>
  <c r="S400" i="13"/>
  <c r="V423" i="1" s="1"/>
  <c r="O406" i="13"/>
  <c r="S429" i="1" s="1"/>
  <c r="O408" i="13"/>
  <c r="S431" i="1" s="1"/>
  <c r="S411" i="13"/>
  <c r="V434" i="1" s="1"/>
  <c r="O417" i="13"/>
  <c r="S440" i="1" s="1"/>
  <c r="S426" i="13"/>
  <c r="V449" i="1" s="1"/>
  <c r="O430" i="13"/>
  <c r="S453" i="1" s="1"/>
  <c r="S439" i="13"/>
  <c r="V462" i="1" s="1"/>
  <c r="S448" i="13"/>
  <c r="V469" i="1" s="1"/>
  <c r="S452" i="13"/>
  <c r="S454" i="13"/>
  <c r="V474" i="1" s="1"/>
  <c r="S456" i="13"/>
  <c r="V476" i="1" s="1"/>
  <c r="O460" i="13"/>
  <c r="S480" i="1" s="1"/>
  <c r="S463" i="13"/>
  <c r="V483" i="1" s="1"/>
  <c r="O471" i="13"/>
  <c r="S490" i="1" s="1"/>
  <c r="S480" i="13"/>
  <c r="V499" i="1" s="1"/>
  <c r="S482" i="13"/>
  <c r="V501" i="1" s="1"/>
  <c r="O490" i="13"/>
  <c r="S509" i="1" s="1"/>
  <c r="S495" i="13"/>
  <c r="V514" i="1" s="1"/>
  <c r="S512" i="13"/>
  <c r="V530" i="1" s="1"/>
  <c r="S514" i="13"/>
  <c r="O524" i="13"/>
  <c r="S538" i="1" s="1"/>
  <c r="S527" i="13"/>
  <c r="V541" i="1" s="1"/>
  <c r="O518" i="13"/>
  <c r="S534" i="1" s="1"/>
  <c r="O520" i="13"/>
  <c r="S536" i="1" s="1"/>
  <c r="O527" i="13"/>
  <c r="S541" i="1" s="1"/>
  <c r="O522" i="13"/>
  <c r="O495" i="13"/>
  <c r="S514" i="1" s="1"/>
  <c r="S502" i="13"/>
  <c r="V521" i="1" s="1"/>
  <c r="S504" i="13"/>
  <c r="V523" i="1" s="1"/>
  <c r="O512" i="13"/>
  <c r="S530" i="1" s="1"/>
  <c r="O523" i="13"/>
  <c r="S537" i="1" s="1"/>
  <c r="S528" i="13"/>
  <c r="V542" i="1" s="1"/>
  <c r="O516" i="13"/>
  <c r="S532" i="1" s="1"/>
  <c r="S337" i="13"/>
  <c r="O12" i="13"/>
  <c r="S37" i="1" s="1"/>
  <c r="O19" i="13"/>
  <c r="S44" i="1" s="1"/>
  <c r="O64" i="13"/>
  <c r="S87" i="1" s="1"/>
  <c r="O79" i="13"/>
  <c r="S102" i="1" s="1"/>
  <c r="O111" i="13"/>
  <c r="S134" i="1" s="1"/>
  <c r="O143" i="13"/>
  <c r="S166" i="1" s="1"/>
  <c r="O175" i="13"/>
  <c r="S198" i="1" s="1"/>
  <c r="O194" i="13"/>
  <c r="S217" i="1" s="1"/>
  <c r="S221" i="13"/>
  <c r="V244" i="1" s="1"/>
  <c r="S374" i="13"/>
  <c r="V397" i="1" s="1"/>
  <c r="O391" i="13"/>
  <c r="S414" i="1" s="1"/>
  <c r="O8" i="13"/>
  <c r="S33" i="1" s="1"/>
  <c r="O371" i="13"/>
  <c r="S394" i="1" s="1"/>
  <c r="O16" i="13"/>
  <c r="S41" i="1" s="1"/>
  <c r="O23" i="13"/>
  <c r="S48" i="1" s="1"/>
  <c r="O35" i="13"/>
  <c r="S60" i="1" s="1"/>
  <c r="O40" i="13"/>
  <c r="S65" i="1" s="1"/>
  <c r="O47" i="13"/>
  <c r="S72" i="1" s="1"/>
  <c r="O59" i="13"/>
  <c r="S82" i="1" s="1"/>
  <c r="O72" i="13"/>
  <c r="S95" i="1" s="1"/>
  <c r="O87" i="13"/>
  <c r="S110" i="1" s="1"/>
  <c r="O119" i="13"/>
  <c r="S142" i="1" s="1"/>
  <c r="O136" i="13"/>
  <c r="S159" i="1" s="1"/>
  <c r="O151" i="13"/>
  <c r="S174" i="1" s="1"/>
  <c r="O183" i="13"/>
  <c r="S206" i="1" s="1"/>
  <c r="S278" i="13"/>
  <c r="V301" i="1" s="1"/>
  <c r="O375" i="13"/>
  <c r="S398" i="1" s="1"/>
  <c r="O11" i="13"/>
  <c r="S36" i="1" s="1"/>
  <c r="O27" i="13"/>
  <c r="S52" i="1" s="1"/>
  <c r="O32" i="13"/>
  <c r="S57" i="1" s="1"/>
  <c r="O44" i="13"/>
  <c r="S69" i="1" s="1"/>
  <c r="O51" i="13"/>
  <c r="S76" i="1" s="1"/>
  <c r="O56" i="13"/>
  <c r="S79" i="1" s="1"/>
  <c r="O63" i="13"/>
  <c r="S86" i="1" s="1"/>
  <c r="O95" i="13"/>
  <c r="S118" i="1" s="1"/>
  <c r="O127" i="13"/>
  <c r="S150" i="1" s="1"/>
  <c r="O159" i="13"/>
  <c r="S182" i="1" s="1"/>
  <c r="O191" i="13"/>
  <c r="S214" i="1" s="1"/>
  <c r="S209" i="13"/>
  <c r="V232" i="1" s="1"/>
  <c r="O20" i="13"/>
  <c r="S45" i="1" s="1"/>
  <c r="S47" i="13"/>
  <c r="V72" i="1" s="1"/>
  <c r="S59" i="13"/>
  <c r="V82" i="1" s="1"/>
  <c r="O39" i="13"/>
  <c r="S64" i="1" s="1"/>
  <c r="O67" i="13"/>
  <c r="S90" i="1" s="1"/>
  <c r="O99" i="13"/>
  <c r="S122" i="1" s="1"/>
  <c r="O131" i="13"/>
  <c r="S154" i="1" s="1"/>
  <c r="O163" i="13"/>
  <c r="S186" i="1" s="1"/>
  <c r="S333" i="13"/>
  <c r="V356" i="1" s="1"/>
  <c r="O411" i="13"/>
  <c r="S434" i="1" s="1"/>
  <c r="O443" i="13"/>
  <c r="S466" i="1" s="1"/>
  <c r="O507" i="13"/>
  <c r="S526" i="1" s="1"/>
  <c r="O435" i="13"/>
  <c r="S458" i="1" s="1"/>
  <c r="O363" i="13"/>
  <c r="S366" i="13"/>
  <c r="V389" i="1" s="1"/>
  <c r="O415" i="13"/>
  <c r="S438" i="1" s="1"/>
  <c r="O447" i="13"/>
  <c r="S468" i="1" s="1"/>
  <c r="O427" i="13"/>
  <c r="S450" i="1" s="1"/>
  <c r="O459" i="13"/>
  <c r="S479" i="1" s="1"/>
  <c r="O367" i="13"/>
  <c r="S390" i="1" s="1"/>
  <c r="S370" i="13"/>
  <c r="V393" i="1" s="1"/>
  <c r="O407" i="13"/>
  <c r="S430" i="1" s="1"/>
  <c r="O439" i="13"/>
  <c r="S462" i="1" s="1"/>
  <c r="O503" i="13"/>
  <c r="S522" i="1" s="1"/>
  <c r="N5" i="13"/>
  <c r="S198" i="13"/>
  <c r="V221" i="1" s="1"/>
  <c r="S226" i="13"/>
  <c r="V249" i="1" s="1"/>
  <c r="S243" i="13"/>
  <c r="V266" i="1" s="1"/>
  <c r="S255" i="13"/>
  <c r="V278" i="1" s="1"/>
  <c r="S270" i="13"/>
  <c r="V293" i="1" s="1"/>
  <c r="S287" i="13"/>
  <c r="V310" i="1" s="1"/>
  <c r="S294" i="13"/>
  <c r="V317" i="1" s="1"/>
  <c r="S318" i="13"/>
  <c r="V341" i="1" s="1"/>
  <c r="S402" i="13"/>
  <c r="V425" i="1" s="1"/>
  <c r="S434" i="13"/>
  <c r="V457" i="1" s="1"/>
  <c r="S466" i="13"/>
  <c r="V486" i="1" s="1"/>
  <c r="S498" i="13"/>
  <c r="V517" i="1" s="1"/>
  <c r="S530" i="13"/>
  <c r="M5" i="13"/>
  <c r="S199" i="13"/>
  <c r="S227" i="13"/>
  <c r="V250" i="1" s="1"/>
  <c r="S310" i="13"/>
  <c r="V333" i="1" s="1"/>
  <c r="S450" i="13"/>
  <c r="V471" i="1" s="1"/>
  <c r="S494" i="13"/>
  <c r="V513" i="1" s="1"/>
  <c r="S526" i="13"/>
  <c r="V540" i="1" s="1"/>
  <c r="S234" i="13"/>
  <c r="V257" i="1" s="1"/>
  <c r="S251" i="13"/>
  <c r="V274" i="1" s="1"/>
  <c r="S263" i="13"/>
  <c r="V286" i="1" s="1"/>
  <c r="S290" i="13"/>
  <c r="V313" i="1" s="1"/>
  <c r="S302" i="13"/>
  <c r="V325" i="1" s="1"/>
  <c r="S314" i="13"/>
  <c r="V337" i="1" s="1"/>
  <c r="S326" i="13"/>
  <c r="V349" i="1" s="1"/>
  <c r="S410" i="13"/>
  <c r="V433" i="1" s="1"/>
  <c r="S442" i="13"/>
  <c r="V465" i="1" s="1"/>
  <c r="S474" i="13"/>
  <c r="V493" i="1" s="1"/>
  <c r="S506" i="13"/>
  <c r="V525" i="1" s="1"/>
  <c r="Q5" i="13"/>
  <c r="R5" i="13"/>
  <c r="F7" i="13"/>
  <c r="F32" i="1" s="1"/>
  <c r="F15" i="13"/>
  <c r="F40" i="1" s="1"/>
  <c r="F23" i="13"/>
  <c r="F48" i="1" s="1"/>
  <c r="F31" i="13"/>
  <c r="F56" i="1" s="1"/>
  <c r="F39" i="13"/>
  <c r="F64" i="1" s="1"/>
  <c r="F47" i="13"/>
  <c r="F72" i="1" s="1"/>
  <c r="F55" i="13"/>
  <c r="F78" i="1" s="1"/>
  <c r="F63" i="13"/>
  <c r="F86" i="1" s="1"/>
  <c r="F71" i="13"/>
  <c r="F94" i="1" s="1"/>
  <c r="F79" i="13"/>
  <c r="F102" i="1" s="1"/>
  <c r="F87" i="13"/>
  <c r="F110" i="1" s="1"/>
  <c r="F95" i="13"/>
  <c r="F118" i="1" s="1"/>
  <c r="F103" i="13"/>
  <c r="F126" i="1" s="1"/>
  <c r="F111" i="13"/>
  <c r="F134" i="1" s="1"/>
  <c r="F119" i="13"/>
  <c r="F142" i="1" s="1"/>
  <c r="F127" i="13"/>
  <c r="F150" i="1" s="1"/>
  <c r="F135" i="13"/>
  <c r="F158" i="1" s="1"/>
  <c r="F143" i="13"/>
  <c r="F166" i="1" s="1"/>
  <c r="F151" i="13"/>
  <c r="F174" i="1" s="1"/>
  <c r="F159" i="13"/>
  <c r="F182" i="1" s="1"/>
  <c r="F167" i="13"/>
  <c r="F190" i="1" s="1"/>
  <c r="F175" i="13"/>
  <c r="F198" i="1" s="1"/>
  <c r="F183" i="13"/>
  <c r="F206" i="1" s="1"/>
  <c r="F191" i="13"/>
  <c r="F214" i="1" s="1"/>
  <c r="F199" i="13"/>
  <c r="F222" i="1" s="1"/>
  <c r="F207" i="13"/>
  <c r="F230" i="1" s="1"/>
  <c r="F215" i="13"/>
  <c r="F238" i="1" s="1"/>
  <c r="J25" i="13"/>
  <c r="H50" i="1" s="1"/>
  <c r="J49" i="13"/>
  <c r="H74" i="1" s="1"/>
  <c r="J151" i="13"/>
  <c r="H174" i="1" s="1"/>
  <c r="J365" i="13"/>
  <c r="H388" i="1" s="1"/>
  <c r="F223" i="13"/>
  <c r="F246" i="1" s="1"/>
  <c r="F231" i="13"/>
  <c r="F254" i="1" s="1"/>
  <c r="F239" i="13"/>
  <c r="F262" i="1" s="1"/>
  <c r="F247" i="13"/>
  <c r="F270" i="1" s="1"/>
  <c r="F255" i="13"/>
  <c r="F278" i="1" s="1"/>
  <c r="F263" i="13"/>
  <c r="F286" i="1" s="1"/>
  <c r="F271" i="13"/>
  <c r="F294" i="1" s="1"/>
  <c r="F279" i="13"/>
  <c r="F302" i="1" s="1"/>
  <c r="F287" i="13"/>
  <c r="F310" i="1" s="1"/>
  <c r="F295" i="13"/>
  <c r="F318" i="1" s="1"/>
  <c r="F303" i="13"/>
  <c r="F326" i="1" s="1"/>
  <c r="F311" i="13"/>
  <c r="F334" i="1" s="1"/>
  <c r="F319" i="13"/>
  <c r="F342" i="1" s="1"/>
  <c r="F327" i="13"/>
  <c r="F350" i="1" s="1"/>
  <c r="F335" i="13"/>
  <c r="F358" i="1" s="1"/>
  <c r="F343" i="13"/>
  <c r="F367" i="1" s="1"/>
  <c r="F351" i="13"/>
  <c r="F375" i="1" s="1"/>
  <c r="F359" i="13"/>
  <c r="F383" i="1" s="1"/>
  <c r="F367" i="13"/>
  <c r="F390" i="1" s="1"/>
  <c r="F375" i="13"/>
  <c r="F398" i="1" s="1"/>
  <c r="F383" i="13"/>
  <c r="F406" i="1" s="1"/>
  <c r="F391" i="13"/>
  <c r="F414" i="1" s="1"/>
  <c r="F399" i="13"/>
  <c r="F422" i="1" s="1"/>
  <c r="F407" i="13"/>
  <c r="F430" i="1" s="1"/>
  <c r="F415" i="13"/>
  <c r="F438" i="1" s="1"/>
  <c r="F423" i="13"/>
  <c r="F446" i="1" s="1"/>
  <c r="F431" i="13"/>
  <c r="F454" i="1" s="1"/>
  <c r="F439" i="13"/>
  <c r="F462" i="1" s="1"/>
  <c r="F447" i="13"/>
  <c r="F468" i="1" s="1"/>
  <c r="F455" i="13"/>
  <c r="F475" i="1" s="1"/>
  <c r="F463" i="13"/>
  <c r="F483" i="1" s="1"/>
  <c r="F471" i="13"/>
  <c r="F490" i="1" s="1"/>
  <c r="F479" i="13"/>
  <c r="F498" i="1" s="1"/>
  <c r="F487" i="13"/>
  <c r="F506" i="1" s="1"/>
  <c r="F495" i="13"/>
  <c r="F514" i="1" s="1"/>
  <c r="F503" i="13"/>
  <c r="F522" i="1" s="1"/>
  <c r="F511" i="13"/>
  <c r="F529" i="1" s="1"/>
  <c r="F519" i="13"/>
  <c r="F535" i="1" s="1"/>
  <c r="F527" i="13"/>
  <c r="F541" i="1" s="1"/>
  <c r="J15" i="13"/>
  <c r="H40" i="1" s="1"/>
  <c r="J19" i="13"/>
  <c r="H44" i="1" s="1"/>
  <c r="J33" i="13"/>
  <c r="H58" i="1" s="1"/>
  <c r="J37" i="13"/>
  <c r="H62" i="1" s="1"/>
  <c r="J67" i="13"/>
  <c r="H90" i="1" s="1"/>
  <c r="J73" i="13"/>
  <c r="H96" i="1" s="1"/>
  <c r="J84" i="13"/>
  <c r="H107" i="1" s="1"/>
  <c r="J91" i="13"/>
  <c r="H114" i="1" s="1"/>
  <c r="J97" i="13"/>
  <c r="H120" i="1" s="1"/>
  <c r="J108" i="13"/>
  <c r="H131" i="1" s="1"/>
  <c r="J111" i="13"/>
  <c r="H134" i="1" s="1"/>
  <c r="J115" i="13"/>
  <c r="H138" i="1" s="1"/>
  <c r="J130" i="13"/>
  <c r="H153" i="1" s="1"/>
  <c r="J141" i="13"/>
  <c r="H164" i="1" s="1"/>
  <c r="J152" i="13"/>
  <c r="H175" i="1" s="1"/>
  <c r="J156" i="13"/>
  <c r="H179" i="1" s="1"/>
  <c r="J170" i="13"/>
  <c r="H193" i="1" s="1"/>
  <c r="J202" i="13"/>
  <c r="H225" i="1" s="1"/>
  <c r="J217" i="13"/>
  <c r="H240" i="1" s="1"/>
  <c r="J220" i="13"/>
  <c r="H243" i="1" s="1"/>
  <c r="J237" i="13"/>
  <c r="H260" i="1" s="1"/>
  <c r="J247" i="13"/>
  <c r="H270" i="1" s="1"/>
  <c r="J268" i="13"/>
  <c r="H291" i="1" s="1"/>
  <c r="J285" i="13"/>
  <c r="H308" i="1" s="1"/>
  <c r="J288" i="13"/>
  <c r="H311" i="1" s="1"/>
  <c r="J312" i="13"/>
  <c r="H335" i="1" s="1"/>
  <c r="J319" i="13"/>
  <c r="H342" i="1" s="1"/>
  <c r="J337" i="13"/>
  <c r="J348" i="13"/>
  <c r="H372" i="1" s="1"/>
  <c r="J355" i="13"/>
  <c r="H379" i="1" s="1"/>
  <c r="J373" i="13"/>
  <c r="H396" i="1" s="1"/>
  <c r="J16" i="13"/>
  <c r="H41" i="1" s="1"/>
  <c r="J20" i="13"/>
  <c r="H45" i="1" s="1"/>
  <c r="J27" i="13"/>
  <c r="H52" i="1" s="1"/>
  <c r="J51" i="13"/>
  <c r="H76" i="1" s="1"/>
  <c r="J57" i="13"/>
  <c r="H80" i="1" s="1"/>
  <c r="J68" i="13"/>
  <c r="H91" i="1" s="1"/>
  <c r="J85" i="13"/>
  <c r="H108" i="1" s="1"/>
  <c r="J92" i="13"/>
  <c r="H115" i="1" s="1"/>
  <c r="J95" i="13"/>
  <c r="H118" i="1" s="1"/>
  <c r="J112" i="13"/>
  <c r="H135" i="1" s="1"/>
  <c r="J116" i="13"/>
  <c r="H139" i="1" s="1"/>
  <c r="J123" i="13"/>
  <c r="H146" i="1" s="1"/>
  <c r="J127" i="13"/>
  <c r="H150" i="1" s="1"/>
  <c r="J131" i="13"/>
  <c r="H154" i="1" s="1"/>
  <c r="J138" i="13"/>
  <c r="H161" i="1" s="1"/>
  <c r="J153" i="13"/>
  <c r="H176" i="1" s="1"/>
  <c r="J157" i="13"/>
  <c r="H180" i="1" s="1"/>
  <c r="J178" i="13"/>
  <c r="H201" i="1" s="1"/>
  <c r="J185" i="13"/>
  <c r="H208" i="1" s="1"/>
  <c r="J207" i="13"/>
  <c r="H230" i="1" s="1"/>
  <c r="J221" i="13"/>
  <c r="H244" i="1" s="1"/>
  <c r="J231" i="13"/>
  <c r="H254" i="1" s="1"/>
  <c r="J248" i="13"/>
  <c r="H271" i="1" s="1"/>
  <c r="J255" i="13"/>
  <c r="H278" i="1" s="1"/>
  <c r="J269" i="13"/>
  <c r="H292" i="1" s="1"/>
  <c r="J272" i="13"/>
  <c r="H295" i="1" s="1"/>
  <c r="J289" i="13"/>
  <c r="H312" i="1" s="1"/>
  <c r="J299" i="13"/>
  <c r="H322" i="1" s="1"/>
  <c r="J320" i="13"/>
  <c r="H343" i="1" s="1"/>
  <c r="J327" i="13"/>
  <c r="H350" i="1" s="1"/>
  <c r="J341" i="13"/>
  <c r="H366" i="1" s="1"/>
  <c r="J356" i="13"/>
  <c r="H380" i="1" s="1"/>
  <c r="J359" i="13"/>
  <c r="H383" i="1" s="1"/>
  <c r="J509" i="13"/>
  <c r="H528" i="1" s="1"/>
  <c r="J9" i="13"/>
  <c r="H34" i="1" s="1"/>
  <c r="J13" i="13"/>
  <c r="H38" i="1" s="1"/>
  <c r="J45" i="13"/>
  <c r="H70" i="1" s="1"/>
  <c r="J58" i="13"/>
  <c r="H81" i="1" s="1"/>
  <c r="J75" i="13"/>
  <c r="H98" i="1" s="1"/>
  <c r="J99" i="13"/>
  <c r="H122" i="1" s="1"/>
  <c r="J120" i="13"/>
  <c r="H143" i="1" s="1"/>
  <c r="J124" i="13"/>
  <c r="H147" i="1" s="1"/>
  <c r="J146" i="13"/>
  <c r="H169" i="1" s="1"/>
  <c r="J161" i="13"/>
  <c r="H184" i="1" s="1"/>
  <c r="J165" i="13"/>
  <c r="H188" i="1" s="1"/>
  <c r="J168" i="13"/>
  <c r="H191" i="1" s="1"/>
  <c r="J172" i="13"/>
  <c r="H195" i="1" s="1"/>
  <c r="J179" i="13"/>
  <c r="H202" i="1" s="1"/>
  <c r="J193" i="13"/>
  <c r="H216" i="1" s="1"/>
  <c r="J197" i="13"/>
  <c r="H220" i="1" s="1"/>
  <c r="J200" i="13"/>
  <c r="H223" i="1" s="1"/>
  <c r="J204" i="13"/>
  <c r="H227" i="1" s="1"/>
  <c r="J211" i="13"/>
  <c r="H234" i="1" s="1"/>
  <c r="J225" i="13"/>
  <c r="H248" i="1" s="1"/>
  <c r="J228" i="13"/>
  <c r="H251" i="1" s="1"/>
  <c r="J245" i="13"/>
  <c r="H268" i="1" s="1"/>
  <c r="J252" i="13"/>
  <c r="H275" i="1" s="1"/>
  <c r="J259" i="13"/>
  <c r="H282" i="1" s="1"/>
  <c r="J276" i="13"/>
  <c r="H299" i="1" s="1"/>
  <c r="J293" i="13"/>
  <c r="H316" i="1" s="1"/>
  <c r="J296" i="13"/>
  <c r="H319" i="1" s="1"/>
  <c r="J317" i="13"/>
  <c r="H340" i="1" s="1"/>
  <c r="J324" i="13"/>
  <c r="H347" i="1" s="1"/>
  <c r="J331" i="13"/>
  <c r="H354" i="1" s="1"/>
  <c r="J342" i="13"/>
  <c r="J375" i="13"/>
  <c r="H398" i="1" s="1"/>
  <c r="J398" i="13"/>
  <c r="H421" i="1" s="1"/>
  <c r="J52" i="13"/>
  <c r="H77" i="1" s="1"/>
  <c r="J69" i="13"/>
  <c r="H92" i="1" s="1"/>
  <c r="J82" i="13"/>
  <c r="H105" i="1" s="1"/>
  <c r="J106" i="13"/>
  <c r="H129" i="1" s="1"/>
  <c r="J113" i="13"/>
  <c r="H136" i="1" s="1"/>
  <c r="J117" i="13"/>
  <c r="H140" i="1" s="1"/>
  <c r="J128" i="13"/>
  <c r="H151" i="1" s="1"/>
  <c r="J132" i="13"/>
  <c r="H155" i="1" s="1"/>
  <c r="J135" i="13"/>
  <c r="H158" i="1" s="1"/>
  <c r="J139" i="13"/>
  <c r="H162" i="1" s="1"/>
  <c r="J154" i="13"/>
  <c r="H177" i="1" s="1"/>
  <c r="J215" i="13"/>
  <c r="H238" i="1" s="1"/>
  <c r="J249" i="13"/>
  <c r="H272" i="1" s="1"/>
  <c r="J256" i="13"/>
  <c r="H279" i="1" s="1"/>
  <c r="J273" i="13"/>
  <c r="H296" i="1" s="1"/>
  <c r="J283" i="13"/>
  <c r="H306" i="1" s="1"/>
  <c r="J300" i="13"/>
  <c r="H323" i="1" s="1"/>
  <c r="J321" i="13"/>
  <c r="H344" i="1" s="1"/>
  <c r="J328" i="13"/>
  <c r="H351" i="1" s="1"/>
  <c r="J445" i="13"/>
  <c r="J10" i="13"/>
  <c r="H35" i="1" s="1"/>
  <c r="J59" i="13"/>
  <c r="H82" i="1" s="1"/>
  <c r="J76" i="13"/>
  <c r="H99" i="1" s="1"/>
  <c r="J100" i="13"/>
  <c r="H123" i="1" s="1"/>
  <c r="J103" i="13"/>
  <c r="H126" i="1" s="1"/>
  <c r="J121" i="13"/>
  <c r="H144" i="1" s="1"/>
  <c r="J125" i="13"/>
  <c r="H148" i="1" s="1"/>
  <c r="J143" i="13"/>
  <c r="H166" i="1" s="1"/>
  <c r="J147" i="13"/>
  <c r="H170" i="1" s="1"/>
  <c r="J162" i="13"/>
  <c r="H185" i="1" s="1"/>
  <c r="J169" i="13"/>
  <c r="H192" i="1" s="1"/>
  <c r="J173" i="13"/>
  <c r="H196" i="1" s="1"/>
  <c r="J176" i="13"/>
  <c r="H199" i="1" s="1"/>
  <c r="J180" i="13"/>
  <c r="H203" i="1" s="1"/>
  <c r="J187" i="13"/>
  <c r="H210" i="1" s="1"/>
  <c r="J201" i="13"/>
  <c r="H224" i="1" s="1"/>
  <c r="J205" i="13"/>
  <c r="H228" i="1" s="1"/>
  <c r="J212" i="13"/>
  <c r="H235" i="1" s="1"/>
  <c r="J229" i="13"/>
  <c r="H252" i="1" s="1"/>
  <c r="J239" i="13"/>
  <c r="H262" i="1" s="1"/>
  <c r="J253" i="13"/>
  <c r="H276" i="1" s="1"/>
  <c r="J260" i="13"/>
  <c r="H283" i="1" s="1"/>
  <c r="J277" i="13"/>
  <c r="H300" i="1" s="1"/>
  <c r="J280" i="13"/>
  <c r="H303" i="1" s="1"/>
  <c r="J297" i="13"/>
  <c r="H320" i="1" s="1"/>
  <c r="J307" i="13"/>
  <c r="H330" i="1" s="1"/>
  <c r="J325" i="13"/>
  <c r="H348" i="1" s="1"/>
  <c r="J332" i="13"/>
  <c r="H355" i="1" s="1"/>
  <c r="J343" i="13"/>
  <c r="H367" i="1" s="1"/>
  <c r="J361" i="13"/>
  <c r="H385" i="1" s="1"/>
  <c r="J368" i="13"/>
  <c r="H391" i="1" s="1"/>
  <c r="J339" i="13"/>
  <c r="H364" i="1" s="1"/>
  <c r="J364" i="13"/>
  <c r="H387" i="1" s="1"/>
  <c r="J371" i="13"/>
  <c r="H394" i="1" s="1"/>
  <c r="J385" i="13"/>
  <c r="H408" i="1" s="1"/>
  <c r="J392" i="13"/>
  <c r="H415" i="1" s="1"/>
  <c r="J396" i="13"/>
  <c r="H419" i="1" s="1"/>
  <c r="J399" i="13"/>
  <c r="H422" i="1" s="1"/>
  <c r="J403" i="13"/>
  <c r="H426" i="1" s="1"/>
  <c r="J449" i="13"/>
  <c r="H470" i="1" s="1"/>
  <c r="J481" i="13"/>
  <c r="H500" i="1" s="1"/>
  <c r="J488" i="13"/>
  <c r="H507" i="1" s="1"/>
  <c r="J513" i="13"/>
  <c r="J528" i="13"/>
  <c r="H542" i="1" s="1"/>
  <c r="J400" i="13"/>
  <c r="H423" i="1" s="1"/>
  <c r="J404" i="13"/>
  <c r="H427" i="1" s="1"/>
  <c r="J489" i="13"/>
  <c r="H508" i="1" s="1"/>
  <c r="J496" i="13"/>
  <c r="H515" i="1" s="1"/>
  <c r="J521" i="13"/>
  <c r="J376" i="13"/>
  <c r="H399" i="1" s="1"/>
  <c r="J394" i="13"/>
  <c r="H417" i="1" s="1"/>
  <c r="J401" i="13"/>
  <c r="H424" i="1" s="1"/>
  <c r="J465" i="13"/>
  <c r="H485" i="1" s="1"/>
  <c r="J472" i="13"/>
  <c r="H491" i="1" s="1"/>
  <c r="J497" i="13"/>
  <c r="H516" i="1" s="1"/>
  <c r="J529" i="13"/>
  <c r="H543" i="1" s="1"/>
  <c r="J383" i="13"/>
  <c r="H406" i="1" s="1"/>
  <c r="J409" i="13"/>
  <c r="H432" i="1" s="1"/>
  <c r="J416" i="13"/>
  <c r="H439" i="1" s="1"/>
  <c r="J420" i="13"/>
  <c r="H443" i="1" s="1"/>
  <c r="J423" i="13"/>
  <c r="H446" i="1" s="1"/>
  <c r="J427" i="13"/>
  <c r="H450" i="1" s="1"/>
  <c r="J434" i="13"/>
  <c r="H457" i="1" s="1"/>
  <c r="J441" i="13"/>
  <c r="H464" i="1" s="1"/>
  <c r="J448" i="13"/>
  <c r="H469" i="1" s="1"/>
  <c r="J452" i="13"/>
  <c r="J455" i="13"/>
  <c r="H475" i="1" s="1"/>
  <c r="J459" i="13"/>
  <c r="H479" i="1" s="1"/>
  <c r="J466" i="13"/>
  <c r="H486" i="1" s="1"/>
  <c r="J480" i="13"/>
  <c r="H499" i="1" s="1"/>
  <c r="J484" i="13"/>
  <c r="H503" i="1" s="1"/>
  <c r="J487" i="13"/>
  <c r="H506" i="1" s="1"/>
  <c r="J491" i="13"/>
  <c r="H510" i="1" s="1"/>
  <c r="J498" i="13"/>
  <c r="H517" i="1" s="1"/>
  <c r="J516" i="13"/>
  <c r="H532" i="1" s="1"/>
  <c r="J519" i="13"/>
  <c r="H535" i="1" s="1"/>
  <c r="J523" i="13"/>
  <c r="H537" i="1" s="1"/>
  <c r="J530" i="13"/>
  <c r="H5" i="13"/>
  <c r="I5" i="13"/>
  <c r="F43" i="13"/>
  <c r="F68" i="1" s="1"/>
  <c r="F99" i="13"/>
  <c r="F122" i="1" s="1"/>
  <c r="F155" i="13"/>
  <c r="F178" i="1" s="1"/>
  <c r="F211" i="13"/>
  <c r="F234" i="1" s="1"/>
  <c r="F259" i="13"/>
  <c r="F282" i="1" s="1"/>
  <c r="F299" i="13"/>
  <c r="F322" i="1" s="1"/>
  <c r="F339" i="13"/>
  <c r="F364" i="1" s="1"/>
  <c r="F403" i="13"/>
  <c r="F426" i="1" s="1"/>
  <c r="F467" i="13"/>
  <c r="F487" i="1" s="1"/>
  <c r="F523" i="13"/>
  <c r="F537" i="1" s="1"/>
  <c r="F11" i="13"/>
  <c r="F36" i="1" s="1"/>
  <c r="F51" i="13"/>
  <c r="F76" i="1" s="1"/>
  <c r="F75" i="13"/>
  <c r="F98" i="1" s="1"/>
  <c r="F115" i="13"/>
  <c r="F138" i="1" s="1"/>
  <c r="F139" i="13"/>
  <c r="F162" i="1" s="1"/>
  <c r="F179" i="13"/>
  <c r="F202" i="1" s="1"/>
  <c r="F227" i="13"/>
  <c r="F250" i="1" s="1"/>
  <c r="F275" i="13"/>
  <c r="F298" i="1" s="1"/>
  <c r="F315" i="13"/>
  <c r="F338" i="1" s="1"/>
  <c r="F363" i="13"/>
  <c r="F395" i="13"/>
  <c r="F418" i="1" s="1"/>
  <c r="F427" i="13"/>
  <c r="F450" i="1" s="1"/>
  <c r="F451" i="13"/>
  <c r="F472" i="1" s="1"/>
  <c r="F483" i="13"/>
  <c r="F502" i="1" s="1"/>
  <c r="F507" i="13"/>
  <c r="F526" i="1" s="1"/>
  <c r="F12" i="13"/>
  <c r="F37" i="1" s="1"/>
  <c r="F20" i="13"/>
  <c r="F45" i="1" s="1"/>
  <c r="F28" i="13"/>
  <c r="F53" i="1" s="1"/>
  <c r="F36" i="13"/>
  <c r="F61" i="1" s="1"/>
  <c r="F44" i="13"/>
  <c r="F69" i="1" s="1"/>
  <c r="F52" i="13"/>
  <c r="F77" i="1" s="1"/>
  <c r="F60" i="13"/>
  <c r="F83" i="1" s="1"/>
  <c r="F68" i="13"/>
  <c r="F91" i="1" s="1"/>
  <c r="F76" i="13"/>
  <c r="F99" i="1" s="1"/>
  <c r="F84" i="13"/>
  <c r="F107" i="1" s="1"/>
  <c r="F92" i="13"/>
  <c r="F115" i="1" s="1"/>
  <c r="F100" i="13"/>
  <c r="F123" i="1" s="1"/>
  <c r="F108" i="13"/>
  <c r="F131" i="1" s="1"/>
  <c r="F116" i="13"/>
  <c r="F139" i="1" s="1"/>
  <c r="F124" i="13"/>
  <c r="F147" i="1" s="1"/>
  <c r="F132" i="13"/>
  <c r="F155" i="1" s="1"/>
  <c r="F140" i="13"/>
  <c r="F163" i="1" s="1"/>
  <c r="F148" i="13"/>
  <c r="F171" i="1" s="1"/>
  <c r="F156" i="13"/>
  <c r="F179" i="1" s="1"/>
  <c r="F164" i="13"/>
  <c r="F187" i="1" s="1"/>
  <c r="F172" i="13"/>
  <c r="F195" i="1" s="1"/>
  <c r="F180" i="13"/>
  <c r="F203" i="1" s="1"/>
  <c r="F188" i="13"/>
  <c r="F211" i="1" s="1"/>
  <c r="F196" i="13"/>
  <c r="F219" i="1" s="1"/>
  <c r="F204" i="13"/>
  <c r="F227" i="1" s="1"/>
  <c r="F212" i="13"/>
  <c r="F235" i="1" s="1"/>
  <c r="F220" i="13"/>
  <c r="F243" i="1" s="1"/>
  <c r="F228" i="13"/>
  <c r="F251" i="1" s="1"/>
  <c r="F236" i="13"/>
  <c r="F259" i="1" s="1"/>
  <c r="F244" i="13"/>
  <c r="F267" i="1" s="1"/>
  <c r="F252" i="13"/>
  <c r="F275" i="1" s="1"/>
  <c r="F260" i="13"/>
  <c r="F283" i="1" s="1"/>
  <c r="F268" i="13"/>
  <c r="F291" i="1" s="1"/>
  <c r="F276" i="13"/>
  <c r="F299" i="1" s="1"/>
  <c r="F284" i="13"/>
  <c r="F307" i="1" s="1"/>
  <c r="F292" i="13"/>
  <c r="F315" i="1" s="1"/>
  <c r="F300" i="13"/>
  <c r="F323" i="1" s="1"/>
  <c r="F308" i="13"/>
  <c r="F331" i="1" s="1"/>
  <c r="F316" i="13"/>
  <c r="F339" i="1" s="1"/>
  <c r="F324" i="13"/>
  <c r="F347" i="1" s="1"/>
  <c r="F332" i="13"/>
  <c r="F355" i="1" s="1"/>
  <c r="F340" i="13"/>
  <c r="F365" i="1" s="1"/>
  <c r="F348" i="13"/>
  <c r="F372" i="1" s="1"/>
  <c r="F356" i="13"/>
  <c r="F380" i="1" s="1"/>
  <c r="F364" i="13"/>
  <c r="F387" i="1" s="1"/>
  <c r="F372" i="13"/>
  <c r="F395" i="1" s="1"/>
  <c r="F380" i="13"/>
  <c r="F403" i="1" s="1"/>
  <c r="F388" i="13"/>
  <c r="F411" i="1" s="1"/>
  <c r="F396" i="13"/>
  <c r="F419" i="1" s="1"/>
  <c r="F404" i="13"/>
  <c r="F427" i="1" s="1"/>
  <c r="F412" i="13"/>
  <c r="F435" i="1" s="1"/>
  <c r="F420" i="13"/>
  <c r="F443" i="1" s="1"/>
  <c r="F428" i="13"/>
  <c r="F451" i="1" s="1"/>
  <c r="F436" i="13"/>
  <c r="F459" i="1" s="1"/>
  <c r="F444" i="13"/>
  <c r="F452" i="13"/>
  <c r="F460" i="13"/>
  <c r="F480" i="1" s="1"/>
  <c r="F468" i="13"/>
  <c r="F476" i="13"/>
  <c r="F495" i="1" s="1"/>
  <c r="F484" i="13"/>
  <c r="F503" i="1" s="1"/>
  <c r="F492" i="13"/>
  <c r="F511" i="1" s="1"/>
  <c r="F500" i="13"/>
  <c r="F519" i="1" s="1"/>
  <c r="F508" i="13"/>
  <c r="F527" i="1" s="1"/>
  <c r="F516" i="13"/>
  <c r="F532" i="1" s="1"/>
  <c r="F524" i="13"/>
  <c r="F538" i="1" s="1"/>
  <c r="F27" i="13"/>
  <c r="F52" i="1" s="1"/>
  <c r="F59" i="13"/>
  <c r="F82" i="1" s="1"/>
  <c r="F107" i="13"/>
  <c r="F130" i="1" s="1"/>
  <c r="F147" i="13"/>
  <c r="F170" i="1" s="1"/>
  <c r="F187" i="13"/>
  <c r="F210" i="1" s="1"/>
  <c r="F243" i="13"/>
  <c r="F266" i="1" s="1"/>
  <c r="F291" i="13"/>
  <c r="F314" i="1" s="1"/>
  <c r="F331" i="13"/>
  <c r="F354" i="1" s="1"/>
  <c r="F387" i="13"/>
  <c r="F410" i="1" s="1"/>
  <c r="F459" i="13"/>
  <c r="F479" i="1" s="1"/>
  <c r="F515" i="13"/>
  <c r="F531" i="1" s="1"/>
  <c r="F35" i="13"/>
  <c r="F60" i="1" s="1"/>
  <c r="F91" i="13"/>
  <c r="F114" i="1" s="1"/>
  <c r="F123" i="13"/>
  <c r="F146" i="1" s="1"/>
  <c r="F163" i="13"/>
  <c r="F186" i="1" s="1"/>
  <c r="F203" i="13"/>
  <c r="F226" i="1" s="1"/>
  <c r="F251" i="13"/>
  <c r="F274" i="1" s="1"/>
  <c r="F283" i="13"/>
  <c r="F306" i="1" s="1"/>
  <c r="F307" i="13"/>
  <c r="F330" i="1" s="1"/>
  <c r="F347" i="13"/>
  <c r="F371" i="1" s="1"/>
  <c r="F379" i="13"/>
  <c r="F402" i="1" s="1"/>
  <c r="F419" i="13"/>
  <c r="F442" i="1" s="1"/>
  <c r="F443" i="13"/>
  <c r="F466" i="1" s="1"/>
  <c r="F491" i="13"/>
  <c r="F510" i="1" s="1"/>
  <c r="F531" i="13"/>
  <c r="F19" i="13"/>
  <c r="F44" i="1" s="1"/>
  <c r="F83" i="13"/>
  <c r="F106" i="1" s="1"/>
  <c r="F131" i="13"/>
  <c r="F154" i="1" s="1"/>
  <c r="F171" i="13"/>
  <c r="F194" i="1" s="1"/>
  <c r="F219" i="13"/>
  <c r="F242" i="1" s="1"/>
  <c r="F235" i="13"/>
  <c r="F258" i="1" s="1"/>
  <c r="F267" i="13"/>
  <c r="F290" i="1" s="1"/>
  <c r="F323" i="13"/>
  <c r="F346" i="1" s="1"/>
  <c r="F371" i="13"/>
  <c r="F394" i="1" s="1"/>
  <c r="F411" i="13"/>
  <c r="F434" i="1" s="1"/>
  <c r="F435" i="13"/>
  <c r="F458" i="1" s="1"/>
  <c r="F475" i="13"/>
  <c r="F494" i="1" s="1"/>
  <c r="F499" i="13"/>
  <c r="F518" i="1" s="1"/>
  <c r="F195" i="13"/>
  <c r="F218" i="1" s="1"/>
  <c r="F67" i="13"/>
  <c r="F90" i="1" s="1"/>
  <c r="F355" i="13"/>
  <c r="F379" i="1" s="1"/>
  <c r="F9" i="13"/>
  <c r="F34" i="1" s="1"/>
  <c r="F17" i="13"/>
  <c r="F42" i="1" s="1"/>
  <c r="F25" i="13"/>
  <c r="F50" i="1" s="1"/>
  <c r="F33" i="13"/>
  <c r="F58" i="1" s="1"/>
  <c r="F41" i="13"/>
  <c r="F66" i="1" s="1"/>
  <c r="F49" i="13"/>
  <c r="F74" i="1" s="1"/>
  <c r="F57" i="13"/>
  <c r="F80" i="1" s="1"/>
  <c r="F65" i="13"/>
  <c r="F88" i="1" s="1"/>
  <c r="F73" i="13"/>
  <c r="F96" i="1" s="1"/>
  <c r="F81" i="13"/>
  <c r="F104" i="1" s="1"/>
  <c r="F89" i="13"/>
  <c r="F112" i="1" s="1"/>
  <c r="F97" i="13"/>
  <c r="F120" i="1" s="1"/>
  <c r="F105" i="13"/>
  <c r="F128" i="1" s="1"/>
  <c r="F113" i="13"/>
  <c r="F136" i="1" s="1"/>
  <c r="F121" i="13"/>
  <c r="F144" i="1" s="1"/>
  <c r="F129" i="13"/>
  <c r="F152" i="1" s="1"/>
  <c r="F137" i="13"/>
  <c r="F160" i="1" s="1"/>
  <c r="F145" i="13"/>
  <c r="F168" i="1" s="1"/>
  <c r="F153" i="13"/>
  <c r="F176" i="1" s="1"/>
  <c r="F161" i="13"/>
  <c r="F184" i="1" s="1"/>
  <c r="F169" i="13"/>
  <c r="F192" i="1" s="1"/>
  <c r="F177" i="13"/>
  <c r="F200" i="1" s="1"/>
  <c r="F185" i="13"/>
  <c r="F208" i="1" s="1"/>
  <c r="F193" i="13"/>
  <c r="F216" i="1" s="1"/>
  <c r="F201" i="13"/>
  <c r="F224" i="1" s="1"/>
  <c r="F209" i="13"/>
  <c r="F232" i="1" s="1"/>
  <c r="F217" i="13"/>
  <c r="F240" i="1" s="1"/>
  <c r="F225" i="13"/>
  <c r="F248" i="1" s="1"/>
  <c r="F233" i="13"/>
  <c r="F256" i="1" s="1"/>
  <c r="F241" i="13"/>
  <c r="F264" i="1" s="1"/>
  <c r="F249" i="13"/>
  <c r="F272" i="1" s="1"/>
  <c r="F257" i="13"/>
  <c r="F280" i="1" s="1"/>
  <c r="F265" i="13"/>
  <c r="F288" i="1" s="1"/>
  <c r="F273" i="13"/>
  <c r="F296" i="1" s="1"/>
  <c r="F281" i="13"/>
  <c r="F304" i="1" s="1"/>
  <c r="F289" i="13"/>
  <c r="F312" i="1" s="1"/>
  <c r="F297" i="13"/>
  <c r="F320" i="1" s="1"/>
  <c r="F305" i="13"/>
  <c r="F328" i="1" s="1"/>
  <c r="F313" i="13"/>
  <c r="F336" i="1" s="1"/>
  <c r="F321" i="13"/>
  <c r="F344" i="1" s="1"/>
  <c r="F329" i="13"/>
  <c r="F352" i="1" s="1"/>
  <c r="F337" i="13"/>
  <c r="F345" i="13"/>
  <c r="F369" i="1" s="1"/>
  <c r="F353" i="13"/>
  <c r="F377" i="1" s="1"/>
  <c r="F361" i="13"/>
  <c r="F385" i="1" s="1"/>
  <c r="F369" i="13"/>
  <c r="F392" i="1" s="1"/>
  <c r="F377" i="13"/>
  <c r="F400" i="1" s="1"/>
  <c r="F385" i="13"/>
  <c r="F408" i="1" s="1"/>
  <c r="F393" i="13"/>
  <c r="F416" i="1" s="1"/>
  <c r="F401" i="13"/>
  <c r="F424" i="1" s="1"/>
  <c r="F409" i="13"/>
  <c r="F432" i="1" s="1"/>
  <c r="F417" i="13"/>
  <c r="F440" i="1" s="1"/>
  <c r="F425" i="13"/>
  <c r="F448" i="1" s="1"/>
  <c r="F433" i="13"/>
  <c r="F456" i="1" s="1"/>
  <c r="F441" i="13"/>
  <c r="F464" i="1" s="1"/>
  <c r="F449" i="13"/>
  <c r="F470" i="1" s="1"/>
  <c r="F457" i="13"/>
  <c r="F477" i="1" s="1"/>
  <c r="F465" i="13"/>
  <c r="F485" i="1" s="1"/>
  <c r="F473" i="13"/>
  <c r="F492" i="1" s="1"/>
  <c r="F481" i="13"/>
  <c r="F500" i="1" s="1"/>
  <c r="F489" i="13"/>
  <c r="F508" i="1" s="1"/>
  <c r="F497" i="13"/>
  <c r="F516" i="1" s="1"/>
  <c r="F505" i="13"/>
  <c r="F524" i="1" s="1"/>
  <c r="F513" i="13"/>
  <c r="F521" i="13"/>
  <c r="F529" i="13"/>
  <c r="F543" i="1" s="1"/>
  <c r="F13" i="13"/>
  <c r="F38" i="1" s="1"/>
  <c r="F21" i="13"/>
  <c r="F46" i="1" s="1"/>
  <c r="F29" i="13"/>
  <c r="F54" i="1" s="1"/>
  <c r="F37" i="13"/>
  <c r="F62" i="1" s="1"/>
  <c r="F45" i="13"/>
  <c r="F70" i="1" s="1"/>
  <c r="F53" i="13"/>
  <c r="F61" i="13"/>
  <c r="F84" i="1" s="1"/>
  <c r="F69" i="13"/>
  <c r="F92" i="1" s="1"/>
  <c r="F77" i="13"/>
  <c r="F100" i="1" s="1"/>
  <c r="F85" i="13"/>
  <c r="F108" i="1" s="1"/>
  <c r="F93" i="13"/>
  <c r="F116" i="1" s="1"/>
  <c r="F101" i="13"/>
  <c r="F124" i="1" s="1"/>
  <c r="F109" i="13"/>
  <c r="F132" i="1" s="1"/>
  <c r="F117" i="13"/>
  <c r="F140" i="1" s="1"/>
  <c r="F125" i="13"/>
  <c r="F148" i="1" s="1"/>
  <c r="F133" i="13"/>
  <c r="F156" i="1" s="1"/>
  <c r="F141" i="13"/>
  <c r="F164" i="1" s="1"/>
  <c r="F149" i="13"/>
  <c r="F172" i="1" s="1"/>
  <c r="F157" i="13"/>
  <c r="F180" i="1" s="1"/>
  <c r="F165" i="13"/>
  <c r="F188" i="1" s="1"/>
  <c r="F173" i="13"/>
  <c r="F196" i="1" s="1"/>
  <c r="F181" i="13"/>
  <c r="F204" i="1" s="1"/>
  <c r="F189" i="13"/>
  <c r="F212" i="1" s="1"/>
  <c r="F197" i="13"/>
  <c r="F220" i="1" s="1"/>
  <c r="F205" i="13"/>
  <c r="F228" i="1" s="1"/>
  <c r="F213" i="13"/>
  <c r="F236" i="1" s="1"/>
  <c r="F221" i="13"/>
  <c r="F244" i="1" s="1"/>
  <c r="F229" i="13"/>
  <c r="F252" i="1" s="1"/>
  <c r="F237" i="13"/>
  <c r="F260" i="1" s="1"/>
  <c r="F245" i="13"/>
  <c r="F268" i="1" s="1"/>
  <c r="F253" i="13"/>
  <c r="F276" i="1" s="1"/>
  <c r="F261" i="13"/>
  <c r="F284" i="1" s="1"/>
  <c r="F269" i="13"/>
  <c r="F292" i="1" s="1"/>
  <c r="F277" i="13"/>
  <c r="F300" i="1" s="1"/>
  <c r="F285" i="13"/>
  <c r="F308" i="1" s="1"/>
  <c r="F293" i="13"/>
  <c r="F316" i="1" s="1"/>
  <c r="F301" i="13"/>
  <c r="F324" i="1" s="1"/>
  <c r="F309" i="13"/>
  <c r="F332" i="1" s="1"/>
  <c r="F317" i="13"/>
  <c r="F340" i="1" s="1"/>
  <c r="F325" i="13"/>
  <c r="F348" i="1" s="1"/>
  <c r="F333" i="13"/>
  <c r="F356" i="1" s="1"/>
  <c r="F341" i="13"/>
  <c r="F366" i="1" s="1"/>
  <c r="F349" i="13"/>
  <c r="F373" i="1" s="1"/>
  <c r="F357" i="13"/>
  <c r="F381" i="1" s="1"/>
  <c r="F365" i="13"/>
  <c r="F388" i="1" s="1"/>
  <c r="F373" i="13"/>
  <c r="F396" i="1" s="1"/>
  <c r="F381" i="13"/>
  <c r="F404" i="1" s="1"/>
  <c r="F389" i="13"/>
  <c r="F412" i="1" s="1"/>
  <c r="F397" i="13"/>
  <c r="F420" i="1" s="1"/>
  <c r="F405" i="13"/>
  <c r="F428" i="1" s="1"/>
  <c r="F413" i="13"/>
  <c r="F436" i="1" s="1"/>
  <c r="F421" i="13"/>
  <c r="F444" i="1" s="1"/>
  <c r="F429" i="13"/>
  <c r="F452" i="1" s="1"/>
  <c r="F437" i="13"/>
  <c r="F460" i="1" s="1"/>
  <c r="F445" i="13"/>
  <c r="F453" i="13"/>
  <c r="F473" i="1" s="1"/>
  <c r="F461" i="13"/>
  <c r="F481" i="1" s="1"/>
  <c r="F469" i="13"/>
  <c r="F488" i="1" s="1"/>
  <c r="F477" i="13"/>
  <c r="F496" i="1" s="1"/>
  <c r="F485" i="13"/>
  <c r="F504" i="1" s="1"/>
  <c r="F493" i="13"/>
  <c r="F512" i="1" s="1"/>
  <c r="F501" i="13"/>
  <c r="F520" i="1" s="1"/>
  <c r="F509" i="13"/>
  <c r="F528" i="1" s="1"/>
  <c r="F517" i="13"/>
  <c r="F533" i="1" s="1"/>
  <c r="F525" i="13"/>
  <c r="F539" i="1" s="1"/>
  <c r="E5" i="13"/>
  <c r="F10" i="13"/>
  <c r="F35" i="1" s="1"/>
  <c r="F18" i="13"/>
  <c r="F43" i="1" s="1"/>
  <c r="F26" i="13"/>
  <c r="F51" i="1" s="1"/>
  <c r="F34" i="13"/>
  <c r="F59" i="1" s="1"/>
  <c r="F42" i="13"/>
  <c r="F67" i="1" s="1"/>
  <c r="F50" i="13"/>
  <c r="F75" i="1" s="1"/>
  <c r="F58" i="13"/>
  <c r="F81" i="1" s="1"/>
  <c r="F66" i="13"/>
  <c r="F89" i="1" s="1"/>
  <c r="F74" i="13"/>
  <c r="F97" i="1" s="1"/>
  <c r="F82" i="13"/>
  <c r="F105" i="1" s="1"/>
  <c r="F90" i="13"/>
  <c r="F113" i="1" s="1"/>
  <c r="F98" i="13"/>
  <c r="F121" i="1" s="1"/>
  <c r="F106" i="13"/>
  <c r="F129" i="1" s="1"/>
  <c r="F114" i="13"/>
  <c r="F137" i="1" s="1"/>
  <c r="F122" i="13"/>
  <c r="F145" i="1" s="1"/>
  <c r="F130" i="13"/>
  <c r="F153" i="1" s="1"/>
  <c r="F138" i="13"/>
  <c r="F161" i="1" s="1"/>
  <c r="F146" i="13"/>
  <c r="F169" i="1" s="1"/>
  <c r="F154" i="13"/>
  <c r="F177" i="1" s="1"/>
  <c r="F162" i="13"/>
  <c r="F185" i="1" s="1"/>
  <c r="F170" i="13"/>
  <c r="F193" i="1" s="1"/>
  <c r="F178" i="13"/>
  <c r="F201" i="1" s="1"/>
  <c r="F186" i="13"/>
  <c r="F209" i="1" s="1"/>
  <c r="F194" i="13"/>
  <c r="F217" i="1" s="1"/>
  <c r="F202" i="13"/>
  <c r="F225" i="1" s="1"/>
  <c r="F210" i="13"/>
  <c r="F233" i="1" s="1"/>
  <c r="F218" i="13"/>
  <c r="F241" i="1" s="1"/>
  <c r="F226" i="13"/>
  <c r="F249" i="1" s="1"/>
  <c r="F234" i="13"/>
  <c r="F257" i="1" s="1"/>
  <c r="F242" i="13"/>
  <c r="F265" i="1" s="1"/>
  <c r="F250" i="13"/>
  <c r="F273" i="1" s="1"/>
  <c r="F258" i="13"/>
  <c r="F281" i="1" s="1"/>
  <c r="F266" i="13"/>
  <c r="F289" i="1" s="1"/>
  <c r="F274" i="13"/>
  <c r="F297" i="1" s="1"/>
  <c r="F282" i="13"/>
  <c r="F305" i="1" s="1"/>
  <c r="F290" i="13"/>
  <c r="F313" i="1" s="1"/>
  <c r="F298" i="13"/>
  <c r="F321" i="1" s="1"/>
  <c r="F306" i="13"/>
  <c r="F329" i="1" s="1"/>
  <c r="F314" i="13"/>
  <c r="F337" i="1" s="1"/>
  <c r="F322" i="13"/>
  <c r="F345" i="1" s="1"/>
  <c r="F330" i="13"/>
  <c r="F353" i="1" s="1"/>
  <c r="F338" i="13"/>
  <c r="F346" i="13"/>
  <c r="F370" i="1" s="1"/>
  <c r="F354" i="13"/>
  <c r="F378" i="1" s="1"/>
  <c r="F362" i="13"/>
  <c r="F386" i="1" s="1"/>
  <c r="F370" i="13"/>
  <c r="F393" i="1" s="1"/>
  <c r="F378" i="13"/>
  <c r="F401" i="1" s="1"/>
  <c r="F386" i="13"/>
  <c r="F409" i="1" s="1"/>
  <c r="F394" i="13"/>
  <c r="F417" i="1" s="1"/>
  <c r="F402" i="13"/>
  <c r="F425" i="1" s="1"/>
  <c r="F410" i="13"/>
  <c r="F433" i="1" s="1"/>
  <c r="F418" i="13"/>
  <c r="F441" i="1" s="1"/>
  <c r="F426" i="13"/>
  <c r="F449" i="1" s="1"/>
  <c r="F434" i="13"/>
  <c r="F457" i="1" s="1"/>
  <c r="F442" i="13"/>
  <c r="F465" i="1" s="1"/>
  <c r="F450" i="13"/>
  <c r="F471" i="1" s="1"/>
  <c r="F458" i="13"/>
  <c r="F478" i="1" s="1"/>
  <c r="F466" i="13"/>
  <c r="F486" i="1" s="1"/>
  <c r="F474" i="13"/>
  <c r="F493" i="1" s="1"/>
  <c r="F482" i="13"/>
  <c r="F501" i="1" s="1"/>
  <c r="F490" i="13"/>
  <c r="F509" i="1" s="1"/>
  <c r="F498" i="13"/>
  <c r="F517" i="1" s="1"/>
  <c r="F506" i="13"/>
  <c r="F525" i="1" s="1"/>
  <c r="F514" i="13"/>
  <c r="F522" i="13"/>
  <c r="F530" i="13"/>
  <c r="D5" i="13"/>
  <c r="U8" i="1"/>
  <c r="H16" i="1" l="1"/>
  <c r="H21" i="1"/>
  <c r="H9" i="1" s="1"/>
  <c r="H20" i="1"/>
  <c r="H19" i="1"/>
  <c r="H22" i="1"/>
  <c r="H10" i="1" s="1"/>
  <c r="H17" i="1"/>
  <c r="H18" i="1"/>
  <c r="H15" i="1"/>
  <c r="V19" i="1"/>
  <c r="V16" i="1"/>
  <c r="V18" i="1"/>
  <c r="V15" i="1"/>
  <c r="J5" i="13"/>
  <c r="V17" i="1"/>
  <c r="O5" i="13"/>
  <c r="V21" i="1"/>
  <c r="V9" i="1" s="1"/>
  <c r="S5" i="13"/>
  <c r="V222" i="1"/>
  <c r="F5" i="13"/>
  <c r="H8" i="1" l="1"/>
  <c r="V20" i="1"/>
  <c r="V8" i="1" s="1"/>
  <c r="M24" i="1"/>
  <c r="M22" i="1"/>
  <c r="M10" i="1" s="1"/>
  <c r="M12" i="1" l="1"/>
  <c r="M11" i="1"/>
  <c r="F553" i="1"/>
  <c r="M553" i="1"/>
  <c r="S553" i="1"/>
  <c r="U553" i="1"/>
  <c r="Z553" i="1"/>
  <c r="AA553" i="1"/>
  <c r="X551" i="1"/>
  <c r="X550" i="1"/>
  <c r="X549" i="1"/>
  <c r="X548"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59" i="1"/>
  <c r="X358" i="1"/>
  <c r="X357" i="1"/>
  <c r="X356" i="1"/>
  <c r="X355" i="1"/>
  <c r="X354" i="1"/>
  <c r="X353" i="1"/>
  <c r="X352" i="1"/>
  <c r="X351" i="1"/>
  <c r="X350" i="1"/>
  <c r="X349" i="1"/>
  <c r="X348" i="1"/>
  <c r="X347" i="1"/>
  <c r="X346" i="1"/>
  <c r="X345" i="1"/>
  <c r="X344" i="1"/>
  <c r="X343" i="1"/>
  <c r="X342" i="1"/>
  <c r="X341" i="1"/>
  <c r="X340" i="1"/>
  <c r="X339" i="1"/>
  <c r="X338"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4" i="1"/>
  <c r="X273" i="1"/>
  <c r="X272" i="1"/>
  <c r="X271" i="1"/>
  <c r="X270" i="1"/>
  <c r="X269" i="1"/>
  <c r="X268" i="1"/>
  <c r="X267" i="1"/>
  <c r="X266" i="1"/>
  <c r="X265" i="1"/>
  <c r="X264" i="1"/>
  <c r="X263" i="1"/>
  <c r="X262" i="1"/>
  <c r="X261" i="1"/>
  <c r="X260" i="1"/>
  <c r="X259" i="1"/>
  <c r="X258" i="1"/>
  <c r="X257" i="1"/>
  <c r="X256" i="1"/>
  <c r="X255" i="1"/>
  <c r="X254" i="1"/>
  <c r="X253" i="1"/>
  <c r="X252" i="1"/>
  <c r="X251" i="1"/>
  <c r="X250" i="1"/>
  <c r="X249" i="1"/>
  <c r="X248" i="1"/>
  <c r="X247" i="1"/>
  <c r="X246" i="1"/>
  <c r="X245" i="1"/>
  <c r="X244" i="1"/>
  <c r="X243" i="1"/>
  <c r="X242" i="1"/>
  <c r="X241" i="1"/>
  <c r="X240" i="1"/>
  <c r="X239" i="1"/>
  <c r="X238" i="1"/>
  <c r="X237" i="1"/>
  <c r="X236" i="1"/>
  <c r="X235" i="1"/>
  <c r="X234" i="1"/>
  <c r="X233" i="1"/>
  <c r="X232" i="1"/>
  <c r="X231" i="1"/>
  <c r="X230" i="1"/>
  <c r="X229" i="1"/>
  <c r="X228" i="1"/>
  <c r="X227" i="1"/>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X176" i="1"/>
  <c r="X175" i="1"/>
  <c r="X174" i="1"/>
  <c r="X173" i="1"/>
  <c r="X172" i="1"/>
  <c r="X171" i="1"/>
  <c r="X170" i="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6" i="1"/>
  <c r="X115" i="1"/>
  <c r="X114" i="1"/>
  <c r="X113" i="1"/>
  <c r="X112" i="1"/>
  <c r="X111" i="1"/>
  <c r="X110" i="1"/>
  <c r="X109" i="1"/>
  <c r="X108"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4" i="1"/>
  <c r="X53" i="1"/>
  <c r="X52" i="1"/>
  <c r="X51" i="1"/>
  <c r="X50" i="1"/>
  <c r="X49" i="1"/>
  <c r="X48" i="1"/>
  <c r="X47" i="1"/>
  <c r="X46" i="1"/>
  <c r="X45" i="1"/>
  <c r="X44" i="1"/>
  <c r="X43" i="1"/>
  <c r="X42" i="1"/>
  <c r="X41" i="1"/>
  <c r="X40" i="1"/>
  <c r="X39" i="1"/>
  <c r="X38" i="1"/>
  <c r="X37" i="1"/>
  <c r="X36" i="1"/>
  <c r="X35" i="1"/>
  <c r="X34" i="1"/>
  <c r="X33" i="1"/>
  <c r="X32" i="1"/>
  <c r="X31" i="1"/>
  <c r="X15" i="1" l="1"/>
  <c r="X553" i="1"/>
  <c r="X19" i="1"/>
  <c r="X20" i="1"/>
  <c r="X18" i="1"/>
  <c r="X16" i="1"/>
  <c r="X21" i="1"/>
  <c r="X22" i="1"/>
  <c r="X17" i="1"/>
  <c r="X24" i="1"/>
  <c r="X12" i="1" s="1"/>
  <c r="J553" i="1" l="1"/>
  <c r="X9" i="1"/>
  <c r="J12" i="1"/>
  <c r="X10" i="1"/>
  <c r="X8" i="1"/>
  <c r="J8" i="1" l="1"/>
  <c r="J10" i="1"/>
  <c r="J9" i="1"/>
  <c r="M15" i="1" l="1"/>
  <c r="M21" i="1" l="1"/>
  <c r="M9" i="1" s="1"/>
  <c r="M19" i="1"/>
  <c r="M20" i="1"/>
  <c r="M17" i="1"/>
  <c r="M18" i="1"/>
  <c r="M16" i="1"/>
  <c r="M8" i="1" l="1"/>
  <c r="Z21" i="1" l="1"/>
  <c r="AA24" i="1"/>
  <c r="Z24" i="1"/>
  <c r="Z12" i="1" s="1"/>
  <c r="S24" i="1"/>
  <c r="R24" i="1"/>
  <c r="R12" i="1" s="1"/>
  <c r="L24" i="1"/>
  <c r="F24" i="1"/>
  <c r="F11" i="1" s="1"/>
  <c r="AA22" i="1"/>
  <c r="Y22" i="1"/>
  <c r="Y10" i="1" s="1"/>
  <c r="Z22" i="1"/>
  <c r="Z10" i="1" s="1"/>
  <c r="W22" i="1"/>
  <c r="W10" i="1" s="1"/>
  <c r="S22" i="1"/>
  <c r="R22" i="1"/>
  <c r="R10" i="1" s="1"/>
  <c r="K22" i="1"/>
  <c r="K10" i="1" s="1"/>
  <c r="L22" i="1"/>
  <c r="I22" i="1"/>
  <c r="I10" i="1" s="1"/>
  <c r="F22" i="1"/>
  <c r="AA21" i="1"/>
  <c r="S21" i="1"/>
  <c r="R21" i="1"/>
  <c r="L21" i="1"/>
  <c r="F21" i="1"/>
  <c r="AA20" i="1"/>
  <c r="Z20" i="1"/>
  <c r="S20" i="1"/>
  <c r="R20" i="1"/>
  <c r="L20" i="1"/>
  <c r="F20" i="1"/>
  <c r="AA19" i="1"/>
  <c r="Z19" i="1"/>
  <c r="S19" i="1"/>
  <c r="R19" i="1"/>
  <c r="L19" i="1"/>
  <c r="F19" i="1"/>
  <c r="AA18" i="1"/>
  <c r="Z18" i="1"/>
  <c r="S18" i="1"/>
  <c r="R18" i="1"/>
  <c r="L18" i="1"/>
  <c r="F18" i="1"/>
  <c r="AA17" i="1"/>
  <c r="Z17" i="1"/>
  <c r="S17" i="1"/>
  <c r="R17" i="1"/>
  <c r="L17" i="1"/>
  <c r="F17" i="1"/>
  <c r="AA16" i="1"/>
  <c r="Z16" i="1"/>
  <c r="S16" i="1"/>
  <c r="R16" i="1"/>
  <c r="L16" i="1"/>
  <c r="F16" i="1"/>
  <c r="AA15" i="1"/>
  <c r="Z15" i="1"/>
  <c r="S15" i="1"/>
  <c r="R15" i="1"/>
  <c r="L15" i="1"/>
  <c r="F15" i="1"/>
  <c r="E24" i="1"/>
  <c r="E22" i="1"/>
  <c r="E10" i="1" s="1"/>
  <c r="E21" i="1"/>
  <c r="E20" i="1"/>
  <c r="E19" i="1"/>
  <c r="E18" i="1"/>
  <c r="E17" i="1"/>
  <c r="E16" i="1"/>
  <c r="E15" i="1"/>
  <c r="E553" i="1"/>
  <c r="Y551" i="1"/>
  <c r="W551" i="1"/>
  <c r="K551" i="1"/>
  <c r="I551" i="1"/>
  <c r="Y550" i="1"/>
  <c r="W550" i="1"/>
  <c r="K550" i="1"/>
  <c r="I550" i="1"/>
  <c r="Y549" i="1"/>
  <c r="W549" i="1"/>
  <c r="K549" i="1"/>
  <c r="I549" i="1"/>
  <c r="Y548" i="1"/>
  <c r="W548" i="1"/>
  <c r="K548" i="1"/>
  <c r="I548" i="1"/>
  <c r="E12" i="1" l="1"/>
  <c r="E11" i="1"/>
  <c r="O548" i="1"/>
  <c r="P548" i="1" s="1"/>
  <c r="O550" i="1"/>
  <c r="P550" i="1" s="1"/>
  <c r="O549" i="1"/>
  <c r="P549" i="1" s="1"/>
  <c r="O551" i="1"/>
  <c r="AD549" i="1"/>
  <c r="AE549" i="1" s="1"/>
  <c r="AD551" i="1"/>
  <c r="AE551" i="1" s="1"/>
  <c r="AA8" i="1"/>
  <c r="AD548" i="1"/>
  <c r="AD550" i="1"/>
  <c r="AE550" i="1" s="1"/>
  <c r="S10" i="1"/>
  <c r="AD22" i="1"/>
  <c r="AE22" i="1" s="1"/>
  <c r="S12" i="1"/>
  <c r="L10" i="1"/>
  <c r="O22" i="1"/>
  <c r="P22" i="1" s="1"/>
  <c r="L12" i="1"/>
  <c r="Y553" i="1"/>
  <c r="I553" i="1"/>
  <c r="O553" i="1" s="1"/>
  <c r="K553" i="1"/>
  <c r="W553" i="1"/>
  <c r="P551" i="1"/>
  <c r="AA10" i="1"/>
  <c r="AA12" i="1"/>
  <c r="W24" i="1"/>
  <c r="W12" i="1" s="1"/>
  <c r="F10" i="1"/>
  <c r="F12" i="1"/>
  <c r="I24" i="1"/>
  <c r="K24" i="1"/>
  <c r="Y24" i="1"/>
  <c r="Y12" i="1" s="1"/>
  <c r="J2" i="9"/>
  <c r="K2" i="9"/>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337" i="7"/>
  <c r="M329" i="7"/>
  <c r="M330" i="7"/>
  <c r="M331" i="7"/>
  <c r="M332" i="7"/>
  <c r="M333" i="7"/>
  <c r="M334" i="7"/>
  <c r="M335" i="7"/>
  <c r="M336" i="7"/>
  <c r="M315" i="7"/>
  <c r="M316" i="7"/>
  <c r="M317" i="7"/>
  <c r="M318" i="7"/>
  <c r="M319" i="7"/>
  <c r="M320" i="7"/>
  <c r="M321" i="7"/>
  <c r="M322" i="7"/>
  <c r="M323" i="7"/>
  <c r="M324" i="7"/>
  <c r="M325" i="7"/>
  <c r="M326" i="7"/>
  <c r="M327" i="7"/>
  <c r="M328" i="7"/>
  <c r="M313" i="7"/>
  <c r="M314" i="7"/>
  <c r="M300" i="7"/>
  <c r="M301" i="7"/>
  <c r="M302" i="7"/>
  <c r="M303" i="7"/>
  <c r="M304" i="7"/>
  <c r="M305" i="7"/>
  <c r="M306" i="7"/>
  <c r="M307" i="7"/>
  <c r="M308" i="7"/>
  <c r="M309" i="7"/>
  <c r="M310" i="7"/>
  <c r="M311" i="7"/>
  <c r="M312"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7" i="7"/>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W543" i="1"/>
  <c r="I543" i="1"/>
  <c r="W542" i="1"/>
  <c r="AD542" i="1" s="1"/>
  <c r="I542" i="1"/>
  <c r="W541" i="1"/>
  <c r="I541" i="1"/>
  <c r="W540" i="1"/>
  <c r="I540" i="1"/>
  <c r="O540" i="1" s="1"/>
  <c r="W539" i="1"/>
  <c r="I539" i="1"/>
  <c r="O539" i="1" s="1"/>
  <c r="W538" i="1"/>
  <c r="I538" i="1"/>
  <c r="W537" i="1"/>
  <c r="I537" i="1"/>
  <c r="W359" i="1"/>
  <c r="I359" i="1"/>
  <c r="D1" i="9"/>
  <c r="E1" i="9"/>
  <c r="F1" i="9"/>
  <c r="C1" i="9"/>
  <c r="W536" i="1"/>
  <c r="W535" i="1"/>
  <c r="W534" i="1"/>
  <c r="AD534" i="1" s="1"/>
  <c r="W533" i="1"/>
  <c r="W532" i="1"/>
  <c r="W531" i="1"/>
  <c r="W530" i="1"/>
  <c r="W529" i="1"/>
  <c r="W528" i="1"/>
  <c r="W527" i="1"/>
  <c r="W526" i="1"/>
  <c r="AD526" i="1" s="1"/>
  <c r="W525" i="1"/>
  <c r="W524" i="1"/>
  <c r="W523" i="1"/>
  <c r="W522" i="1"/>
  <c r="W521" i="1"/>
  <c r="W520" i="1"/>
  <c r="W519" i="1"/>
  <c r="W518" i="1"/>
  <c r="AD518" i="1" s="1"/>
  <c r="W517" i="1"/>
  <c r="W516" i="1"/>
  <c r="W515" i="1"/>
  <c r="W514" i="1"/>
  <c r="W513" i="1"/>
  <c r="W512" i="1"/>
  <c r="W511" i="1"/>
  <c r="W510" i="1"/>
  <c r="AD510" i="1" s="1"/>
  <c r="W509" i="1"/>
  <c r="W508" i="1"/>
  <c r="W507" i="1"/>
  <c r="W506" i="1"/>
  <c r="W505" i="1"/>
  <c r="W504" i="1"/>
  <c r="W503" i="1"/>
  <c r="W502" i="1"/>
  <c r="AD502" i="1" s="1"/>
  <c r="W501" i="1"/>
  <c r="W500" i="1"/>
  <c r="W499" i="1"/>
  <c r="W498" i="1"/>
  <c r="W497" i="1"/>
  <c r="W496" i="1"/>
  <c r="W495" i="1"/>
  <c r="W494" i="1"/>
  <c r="AD494" i="1" s="1"/>
  <c r="W493" i="1"/>
  <c r="W492" i="1"/>
  <c r="W491" i="1"/>
  <c r="W490" i="1"/>
  <c r="W489" i="1"/>
  <c r="W488" i="1"/>
  <c r="W487" i="1"/>
  <c r="W486" i="1"/>
  <c r="AD486" i="1" s="1"/>
  <c r="W485" i="1"/>
  <c r="W484" i="1"/>
  <c r="W483" i="1"/>
  <c r="W482" i="1"/>
  <c r="W481" i="1"/>
  <c r="W480" i="1"/>
  <c r="W479" i="1"/>
  <c r="W478" i="1"/>
  <c r="AD478" i="1" s="1"/>
  <c r="W477" i="1"/>
  <c r="W476" i="1"/>
  <c r="W475" i="1"/>
  <c r="W474" i="1"/>
  <c r="W473" i="1"/>
  <c r="W472" i="1"/>
  <c r="W471" i="1"/>
  <c r="W470" i="1"/>
  <c r="AD470" i="1" s="1"/>
  <c r="W469" i="1"/>
  <c r="W468" i="1"/>
  <c r="W467" i="1"/>
  <c r="W466" i="1"/>
  <c r="W465" i="1"/>
  <c r="W464" i="1"/>
  <c r="W463" i="1"/>
  <c r="W462" i="1"/>
  <c r="AD462" i="1" s="1"/>
  <c r="W461" i="1"/>
  <c r="W460" i="1"/>
  <c r="W459" i="1"/>
  <c r="W458" i="1"/>
  <c r="W457" i="1"/>
  <c r="W456" i="1"/>
  <c r="W455" i="1"/>
  <c r="W454" i="1"/>
  <c r="AD454" i="1" s="1"/>
  <c r="W453" i="1"/>
  <c r="W452" i="1"/>
  <c r="W451" i="1"/>
  <c r="W450" i="1"/>
  <c r="W449" i="1"/>
  <c r="W448" i="1"/>
  <c r="W447" i="1"/>
  <c r="W446" i="1"/>
  <c r="AD446" i="1" s="1"/>
  <c r="W445" i="1"/>
  <c r="W444" i="1"/>
  <c r="W443" i="1"/>
  <c r="W442" i="1"/>
  <c r="W441" i="1"/>
  <c r="W440" i="1"/>
  <c r="W439" i="1"/>
  <c r="W438" i="1"/>
  <c r="AD438" i="1" s="1"/>
  <c r="W437" i="1"/>
  <c r="W436" i="1"/>
  <c r="W435" i="1"/>
  <c r="W434" i="1"/>
  <c r="W433" i="1"/>
  <c r="W432" i="1"/>
  <c r="W431" i="1"/>
  <c r="W430" i="1"/>
  <c r="AD430" i="1" s="1"/>
  <c r="W429" i="1"/>
  <c r="W428" i="1"/>
  <c r="W427" i="1"/>
  <c r="W426" i="1"/>
  <c r="W425" i="1"/>
  <c r="W424" i="1"/>
  <c r="W423" i="1"/>
  <c r="W422" i="1"/>
  <c r="AD422" i="1" s="1"/>
  <c r="W421" i="1"/>
  <c r="W420" i="1"/>
  <c r="W419" i="1"/>
  <c r="W418" i="1"/>
  <c r="W417" i="1"/>
  <c r="W416" i="1"/>
  <c r="W415" i="1"/>
  <c r="W414" i="1"/>
  <c r="AD414" i="1" s="1"/>
  <c r="W413" i="1"/>
  <c r="W412" i="1"/>
  <c r="W411" i="1"/>
  <c r="W410" i="1"/>
  <c r="W409" i="1"/>
  <c r="W408" i="1"/>
  <c r="W407" i="1"/>
  <c r="W406" i="1"/>
  <c r="AD406" i="1" s="1"/>
  <c r="W405" i="1"/>
  <c r="W404" i="1"/>
  <c r="W403" i="1"/>
  <c r="W402" i="1"/>
  <c r="W401" i="1"/>
  <c r="W400" i="1"/>
  <c r="W399" i="1"/>
  <c r="W398" i="1"/>
  <c r="AD398" i="1" s="1"/>
  <c r="W397" i="1"/>
  <c r="W396" i="1"/>
  <c r="W395" i="1"/>
  <c r="W394" i="1"/>
  <c r="W393" i="1"/>
  <c r="W392" i="1"/>
  <c r="W391" i="1"/>
  <c r="W390" i="1"/>
  <c r="AD390" i="1" s="1"/>
  <c r="W389" i="1"/>
  <c r="W388" i="1"/>
  <c r="W387" i="1"/>
  <c r="W386" i="1"/>
  <c r="W385" i="1"/>
  <c r="W384" i="1"/>
  <c r="W383" i="1"/>
  <c r="W382" i="1"/>
  <c r="AD382" i="1" s="1"/>
  <c r="W381" i="1"/>
  <c r="W380" i="1"/>
  <c r="W379" i="1"/>
  <c r="W378" i="1"/>
  <c r="W377" i="1"/>
  <c r="W376" i="1"/>
  <c r="W375" i="1"/>
  <c r="W374" i="1"/>
  <c r="AD374" i="1" s="1"/>
  <c r="W373" i="1"/>
  <c r="W372" i="1"/>
  <c r="W371" i="1"/>
  <c r="W370" i="1"/>
  <c r="W369" i="1"/>
  <c r="W368" i="1"/>
  <c r="W367" i="1"/>
  <c r="W366" i="1"/>
  <c r="AD366" i="1" s="1"/>
  <c r="W365" i="1"/>
  <c r="W364" i="1"/>
  <c r="W358" i="1"/>
  <c r="W357" i="1"/>
  <c r="W356" i="1"/>
  <c r="W355" i="1"/>
  <c r="AD355" i="1" s="1"/>
  <c r="W354" i="1"/>
  <c r="W353" i="1"/>
  <c r="W352" i="1"/>
  <c r="W351" i="1"/>
  <c r="AD351" i="1" s="1"/>
  <c r="W350" i="1"/>
  <c r="W349" i="1"/>
  <c r="W348" i="1"/>
  <c r="W347" i="1"/>
  <c r="AD347" i="1" s="1"/>
  <c r="W346" i="1"/>
  <c r="W345" i="1"/>
  <c r="W344" i="1"/>
  <c r="W343" i="1"/>
  <c r="AD343" i="1" s="1"/>
  <c r="W342" i="1"/>
  <c r="W341" i="1"/>
  <c r="W340" i="1"/>
  <c r="W339" i="1"/>
  <c r="AD339" i="1" s="1"/>
  <c r="W338" i="1"/>
  <c r="W337" i="1"/>
  <c r="W336" i="1"/>
  <c r="W335" i="1"/>
  <c r="AD335" i="1" s="1"/>
  <c r="W334" i="1"/>
  <c r="W333" i="1"/>
  <c r="W332" i="1"/>
  <c r="W331" i="1"/>
  <c r="AD331" i="1" s="1"/>
  <c r="W330" i="1"/>
  <c r="W329" i="1"/>
  <c r="W328" i="1"/>
  <c r="W327" i="1"/>
  <c r="AD327" i="1" s="1"/>
  <c r="W326" i="1"/>
  <c r="W325" i="1"/>
  <c r="W324" i="1"/>
  <c r="W323" i="1"/>
  <c r="AD323" i="1" s="1"/>
  <c r="W322" i="1"/>
  <c r="W321" i="1"/>
  <c r="W320" i="1"/>
  <c r="W319" i="1"/>
  <c r="AD319" i="1" s="1"/>
  <c r="W318" i="1"/>
  <c r="W317" i="1"/>
  <c r="W316" i="1"/>
  <c r="W315" i="1"/>
  <c r="AD315" i="1" s="1"/>
  <c r="W314" i="1"/>
  <c r="W313" i="1"/>
  <c r="W312" i="1"/>
  <c r="W311" i="1"/>
  <c r="AD311" i="1" s="1"/>
  <c r="W310" i="1"/>
  <c r="W309" i="1"/>
  <c r="W308" i="1"/>
  <c r="W307" i="1"/>
  <c r="AD307" i="1" s="1"/>
  <c r="W306" i="1"/>
  <c r="W305" i="1"/>
  <c r="W304" i="1"/>
  <c r="W303" i="1"/>
  <c r="AD303" i="1" s="1"/>
  <c r="W302" i="1"/>
  <c r="W301" i="1"/>
  <c r="W300" i="1"/>
  <c r="W299" i="1"/>
  <c r="AD299" i="1" s="1"/>
  <c r="W298" i="1"/>
  <c r="W297" i="1"/>
  <c r="W296" i="1"/>
  <c r="W295" i="1"/>
  <c r="W294" i="1"/>
  <c r="W293" i="1"/>
  <c r="W292" i="1"/>
  <c r="W291" i="1"/>
  <c r="AD291" i="1" s="1"/>
  <c r="W290" i="1"/>
  <c r="W289" i="1"/>
  <c r="W288" i="1"/>
  <c r="W287" i="1"/>
  <c r="W286" i="1"/>
  <c r="W285" i="1"/>
  <c r="W284" i="1"/>
  <c r="W283" i="1"/>
  <c r="AD283" i="1" s="1"/>
  <c r="W282" i="1"/>
  <c r="W281" i="1"/>
  <c r="W280" i="1"/>
  <c r="W279" i="1"/>
  <c r="W278" i="1"/>
  <c r="W277" i="1"/>
  <c r="W276" i="1"/>
  <c r="W275" i="1"/>
  <c r="AD275" i="1" s="1"/>
  <c r="W274" i="1"/>
  <c r="W273" i="1"/>
  <c r="W272" i="1"/>
  <c r="W271" i="1"/>
  <c r="W270" i="1"/>
  <c r="W269" i="1"/>
  <c r="W268" i="1"/>
  <c r="W267" i="1"/>
  <c r="AD267" i="1" s="1"/>
  <c r="W266" i="1"/>
  <c r="W265" i="1"/>
  <c r="W264" i="1"/>
  <c r="W263" i="1"/>
  <c r="W262" i="1"/>
  <c r="W261" i="1"/>
  <c r="W260" i="1"/>
  <c r="W259" i="1"/>
  <c r="AD259" i="1" s="1"/>
  <c r="W258" i="1"/>
  <c r="W257" i="1"/>
  <c r="W256" i="1"/>
  <c r="W255" i="1"/>
  <c r="W254" i="1"/>
  <c r="W253" i="1"/>
  <c r="W252" i="1"/>
  <c r="W251" i="1"/>
  <c r="AD251" i="1" s="1"/>
  <c r="W250" i="1"/>
  <c r="W249" i="1"/>
  <c r="W248" i="1"/>
  <c r="W247" i="1"/>
  <c r="W246" i="1"/>
  <c r="W245" i="1"/>
  <c r="W244" i="1"/>
  <c r="W243" i="1"/>
  <c r="AD243" i="1" s="1"/>
  <c r="W242" i="1"/>
  <c r="W241" i="1"/>
  <c r="W240" i="1"/>
  <c r="W239" i="1"/>
  <c r="W238" i="1"/>
  <c r="W237" i="1"/>
  <c r="W236" i="1"/>
  <c r="W235" i="1"/>
  <c r="AD235" i="1" s="1"/>
  <c r="W234" i="1"/>
  <c r="W233" i="1"/>
  <c r="W232" i="1"/>
  <c r="W231" i="1"/>
  <c r="W230" i="1"/>
  <c r="W229" i="1"/>
  <c r="W228" i="1"/>
  <c r="W227" i="1"/>
  <c r="AD227" i="1" s="1"/>
  <c r="W226" i="1"/>
  <c r="W225" i="1"/>
  <c r="W224" i="1"/>
  <c r="W223" i="1"/>
  <c r="W222" i="1"/>
  <c r="W221" i="1"/>
  <c r="W220" i="1"/>
  <c r="W219" i="1"/>
  <c r="AD219" i="1" s="1"/>
  <c r="W218" i="1"/>
  <c r="W217" i="1"/>
  <c r="W216" i="1"/>
  <c r="W215" i="1"/>
  <c r="W214" i="1"/>
  <c r="W213" i="1"/>
  <c r="W212" i="1"/>
  <c r="W211" i="1"/>
  <c r="AD211" i="1" s="1"/>
  <c r="W210" i="1"/>
  <c r="W209" i="1"/>
  <c r="W208" i="1"/>
  <c r="W207" i="1"/>
  <c r="W206" i="1"/>
  <c r="W205" i="1"/>
  <c r="W204" i="1"/>
  <c r="W203" i="1"/>
  <c r="AD203" i="1" s="1"/>
  <c r="W202" i="1"/>
  <c r="W201" i="1"/>
  <c r="W200" i="1"/>
  <c r="W199" i="1"/>
  <c r="W198" i="1"/>
  <c r="W197" i="1"/>
  <c r="W196" i="1"/>
  <c r="W195" i="1"/>
  <c r="AD195" i="1" s="1"/>
  <c r="W194" i="1"/>
  <c r="W193" i="1"/>
  <c r="W192" i="1"/>
  <c r="W191" i="1"/>
  <c r="W190" i="1"/>
  <c r="W189" i="1"/>
  <c r="W188" i="1"/>
  <c r="W187" i="1"/>
  <c r="AD187" i="1" s="1"/>
  <c r="W186" i="1"/>
  <c r="W185" i="1"/>
  <c r="W184" i="1"/>
  <c r="W183" i="1"/>
  <c r="W182" i="1"/>
  <c r="W181" i="1"/>
  <c r="W180" i="1"/>
  <c r="W179" i="1"/>
  <c r="AD179" i="1" s="1"/>
  <c r="W178" i="1"/>
  <c r="W177" i="1"/>
  <c r="W176" i="1"/>
  <c r="W175" i="1"/>
  <c r="W174" i="1"/>
  <c r="W173" i="1"/>
  <c r="W172" i="1"/>
  <c r="W171" i="1"/>
  <c r="AD171" i="1" s="1"/>
  <c r="W170" i="1"/>
  <c r="W169" i="1"/>
  <c r="W168" i="1"/>
  <c r="W167" i="1"/>
  <c r="W166" i="1"/>
  <c r="W165" i="1"/>
  <c r="W164" i="1"/>
  <c r="W163" i="1"/>
  <c r="AD163" i="1" s="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I536" i="1"/>
  <c r="O536" i="1" s="1"/>
  <c r="I535" i="1"/>
  <c r="I534" i="1"/>
  <c r="O534" i="1" s="1"/>
  <c r="I533" i="1"/>
  <c r="O533" i="1" s="1"/>
  <c r="I532" i="1"/>
  <c r="O532" i="1" s="1"/>
  <c r="I531" i="1"/>
  <c r="O531" i="1" s="1"/>
  <c r="I530" i="1"/>
  <c r="O530" i="1" s="1"/>
  <c r="I529" i="1"/>
  <c r="O529" i="1" s="1"/>
  <c r="I528" i="1"/>
  <c r="O528" i="1" s="1"/>
  <c r="I527" i="1"/>
  <c r="I526" i="1"/>
  <c r="O526" i="1" s="1"/>
  <c r="I525" i="1"/>
  <c r="O525" i="1" s="1"/>
  <c r="I524" i="1"/>
  <c r="O524" i="1" s="1"/>
  <c r="I523" i="1"/>
  <c r="O523" i="1" s="1"/>
  <c r="I522" i="1"/>
  <c r="O522" i="1" s="1"/>
  <c r="I521" i="1"/>
  <c r="O521" i="1" s="1"/>
  <c r="I520" i="1"/>
  <c r="O520" i="1" s="1"/>
  <c r="I519" i="1"/>
  <c r="I518" i="1"/>
  <c r="O518" i="1" s="1"/>
  <c r="I517" i="1"/>
  <c r="O517" i="1" s="1"/>
  <c r="I516" i="1"/>
  <c r="O516" i="1" s="1"/>
  <c r="I515" i="1"/>
  <c r="O515" i="1" s="1"/>
  <c r="I514" i="1"/>
  <c r="O514" i="1" s="1"/>
  <c r="I513" i="1"/>
  <c r="O513" i="1" s="1"/>
  <c r="I512" i="1"/>
  <c r="O512" i="1" s="1"/>
  <c r="I511" i="1"/>
  <c r="I510" i="1"/>
  <c r="O510" i="1" s="1"/>
  <c r="I509" i="1"/>
  <c r="O509" i="1" s="1"/>
  <c r="I508" i="1"/>
  <c r="O508" i="1" s="1"/>
  <c r="I507" i="1"/>
  <c r="O507" i="1" s="1"/>
  <c r="I506" i="1"/>
  <c r="O506" i="1" s="1"/>
  <c r="I505" i="1"/>
  <c r="O505" i="1" s="1"/>
  <c r="I504" i="1"/>
  <c r="O504" i="1" s="1"/>
  <c r="I503" i="1"/>
  <c r="I502" i="1"/>
  <c r="O502" i="1" s="1"/>
  <c r="I501" i="1"/>
  <c r="O501" i="1" s="1"/>
  <c r="I500" i="1"/>
  <c r="O500" i="1" s="1"/>
  <c r="I499" i="1"/>
  <c r="O499" i="1" s="1"/>
  <c r="I498" i="1"/>
  <c r="O498" i="1" s="1"/>
  <c r="I497" i="1"/>
  <c r="O497" i="1" s="1"/>
  <c r="I496" i="1"/>
  <c r="O496" i="1" s="1"/>
  <c r="I495" i="1"/>
  <c r="I494" i="1"/>
  <c r="O494" i="1" s="1"/>
  <c r="I493" i="1"/>
  <c r="O493" i="1" s="1"/>
  <c r="I492" i="1"/>
  <c r="I491" i="1"/>
  <c r="O491" i="1" s="1"/>
  <c r="I490" i="1"/>
  <c r="O490" i="1" s="1"/>
  <c r="I489" i="1"/>
  <c r="O489" i="1" s="1"/>
  <c r="I488" i="1"/>
  <c r="O488" i="1" s="1"/>
  <c r="I487" i="1"/>
  <c r="I486" i="1"/>
  <c r="O486" i="1" s="1"/>
  <c r="I485" i="1"/>
  <c r="O485" i="1" s="1"/>
  <c r="I484" i="1"/>
  <c r="I483" i="1"/>
  <c r="O483" i="1" s="1"/>
  <c r="I482" i="1"/>
  <c r="O482" i="1" s="1"/>
  <c r="I481" i="1"/>
  <c r="O481" i="1" s="1"/>
  <c r="I480" i="1"/>
  <c r="O480" i="1" s="1"/>
  <c r="I479" i="1"/>
  <c r="I478" i="1"/>
  <c r="O478" i="1" s="1"/>
  <c r="I477" i="1"/>
  <c r="O477" i="1" s="1"/>
  <c r="I476" i="1"/>
  <c r="I475" i="1"/>
  <c r="O475" i="1" s="1"/>
  <c r="I474" i="1"/>
  <c r="O474" i="1" s="1"/>
  <c r="I473" i="1"/>
  <c r="O473" i="1" s="1"/>
  <c r="I472" i="1"/>
  <c r="O472" i="1" s="1"/>
  <c r="I471" i="1"/>
  <c r="I470" i="1"/>
  <c r="O470" i="1" s="1"/>
  <c r="I469" i="1"/>
  <c r="O469" i="1" s="1"/>
  <c r="I468" i="1"/>
  <c r="I467" i="1"/>
  <c r="O467" i="1" s="1"/>
  <c r="I466" i="1"/>
  <c r="O466" i="1" s="1"/>
  <c r="I465" i="1"/>
  <c r="O465" i="1" s="1"/>
  <c r="I464" i="1"/>
  <c r="O464" i="1" s="1"/>
  <c r="I463" i="1"/>
  <c r="I462" i="1"/>
  <c r="O462" i="1" s="1"/>
  <c r="I461" i="1"/>
  <c r="O461" i="1" s="1"/>
  <c r="I460" i="1"/>
  <c r="I459" i="1"/>
  <c r="O459" i="1" s="1"/>
  <c r="I458" i="1"/>
  <c r="O458" i="1" s="1"/>
  <c r="I457" i="1"/>
  <c r="O457" i="1" s="1"/>
  <c r="I456" i="1"/>
  <c r="O456" i="1" s="1"/>
  <c r="I455" i="1"/>
  <c r="I454" i="1"/>
  <c r="O454" i="1" s="1"/>
  <c r="I453" i="1"/>
  <c r="O453" i="1" s="1"/>
  <c r="I452" i="1"/>
  <c r="I451" i="1"/>
  <c r="O451" i="1" s="1"/>
  <c r="I450" i="1"/>
  <c r="O450" i="1" s="1"/>
  <c r="I449" i="1"/>
  <c r="O449" i="1" s="1"/>
  <c r="I448" i="1"/>
  <c r="O448" i="1" s="1"/>
  <c r="I447" i="1"/>
  <c r="I446" i="1"/>
  <c r="O446" i="1" s="1"/>
  <c r="I445" i="1"/>
  <c r="O445" i="1" s="1"/>
  <c r="I444" i="1"/>
  <c r="I443" i="1"/>
  <c r="O443" i="1" s="1"/>
  <c r="I442" i="1"/>
  <c r="O442" i="1" s="1"/>
  <c r="I441" i="1"/>
  <c r="O441" i="1" s="1"/>
  <c r="I440" i="1"/>
  <c r="O440" i="1" s="1"/>
  <c r="I439" i="1"/>
  <c r="I438" i="1"/>
  <c r="O438" i="1" s="1"/>
  <c r="I437" i="1"/>
  <c r="O437" i="1" s="1"/>
  <c r="I436" i="1"/>
  <c r="I435" i="1"/>
  <c r="O435" i="1" s="1"/>
  <c r="I434" i="1"/>
  <c r="O434" i="1" s="1"/>
  <c r="I433" i="1"/>
  <c r="O433" i="1" s="1"/>
  <c r="I432" i="1"/>
  <c r="O432" i="1" s="1"/>
  <c r="I431" i="1"/>
  <c r="I430" i="1"/>
  <c r="O430" i="1" s="1"/>
  <c r="I429" i="1"/>
  <c r="O429" i="1" s="1"/>
  <c r="I428" i="1"/>
  <c r="I427" i="1"/>
  <c r="O427" i="1" s="1"/>
  <c r="I426" i="1"/>
  <c r="O426" i="1" s="1"/>
  <c r="I425" i="1"/>
  <c r="O425" i="1" s="1"/>
  <c r="I424" i="1"/>
  <c r="O424" i="1" s="1"/>
  <c r="I423" i="1"/>
  <c r="I422" i="1"/>
  <c r="O422" i="1" s="1"/>
  <c r="I421" i="1"/>
  <c r="O421" i="1" s="1"/>
  <c r="I420" i="1"/>
  <c r="I419" i="1"/>
  <c r="O419" i="1" s="1"/>
  <c r="I418" i="1"/>
  <c r="O418" i="1" s="1"/>
  <c r="I417" i="1"/>
  <c r="O417" i="1" s="1"/>
  <c r="I416" i="1"/>
  <c r="O416" i="1" s="1"/>
  <c r="I415" i="1"/>
  <c r="I414" i="1"/>
  <c r="O414" i="1" s="1"/>
  <c r="I413" i="1"/>
  <c r="O413" i="1" s="1"/>
  <c r="I412" i="1"/>
  <c r="I411" i="1"/>
  <c r="O411" i="1" s="1"/>
  <c r="I410" i="1"/>
  <c r="O410" i="1" s="1"/>
  <c r="I409" i="1"/>
  <c r="O409" i="1" s="1"/>
  <c r="I408" i="1"/>
  <c r="O408" i="1" s="1"/>
  <c r="I407" i="1"/>
  <c r="I406" i="1"/>
  <c r="O406" i="1" s="1"/>
  <c r="I405" i="1"/>
  <c r="O405" i="1" s="1"/>
  <c r="I404" i="1"/>
  <c r="I403" i="1"/>
  <c r="O403" i="1" s="1"/>
  <c r="I402" i="1"/>
  <c r="O402" i="1" s="1"/>
  <c r="I401" i="1"/>
  <c r="O401" i="1" s="1"/>
  <c r="I400" i="1"/>
  <c r="O400" i="1" s="1"/>
  <c r="I399" i="1"/>
  <c r="I398" i="1"/>
  <c r="O398" i="1" s="1"/>
  <c r="I397" i="1"/>
  <c r="O397" i="1" s="1"/>
  <c r="I396" i="1"/>
  <c r="I395" i="1"/>
  <c r="O395" i="1" s="1"/>
  <c r="I394" i="1"/>
  <c r="O394" i="1" s="1"/>
  <c r="I393" i="1"/>
  <c r="O393" i="1" s="1"/>
  <c r="I392" i="1"/>
  <c r="O392" i="1" s="1"/>
  <c r="I391" i="1"/>
  <c r="I390" i="1"/>
  <c r="O390" i="1" s="1"/>
  <c r="I389" i="1"/>
  <c r="O389" i="1" s="1"/>
  <c r="I388" i="1"/>
  <c r="I387" i="1"/>
  <c r="O387" i="1" s="1"/>
  <c r="I386" i="1"/>
  <c r="O386" i="1" s="1"/>
  <c r="I385" i="1"/>
  <c r="O385" i="1" s="1"/>
  <c r="I384" i="1"/>
  <c r="O384" i="1" s="1"/>
  <c r="I383" i="1"/>
  <c r="I382" i="1"/>
  <c r="O382" i="1" s="1"/>
  <c r="I381" i="1"/>
  <c r="O381" i="1" s="1"/>
  <c r="I380" i="1"/>
  <c r="I379" i="1"/>
  <c r="O379" i="1" s="1"/>
  <c r="I378" i="1"/>
  <c r="O378" i="1" s="1"/>
  <c r="I377" i="1"/>
  <c r="O377" i="1" s="1"/>
  <c r="I376" i="1"/>
  <c r="O376" i="1" s="1"/>
  <c r="I375" i="1"/>
  <c r="I374" i="1"/>
  <c r="O374" i="1" s="1"/>
  <c r="I373" i="1"/>
  <c r="O373" i="1" s="1"/>
  <c r="I372" i="1"/>
  <c r="I371" i="1"/>
  <c r="O371" i="1" s="1"/>
  <c r="I370" i="1"/>
  <c r="O370" i="1" s="1"/>
  <c r="I369" i="1"/>
  <c r="O369" i="1" s="1"/>
  <c r="I368" i="1"/>
  <c r="O368" i="1" s="1"/>
  <c r="I367" i="1"/>
  <c r="I366" i="1"/>
  <c r="O366" i="1" s="1"/>
  <c r="I365" i="1"/>
  <c r="O365" i="1" s="1"/>
  <c r="I364" i="1"/>
  <c r="I358" i="1"/>
  <c r="I357" i="1"/>
  <c r="O357" i="1" s="1"/>
  <c r="I356" i="1"/>
  <c r="I355" i="1"/>
  <c r="I354" i="1"/>
  <c r="I353" i="1"/>
  <c r="I352" i="1"/>
  <c r="I351" i="1"/>
  <c r="I350" i="1"/>
  <c r="I349" i="1"/>
  <c r="O349" i="1" s="1"/>
  <c r="I348" i="1"/>
  <c r="I347" i="1"/>
  <c r="I346" i="1"/>
  <c r="I345" i="1"/>
  <c r="I344" i="1"/>
  <c r="I343" i="1"/>
  <c r="I342" i="1"/>
  <c r="I341" i="1"/>
  <c r="O341" i="1" s="1"/>
  <c r="I340" i="1"/>
  <c r="I339" i="1"/>
  <c r="I338" i="1"/>
  <c r="I337" i="1"/>
  <c r="I336" i="1"/>
  <c r="I335" i="1"/>
  <c r="I334" i="1"/>
  <c r="I333" i="1"/>
  <c r="O333" i="1" s="1"/>
  <c r="I332" i="1"/>
  <c r="I331" i="1"/>
  <c r="I330" i="1"/>
  <c r="I329" i="1"/>
  <c r="I328" i="1"/>
  <c r="I327" i="1"/>
  <c r="I326" i="1"/>
  <c r="I325" i="1"/>
  <c r="O325" i="1" s="1"/>
  <c r="I324" i="1"/>
  <c r="I323" i="1"/>
  <c r="I322" i="1"/>
  <c r="I321" i="1"/>
  <c r="I320" i="1"/>
  <c r="I319" i="1"/>
  <c r="I318" i="1"/>
  <c r="I317" i="1"/>
  <c r="O317" i="1" s="1"/>
  <c r="I316" i="1"/>
  <c r="I315" i="1"/>
  <c r="I314" i="1"/>
  <c r="I313" i="1"/>
  <c r="I312" i="1"/>
  <c r="I311" i="1"/>
  <c r="I310" i="1"/>
  <c r="I309" i="1"/>
  <c r="O309" i="1" s="1"/>
  <c r="I308" i="1"/>
  <c r="I307" i="1"/>
  <c r="I306" i="1"/>
  <c r="I305" i="1"/>
  <c r="I304" i="1"/>
  <c r="I303" i="1"/>
  <c r="I302" i="1"/>
  <c r="I301" i="1"/>
  <c r="O301" i="1" s="1"/>
  <c r="I300" i="1"/>
  <c r="I299" i="1"/>
  <c r="I298" i="1"/>
  <c r="I297" i="1"/>
  <c r="I296" i="1"/>
  <c r="I295" i="1"/>
  <c r="I294" i="1"/>
  <c r="I293" i="1"/>
  <c r="O293" i="1" s="1"/>
  <c r="I292" i="1"/>
  <c r="I291" i="1"/>
  <c r="I290" i="1"/>
  <c r="I289" i="1"/>
  <c r="I288" i="1"/>
  <c r="I287" i="1"/>
  <c r="I286" i="1"/>
  <c r="I285" i="1"/>
  <c r="O285" i="1" s="1"/>
  <c r="I284" i="1"/>
  <c r="I283" i="1"/>
  <c r="I282" i="1"/>
  <c r="I281" i="1"/>
  <c r="I280" i="1"/>
  <c r="I279" i="1"/>
  <c r="I278" i="1"/>
  <c r="I277" i="1"/>
  <c r="O277" i="1" s="1"/>
  <c r="I276" i="1"/>
  <c r="I275" i="1"/>
  <c r="I274" i="1"/>
  <c r="I273" i="1"/>
  <c r="I272" i="1"/>
  <c r="I271" i="1"/>
  <c r="I270" i="1"/>
  <c r="I269" i="1"/>
  <c r="O269" i="1" s="1"/>
  <c r="I268" i="1"/>
  <c r="I267" i="1"/>
  <c r="I266" i="1"/>
  <c r="I265" i="1"/>
  <c r="I264" i="1"/>
  <c r="I263" i="1"/>
  <c r="I262" i="1"/>
  <c r="I261" i="1"/>
  <c r="O261" i="1" s="1"/>
  <c r="I260" i="1"/>
  <c r="I259" i="1"/>
  <c r="I258" i="1"/>
  <c r="I257" i="1"/>
  <c r="I256" i="1"/>
  <c r="I255" i="1"/>
  <c r="I254" i="1"/>
  <c r="I253" i="1"/>
  <c r="O253" i="1" s="1"/>
  <c r="I252" i="1"/>
  <c r="I251" i="1"/>
  <c r="I250" i="1"/>
  <c r="I249" i="1"/>
  <c r="I248" i="1"/>
  <c r="I247" i="1"/>
  <c r="I246" i="1"/>
  <c r="I245" i="1"/>
  <c r="O245" i="1" s="1"/>
  <c r="I244" i="1"/>
  <c r="I243" i="1"/>
  <c r="I242" i="1"/>
  <c r="I241" i="1"/>
  <c r="I240" i="1"/>
  <c r="I239" i="1"/>
  <c r="I238" i="1"/>
  <c r="I237" i="1"/>
  <c r="O237" i="1" s="1"/>
  <c r="I236" i="1"/>
  <c r="I235" i="1"/>
  <c r="I234" i="1"/>
  <c r="I233" i="1"/>
  <c r="I232" i="1"/>
  <c r="I231" i="1"/>
  <c r="I230" i="1"/>
  <c r="I229" i="1"/>
  <c r="O229" i="1" s="1"/>
  <c r="I228" i="1"/>
  <c r="I227" i="1"/>
  <c r="I226" i="1"/>
  <c r="I225" i="1"/>
  <c r="I224" i="1"/>
  <c r="I223" i="1"/>
  <c r="I222" i="1"/>
  <c r="I221" i="1"/>
  <c r="O221" i="1" s="1"/>
  <c r="I220" i="1"/>
  <c r="I219" i="1"/>
  <c r="I218" i="1"/>
  <c r="I217" i="1"/>
  <c r="I216" i="1"/>
  <c r="I215" i="1"/>
  <c r="I214" i="1"/>
  <c r="I213" i="1"/>
  <c r="O213" i="1" s="1"/>
  <c r="I212" i="1"/>
  <c r="I211" i="1"/>
  <c r="I210" i="1"/>
  <c r="I209" i="1"/>
  <c r="I208" i="1"/>
  <c r="I207" i="1"/>
  <c r="I206" i="1"/>
  <c r="I205" i="1"/>
  <c r="O205" i="1" s="1"/>
  <c r="I204" i="1"/>
  <c r="I203" i="1"/>
  <c r="I202" i="1"/>
  <c r="I201" i="1"/>
  <c r="I200" i="1"/>
  <c r="I199" i="1"/>
  <c r="I198" i="1"/>
  <c r="I197" i="1"/>
  <c r="O197" i="1" s="1"/>
  <c r="I196" i="1"/>
  <c r="I195" i="1"/>
  <c r="I194" i="1"/>
  <c r="I193" i="1"/>
  <c r="I192" i="1"/>
  <c r="I191" i="1"/>
  <c r="I190" i="1"/>
  <c r="I189" i="1"/>
  <c r="O189" i="1" s="1"/>
  <c r="I188" i="1"/>
  <c r="I187" i="1"/>
  <c r="I186" i="1"/>
  <c r="I185" i="1"/>
  <c r="I184" i="1"/>
  <c r="I183" i="1"/>
  <c r="I182" i="1"/>
  <c r="I181" i="1"/>
  <c r="O181" i="1" s="1"/>
  <c r="I180" i="1"/>
  <c r="I179" i="1"/>
  <c r="I178" i="1"/>
  <c r="I177" i="1"/>
  <c r="I176" i="1"/>
  <c r="I175" i="1"/>
  <c r="I174" i="1"/>
  <c r="I173" i="1"/>
  <c r="O173" i="1" s="1"/>
  <c r="I172" i="1"/>
  <c r="I171" i="1"/>
  <c r="I170" i="1"/>
  <c r="I169" i="1"/>
  <c r="I168" i="1"/>
  <c r="I167" i="1"/>
  <c r="I166" i="1"/>
  <c r="I165" i="1"/>
  <c r="O165" i="1" s="1"/>
  <c r="I164" i="1"/>
  <c r="I163" i="1"/>
  <c r="I162" i="1"/>
  <c r="I161" i="1"/>
  <c r="I160" i="1"/>
  <c r="I159" i="1"/>
  <c r="I158" i="1"/>
  <c r="I157" i="1"/>
  <c r="O157" i="1" s="1"/>
  <c r="I156" i="1"/>
  <c r="I155" i="1"/>
  <c r="I154" i="1"/>
  <c r="I153" i="1"/>
  <c r="I152" i="1"/>
  <c r="I151" i="1"/>
  <c r="I150" i="1"/>
  <c r="I149" i="1"/>
  <c r="O149" i="1" s="1"/>
  <c r="I148" i="1"/>
  <c r="I147" i="1"/>
  <c r="I146" i="1"/>
  <c r="I145" i="1"/>
  <c r="I144" i="1"/>
  <c r="I143" i="1"/>
  <c r="I142" i="1"/>
  <c r="I141" i="1"/>
  <c r="O141" i="1" s="1"/>
  <c r="I140" i="1"/>
  <c r="I139" i="1"/>
  <c r="I138" i="1"/>
  <c r="I137" i="1"/>
  <c r="I136" i="1"/>
  <c r="I135" i="1"/>
  <c r="I134" i="1"/>
  <c r="I133" i="1"/>
  <c r="O133" i="1" s="1"/>
  <c r="I132" i="1"/>
  <c r="I131" i="1"/>
  <c r="I130" i="1"/>
  <c r="I129" i="1"/>
  <c r="I128" i="1"/>
  <c r="I127" i="1"/>
  <c r="I126" i="1"/>
  <c r="I125" i="1"/>
  <c r="O125" i="1" s="1"/>
  <c r="I124" i="1"/>
  <c r="I123" i="1"/>
  <c r="I122" i="1"/>
  <c r="I121" i="1"/>
  <c r="I120" i="1"/>
  <c r="I119" i="1"/>
  <c r="I118" i="1"/>
  <c r="I117" i="1"/>
  <c r="O117" i="1" s="1"/>
  <c r="I116" i="1"/>
  <c r="I115" i="1"/>
  <c r="I114" i="1"/>
  <c r="I113" i="1"/>
  <c r="I112" i="1"/>
  <c r="I111" i="1"/>
  <c r="I110" i="1"/>
  <c r="I109" i="1"/>
  <c r="O109" i="1" s="1"/>
  <c r="I108" i="1"/>
  <c r="I107" i="1"/>
  <c r="I106" i="1"/>
  <c r="I105" i="1"/>
  <c r="I104" i="1"/>
  <c r="I103" i="1"/>
  <c r="I102" i="1"/>
  <c r="I101" i="1"/>
  <c r="O101" i="1" s="1"/>
  <c r="I100" i="1"/>
  <c r="I99" i="1"/>
  <c r="I98" i="1"/>
  <c r="I97" i="1"/>
  <c r="I96" i="1"/>
  <c r="I95" i="1"/>
  <c r="I94" i="1"/>
  <c r="I93" i="1"/>
  <c r="O93" i="1" s="1"/>
  <c r="I92" i="1"/>
  <c r="I91" i="1"/>
  <c r="I90" i="1"/>
  <c r="I89" i="1"/>
  <c r="I88" i="1"/>
  <c r="I87" i="1"/>
  <c r="I86" i="1"/>
  <c r="I85" i="1"/>
  <c r="O85" i="1" s="1"/>
  <c r="I84" i="1"/>
  <c r="I83" i="1"/>
  <c r="I82" i="1"/>
  <c r="I81" i="1"/>
  <c r="I80" i="1"/>
  <c r="I79" i="1"/>
  <c r="I78" i="1"/>
  <c r="I77" i="1"/>
  <c r="O77" i="1" s="1"/>
  <c r="I76" i="1"/>
  <c r="I75" i="1"/>
  <c r="I74" i="1"/>
  <c r="I73" i="1"/>
  <c r="I72" i="1"/>
  <c r="I71" i="1"/>
  <c r="I70" i="1"/>
  <c r="I69" i="1"/>
  <c r="O69" i="1" s="1"/>
  <c r="I68" i="1"/>
  <c r="I67" i="1"/>
  <c r="I66" i="1"/>
  <c r="I65" i="1"/>
  <c r="I64" i="1"/>
  <c r="I63" i="1"/>
  <c r="I62" i="1"/>
  <c r="I61" i="1"/>
  <c r="O61" i="1" s="1"/>
  <c r="I60" i="1"/>
  <c r="I59" i="1"/>
  <c r="I58" i="1"/>
  <c r="I57" i="1"/>
  <c r="I56" i="1"/>
  <c r="I55" i="1"/>
  <c r="I54" i="1"/>
  <c r="I53" i="1"/>
  <c r="O53" i="1" s="1"/>
  <c r="I52" i="1"/>
  <c r="I51" i="1"/>
  <c r="I50" i="1"/>
  <c r="I49" i="1"/>
  <c r="I48" i="1"/>
  <c r="I47" i="1"/>
  <c r="I46" i="1"/>
  <c r="I45" i="1"/>
  <c r="O45" i="1" s="1"/>
  <c r="I44" i="1"/>
  <c r="I43" i="1"/>
  <c r="I42" i="1"/>
  <c r="I41" i="1"/>
  <c r="I40" i="1"/>
  <c r="I39" i="1"/>
  <c r="I38" i="1"/>
  <c r="I37" i="1"/>
  <c r="O37" i="1" s="1"/>
  <c r="I36" i="1"/>
  <c r="I35" i="1"/>
  <c r="I34" i="1"/>
  <c r="I33" i="1"/>
  <c r="I32" i="1"/>
  <c r="I31" i="1"/>
  <c r="O364" i="1" l="1"/>
  <c r="O372" i="1"/>
  <c r="O380" i="1"/>
  <c r="O388" i="1"/>
  <c r="O396" i="1"/>
  <c r="O404" i="1"/>
  <c r="O412" i="1"/>
  <c r="O420" i="1"/>
  <c r="O428" i="1"/>
  <c r="O436" i="1"/>
  <c r="O444" i="1"/>
  <c r="O452" i="1"/>
  <c r="O460" i="1"/>
  <c r="O468" i="1"/>
  <c r="O476" i="1"/>
  <c r="O484" i="1"/>
  <c r="O492" i="1"/>
  <c r="AD215" i="1"/>
  <c r="AD223" i="1"/>
  <c r="AD231" i="1"/>
  <c r="AD239" i="1"/>
  <c r="AD247" i="1"/>
  <c r="AD255" i="1"/>
  <c r="AD263" i="1"/>
  <c r="AE263" i="1" s="1"/>
  <c r="AD271" i="1"/>
  <c r="AE271" i="1" s="1"/>
  <c r="AD279" i="1"/>
  <c r="AD287" i="1"/>
  <c r="AD295" i="1"/>
  <c r="O367" i="1"/>
  <c r="O375" i="1"/>
  <c r="O383" i="1"/>
  <c r="O391" i="1"/>
  <c r="O399" i="1"/>
  <c r="P399" i="1" s="1"/>
  <c r="O407" i="1"/>
  <c r="O415" i="1"/>
  <c r="O423" i="1"/>
  <c r="P423" i="1" s="1"/>
  <c r="O431" i="1"/>
  <c r="O439" i="1"/>
  <c r="O447" i="1"/>
  <c r="O455" i="1"/>
  <c r="O463" i="1"/>
  <c r="O471" i="1"/>
  <c r="O479" i="1"/>
  <c r="O487" i="1"/>
  <c r="P487" i="1" s="1"/>
  <c r="O495" i="1"/>
  <c r="O503" i="1"/>
  <c r="O511" i="1"/>
  <c r="O519" i="1"/>
  <c r="P519" i="1" s="1"/>
  <c r="O527" i="1"/>
  <c r="O535" i="1"/>
  <c r="O68" i="1"/>
  <c r="O92" i="1"/>
  <c r="P92" i="1" s="1"/>
  <c r="O116" i="1"/>
  <c r="O140" i="1"/>
  <c r="O164" i="1"/>
  <c r="O172" i="1"/>
  <c r="P172" i="1" s="1"/>
  <c r="O180" i="1"/>
  <c r="P180" i="1" s="1"/>
  <c r="O188" i="1"/>
  <c r="O196" i="1"/>
  <c r="O204" i="1"/>
  <c r="P204" i="1" s="1"/>
  <c r="O212" i="1"/>
  <c r="O220" i="1"/>
  <c r="O228" i="1"/>
  <c r="O236" i="1"/>
  <c r="P236" i="1" s="1"/>
  <c r="O244" i="1"/>
  <c r="P244" i="1" s="1"/>
  <c r="O252" i="1"/>
  <c r="O260" i="1"/>
  <c r="O268" i="1"/>
  <c r="P268" i="1" s="1"/>
  <c r="O276" i="1"/>
  <c r="O284" i="1"/>
  <c r="O292" i="1"/>
  <c r="O300" i="1"/>
  <c r="P300" i="1" s="1"/>
  <c r="O308" i="1"/>
  <c r="P308" i="1" s="1"/>
  <c r="O316" i="1"/>
  <c r="O324" i="1"/>
  <c r="O332" i="1"/>
  <c r="P332" i="1" s="1"/>
  <c r="O340" i="1"/>
  <c r="O348" i="1"/>
  <c r="O356" i="1"/>
  <c r="O52" i="1"/>
  <c r="P52" i="1" s="1"/>
  <c r="O76" i="1"/>
  <c r="P76" i="1" s="1"/>
  <c r="O100" i="1"/>
  <c r="O124" i="1"/>
  <c r="O148" i="1"/>
  <c r="P148" i="1" s="1"/>
  <c r="O60" i="1"/>
  <c r="O84" i="1"/>
  <c r="O108" i="1"/>
  <c r="O132" i="1"/>
  <c r="O156" i="1"/>
  <c r="P156" i="1" s="1"/>
  <c r="AD365" i="1"/>
  <c r="AD373" i="1"/>
  <c r="AD381" i="1"/>
  <c r="AE381" i="1" s="1"/>
  <c r="AD389" i="1"/>
  <c r="AD397" i="1"/>
  <c r="AD405" i="1"/>
  <c r="AD413" i="1"/>
  <c r="AE413" i="1" s="1"/>
  <c r="AD421" i="1"/>
  <c r="AD429" i="1"/>
  <c r="AD437" i="1"/>
  <c r="AD445" i="1"/>
  <c r="AE445" i="1" s="1"/>
  <c r="AD453" i="1"/>
  <c r="AD461" i="1"/>
  <c r="AD469" i="1"/>
  <c r="AD477" i="1"/>
  <c r="AE477" i="1" s="1"/>
  <c r="AD485" i="1"/>
  <c r="AE485" i="1" s="1"/>
  <c r="AD493" i="1"/>
  <c r="AD501" i="1"/>
  <c r="AD509" i="1"/>
  <c r="AE509" i="1" s="1"/>
  <c r="AD517" i="1"/>
  <c r="AD525" i="1"/>
  <c r="AD533" i="1"/>
  <c r="AD114" i="1"/>
  <c r="AD122" i="1"/>
  <c r="AD130" i="1"/>
  <c r="AD138" i="1"/>
  <c r="AD146" i="1"/>
  <c r="AE146" i="1" s="1"/>
  <c r="AD154" i="1"/>
  <c r="AD162" i="1"/>
  <c r="AD170" i="1"/>
  <c r="AD178" i="1"/>
  <c r="AE178" i="1" s="1"/>
  <c r="AD186" i="1"/>
  <c r="AD194" i="1"/>
  <c r="AD202" i="1"/>
  <c r="AD210" i="1"/>
  <c r="AE210" i="1" s="1"/>
  <c r="AD218" i="1"/>
  <c r="AD226" i="1"/>
  <c r="AD234" i="1"/>
  <c r="AD242" i="1"/>
  <c r="AE242" i="1" s="1"/>
  <c r="AD250" i="1"/>
  <c r="AE250" i="1" s="1"/>
  <c r="AD258" i="1"/>
  <c r="AD266" i="1"/>
  <c r="AD274" i="1"/>
  <c r="AE274" i="1" s="1"/>
  <c r="AD282" i="1"/>
  <c r="AD290" i="1"/>
  <c r="AD298" i="1"/>
  <c r="AD306" i="1"/>
  <c r="AE306" i="1" s="1"/>
  <c r="AD314" i="1"/>
  <c r="AE314" i="1" s="1"/>
  <c r="AD322" i="1"/>
  <c r="AD330" i="1"/>
  <c r="AD338" i="1"/>
  <c r="AE338" i="1" s="1"/>
  <c r="AD346" i="1"/>
  <c r="AD354" i="1"/>
  <c r="O543" i="1"/>
  <c r="O250" i="1"/>
  <c r="P250" i="1" s="1"/>
  <c r="O106" i="1"/>
  <c r="O130" i="1"/>
  <c r="O178" i="1"/>
  <c r="O258" i="1"/>
  <c r="P258" i="1" s="1"/>
  <c r="O322" i="1"/>
  <c r="O354" i="1"/>
  <c r="O541" i="1"/>
  <c r="O146" i="1"/>
  <c r="P146" i="1" s="1"/>
  <c r="O234" i="1"/>
  <c r="P234" i="1" s="1"/>
  <c r="O282" i="1"/>
  <c r="AD371" i="1"/>
  <c r="AD395" i="1"/>
  <c r="AE395" i="1" s="1"/>
  <c r="AD419" i="1"/>
  <c r="AD459" i="1"/>
  <c r="AD483" i="1"/>
  <c r="AE483" i="1" s="1"/>
  <c r="AD507" i="1"/>
  <c r="AE507" i="1" s="1"/>
  <c r="I12" i="1"/>
  <c r="I11" i="1"/>
  <c r="O138" i="1"/>
  <c r="O170" i="1"/>
  <c r="P170" i="1" s="1"/>
  <c r="O186" i="1"/>
  <c r="O210" i="1"/>
  <c r="P210" i="1" s="1"/>
  <c r="O242" i="1"/>
  <c r="O290" i="1"/>
  <c r="O298" i="1"/>
  <c r="P298" i="1" s="1"/>
  <c r="O330" i="1"/>
  <c r="AD72" i="1"/>
  <c r="AD88" i="1"/>
  <c r="AD104" i="1"/>
  <c r="AD128" i="1"/>
  <c r="AE128" i="1" s="1"/>
  <c r="AD152" i="1"/>
  <c r="AD168" i="1"/>
  <c r="AE168" i="1" s="1"/>
  <c r="AD192" i="1"/>
  <c r="AD248" i="1"/>
  <c r="AD336" i="1"/>
  <c r="AD352" i="1"/>
  <c r="AE352" i="1" s="1"/>
  <c r="O98" i="1"/>
  <c r="O122" i="1"/>
  <c r="O154" i="1"/>
  <c r="P154" i="1" s="1"/>
  <c r="O194" i="1"/>
  <c r="O218" i="1"/>
  <c r="P218" i="1" s="1"/>
  <c r="O266" i="1"/>
  <c r="O314" i="1"/>
  <c r="O346" i="1"/>
  <c r="P346" i="1" s="1"/>
  <c r="AD387" i="1"/>
  <c r="AD411" i="1"/>
  <c r="AE411" i="1" s="1"/>
  <c r="AD435" i="1"/>
  <c r="AE435" i="1" s="1"/>
  <c r="AD451" i="1"/>
  <c r="AE451" i="1" s="1"/>
  <c r="AD475" i="1"/>
  <c r="AD499" i="1"/>
  <c r="AD523" i="1"/>
  <c r="AD80" i="1"/>
  <c r="AE80" i="1" s="1"/>
  <c r="AD112" i="1"/>
  <c r="AD136" i="1"/>
  <c r="AE136" i="1" s="1"/>
  <c r="AD160" i="1"/>
  <c r="AE160" i="1" s="1"/>
  <c r="AD184" i="1"/>
  <c r="AD208" i="1"/>
  <c r="AE208" i="1" s="1"/>
  <c r="AD224" i="1"/>
  <c r="AD240" i="1"/>
  <c r="AD264" i="1"/>
  <c r="AE264" i="1" s="1"/>
  <c r="AD280" i="1"/>
  <c r="AD296" i="1"/>
  <c r="AD312" i="1"/>
  <c r="AE312" i="1" s="1"/>
  <c r="AD328" i="1"/>
  <c r="AE328" i="1" s="1"/>
  <c r="AD539" i="1"/>
  <c r="O90" i="1"/>
  <c r="O114" i="1"/>
  <c r="O162" i="1"/>
  <c r="P162" i="1" s="1"/>
  <c r="O202" i="1"/>
  <c r="O226" i="1"/>
  <c r="O274" i="1"/>
  <c r="P274" i="1" s="1"/>
  <c r="O306" i="1"/>
  <c r="P306" i="1" s="1"/>
  <c r="O338" i="1"/>
  <c r="P338" i="1" s="1"/>
  <c r="AD379" i="1"/>
  <c r="AD403" i="1"/>
  <c r="AD427" i="1"/>
  <c r="AD443" i="1"/>
  <c r="AD467" i="1"/>
  <c r="AE467" i="1" s="1"/>
  <c r="AD491" i="1"/>
  <c r="AD515" i="1"/>
  <c r="AE515" i="1" s="1"/>
  <c r="AD531" i="1"/>
  <c r="AE531" i="1" s="1"/>
  <c r="AD64" i="1"/>
  <c r="AD96" i="1"/>
  <c r="AE96" i="1" s="1"/>
  <c r="AD120" i="1"/>
  <c r="AD144" i="1"/>
  <c r="AD176" i="1"/>
  <c r="AE176" i="1" s="1"/>
  <c r="AD200" i="1"/>
  <c r="AD216" i="1"/>
  <c r="AE216" i="1" s="1"/>
  <c r="AD232" i="1"/>
  <c r="AE232" i="1" s="1"/>
  <c r="AD256" i="1"/>
  <c r="AD272" i="1"/>
  <c r="AE272" i="1" s="1"/>
  <c r="AD288" i="1"/>
  <c r="AD304" i="1"/>
  <c r="AE304" i="1" s="1"/>
  <c r="AD320" i="1"/>
  <c r="AE320" i="1" s="1"/>
  <c r="AD344" i="1"/>
  <c r="K12" i="1"/>
  <c r="K11" i="1"/>
  <c r="O32" i="1"/>
  <c r="O40" i="1"/>
  <c r="P40" i="1" s="1"/>
  <c r="O48" i="1"/>
  <c r="O56" i="1"/>
  <c r="P56" i="1" s="1"/>
  <c r="O64" i="1"/>
  <c r="P64" i="1" s="1"/>
  <c r="O72" i="1"/>
  <c r="P72" i="1" s="1"/>
  <c r="O80" i="1"/>
  <c r="P80" i="1" s="1"/>
  <c r="O88" i="1"/>
  <c r="P88" i="1" s="1"/>
  <c r="O96" i="1"/>
  <c r="O104" i="1"/>
  <c r="P104" i="1" s="1"/>
  <c r="O112" i="1"/>
  <c r="O120" i="1"/>
  <c r="O128" i="1"/>
  <c r="P128" i="1" s="1"/>
  <c r="O136" i="1"/>
  <c r="P136" i="1" s="1"/>
  <c r="O144" i="1"/>
  <c r="P144" i="1" s="1"/>
  <c r="O152" i="1"/>
  <c r="P152" i="1" s="1"/>
  <c r="O160" i="1"/>
  <c r="O168" i="1"/>
  <c r="P168" i="1" s="1"/>
  <c r="O176" i="1"/>
  <c r="O184" i="1"/>
  <c r="O192" i="1"/>
  <c r="O200" i="1"/>
  <c r="P200" i="1" s="1"/>
  <c r="O208" i="1"/>
  <c r="P208" i="1" s="1"/>
  <c r="O216" i="1"/>
  <c r="P216" i="1" s="1"/>
  <c r="O224" i="1"/>
  <c r="O232" i="1"/>
  <c r="P232" i="1" s="1"/>
  <c r="O240" i="1"/>
  <c r="O248" i="1"/>
  <c r="P248" i="1" s="1"/>
  <c r="O256" i="1"/>
  <c r="P256" i="1" s="1"/>
  <c r="O264" i="1"/>
  <c r="P264" i="1" s="1"/>
  <c r="O272" i="1"/>
  <c r="P272" i="1" s="1"/>
  <c r="O280" i="1"/>
  <c r="P280" i="1" s="1"/>
  <c r="O288" i="1"/>
  <c r="O296" i="1"/>
  <c r="P296" i="1" s="1"/>
  <c r="O304" i="1"/>
  <c r="O312" i="1"/>
  <c r="P312" i="1" s="1"/>
  <c r="O320" i="1"/>
  <c r="P320" i="1" s="1"/>
  <c r="O328" i="1"/>
  <c r="P328" i="1" s="1"/>
  <c r="O336" i="1"/>
  <c r="P336" i="1" s="1"/>
  <c r="O344" i="1"/>
  <c r="P344" i="1" s="1"/>
  <c r="O352" i="1"/>
  <c r="AD369" i="1"/>
  <c r="AE369" i="1" s="1"/>
  <c r="AD377" i="1"/>
  <c r="AD385" i="1"/>
  <c r="AD393" i="1"/>
  <c r="AE393" i="1" s="1"/>
  <c r="AD401" i="1"/>
  <c r="AE401" i="1" s="1"/>
  <c r="AD409" i="1"/>
  <c r="AE409" i="1" s="1"/>
  <c r="AD78" i="1"/>
  <c r="AE78" i="1" s="1"/>
  <c r="AD86" i="1"/>
  <c r="AD94" i="1"/>
  <c r="AE94" i="1" s="1"/>
  <c r="AD102" i="1"/>
  <c r="AD110" i="1"/>
  <c r="AD118" i="1"/>
  <c r="AD126" i="1"/>
  <c r="AE126" i="1" s="1"/>
  <c r="AD134" i="1"/>
  <c r="AE134" i="1" s="1"/>
  <c r="AD142" i="1"/>
  <c r="AE142" i="1" s="1"/>
  <c r="AD150" i="1"/>
  <c r="AD158" i="1"/>
  <c r="AE158" i="1" s="1"/>
  <c r="AD166" i="1"/>
  <c r="AD174" i="1"/>
  <c r="AE174" i="1" s="1"/>
  <c r="AD182" i="1"/>
  <c r="AE182" i="1" s="1"/>
  <c r="AD190" i="1"/>
  <c r="AE190" i="1" s="1"/>
  <c r="AD198" i="1"/>
  <c r="AE198" i="1" s="1"/>
  <c r="AD206" i="1"/>
  <c r="AE206" i="1" s="1"/>
  <c r="AD31" i="1"/>
  <c r="AD47" i="1"/>
  <c r="AE47" i="1" s="1"/>
  <c r="AD63" i="1"/>
  <c r="AD79" i="1"/>
  <c r="AE79" i="1" s="1"/>
  <c r="AD103" i="1"/>
  <c r="AE103" i="1" s="1"/>
  <c r="AD119" i="1"/>
  <c r="AE119" i="1" s="1"/>
  <c r="AD135" i="1"/>
  <c r="AE135" i="1" s="1"/>
  <c r="AD159" i="1"/>
  <c r="AE159" i="1" s="1"/>
  <c r="AD175" i="1"/>
  <c r="AD199" i="1"/>
  <c r="AD39" i="1"/>
  <c r="AD55" i="1"/>
  <c r="AD71" i="1"/>
  <c r="AE71" i="1" s="1"/>
  <c r="AD87" i="1"/>
  <c r="AD95" i="1"/>
  <c r="AE95" i="1" s="1"/>
  <c r="AD111" i="1"/>
  <c r="AE111" i="1" s="1"/>
  <c r="AD127" i="1"/>
  <c r="AD143" i="1"/>
  <c r="AE143" i="1" s="1"/>
  <c r="AD151" i="1"/>
  <c r="AD167" i="1"/>
  <c r="AE167" i="1" s="1"/>
  <c r="AD183" i="1"/>
  <c r="AE183" i="1" s="1"/>
  <c r="AD191" i="1"/>
  <c r="AE191" i="1" s="1"/>
  <c r="AD207" i="1"/>
  <c r="AE207" i="1" s="1"/>
  <c r="AD538" i="1"/>
  <c r="AE538" i="1" s="1"/>
  <c r="O287" i="1"/>
  <c r="O351" i="1"/>
  <c r="O295" i="1"/>
  <c r="O327" i="1"/>
  <c r="O303" i="1"/>
  <c r="P303" i="1" s="1"/>
  <c r="O343" i="1"/>
  <c r="P343" i="1" s="1"/>
  <c r="O279" i="1"/>
  <c r="P279" i="1" s="1"/>
  <c r="O311" i="1"/>
  <c r="P311" i="1" s="1"/>
  <c r="O319" i="1"/>
  <c r="O335" i="1"/>
  <c r="P335" i="1" s="1"/>
  <c r="O359" i="1"/>
  <c r="AD448" i="1"/>
  <c r="AE448" i="1" s="1"/>
  <c r="AD456" i="1"/>
  <c r="AE456" i="1" s="1"/>
  <c r="AD464" i="1"/>
  <c r="AD472" i="1"/>
  <c r="AE472" i="1" s="1"/>
  <c r="AD480" i="1"/>
  <c r="AE480" i="1" s="1"/>
  <c r="AD488" i="1"/>
  <c r="AD496" i="1"/>
  <c r="AE496" i="1" s="1"/>
  <c r="AD504" i="1"/>
  <c r="AD512" i="1"/>
  <c r="AD520" i="1"/>
  <c r="AE520" i="1" s="1"/>
  <c r="AD528" i="1"/>
  <c r="AE528" i="1" s="1"/>
  <c r="AD536" i="1"/>
  <c r="AE536" i="1" s="1"/>
  <c r="O538" i="1"/>
  <c r="P538" i="1" s="1"/>
  <c r="AD98" i="1"/>
  <c r="AD66" i="1"/>
  <c r="AE66" i="1" s="1"/>
  <c r="AD74" i="1"/>
  <c r="AD82" i="1"/>
  <c r="AE82" i="1" s="1"/>
  <c r="AD90" i="1"/>
  <c r="AE90" i="1" s="1"/>
  <c r="AD106" i="1"/>
  <c r="AE106" i="1" s="1"/>
  <c r="AD35" i="1"/>
  <c r="AE35" i="1" s="1"/>
  <c r="AD43" i="1"/>
  <c r="AE43" i="1" s="1"/>
  <c r="AD51" i="1"/>
  <c r="AD59" i="1"/>
  <c r="AE59" i="1" s="1"/>
  <c r="AD67" i="1"/>
  <c r="AD75" i="1"/>
  <c r="AE75" i="1" s="1"/>
  <c r="AD83" i="1"/>
  <c r="AE83" i="1" s="1"/>
  <c r="AD91" i="1"/>
  <c r="AE91" i="1" s="1"/>
  <c r="AD99" i="1"/>
  <c r="AE99" i="1" s="1"/>
  <c r="AD107" i="1"/>
  <c r="AE107" i="1" s="1"/>
  <c r="AD115" i="1"/>
  <c r="AD123" i="1"/>
  <c r="AE123" i="1" s="1"/>
  <c r="AD131" i="1"/>
  <c r="AD139" i="1"/>
  <c r="AE139" i="1" s="1"/>
  <c r="AD147" i="1"/>
  <c r="AE147" i="1" s="1"/>
  <c r="AD155" i="1"/>
  <c r="AD368" i="1"/>
  <c r="AE368" i="1" s="1"/>
  <c r="AD384" i="1"/>
  <c r="AE384" i="1" s="1"/>
  <c r="AD392" i="1"/>
  <c r="AD400" i="1"/>
  <c r="AE400" i="1" s="1"/>
  <c r="AD408" i="1"/>
  <c r="AD416" i="1"/>
  <c r="AD424" i="1"/>
  <c r="AE424" i="1" s="1"/>
  <c r="AD432" i="1"/>
  <c r="AE432" i="1" s="1"/>
  <c r="AD440" i="1"/>
  <c r="AE440" i="1" s="1"/>
  <c r="AD45" i="1"/>
  <c r="AE45" i="1" s="1"/>
  <c r="AD61" i="1"/>
  <c r="AD77" i="1"/>
  <c r="AE77" i="1" s="1"/>
  <c r="AD85" i="1"/>
  <c r="AD101" i="1"/>
  <c r="AD109" i="1"/>
  <c r="AE109" i="1" s="1"/>
  <c r="AD117" i="1"/>
  <c r="AD125" i="1"/>
  <c r="AE125" i="1" s="1"/>
  <c r="AD133" i="1"/>
  <c r="AE133" i="1" s="1"/>
  <c r="AD141" i="1"/>
  <c r="AD149" i="1"/>
  <c r="AE149" i="1" s="1"/>
  <c r="AD157" i="1"/>
  <c r="AD173" i="1"/>
  <c r="AD181" i="1"/>
  <c r="AD189" i="1"/>
  <c r="AE189" i="1" s="1"/>
  <c r="AD197" i="1"/>
  <c r="AE197" i="1" s="1"/>
  <c r="AD205" i="1"/>
  <c r="AE205" i="1" s="1"/>
  <c r="AD213" i="1"/>
  <c r="AD221" i="1"/>
  <c r="AE221" i="1" s="1"/>
  <c r="AD229" i="1"/>
  <c r="AD237" i="1"/>
  <c r="AE237" i="1" s="1"/>
  <c r="AD245" i="1"/>
  <c r="AE245" i="1" s="1"/>
  <c r="AD253" i="1"/>
  <c r="AE253" i="1" s="1"/>
  <c r="AD261" i="1"/>
  <c r="AE261" i="1" s="1"/>
  <c r="AD269" i="1"/>
  <c r="AE269" i="1" s="1"/>
  <c r="AD277" i="1"/>
  <c r="AD285" i="1"/>
  <c r="AE285" i="1" s="1"/>
  <c r="AD293" i="1"/>
  <c r="AD301" i="1"/>
  <c r="AD309" i="1"/>
  <c r="AE309" i="1" s="1"/>
  <c r="AD317" i="1"/>
  <c r="AE317" i="1" s="1"/>
  <c r="AD325" i="1"/>
  <c r="AE325" i="1" s="1"/>
  <c r="AD333" i="1"/>
  <c r="AE333" i="1" s="1"/>
  <c r="AD341" i="1"/>
  <c r="AD349" i="1"/>
  <c r="AE349" i="1" s="1"/>
  <c r="AD357" i="1"/>
  <c r="AD376" i="1"/>
  <c r="AE376" i="1" s="1"/>
  <c r="AD37" i="1"/>
  <c r="AE37" i="1" s="1"/>
  <c r="AD53" i="1"/>
  <c r="AE53" i="1" s="1"/>
  <c r="AD69" i="1"/>
  <c r="AE69" i="1" s="1"/>
  <c r="AD93" i="1"/>
  <c r="AE93" i="1" s="1"/>
  <c r="AD165" i="1"/>
  <c r="O31" i="1"/>
  <c r="P31" i="1" s="1"/>
  <c r="O39" i="1"/>
  <c r="O47" i="1"/>
  <c r="O55" i="1"/>
  <c r="P55" i="1" s="1"/>
  <c r="O63" i="1"/>
  <c r="P63" i="1" s="1"/>
  <c r="O71" i="1"/>
  <c r="P71" i="1" s="1"/>
  <c r="O79" i="1"/>
  <c r="P79" i="1" s="1"/>
  <c r="O87" i="1"/>
  <c r="O95" i="1"/>
  <c r="P95" i="1" s="1"/>
  <c r="O103" i="1"/>
  <c r="O111" i="1"/>
  <c r="O119" i="1"/>
  <c r="O127" i="1"/>
  <c r="P127" i="1" s="1"/>
  <c r="O135" i="1"/>
  <c r="P135" i="1" s="1"/>
  <c r="O143" i="1"/>
  <c r="P143" i="1" s="1"/>
  <c r="O151" i="1"/>
  <c r="O159" i="1"/>
  <c r="P159" i="1" s="1"/>
  <c r="O167" i="1"/>
  <c r="O175" i="1"/>
  <c r="P175" i="1" s="1"/>
  <c r="O183" i="1"/>
  <c r="P183" i="1" s="1"/>
  <c r="O191" i="1"/>
  <c r="P191" i="1" s="1"/>
  <c r="O199" i="1"/>
  <c r="P199" i="1" s="1"/>
  <c r="O207" i="1"/>
  <c r="P207" i="1" s="1"/>
  <c r="O215" i="1"/>
  <c r="O223" i="1"/>
  <c r="P223" i="1" s="1"/>
  <c r="O231" i="1"/>
  <c r="O239" i="1"/>
  <c r="O247" i="1"/>
  <c r="P247" i="1" s="1"/>
  <c r="O255" i="1"/>
  <c r="P255" i="1" s="1"/>
  <c r="O263" i="1"/>
  <c r="P263" i="1" s="1"/>
  <c r="O271" i="1"/>
  <c r="P271" i="1" s="1"/>
  <c r="O34" i="1"/>
  <c r="O42" i="1"/>
  <c r="P42" i="1" s="1"/>
  <c r="O50" i="1"/>
  <c r="O58" i="1"/>
  <c r="O66" i="1"/>
  <c r="P66" i="1" s="1"/>
  <c r="O74" i="1"/>
  <c r="P74" i="1" s="1"/>
  <c r="O82" i="1"/>
  <c r="P82" i="1" s="1"/>
  <c r="AD42" i="1"/>
  <c r="AE42" i="1" s="1"/>
  <c r="AD50" i="1"/>
  <c r="AE50" i="1" s="1"/>
  <c r="AD58" i="1"/>
  <c r="AE58" i="1" s="1"/>
  <c r="AD46" i="1"/>
  <c r="AD54" i="1"/>
  <c r="AE54" i="1" s="1"/>
  <c r="AD62" i="1"/>
  <c r="AE62" i="1" s="1"/>
  <c r="AD70" i="1"/>
  <c r="AE70" i="1" s="1"/>
  <c r="AD48" i="1"/>
  <c r="AE48" i="1" s="1"/>
  <c r="AD56" i="1"/>
  <c r="AE56" i="1" s="1"/>
  <c r="AD34" i="1"/>
  <c r="AD38" i="1"/>
  <c r="AE38" i="1" s="1"/>
  <c r="AD32" i="1"/>
  <c r="AD40" i="1"/>
  <c r="AE40" i="1" s="1"/>
  <c r="O49" i="1"/>
  <c r="P49" i="1" s="1"/>
  <c r="O65" i="1"/>
  <c r="P65" i="1" s="1"/>
  <c r="O81" i="1"/>
  <c r="P81" i="1" s="1"/>
  <c r="O89" i="1"/>
  <c r="P89" i="1" s="1"/>
  <c r="O105" i="1"/>
  <c r="P105" i="1" s="1"/>
  <c r="O113" i="1"/>
  <c r="P113" i="1" s="1"/>
  <c r="O121" i="1"/>
  <c r="P121" i="1" s="1"/>
  <c r="O129" i="1"/>
  <c r="O137" i="1"/>
  <c r="P137" i="1" s="1"/>
  <c r="O145" i="1"/>
  <c r="O153" i="1"/>
  <c r="P153" i="1" s="1"/>
  <c r="O161" i="1"/>
  <c r="P161" i="1" s="1"/>
  <c r="O169" i="1"/>
  <c r="P169" i="1" s="1"/>
  <c r="O177" i="1"/>
  <c r="O185" i="1"/>
  <c r="P185" i="1" s="1"/>
  <c r="O193" i="1"/>
  <c r="P193" i="1" s="1"/>
  <c r="O201" i="1"/>
  <c r="P201" i="1" s="1"/>
  <c r="O209" i="1"/>
  <c r="P209" i="1" s="1"/>
  <c r="O217" i="1"/>
  <c r="P217" i="1" s="1"/>
  <c r="O225" i="1"/>
  <c r="P225" i="1" s="1"/>
  <c r="O233" i="1"/>
  <c r="P233" i="1" s="1"/>
  <c r="O241" i="1"/>
  <c r="P241" i="1" s="1"/>
  <c r="O249" i="1"/>
  <c r="P249" i="1" s="1"/>
  <c r="O257" i="1"/>
  <c r="P257" i="1" s="1"/>
  <c r="O265" i="1"/>
  <c r="P265" i="1" s="1"/>
  <c r="O273" i="1"/>
  <c r="P273" i="1" s="1"/>
  <c r="O281" i="1"/>
  <c r="P281" i="1" s="1"/>
  <c r="O289" i="1"/>
  <c r="P289" i="1" s="1"/>
  <c r="O297" i="1"/>
  <c r="P297" i="1" s="1"/>
  <c r="O305" i="1"/>
  <c r="P305" i="1" s="1"/>
  <c r="O313" i="1"/>
  <c r="P313" i="1" s="1"/>
  <c r="O321" i="1"/>
  <c r="O329" i="1"/>
  <c r="O337" i="1"/>
  <c r="P337" i="1" s="1"/>
  <c r="O345" i="1"/>
  <c r="P345" i="1" s="1"/>
  <c r="O353" i="1"/>
  <c r="P353" i="1" s="1"/>
  <c r="O33" i="1"/>
  <c r="P33" i="1" s="1"/>
  <c r="O41" i="1"/>
  <c r="P41" i="1" s="1"/>
  <c r="O57" i="1"/>
  <c r="P57" i="1" s="1"/>
  <c r="O73" i="1"/>
  <c r="P73" i="1" s="1"/>
  <c r="O97" i="1"/>
  <c r="P97" i="1" s="1"/>
  <c r="O36" i="1"/>
  <c r="P36" i="1" s="1"/>
  <c r="O44" i="1"/>
  <c r="P44" i="1" s="1"/>
  <c r="O35" i="1"/>
  <c r="P35" i="1" s="1"/>
  <c r="O43" i="1"/>
  <c r="P43" i="1" s="1"/>
  <c r="O51" i="1"/>
  <c r="P51" i="1" s="1"/>
  <c r="O59" i="1"/>
  <c r="P59" i="1" s="1"/>
  <c r="O67" i="1"/>
  <c r="P67" i="1" s="1"/>
  <c r="O75" i="1"/>
  <c r="P75" i="1" s="1"/>
  <c r="O83" i="1"/>
  <c r="P83" i="1" s="1"/>
  <c r="O91" i="1"/>
  <c r="P91" i="1" s="1"/>
  <c r="O99" i="1"/>
  <c r="P99" i="1" s="1"/>
  <c r="O107" i="1"/>
  <c r="P107" i="1" s="1"/>
  <c r="O115" i="1"/>
  <c r="P115" i="1" s="1"/>
  <c r="O123" i="1"/>
  <c r="O131" i="1"/>
  <c r="P131" i="1" s="1"/>
  <c r="O139" i="1"/>
  <c r="P139" i="1" s="1"/>
  <c r="O147" i="1"/>
  <c r="P147" i="1" s="1"/>
  <c r="O155" i="1"/>
  <c r="P155" i="1" s="1"/>
  <c r="O163" i="1"/>
  <c r="P163" i="1" s="1"/>
  <c r="O171" i="1"/>
  <c r="P171" i="1" s="1"/>
  <c r="O179" i="1"/>
  <c r="P179" i="1" s="1"/>
  <c r="O187" i="1"/>
  <c r="P187" i="1" s="1"/>
  <c r="O195" i="1"/>
  <c r="O203" i="1"/>
  <c r="P203" i="1" s="1"/>
  <c r="O211" i="1"/>
  <c r="P211" i="1" s="1"/>
  <c r="O219" i="1"/>
  <c r="P219" i="1" s="1"/>
  <c r="O227" i="1"/>
  <c r="P227" i="1" s="1"/>
  <c r="O235" i="1"/>
  <c r="P235" i="1" s="1"/>
  <c r="O243" i="1"/>
  <c r="O251" i="1"/>
  <c r="P251" i="1" s="1"/>
  <c r="O259" i="1"/>
  <c r="O267" i="1"/>
  <c r="P267" i="1" s="1"/>
  <c r="O275" i="1"/>
  <c r="P275" i="1" s="1"/>
  <c r="O283" i="1"/>
  <c r="P283" i="1" s="1"/>
  <c r="O291" i="1"/>
  <c r="P291" i="1" s="1"/>
  <c r="O299" i="1"/>
  <c r="P299" i="1" s="1"/>
  <c r="O307" i="1"/>
  <c r="P307" i="1" s="1"/>
  <c r="O315" i="1"/>
  <c r="P315" i="1" s="1"/>
  <c r="O323" i="1"/>
  <c r="P323" i="1" s="1"/>
  <c r="O331" i="1"/>
  <c r="P331" i="1" s="1"/>
  <c r="O339" i="1"/>
  <c r="P339" i="1" s="1"/>
  <c r="O347" i="1"/>
  <c r="P347" i="1" s="1"/>
  <c r="O355" i="1"/>
  <c r="P355" i="1" s="1"/>
  <c r="O542" i="1"/>
  <c r="P542" i="1" s="1"/>
  <c r="AD364" i="1"/>
  <c r="AD372" i="1"/>
  <c r="AD380" i="1"/>
  <c r="AE380" i="1" s="1"/>
  <c r="AD388" i="1"/>
  <c r="AE388" i="1" s="1"/>
  <c r="AD396" i="1"/>
  <c r="AE396" i="1" s="1"/>
  <c r="AD404" i="1"/>
  <c r="AE404" i="1" s="1"/>
  <c r="AD412" i="1"/>
  <c r="AE412" i="1" s="1"/>
  <c r="AD420" i="1"/>
  <c r="AE420" i="1" s="1"/>
  <c r="AD428" i="1"/>
  <c r="AE428" i="1" s="1"/>
  <c r="AD436" i="1"/>
  <c r="AD444" i="1"/>
  <c r="AE444" i="1" s="1"/>
  <c r="AD452" i="1"/>
  <c r="AE452" i="1" s="1"/>
  <c r="AD460" i="1"/>
  <c r="AE460" i="1" s="1"/>
  <c r="AD468" i="1"/>
  <c r="AE468" i="1" s="1"/>
  <c r="AD476" i="1"/>
  <c r="AE476" i="1" s="1"/>
  <c r="AD484" i="1"/>
  <c r="AE484" i="1" s="1"/>
  <c r="AD492" i="1"/>
  <c r="AE492" i="1" s="1"/>
  <c r="AD33" i="1"/>
  <c r="AD41" i="1"/>
  <c r="AE41" i="1" s="1"/>
  <c r="AD49" i="1"/>
  <c r="AE49" i="1" s="1"/>
  <c r="AD57" i="1"/>
  <c r="AE57" i="1" s="1"/>
  <c r="AD65" i="1"/>
  <c r="AE65" i="1" s="1"/>
  <c r="AD73" i="1"/>
  <c r="AE73" i="1" s="1"/>
  <c r="AD81" i="1"/>
  <c r="AE81" i="1" s="1"/>
  <c r="AD89" i="1"/>
  <c r="AE89" i="1" s="1"/>
  <c r="AD97" i="1"/>
  <c r="AD105" i="1"/>
  <c r="AE105" i="1" s="1"/>
  <c r="AD113" i="1"/>
  <c r="AE113" i="1" s="1"/>
  <c r="AD121" i="1"/>
  <c r="AE121" i="1" s="1"/>
  <c r="AD129" i="1"/>
  <c r="AE129" i="1" s="1"/>
  <c r="AD137" i="1"/>
  <c r="AE137" i="1" s="1"/>
  <c r="AD145" i="1"/>
  <c r="AD153" i="1"/>
  <c r="AE153" i="1" s="1"/>
  <c r="AD161" i="1"/>
  <c r="AD169" i="1"/>
  <c r="AE169" i="1" s="1"/>
  <c r="AD177" i="1"/>
  <c r="AE177" i="1" s="1"/>
  <c r="AD185" i="1"/>
  <c r="AE185" i="1" s="1"/>
  <c r="AD193" i="1"/>
  <c r="AE193" i="1" s="1"/>
  <c r="AD201" i="1"/>
  <c r="AE201" i="1" s="1"/>
  <c r="AD209" i="1"/>
  <c r="AE209" i="1" s="1"/>
  <c r="AD217" i="1"/>
  <c r="AE217" i="1" s="1"/>
  <c r="AD225" i="1"/>
  <c r="AD233" i="1"/>
  <c r="AE233" i="1" s="1"/>
  <c r="AD241" i="1"/>
  <c r="AE241" i="1" s="1"/>
  <c r="AD249" i="1"/>
  <c r="AE249" i="1" s="1"/>
  <c r="AD257" i="1"/>
  <c r="AE257" i="1" s="1"/>
  <c r="AD281" i="1"/>
  <c r="AE281" i="1" s="1"/>
  <c r="AD289" i="1"/>
  <c r="AE289" i="1" s="1"/>
  <c r="AD297" i="1"/>
  <c r="AE297" i="1" s="1"/>
  <c r="AD305" i="1"/>
  <c r="AD313" i="1"/>
  <c r="AE313" i="1" s="1"/>
  <c r="AD321" i="1"/>
  <c r="AE321" i="1" s="1"/>
  <c r="AD329" i="1"/>
  <c r="AE329" i="1" s="1"/>
  <c r="AD337" i="1"/>
  <c r="AE337" i="1" s="1"/>
  <c r="AD345" i="1"/>
  <c r="AE345" i="1" s="1"/>
  <c r="AD353" i="1"/>
  <c r="AE353" i="1" s="1"/>
  <c r="O38" i="1"/>
  <c r="P38" i="1" s="1"/>
  <c r="O46" i="1"/>
  <c r="P46" i="1" s="1"/>
  <c r="O54" i="1"/>
  <c r="O62" i="1"/>
  <c r="P62" i="1" s="1"/>
  <c r="O70" i="1"/>
  <c r="P70" i="1" s="1"/>
  <c r="O78" i="1"/>
  <c r="P78" i="1" s="1"/>
  <c r="O86" i="1"/>
  <c r="P86" i="1" s="1"/>
  <c r="O94" i="1"/>
  <c r="P94" i="1" s="1"/>
  <c r="O102" i="1"/>
  <c r="P102" i="1" s="1"/>
  <c r="O110" i="1"/>
  <c r="P110" i="1" s="1"/>
  <c r="O118" i="1"/>
  <c r="P118" i="1" s="1"/>
  <c r="O126" i="1"/>
  <c r="P126" i="1" s="1"/>
  <c r="O134" i="1"/>
  <c r="P134" i="1" s="1"/>
  <c r="O142" i="1"/>
  <c r="P142" i="1" s="1"/>
  <c r="O150" i="1"/>
  <c r="P150" i="1" s="1"/>
  <c r="O158" i="1"/>
  <c r="P158" i="1" s="1"/>
  <c r="O166" i="1"/>
  <c r="O174" i="1"/>
  <c r="P174" i="1" s="1"/>
  <c r="O182" i="1"/>
  <c r="P182" i="1" s="1"/>
  <c r="O190" i="1"/>
  <c r="P190" i="1" s="1"/>
  <c r="O198" i="1"/>
  <c r="P198" i="1" s="1"/>
  <c r="O206" i="1"/>
  <c r="P206" i="1" s="1"/>
  <c r="O214" i="1"/>
  <c r="P214" i="1" s="1"/>
  <c r="O222" i="1"/>
  <c r="P222" i="1" s="1"/>
  <c r="O230" i="1"/>
  <c r="P230" i="1" s="1"/>
  <c r="O238" i="1"/>
  <c r="P238" i="1" s="1"/>
  <c r="O246" i="1"/>
  <c r="O254" i="1"/>
  <c r="P254" i="1" s="1"/>
  <c r="O262" i="1"/>
  <c r="P262" i="1" s="1"/>
  <c r="O270" i="1"/>
  <c r="P270" i="1" s="1"/>
  <c r="O278" i="1"/>
  <c r="P278" i="1" s="1"/>
  <c r="O286" i="1"/>
  <c r="P286" i="1" s="1"/>
  <c r="O294" i="1"/>
  <c r="P294" i="1" s="1"/>
  <c r="O302" i="1"/>
  <c r="P302" i="1" s="1"/>
  <c r="O310" i="1"/>
  <c r="O318" i="1"/>
  <c r="P318" i="1" s="1"/>
  <c r="O326" i="1"/>
  <c r="P326" i="1" s="1"/>
  <c r="O334" i="1"/>
  <c r="P334" i="1" s="1"/>
  <c r="O342" i="1"/>
  <c r="P342" i="1" s="1"/>
  <c r="O350" i="1"/>
  <c r="O358" i="1"/>
  <c r="P358" i="1" s="1"/>
  <c r="AD500" i="1"/>
  <c r="AE500" i="1" s="1"/>
  <c r="AD508" i="1"/>
  <c r="AE508" i="1" s="1"/>
  <c r="AD516" i="1"/>
  <c r="AE516" i="1" s="1"/>
  <c r="AD524" i="1"/>
  <c r="AE524" i="1" s="1"/>
  <c r="AD532" i="1"/>
  <c r="AE532" i="1" s="1"/>
  <c r="AD553" i="1"/>
  <c r="AD543" i="1"/>
  <c r="AE543" i="1" s="1"/>
  <c r="AD425" i="1"/>
  <c r="AE425" i="1" s="1"/>
  <c r="O24" i="1"/>
  <c r="P24" i="1" s="1"/>
  <c r="AD367" i="1"/>
  <c r="AE367" i="1" s="1"/>
  <c r="AD375" i="1"/>
  <c r="AE375" i="1" s="1"/>
  <c r="AD383" i="1"/>
  <c r="AE383" i="1" s="1"/>
  <c r="AD391" i="1"/>
  <c r="AE391" i="1" s="1"/>
  <c r="AD399" i="1"/>
  <c r="AE399" i="1" s="1"/>
  <c r="AD407" i="1"/>
  <c r="AE407" i="1" s="1"/>
  <c r="AD415" i="1"/>
  <c r="AE415" i="1" s="1"/>
  <c r="AD423" i="1"/>
  <c r="AE423" i="1" s="1"/>
  <c r="AD431" i="1"/>
  <c r="AE431" i="1" s="1"/>
  <c r="AD439" i="1"/>
  <c r="AE439" i="1" s="1"/>
  <c r="AD447" i="1"/>
  <c r="AE447" i="1" s="1"/>
  <c r="AD455" i="1"/>
  <c r="AE455" i="1" s="1"/>
  <c r="AD463" i="1"/>
  <c r="AE463" i="1" s="1"/>
  <c r="AD471" i="1"/>
  <c r="AE471" i="1" s="1"/>
  <c r="AD479" i="1"/>
  <c r="AE479" i="1" s="1"/>
  <c r="AD487" i="1"/>
  <c r="AE487" i="1" s="1"/>
  <c r="AD495" i="1"/>
  <c r="AE495" i="1" s="1"/>
  <c r="AD503" i="1"/>
  <c r="AE503" i="1" s="1"/>
  <c r="AD511" i="1"/>
  <c r="AE511" i="1" s="1"/>
  <c r="AD519" i="1"/>
  <c r="AE519" i="1" s="1"/>
  <c r="AD527" i="1"/>
  <c r="AE527" i="1" s="1"/>
  <c r="AD535" i="1"/>
  <c r="AE535" i="1" s="1"/>
  <c r="AD359" i="1"/>
  <c r="AE359" i="1" s="1"/>
  <c r="AD540" i="1"/>
  <c r="AE540" i="1" s="1"/>
  <c r="O10" i="1"/>
  <c r="P10" i="1" s="1"/>
  <c r="AD36" i="1"/>
  <c r="AE36" i="1" s="1"/>
  <c r="AD44" i="1"/>
  <c r="AE44" i="1" s="1"/>
  <c r="AD52" i="1"/>
  <c r="AE52" i="1" s="1"/>
  <c r="AD60" i="1"/>
  <c r="AE60" i="1" s="1"/>
  <c r="AD68" i="1"/>
  <c r="AE68" i="1" s="1"/>
  <c r="AD76" i="1"/>
  <c r="AE76" i="1" s="1"/>
  <c r="AD84" i="1"/>
  <c r="AE84" i="1" s="1"/>
  <c r="AD92" i="1"/>
  <c r="AE92" i="1" s="1"/>
  <c r="AD100" i="1"/>
  <c r="AE100" i="1" s="1"/>
  <c r="AD108" i="1"/>
  <c r="AE108" i="1" s="1"/>
  <c r="AD116" i="1"/>
  <c r="AE116" i="1" s="1"/>
  <c r="AD124" i="1"/>
  <c r="AE124" i="1" s="1"/>
  <c r="AD132" i="1"/>
  <c r="AE132" i="1" s="1"/>
  <c r="AD140" i="1"/>
  <c r="AE140" i="1" s="1"/>
  <c r="AD148" i="1"/>
  <c r="AE148" i="1" s="1"/>
  <c r="AD156" i="1"/>
  <c r="AE156" i="1" s="1"/>
  <c r="AD164" i="1"/>
  <c r="AE164" i="1" s="1"/>
  <c r="AD172" i="1"/>
  <c r="AE172" i="1" s="1"/>
  <c r="AD180" i="1"/>
  <c r="AE180" i="1" s="1"/>
  <c r="AD188" i="1"/>
  <c r="AE188" i="1" s="1"/>
  <c r="AD196" i="1"/>
  <c r="AE196" i="1" s="1"/>
  <c r="AD204" i="1"/>
  <c r="AE204" i="1" s="1"/>
  <c r="AD212" i="1"/>
  <c r="AE212" i="1" s="1"/>
  <c r="AD220" i="1"/>
  <c r="AE220" i="1" s="1"/>
  <c r="AD228" i="1"/>
  <c r="AE228" i="1" s="1"/>
  <c r="AD236" i="1"/>
  <c r="AE236" i="1" s="1"/>
  <c r="AD244" i="1"/>
  <c r="AE244" i="1" s="1"/>
  <c r="AD252" i="1"/>
  <c r="AE252" i="1" s="1"/>
  <c r="AD260" i="1"/>
  <c r="AE260" i="1" s="1"/>
  <c r="AD268" i="1"/>
  <c r="AE268" i="1" s="1"/>
  <c r="AD276" i="1"/>
  <c r="AE276" i="1" s="1"/>
  <c r="AD284" i="1"/>
  <c r="AE284" i="1" s="1"/>
  <c r="AD292" i="1"/>
  <c r="AE292" i="1" s="1"/>
  <c r="AD300" i="1"/>
  <c r="AE300" i="1" s="1"/>
  <c r="AD308" i="1"/>
  <c r="AE308" i="1" s="1"/>
  <c r="AD316" i="1"/>
  <c r="AE316" i="1" s="1"/>
  <c r="AD324" i="1"/>
  <c r="AE324" i="1" s="1"/>
  <c r="AD332" i="1"/>
  <c r="AE332" i="1" s="1"/>
  <c r="AD340" i="1"/>
  <c r="AE340" i="1" s="1"/>
  <c r="AD348" i="1"/>
  <c r="AE348" i="1" s="1"/>
  <c r="AD356" i="1"/>
  <c r="AE356" i="1" s="1"/>
  <c r="O537" i="1"/>
  <c r="P537" i="1" s="1"/>
  <c r="AD265" i="1"/>
  <c r="AE265" i="1" s="1"/>
  <c r="AD273" i="1"/>
  <c r="AE273" i="1" s="1"/>
  <c r="AD417" i="1"/>
  <c r="AE417" i="1" s="1"/>
  <c r="AD433" i="1"/>
  <c r="AE433" i="1" s="1"/>
  <c r="AD441" i="1"/>
  <c r="AE441" i="1" s="1"/>
  <c r="AD449" i="1"/>
  <c r="AE449" i="1" s="1"/>
  <c r="AD457" i="1"/>
  <c r="AE457" i="1" s="1"/>
  <c r="AD465" i="1"/>
  <c r="AE465" i="1" s="1"/>
  <c r="AD473" i="1"/>
  <c r="AE473" i="1" s="1"/>
  <c r="AD481" i="1"/>
  <c r="AE481" i="1" s="1"/>
  <c r="AD489" i="1"/>
  <c r="AE489" i="1" s="1"/>
  <c r="AD497" i="1"/>
  <c r="AE497" i="1" s="1"/>
  <c r="AD505" i="1"/>
  <c r="AE505" i="1" s="1"/>
  <c r="AD513" i="1"/>
  <c r="AE513" i="1" s="1"/>
  <c r="AD521" i="1"/>
  <c r="AE521" i="1" s="1"/>
  <c r="AD529" i="1"/>
  <c r="AE529" i="1" s="1"/>
  <c r="AD537" i="1"/>
  <c r="AE537" i="1" s="1"/>
  <c r="AD541" i="1"/>
  <c r="AE541" i="1" s="1"/>
  <c r="AD214" i="1"/>
  <c r="AE214" i="1" s="1"/>
  <c r="AD222" i="1"/>
  <c r="AE222" i="1" s="1"/>
  <c r="AD230" i="1"/>
  <c r="AE230" i="1" s="1"/>
  <c r="AD238" i="1"/>
  <c r="AE238" i="1" s="1"/>
  <c r="AD246" i="1"/>
  <c r="AE246" i="1" s="1"/>
  <c r="AD254" i="1"/>
  <c r="AE254" i="1" s="1"/>
  <c r="AD262" i="1"/>
  <c r="AE262" i="1" s="1"/>
  <c r="AD270" i="1"/>
  <c r="AE270" i="1" s="1"/>
  <c r="AD278" i="1"/>
  <c r="AE278" i="1" s="1"/>
  <c r="AD286" i="1"/>
  <c r="AE286" i="1" s="1"/>
  <c r="AD294" i="1"/>
  <c r="AE294" i="1" s="1"/>
  <c r="AD302" i="1"/>
  <c r="AE302" i="1" s="1"/>
  <c r="AD310" i="1"/>
  <c r="AE310" i="1" s="1"/>
  <c r="AD318" i="1"/>
  <c r="AE318" i="1" s="1"/>
  <c r="AD326" i="1"/>
  <c r="AE326" i="1" s="1"/>
  <c r="AD334" i="1"/>
  <c r="AE334" i="1" s="1"/>
  <c r="AD342" i="1"/>
  <c r="AE342" i="1" s="1"/>
  <c r="AD350" i="1"/>
  <c r="AE350" i="1" s="1"/>
  <c r="AD358" i="1"/>
  <c r="AE358" i="1" s="1"/>
  <c r="AD370" i="1"/>
  <c r="AE370" i="1" s="1"/>
  <c r="AD378" i="1"/>
  <c r="AE378" i="1" s="1"/>
  <c r="AD386" i="1"/>
  <c r="AE386" i="1" s="1"/>
  <c r="AD394" i="1"/>
  <c r="AE394" i="1" s="1"/>
  <c r="AD402" i="1"/>
  <c r="AE402" i="1" s="1"/>
  <c r="AD410" i="1"/>
  <c r="AE410" i="1" s="1"/>
  <c r="AD418" i="1"/>
  <c r="AE418" i="1" s="1"/>
  <c r="AD426" i="1"/>
  <c r="AE426" i="1" s="1"/>
  <c r="AD434" i="1"/>
  <c r="AE434" i="1" s="1"/>
  <c r="AD442" i="1"/>
  <c r="AE442" i="1" s="1"/>
  <c r="AD450" i="1"/>
  <c r="AE450" i="1" s="1"/>
  <c r="AD458" i="1"/>
  <c r="AE458" i="1" s="1"/>
  <c r="AD466" i="1"/>
  <c r="AE466" i="1" s="1"/>
  <c r="AD474" i="1"/>
  <c r="AE474" i="1" s="1"/>
  <c r="AD482" i="1"/>
  <c r="AE482" i="1" s="1"/>
  <c r="AD490" i="1"/>
  <c r="AE490" i="1" s="1"/>
  <c r="AD498" i="1"/>
  <c r="AE498" i="1" s="1"/>
  <c r="AD506" i="1"/>
  <c r="AE506" i="1" s="1"/>
  <c r="AD514" i="1"/>
  <c r="AE514" i="1" s="1"/>
  <c r="AD522" i="1"/>
  <c r="AE522" i="1" s="1"/>
  <c r="AD530" i="1"/>
  <c r="AE530" i="1" s="1"/>
  <c r="AD24" i="1"/>
  <c r="AE24" i="1" s="1"/>
  <c r="AD12" i="1"/>
  <c r="AE12" i="1" s="1"/>
  <c r="AD10" i="1"/>
  <c r="AE10" i="1" s="1"/>
  <c r="AE46" i="1"/>
  <c r="AE86" i="1"/>
  <c r="AE102" i="1"/>
  <c r="AE110" i="1"/>
  <c r="AE118" i="1"/>
  <c r="AE150" i="1"/>
  <c r="AE166" i="1"/>
  <c r="AE39" i="1"/>
  <c r="AE55" i="1"/>
  <c r="AE63" i="1"/>
  <c r="AE87" i="1"/>
  <c r="AE127" i="1"/>
  <c r="AE151" i="1"/>
  <c r="AE175" i="1"/>
  <c r="AE199" i="1"/>
  <c r="AE215" i="1"/>
  <c r="AE223" i="1"/>
  <c r="AE231" i="1"/>
  <c r="AE239" i="1"/>
  <c r="AE247" i="1"/>
  <c r="AE255" i="1"/>
  <c r="AE279" i="1"/>
  <c r="AE287" i="1"/>
  <c r="AE295" i="1"/>
  <c r="AE303" i="1"/>
  <c r="AE311" i="1"/>
  <c r="AE319" i="1"/>
  <c r="AE327" i="1"/>
  <c r="AE335" i="1"/>
  <c r="AE343" i="1"/>
  <c r="AE351" i="1"/>
  <c r="AE372" i="1"/>
  <c r="AE436" i="1"/>
  <c r="AE366" i="1"/>
  <c r="AE374" i="1"/>
  <c r="AE382" i="1"/>
  <c r="AE390" i="1"/>
  <c r="AE398" i="1"/>
  <c r="AE406" i="1"/>
  <c r="AE414" i="1"/>
  <c r="AE422" i="1"/>
  <c r="AE430" i="1"/>
  <c r="AE438" i="1"/>
  <c r="AE446" i="1"/>
  <c r="AE454" i="1"/>
  <c r="AE462" i="1"/>
  <c r="AE470" i="1"/>
  <c r="AE478" i="1"/>
  <c r="AE486" i="1"/>
  <c r="AE494" i="1"/>
  <c r="AE502" i="1"/>
  <c r="AE510" i="1"/>
  <c r="AE518" i="1"/>
  <c r="AE526" i="1"/>
  <c r="AE534" i="1"/>
  <c r="AE51" i="1"/>
  <c r="AE67" i="1"/>
  <c r="AE115" i="1"/>
  <c r="AE131" i="1"/>
  <c r="AE155" i="1"/>
  <c r="AE163" i="1"/>
  <c r="AE171" i="1"/>
  <c r="AE179" i="1"/>
  <c r="AE187" i="1"/>
  <c r="AE195" i="1"/>
  <c r="AE203" i="1"/>
  <c r="AE211" i="1"/>
  <c r="AE219" i="1"/>
  <c r="AE227" i="1"/>
  <c r="AE235" i="1"/>
  <c r="AE243" i="1"/>
  <c r="AE251" i="1"/>
  <c r="AE259" i="1"/>
  <c r="AE267" i="1"/>
  <c r="AE275" i="1"/>
  <c r="AE283" i="1"/>
  <c r="AE291" i="1"/>
  <c r="AE299" i="1"/>
  <c r="AE307" i="1"/>
  <c r="AE315" i="1"/>
  <c r="AE323" i="1"/>
  <c r="AE331" i="1"/>
  <c r="AE339" i="1"/>
  <c r="AE347" i="1"/>
  <c r="AE355" i="1"/>
  <c r="AE542" i="1"/>
  <c r="AE33" i="1"/>
  <c r="AE97" i="1"/>
  <c r="AE145" i="1"/>
  <c r="AE161" i="1"/>
  <c r="AE225" i="1"/>
  <c r="AE305" i="1"/>
  <c r="AE371" i="1"/>
  <c r="AE379" i="1"/>
  <c r="AE387" i="1"/>
  <c r="AE403" i="1"/>
  <c r="AE419" i="1"/>
  <c r="AE427" i="1"/>
  <c r="AE443" i="1"/>
  <c r="AE459" i="1"/>
  <c r="AE475" i="1"/>
  <c r="AE491" i="1"/>
  <c r="AE499" i="1"/>
  <c r="AE523" i="1"/>
  <c r="AE64" i="1"/>
  <c r="AE72" i="1"/>
  <c r="AE88" i="1"/>
  <c r="AE104" i="1"/>
  <c r="AE112" i="1"/>
  <c r="AE120" i="1"/>
  <c r="AE144" i="1"/>
  <c r="AE152" i="1"/>
  <c r="AE184" i="1"/>
  <c r="AE192" i="1"/>
  <c r="AE200" i="1"/>
  <c r="AE224" i="1"/>
  <c r="AE240" i="1"/>
  <c r="AE248" i="1"/>
  <c r="AE256" i="1"/>
  <c r="AE280" i="1"/>
  <c r="AE288" i="1"/>
  <c r="AE296" i="1"/>
  <c r="AE336" i="1"/>
  <c r="AE344" i="1"/>
  <c r="AE539" i="1"/>
  <c r="Y15" i="1"/>
  <c r="AE365" i="1"/>
  <c r="AE373" i="1"/>
  <c r="AE389" i="1"/>
  <c r="AE397" i="1"/>
  <c r="AE405" i="1"/>
  <c r="AE421" i="1"/>
  <c r="AE429" i="1"/>
  <c r="AE437" i="1"/>
  <c r="AE453" i="1"/>
  <c r="AE461" i="1"/>
  <c r="AE469" i="1"/>
  <c r="AE493" i="1"/>
  <c r="AE501" i="1"/>
  <c r="AE517" i="1"/>
  <c r="AE525" i="1"/>
  <c r="AE533" i="1"/>
  <c r="AE34" i="1"/>
  <c r="AE74" i="1"/>
  <c r="AE98" i="1"/>
  <c r="AE114" i="1"/>
  <c r="AE122" i="1"/>
  <c r="AE130" i="1"/>
  <c r="AE138" i="1"/>
  <c r="AE154" i="1"/>
  <c r="AE162" i="1"/>
  <c r="AE170" i="1"/>
  <c r="AE186" i="1"/>
  <c r="AE194" i="1"/>
  <c r="AE202" i="1"/>
  <c r="AE218" i="1"/>
  <c r="AE226" i="1"/>
  <c r="AE234" i="1"/>
  <c r="AE258" i="1"/>
  <c r="AE266" i="1"/>
  <c r="AE282" i="1"/>
  <c r="AE290" i="1"/>
  <c r="AE298" i="1"/>
  <c r="AE322" i="1"/>
  <c r="AE330" i="1"/>
  <c r="AE346" i="1"/>
  <c r="AE354" i="1"/>
  <c r="AE377" i="1"/>
  <c r="AE385" i="1"/>
  <c r="AE392" i="1"/>
  <c r="AE408" i="1"/>
  <c r="AE416" i="1"/>
  <c r="AE464" i="1"/>
  <c r="AE488" i="1"/>
  <c r="AE504" i="1"/>
  <c r="AE512" i="1"/>
  <c r="AE61" i="1"/>
  <c r="AE85" i="1"/>
  <c r="AE101" i="1"/>
  <c r="AE117" i="1"/>
  <c r="AE141" i="1"/>
  <c r="AE157" i="1"/>
  <c r="AE165" i="1"/>
  <c r="AE173" i="1"/>
  <c r="AE181" i="1"/>
  <c r="AE213" i="1"/>
  <c r="AE229" i="1"/>
  <c r="AE277" i="1"/>
  <c r="AE293" i="1"/>
  <c r="AE301" i="1"/>
  <c r="AE341" i="1"/>
  <c r="AE357" i="1"/>
  <c r="P50" i="1"/>
  <c r="P106" i="1"/>
  <c r="P114" i="1"/>
  <c r="P122" i="1"/>
  <c r="P130" i="1"/>
  <c r="P138" i="1"/>
  <c r="P178" i="1"/>
  <c r="P186" i="1"/>
  <c r="P194" i="1"/>
  <c r="P202" i="1"/>
  <c r="P226" i="1"/>
  <c r="P242" i="1"/>
  <c r="P266" i="1"/>
  <c r="P282" i="1"/>
  <c r="P290" i="1"/>
  <c r="P314" i="1"/>
  <c r="P322" i="1"/>
  <c r="P330" i="1"/>
  <c r="P354" i="1"/>
  <c r="P366" i="1"/>
  <c r="P374" i="1"/>
  <c r="P382" i="1"/>
  <c r="P390" i="1"/>
  <c r="P398" i="1"/>
  <c r="P406" i="1"/>
  <c r="P414" i="1"/>
  <c r="P422" i="1"/>
  <c r="P430" i="1"/>
  <c r="P438" i="1"/>
  <c r="P446" i="1"/>
  <c r="P454" i="1"/>
  <c r="P462" i="1"/>
  <c r="P470" i="1"/>
  <c r="P478" i="1"/>
  <c r="P486" i="1"/>
  <c r="P494" i="1"/>
  <c r="P502" i="1"/>
  <c r="P510" i="1"/>
  <c r="P518" i="1"/>
  <c r="P526" i="1"/>
  <c r="P534" i="1"/>
  <c r="P58" i="1"/>
  <c r="P90" i="1"/>
  <c r="P98" i="1"/>
  <c r="P123" i="1"/>
  <c r="P195" i="1"/>
  <c r="P243" i="1"/>
  <c r="P259" i="1"/>
  <c r="P367" i="1"/>
  <c r="P375" i="1"/>
  <c r="P383" i="1"/>
  <c r="P391" i="1"/>
  <c r="P407" i="1"/>
  <c r="P415" i="1"/>
  <c r="P431" i="1"/>
  <c r="P439" i="1"/>
  <c r="P447" i="1"/>
  <c r="P455" i="1"/>
  <c r="P463" i="1"/>
  <c r="P471" i="1"/>
  <c r="P479" i="1"/>
  <c r="P495" i="1"/>
  <c r="P503" i="1"/>
  <c r="P511" i="1"/>
  <c r="P527" i="1"/>
  <c r="P535" i="1"/>
  <c r="P48" i="1"/>
  <c r="P84" i="1"/>
  <c r="P100" i="1"/>
  <c r="P108" i="1"/>
  <c r="P116" i="1"/>
  <c r="P124" i="1"/>
  <c r="P132" i="1"/>
  <c r="P140" i="1"/>
  <c r="P164" i="1"/>
  <c r="P188" i="1"/>
  <c r="P196" i="1"/>
  <c r="P212" i="1"/>
  <c r="P220" i="1"/>
  <c r="P228" i="1"/>
  <c r="P252" i="1"/>
  <c r="P260" i="1"/>
  <c r="P276" i="1"/>
  <c r="P284" i="1"/>
  <c r="P292" i="1"/>
  <c r="P316" i="1"/>
  <c r="P324" i="1"/>
  <c r="P340" i="1"/>
  <c r="P348" i="1"/>
  <c r="P356" i="1"/>
  <c r="P368" i="1"/>
  <c r="P376" i="1"/>
  <c r="P384" i="1"/>
  <c r="P392" i="1"/>
  <c r="P400" i="1"/>
  <c r="P408" i="1"/>
  <c r="P416" i="1"/>
  <c r="P424" i="1"/>
  <c r="P432" i="1"/>
  <c r="P440" i="1"/>
  <c r="P448" i="1"/>
  <c r="P456" i="1"/>
  <c r="P464" i="1"/>
  <c r="P472" i="1"/>
  <c r="P480" i="1"/>
  <c r="P488" i="1"/>
  <c r="P496" i="1"/>
  <c r="P504" i="1"/>
  <c r="P512" i="1"/>
  <c r="P520" i="1"/>
  <c r="P528" i="1"/>
  <c r="P536" i="1"/>
  <c r="AE548" i="1"/>
  <c r="AE553" i="1" s="1"/>
  <c r="P47" i="1"/>
  <c r="P60" i="1"/>
  <c r="P37" i="1"/>
  <c r="P45" i="1"/>
  <c r="P53" i="1"/>
  <c r="P61" i="1"/>
  <c r="P69" i="1"/>
  <c r="P77" i="1"/>
  <c r="P85" i="1"/>
  <c r="P93" i="1"/>
  <c r="P101" i="1"/>
  <c r="P109" i="1"/>
  <c r="P117" i="1"/>
  <c r="P125" i="1"/>
  <c r="P133" i="1"/>
  <c r="P141" i="1"/>
  <c r="P149" i="1"/>
  <c r="P157" i="1"/>
  <c r="P165" i="1"/>
  <c r="P173" i="1"/>
  <c r="P181" i="1"/>
  <c r="P189" i="1"/>
  <c r="P197" i="1"/>
  <c r="P205" i="1"/>
  <c r="P213" i="1"/>
  <c r="P221" i="1"/>
  <c r="P229" i="1"/>
  <c r="P237" i="1"/>
  <c r="P245" i="1"/>
  <c r="P253" i="1"/>
  <c r="P261" i="1"/>
  <c r="P269" i="1"/>
  <c r="P277" i="1"/>
  <c r="P285" i="1"/>
  <c r="P293" i="1"/>
  <c r="P301" i="1"/>
  <c r="P309" i="1"/>
  <c r="P317" i="1"/>
  <c r="P325" i="1"/>
  <c r="P333" i="1"/>
  <c r="P341" i="1"/>
  <c r="P349" i="1"/>
  <c r="P357" i="1"/>
  <c r="P369" i="1"/>
  <c r="P377" i="1"/>
  <c r="P385" i="1"/>
  <c r="P393" i="1"/>
  <c r="P401" i="1"/>
  <c r="P409" i="1"/>
  <c r="P417" i="1"/>
  <c r="P425" i="1"/>
  <c r="P433" i="1"/>
  <c r="P441" i="1"/>
  <c r="P449" i="1"/>
  <c r="P457" i="1"/>
  <c r="P465" i="1"/>
  <c r="P473" i="1"/>
  <c r="P481" i="1"/>
  <c r="P489" i="1"/>
  <c r="P497" i="1"/>
  <c r="P505" i="1"/>
  <c r="P513" i="1"/>
  <c r="P521" i="1"/>
  <c r="P529" i="1"/>
  <c r="P539" i="1"/>
  <c r="P543" i="1"/>
  <c r="P34" i="1"/>
  <c r="P68" i="1"/>
  <c r="P54" i="1"/>
  <c r="P166" i="1"/>
  <c r="P246" i="1"/>
  <c r="P310" i="1"/>
  <c r="P350" i="1"/>
  <c r="P370" i="1"/>
  <c r="P378" i="1"/>
  <c r="P386" i="1"/>
  <c r="P394" i="1"/>
  <c r="P402" i="1"/>
  <c r="P410" i="1"/>
  <c r="P418" i="1"/>
  <c r="P426" i="1"/>
  <c r="P434" i="1"/>
  <c r="P442" i="1"/>
  <c r="P450" i="1"/>
  <c r="P458" i="1"/>
  <c r="P466" i="1"/>
  <c r="P474" i="1"/>
  <c r="P482" i="1"/>
  <c r="P490" i="1"/>
  <c r="P498" i="1"/>
  <c r="P506" i="1"/>
  <c r="P514" i="1"/>
  <c r="P522" i="1"/>
  <c r="P530" i="1"/>
  <c r="W15" i="1"/>
  <c r="AE32" i="1"/>
  <c r="P87" i="1"/>
  <c r="P103" i="1"/>
  <c r="P111" i="1"/>
  <c r="P119" i="1"/>
  <c r="P151" i="1"/>
  <c r="P167" i="1"/>
  <c r="P215" i="1"/>
  <c r="P231" i="1"/>
  <c r="P239" i="1"/>
  <c r="P287" i="1"/>
  <c r="P295" i="1"/>
  <c r="P319" i="1"/>
  <c r="P327" i="1"/>
  <c r="P351" i="1"/>
  <c r="P371" i="1"/>
  <c r="P379" i="1"/>
  <c r="P387" i="1"/>
  <c r="P395" i="1"/>
  <c r="P403" i="1"/>
  <c r="P411" i="1"/>
  <c r="P419" i="1"/>
  <c r="P427" i="1"/>
  <c r="P435" i="1"/>
  <c r="P443" i="1"/>
  <c r="P451" i="1"/>
  <c r="P459" i="1"/>
  <c r="P467" i="1"/>
  <c r="P475" i="1"/>
  <c r="P483" i="1"/>
  <c r="P491" i="1"/>
  <c r="P499" i="1"/>
  <c r="P507" i="1"/>
  <c r="P515" i="1"/>
  <c r="P523" i="1"/>
  <c r="P531" i="1"/>
  <c r="P359" i="1"/>
  <c r="P540" i="1"/>
  <c r="P553" i="1"/>
  <c r="P39" i="1"/>
  <c r="P96" i="1"/>
  <c r="P112" i="1"/>
  <c r="P120" i="1"/>
  <c r="P160" i="1"/>
  <c r="P176" i="1"/>
  <c r="P184" i="1"/>
  <c r="P192" i="1"/>
  <c r="P224" i="1"/>
  <c r="P240" i="1"/>
  <c r="P288" i="1"/>
  <c r="P304" i="1"/>
  <c r="P352" i="1"/>
  <c r="P372" i="1"/>
  <c r="P380" i="1"/>
  <c r="P388" i="1"/>
  <c r="P396" i="1"/>
  <c r="P404" i="1"/>
  <c r="P412" i="1"/>
  <c r="P420" i="1"/>
  <c r="P428" i="1"/>
  <c r="P436" i="1"/>
  <c r="P444" i="1"/>
  <c r="P452" i="1"/>
  <c r="P460" i="1"/>
  <c r="P468" i="1"/>
  <c r="P476" i="1"/>
  <c r="P484" i="1"/>
  <c r="P492" i="1"/>
  <c r="P500" i="1"/>
  <c r="P508" i="1"/>
  <c r="P516" i="1"/>
  <c r="P524" i="1"/>
  <c r="P532" i="1"/>
  <c r="P129" i="1"/>
  <c r="P145" i="1"/>
  <c r="P177" i="1"/>
  <c r="P321" i="1"/>
  <c r="P329" i="1"/>
  <c r="P365" i="1"/>
  <c r="P373" i="1"/>
  <c r="P381" i="1"/>
  <c r="P389" i="1"/>
  <c r="P397" i="1"/>
  <c r="P405" i="1"/>
  <c r="P413" i="1"/>
  <c r="P421" i="1"/>
  <c r="P429" i="1"/>
  <c r="P437" i="1"/>
  <c r="P445" i="1"/>
  <c r="P453" i="1"/>
  <c r="P461" i="1"/>
  <c r="P469" i="1"/>
  <c r="P477" i="1"/>
  <c r="P485" i="1"/>
  <c r="P493" i="1"/>
  <c r="P501" i="1"/>
  <c r="P509" i="1"/>
  <c r="P517" i="1"/>
  <c r="P525" i="1"/>
  <c r="P533" i="1"/>
  <c r="P541" i="1"/>
  <c r="K15" i="1"/>
  <c r="K16" i="1"/>
  <c r="I15" i="1"/>
  <c r="I21" i="1"/>
  <c r="W18" i="1"/>
  <c r="W17" i="1"/>
  <c r="Y18" i="1"/>
  <c r="K17" i="1"/>
  <c r="Y16" i="1"/>
  <c r="I17" i="1"/>
  <c r="Y17" i="1"/>
  <c r="I16" i="1"/>
  <c r="W19" i="1"/>
  <c r="K19" i="1"/>
  <c r="I18" i="1"/>
  <c r="W21" i="1"/>
  <c r="I19" i="1"/>
  <c r="W20" i="1"/>
  <c r="Y19" i="1"/>
  <c r="K20" i="1"/>
  <c r="K21" i="1"/>
  <c r="K9" i="1" s="1"/>
  <c r="K18" i="1"/>
  <c r="I20" i="1"/>
  <c r="W16" i="1"/>
  <c r="Y20" i="1"/>
  <c r="Y21" i="1"/>
  <c r="Y9" i="1" s="1"/>
  <c r="Z9" i="1"/>
  <c r="AA9" i="1"/>
  <c r="S9" i="1"/>
  <c r="R9" i="1"/>
  <c r="F9" i="1"/>
  <c r="S8" i="1"/>
  <c r="R8" i="1"/>
  <c r="E9" i="1"/>
  <c r="O12" i="1" l="1"/>
  <c r="P12" i="1" s="1"/>
  <c r="O11" i="1"/>
  <c r="P11" i="1" s="1"/>
  <c r="AD16" i="1"/>
  <c r="AE16" i="1" s="1"/>
  <c r="AD15" i="1"/>
  <c r="AE15" i="1" s="1"/>
  <c r="O15" i="1"/>
  <c r="P15" i="1" s="1"/>
  <c r="O17" i="1"/>
  <c r="P17" i="1" s="1"/>
  <c r="AD20" i="1"/>
  <c r="AE20" i="1" s="1"/>
  <c r="AD19" i="1"/>
  <c r="AE19" i="1" s="1"/>
  <c r="AD18" i="1"/>
  <c r="AE18" i="1" s="1"/>
  <c r="O16" i="1"/>
  <c r="P16" i="1" s="1"/>
  <c r="O21" i="1"/>
  <c r="P21" i="1" s="1"/>
  <c r="O19" i="1"/>
  <c r="P19" i="1" s="1"/>
  <c r="W9" i="1"/>
  <c r="AD9" i="1" s="1"/>
  <c r="AE9" i="1" s="1"/>
  <c r="AD21" i="1"/>
  <c r="AE21" i="1" s="1"/>
  <c r="O20" i="1"/>
  <c r="P20" i="1" s="1"/>
  <c r="O18" i="1"/>
  <c r="AD17" i="1"/>
  <c r="AE17" i="1" s="1"/>
  <c r="W8" i="1"/>
  <c r="P364" i="1"/>
  <c r="AE364" i="1"/>
  <c r="AE31" i="1"/>
  <c r="P32" i="1"/>
  <c r="Z8" i="1"/>
  <c r="I9" i="1"/>
  <c r="L9" i="1"/>
  <c r="L8" i="1"/>
  <c r="F8" i="1"/>
  <c r="E8" i="1"/>
  <c r="K8" i="1"/>
  <c r="Y8" i="1"/>
  <c r="I8" i="1"/>
  <c r="O9" i="1" l="1"/>
  <c r="P9" i="1" s="1"/>
  <c r="O8" i="1"/>
  <c r="AD8" i="1"/>
  <c r="AE8" i="1" s="1"/>
  <c r="P18" i="1"/>
  <c r="P8" i="1" l="1"/>
</calcChain>
</file>

<file path=xl/sharedStrings.xml><?xml version="1.0" encoding="utf-8"?>
<sst xmlns="http://schemas.openxmlformats.org/spreadsheetml/2006/main" count="7651" uniqueCount="2316">
  <si>
    <t>Revenues under E-12 Education Act - End of Session 2023 - MAJOR REVENUES</t>
  </si>
  <si>
    <t>Based on February 2023 Forecast Data</t>
  </si>
  <si>
    <t>n/a</t>
  </si>
  <si>
    <t>FY2024 Revenue Changes Based on Estimated District Revenues</t>
  </si>
  <si>
    <t>FY2025 Revenue Changes Based on Estimated District Revenues</t>
  </si>
  <si>
    <t>4% Formula</t>
  </si>
  <si>
    <t>Transportation</t>
  </si>
  <si>
    <t>English</t>
  </si>
  <si>
    <t>Student</t>
  </si>
  <si>
    <t>School</t>
  </si>
  <si>
    <t>American</t>
  </si>
  <si>
    <t>Operating</t>
  </si>
  <si>
    <t>Special</t>
  </si>
  <si>
    <t>FY24 TOTAL</t>
  </si>
  <si>
    <t>2% Formula</t>
  </si>
  <si>
    <t>LOR</t>
  </si>
  <si>
    <t>Community</t>
  </si>
  <si>
    <t>FY25 TOTAL</t>
  </si>
  <si>
    <t>FY2024</t>
  </si>
  <si>
    <t>Allowance</t>
  </si>
  <si>
    <t>Sparsity</t>
  </si>
  <si>
    <t>Learner</t>
  </si>
  <si>
    <t>Support</t>
  </si>
  <si>
    <t>Library</t>
  </si>
  <si>
    <t>Indian</t>
  </si>
  <si>
    <t>Capital</t>
  </si>
  <si>
    <t>Education*</t>
  </si>
  <si>
    <t>REVENUE</t>
  </si>
  <si>
    <t>CHANGE</t>
  </si>
  <si>
    <t>FY2025</t>
  </si>
  <si>
    <t>Equalization</t>
  </si>
  <si>
    <t>Education Aid</t>
  </si>
  <si>
    <t>AADM</t>
  </si>
  <si>
    <t>Increase</t>
  </si>
  <si>
    <r>
      <rPr>
        <sz val="11"/>
        <color rgb="FF000000"/>
        <rFont val="Calibri"/>
        <family val="2"/>
      </rPr>
      <t xml:space="preserve">Interactions </t>
    </r>
    <r>
      <rPr>
        <vertAlign val="superscript"/>
        <sz val="11"/>
        <color rgb="FF000000"/>
        <rFont val="Calibri"/>
        <family val="2"/>
      </rPr>
      <t>2</t>
    </r>
  </si>
  <si>
    <t>Aid</t>
  </si>
  <si>
    <t>Education</t>
  </si>
  <si>
    <t>per AADM</t>
  </si>
  <si>
    <r>
      <rPr>
        <sz val="11"/>
        <color rgb="FF000000"/>
        <rFont val="Calibri"/>
        <family val="2"/>
      </rPr>
      <t xml:space="preserve">(Tier 2) </t>
    </r>
    <r>
      <rPr>
        <vertAlign val="superscript"/>
        <sz val="11"/>
        <color rgb="FF000000"/>
        <rFont val="Calibri"/>
        <family val="2"/>
      </rPr>
      <t>3</t>
    </r>
  </si>
  <si>
    <r>
      <rPr>
        <sz val="11"/>
        <color rgb="FF000000"/>
        <rFont val="Calibri"/>
        <family val="2"/>
      </rPr>
      <t xml:space="preserve">(Fund 4) </t>
    </r>
    <r>
      <rPr>
        <vertAlign val="superscript"/>
        <sz val="11"/>
        <color rgb="FF000000"/>
        <rFont val="Calibri"/>
        <family val="2"/>
      </rPr>
      <t>4</t>
    </r>
  </si>
  <si>
    <r>
      <rPr>
        <sz val="11"/>
        <color rgb="FF000000"/>
        <rFont val="Calibri"/>
        <family val="2"/>
      </rPr>
      <t xml:space="preserve">SCHOOL DISTRICTS </t>
    </r>
    <r>
      <rPr>
        <vertAlign val="superscript"/>
        <sz val="11"/>
        <color rgb="FF000000"/>
        <rFont val="Calibri"/>
        <family val="2"/>
      </rPr>
      <t>1</t>
    </r>
  </si>
  <si>
    <r>
      <rPr>
        <sz val="11"/>
        <color rgb="FF000000"/>
        <rFont val="Calibri"/>
        <family val="2"/>
      </rPr>
      <t xml:space="preserve">CHARTER SCHOOLS </t>
    </r>
    <r>
      <rPr>
        <vertAlign val="superscript"/>
        <sz val="11"/>
        <color rgb="FF000000"/>
        <rFont val="Calibri"/>
        <family val="2"/>
      </rPr>
      <t>1</t>
    </r>
  </si>
  <si>
    <t>COOPERATIVE/INTERMEDIATES</t>
  </si>
  <si>
    <t>TRIBAL SCHOOLS</t>
  </si>
  <si>
    <t>GRAND TOTAL</t>
  </si>
  <si>
    <t>MINNEAPOLIS &amp; ST. PAUL</t>
  </si>
  <si>
    <t>OTHER METRO, INNER</t>
  </si>
  <si>
    <t>OTHER METRO, OUTER</t>
  </si>
  <si>
    <t>NONMET&gt;=2K</t>
  </si>
  <si>
    <t>NONMET 1K-2K</t>
  </si>
  <si>
    <t>NONMET &lt; 1K</t>
  </si>
  <si>
    <t>MDE DST EST FUDGE</t>
  </si>
  <si>
    <t>CHARTER SCHOOLS</t>
  </si>
  <si>
    <t>*The Special Education Revenues are forecasted at the statewide level and allocated back to each LEA.  FY24 and FY25 are illustrations of potential special education revenues. The forecasted numbers should not be used at the LEA level for budgeting purposes.</t>
  </si>
  <si>
    <t>School Districts</t>
  </si>
  <si>
    <t>AITKIN PUBLIC SCHOOL DISTRICT</t>
  </si>
  <si>
    <t>MINNEAPOLIS PUBLIC SCHOOL DISTRICT</t>
  </si>
  <si>
    <t>HILL CITY PUBLIC SCHOOL DISTRICT</t>
  </si>
  <si>
    <t>MCGREGOR PUBLIC SCHOOL DISTRICT</t>
  </si>
  <si>
    <t>SOUTH ST. PAUL PUBLIC SCHOOL DISTRICT</t>
  </si>
  <si>
    <t>ANOKA-HENNEPIN PUBLIC SCHOOL DISTRICT</t>
  </si>
  <si>
    <t>CENTENNIAL PUBLIC SCHOOL DISTRICT</t>
  </si>
  <si>
    <t>COLUMBIA HEIGHTS PUBLIC SCHOOL DIST</t>
  </si>
  <si>
    <t>FRIDLEY PUBLIC SCHOOL DISTRICT</t>
  </si>
  <si>
    <t>ST. FRANCIS PUBLIC SCHOOL DISTRICT</t>
  </si>
  <si>
    <t>SPRING LAKE PARK PUBLIC SCHOOLS</t>
  </si>
  <si>
    <t>DETROIT LAKES PUBLIC SCHOOL DISTRICT</t>
  </si>
  <si>
    <t>FRAZEE-VERGAS PUBLIC SCHOOL DISTRICT</t>
  </si>
  <si>
    <t>PINE POINT PUBLIC SCHOOL DISTRICT</t>
  </si>
  <si>
    <t>BEMIDJI PUBLIC SCHOOL DISTRICT</t>
  </si>
  <si>
    <t>BLACKDUCK PUBLIC SCHOOL DISTRICT</t>
  </si>
  <si>
    <t>KELLIHER PUBLIC SCHOOL DISTRICT</t>
  </si>
  <si>
    <t>RED LAKE PUBLIC SCHOOL DISTRICT</t>
  </si>
  <si>
    <t>SAUK RAPIDS-RICE PUBLIC SCHOOLS</t>
  </si>
  <si>
    <t>FOLEY PUBLIC SCHOOL DISTRICT</t>
  </si>
  <si>
    <t>ST. CLAIR PUBLIC SCHOOL DISTRICT</t>
  </si>
  <si>
    <t>MANKATO PUBLIC SCHOOL DISTRICT</t>
  </si>
  <si>
    <t>COMFREY PUBLIC SCHOOL DISTRICT</t>
  </si>
  <si>
    <t>SLEEPY EYE PUBLIC SCHOOL DISTRICT</t>
  </si>
  <si>
    <t>SPRINGFIELD PUBLIC SCHOOL DISTRICT</t>
  </si>
  <si>
    <t>NEW ULM PUBLIC SCHOOL DISTRICT</t>
  </si>
  <si>
    <t>BARNUM PUBLIC SCHOOL DISTRICT</t>
  </si>
  <si>
    <t>CARLTON PUBLIC SCHOOL DISTRICT</t>
  </si>
  <si>
    <t>CLOQUET PUBLIC SCHOOL DISTRICT</t>
  </si>
  <si>
    <t>CROMWELL-WRIGHT PUBLIC SCHOOLS</t>
  </si>
  <si>
    <t>MOOSE LAKE PUBLIC SCHOOL DISTRICT</t>
  </si>
  <si>
    <t>ESKO PUBLIC SCHOOL DISTRICT</t>
  </si>
  <si>
    <t>WRENSHALL PUBLIC SCHOOL DISTRICT</t>
  </si>
  <si>
    <t>CENTRAL PUBLIC SCHOOL DISTRICT</t>
  </si>
  <si>
    <t>WACONIA PUBLIC SCHOOL DISTRICT</t>
  </si>
  <si>
    <t>WATERTOWN-MAYER PUBLIC SCHOOL DISTRICT</t>
  </si>
  <si>
    <t>EASTERN CARVER COUNTY PUBLIC SCHOOL</t>
  </si>
  <si>
    <t>WALKER-HACKENSACK-AKELEY SCHL. DIST</t>
  </si>
  <si>
    <t>CASS LAKE-BENA PUBLIC SCHOOLS</t>
  </si>
  <si>
    <t>PILLAGER PUBLIC SCHOOL DISTRICT</t>
  </si>
  <si>
    <t>NORTHLAND COMMUNITY SCHOOLS</t>
  </si>
  <si>
    <t>MONTEVIDEO PUBLIC SCHOOL DISTRICT</t>
  </si>
  <si>
    <t>NORTH BRANCH PUBLIC SCHOOLS</t>
  </si>
  <si>
    <t>RUSH CITY PUBLIC SCHOOL DISTRICT</t>
  </si>
  <si>
    <t>BARNESVILLE PUBLIC SCHOOL DISTRICT</t>
  </si>
  <si>
    <t>HAWLEY PUBLIC SCHOOL DISTRICT</t>
  </si>
  <si>
    <t>MOORHEAD PUBLIC SCHOOL DISTRICT</t>
  </si>
  <si>
    <t>BAGLEY PUBLIC SCHOOL DISTRICT</t>
  </si>
  <si>
    <t>COOK COUNTY PUBLIC SCHOOLS</t>
  </si>
  <si>
    <t>MOUNTAIN LAKE PUBLIC SCHOOLS</t>
  </si>
  <si>
    <t>WINDOM PUBLIC SCHOOL DISTRICT</t>
  </si>
  <si>
    <t>BRAINERD PUBLIC SCHOOL DISTRICT</t>
  </si>
  <si>
    <t>CROSBY-IRONTON PUBLIC SCHOOL DISTRICT</t>
  </si>
  <si>
    <t>PEQUOT LAKES PUBLIC SCHOOLS</t>
  </si>
  <si>
    <t>BURNSVILLE PUBLIC SCHOOL DISTRICT</t>
  </si>
  <si>
    <t>FARMINGTON PUBLIC SCHOOL DISTRICT</t>
  </si>
  <si>
    <t>LAKEVILLE PUBLIC SCHOOL DISTRICT</t>
  </si>
  <si>
    <t>RANDOLPH PUBLIC SCHOOL DISTRICT</t>
  </si>
  <si>
    <t>ROSEMOUNT-APPLE VALLEY-EAGAN</t>
  </si>
  <si>
    <t>WEST ST. PAUL-MENDOTA HTS.-EAGAN</t>
  </si>
  <si>
    <t>INVER GROVE HEIGHTS SCHOOLS</t>
  </si>
  <si>
    <t>HASTINGS PUBLIC SCHOOL DISTRICT</t>
  </si>
  <si>
    <t>HAYFIELD PUBLIC SCHOOL DISTRICT</t>
  </si>
  <si>
    <t>KASSON-MANTORVILLE SCHOOL DISTRICT</t>
  </si>
  <si>
    <t>ALEXANDRIA PUBLIC SCHOOL DISTRICT</t>
  </si>
  <si>
    <t>OSAKIS PUBLIC SCHOOL DISTRICT</t>
  </si>
  <si>
    <t>CHATFIELD PUBLIC SCHOOLS</t>
  </si>
  <si>
    <t>LANESBORO PUBLIC SCHOOL DISTRICT</t>
  </si>
  <si>
    <t>MABEL-CANTON PUBLIC SCHOOL DISTRICT</t>
  </si>
  <si>
    <t>RUSHFORD-PETERSON PUBLIC SCHOOLS</t>
  </si>
  <si>
    <t>ALBERT LEA PUBLIC SCHOOL DISTRICT</t>
  </si>
  <si>
    <t>ALDEN-CONGER PUBLIC SCHOOL DISTRICT</t>
  </si>
  <si>
    <t>CANNON FALLS PUBLIC SCHOOL DISTRICT</t>
  </si>
  <si>
    <t>GOODHUE PUBLIC SCHOOL DISTRICT</t>
  </si>
  <si>
    <t>PINE ISLAND PUBLIC SCHOOL DISTRICT</t>
  </si>
  <si>
    <t>RED WING PUBLIC SCHOOL DISTRICT</t>
  </si>
  <si>
    <t>ASHBY PUBLIC SCHOOL DISTRICT</t>
  </si>
  <si>
    <t>HERMAN-NORCROSS SCHOOL DISTRICT</t>
  </si>
  <si>
    <t>HOPKINS PUBLIC SCHOOL DISTRICT</t>
  </si>
  <si>
    <t>BLOOMINGTON PUBLIC SCHOOL DISTRICT</t>
  </si>
  <si>
    <t>EDEN PRAIRIE PUBLIC SCHOOL DISTRICT</t>
  </si>
  <si>
    <t>EDINA PUBLIC SCHOOL DISTRICT</t>
  </si>
  <si>
    <t>MINNETONKA PUBLIC SCHOOL DISTRICT</t>
  </si>
  <si>
    <t>WESTONKA PUBLIC SCHOOL DISTRICT</t>
  </si>
  <si>
    <t>ORONO PUBLIC SCHOOL DISTRICT</t>
  </si>
  <si>
    <t>OSSEO PUBLIC SCHOOL DISTRICT</t>
  </si>
  <si>
    <t>RICHFIELD PUBLIC SCHOOL DISTRICT</t>
  </si>
  <si>
    <t>ROBBINSDALE PUBLIC SCHOOL DISTRICT</t>
  </si>
  <si>
    <t>ST. ANTHONY-NEW BRIGHTON SCHOOLS</t>
  </si>
  <si>
    <t>ST. LOUIS PARK PUBLIC SCHOOL DISTRICT</t>
  </si>
  <si>
    <t>WAYZATA PUBLIC SCHOOL DISTRICT</t>
  </si>
  <si>
    <t>BROOKLYN CENTER SCHOOL DISTRICT</t>
  </si>
  <si>
    <t>HOUSTON PUBLIC SCHOOL DISTRICT</t>
  </si>
  <si>
    <t>SPRING GROVE SCHOOL DISTRICT</t>
  </si>
  <si>
    <t>CALEDONIA PUBLIC SCHOOL DISTRICT</t>
  </si>
  <si>
    <t>LA CRESCENT-HOKAH SCHOOL DISTRICT</t>
  </si>
  <si>
    <t>LAPORTE PUBLIC SCHOOL DISTRICT</t>
  </si>
  <si>
    <t>NEVIS PUBLIC SCHOOL DISTRICT</t>
  </si>
  <si>
    <t>PARK RAPIDS PUBLIC SCHOOL DISTRICT</t>
  </si>
  <si>
    <t>BRAHAM PUBLIC SCHOOL DISTRICT</t>
  </si>
  <si>
    <t>GREENWAY PUBLIC SCHOOL DISTRICT</t>
  </si>
  <si>
    <t>DEER RIVER PUBLIC SCHOOL DISTRICT</t>
  </si>
  <si>
    <t>GRAND RAPIDS PUBLIC SCHOOL DISTRICT</t>
  </si>
  <si>
    <t>NASHWAUK-KEEWATIN SCHOOL DISTRICT</t>
  </si>
  <si>
    <t>FRANCONIA PUBLIC SCHOOL DISTRICT</t>
  </si>
  <si>
    <t>HERON LAKE-OKABENA SCHOOL DISTRICT</t>
  </si>
  <si>
    <t>MORA PUBLIC SCHOOL DISTRICT</t>
  </si>
  <si>
    <t>OGILVIE PUBLIC SCHOOL DISTRICT</t>
  </si>
  <si>
    <t>NEW LONDON-SPICER SCHOOL DISTRICT</t>
  </si>
  <si>
    <t>WILLMAR PUBLIC SCHOOL DISTRICT</t>
  </si>
  <si>
    <t>LANCASTER PUBLIC SCHOOL DISTRICT</t>
  </si>
  <si>
    <t>INTERNATIONAL FALLS SCHOOL DISTRICT</t>
  </si>
  <si>
    <t>LITTLEFORK-BIG FALLS SCHOOL DISTRICT</t>
  </si>
  <si>
    <t>SOUTH KOOCHICHING SCHOOL DISTRICT</t>
  </si>
  <si>
    <t>DAWSON-BOYD PUBLIC SCHOOL DISTRICT</t>
  </si>
  <si>
    <t>LAKE SUPERIOR PUBLIC SCHOOL DISTRICT</t>
  </si>
  <si>
    <t>LAKE OF THE WOODS SCHOOL DISTRICT</t>
  </si>
  <si>
    <t>CLEVELAND PUBLIC SCHOOL DISTRICT</t>
  </si>
  <si>
    <t>HENDRICKS PUBLIC SCHOOL DISTRICT</t>
  </si>
  <si>
    <t>IVANHOE PUBLIC SCHOOL DISTRICT</t>
  </si>
  <si>
    <t>LAKE BENTON PUBLIC SCHOOL DISTRICT</t>
  </si>
  <si>
    <t>MARSHALL PUBLIC SCHOOL DISTRICT</t>
  </si>
  <si>
    <t>MINNEOTA PUBLIC SCHOOL DISTRICT</t>
  </si>
  <si>
    <t>LYND PUBLIC SCHOOL DISTRICT</t>
  </si>
  <si>
    <t>HUTCHINSON PUBLIC SCHOOL DISTRICT</t>
  </si>
  <si>
    <t>LESTER PRAIRIE PUBLIC SCHOOL DISTRICT</t>
  </si>
  <si>
    <t>MAHNOMEN PUBLIC SCHOOL DISTRICT</t>
  </si>
  <si>
    <t>WAUBUN-OGEMA-WHITE EARTH PUBLIC SCH</t>
  </si>
  <si>
    <t>MARSHALL COUNTY CENTRAL SCHOOLS</t>
  </si>
  <si>
    <t>GRYGLA PUBLIC SCHOOL DISTRICT</t>
  </si>
  <si>
    <t>TRUMAN PUBLIC SCHOOL DISTRICT</t>
  </si>
  <si>
    <t>EDEN VALLEY-WATKINS SCHOOL DISTRICT</t>
  </si>
  <si>
    <t>LITCHFIELD PUBLIC SCHOOL DISTRICT</t>
  </si>
  <si>
    <t>DASSEL-COKATO PUBLIC SCHOOL DISTRICT</t>
  </si>
  <si>
    <t>ISLE PUBLIC SCHOOL DISTRICT</t>
  </si>
  <si>
    <t>PRINCETON PUBLIC SCHOOL DISTRICT</t>
  </si>
  <si>
    <t>ONAMIA PUBLIC SCHOOL DISTRICT</t>
  </si>
  <si>
    <t>LITTLE FALLS PUBLIC SCHOOL DISTRICT</t>
  </si>
  <si>
    <t>PIERZ PUBLIC SCHOOL DISTRICT</t>
  </si>
  <si>
    <t>ROYALTON PUBLIC SCHOOL DISTRICT</t>
  </si>
  <si>
    <t>SWANVILLE PUBLIC SCHOOL DISTRICT</t>
  </si>
  <si>
    <t>UPSALA PUBLIC SCHOOL DISTRICT</t>
  </si>
  <si>
    <t>AUSTIN PUBLIC SCHOOL DISTRICT</t>
  </si>
  <si>
    <t>GRAND MEADOW PUBLIC SCHOOL DISTRICT</t>
  </si>
  <si>
    <t>LYLE PUBLIC SCHOOL DISTRICT</t>
  </si>
  <si>
    <t>LEROY-OSTRANDER PUBLIC SCHOOLS</t>
  </si>
  <si>
    <t>SOUTHLAND PUBLIC SCHOOL DISTRICT</t>
  </si>
  <si>
    <t>FULDA PUBLIC SCHOOL DISTRICT</t>
  </si>
  <si>
    <t>NICOLLET PUBLIC SCHOOL DISTRICT</t>
  </si>
  <si>
    <t>ST. PETER PUBLIC SCHOOL DISTRICT</t>
  </si>
  <si>
    <t>ADRIAN PUBLIC SCHOOL DISTRICT</t>
  </si>
  <si>
    <t>ELLSWORTH PUBLIC SCHOOL DISTRICT</t>
  </si>
  <si>
    <t>WORTHINGTON PUBLIC SCHOOL DISTRICT</t>
  </si>
  <si>
    <t>BYRON PUBLIC SCHOOL DISTRICT</t>
  </si>
  <si>
    <t>DOVER-EYOTA PUBLIC SCHOOL DISTRICT</t>
  </si>
  <si>
    <t>STEWARTVILLE PUBLIC SCHOOL DISTRICT</t>
  </si>
  <si>
    <t>ROCHESTER PUBLIC SCHOOL DISTRICT</t>
  </si>
  <si>
    <t>BATTLE LAKE PUBLIC SCHOOL DISTRICT</t>
  </si>
  <si>
    <t>FERGUS FALLS PUBLIC SCHOOL DISTRICT</t>
  </si>
  <si>
    <t>HENNING PUBLIC SCHOOL DISTRICT</t>
  </si>
  <si>
    <t>PARKERS PRAIRIE PUBLIC SCHOOL DISTRICT</t>
  </si>
  <si>
    <t>PELICAN RAPIDS PUBLIC SCHOOL DISTRICT</t>
  </si>
  <si>
    <t>PERHAM-DENT PUBLIC SCHOOL DISTRICT</t>
  </si>
  <si>
    <t>UNDERWOOD PUBLIC SCHOOL DISTRICT</t>
  </si>
  <si>
    <t>NEW YORK MILLS PUBLIC SCHOOL DISTRICT</t>
  </si>
  <si>
    <t>GOODRIDGE PUBLIC SCHOOL DISTRICT</t>
  </si>
  <si>
    <t>THIEF RIVER FALLS SCHOOL DISTRICT</t>
  </si>
  <si>
    <t>WILLOW RIVER PUBLIC SCHOOL DISTRICT</t>
  </si>
  <si>
    <t>PINE CITY PUBLIC SCHOOL DISTRICT</t>
  </si>
  <si>
    <t>EDGERTON PUBLIC SCHOOL DISTRICT</t>
  </si>
  <si>
    <t>CLIMAX-SHELLY PUBLIC SCHOOLS</t>
  </si>
  <si>
    <t>CROOKSTON PUBLIC SCHOOL DISTRICT</t>
  </si>
  <si>
    <t>EAST GRAND FORKS PUBLIC SCHOOL DIST</t>
  </si>
  <si>
    <t>FERTILE-BELTRAMI SCHOOL DISTRICT</t>
  </si>
  <si>
    <t>FISHER PUBLIC SCHOOL DISTRICT</t>
  </si>
  <si>
    <t>FOSSTON PUBLIC SCHOOL DISTRICT</t>
  </si>
  <si>
    <t>MOUNDS VIEW PUBLIC SCHOOL DISTRICT</t>
  </si>
  <si>
    <t>NORTH ST PAUL-MAPLEWOOD OAKDALE DIS</t>
  </si>
  <si>
    <t>ROSEVILLE PUBLIC SCHOOL DISTRICT</t>
  </si>
  <si>
    <t>WHITE BEAR LAKE SCHOOL DISTRICT</t>
  </si>
  <si>
    <t>ST. PAUL PUBLIC SCHOOL DISTRICT</t>
  </si>
  <si>
    <t>RED LAKE FALLS PUBLIC SCHOOL DISTRICT</t>
  </si>
  <si>
    <t>MILROY PUBLIC SCHOOL DISTRICT</t>
  </si>
  <si>
    <t>WABASSO PUBLIC SCHOOL DISTRICT</t>
  </si>
  <si>
    <t>FARIBAULT PUBLIC SCHOOL DISTRICT</t>
  </si>
  <si>
    <t>NORTHFIELD PUBLIC SCHOOL DISTRICT</t>
  </si>
  <si>
    <t>HILLS-BEAVER CREEK SCHOOL DISTRICT</t>
  </si>
  <si>
    <t>BADGER PUBLIC SCHOOL DISTRICT</t>
  </si>
  <si>
    <t>ROSEAU PUBLIC SCHOOL DISTRICT</t>
  </si>
  <si>
    <t>WARROAD PUBLIC SCHOOL DISTRICT</t>
  </si>
  <si>
    <t>CHISHOLM PUBLIC SCHOOL DISTRICT</t>
  </si>
  <si>
    <t>ELY PUBLIC SCHOOL DISTRICT</t>
  </si>
  <si>
    <t>FLOODWOOD PUBLIC SCHOOL DISTRICT</t>
  </si>
  <si>
    <t>HERMANTOWN PUBLIC SCHOOL DISTRICT</t>
  </si>
  <si>
    <t>HIBBING PUBLIC SCHOOL DISTRICT</t>
  </si>
  <si>
    <t>PROCTOR PUBLIC SCHOOL DISTRICT</t>
  </si>
  <si>
    <t>NETT LAKE PUBLIC SCHOOL DISTRICT</t>
  </si>
  <si>
    <t>DULUTH PUBLIC SCHOOL DISTRICT</t>
  </si>
  <si>
    <t>MOUNTAIN IRON-BUHL SCHOOL DISTRICT</t>
  </si>
  <si>
    <t>BELLE PLAINE PUBLIC SCHOOL DISTRICT</t>
  </si>
  <si>
    <t>JORDAN PUBLIC SCHOOL DISTRICT</t>
  </si>
  <si>
    <t>PRIOR LAKE-SAVAGE AREA SCHOOLS</t>
  </si>
  <si>
    <t>SHAKOPEE PUBLIC SCHOOL DISTRICT</t>
  </si>
  <si>
    <t>NEW PRAGUE AREA SCHOOLS</t>
  </si>
  <si>
    <t>BECKER PUBLIC SCHOOL DISTRICT</t>
  </si>
  <si>
    <t>BIG LAKE PUBLIC SCHOOL DISTRICT</t>
  </si>
  <si>
    <t>ELK RIVER PUBLIC SCHOOL DISTRICT</t>
  </si>
  <si>
    <t>HOLDINGFORD PUBLIC SCHOOL DISTRICT</t>
  </si>
  <si>
    <t>KIMBALL PUBLIC SCHOOL DISTRICT</t>
  </si>
  <si>
    <t>MELROSE PUBLIC SCHOOL DISTRICT</t>
  </si>
  <si>
    <t>PAYNESVILLE PUBLIC SCHOOL DISTRICT</t>
  </si>
  <si>
    <t>ST. CLOUD PUBLIC SCHOOL DISTRICT</t>
  </si>
  <si>
    <t>SAUK CENTRE PUBLIC SCHOOL DISTRICT</t>
  </si>
  <si>
    <t>ALBANY PUBLIC SCHOOL DISTRICT</t>
  </si>
  <si>
    <t>SARTELL-ST. STEPHEN SCHOOL DISTRICT</t>
  </si>
  <si>
    <t>ROCORI PUBLIC SCHOOL DISTRICT</t>
  </si>
  <si>
    <t>BLOOMING PRAIRIE PUBLIC SCHOOL DIST</t>
  </si>
  <si>
    <t>OWATONNA PUBLIC SCHOOL DISTRICT</t>
  </si>
  <si>
    <t>MEDFORD PUBLIC SCHOOL DISTRICT</t>
  </si>
  <si>
    <t>HANCOCK PUBLIC SCHOOL DISTRICT</t>
  </si>
  <si>
    <t>CHOKIO-ALBERTA PUBLIC SCHOOL DISTRICT</t>
  </si>
  <si>
    <t>KERKHOVEN-MURDOCK-SUNBURG</t>
  </si>
  <si>
    <t>BENSON PUBLIC SCHOOL DISTRICT</t>
  </si>
  <si>
    <t>BERTHA-HEWITT PUBLIC SCHOOL DISTRICT</t>
  </si>
  <si>
    <t>BROWERVILLE PUBLIC SCHOOL DISTRICT</t>
  </si>
  <si>
    <t>BROWNS VALLEY PUBLIC SCHOOL DISTRICT</t>
  </si>
  <si>
    <t>WHEATON AREA PUBLIC SCHOOL DISTRICT</t>
  </si>
  <si>
    <t>WABASHA-KELLOGG PUBLIC SCHOOL DISTRICT</t>
  </si>
  <si>
    <t>LAKE CITY PUBLIC SCHOOL DISTRICT</t>
  </si>
  <si>
    <t>PRINSBURG PUBLIC SCHOOL DISTRICT</t>
  </si>
  <si>
    <t>VERNDALE PUBLIC SCHOOL DISTRICT</t>
  </si>
  <si>
    <t>SEBEKA PUBLIC SCHOOL DISTRICT</t>
  </si>
  <si>
    <t>MENAHGA PUBLIC SCHOOL DISTRICT</t>
  </si>
  <si>
    <t>WASECA PUBLIC SCHOOL DISTRICT</t>
  </si>
  <si>
    <t>FOREST LAKE PUBLIC SCHOOL DISTRICT</t>
  </si>
  <si>
    <t>MAHTOMEDI PUBLIC SCHOOL DISTRICT</t>
  </si>
  <si>
    <t>SOUTH WASHINGTON COUNTY SCHOOL DIST</t>
  </si>
  <si>
    <t>STILLWATER AREA PUBLIC SCHOOL DISTRICT</t>
  </si>
  <si>
    <t>BUTTERFIELD PUBLIC SCHOOL DISTRICT</t>
  </si>
  <si>
    <t>MADELIA PUBLIC SCHOOL DISTRICT</t>
  </si>
  <si>
    <t>ST. JAMES PUBLIC SCHOOL DISTRICT</t>
  </si>
  <si>
    <t>BRECKENRIDGE PUBLIC SCHOOL DISTRICT</t>
  </si>
  <si>
    <t>ROTHSAY PUBLIC SCHOOL DISTRICT</t>
  </si>
  <si>
    <t>CAMPBELL-TINTAH PUBLIC SCHOOL DISTRICT</t>
  </si>
  <si>
    <t>LEWISTON-ALTURA PUBLIC SCHOOL DISTRICT</t>
  </si>
  <si>
    <t>ST. CHARLES PUBLIC SCHOOL DISTRICT</t>
  </si>
  <si>
    <t>WINONA AREA PUBLIC SCHOOL DISTRICT</t>
  </si>
  <si>
    <t>ANNANDALE PUBLIC SCHOOL DISTRICT</t>
  </si>
  <si>
    <t>BUFFALO-HANOVER-MONTROSE PUBLIC SCH</t>
  </si>
  <si>
    <t>DELANO PUBLIC SCHOOL DISTRICT</t>
  </si>
  <si>
    <t>MAPLE LAKE PUBLIC SCHOOL DISTRICT</t>
  </si>
  <si>
    <t>MONTICELLO PUBLIC SCHOOL DISTRICT</t>
  </si>
  <si>
    <t>ROCKFORD PUBLIC SCHOOL DISTRICT</t>
  </si>
  <si>
    <t>ST. MICHAEL-ALBERTVILLE SCHOOL DIST</t>
  </si>
  <si>
    <t>CANBY PUBLIC SCHOOL DISTRICT</t>
  </si>
  <si>
    <t>CAMBRIDGE-ISANTI PUBLIC SCHOOL DIST</t>
  </si>
  <si>
    <t>MILACA PUBLIC SCHOOL DISTRICT</t>
  </si>
  <si>
    <t>ULEN-HITTERDAL PUBLIC SCHOOL DIST</t>
  </si>
  <si>
    <t>LAKE CRYSTAL-WELLCOME MEMORIAL</t>
  </si>
  <si>
    <t>TRITON SCHOOL DISTRICT</t>
  </si>
  <si>
    <t>UNITED SOUTH CENTRAL SCHOOL DISTRICT</t>
  </si>
  <si>
    <t>MAPLE RIVER SCHOOL DISTRICT</t>
  </si>
  <si>
    <t>KINGSLAND PUBLIC SCHOOL DISTRICT</t>
  </si>
  <si>
    <t>ST. LOUIS COUNTY SCHOOL DISTRICT</t>
  </si>
  <si>
    <t>WATERVILLE-ELYSIAN-MORRISTOWN</t>
  </si>
  <si>
    <t>CHISAGO LAKES SCHOOL DISTRICT</t>
  </si>
  <si>
    <t>MINNEWASKA SCHOOL DISTRICT</t>
  </si>
  <si>
    <t>WADENA-DEER CREEK SCHOOL DISTRICT</t>
  </si>
  <si>
    <t>BUFFALO LK-HECTOR-STEWART PUBLIC SC</t>
  </si>
  <si>
    <t>DILWORTH-GLYNDON-FELTON</t>
  </si>
  <si>
    <t>HINCKLEY-FINLAYSON SCHOOL DISTRICT</t>
  </si>
  <si>
    <t>LAKEVIEW SCHOOL DISTRICT</t>
  </si>
  <si>
    <t>NRHEG SCHOOL DISTRICT</t>
  </si>
  <si>
    <t>MURRAY COUNTY CENTRAL SCHOOL DISTRICT</t>
  </si>
  <si>
    <t>STAPLES-MOTLEY SCHOOL DISTRICT</t>
  </si>
  <si>
    <t>KITTSON CENTRAL SCHOOL DISTRICT</t>
  </si>
  <si>
    <t>KENYON-WANAMINGO SCHOOL DISTRICT</t>
  </si>
  <si>
    <t>PINE RIVER-BACKUS SCHOOL DISTRICT</t>
  </si>
  <si>
    <t>WARREN-ALVARADO-OSLO SCHOOL DISTRICT</t>
  </si>
  <si>
    <t>M.A.C.C.R.A.Y. SCHOOL DISTRICT</t>
  </si>
  <si>
    <t>LUVERNE PUBLIC SCHOOL DISTRICT</t>
  </si>
  <si>
    <t>YELLOW MEDICINE EAST</t>
  </si>
  <si>
    <t>FILLMORE CENTRAL</t>
  </si>
  <si>
    <t>NORMAN COUNTY EAST SCHOOL DISTRICT</t>
  </si>
  <si>
    <t>SIBLEY EAST SCHOOL DISTRICT</t>
  </si>
  <si>
    <t>CLEARBROOK-GONVICK SCHOOL DISTRICT</t>
  </si>
  <si>
    <t>WEST CENTRAL AREA</t>
  </si>
  <si>
    <t>TRI-COUNTY SCHOOL DISTRICT</t>
  </si>
  <si>
    <t>BELGRADE-BROOTEN-ELROSA SCHOOL DIST</t>
  </si>
  <si>
    <t>G.F.W.</t>
  </si>
  <si>
    <t>A.C.G.C. PUBLIC SCHOOL DISTRICT</t>
  </si>
  <si>
    <t>LE SUEUR-HENDERSON SCHOOL DISTRICT</t>
  </si>
  <si>
    <t>MARTIN COUNTY WEST SCHOOL DISTRICT</t>
  </si>
  <si>
    <t>BIRD ISLAND-OLIVIA-LAKE LILLIAN</t>
  </si>
  <si>
    <t>GRANADA HUNTLEY-EAST CHAIN</t>
  </si>
  <si>
    <t>EAST CENTRAL SCHOOL DISTRICT</t>
  </si>
  <si>
    <t>WIN-E-MAC SCHOOL DISTRICT</t>
  </si>
  <si>
    <t>GREENBUSH-MIDDLE RIVER SCHOOL DISTRICT</t>
  </si>
  <si>
    <t>HOWARD LAKE-WAVERLY-WINSTED</t>
  </si>
  <si>
    <t>PIPESTONE AREA SCHOOL DISTRICT</t>
  </si>
  <si>
    <t>MESABI EAST SCHOOL DISTRICT</t>
  </si>
  <si>
    <t>FAIRMONT AREA SCHOOL DISTRICT</t>
  </si>
  <si>
    <t>LONG PRAIRIE-GREY EAGLE SCHOOL DIST</t>
  </si>
  <si>
    <t>CEDAR MOUNTAIN SCHOOL DISTRICT</t>
  </si>
  <si>
    <t>MORRIS AREA PUBLIC SCHOOLS</t>
  </si>
  <si>
    <t>ZUMBROTA-MAZEPPA SCHOOL DISTRICT</t>
  </si>
  <si>
    <t>JANESVILLE-WALDORF-PEMBERTON</t>
  </si>
  <si>
    <t>LAC QUI PARLE VALLEY SCHOOL DISTRICT</t>
  </si>
  <si>
    <t>STEPHEN-ARGYLE CENTRAL SCHOOLS</t>
  </si>
  <si>
    <t>GLENCOE-SILVER LAKE SCHOOL DISTRICT</t>
  </si>
  <si>
    <t>BLUE EARTH AREA PUBLIC SCHOOL</t>
  </si>
  <si>
    <t>RED ROCK CENTRAL SCHOOL DISTRICT</t>
  </si>
  <si>
    <t>GLENVILLE-EMMONS SCHOOL DISTRICT</t>
  </si>
  <si>
    <t>CLINTON-GRACEVILLE-BEARDSLEY</t>
  </si>
  <si>
    <t>LAKE PARK AUDUBON SCHOOL DISTRICT</t>
  </si>
  <si>
    <t>RENVILLE COUNTY WEST SCHOOL DISTRICT</t>
  </si>
  <si>
    <t>JACKSON COUNTY CENTRAL SCHOOL DISTRICT</t>
  </si>
  <si>
    <t>REDWOOD AREA SCHOOL DISTRICT</t>
  </si>
  <si>
    <t>WESTBROOK-WALNUT GROVE SCHOOLS</t>
  </si>
  <si>
    <t>PLAINVIEW-ELGIN-MILLVILLE</t>
  </si>
  <si>
    <t>RTR PUBLIC SCHOOLS</t>
  </si>
  <si>
    <t>ORTONVILLE PUBLIC SCHOOLS</t>
  </si>
  <si>
    <t>TRACY AREA PUBLIC SCHOOL DISTRICT</t>
  </si>
  <si>
    <t>TRI-CITY UNITED SCHOOL DISTRICT</t>
  </si>
  <si>
    <t>RED LAKE COUNTY CENTRAL PUBLIC SCH</t>
  </si>
  <si>
    <t>ROUND LAKE-BREWSTER PUBLIC SCHOOLS</t>
  </si>
  <si>
    <t>BRANDON-EVANSVILLE PUBLIC SCHOOLS</t>
  </si>
  <si>
    <t>ROCK RIDGE PUBLIC SCHOOLS</t>
  </si>
  <si>
    <t>Ada-Borup-West Public Schools</t>
  </si>
  <si>
    <t>MDE DST EST (FUDGE)</t>
  </si>
  <si>
    <t>TOTAL</t>
  </si>
  <si>
    <t>Charter Schools</t>
  </si>
  <si>
    <t>City Academy</t>
  </si>
  <si>
    <t xml:space="preserve">BLUFFVIEW MONTESSORI               </t>
  </si>
  <si>
    <t xml:space="preserve">NEW HEIGHTS SCHOOL, INC.           </t>
  </si>
  <si>
    <t xml:space="preserve">METRO DEAF SCHOOL                  </t>
  </si>
  <si>
    <t xml:space="preserve">Minnesota New Country School       </t>
  </si>
  <si>
    <t xml:space="preserve">PACT CHARTER SCHOOL                </t>
  </si>
  <si>
    <t xml:space="preserve">Athlos Leadership Academy          </t>
  </si>
  <si>
    <t xml:space="preserve">COMMUNITY OF PEACE ACADEMY         </t>
  </si>
  <si>
    <t xml:space="preserve">WORLD LEARNER CHARTER SCHOOL       </t>
  </si>
  <si>
    <t xml:space="preserve">Minnesota Transitions Charter Sch  </t>
  </si>
  <si>
    <t xml:space="preserve">ACHIEVE LANGUAGE ACADEMY           </t>
  </si>
  <si>
    <t xml:space="preserve">DULUTH PUBLIC SCHOOLS ACADEMY      </t>
  </si>
  <si>
    <t xml:space="preserve">CYBER VILLAGE ACADEMY              </t>
  </si>
  <si>
    <t xml:space="preserve">E.C.H.O. CHARTER SCHOOL            </t>
  </si>
  <si>
    <t xml:space="preserve">HIGHER GROUND ACADEMY              </t>
  </si>
  <si>
    <t xml:space="preserve">ST. PAUL CITY SCHOOL               </t>
  </si>
  <si>
    <t xml:space="preserve">Jennings Community School          </t>
  </si>
  <si>
    <t xml:space="preserve">LIFE PREP                          </t>
  </si>
  <si>
    <t xml:space="preserve">FACE TO FACE ACADEMY               </t>
  </si>
  <si>
    <t xml:space="preserve">SOJOURNER TRUTH ACADEMY            </t>
  </si>
  <si>
    <t xml:space="preserve">HIGH SCHOOL FOR RECORDING ARTS     </t>
  </si>
  <si>
    <t xml:space="preserve">MATH AND SCIENCE ACADEMY           </t>
  </si>
  <si>
    <t xml:space="preserve">NORTHWEST PASSAGE HIGH SCHOOL      </t>
  </si>
  <si>
    <t xml:space="preserve">NORTH LAKES ACADEMY                </t>
  </si>
  <si>
    <t>La Crescent Montessori &amp; STEM Schoo</t>
  </si>
  <si>
    <t xml:space="preserve">NERSTRAND CHARTER SCHOOL           </t>
  </si>
  <si>
    <t xml:space="preserve">Rosa Parks Charter High School     </t>
  </si>
  <si>
    <t xml:space="preserve">EL COLEGIO CHARTER SCHOOL          </t>
  </si>
  <si>
    <t>SCHOOLCRAFT LEARNING COMMUNITY CHTR</t>
  </si>
  <si>
    <t xml:space="preserve">CROSSLAKE COMMUNITY CHARTER SCHOOL </t>
  </si>
  <si>
    <t>Riverway Learning Community Charter</t>
  </si>
  <si>
    <t xml:space="preserve">Kato Public Charter School         </t>
  </si>
  <si>
    <t xml:space="preserve">AURORA CHARTER SCHOOL              </t>
  </si>
  <si>
    <t xml:space="preserve">EXCELL ACADEMY CHARTER             </t>
  </si>
  <si>
    <t xml:space="preserve">HOPE COMMUNITY ACADEMY             </t>
  </si>
  <si>
    <t xml:space="preserve">ACADEMIA CESAR CHAVEZ CHARTER SCH. </t>
  </si>
  <si>
    <t xml:space="preserve">AFSA HIGH SCHOOL                   </t>
  </si>
  <si>
    <t xml:space="preserve">AVALON SCHOOL                      </t>
  </si>
  <si>
    <t xml:space="preserve">Twin Cities International Schools  </t>
  </si>
  <si>
    <t>Friendship Academy of the Arts</t>
  </si>
  <si>
    <t xml:space="preserve">PILLAGER AREA CHARTER SCHOOL       </t>
  </si>
  <si>
    <t>Discovery Public School - Faribault</t>
  </si>
  <si>
    <t xml:space="preserve">BLUESKY CHARTER SCHOOL             </t>
  </si>
  <si>
    <t xml:space="preserve">RIDGEWAY COMMUNITY SCHOOL          </t>
  </si>
  <si>
    <t xml:space="preserve">NORTH SHORE COMMUNITY SCHOOL       </t>
  </si>
  <si>
    <t xml:space="preserve">HARBOR CITY INTERNATIONAL CHARTER  </t>
  </si>
  <si>
    <t xml:space="preserve">SAGE ACADEMY CHARTER SCHOOL        </t>
  </si>
  <si>
    <t>Urban Academy</t>
  </si>
  <si>
    <t xml:space="preserve">NEW CITY SCHOOL                    </t>
  </si>
  <si>
    <t xml:space="preserve">PRAIRIE CREEK COMMUNITY SCHOOL     </t>
  </si>
  <si>
    <t xml:space="preserve">ARCADIA CHARTER SCHOOL             </t>
  </si>
  <si>
    <t xml:space="preserve">WATERSHED HIGH SCHOOL              </t>
  </si>
  <si>
    <t xml:space="preserve">New Century Academy                </t>
  </si>
  <si>
    <t xml:space="preserve">TRIO WOLF CREEK DISTANCE LEARNING  </t>
  </si>
  <si>
    <t xml:space="preserve">PARTNERSHIP ACADEMY, INC.          </t>
  </si>
  <si>
    <t xml:space="preserve">Nova Classical Academy             </t>
  </si>
  <si>
    <t xml:space="preserve">GREAT EXPECTATIONS                 </t>
  </si>
  <si>
    <t xml:space="preserve">MINNESOTA INTERNSHIP CENTER        </t>
  </si>
  <si>
    <t xml:space="preserve">HMONG COLLEGE PREP ACADEMY         </t>
  </si>
  <si>
    <t>Paladin Career and Tech High School</t>
  </si>
  <si>
    <t xml:space="preserve">GREAT RIVER SCHOOL                 </t>
  </si>
  <si>
    <t xml:space="preserve">TREKNORTH HIGH SCHOOL              </t>
  </si>
  <si>
    <t xml:space="preserve">VOYAGEURS EXPEDITIONARY            </t>
  </si>
  <si>
    <t xml:space="preserve">PIM Arts High School               </t>
  </si>
  <si>
    <t xml:space="preserve">AUGSBURG FAIRVIEW ACADEMY          </t>
  </si>
  <si>
    <t>ST PAUL CONSERVATORY PERFORMING ART</t>
  </si>
  <si>
    <t xml:space="preserve">Spero Academy                      </t>
  </si>
  <si>
    <t>Lakes International Language Academ</t>
  </si>
  <si>
    <t xml:space="preserve">KALEIDOSCOPE CHARTER SCHOOL        </t>
  </si>
  <si>
    <t xml:space="preserve">ACADEMIC ARTS HIGH SCHOOL          </t>
  </si>
  <si>
    <t xml:space="preserve">ST. CROIX PREPARATORY ACADEMY      </t>
  </si>
  <si>
    <t>UBAH MEDICAL ACADEMY CHARTER SCHOOL</t>
  </si>
  <si>
    <t xml:space="preserve">EAGLE RIDGE ACADEMY CHARTER SCHOOL </t>
  </si>
  <si>
    <t xml:space="preserve">BEACON ACADEMY                     </t>
  </si>
  <si>
    <t xml:space="preserve">PRAIRIE SEEDS ACADEMY              </t>
  </si>
  <si>
    <t xml:space="preserve">TEAM ACADEMY                       </t>
  </si>
  <si>
    <t xml:space="preserve">METRO SCHOOLS CHARTER              </t>
  </si>
  <si>
    <t xml:space="preserve">Twin Cities Academy                </t>
  </si>
  <si>
    <t xml:space="preserve">ROCHESTER MATH AND SCIENCE ACADEMY </t>
  </si>
  <si>
    <t xml:space="preserve">Swan River Montessori Charter Sch  </t>
  </si>
  <si>
    <t xml:space="preserve">LOVEWORKS ACADEMY FOR ARTS         </t>
  </si>
  <si>
    <t xml:space="preserve">YINGHUA ACADEMY                    </t>
  </si>
  <si>
    <t>STRIDE Academy</t>
  </si>
  <si>
    <t>New Millennium Academy</t>
  </si>
  <si>
    <t xml:space="preserve">GREEN ISLE COMMUNITY SCHOOL        </t>
  </si>
  <si>
    <t xml:space="preserve">BIRCH GROVE COMMUNITY SCHOOL       </t>
  </si>
  <si>
    <t xml:space="preserve">NORTHERN LIGHTS COMMUNITY SCHOOL   </t>
  </si>
  <si>
    <t xml:space="preserve">MINNESOTA ONLINE HIGH SCHOOL       </t>
  </si>
  <si>
    <t xml:space="preserve">EDVISIONS OFF CAMPUS SCHOOL        </t>
  </si>
  <si>
    <t xml:space="preserve">Twin Cities German Immersion Chtr  </t>
  </si>
  <si>
    <t>Midway Star Academy</t>
  </si>
  <si>
    <t xml:space="preserve">NAYTAHWAUSH COMMUNITY SCHOOL       </t>
  </si>
  <si>
    <t xml:space="preserve">Seven Hills Preparatory Academy    </t>
  </si>
  <si>
    <t xml:space="preserve">SPECTRUM HIGH SCHOOL               </t>
  </si>
  <si>
    <t xml:space="preserve">NEW DISCOVERIES MONTESSORI ACADEMY </t>
  </si>
  <si>
    <t xml:space="preserve">SOUTHSIDE FAMILY CHARTER SCHOOL    </t>
  </si>
  <si>
    <t xml:space="preserve">LAURA JEFFREY ACADEMY CHARTER      </t>
  </si>
  <si>
    <t xml:space="preserve">EAST RANGE ACADEMY OF TECH-SCIENCE </t>
  </si>
  <si>
    <t>International Spanish Language Acad</t>
  </si>
  <si>
    <t xml:space="preserve">GLACIAL HILLS ELEMENTARY           </t>
  </si>
  <si>
    <t xml:space="preserve">Stonebridge World School           </t>
  </si>
  <si>
    <t xml:space="preserve">HIAWATHA ACADEMIES                 </t>
  </si>
  <si>
    <t xml:space="preserve">NOBLE ACADEMY                      </t>
  </si>
  <si>
    <t>Lincoln International High School</t>
  </si>
  <si>
    <t xml:space="preserve">COMMUNITY SCHOOL OF EXCELLENCE     </t>
  </si>
  <si>
    <t xml:space="preserve">LIONSGATE ACADEMY                  </t>
  </si>
  <si>
    <t xml:space="preserve">ASPEN ACADEMY                      </t>
  </si>
  <si>
    <t xml:space="preserve">DAVINCI ACADEMY                    </t>
  </si>
  <si>
    <t xml:space="preserve">GLOBAL ACADEMY                     </t>
  </si>
  <si>
    <t xml:space="preserve">COLOGNE ACADEMY                    </t>
  </si>
  <si>
    <t>Legacy of Dr Josie R Johnson Montes</t>
  </si>
  <si>
    <t xml:space="preserve">KIPP MINNESOTA CHARTER SCHOOL      </t>
  </si>
  <si>
    <t xml:space="preserve">BEST ACADEMY                       </t>
  </si>
  <si>
    <t xml:space="preserve">COLLEGE PREPARATORY ELEMENTARY     </t>
  </si>
  <si>
    <t xml:space="preserve">CANNON RIVER STEM SCHOOL           </t>
  </si>
  <si>
    <t xml:space="preserve">OSHKI OGIMAAG CHARTER SCHOOL       </t>
  </si>
  <si>
    <t xml:space="preserve">Discovery Woods                    </t>
  </si>
  <si>
    <t xml:space="preserve">PARNASSUS PREPARATORY CHARTER SCH  </t>
  </si>
  <si>
    <t>STEP Academy</t>
  </si>
  <si>
    <t xml:space="preserve">CORNERSTONE MONTESSORI ELEMENTARY  </t>
  </si>
  <si>
    <t xml:space="preserve">ROCHESTER STEM ACADEMY             </t>
  </si>
  <si>
    <t>Hennepin Schools</t>
  </si>
  <si>
    <t xml:space="preserve">Vermilion Country School           </t>
  </si>
  <si>
    <t xml:space="preserve">NASHA SHKOLA CHARTER SCHOOL        </t>
  </si>
  <si>
    <t xml:space="preserve">Upper Mississippi Academy          </t>
  </si>
  <si>
    <t xml:space="preserve">Prodeo Academy                     </t>
  </si>
  <si>
    <t xml:space="preserve">Sejong Academy of Minnesota        </t>
  </si>
  <si>
    <t xml:space="preserve">TECHNICAL ACADEMIES OF MINNESOTA   </t>
  </si>
  <si>
    <t xml:space="preserve">Venture Academy                    </t>
  </si>
  <si>
    <t xml:space="preserve">Northeast College Prep             </t>
  </si>
  <si>
    <t xml:space="preserve">Agamim Classical Academy           </t>
  </si>
  <si>
    <t xml:space="preserve">Discovery Charter School           </t>
  </si>
  <si>
    <t>Saint Cloud Math and Science Academ</t>
  </si>
  <si>
    <t>Star of the North Academy Charter S</t>
  </si>
  <si>
    <t xml:space="preserve">Universal Academy Charter School   </t>
  </si>
  <si>
    <t xml:space="preserve">Bdote Learning Center              </t>
  </si>
  <si>
    <t xml:space="preserve">Art and Science Academy            </t>
  </si>
  <si>
    <t xml:space="preserve">Woodbury Leadership Academy        </t>
  </si>
  <si>
    <t>Jane Goodall Environmental Sciences</t>
  </si>
  <si>
    <t>Minnesota Excellence in Learning Ac</t>
  </si>
  <si>
    <t xml:space="preserve">Minnesota Math and Science Academy </t>
  </si>
  <si>
    <t xml:space="preserve">Success Academy                    </t>
  </si>
  <si>
    <t xml:space="preserve">Level Up Academy                   </t>
  </si>
  <si>
    <t xml:space="preserve">Career Pathways                    </t>
  </si>
  <si>
    <t xml:space="preserve">Rochester Beacon Academy           </t>
  </si>
  <si>
    <t>Twin Lakes STEM Academy</t>
  </si>
  <si>
    <t xml:space="preserve">New Century School                 </t>
  </si>
  <si>
    <t xml:space="preserve">North Metro Flex Academy           </t>
  </si>
  <si>
    <t xml:space="preserve">FIT Academy                        </t>
  </si>
  <si>
    <t xml:space="preserve">Athlos Academy of Saint Cloud      </t>
  </si>
  <si>
    <t xml:space="preserve">Phoenix Academy Charter School     </t>
  </si>
  <si>
    <t xml:space="preserve">Marine Area Community School       </t>
  </si>
  <si>
    <t xml:space="preserve">Skyline Math and Science Academy   </t>
  </si>
  <si>
    <t xml:space="preserve">The Journey School                 </t>
  </si>
  <si>
    <t xml:space="preserve">SciTech Academy Charter School     </t>
  </si>
  <si>
    <t>Progeny Academy Charter School</t>
  </si>
  <si>
    <t xml:space="preserve">Gateway STEM Academy               </t>
  </si>
  <si>
    <t>Minnesota Wildflower Montessori Sch</t>
  </si>
  <si>
    <t>Three Rivers Montessori School</t>
  </si>
  <si>
    <t>Horizon Science Academy Twin Cities</t>
  </si>
  <si>
    <t xml:space="preserve">Great Oaks Academy Charter School  </t>
  </si>
  <si>
    <t>Quantum STEAM Academy Charter</t>
  </si>
  <si>
    <t xml:space="preserve">STEAM Academy Charter School       </t>
  </si>
  <si>
    <t>Aurora Waasakone Community of Learn</t>
  </si>
  <si>
    <t>Modern Montessori Charter School</t>
  </si>
  <si>
    <t>St. Paul School of Northern Lights</t>
  </si>
  <si>
    <t>Notre Ecole Academy</t>
  </si>
  <si>
    <t>Exploration High School</t>
  </si>
  <si>
    <t>Aspire Academy Charter School</t>
  </si>
  <si>
    <t>Innovation Sci &amp; Tech Academy</t>
  </si>
  <si>
    <t>Escuela Exitos Charter School</t>
  </si>
  <si>
    <t>Gentry Academy Charter School</t>
  </si>
  <si>
    <t>Aim Academy of Science &amp; Technology</t>
  </si>
  <si>
    <t>Oak Hill Montessori Community</t>
  </si>
  <si>
    <t>Kalon Prep Academy</t>
  </si>
  <si>
    <t>Creekstone Montessori Charter</t>
  </si>
  <si>
    <t>Rollingstone Community School</t>
  </si>
  <si>
    <t>Bultum Academy Charter School</t>
  </si>
  <si>
    <t>Marine Village School</t>
  </si>
  <si>
    <t>Endazhi-Nitaawiging</t>
  </si>
  <si>
    <t>MDE CHT EST (FUDGE)</t>
  </si>
  <si>
    <t>Tribal Schools</t>
  </si>
  <si>
    <t>Fond Du Lac Ojibwe</t>
  </si>
  <si>
    <t>Bug-O-Nay-Ge-Shig</t>
  </si>
  <si>
    <t>Circle of Life</t>
  </si>
  <si>
    <t>Nay-Ah-Shing</t>
  </si>
  <si>
    <t>Coops, Intermediates, State Academies</t>
  </si>
  <si>
    <t>Cooperatives &amp; Intermediate Districts</t>
  </si>
  <si>
    <t>Notes:</t>
  </si>
  <si>
    <t>1. Statewide District and Charters totals include a balancing amount to match statewide totals</t>
  </si>
  <si>
    <t>2. Formula Allowance increases show for general education revenue only. Excludes linked categorical programs: Shared Time, Private Contract Alternative, PSEO-College, Online Learning,</t>
  </si>
  <si>
    <t xml:space="preserve">    Nonpublic Transportation, Nonpublic Pupil, ECFE, and Indian Tribal Contract.</t>
  </si>
  <si>
    <t>3. Local Optional Revenue (LOR) equalization aid increase is an offset of a decrease in LOR tier 2 levy.</t>
  </si>
  <si>
    <t>4. The Community Education aid includes an increase in aid revenue as well as increased equalization aid to offset a decrease in levy of approximately $3.5m dollars</t>
  </si>
  <si>
    <t>dst_num</t>
  </si>
  <si>
    <t>dst_tye</t>
  </si>
  <si>
    <t xml:space="preserve"> aid_lim </t>
  </si>
  <si>
    <t xml:space="preserve"> -   </t>
  </si>
  <si>
    <t>Dst-Num</t>
  </si>
  <si>
    <t>Dst-Tye</t>
  </si>
  <si>
    <t>Dst-Name</t>
  </si>
  <si>
    <t>SFY 24</t>
  </si>
  <si>
    <t>SFY 25</t>
  </si>
  <si>
    <t>SFY 26</t>
  </si>
  <si>
    <t>SFY 27</t>
  </si>
  <si>
    <t xml:space="preserve">The amounts shown for special education are estimates and should never be used for individual district budgeting or estimating future district aid. </t>
  </si>
  <si>
    <t xml:space="preserve">The special education forecast used final fiscal year 2022 data. Future year spending at the local educational agency (LEA) is estimated by using a 5 year weighted expenditure change for districts, charters and cooperatives. This 5 year average is calculated for fiscal year 2027 and then smoothed to get back to 2023. This means, all district's final 2022 costs are increased each year at the same districtwide average along with their projected average daily membership growth or decline. This works on a statewide level for projecting total cost and corresponding aid, but not at the district level, since no district sees growth exactly matching the statewide average including their projected student change. </t>
  </si>
  <si>
    <t>MINNEAPOLIS PUBLIC SCHOOL DIST.</t>
  </si>
  <si>
    <t>SOUTH ST. PAUL PUBLIC SCHOOL DIST.</t>
  </si>
  <si>
    <t>ANOKA-HENNEPIN PUBLIC SCHOOL DIST.</t>
  </si>
  <si>
    <t>DETROIT LAKES PUBLIC SCHOOL DIST.</t>
  </si>
  <si>
    <t>FRAZEE-VERGAS PUBLIC SCHOOL DIST.</t>
  </si>
  <si>
    <t>WATERTOWN-MAYER PUBLIC SCHOOL DIST.</t>
  </si>
  <si>
    <t>BARNESVILLE PUBLIC SCHOOL DIST.</t>
  </si>
  <si>
    <t>MINNESOTA STATE ACADEMIES</t>
  </si>
  <si>
    <t>CROSBY-IRONTON PUBLIC SCHOOL DIST.</t>
  </si>
  <si>
    <t>MABEL-CANTON PUBLIC SCHOOL DIST.</t>
  </si>
  <si>
    <t>PINE ISLAND PUBLIC SCHOOL DIST.</t>
  </si>
  <si>
    <t>ST. LOUIS PARK PUBLIC SCHOOL DIST.</t>
  </si>
  <si>
    <t>INTERMEDIATE SCHOOL DISTRICT 287</t>
  </si>
  <si>
    <t>SOUTHWEST METRO EDUCATIONAL COOP</t>
  </si>
  <si>
    <t>LITTLEFORK-BIG FALLS SCHOOL DIST.</t>
  </si>
  <si>
    <t>LAKE SUPERIOR PUBLIC SCHOOL DIST.</t>
  </si>
  <si>
    <t>LAKE AGASSIZ SPECIAL ED. COOP.</t>
  </si>
  <si>
    <t>MIDWEST SPECIAL EDUCATION COOP.</t>
  </si>
  <si>
    <t>LESTER PRAIRIE PUBLIC SCHOOL DIST.</t>
  </si>
  <si>
    <t>DASSEL-COKATO PUBLIC SCHOOL DIST.</t>
  </si>
  <si>
    <t>PARKERS PRAIRIE PUBLIC SCHOOL DIST.</t>
  </si>
  <si>
    <t>PELICAN RAPIDS PUBLIC SCHOOL DIST.</t>
  </si>
  <si>
    <t>NEW YORK MILLS PUBLIC SCHOOL DIST.</t>
  </si>
  <si>
    <t>RED LAKE FALLS PUBLIC SCHOOL DIST.</t>
  </si>
  <si>
    <t>CHOKIO-ALBERTA PUBLIC SCHOOL DIST.</t>
  </si>
  <si>
    <t>BERTHA-HEWITT PUBLIC SCHOOL DIST.</t>
  </si>
  <si>
    <t>BROWNS VALLEY PUBLIC SCHOOL DIST.</t>
  </si>
  <si>
    <t>WABASHA-KELLOGG PUBLIC SCHOOL DIST.</t>
  </si>
  <si>
    <t>STILLWATER AREA PUBLIC SCHOOL DIST.</t>
  </si>
  <si>
    <t>CAMPBELL-TINTAH PUBLIC SCHOOL DIST.</t>
  </si>
  <si>
    <t>LEWISTON-ALTURA PUBLIC SCHOOL DIST.</t>
  </si>
  <si>
    <t>SOUTHERN PLAINS EDUCATION COOP.</t>
  </si>
  <si>
    <t>NORTHEAST METRO 916</t>
  </si>
  <si>
    <t>INTERMEDIATE SCHOOL DISTRICT 917</t>
  </si>
  <si>
    <t>REGION 4-LAKES COUNTRY SERVICE COOP</t>
  </si>
  <si>
    <t>FERGUS FALLS AREA SP. ED. COOP.</t>
  </si>
  <si>
    <t>MEEKER AND WRIGHT SPECIAL EDUCATION</t>
  </si>
  <si>
    <t>WRIGHT TECHNICAL CENTER</t>
  </si>
  <si>
    <t>REGN 6 AND 8-SW/WC SRV COOPERATIVE</t>
  </si>
  <si>
    <t>AREA SPECIAL EDUCATION COOPERATIVE</t>
  </si>
  <si>
    <t>BEMIDJI REGIONAL INTERDIST. COUNCIL</t>
  </si>
  <si>
    <t>UNITED SOUTH CENTRAL SCHOOL DIST.</t>
  </si>
  <si>
    <t>MURRAY COUNTY CENTRAL SCHOOL DIST.</t>
  </si>
  <si>
    <t>WARREN-ALVARADO-OSLO SCHOOL DIST.</t>
  </si>
  <si>
    <t>NORMAN COUNTY WEST SCHOOL DISTRICT</t>
  </si>
  <si>
    <t>GREENBUSH-MIDDLE RIVER SCHOOL DIST.</t>
  </si>
  <si>
    <t>LAC QUI PARLE VALLEY SCHOOL DIST.</t>
  </si>
  <si>
    <t>ADA-BORUP PUBLIC SCHOOL DISTRICT</t>
  </si>
  <si>
    <t>RENVILLE COUNTY WEST SCHOOL DIST.</t>
  </si>
  <si>
    <t>JACKSON COUNTY CENTRAL SCHOOL DIST.</t>
  </si>
  <si>
    <t>Ada-Borup West</t>
  </si>
  <si>
    <t>CITY ACADEMY</t>
  </si>
  <si>
    <t>BLUFFVIEW MONTESSORI</t>
  </si>
  <si>
    <t>NEW HEIGHTS SCHOOL, INC.</t>
  </si>
  <si>
    <t>CEDAR RIVERSIDE COMMUNITY SCHOOL</t>
  </si>
  <si>
    <t>METRO DEAF SCHOOL</t>
  </si>
  <si>
    <t>MINNESOTA NEW COUNTRY SCHOOL</t>
  </si>
  <si>
    <t>PACT CHARTER SCHOOL</t>
  </si>
  <si>
    <t>ATHLOS LEADERSHIP ACADEMY</t>
  </si>
  <si>
    <t>COMMUNITY OF PEACE ACADEMY</t>
  </si>
  <si>
    <t>WORLD LEARNER CHARTER SCHOOL</t>
  </si>
  <si>
    <t>MINNESOTA TRANSITIONS CHARTER SCH</t>
  </si>
  <si>
    <t>ACHIEVE LANGUAGE ACADEMY</t>
  </si>
  <si>
    <t>DULUTH PUBLIC SCHOOLS ACADEMY</t>
  </si>
  <si>
    <t>CYBER VILLAGE ACADEMY</t>
  </si>
  <si>
    <t>E.C.H.O. CHARTER SCHOOL</t>
  </si>
  <si>
    <t>HIGHER GROUND ACADEMY</t>
  </si>
  <si>
    <t>ST. PAUL CITY SCHOOL</t>
  </si>
  <si>
    <t>JENNINGS COMMUNITY LEARNING CENTER</t>
  </si>
  <si>
    <t>LIFE PREP</t>
  </si>
  <si>
    <t>FACE TO FACE ACADEMY</t>
  </si>
  <si>
    <t>SOJOURNER TRUTH ACADEMY</t>
  </si>
  <si>
    <t>HIGH SCHOOL FOR RECORDING ARTS</t>
  </si>
  <si>
    <t>MATH AND SCIENCE ACADEMY</t>
  </si>
  <si>
    <t>NORTHWEST PASSAGE HIGH SCHOOL</t>
  </si>
  <si>
    <t>LAFAYETTE PUBLIC CHARTER SCHOOL</t>
  </si>
  <si>
    <t>NORTH LAKES ACADEMY</t>
  </si>
  <si>
    <t>LACRESCENT MONTESSORI ACADEMY</t>
  </si>
  <si>
    <t>NERSTRAND CHARTER SCHOOL</t>
  </si>
  <si>
    <t>ROCHESTER OFF-CAMPUS CHARTER HIGH</t>
  </si>
  <si>
    <t>EL COLEGIO CHARTER SCHOOL</t>
  </si>
  <si>
    <t>CROSSLAKE COMMUNITY CHARTER SCHOOL</t>
  </si>
  <si>
    <t>RIVERWAY LEARNING COMMUNITY CHTR</t>
  </si>
  <si>
    <t>RIVERBEND ACADEMY</t>
  </si>
  <si>
    <t>AURORA CHARTER SCHOOL</t>
  </si>
  <si>
    <t>EXCELL ACADEMY CHARTER</t>
  </si>
  <si>
    <t>HOPE COMMUNITY ACADEMY</t>
  </si>
  <si>
    <t>ACADEMIA CESAR CHAVEZ CHARTER SCH.</t>
  </si>
  <si>
    <t>AFSA HIGH SCHOOL</t>
  </si>
  <si>
    <t>AVALON SCHOOL</t>
  </si>
  <si>
    <t>MINNESOTA INTERNATIONAL MIDDLE CHTR</t>
  </si>
  <si>
    <t>FRIENDSHIP ACDMY OF FINE ARTS CHTR.</t>
  </si>
  <si>
    <t>PILLAGER AREA CHARTER SCHOOL</t>
  </si>
  <si>
    <t>DISCOVERY PUBLIC SCHOOL FARIBAULT</t>
  </si>
  <si>
    <t>BLUESKY CHARTER SCHOOL</t>
  </si>
  <si>
    <t>RIDGEWAY COMMUNITY SCHOOL</t>
  </si>
  <si>
    <t>NORTH SHORE COMMUNITY SCHOOL</t>
  </si>
  <si>
    <t>HARBOR CITY INTERNATIONAL CHARTER</t>
  </si>
  <si>
    <t>SAGE ACADEMY CHARTER SCHOOL</t>
  </si>
  <si>
    <t>URBAN ACADEMY CHARTER SCHOOL</t>
  </si>
  <si>
    <t>NEW CITY SCHOOL</t>
  </si>
  <si>
    <t>PRAIRIE CREEK COMMUNITY SCHOOL</t>
  </si>
  <si>
    <t>ARCADIA CHARTER SCHOOL</t>
  </si>
  <si>
    <t>WATERSHED HIGH SCHOOL</t>
  </si>
  <si>
    <t>NEW CENTURY ACADEMY</t>
  </si>
  <si>
    <t>TRIO WOLF CREEK DISTANCE LEARNING</t>
  </si>
  <si>
    <t>PARTNERSHIP ACADEMY, INC.</t>
  </si>
  <si>
    <t>NOVA CLASSICAL ACADEMY</t>
  </si>
  <si>
    <t>GREAT EXPECTATIONS</t>
  </si>
  <si>
    <t>MINNESOTA INTERNSHIP CENTER</t>
  </si>
  <si>
    <t>HMONG COLLEGE PREP ACADEMY</t>
  </si>
  <si>
    <t>PALADIN ACADEMY</t>
  </si>
  <si>
    <t>GREAT RIVER SCHOOL</t>
  </si>
  <si>
    <t>TREKNORTH HIGH SCHOOL</t>
  </si>
  <si>
    <t>VOYAGEURS EXPEDITIONARY</t>
  </si>
  <si>
    <t>MAIN STREET SCHOOL PERFORMING ARTS</t>
  </si>
  <si>
    <t>AUGSBURG FAIRVIEW ACADEMY</t>
  </si>
  <si>
    <t>FRASER ACADEMY</t>
  </si>
  <si>
    <t>LAKES INTERNATIONAL LANGUAGE ACADEM</t>
  </si>
  <si>
    <t>KALEIDOSCOPE CHARTER SCHOOL</t>
  </si>
  <si>
    <t>ACADEMIC ARTS HIGH SCHOOL</t>
  </si>
  <si>
    <t>ST. CROIX PREPARATORY ACADEMY</t>
  </si>
  <si>
    <t>EAGLE RIDGE ACADEMY CHARTER SCHOOL</t>
  </si>
  <si>
    <t>BEACON ACADEMY</t>
  </si>
  <si>
    <t>PRAIRIE SEEDS ACADEMY</t>
  </si>
  <si>
    <t>TEAM ACADEMY</t>
  </si>
  <si>
    <t>METRO SCHOOLS CHARTER</t>
  </si>
  <si>
    <t>TWIN CITIES ACADEMY HIGH SCHOOL</t>
  </si>
  <si>
    <t>ROCHESTER MATH AND SCIENCE ACADEMY</t>
  </si>
  <si>
    <t>SWAN RIVER MONTESSORI CHARTER SCH</t>
  </si>
  <si>
    <t>LOVEWORKS ACADEMY FOR ARTS</t>
  </si>
  <si>
    <t>YINGHUA ACADEMY</t>
  </si>
  <si>
    <t>STRIDE ACADEMY CHARTER SCHOOL</t>
  </si>
  <si>
    <t>NEW MILLENNIUM ACADEMY CHARTER SCH</t>
  </si>
  <si>
    <t>GREEN ISLE COMMUNITY SCHOOL</t>
  </si>
  <si>
    <t>BIRCH GROVE COMMUNITY SCHOOL</t>
  </si>
  <si>
    <t>NORTHERN LIGHTS COMMUNITY SCHOOL</t>
  </si>
  <si>
    <t>MINNESOTA ONLINE HIGH SCHOOL</t>
  </si>
  <si>
    <t>EDVISIONS OFF CAMPUS SCHOOL</t>
  </si>
  <si>
    <t>TWIN CITIES GERMAN IMMERSION CHTR</t>
  </si>
  <si>
    <t>DUGSI ACADEMY</t>
  </si>
  <si>
    <t>NAYTAHWAUSH COMMUNITY SCHOOL</t>
  </si>
  <si>
    <t>SEVEN HILLS CLASSICAL ACADEMY</t>
  </si>
  <si>
    <t>SPECTRUM HIGH SCHOOL</t>
  </si>
  <si>
    <t>NEW DISCOVERIES MONTESSORI ACADEMY</t>
  </si>
  <si>
    <t>SOUTHSIDE FAMILY CHARTER SCHOOL</t>
  </si>
  <si>
    <t>LAURA JEFFREY ACADEMY CHARTER</t>
  </si>
  <si>
    <t>EAST RANGE ACADEMY OF TECH-SCIENCE</t>
  </si>
  <si>
    <t>INTERNATIONAL SPANISH LANGUAGE ACAD</t>
  </si>
  <si>
    <t>GLACIAL HILLS ELEMENTARY</t>
  </si>
  <si>
    <t>STONEBRIDGE COMMUNITY SCHOOL</t>
  </si>
  <si>
    <t>HIAWATHA ACADEMIES</t>
  </si>
  <si>
    <t>NOBLE ACADEMY</t>
  </si>
  <si>
    <t>CLARKFIELD CHARTER SCHOOL</t>
  </si>
  <si>
    <t>MINISINAAKWAANG LEADERSHIP ACADEMY</t>
  </si>
  <si>
    <t>LINCOLN INTERNATIONAL SCHOOL</t>
  </si>
  <si>
    <t>COMMUNITY SCHOOL OF EXCELLENCE</t>
  </si>
  <si>
    <t>LIONSGATE ACADEMY</t>
  </si>
  <si>
    <t>ASPEN ACADEMY</t>
  </si>
  <si>
    <t>DAVINCI ACADEMY</t>
  </si>
  <si>
    <t>GLOBAL ACADEMY</t>
  </si>
  <si>
    <t>COLOGNE ACADEMY</t>
  </si>
  <si>
    <t>BRIGHT WATER ELEMENTARY</t>
  </si>
  <si>
    <t>KIPP MINNESOTA CHARTER SCHOOL</t>
  </si>
  <si>
    <t>BEST ACADEMY</t>
  </si>
  <si>
    <t>COLLEGE PREPARATORY ELEMENTARY</t>
  </si>
  <si>
    <t>CANNON RIVER STEM SCHOOL</t>
  </si>
  <si>
    <t>OSHKI OGIMAAG CHARTER SCHOOL</t>
  </si>
  <si>
    <t>DISCOVERY WOODS MONTESSORI SCHOOL</t>
  </si>
  <si>
    <t>PARNASSUS PREPARATORY CHARTER SCH</t>
  </si>
  <si>
    <t>STEP ACADEMY CHARTER SCHOOL</t>
  </si>
  <si>
    <t>CORNERSTONE MONTESSORI ELEMENTARY</t>
  </si>
  <si>
    <t>ROCHESTER STEM ACADEMY</t>
  </si>
  <si>
    <t>HENNEPIN ELEMENTARY SCHOOL</t>
  </si>
  <si>
    <t>VERMILION COUNTRY SCHOOL</t>
  </si>
  <si>
    <t>NASHA SHKOLA CHARTER SCHOOL</t>
  </si>
  <si>
    <t>MASTERY SCHOOL</t>
  </si>
  <si>
    <t>UPPER MISSISSIPPI ACADEMY</t>
  </si>
  <si>
    <t>PRODEO ACADEMY</t>
  </si>
  <si>
    <t>SEJONG ACADEMY OF MINNESOTA</t>
  </si>
  <si>
    <t>TECHNICAL ACADEMIES OF MINNESOTA</t>
  </si>
  <si>
    <t>VENTURE ACADEMY</t>
  </si>
  <si>
    <t>NORTHEAST COLLEGE PREP</t>
  </si>
  <si>
    <t>AGAMIM CLASSICAL ACADEMY</t>
  </si>
  <si>
    <t>DISCOVERY CHARTER SCHOOL</t>
  </si>
  <si>
    <t>SAINT CLOUD MATH AND SCIENCE ACADEM</t>
  </si>
  <si>
    <t>STAR OF THE NORTH ACADEMY CHARTER S</t>
  </si>
  <si>
    <t>UNIVERSAL ACADEMY CHARTER SCHOOL</t>
  </si>
  <si>
    <t>BDOTE LEARNING CENTER</t>
  </si>
  <si>
    <t>ART AND SCIENCE ACADEMY</t>
  </si>
  <si>
    <t>WOODBURY LEADERSHIP ACADEMY</t>
  </si>
  <si>
    <t>JANE GOODALL ACADEMY</t>
  </si>
  <si>
    <t>MN EARLY LEARNING ACADEMY</t>
  </si>
  <si>
    <t>MINNESOTA MATH AND SCIENCE ACADEMY</t>
  </si>
  <si>
    <t>SUMMIT CHARTER SCHOOL</t>
  </si>
  <si>
    <t>LEVEL UP ACADEMY</t>
  </si>
  <si>
    <t>'METRO EDUCATION FOR FUTURE EMPLOY</t>
  </si>
  <si>
    <t>ROCHESTER BEACON ACADEMY</t>
  </si>
  <si>
    <t>TESFA INTERNATIONAL SCHOOL</t>
  </si>
  <si>
    <t>New Century School</t>
  </si>
  <si>
    <t>North Metro Flex Academy</t>
  </si>
  <si>
    <t>FIT Academy</t>
  </si>
  <si>
    <t>Athlos Academy of Saint Cloud</t>
  </si>
  <si>
    <t>Phoenix Academy Charter School</t>
  </si>
  <si>
    <t>Marine Area Community School</t>
  </si>
  <si>
    <t>Skyline Math and Science Academy</t>
  </si>
  <si>
    <t>The Journey School</t>
  </si>
  <si>
    <t>SciTech Academy Charter School</t>
  </si>
  <si>
    <t>Gateway STEM Academy</t>
  </si>
  <si>
    <t>Horizon Science Academy</t>
  </si>
  <si>
    <t>Great Oaks Academy Charter School</t>
  </si>
  <si>
    <t>STEAM Academy</t>
  </si>
  <si>
    <t>Aurora Waasakone Community of Learning</t>
  </si>
  <si>
    <t>East-West International Education Academy</t>
  </si>
  <si>
    <t>Metro Tech Academy Charter School</t>
  </si>
  <si>
    <t>Exploration</t>
  </si>
  <si>
    <t>Aspire Academy</t>
  </si>
  <si>
    <t>Gentry Academy</t>
  </si>
  <si>
    <t>Aim Academy of Science and Technology</t>
  </si>
  <si>
    <t>Cross River Charter School</t>
  </si>
  <si>
    <t>Oak Hill Montessori Community School</t>
  </si>
  <si>
    <t>Creekstone Montessori</t>
  </si>
  <si>
    <t>Rollingstone Community</t>
  </si>
  <si>
    <t>Bultum Academy</t>
  </si>
  <si>
    <t>FRESHWATER ED. DIST.</t>
  </si>
  <si>
    <t>ST. CROIX RIVER EDUCATION DISTRICT</t>
  </si>
  <si>
    <t>ZUMBRO EDUCATION DISTRICT</t>
  </si>
  <si>
    <t>HIAWATHA VALLEY ED. DISTRICT</t>
  </si>
  <si>
    <t>RUNESTONE AREA ED. DISTRICT</t>
  </si>
  <si>
    <t>MN RIVER VALLEY EDUCATION DISTRICT</t>
  </si>
  <si>
    <t>WEST CENTRAL EDUCATION DISTRICT</t>
  </si>
  <si>
    <t>MN VALLEY EDUCATION DISTRICT</t>
  </si>
  <si>
    <t>RIVER BEND EDUCATION DISTRICT</t>
  </si>
  <si>
    <t>PAUL BUNYAN EDUCATION COOPERATIVE</t>
  </si>
  <si>
    <t>GOODHUE COUNTY EDUCATION DISTRICT</t>
  </si>
  <si>
    <t>ITASCA AREA SCHOOLS COLLABORATIVE</t>
  </si>
  <si>
    <t>NORTHLAND LEARNING CENTER</t>
  </si>
  <si>
    <t>RUM RIVER SPECIAL EDUCATION COOP</t>
  </si>
  <si>
    <t>SOUTHERN MN EDUCATION CONSORTIUM</t>
  </si>
  <si>
    <t>SNWSE COOP</t>
  </si>
  <si>
    <t>Cannon Valley Special Education Coo</t>
  </si>
  <si>
    <t>Austin Albert Lea Area Special Educ</t>
  </si>
  <si>
    <t>Northern Lights Academy Cooperative</t>
  </si>
  <si>
    <t>Up North Learning Center</t>
  </si>
  <si>
    <t>BENTON-STEARNS ED. DISTRICT</t>
  </si>
  <si>
    <t>MID STATE EDUCATION DISTRICT</t>
  </si>
  <si>
    <t>south dakota</t>
  </si>
  <si>
    <t>Student Support Aid</t>
  </si>
  <si>
    <t>Dist</t>
  </si>
  <si>
    <t>Type</t>
  </si>
  <si>
    <t>Name</t>
  </si>
  <si>
    <t>Metro</t>
  </si>
  <si>
    <t>Strata</t>
  </si>
  <si>
    <t>FY24</t>
  </si>
  <si>
    <t>FY25</t>
  </si>
  <si>
    <t>A</t>
  </si>
  <si>
    <t>STATE TOTAL</t>
  </si>
  <si>
    <t>B</t>
  </si>
  <si>
    <t>MPLS &amp; ST PAUL</t>
  </si>
  <si>
    <t>C</t>
  </si>
  <si>
    <t>D</t>
  </si>
  <si>
    <t>E</t>
  </si>
  <si>
    <t>GREATER MN &gt;= 2K</t>
  </si>
  <si>
    <t>F</t>
  </si>
  <si>
    <t>GREATER MN 1K-2K</t>
  </si>
  <si>
    <t>G</t>
  </si>
  <si>
    <t>GREATER MN &lt; 1K</t>
  </si>
  <si>
    <t>H</t>
  </si>
  <si>
    <t>CHARTER</t>
  </si>
  <si>
    <t>I</t>
  </si>
  <si>
    <t>REFERENDUM GROWTH</t>
  </si>
  <si>
    <t>J</t>
  </si>
  <si>
    <t>DISTRICT/CHARTER FUDGE</t>
  </si>
  <si>
    <t>K</t>
  </si>
  <si>
    <t>COOPS &amp; INTERMEDIATES</t>
  </si>
  <si>
    <t>L</t>
  </si>
  <si>
    <t>ALL DISTRICTS</t>
  </si>
  <si>
    <t>M</t>
  </si>
  <si>
    <t>ALL METRO DISTRICTS</t>
  </si>
  <si>
    <t>N</t>
  </si>
  <si>
    <t>ALL GREATER MN DISTRICTS</t>
  </si>
  <si>
    <t xml:space="preserve">AITKIN </t>
  </si>
  <si>
    <t xml:space="preserve">MINNEAPOLIS </t>
  </si>
  <si>
    <t xml:space="preserve">HILL CITY </t>
  </si>
  <si>
    <t xml:space="preserve">MCGREGOR </t>
  </si>
  <si>
    <t xml:space="preserve">SOUTH ST. PAUL </t>
  </si>
  <si>
    <t xml:space="preserve">ANOKA-HENNEPIN </t>
  </si>
  <si>
    <t xml:space="preserve">CENTENNIAL </t>
  </si>
  <si>
    <t xml:space="preserve">COLUMBIA HEIGHTS </t>
  </si>
  <si>
    <t xml:space="preserve">FRIDLEY </t>
  </si>
  <si>
    <t xml:space="preserve">ST. FRANCIS </t>
  </si>
  <si>
    <t xml:space="preserve">SPRING LAKE PARK </t>
  </si>
  <si>
    <t xml:space="preserve">DETROIT LAKES </t>
  </si>
  <si>
    <t xml:space="preserve">FRAZEE-VERGAS </t>
  </si>
  <si>
    <t xml:space="preserve">PINE POINT </t>
  </si>
  <si>
    <t xml:space="preserve">BEMIDJI </t>
  </si>
  <si>
    <t xml:space="preserve">BLACKDUCK </t>
  </si>
  <si>
    <t xml:space="preserve">KELLIHER </t>
  </si>
  <si>
    <t xml:space="preserve">RED LAKE </t>
  </si>
  <si>
    <t xml:space="preserve">SAUK RAPIDS-RICE </t>
  </si>
  <si>
    <t xml:space="preserve">FOLEY </t>
  </si>
  <si>
    <t xml:space="preserve">ST. CLAIR </t>
  </si>
  <si>
    <t xml:space="preserve">MANKATO </t>
  </si>
  <si>
    <t xml:space="preserve">COMFREY </t>
  </si>
  <si>
    <t xml:space="preserve">SLEEPY EYE </t>
  </si>
  <si>
    <t xml:space="preserve">SPRINGFIELD </t>
  </si>
  <si>
    <t xml:space="preserve">NEW ULM </t>
  </si>
  <si>
    <t xml:space="preserve">BARNUM </t>
  </si>
  <si>
    <t xml:space="preserve">CARLTON </t>
  </si>
  <si>
    <t xml:space="preserve">CLOQUET </t>
  </si>
  <si>
    <t xml:space="preserve">CROMWELL-WRIGHT </t>
  </si>
  <si>
    <t xml:space="preserve">MOOSE LAKE </t>
  </si>
  <si>
    <t xml:space="preserve">ESKO </t>
  </si>
  <si>
    <t xml:space="preserve">WRENSHALL </t>
  </si>
  <si>
    <t xml:space="preserve">CENTRAL </t>
  </si>
  <si>
    <t xml:space="preserve">WACONIA </t>
  </si>
  <si>
    <t xml:space="preserve">WATERTOWN-MAYER </t>
  </si>
  <si>
    <t xml:space="preserve">EASTERN CARVER COUNTY </t>
  </si>
  <si>
    <t>WALKER-HACKENSACK-AKELEY</t>
  </si>
  <si>
    <t xml:space="preserve">CASS LAKE-BENA </t>
  </si>
  <si>
    <t xml:space="preserve">PILLAGER </t>
  </si>
  <si>
    <t xml:space="preserve">NORTHLAND COMMUNITY SCHOOLS              </t>
  </si>
  <si>
    <t xml:space="preserve">MONTEVIDEO </t>
  </si>
  <si>
    <t xml:space="preserve">NORTH BRANCH </t>
  </si>
  <si>
    <t xml:space="preserve">RUSH CITY </t>
  </si>
  <si>
    <t xml:space="preserve">BARNESVILLE </t>
  </si>
  <si>
    <t xml:space="preserve">HAWLEY </t>
  </si>
  <si>
    <t xml:space="preserve">MOORHEAD </t>
  </si>
  <si>
    <t xml:space="preserve">MINNESOTA STATE ACADEMIES                </t>
  </si>
  <si>
    <t xml:space="preserve">MN STATE ACADEMIES TRANSFER              </t>
  </si>
  <si>
    <t xml:space="preserve">BAGLEY </t>
  </si>
  <si>
    <t xml:space="preserve">COOK COUNTY </t>
  </si>
  <si>
    <t xml:space="preserve">MOUNTAIN LAKE </t>
  </si>
  <si>
    <t xml:space="preserve">WINDOM </t>
  </si>
  <si>
    <t xml:space="preserve">BRAINERD </t>
  </si>
  <si>
    <t xml:space="preserve">CROSBY-IRONTON </t>
  </si>
  <si>
    <t xml:space="preserve">PEQUOT LAKES </t>
  </si>
  <si>
    <t xml:space="preserve">BURNSVILLE </t>
  </si>
  <si>
    <t xml:space="preserve">FARMINGTON </t>
  </si>
  <si>
    <t xml:space="preserve">LAKEVILLE </t>
  </si>
  <si>
    <t xml:space="preserve">RANDOLPH </t>
  </si>
  <si>
    <t xml:space="preserve">ROSEMOUNT-APPLE VALLEY-EAGAN             </t>
  </si>
  <si>
    <t xml:space="preserve">WEST ST. PAUL-MENDOTA HTS.-EAGAN         </t>
  </si>
  <si>
    <t xml:space="preserve">INVER GROVE HEIGHTS SCHOOLS              </t>
  </si>
  <si>
    <t xml:space="preserve">HASTINGS </t>
  </si>
  <si>
    <t xml:space="preserve">HAYFIELD </t>
  </si>
  <si>
    <t xml:space="preserve">KASSON-MANTORVILLE </t>
  </si>
  <si>
    <t xml:space="preserve">ALEXANDRIA </t>
  </si>
  <si>
    <t xml:space="preserve">OSAKIS </t>
  </si>
  <si>
    <t xml:space="preserve">CHATFIELD </t>
  </si>
  <si>
    <t xml:space="preserve">LANESBORO </t>
  </si>
  <si>
    <t xml:space="preserve">MABEL-CANTON </t>
  </si>
  <si>
    <t xml:space="preserve">RUSHFORD-PETERSON </t>
  </si>
  <si>
    <t xml:space="preserve">ALBERT LEA </t>
  </si>
  <si>
    <t xml:space="preserve">ALDEN-CONGER </t>
  </si>
  <si>
    <t xml:space="preserve">CANNON FALLS </t>
  </si>
  <si>
    <t xml:space="preserve">GOODHUE </t>
  </si>
  <si>
    <t xml:space="preserve">PINE ISLAND </t>
  </si>
  <si>
    <t xml:space="preserve">RED WING </t>
  </si>
  <si>
    <t xml:space="preserve">ASHBY </t>
  </si>
  <si>
    <t xml:space="preserve">HERMAN-NORCROSS  </t>
  </si>
  <si>
    <t xml:space="preserve">HOPKINS </t>
  </si>
  <si>
    <t xml:space="preserve">BLOOMINGTON </t>
  </si>
  <si>
    <t xml:space="preserve">EDEN PRAIRIE </t>
  </si>
  <si>
    <t xml:space="preserve">EDINA </t>
  </si>
  <si>
    <t xml:space="preserve">MINNETONKA </t>
  </si>
  <si>
    <t xml:space="preserve">WESTONKA </t>
  </si>
  <si>
    <t xml:space="preserve">ORONO </t>
  </si>
  <si>
    <t xml:space="preserve">OSSEO </t>
  </si>
  <si>
    <t xml:space="preserve">RICHFIELD </t>
  </si>
  <si>
    <t xml:space="preserve">ROBBINSDALE </t>
  </si>
  <si>
    <t xml:space="preserve">ST. ANTHONY-NEW BRIGHTON      </t>
  </si>
  <si>
    <t xml:space="preserve">ST. LOUIS PARK </t>
  </si>
  <si>
    <t xml:space="preserve">WAYZATA </t>
  </si>
  <si>
    <t xml:space="preserve">BROOKLYN CENTER </t>
  </si>
  <si>
    <t xml:space="preserve">HOUSTON </t>
  </si>
  <si>
    <t xml:space="preserve">SPRING GROVE         </t>
  </si>
  <si>
    <t xml:space="preserve">CALEDONIA </t>
  </si>
  <si>
    <t xml:space="preserve">LA CRESCENT-HOKAH       </t>
  </si>
  <si>
    <t xml:space="preserve">LAPORTE </t>
  </si>
  <si>
    <t xml:space="preserve">NEVIS </t>
  </si>
  <si>
    <t xml:space="preserve">PARK RAPIDS </t>
  </si>
  <si>
    <t xml:space="preserve">BRAHAM </t>
  </si>
  <si>
    <t xml:space="preserve">GREENWAY </t>
  </si>
  <si>
    <t xml:space="preserve">DEER RIVER </t>
  </si>
  <si>
    <t xml:space="preserve">GRAND RAPIDS </t>
  </si>
  <si>
    <t xml:space="preserve">NASHWAUK-KEEWATIN  </t>
  </si>
  <si>
    <t xml:space="preserve">FRANCONIA </t>
  </si>
  <si>
    <t>HERON LAKE-OKABENA</t>
  </si>
  <si>
    <t xml:space="preserve">MORA </t>
  </si>
  <si>
    <t xml:space="preserve">OGILVIE </t>
  </si>
  <si>
    <t xml:space="preserve">NEW LONDON-SPICER    </t>
  </si>
  <si>
    <t xml:space="preserve">WILLMAR </t>
  </si>
  <si>
    <t xml:space="preserve">LANCASTER </t>
  </si>
  <si>
    <t xml:space="preserve">INTERNATIONAL FALLS </t>
  </si>
  <si>
    <t xml:space="preserve">LITTLEFORK-BIG FALLS     </t>
  </si>
  <si>
    <t xml:space="preserve">SOUTH KOOCHICHING       </t>
  </si>
  <si>
    <t xml:space="preserve">DAWSON-BOYD </t>
  </si>
  <si>
    <t xml:space="preserve">LAKE SUPERIOR </t>
  </si>
  <si>
    <t xml:space="preserve">LAKE OF THE WOODS    </t>
  </si>
  <si>
    <t xml:space="preserve">CLEVELAND </t>
  </si>
  <si>
    <t xml:space="preserve">HENDRICKS </t>
  </si>
  <si>
    <t xml:space="preserve">IVANHOE </t>
  </si>
  <si>
    <t xml:space="preserve">LAKE BENTON </t>
  </si>
  <si>
    <t xml:space="preserve">MARSHALL </t>
  </si>
  <si>
    <t xml:space="preserve">MINNEOTA </t>
  </si>
  <si>
    <t xml:space="preserve">LYND </t>
  </si>
  <si>
    <t xml:space="preserve">HUTCHINSON </t>
  </si>
  <si>
    <t xml:space="preserve">LESTER PRAIRIE </t>
  </si>
  <si>
    <t xml:space="preserve">MAHNOMEN </t>
  </si>
  <si>
    <t xml:space="preserve">WAUBUN-OGEMA-WHITE EARTH </t>
  </si>
  <si>
    <t xml:space="preserve">MARSHALL COUNTY CENTRAL        </t>
  </si>
  <si>
    <t xml:space="preserve">GRYGLA </t>
  </si>
  <si>
    <t xml:space="preserve">TRUMAN </t>
  </si>
  <si>
    <t xml:space="preserve">EDEN VALLEY-WATKINS     </t>
  </si>
  <si>
    <t xml:space="preserve">LITCHFIELD </t>
  </si>
  <si>
    <t xml:space="preserve">DASSEL-COKATO </t>
  </si>
  <si>
    <t xml:space="preserve">ISLE </t>
  </si>
  <si>
    <t xml:space="preserve">PRINCETON </t>
  </si>
  <si>
    <t xml:space="preserve">ONAMIA </t>
  </si>
  <si>
    <t xml:space="preserve">LITTLE FALLS </t>
  </si>
  <si>
    <t xml:space="preserve">PIERZ </t>
  </si>
  <si>
    <t xml:space="preserve">ROYALTON </t>
  </si>
  <si>
    <t xml:space="preserve">SWANVILLE </t>
  </si>
  <si>
    <t xml:space="preserve">UPSALA </t>
  </si>
  <si>
    <t xml:space="preserve">AUSTIN </t>
  </si>
  <si>
    <t xml:space="preserve">GRAND MEADOW </t>
  </si>
  <si>
    <t xml:space="preserve">LYLE </t>
  </si>
  <si>
    <t xml:space="preserve">LEROY-OSTRANDER </t>
  </si>
  <si>
    <t xml:space="preserve">SOUTHLAND </t>
  </si>
  <si>
    <t xml:space="preserve">FULDA </t>
  </si>
  <si>
    <t xml:space="preserve">NICOLLET </t>
  </si>
  <si>
    <t xml:space="preserve">ST. PETER </t>
  </si>
  <si>
    <t xml:space="preserve">ADRIAN </t>
  </si>
  <si>
    <t xml:space="preserve">ELLSWORTH </t>
  </si>
  <si>
    <t xml:space="preserve">WORTHINGTON </t>
  </si>
  <si>
    <t xml:space="preserve">BYRON </t>
  </si>
  <si>
    <t xml:space="preserve">DOVER-EYOTA </t>
  </si>
  <si>
    <t xml:space="preserve">STEWARTVILLE </t>
  </si>
  <si>
    <t xml:space="preserve">ROCHESTER </t>
  </si>
  <si>
    <t xml:space="preserve">BATTLE LAKE </t>
  </si>
  <si>
    <t xml:space="preserve">FERGUS FALLS </t>
  </si>
  <si>
    <t xml:space="preserve">HENNING </t>
  </si>
  <si>
    <t xml:space="preserve">PARKERS PRAIRIE </t>
  </si>
  <si>
    <t xml:space="preserve">PELICAN RAPIDS </t>
  </si>
  <si>
    <t xml:space="preserve">PERHAM-DENT </t>
  </si>
  <si>
    <t xml:space="preserve">UNDERWOOD </t>
  </si>
  <si>
    <t xml:space="preserve">NEW YORK MILLS </t>
  </si>
  <si>
    <t xml:space="preserve">GOODRIDGE </t>
  </si>
  <si>
    <t xml:space="preserve">THIEF RIVER FALLS      </t>
  </si>
  <si>
    <t xml:space="preserve">WILLOW RIVER </t>
  </si>
  <si>
    <t xml:space="preserve">PINE CITY </t>
  </si>
  <si>
    <t xml:space="preserve">EDGERTON </t>
  </si>
  <si>
    <t xml:space="preserve">CLIMAX-SHELLY </t>
  </si>
  <si>
    <t xml:space="preserve">CROOKSTON </t>
  </si>
  <si>
    <t xml:space="preserve">EAST GRAND FORKS </t>
  </si>
  <si>
    <t xml:space="preserve">FERTILE-BELTRAMI   </t>
  </si>
  <si>
    <t xml:space="preserve">FISHER </t>
  </si>
  <si>
    <t xml:space="preserve">FOSSTON </t>
  </si>
  <si>
    <t xml:space="preserve">MOUNDS VIEW </t>
  </si>
  <si>
    <t xml:space="preserve">NORTH ST PAUL-MAPLEWOOD OAKDALE </t>
  </si>
  <si>
    <t xml:space="preserve">ROSEVILLE P  </t>
  </si>
  <si>
    <t xml:space="preserve">WHITE BEAR LAKE   </t>
  </si>
  <si>
    <t xml:space="preserve">ST. PAUL </t>
  </si>
  <si>
    <t xml:space="preserve">RED LAKE FALLS </t>
  </si>
  <si>
    <t xml:space="preserve">MILROY </t>
  </si>
  <si>
    <t xml:space="preserve">WABASSO </t>
  </si>
  <si>
    <t xml:space="preserve">FARIBAULT </t>
  </si>
  <si>
    <t xml:space="preserve">NORTHFIELD </t>
  </si>
  <si>
    <t xml:space="preserve">HILLS-BEAVER CREEK     </t>
  </si>
  <si>
    <t xml:space="preserve">BADGER </t>
  </si>
  <si>
    <t xml:space="preserve">ROSEAU </t>
  </si>
  <si>
    <t xml:space="preserve">WARROAD </t>
  </si>
  <si>
    <t xml:space="preserve">CHISHOLM </t>
  </si>
  <si>
    <t xml:space="preserve">ELY </t>
  </si>
  <si>
    <t xml:space="preserve">FLOODWOOD </t>
  </si>
  <si>
    <t xml:space="preserve">HERMANTOWN </t>
  </si>
  <si>
    <t xml:space="preserve">HIBBING </t>
  </si>
  <si>
    <t xml:space="preserve">PROCTOR </t>
  </si>
  <si>
    <t xml:space="preserve">NETT LAKE </t>
  </si>
  <si>
    <t xml:space="preserve">DULUTH </t>
  </si>
  <si>
    <t xml:space="preserve">MOUNTAIN IRON-BUHL </t>
  </si>
  <si>
    <t xml:space="preserve">BELLE PLAINE </t>
  </si>
  <si>
    <t xml:space="preserve">JORDAN </t>
  </si>
  <si>
    <t xml:space="preserve">PRIOR LAKE-SAVAGE  </t>
  </si>
  <si>
    <t>SHAKOPEE</t>
  </si>
  <si>
    <t xml:space="preserve">NEW PRAGUE                </t>
  </si>
  <si>
    <t xml:space="preserve">BECKER </t>
  </si>
  <si>
    <t xml:space="preserve">BIG LAKE </t>
  </si>
  <si>
    <t xml:space="preserve">ELK RIVER </t>
  </si>
  <si>
    <t xml:space="preserve">HOLDINGFORD </t>
  </si>
  <si>
    <t xml:space="preserve">KIMBALL </t>
  </si>
  <si>
    <t xml:space="preserve">MELROSE </t>
  </si>
  <si>
    <t xml:space="preserve">PAYNESVILLE </t>
  </si>
  <si>
    <t xml:space="preserve">ST. CLOUD </t>
  </si>
  <si>
    <t xml:space="preserve">SAUK CENTRE </t>
  </si>
  <si>
    <t xml:space="preserve">ALBANY </t>
  </si>
  <si>
    <t xml:space="preserve">SARTELL-ST. STEPHEN </t>
  </si>
  <si>
    <t xml:space="preserve">ROCORI </t>
  </si>
  <si>
    <t xml:space="preserve">BLOOMING PRAIRIE </t>
  </si>
  <si>
    <t xml:space="preserve">OWATONNA </t>
  </si>
  <si>
    <t xml:space="preserve">MEDFORD </t>
  </si>
  <si>
    <t xml:space="preserve">HANCOCK </t>
  </si>
  <si>
    <t xml:space="preserve">CHOKIO-ALBERTA </t>
  </si>
  <si>
    <t xml:space="preserve">KERKHOVEN-MURDOCK-SUNBURG                </t>
  </si>
  <si>
    <t xml:space="preserve">BENSON </t>
  </si>
  <si>
    <t xml:space="preserve">BERTHA-HEWITT </t>
  </si>
  <si>
    <t xml:space="preserve">BROWERVILLE </t>
  </si>
  <si>
    <t xml:space="preserve">BROWNS VALLEY </t>
  </si>
  <si>
    <t xml:space="preserve">WHEATON AREA </t>
  </si>
  <si>
    <t xml:space="preserve">WABASHA-KELLOGG </t>
  </si>
  <si>
    <t xml:space="preserve">LAKE CITY </t>
  </si>
  <si>
    <t xml:space="preserve">PRINSBURG </t>
  </si>
  <si>
    <t xml:space="preserve">VERNDALE </t>
  </si>
  <si>
    <t xml:space="preserve">SEBEKA </t>
  </si>
  <si>
    <t xml:space="preserve">MENAHGA </t>
  </si>
  <si>
    <t xml:space="preserve">WASECA </t>
  </si>
  <si>
    <t xml:space="preserve">FOREST LAKE </t>
  </si>
  <si>
    <t xml:space="preserve">MAHTOMEDI </t>
  </si>
  <si>
    <t xml:space="preserve">SOUTH WASHINGTON COUNTY     </t>
  </si>
  <si>
    <t xml:space="preserve">STILLWATER AREA </t>
  </si>
  <si>
    <t xml:space="preserve">BUTTERFIELD </t>
  </si>
  <si>
    <t xml:space="preserve">MADELIA </t>
  </si>
  <si>
    <t xml:space="preserve">ST. JAMES </t>
  </si>
  <si>
    <t xml:space="preserve">BRECKENRIDGE </t>
  </si>
  <si>
    <t xml:space="preserve">ROTHSAY </t>
  </si>
  <si>
    <t xml:space="preserve">CAMPBELL-TINTAH </t>
  </si>
  <si>
    <t xml:space="preserve">LEWISTON-ALTURA </t>
  </si>
  <si>
    <t xml:space="preserve">ST. CHARLES </t>
  </si>
  <si>
    <t xml:space="preserve">WINONA AREA </t>
  </si>
  <si>
    <t xml:space="preserve">ANNANDALE </t>
  </si>
  <si>
    <t xml:space="preserve">BUFFALO-HANOVER-MONTROSE </t>
  </si>
  <si>
    <t xml:space="preserve">DELANO </t>
  </si>
  <si>
    <t xml:space="preserve">MAPLE LAKE </t>
  </si>
  <si>
    <t xml:space="preserve">MONTICELLO </t>
  </si>
  <si>
    <t xml:space="preserve">ROCKFORD </t>
  </si>
  <si>
    <t xml:space="preserve">ST. MICHAEL-ALBERTVILLE   </t>
  </si>
  <si>
    <t xml:space="preserve">CANBY </t>
  </si>
  <si>
    <t xml:space="preserve">CAMBRIDGE-ISANTI </t>
  </si>
  <si>
    <t xml:space="preserve">MILACA </t>
  </si>
  <si>
    <t xml:space="preserve">ULEN-HITTERDAL </t>
  </si>
  <si>
    <t xml:space="preserve">LAKE CRYSTAL-WELLCOME MEMORIAL           </t>
  </si>
  <si>
    <t xml:space="preserve">TRITON          </t>
  </si>
  <si>
    <t>UNITED SOUTH CENTRAL</t>
  </si>
  <si>
    <t xml:space="preserve">MAPLE RIVER       </t>
  </si>
  <si>
    <t>KINGSLAND</t>
  </si>
  <si>
    <t xml:space="preserve">ST. LOUIS COUNTY        </t>
  </si>
  <si>
    <t xml:space="preserve">WATERVILLE-ELYSIAN-MORRISTOWN            </t>
  </si>
  <si>
    <t xml:space="preserve">CHISAGO LAKES      </t>
  </si>
  <si>
    <t xml:space="preserve">MINNEWASKA               </t>
  </si>
  <si>
    <t>WADENA-DEER CREEK S</t>
  </si>
  <si>
    <t>BUFFALO LK-HECTOR-STEWART</t>
  </si>
  <si>
    <t xml:space="preserve">DILWORTH-GLYNDON-FELTON                  </t>
  </si>
  <si>
    <t>HINCKLEY-FINLAYSON</t>
  </si>
  <si>
    <t xml:space="preserve">LAKEVIEW             </t>
  </si>
  <si>
    <t xml:space="preserve">NRHEG             </t>
  </si>
  <si>
    <t xml:space="preserve">MURRAY COUNTY      </t>
  </si>
  <si>
    <t xml:space="preserve">STAPLES-MOTLEY        </t>
  </si>
  <si>
    <t xml:space="preserve">KITTSON CENTRAL    </t>
  </si>
  <si>
    <t xml:space="preserve">KENYON-WANAMINGO   </t>
  </si>
  <si>
    <t xml:space="preserve">PINE RIVER-BACKUS   </t>
  </si>
  <si>
    <t xml:space="preserve">WARREN-ALVARADO-OSLO   </t>
  </si>
  <si>
    <t xml:space="preserve">M.A.C.C.R.A.Y. S     </t>
  </si>
  <si>
    <t xml:space="preserve">LUVERNE   </t>
  </si>
  <si>
    <t xml:space="preserve">YELLOW MEDICINE EAST                     </t>
  </si>
  <si>
    <t xml:space="preserve">FILLMORE CENTRAL                         </t>
  </si>
  <si>
    <t xml:space="preserve">NORMAN COUNTY EAST </t>
  </si>
  <si>
    <t xml:space="preserve">SIBLEY EAST         </t>
  </si>
  <si>
    <t>CLEARBROOK-GONVICK</t>
  </si>
  <si>
    <t xml:space="preserve">WEST CENTRAL AREA                        </t>
  </si>
  <si>
    <t xml:space="preserve">TRI-COUNTY           </t>
  </si>
  <si>
    <t xml:space="preserve">BELGRADE-BROOTEN-ELROSA    </t>
  </si>
  <si>
    <t xml:space="preserve">G.F.W.                                   </t>
  </si>
  <si>
    <t>A.C.G.C.</t>
  </si>
  <si>
    <t xml:space="preserve">LE SUEUR-HENDERSON </t>
  </si>
  <si>
    <t xml:space="preserve">MARTIN COUNTY WEST      </t>
  </si>
  <si>
    <t xml:space="preserve">BIRD ISLAND-OLIVIA-LAKE LILLIAN          </t>
  </si>
  <si>
    <t xml:space="preserve">GRANADA HUNTLEY-EAST CHAIN               </t>
  </si>
  <si>
    <t xml:space="preserve">EAST CENTRAL       </t>
  </si>
  <si>
    <t xml:space="preserve">WIN-E-MAC         </t>
  </si>
  <si>
    <t xml:space="preserve">GREENBUSH-MIDDLE RIVER    </t>
  </si>
  <si>
    <t xml:space="preserve">HOWARD LAKE-WAVERLY-WINSTED              </t>
  </si>
  <si>
    <t xml:space="preserve">PIPESTONE AREA        </t>
  </si>
  <si>
    <t xml:space="preserve">MESABI EAST         </t>
  </si>
  <si>
    <t xml:space="preserve">FAIRMONT AREA       </t>
  </si>
  <si>
    <t xml:space="preserve">LONG PRAIRIE-GREY EAGLE </t>
  </si>
  <si>
    <t>CEDAR MOUNTAIN</t>
  </si>
  <si>
    <t xml:space="preserve">MORRIS AREA    </t>
  </si>
  <si>
    <t xml:space="preserve">ZUMBROTA-MAZEPPA  </t>
  </si>
  <si>
    <t xml:space="preserve">JANESVILLE-WALDORF-PEMBERTON             </t>
  </si>
  <si>
    <t>LAC QUI PARLE VALLEY</t>
  </si>
  <si>
    <t xml:space="preserve">STEPHEN-ARGYLE CENTRAL SCHOOLS           </t>
  </si>
  <si>
    <t xml:space="preserve">GLENCOE-SILVER LAKE SCHOOL DISTRICT      </t>
  </si>
  <si>
    <t xml:space="preserve">BLUE EARTH </t>
  </si>
  <si>
    <t xml:space="preserve">RED ROCK CENTRAL </t>
  </si>
  <si>
    <t xml:space="preserve">GLENVILLE-EMMONS </t>
  </si>
  <si>
    <t xml:space="preserve">CLINTON-GRACEVILLE-BEARDSLEY             </t>
  </si>
  <si>
    <t xml:space="preserve">LAKE PARK AUDUBON S </t>
  </si>
  <si>
    <t xml:space="preserve">RENVILLE COUNTY WEST   </t>
  </si>
  <si>
    <t xml:space="preserve">JACKSON COUNTY CENTRAL </t>
  </si>
  <si>
    <t xml:space="preserve">REDWOOD AREA        </t>
  </si>
  <si>
    <t xml:space="preserve">WESTBROOK-WALNUT GROVE  </t>
  </si>
  <si>
    <t xml:space="preserve">PLAINVIEW-ELGIN-MILLVILLE                </t>
  </si>
  <si>
    <t xml:space="preserve">RTR              </t>
  </si>
  <si>
    <t xml:space="preserve">ORTONVILLE </t>
  </si>
  <si>
    <t xml:space="preserve">TRACY AREA </t>
  </si>
  <si>
    <t>TRI-CITY UNITED</t>
  </si>
  <si>
    <t xml:space="preserve">RED LAKE COUNTY CENTRAL      </t>
  </si>
  <si>
    <t xml:space="preserve">ROUND LAKE-BREWSTER     </t>
  </si>
  <si>
    <t xml:space="preserve">BRANDON-EVANSVILLE   </t>
  </si>
  <si>
    <t>Rock Ridge</t>
  </si>
  <si>
    <t>Ada-Borup-West</t>
  </si>
  <si>
    <t xml:space="preserve">NEW REFERENDUM GROWTH                    </t>
  </si>
  <si>
    <t xml:space="preserve">MDE DST EST (FUDGE)                      </t>
  </si>
  <si>
    <t xml:space="preserve">CITY ACADEMY                             </t>
  </si>
  <si>
    <t xml:space="preserve">BLUFFVIEW MONTESSORI                     </t>
  </si>
  <si>
    <t xml:space="preserve">NEW HEIGHTS SCHOOL, INC.                 </t>
  </si>
  <si>
    <t xml:space="preserve">CEDAR RIVERSIDE COMMUNITY SCHOOL         </t>
  </si>
  <si>
    <t xml:space="preserve">METRO DEAF SCHOOL                        </t>
  </si>
  <si>
    <t xml:space="preserve">MINNESOTA NEW COUNTRY SCHOOL             </t>
  </si>
  <si>
    <t xml:space="preserve">PACT CHARTER SCHOOL                      </t>
  </si>
  <si>
    <t xml:space="preserve">ATHLOS LEADERSHIP ACADEMY                </t>
  </si>
  <si>
    <t xml:space="preserve">COMMUNITY OF PEACE ACADEMY               </t>
  </si>
  <si>
    <t xml:space="preserve">WORLD LEARNER CHARTER SCHOOL             </t>
  </si>
  <si>
    <t xml:space="preserve">MINNESOTA TRANSITIONS CHARTER SCH        </t>
  </si>
  <si>
    <t xml:space="preserve">ACHIEVE LANGUAGE ACADEMY                 </t>
  </si>
  <si>
    <t xml:space="preserve">DULUTH  ACADEMY            </t>
  </si>
  <si>
    <t xml:space="preserve">CYBER VILLAGE ACADEMY                    </t>
  </si>
  <si>
    <t xml:space="preserve">E.C.H.O. CHARTER SCHOOL                  </t>
  </si>
  <si>
    <t xml:space="preserve">HIGHER GROUND ACADEMY                    </t>
  </si>
  <si>
    <t xml:space="preserve">ST. PAUL CITY SCHOOL                     </t>
  </si>
  <si>
    <t xml:space="preserve">JENNINGS COMMUNITY LEARNING CENTER       </t>
  </si>
  <si>
    <t xml:space="preserve">LIFE PREP                                </t>
  </si>
  <si>
    <t xml:space="preserve">FACE TO FACE ACADEMY                     </t>
  </si>
  <si>
    <t xml:space="preserve">SOJOURNER TRUTH ACADEMY                  </t>
  </si>
  <si>
    <t xml:space="preserve">HIGH SCHOOL FOR RECORDING ARTS           </t>
  </si>
  <si>
    <t xml:space="preserve">MATH AND SCIENCE ACADEMY                 </t>
  </si>
  <si>
    <t xml:space="preserve">NORTHWEST PASSAGE HIGH SCHOOL            </t>
  </si>
  <si>
    <t xml:space="preserve">LAFAYETTE PUBLIC CHARTER SCHOOL          </t>
  </si>
  <si>
    <t xml:space="preserve">NORTH LAKES ACADEMY                      </t>
  </si>
  <si>
    <t xml:space="preserve">LA CRESCENT MONTESSORI &amp; STEM SCHOOL      </t>
  </si>
  <si>
    <t xml:space="preserve">NERSTRAND CHARTER SCHOOL                 </t>
  </si>
  <si>
    <t xml:space="preserve">ROCHESTER OFF-CAMPUS CHARTER HIGH        </t>
  </si>
  <si>
    <t xml:space="preserve">EL COLEGIO CHARTER SCHOOL                </t>
  </si>
  <si>
    <t xml:space="preserve">SCHOOLCRAFT LEARNING COMMUNITY CHTR      </t>
  </si>
  <si>
    <t xml:space="preserve">CROSSLAKE COMMUNITY CHARTER SCHOOL       </t>
  </si>
  <si>
    <t xml:space="preserve">RIVERWAY LEARNING COMMUNITY CHTR         </t>
  </si>
  <si>
    <t xml:space="preserve">KATO PUBLIC CHARTER SCHOOL               </t>
  </si>
  <si>
    <t xml:space="preserve">AURORA CHARTER SCHOOL                    </t>
  </si>
  <si>
    <t xml:space="preserve">EXCELL ACADEMY CHARTER                   </t>
  </si>
  <si>
    <t xml:space="preserve">HOPE COMMUNITY ACADEMY                   </t>
  </si>
  <si>
    <t xml:space="preserve">ACADEMIA CESAR CHAVEZ CHARTER SCH.       </t>
  </si>
  <si>
    <t xml:space="preserve">AFSA HIGH SCHOOL                         </t>
  </si>
  <si>
    <t xml:space="preserve">AVALON SCHOOL                            </t>
  </si>
  <si>
    <t xml:space="preserve">MINNESOTA INTERNATIONAL MIDDLE CHTR      </t>
  </si>
  <si>
    <t xml:space="preserve">FRIENDSHIP ACDMY OF FINE ARTS CHTR.      </t>
  </si>
  <si>
    <t xml:space="preserve">PILLAGER AREA CHARTER SCHOOL             </t>
  </si>
  <si>
    <t xml:space="preserve">DISCOVERY FARIBAULT        </t>
  </si>
  <si>
    <t xml:space="preserve">BLUESKY CHARTER SCHOOL                   </t>
  </si>
  <si>
    <t xml:space="preserve">RIDGEWAY COMMUNITY SCHOOL                </t>
  </si>
  <si>
    <t xml:space="preserve">NORTH SHORE COMMUNITY SCHOOL             </t>
  </si>
  <si>
    <t xml:space="preserve">HARBOR CITY INTERNATIONAL CHARTER        </t>
  </si>
  <si>
    <t xml:space="preserve">SAGE ACADEMY CHARTER SCHOOL              </t>
  </si>
  <si>
    <t xml:space="preserve">URBAN ACADEMY CHARTER SCHOOL             </t>
  </si>
  <si>
    <t xml:space="preserve">NEW CITY SCHOOL                          </t>
  </si>
  <si>
    <t xml:space="preserve">PRAIRIE CREEK COMMUNITY SCHOOL           </t>
  </si>
  <si>
    <t xml:space="preserve">ARCADIA CHARTER SCHOOL                   </t>
  </si>
  <si>
    <t xml:space="preserve">WATERSHED HIGH SCHOOL                    </t>
  </si>
  <si>
    <t xml:space="preserve">NEW CENTURY ACADEMY                      </t>
  </si>
  <si>
    <t xml:space="preserve">TRIO WOLF CREEK DISTANCE LEARNING        </t>
  </si>
  <si>
    <t xml:space="preserve">PARTNERSHIP ACADEMY, INC.                </t>
  </si>
  <si>
    <t xml:space="preserve">NOVA CLASSICAL ACADEMY                   </t>
  </si>
  <si>
    <t xml:space="preserve">GREAT EXPECTATIONS                       </t>
  </si>
  <si>
    <t xml:space="preserve">MINNESOTA INTERNSHIP CENTER              </t>
  </si>
  <si>
    <t xml:space="preserve">HMONG COLLEGE PREP ACADEMY               </t>
  </si>
  <si>
    <t xml:space="preserve">PALADIN CAREER AND TECH HIGH SCHOOL      </t>
  </si>
  <si>
    <t xml:space="preserve">GREAT RIVER SCHOOL                       </t>
  </si>
  <si>
    <t xml:space="preserve">TREKNORTH HIGH SCHOOL                    </t>
  </si>
  <si>
    <t xml:space="preserve">VOYAGEURS EXPEDITIONARY                  </t>
  </si>
  <si>
    <t xml:space="preserve">MAIN STREET SCHOOL PERFORMING ARTS       </t>
  </si>
  <si>
    <t xml:space="preserve">AUGSBURG FAIRVIEW ACADEMY                </t>
  </si>
  <si>
    <t xml:space="preserve">ST PAUL CONSERVATORY PERFORMING ART      </t>
  </si>
  <si>
    <t xml:space="preserve">Spero Academy                            </t>
  </si>
  <si>
    <t xml:space="preserve">LAKES INTERNATIONAL LANGUAGE ACADEM      </t>
  </si>
  <si>
    <t xml:space="preserve">KALEIDOSCOPE CHARTER SCHOOL              </t>
  </si>
  <si>
    <t xml:space="preserve">ACADEMIC ARTS HIGH SCHOOL                </t>
  </si>
  <si>
    <t xml:space="preserve">ST. CROIX PREPARATORY ACADEMY            </t>
  </si>
  <si>
    <t xml:space="preserve">UBAH MEDICAL ACADEMY CHARTER SCHOOL      </t>
  </si>
  <si>
    <t xml:space="preserve">EAGLE RIDGE ACADEMY CHARTER SCHOOL       </t>
  </si>
  <si>
    <t xml:space="preserve">BEACON ACADEMY                           </t>
  </si>
  <si>
    <t xml:space="preserve">PRAIRIE SEEDS ACADEMY                    </t>
  </si>
  <si>
    <t xml:space="preserve">TEAM ACADEMY                             </t>
  </si>
  <si>
    <t xml:space="preserve">METRO SCHOOLS CHARTER                    </t>
  </si>
  <si>
    <t xml:space="preserve">TWIN CITIES ACADEMY HIGH SCHOOL          </t>
  </si>
  <si>
    <t xml:space="preserve">ROCHESTER MATH AND SCIENCE ACADEMY       </t>
  </si>
  <si>
    <t xml:space="preserve">SWAN RIVER MONTESSORI CHARTER SCH        </t>
  </si>
  <si>
    <t xml:space="preserve">LOVEWORKS ACADEMY FOR ARTS               </t>
  </si>
  <si>
    <t xml:space="preserve">YINGHUA ACADEMY                          </t>
  </si>
  <si>
    <t xml:space="preserve">STRIDE ACADEMY CHARTER SCHOOL            </t>
  </si>
  <si>
    <t xml:space="preserve">NEW MILLENNIUM ACADEMY CHARTER SCH       </t>
  </si>
  <si>
    <t xml:space="preserve">GREEN ISLE COMMUNITY SCHOOL              </t>
  </si>
  <si>
    <t xml:space="preserve">BIRCH GROVE COMMUNITY SCHOOL             </t>
  </si>
  <si>
    <t xml:space="preserve">NORTHERN LIGHTS COMMUNITY SCHOOL         </t>
  </si>
  <si>
    <t xml:space="preserve">MINNESOTA ONLINE HIGH SCHOOL             </t>
  </si>
  <si>
    <t xml:space="preserve">EDVISIONS OFF CAMPUS SCHOOL              </t>
  </si>
  <si>
    <t xml:space="preserve">TWIN CITIES GERMAN IMMERSION CHTR        </t>
  </si>
  <si>
    <t xml:space="preserve">DUGSI ACADEMY                            </t>
  </si>
  <si>
    <t xml:space="preserve">NAYTAHWAUSH COMMUNITY SCHOOL             </t>
  </si>
  <si>
    <t xml:space="preserve">SEVEN HILLS PREPARATORY ACADEMY          </t>
  </si>
  <si>
    <t xml:space="preserve">SPECTRUM HIGH SCHOOL                     </t>
  </si>
  <si>
    <t xml:space="preserve">NEW DISCOVERIES MONTESSORI ACADEMY       </t>
  </si>
  <si>
    <t xml:space="preserve">SOUTHSIDE FAMILY CHARTER SCHOOL          </t>
  </si>
  <si>
    <t xml:space="preserve">LAURA JEFFREY ACADEMY CHARTER            </t>
  </si>
  <si>
    <t xml:space="preserve">EAST RANGE ACADEMY OF TECH-SCIENCE       </t>
  </si>
  <si>
    <t xml:space="preserve">INTERNATIONAL SPANISH LANGUAGE ACAD      </t>
  </si>
  <si>
    <t xml:space="preserve">GLACIAL HILLS ELEMENTARY                 </t>
  </si>
  <si>
    <t xml:space="preserve">STONEBRIDGE WORLD SCHOOL                 </t>
  </si>
  <si>
    <t xml:space="preserve">HIAWATHA ACADEMIES                       </t>
  </si>
  <si>
    <t xml:space="preserve">NOBLE ACADEMY                            </t>
  </si>
  <si>
    <t xml:space="preserve">CLARKFIELD CHARTER SCHOOL                </t>
  </si>
  <si>
    <t xml:space="preserve">MINISINAAKWAANG LEADERSHIP ACADEMY       </t>
  </si>
  <si>
    <t xml:space="preserve">LINCOLN INTERNATIONAL SCHOOL             </t>
  </si>
  <si>
    <t xml:space="preserve">COMMUNITY SCHOOL OF EXCELLENCE           </t>
  </si>
  <si>
    <t xml:space="preserve">LIONSGATE ACADEMY                        </t>
  </si>
  <si>
    <t xml:space="preserve">ASPEN ACADEMY                            </t>
  </si>
  <si>
    <t xml:space="preserve">DAVINCI ACADEMY                          </t>
  </si>
  <si>
    <t xml:space="preserve">GLOBAL ACADEMY                           </t>
  </si>
  <si>
    <t xml:space="preserve">NATURAL SCIENCE ACADEMY                  </t>
  </si>
  <si>
    <t xml:space="preserve">COLOGNE ACADEMY                          </t>
  </si>
  <si>
    <t xml:space="preserve">BRIGHT WATER ELEMENTARY                  </t>
  </si>
  <si>
    <t xml:space="preserve">KIPP MINNESOTA CHARTER SCHOOL            </t>
  </si>
  <si>
    <t xml:space="preserve">BEST ACADEMY                             </t>
  </si>
  <si>
    <t xml:space="preserve">COLLEGE PREPARATORY ELEMENTARY           </t>
  </si>
  <si>
    <t xml:space="preserve">CANNON RIVER STEM SCHOOL                 </t>
  </si>
  <si>
    <t xml:space="preserve">OSHKI OGIMAAG CHARTER SCHOOL             </t>
  </si>
  <si>
    <t xml:space="preserve">DISCOVERY WOODS MONTESSORI SCHOOL        </t>
  </si>
  <si>
    <t xml:space="preserve">PARNASSUS PREPARATORY CHARTER SCH        </t>
  </si>
  <si>
    <t xml:space="preserve">STEP ACADEMY CHARTER SCHOOL              </t>
  </si>
  <si>
    <t xml:space="preserve">CORNERSTONE MONTESSORI ELEMENTARY        </t>
  </si>
  <si>
    <t xml:space="preserve">ROCHESTER STEM ACADEMY                   </t>
  </si>
  <si>
    <t xml:space="preserve">HENNEPIN ELEMENTARY SCHOOL               </t>
  </si>
  <si>
    <t xml:space="preserve">VERMILION COUNTRY SCHOOL                 </t>
  </si>
  <si>
    <t xml:space="preserve">NASHA SHKOLA CHARTER SCHOOL              </t>
  </si>
  <si>
    <t xml:space="preserve">MASTERY SCHOOL                           </t>
  </si>
  <si>
    <t xml:space="preserve">UPPER MISSISSIPPI ACADEMY                </t>
  </si>
  <si>
    <t xml:space="preserve">PRODEO ACADEMY                           </t>
  </si>
  <si>
    <t xml:space="preserve">SEJONG ACADEMY OF MINNESOTA              </t>
  </si>
  <si>
    <t xml:space="preserve">TECHNICAL ACADEMIES OF MINNESOTA         </t>
  </si>
  <si>
    <t xml:space="preserve">VENTURE ACADEMY                          </t>
  </si>
  <si>
    <t xml:space="preserve">NORTHEAST COLLEGE PREP                   </t>
  </si>
  <si>
    <t xml:space="preserve">AGAMIM CLASSICAL ACADEMY                 </t>
  </si>
  <si>
    <t xml:space="preserve">DISCOVERY CHARTER SCHOOL                 </t>
  </si>
  <si>
    <t xml:space="preserve">SAINT CLOUD MATH AND SCIENCE ACADEM      </t>
  </si>
  <si>
    <t xml:space="preserve">STAR OF THE NORTH ACADEMY CHARTER S      </t>
  </si>
  <si>
    <t xml:space="preserve">UNIVERSAL ACADEMY CHARTER SCHOOL         </t>
  </si>
  <si>
    <t xml:space="preserve">BDOTE LEARNING CENTER                    </t>
  </si>
  <si>
    <t xml:space="preserve">ART AND SCIENCE ACADEMY                  </t>
  </si>
  <si>
    <t xml:space="preserve">WOODBURY LEADERSHIP ACADEMY              </t>
  </si>
  <si>
    <t xml:space="preserve">JANE GOODALL ENVIRONMENTAL SCIENCE       </t>
  </si>
  <si>
    <t xml:space="preserve">MINNESOTA EARLY LEARNING ACADEMY         </t>
  </si>
  <si>
    <t xml:space="preserve">MINNESOTA MATH AND SCIENCE ACADEMY       </t>
  </si>
  <si>
    <t xml:space="preserve">SUMMIT CHARTER SCHOOL                    </t>
  </si>
  <si>
    <t xml:space="preserve">LEVEL UP ACADEMY                         </t>
  </si>
  <si>
    <t xml:space="preserve">METRO EDUCATION FOR FUTURE EMPLOY        </t>
  </si>
  <si>
    <t xml:space="preserve">ROCHESTER BEACON ACADEMY                 </t>
  </si>
  <si>
    <t xml:space="preserve">TESFA INTERNATIONAL SCHOOL               </t>
  </si>
  <si>
    <t xml:space="preserve">New Century School                       </t>
  </si>
  <si>
    <t xml:space="preserve">North Metro Flex Academy                 </t>
  </si>
  <si>
    <t xml:space="preserve">FIT Academy                              </t>
  </si>
  <si>
    <t xml:space="preserve">Athlos Academy of Saint Cloud            </t>
  </si>
  <si>
    <t xml:space="preserve">Phoenix Academy                          </t>
  </si>
  <si>
    <t xml:space="preserve">Marine Area Community School             </t>
  </si>
  <si>
    <t xml:space="preserve">Skyline Math and Science Academy         </t>
  </si>
  <si>
    <t xml:space="preserve">The Journey School                       </t>
  </si>
  <si>
    <t xml:space="preserve">SciTech Academy                          </t>
  </si>
  <si>
    <t xml:space="preserve">Progeny Academy Charter School           </t>
  </si>
  <si>
    <t xml:space="preserve">Gateway STEM Academy                     </t>
  </si>
  <si>
    <t xml:space="preserve">Minnesota Wildflower Montisorri          </t>
  </si>
  <si>
    <t>Three Rivers Montessori</t>
  </si>
  <si>
    <t xml:space="preserve">Horizon Science Academy                  </t>
  </si>
  <si>
    <t>Great Oaks Academy</t>
  </si>
  <si>
    <t>Quantum STEAM Academy</t>
  </si>
  <si>
    <t xml:space="preserve">Aurora Waasakone Community               </t>
  </si>
  <si>
    <t xml:space="preserve">Modern Montessori Charter School         </t>
  </si>
  <si>
    <t xml:space="preserve">St. Paul School of Northern Lights       </t>
  </si>
  <si>
    <t>Notre Ecole</t>
  </si>
  <si>
    <t>Metro Tech Academy</t>
  </si>
  <si>
    <t>Minneapolis School of New Music</t>
  </si>
  <si>
    <t>Innovation Science and technology Academy</t>
  </si>
  <si>
    <t>Escuela Exitos</t>
  </si>
  <si>
    <t>Aim Academy of Science and technology</t>
  </si>
  <si>
    <t>Creekstone Montessori School</t>
  </si>
  <si>
    <t>Endazhi-Nitawinging</t>
  </si>
  <si>
    <t xml:space="preserve">MDE CHT EST (FUDGE)                      </t>
  </si>
  <si>
    <t xml:space="preserve">COOPERATIVE &amp; INTERMED DISTRICTS         </t>
  </si>
  <si>
    <t>Biennium</t>
  </si>
  <si>
    <t>FY26</t>
  </si>
  <si>
    <t>FY27</t>
  </si>
  <si>
    <t>Library Aid</t>
  </si>
  <si>
    <t>appropriation</t>
  </si>
  <si>
    <t>DIST</t>
  </si>
  <si>
    <t>TYPE</t>
  </si>
  <si>
    <t>NAME</t>
  </si>
  <si>
    <t>AWADM24</t>
  </si>
  <si>
    <t>AWADM25</t>
  </si>
  <si>
    <t>AWADM26</t>
  </si>
  <si>
    <t>AWADM27</t>
  </si>
  <si>
    <t>Aid 24</t>
  </si>
  <si>
    <t>Aid 25</t>
  </si>
  <si>
    <t>Aid 26</t>
  </si>
  <si>
    <t>Aid 27</t>
  </si>
  <si>
    <t xml:space="preserve">AITKIN PUBLIC SCHOOL DISTRICT      </t>
  </si>
  <si>
    <t xml:space="preserve">Minneapolis Public School District </t>
  </si>
  <si>
    <t xml:space="preserve">HILL CITY PUBLIC SCHOOL DISTRICT   </t>
  </si>
  <si>
    <t xml:space="preserve">MCGREGOR PUBLIC SCHOOL DISTRICT    </t>
  </si>
  <si>
    <t>South St. Paul Public School Dist</t>
  </si>
  <si>
    <t>Anoka-Hennepin School District</t>
  </si>
  <si>
    <t xml:space="preserve">CENTENNIAL PUBLIC SCHOOL DISTRICT  </t>
  </si>
  <si>
    <t xml:space="preserve">FRIDLEY PUBLIC SCHOOL DISTRICT     </t>
  </si>
  <si>
    <t xml:space="preserve">St. Francis Area Schools           </t>
  </si>
  <si>
    <t xml:space="preserve">SPRING LAKE PARK PUBLIC SCHOOLS    </t>
  </si>
  <si>
    <t xml:space="preserve">DETROIT LAKES PUBLIC SCHOOL DIST.  </t>
  </si>
  <si>
    <t xml:space="preserve">FRAZEE-VERGAS PUBLIC SCHOOL DIST.  </t>
  </si>
  <si>
    <t xml:space="preserve">PINE POINT PUBLIC SCHOOL DISTRICT  </t>
  </si>
  <si>
    <t xml:space="preserve">BEMIDJI PUBLIC SCHOOL DISTRICT     </t>
  </si>
  <si>
    <t xml:space="preserve">BLACKDUCK PUBLIC SCHOOL DISTRICT   </t>
  </si>
  <si>
    <t xml:space="preserve">KELLIHER PUBLIC SCHOOL DISTRICT    </t>
  </si>
  <si>
    <t xml:space="preserve">RED LAKE PUBLIC SCHOOL DISTRICT    </t>
  </si>
  <si>
    <t xml:space="preserve">SAUK RAPIDS-RICE PUBLIC SCHOOLS    </t>
  </si>
  <si>
    <t xml:space="preserve">FOLEY PUBLIC SCHOOL DISTRICT       </t>
  </si>
  <si>
    <t xml:space="preserve">ST. CLAIR PUBLIC SCHOOL DISTRICT   </t>
  </si>
  <si>
    <t xml:space="preserve">MANKATO PUBLIC SCHOOL DISTRICT     </t>
  </si>
  <si>
    <t xml:space="preserve">COMFREY PUBLIC SCHOOL DISTRICT     </t>
  </si>
  <si>
    <t xml:space="preserve">SLEEPY EYE PUBLIC SCHOOL DISTRICT  </t>
  </si>
  <si>
    <t xml:space="preserve">SPRINGFIELD PUBLIC SCHOOL DISTRICT </t>
  </si>
  <si>
    <t xml:space="preserve">NEW ULM PUBLIC SCHOOL DISTRICT     </t>
  </si>
  <si>
    <t xml:space="preserve">BARNUM PUBLIC SCHOOL DISTRICT      </t>
  </si>
  <si>
    <t xml:space="preserve">CARLTON PUBLIC SCHOOL DISTRICT     </t>
  </si>
  <si>
    <t xml:space="preserve">CLOQUET PUBLIC SCHOOL DISTRICT     </t>
  </si>
  <si>
    <t xml:space="preserve">CROMWELL-WRIGHT PUBLIC SCHOOLS     </t>
  </si>
  <si>
    <t xml:space="preserve">MOOSE LAKE PUBLIC SCHOOL DISTRICT  </t>
  </si>
  <si>
    <t xml:space="preserve">ESKO PUBLIC SCHOOL DISTRICT        </t>
  </si>
  <si>
    <t xml:space="preserve">WRENSHALL PUBLIC SCHOOL DISTRICT   </t>
  </si>
  <si>
    <t xml:space="preserve">CENTRAL PUBLIC SCHOOL DISTRICT     </t>
  </si>
  <si>
    <t xml:space="preserve">WACONIA PUBLIC SCHOOL DISTRICT     </t>
  </si>
  <si>
    <t>Watertown-Mayer Public School Dist</t>
  </si>
  <si>
    <t xml:space="preserve">CASS LAKE-BENA PUBLIC SCHOOLS      </t>
  </si>
  <si>
    <t xml:space="preserve">PILLAGER PUBLIC SCHOOL DISTRICT    </t>
  </si>
  <si>
    <t xml:space="preserve">NORTHLAND COMMUNITY SCHOOLS        </t>
  </si>
  <si>
    <t xml:space="preserve">MONTEVIDEO PUBLIC SCHOOL DISTRICT  </t>
  </si>
  <si>
    <t>North Branch Area Public Schools</t>
  </si>
  <si>
    <t xml:space="preserve">RUSH CITY PUBLIC SCHOOL DISTRICT   </t>
  </si>
  <si>
    <t xml:space="preserve">BARNESVILLE PUBLIC SCHOOL DIST.    </t>
  </si>
  <si>
    <t xml:space="preserve">HAWLEY PUBLIC SCHOOL DISTRICT      </t>
  </si>
  <si>
    <t>Moorhead Area Public Schools</t>
  </si>
  <si>
    <t xml:space="preserve">BAGLEY PUBLIC SCHOOL DISTRICT      </t>
  </si>
  <si>
    <t xml:space="preserve">COOK COUNTY PUBLIC SCHOOLS         </t>
  </si>
  <si>
    <t xml:space="preserve">MOUNTAIN LAKE PUBLIC SCHOOLS       </t>
  </si>
  <si>
    <t xml:space="preserve">WINDOM PUBLIC SCHOOL DISTRICT      </t>
  </si>
  <si>
    <t xml:space="preserve">BRAINERD PUBLIC SCHOOL DISTRICT    </t>
  </si>
  <si>
    <t xml:space="preserve">CROSBY-IRONTON PUBLIC SCHOOL DIST. </t>
  </si>
  <si>
    <t xml:space="preserve">PEQUOT LAKES PUBLIC SCHOOLS        </t>
  </si>
  <si>
    <t>Burnsville-Eagan-Savage School Dist</t>
  </si>
  <si>
    <t xml:space="preserve">FARMINGTON PUBLIC SCHOOL DISTRICT  </t>
  </si>
  <si>
    <t>Lakeville Area Schools</t>
  </si>
  <si>
    <t xml:space="preserve">RANDOLPH PUBLIC SCHOOL DISTRICT    </t>
  </si>
  <si>
    <t xml:space="preserve">ROSEMOUNT-APPLE VALLEY-EAGAN       </t>
  </si>
  <si>
    <t>West St. Paul-Mendota Heights-Eagan</t>
  </si>
  <si>
    <t xml:space="preserve">INVER GROVE HEIGHTS SCHOOLS        </t>
  </si>
  <si>
    <t xml:space="preserve">HASTINGS PUBLIC SCHOOL DISTRICT    </t>
  </si>
  <si>
    <t xml:space="preserve">HAYFIELD PUBLIC SCHOOL DISTRICT    </t>
  </si>
  <si>
    <t xml:space="preserve">KASSON-MANTORVILLE SCHOOL DISTRICT </t>
  </si>
  <si>
    <t xml:space="preserve">ALEXANDRIA PUBLIC SCHOOL DISTRICT  </t>
  </si>
  <si>
    <t xml:space="preserve">OSAKIS PUBLIC SCHOOL DISTRICT      </t>
  </si>
  <si>
    <t xml:space="preserve">CHATFIELD PUBLIC SCHOOLS           </t>
  </si>
  <si>
    <t xml:space="preserve">LANESBORO PUBLIC SCHOOL DISTRICT   </t>
  </si>
  <si>
    <t>Mabel-Canton Public School District</t>
  </si>
  <si>
    <t xml:space="preserve">RUSHFORD-PETERSON PUBLIC SCHOOLS   </t>
  </si>
  <si>
    <t xml:space="preserve">ALBERT LEA PUBLIC SCHOOL DISTRICT  </t>
  </si>
  <si>
    <t xml:space="preserve">GOODHUE PUBLIC SCHOOL DISTRICT     </t>
  </si>
  <si>
    <t>Pine Island Public School District</t>
  </si>
  <si>
    <t>Red Wing Public School District</t>
  </si>
  <si>
    <t xml:space="preserve">ASHBY PUBLIC SCHOOL DISTRICT       </t>
  </si>
  <si>
    <t xml:space="preserve">HERMAN-NORCROSS SCHOOL DISTRICT    </t>
  </si>
  <si>
    <t xml:space="preserve">HOPKINS PUBLIC SCHOOL DISTRICT     </t>
  </si>
  <si>
    <t xml:space="preserve">BLOOMINGTON PUBLIC SCHOOL DISTRICT </t>
  </si>
  <si>
    <t xml:space="preserve">EDINA PUBLIC SCHOOL DISTRICT       </t>
  </si>
  <si>
    <t xml:space="preserve">MINNETONKA PUBLIC SCHOOL DISTRICT  </t>
  </si>
  <si>
    <t xml:space="preserve">WESTONKA PUBLIC SCHOOL DISTRICT    </t>
  </si>
  <si>
    <t xml:space="preserve">ORONO PUBLIC SCHOOL DISTRICT       </t>
  </si>
  <si>
    <t xml:space="preserve">OSSEO PUBLIC SCHOOL DISTRICT       </t>
  </si>
  <si>
    <t xml:space="preserve">RICHFIELD PUBLIC SCHOOL DISTRICT   </t>
  </si>
  <si>
    <t xml:space="preserve">ROBBINSDALE PUBLIC SCHOOL DISTRICT </t>
  </si>
  <si>
    <t xml:space="preserve">ST. ANTHONY-NEW BRIGHTON SCHOOLS   </t>
  </si>
  <si>
    <t xml:space="preserve">ST. LOUIS PARK PUBLIC SCHOOL DIST. </t>
  </si>
  <si>
    <t xml:space="preserve">WAYZATA PUBLIC SCHOOL DISTRICT     </t>
  </si>
  <si>
    <t xml:space="preserve">BROOKLYN CENTER SCHOOL DISTRICT    </t>
  </si>
  <si>
    <t xml:space="preserve">HOUSTON PUBLIC SCHOOL DISTRICT     </t>
  </si>
  <si>
    <t xml:space="preserve">SPRING GROVE SCHOOL DISTRICT       </t>
  </si>
  <si>
    <t xml:space="preserve">CALEDONIA PUBLIC SCHOOL DISTRICT   </t>
  </si>
  <si>
    <t xml:space="preserve">LA CRESCENT-HOKAH SCHOOL DISTRICT  </t>
  </si>
  <si>
    <t>Laporte Public School District</t>
  </si>
  <si>
    <t xml:space="preserve">NEVIS PUBLIC SCHOOL DISTRICT       </t>
  </si>
  <si>
    <t xml:space="preserve">PARK RAPIDS PUBLIC SCHOOL DISTRICT </t>
  </si>
  <si>
    <t xml:space="preserve">BRAHAM PUBLIC SCHOOL DISTRICT      </t>
  </si>
  <si>
    <t xml:space="preserve">GREENWAY PUBLIC SCHOOL DISTRICT    </t>
  </si>
  <si>
    <t xml:space="preserve">DEER RIVER PUBLIC SCHOOL DISTRICT  </t>
  </si>
  <si>
    <t xml:space="preserve">NASHWAUK-KEEWATIN SCHOOL DISTRICT  </t>
  </si>
  <si>
    <t xml:space="preserve">FRANCONIA PUBLIC SCHOOL DISTRICT   </t>
  </si>
  <si>
    <t xml:space="preserve">HERON LAKE-OKABENA SCHOOL DISTRICT </t>
  </si>
  <si>
    <t xml:space="preserve">MORA PUBLIC SCHOOL DISTRICT        </t>
  </si>
  <si>
    <t xml:space="preserve">OGILVIE PUBLIC SCHOOL DISTRICT     </t>
  </si>
  <si>
    <t xml:space="preserve">NEW LONDON-SPICER SCHOOL DISTRICT  </t>
  </si>
  <si>
    <t xml:space="preserve">WILLMAR PUBLIC SCHOOL DISTRICT     </t>
  </si>
  <si>
    <t xml:space="preserve">LANCASTER PUBLIC SCHOOL DISTRICT   </t>
  </si>
  <si>
    <t xml:space="preserve">LITTLEFORK-BIG FALLS SCHOOL DIST.  </t>
  </si>
  <si>
    <t xml:space="preserve">SOUTH KOOCHICHING SCHOOL DISTRICT  </t>
  </si>
  <si>
    <t xml:space="preserve">DAWSON-BOYD PUBLIC SCHOOL DISTRICT </t>
  </si>
  <si>
    <t xml:space="preserve">LAKE SUPERIOR PUBLIC SCHOOL DIST.  </t>
  </si>
  <si>
    <t xml:space="preserve">LAKE OF THE WOODS SCHOOL DISTRICT  </t>
  </si>
  <si>
    <t xml:space="preserve">CLEVELAND PUBLIC SCHOOL DISTRICT   </t>
  </si>
  <si>
    <t xml:space="preserve">HENDRICKS PUBLIC SCHOOL DISTRICT   </t>
  </si>
  <si>
    <t xml:space="preserve">IVANHOE PUBLIC SCHOOL DISTRICT     </t>
  </si>
  <si>
    <t xml:space="preserve">LAKE BENTON PUBLIC SCHOOL DISTRICT </t>
  </si>
  <si>
    <t xml:space="preserve">MARSHALL PUBLIC SCHOOL DISTRICT    </t>
  </si>
  <si>
    <t xml:space="preserve">MINNEOTA PUBLIC SCHOOL DISTRICT    </t>
  </si>
  <si>
    <t xml:space="preserve">LYND PUBLIC SCHOOL DISTRICT        </t>
  </si>
  <si>
    <t xml:space="preserve">HUTCHINSON PUBLIC SCHOOL DISTRICT  </t>
  </si>
  <si>
    <t xml:space="preserve">LESTER PRAIRIE PUBLIC SCHOOL DIST. </t>
  </si>
  <si>
    <t xml:space="preserve">MAHNOMEN PUBLIC SCHOOL DISTRICT    </t>
  </si>
  <si>
    <t>Waubun-Ogema-White Earth Schools</t>
  </si>
  <si>
    <t xml:space="preserve">MARSHALL COUNTY CENTRAL SCHOOLS    </t>
  </si>
  <si>
    <t xml:space="preserve">GRYGLA PUBLIC SCHOOL DISTRICT      </t>
  </si>
  <si>
    <t xml:space="preserve">TRUMAN PUBLIC SCHOOL DISTRICT      </t>
  </si>
  <si>
    <t xml:space="preserve">LITCHFIELD PUBLIC SCHOOL DISTRICT  </t>
  </si>
  <si>
    <t>Dassel-Cokato Public Schools</t>
  </si>
  <si>
    <t xml:space="preserve">ISLE PUBLIC SCHOOL DISTRICT        </t>
  </si>
  <si>
    <t xml:space="preserve">PRINCETON PUBLIC SCHOOL DISTRICT   </t>
  </si>
  <si>
    <t xml:space="preserve">ONAMIA PUBLIC SCHOOL DISTRICT      </t>
  </si>
  <si>
    <t>Little Falls Community Schools</t>
  </si>
  <si>
    <t xml:space="preserve">PIERZ PUBLIC SCHOOL DISTRICT       </t>
  </si>
  <si>
    <t xml:space="preserve">ROYALTON PUBLIC SCHOOL DISTRICT    </t>
  </si>
  <si>
    <t xml:space="preserve">SWANVILLE PUBLIC SCHOOL DISTRICT   </t>
  </si>
  <si>
    <t xml:space="preserve">UPSALA PUBLIC SCHOOL DISTRICT      </t>
  </si>
  <si>
    <t xml:space="preserve">AUSTIN PUBLIC SCHOOL DISTRICT      </t>
  </si>
  <si>
    <t xml:space="preserve">LYLE PUBLIC SCHOOL DISTRICT        </t>
  </si>
  <si>
    <t xml:space="preserve">LEROY-OSTRANDER PUBLIC SCHOOLS     </t>
  </si>
  <si>
    <t xml:space="preserve">SOUTHLAND PUBLIC SCHOOL DISTRICT   </t>
  </si>
  <si>
    <t xml:space="preserve">FULDA PUBLIC SCHOOL DISTRICT       </t>
  </si>
  <si>
    <t xml:space="preserve">NICOLLET PUBLIC SCHOOL DISTRICT    </t>
  </si>
  <si>
    <t xml:space="preserve">ST. PETER PUBLIC SCHOOL DISTRICT   </t>
  </si>
  <si>
    <t xml:space="preserve">ADRIAN PUBLIC SCHOOL DISTRICT      </t>
  </si>
  <si>
    <t xml:space="preserve">ELLSWORTH PUBLIC SCHOOL DISTRICT   </t>
  </si>
  <si>
    <t xml:space="preserve">WORTHINGTON PUBLIC SCHOOL DISTRICT </t>
  </si>
  <si>
    <t xml:space="preserve">BYRON PUBLIC SCHOOL DISTRICT       </t>
  </si>
  <si>
    <t xml:space="preserve">DOVER-EYOTA PUBLIC SCHOOL DISTRICT </t>
  </si>
  <si>
    <t xml:space="preserve">ROCHESTER PUBLIC SCHOOL DISTRICT   </t>
  </si>
  <si>
    <t xml:space="preserve">BATTLE LAKE PUBLIC SCHOOL DISTRICT </t>
  </si>
  <si>
    <t xml:space="preserve">HENNING PUBLIC SCHOOL DISTRICT     </t>
  </si>
  <si>
    <t>Pelican Rapids Public Schools</t>
  </si>
  <si>
    <t xml:space="preserve">PERHAM-DENT PUBLIC SCHOOL DISTRICT </t>
  </si>
  <si>
    <t xml:space="preserve">UNDERWOOD PUBLIC SCHOOL DISTRICT   </t>
  </si>
  <si>
    <t xml:space="preserve">NEW YORK MILLS PUBLIC SCHOOL DIST. </t>
  </si>
  <si>
    <t xml:space="preserve">GOODRIDGE PUBLIC SCHOOL DISTRICT   </t>
  </si>
  <si>
    <t xml:space="preserve">THIEF RIVER FALLS SCHOOL DISTRICT  </t>
  </si>
  <si>
    <t xml:space="preserve">PINE CITY PUBLIC SCHOOL DISTRICT   </t>
  </si>
  <si>
    <t xml:space="preserve">EDGERTON PUBLIC SCHOOL DISTRICT    </t>
  </si>
  <si>
    <t xml:space="preserve">CLIMAX-SHELLY PUBLIC SCHOOLS       </t>
  </si>
  <si>
    <t xml:space="preserve">CROOKSTON PUBLIC SCHOOL DISTRICT   </t>
  </si>
  <si>
    <t>East Grand Forks Public Schools</t>
  </si>
  <si>
    <t xml:space="preserve">FERTILE-BELTRAMI SCHOOL DISTRICT   </t>
  </si>
  <si>
    <t xml:space="preserve">FISHER PUBLIC SCHOOL DISTRICT      </t>
  </si>
  <si>
    <t xml:space="preserve">FOSSTON PUBLIC SCHOOL DISTRICT     </t>
  </si>
  <si>
    <t xml:space="preserve">MOUNDS VIEW PUBLIC SCHOOL DISTRICT </t>
  </si>
  <si>
    <t>North St. Paul-Maplewood Oakdale</t>
  </si>
  <si>
    <t xml:space="preserve">ROSEVILLE PUBLIC SCHOOL DISTRICT   </t>
  </si>
  <si>
    <t xml:space="preserve">WHITE BEAR LAKE SCHOOL DISTRICT    </t>
  </si>
  <si>
    <t>Saint Paul Public Schools</t>
  </si>
  <si>
    <t xml:space="preserve">RED LAKE FALLS PUBLIC SCHOOL DIST. </t>
  </si>
  <si>
    <t xml:space="preserve">MILROY PUBLIC SCHOOL DISTRICT      </t>
  </si>
  <si>
    <t xml:space="preserve">WABASSO PUBLIC SCHOOL DISTRICT     </t>
  </si>
  <si>
    <t xml:space="preserve">FARIBAULT PUBLIC SCHOOL DISTRICT   </t>
  </si>
  <si>
    <t xml:space="preserve">NORTHFIELD PUBLIC SCHOOL DISTRICT  </t>
  </si>
  <si>
    <t xml:space="preserve">HILLS-BEAVER CREEK SCHOOL DISTRICT </t>
  </si>
  <si>
    <t xml:space="preserve">BADGER PUBLIC SCHOOL DISTRICT      </t>
  </si>
  <si>
    <t xml:space="preserve">ROSEAU PUBLIC SCHOOL DISTRICT      </t>
  </si>
  <si>
    <t xml:space="preserve">WARROAD PUBLIC SCHOOL DISTRICT     </t>
  </si>
  <si>
    <t xml:space="preserve">CHISHOLM PUBLIC SCHOOL DISTRICT    </t>
  </si>
  <si>
    <t xml:space="preserve">ELY PUBLIC SCHOOL DISTRICT         </t>
  </si>
  <si>
    <t xml:space="preserve">FLOODWOOD PUBLIC SCHOOL DISTRICT   </t>
  </si>
  <si>
    <t>Hermantown Community Schools</t>
  </si>
  <si>
    <t xml:space="preserve">HIBBING PUBLIC SCHOOL DISTRICT     </t>
  </si>
  <si>
    <t xml:space="preserve">PROCTOR PUBLIC SCHOOL DISTRICT     </t>
  </si>
  <si>
    <t xml:space="preserve">NETT LAKE PUBLIC SCHOOL DISTRICT   </t>
  </si>
  <si>
    <t xml:space="preserve">DULUTH PUBLIC SCHOOL DISTRICT      </t>
  </si>
  <si>
    <t xml:space="preserve">MOUNTAIN IRON-BUHL SCHOOL DISTRICT </t>
  </si>
  <si>
    <t xml:space="preserve">JORDAN PUBLIC SCHOOL DISTRICT      </t>
  </si>
  <si>
    <t xml:space="preserve">PRIOR LAKE-SAVAGE AREA SCHOOLS     </t>
  </si>
  <si>
    <t xml:space="preserve">SHAKOPEE PUBLIC SCHOOL DISTRICT    </t>
  </si>
  <si>
    <t xml:space="preserve">NEW PRAGUE AREA SCHOOLS            </t>
  </si>
  <si>
    <t xml:space="preserve">BECKER PUBLIC SCHOOL DISTRICT      </t>
  </si>
  <si>
    <t xml:space="preserve">BIG LAKE PUBLIC SCHOOL DISTRICT    </t>
  </si>
  <si>
    <t>Elk River Public School District</t>
  </si>
  <si>
    <t xml:space="preserve">HOLDINGFORD PUBLIC SCHOOL DISTRICT </t>
  </si>
  <si>
    <t xml:space="preserve">KIMBALL PUBLIC SCHOOL DISTRICT     </t>
  </si>
  <si>
    <t xml:space="preserve">MELROSE PUBLIC SCHOOL DISTRICT     </t>
  </si>
  <si>
    <t xml:space="preserve">PAYNESVILLE PUBLIC SCHOOL DISTRICT </t>
  </si>
  <si>
    <t xml:space="preserve">ST. CLOUD PUBLIC SCHOOL DISTRICT   </t>
  </si>
  <si>
    <t xml:space="preserve">SAUK CENTRE PUBLIC SCHOOL DISTRICT </t>
  </si>
  <si>
    <t xml:space="preserve">ALBANY PUBLIC SCHOOL DISTRICT      </t>
  </si>
  <si>
    <t xml:space="preserve">ROCORI PUBLIC SCHOOL DISTRICT      </t>
  </si>
  <si>
    <t xml:space="preserve">OWATONNA PUBLIC SCHOOL DISTRICT    </t>
  </si>
  <si>
    <t xml:space="preserve">MEDFORD PUBLIC SCHOOL DISTRICT     </t>
  </si>
  <si>
    <t xml:space="preserve">HANCOCK PUBLIC SCHOOL DISTRICT     </t>
  </si>
  <si>
    <t>Chokio-Alberta Public Schools</t>
  </si>
  <si>
    <t xml:space="preserve">KERKHOVEN-MURDOCK-SUNBURG          </t>
  </si>
  <si>
    <t xml:space="preserve">BENSON PUBLIC SCHOOL DISTRICT      </t>
  </si>
  <si>
    <t xml:space="preserve">BERTHA-HEWITT PUBLIC SCHOOL DIST.  </t>
  </si>
  <si>
    <t xml:space="preserve">BROWERVILLE PUBLIC SCHOOL DISTRICT </t>
  </si>
  <si>
    <t>Browns Valley Public School Dist</t>
  </si>
  <si>
    <t>Wabasha-Kellogg School District</t>
  </si>
  <si>
    <t xml:space="preserve">LAKE CITY PUBLIC SCHOOL DISTRICT   </t>
  </si>
  <si>
    <t xml:space="preserve">PRINSBURG PUBLIC SCHOOL DISTRICT   </t>
  </si>
  <si>
    <t xml:space="preserve">VERNDALE PUBLIC SCHOOL DISTRICT    </t>
  </si>
  <si>
    <t xml:space="preserve">SEBEKA PUBLIC SCHOOL DISTRICT      </t>
  </si>
  <si>
    <t xml:space="preserve">MENAHGA PUBLIC SCHOOL DISTRICT     </t>
  </si>
  <si>
    <t xml:space="preserve">WASECA PUBLIC SCHOOL DISTRICT      </t>
  </si>
  <si>
    <t xml:space="preserve">FOREST LAKE PUBLIC SCHOOL DISTRICT </t>
  </si>
  <si>
    <t xml:space="preserve">MAHTOMEDI PUBLIC SCHOOL DISTRICT   </t>
  </si>
  <si>
    <t>South Washington County Schools</t>
  </si>
  <si>
    <t>Stillwater Area Public Schools</t>
  </si>
  <si>
    <t>Butterfield-Odin Public Schools</t>
  </si>
  <si>
    <t xml:space="preserve">MADELIA PUBLIC SCHOOL DISTRICT     </t>
  </si>
  <si>
    <t xml:space="preserve">ST. JAMES PUBLIC SCHOOL DISTRICT   </t>
  </si>
  <si>
    <t xml:space="preserve">ROTHSAY PUBLIC SCHOOL DISTRICT     </t>
  </si>
  <si>
    <t>Campbell-Tintah Public Schools</t>
  </si>
  <si>
    <t>Lewiston-Altura Public School Dist</t>
  </si>
  <si>
    <t xml:space="preserve">ST. CHARLES PUBLIC SCHOOL DISTRICT </t>
  </si>
  <si>
    <t xml:space="preserve">WINONA AREA PUBLIC SCHOOL DISTRICT </t>
  </si>
  <si>
    <t xml:space="preserve">ANNANDALE PUBLIC SCHOOL DISTRICT   </t>
  </si>
  <si>
    <t>Buffalo-Hanover-Montrose Schools</t>
  </si>
  <si>
    <t xml:space="preserve">DELANO PUBLIC SCHOOL DISTRICT      </t>
  </si>
  <si>
    <t xml:space="preserve">MAPLE LAKE PUBLIC SCHOOL DISTRICT  </t>
  </si>
  <si>
    <t xml:space="preserve">MONTICELLO PUBLIC SCHOOL DISTRICT  </t>
  </si>
  <si>
    <t xml:space="preserve">ROCKFORD PUBLIC SCHOOL DISTRICT    </t>
  </si>
  <si>
    <t>St. Michael-Albertville Schools</t>
  </si>
  <si>
    <t xml:space="preserve">CANBY PUBLIC SCHOOL DISTRICT       </t>
  </si>
  <si>
    <t xml:space="preserve">MILACA PUBLIC SCHOOL DISTRICT      </t>
  </si>
  <si>
    <t xml:space="preserve">ULEN-HITTERDAL PUBLIC SCHOOL DIST  </t>
  </si>
  <si>
    <t xml:space="preserve">LAKE CRYSTAL-WELLCOME MEMORIAL     </t>
  </si>
  <si>
    <t xml:space="preserve">TRITON SCHOOL DISTRICT             </t>
  </si>
  <si>
    <t>United South Central Schools</t>
  </si>
  <si>
    <t xml:space="preserve">MAPLE RIVER SCHOOL DISTRICT        </t>
  </si>
  <si>
    <t xml:space="preserve">KINGSLAND PUBLIC SCHOOL DISTRICT   </t>
  </si>
  <si>
    <t xml:space="preserve">ST. LOUIS COUNTY SCHOOL DISTRICT   </t>
  </si>
  <si>
    <t xml:space="preserve">WATERVILLE-ELYSIAN-MORRISTOWN      </t>
  </si>
  <si>
    <t xml:space="preserve">CHISAGO LAKES SCHOOL DISTRICT      </t>
  </si>
  <si>
    <t xml:space="preserve">MINNEWASKA SCHOOL DISTRICT         </t>
  </si>
  <si>
    <t xml:space="preserve">WADENA-DEER CREEK SCHOOL DISTRICT  </t>
  </si>
  <si>
    <t xml:space="preserve">DILWORTH-GLYNDON-FELTON            </t>
  </si>
  <si>
    <t xml:space="preserve">HINCKLEY-FINLAYSON SCHOOL DISTRICT </t>
  </si>
  <si>
    <t xml:space="preserve">LAKEVIEW SCHOOL DISTRICT           </t>
  </si>
  <si>
    <t xml:space="preserve">NRHEG SCHOOL DISTRICT              </t>
  </si>
  <si>
    <t>Murray County Central Schools</t>
  </si>
  <si>
    <t xml:space="preserve">STAPLES-MOTLEY SCHOOL DISTRICT     </t>
  </si>
  <si>
    <t xml:space="preserve">KITTSON CENTRAL SCHOOL DISTRICT    </t>
  </si>
  <si>
    <t xml:space="preserve">KENYON-WANAMINGO SCHOOL DISTRICT   </t>
  </si>
  <si>
    <t xml:space="preserve">PINE RIVER-BACKUS SCHOOL DISTRICT  </t>
  </si>
  <si>
    <t xml:space="preserve">WARREN-ALVARADO-OSLO SCHOOL DIST.  </t>
  </si>
  <si>
    <t xml:space="preserve">MACCRAY School District            </t>
  </si>
  <si>
    <t xml:space="preserve">LUVERNE PUBLIC SCHOOL DISTRICT     </t>
  </si>
  <si>
    <t xml:space="preserve">YELLOW MEDICINE EAST               </t>
  </si>
  <si>
    <t xml:space="preserve">FILLMORE CENTRAL                   </t>
  </si>
  <si>
    <t xml:space="preserve">NORMAN COUNTY EAST SCHOOL DISTRICT </t>
  </si>
  <si>
    <t xml:space="preserve">SIBLEY EAST SCHOOL DISTRICT        </t>
  </si>
  <si>
    <t xml:space="preserve">CLEARBROOK-GONVICK SCHOOL DISTRICT </t>
  </si>
  <si>
    <t xml:space="preserve">WEST CENTRAL AREA                  </t>
  </si>
  <si>
    <t xml:space="preserve">TRI-COUNTY SCHOOL DISTRICT         </t>
  </si>
  <si>
    <t>GFW Public Schools</t>
  </si>
  <si>
    <t xml:space="preserve">A.C.G.C. Public School District    </t>
  </si>
  <si>
    <t xml:space="preserve">LE SUEUR-HENDERSON SCHOOL DISTRICT </t>
  </si>
  <si>
    <t xml:space="preserve">MARTIN COUNTY WEST SCHOOL DISTRICT </t>
  </si>
  <si>
    <t xml:space="preserve">BIRD ISLAND-OLIVIA-LAKE LILLIAN    </t>
  </si>
  <si>
    <t xml:space="preserve">Granada Huntley East Chain         </t>
  </si>
  <si>
    <t xml:space="preserve">EAST CENTRAL SCHOOL DISTRICT       </t>
  </si>
  <si>
    <t xml:space="preserve">WIN-E-MAC SCHOOL DISTRICT          </t>
  </si>
  <si>
    <t>Greenbush Middle River Schools</t>
  </si>
  <si>
    <t xml:space="preserve">HOWARD LAKE-WAVERLY-WINSTED        </t>
  </si>
  <si>
    <t xml:space="preserve">PIPESTONE AREA SCHOOL DISTRICT     </t>
  </si>
  <si>
    <t xml:space="preserve">MESABI EAST SCHOOL DISTRICT        </t>
  </si>
  <si>
    <t xml:space="preserve">FAIRMONT AREA SCHOOL DISTRICT      </t>
  </si>
  <si>
    <t>Long Prairie-Grey Eagle School Dist</t>
  </si>
  <si>
    <t xml:space="preserve">CEDAR MOUNTAIN SCHOOL DISTRICT     </t>
  </si>
  <si>
    <t xml:space="preserve">MORRIS AREA PUBLIC SCHOOLS         </t>
  </si>
  <si>
    <t xml:space="preserve">ZUMBROTA-MAZEPPA SCHOOL DISTRICT   </t>
  </si>
  <si>
    <t xml:space="preserve">JANESVILLE-WALDORF-PEMBERTON       </t>
  </si>
  <si>
    <t>Lac qui Parle Valley Schools</t>
  </si>
  <si>
    <t xml:space="preserve">STEPHEN-ARGYLE CENTRAL SCHOOLS     </t>
  </si>
  <si>
    <t>Blue Earth Area School District</t>
  </si>
  <si>
    <t xml:space="preserve">RED ROCK CENTRAL SCHOOL DISTRICT   </t>
  </si>
  <si>
    <t xml:space="preserve">GLENVILLE-EMMONS SCHOOL DISTRICT   </t>
  </si>
  <si>
    <t xml:space="preserve">CLINTON-GRACEVILLE-BEARDSLEY       </t>
  </si>
  <si>
    <t xml:space="preserve">LAKE PARK AUDUBON SCHOOL DISTRICT  </t>
  </si>
  <si>
    <t>Renville County West Schools</t>
  </si>
  <si>
    <t xml:space="preserve">REDWOOD AREA SCHOOL DISTRICT       </t>
  </si>
  <si>
    <t xml:space="preserve">WESTBROOK-WALNUT GROVE SCHOOLS     </t>
  </si>
  <si>
    <t xml:space="preserve">PLAINVIEW-ELGIN-MILLVILLE          </t>
  </si>
  <si>
    <t xml:space="preserve">RTR PUBLIC SCHOOLS                 </t>
  </si>
  <si>
    <t xml:space="preserve">ORTONVILLE PUBLIC SCHOOLS          </t>
  </si>
  <si>
    <t xml:space="preserve">TRACY AREA PUBLIC SCHOOL DISTRICT  </t>
  </si>
  <si>
    <t xml:space="preserve">TRI-CITY UNITED SCHOOL DISTRICT    </t>
  </si>
  <si>
    <t xml:space="preserve">RED LAKE COUNTY CENTRAL PUBLIC SCH </t>
  </si>
  <si>
    <t xml:space="preserve">ROUND LAKE-BREWSTER PUBLIC SCHOOLS </t>
  </si>
  <si>
    <t xml:space="preserve">BRANDON-EVANSVILLE PUBLIC SCHOOLS  </t>
  </si>
  <si>
    <t>Rock Ridge Public Schools</t>
  </si>
  <si>
    <t>School District</t>
  </si>
  <si>
    <t>School District Fudge</t>
  </si>
  <si>
    <t>Charter School</t>
  </si>
  <si>
    <t>Charter School Fudge</t>
  </si>
  <si>
    <t>Dist Num</t>
  </si>
  <si>
    <t>Dist Name</t>
  </si>
  <si>
    <t>AIEA</t>
  </si>
  <si>
    <t>Aitkin</t>
  </si>
  <si>
    <t>Minneapolis</t>
  </si>
  <si>
    <t>Hill City</t>
  </si>
  <si>
    <t>McGregor</t>
  </si>
  <si>
    <t>South St. Paul</t>
  </si>
  <si>
    <t>Anoka</t>
  </si>
  <si>
    <t>Centennial</t>
  </si>
  <si>
    <t>Columbia Hgts</t>
  </si>
  <si>
    <t>Fridley</t>
  </si>
  <si>
    <t>St. Francis</t>
  </si>
  <si>
    <t>Spring Lake Park</t>
  </si>
  <si>
    <t>Detroit Lakes</t>
  </si>
  <si>
    <t>Frazee-Vergas</t>
  </si>
  <si>
    <t>Pine Point</t>
  </si>
  <si>
    <t>Bemidji</t>
  </si>
  <si>
    <t>Blackduck</t>
  </si>
  <si>
    <t>Kelliher</t>
  </si>
  <si>
    <t>Red Lake</t>
  </si>
  <si>
    <t>Sauk Rapids</t>
  </si>
  <si>
    <t>Foley</t>
  </si>
  <si>
    <t>Mankato</t>
  </si>
  <si>
    <t>Sleepy Eye</t>
  </si>
  <si>
    <t>Springfield</t>
  </si>
  <si>
    <t>New Ulm</t>
  </si>
  <si>
    <t>Barnum</t>
  </si>
  <si>
    <t>Carlton</t>
  </si>
  <si>
    <t>Cloquet</t>
  </si>
  <si>
    <t>Cromwell</t>
  </si>
  <si>
    <t>Moose Lake</t>
  </si>
  <si>
    <t>Esko</t>
  </si>
  <si>
    <t>Wrenshall</t>
  </si>
  <si>
    <t>Central</t>
  </si>
  <si>
    <t>Waconia</t>
  </si>
  <si>
    <t>Watertown</t>
  </si>
  <si>
    <t>Eastern Carver</t>
  </si>
  <si>
    <t>Walker</t>
  </si>
  <si>
    <t>Cass Lake</t>
  </si>
  <si>
    <t>Pillager</t>
  </si>
  <si>
    <t>Northland</t>
  </si>
  <si>
    <t>Montevideo</t>
  </si>
  <si>
    <t>North Branch</t>
  </si>
  <si>
    <t>Rush City</t>
  </si>
  <si>
    <t>Barnesville</t>
  </si>
  <si>
    <t>Hawley</t>
  </si>
  <si>
    <t>Moorhead</t>
  </si>
  <si>
    <t>Bagley</t>
  </si>
  <si>
    <t>Cook County</t>
  </si>
  <si>
    <t>Mountain Lake</t>
  </si>
  <si>
    <t>Windom</t>
  </si>
  <si>
    <t>Brainerd</t>
  </si>
  <si>
    <t>Crosby-Ironton</t>
  </si>
  <si>
    <t>Pequot Lakes</t>
  </si>
  <si>
    <t>Burnsville</t>
  </si>
  <si>
    <t>Farmington</t>
  </si>
  <si>
    <t>Lakeville</t>
  </si>
  <si>
    <t>Randolph</t>
  </si>
  <si>
    <t>Rosemount</t>
  </si>
  <si>
    <t>West St. Paul</t>
  </si>
  <si>
    <t>Inver Grove</t>
  </si>
  <si>
    <t>Hastings</t>
  </si>
  <si>
    <t>Hayfield</t>
  </si>
  <si>
    <t>Kasson-Mantor</t>
  </si>
  <si>
    <t>Alexandria</t>
  </si>
  <si>
    <t>Osakis</t>
  </si>
  <si>
    <t>Chatfield</t>
  </si>
  <si>
    <t>Lanesboro</t>
  </si>
  <si>
    <t>Mabel-Canton</t>
  </si>
  <si>
    <t>Albert Lea</t>
  </si>
  <si>
    <t>Cannon Falls</t>
  </si>
  <si>
    <t>Pine Island</t>
  </si>
  <si>
    <t>Red Wing</t>
  </si>
  <si>
    <t>Herman-Norc</t>
  </si>
  <si>
    <t>Hopkins</t>
  </si>
  <si>
    <t>Bloomington</t>
  </si>
  <si>
    <t>Eden Prairie</t>
  </si>
  <si>
    <t>Edina</t>
  </si>
  <si>
    <t>Minnetonka</t>
  </si>
  <si>
    <t>Westonka</t>
  </si>
  <si>
    <t>Orono</t>
  </si>
  <si>
    <t>Osseo</t>
  </si>
  <si>
    <t>Richfield</t>
  </si>
  <si>
    <t>Robbinsdale</t>
  </si>
  <si>
    <t>St. Anthony</t>
  </si>
  <si>
    <t>St. Louis Park</t>
  </si>
  <si>
    <t>Wayzata</t>
  </si>
  <si>
    <t>Brooklyn Center</t>
  </si>
  <si>
    <t>Houston</t>
  </si>
  <si>
    <t>Spring Grove</t>
  </si>
  <si>
    <t>Caledonia</t>
  </si>
  <si>
    <t>La Crescent</t>
  </si>
  <si>
    <t>LaPorte</t>
  </si>
  <si>
    <t>Nevis</t>
  </si>
  <si>
    <t>Park Rapids</t>
  </si>
  <si>
    <t>Braham</t>
  </si>
  <si>
    <t>Greenway</t>
  </si>
  <si>
    <t>Deer River</t>
  </si>
  <si>
    <t>Grand Rapids</t>
  </si>
  <si>
    <t>Nashwauk</t>
  </si>
  <si>
    <t>Heron Lake</t>
  </si>
  <si>
    <t>Mora</t>
  </si>
  <si>
    <t>Ogilvie</t>
  </si>
  <si>
    <t>New London</t>
  </si>
  <si>
    <t>Willmar</t>
  </si>
  <si>
    <t>Lancaster</t>
  </si>
  <si>
    <t>International Falls</t>
  </si>
  <si>
    <t>Littlefork</t>
  </si>
  <si>
    <t>S. Koochiching</t>
  </si>
  <si>
    <t>Dawson-Boyd</t>
  </si>
  <si>
    <t>Lake Superior</t>
  </si>
  <si>
    <t>Lake of the Woods</t>
  </si>
  <si>
    <t>Cleveland</t>
  </si>
  <si>
    <t>Marshall</t>
  </si>
  <si>
    <t>Hutchinson</t>
  </si>
  <si>
    <t>Lester Prairie</t>
  </si>
  <si>
    <t>Mahnomen</t>
  </si>
  <si>
    <t>Waubun</t>
  </si>
  <si>
    <t>Marshall County</t>
  </si>
  <si>
    <t>Eden Valley</t>
  </si>
  <si>
    <t>Litchfield</t>
  </si>
  <si>
    <t>Dassel-Cokato</t>
  </si>
  <si>
    <t>Isle</t>
  </si>
  <si>
    <t>Princeton</t>
  </si>
  <si>
    <t>Onamia</t>
  </si>
  <si>
    <t>Littlefalls</t>
  </si>
  <si>
    <t>Pierz</t>
  </si>
  <si>
    <t>Royalton</t>
  </si>
  <si>
    <t>Austin</t>
  </si>
  <si>
    <t>Grand Meadow</t>
  </si>
  <si>
    <t>Lyle</t>
  </si>
  <si>
    <t>Leroy-Ostrander</t>
  </si>
  <si>
    <t>Southland</t>
  </si>
  <si>
    <t>Fulda</t>
  </si>
  <si>
    <t>St. Peter</t>
  </si>
  <si>
    <t>Adrian</t>
  </si>
  <si>
    <t>Worthington</t>
  </si>
  <si>
    <t>Byron</t>
  </si>
  <si>
    <t>Dover-Eyota</t>
  </si>
  <si>
    <t>Stewartville</t>
  </si>
  <si>
    <t>Rochester</t>
  </si>
  <si>
    <t>Battle Lake</t>
  </si>
  <si>
    <t>Fergus Falls</t>
  </si>
  <si>
    <t>Henning</t>
  </si>
  <si>
    <t>Parkers Prairie</t>
  </si>
  <si>
    <t>Pelican Rapids</t>
  </si>
  <si>
    <t>Perham-Dent</t>
  </si>
  <si>
    <t>Underwood</t>
  </si>
  <si>
    <t>New York Mills</t>
  </si>
  <si>
    <t>Goodridge</t>
  </si>
  <si>
    <t>Thief River Falls</t>
  </si>
  <si>
    <t>Willow River</t>
  </si>
  <si>
    <t>Pine City</t>
  </si>
  <si>
    <t>Edgerton</t>
  </si>
  <si>
    <t>Climax-Shelly</t>
  </si>
  <si>
    <t>Crookston</t>
  </si>
  <si>
    <t>East Grand Forks</t>
  </si>
  <si>
    <t>Fertile-Beltrami</t>
  </si>
  <si>
    <t>Fisher</t>
  </si>
  <si>
    <t>Fosston</t>
  </si>
  <si>
    <t>Moundsview</t>
  </si>
  <si>
    <t>North St. Paul</t>
  </si>
  <si>
    <t>Roseville</t>
  </si>
  <si>
    <t>White Bear Lake</t>
  </si>
  <si>
    <t>St. Paul</t>
  </si>
  <si>
    <t>Red Lake Falls</t>
  </si>
  <si>
    <t>Wabasso</t>
  </si>
  <si>
    <t>Faribault</t>
  </si>
  <si>
    <t>Northfield</t>
  </si>
  <si>
    <t>Hills Beaver Creek</t>
  </si>
  <si>
    <t>Roseau</t>
  </si>
  <si>
    <t>Warroad</t>
  </si>
  <si>
    <t>Chisholm</t>
  </si>
  <si>
    <t>Ely</t>
  </si>
  <si>
    <t>Floodwood</t>
  </si>
  <si>
    <t>Hermantown</t>
  </si>
  <si>
    <t>Hibbing</t>
  </si>
  <si>
    <t>Proctor</t>
  </si>
  <si>
    <t>Virginia</t>
  </si>
  <si>
    <t>Nett Lake</t>
  </si>
  <si>
    <t>Duluth</t>
  </si>
  <si>
    <t>Mt. Iron</t>
  </si>
  <si>
    <t>Belle Plaine</t>
  </si>
  <si>
    <t>Jordan</t>
  </si>
  <si>
    <t>Prior Lake</t>
  </si>
  <si>
    <t>Shakopee</t>
  </si>
  <si>
    <t>New Prague</t>
  </si>
  <si>
    <t>Becker</t>
  </si>
  <si>
    <t>Big Lake</t>
  </si>
  <si>
    <t>Elk River</t>
  </si>
  <si>
    <t>Holdingford</t>
  </si>
  <si>
    <t>Kimball</t>
  </si>
  <si>
    <t>Melrose</t>
  </si>
  <si>
    <t>Paynesville</t>
  </si>
  <si>
    <t>St. Cloud</t>
  </si>
  <si>
    <t>Sauk Centre</t>
  </si>
  <si>
    <t>Albany</t>
  </si>
  <si>
    <t>Sartell</t>
  </si>
  <si>
    <t>Rocori</t>
  </si>
  <si>
    <t>Blooming Prairie</t>
  </si>
  <si>
    <t>Owatonna</t>
  </si>
  <si>
    <t>Medford</t>
  </si>
  <si>
    <t>Hancock</t>
  </si>
  <si>
    <t>Kerkhoven</t>
  </si>
  <si>
    <t>Benson</t>
  </si>
  <si>
    <t>Bertha-Hewitt</t>
  </si>
  <si>
    <t>Browerville</t>
  </si>
  <si>
    <t>Browns Valley</t>
  </si>
  <si>
    <t>Wheaton</t>
  </si>
  <si>
    <t>Wabasha-Kellogg</t>
  </si>
  <si>
    <t>Lake City</t>
  </si>
  <si>
    <t>Verndale</t>
  </si>
  <si>
    <t>Sebeka</t>
  </si>
  <si>
    <t>Menahga</t>
  </si>
  <si>
    <t>Waseca</t>
  </si>
  <si>
    <t>Forest Lake</t>
  </si>
  <si>
    <t>Mahtomedi</t>
  </si>
  <si>
    <t>S. Wash County</t>
  </si>
  <si>
    <t>Stillwater</t>
  </si>
  <si>
    <t>Madelia</t>
  </si>
  <si>
    <t>Butterfield</t>
  </si>
  <si>
    <t>St. James</t>
  </si>
  <si>
    <t>Breckenridge</t>
  </si>
  <si>
    <t>Rothsay</t>
  </si>
  <si>
    <t>Campbell-Tintah</t>
  </si>
  <si>
    <t>Lewiston</t>
  </si>
  <si>
    <t>St. Charles</t>
  </si>
  <si>
    <t>Winona</t>
  </si>
  <si>
    <t>Annandale</t>
  </si>
  <si>
    <t>Buffalo-Handover</t>
  </si>
  <si>
    <t>Delano</t>
  </si>
  <si>
    <t>Maple Lake</t>
  </si>
  <si>
    <t>Monticello</t>
  </si>
  <si>
    <t>Rockford</t>
  </si>
  <si>
    <t>St. Michael</t>
  </si>
  <si>
    <t>Canby</t>
  </si>
  <si>
    <t>Cambridge</t>
  </si>
  <si>
    <t>Milaca</t>
  </si>
  <si>
    <t>Ulen-Hitterdahl</t>
  </si>
  <si>
    <t>Crosswinds</t>
  </si>
  <si>
    <t>Lake Crystal</t>
  </si>
  <si>
    <t>Triton</t>
  </si>
  <si>
    <t>United S. Central</t>
  </si>
  <si>
    <t>Maple River</t>
  </si>
  <si>
    <t>Kingsland</t>
  </si>
  <si>
    <t>St.Louis County</t>
  </si>
  <si>
    <t>Waterville</t>
  </si>
  <si>
    <t>Chisago Lakes</t>
  </si>
  <si>
    <t>Minnewaska</t>
  </si>
  <si>
    <t>Eveleth-Gilbert</t>
  </si>
  <si>
    <t>Wadena</t>
  </si>
  <si>
    <t>Buffalo Lake</t>
  </si>
  <si>
    <t>Dilworth</t>
  </si>
  <si>
    <t>Hinckley</t>
  </si>
  <si>
    <t>Lakeview</t>
  </si>
  <si>
    <t>NRHEG</t>
  </si>
  <si>
    <t>Murray County</t>
  </si>
  <si>
    <t>Staples-Motley</t>
  </si>
  <si>
    <t>Kittson Central</t>
  </si>
  <si>
    <t>Kenyon-Wana</t>
  </si>
  <si>
    <t>Pine River</t>
  </si>
  <si>
    <t>Warren-Alvarado</t>
  </si>
  <si>
    <t>MACCRAY</t>
  </si>
  <si>
    <t>Luverne</t>
  </si>
  <si>
    <t>Yellow Medicine E.</t>
  </si>
  <si>
    <t>Fillmore</t>
  </si>
  <si>
    <t>Norman Co. East</t>
  </si>
  <si>
    <t>Sibley East</t>
  </si>
  <si>
    <t>Clearbrook</t>
  </si>
  <si>
    <t>West Central</t>
  </si>
  <si>
    <t>Tri-County</t>
  </si>
  <si>
    <t>Belgrade-Brooten</t>
  </si>
  <si>
    <t>GFW</t>
  </si>
  <si>
    <t>ACGC</t>
  </si>
  <si>
    <t>Le Sueur</t>
  </si>
  <si>
    <t>Martin Co. West</t>
  </si>
  <si>
    <t>Norman Co. West</t>
  </si>
  <si>
    <t>Bird Island</t>
  </si>
  <si>
    <t>Granada Huntley</t>
  </si>
  <si>
    <t>East Central</t>
  </si>
  <si>
    <t>Win-E-Mac</t>
  </si>
  <si>
    <t>Greenbush</t>
  </si>
  <si>
    <t>Howard Lake</t>
  </si>
  <si>
    <t>Pipestone</t>
  </si>
  <si>
    <t>Mesabi East</t>
  </si>
  <si>
    <t>Fairmont</t>
  </si>
  <si>
    <t>Long Prairie</t>
  </si>
  <si>
    <t>Cedar Mountain</t>
  </si>
  <si>
    <t>Morris</t>
  </si>
  <si>
    <t>Zumbrota</t>
  </si>
  <si>
    <t>Lac Qui Parle</t>
  </si>
  <si>
    <t>Ada-Borup</t>
  </si>
  <si>
    <t>Stephen-Argyle</t>
  </si>
  <si>
    <t>Glencoe-Silver Lake</t>
  </si>
  <si>
    <t>Blue Earth</t>
  </si>
  <si>
    <t>Red Rock Central</t>
  </si>
  <si>
    <t>Clinton-Graceville</t>
  </si>
  <si>
    <t>Lake Park</t>
  </si>
  <si>
    <t>Renville Co. West</t>
  </si>
  <si>
    <t>Jackson Co. Central</t>
  </si>
  <si>
    <t>Redwood Area</t>
  </si>
  <si>
    <t>Westbrook-WG</t>
  </si>
  <si>
    <t>PEM</t>
  </si>
  <si>
    <t>RTR</t>
  </si>
  <si>
    <t>Ortonville</t>
  </si>
  <si>
    <t>Tracy Area</t>
  </si>
  <si>
    <t>Tri-City United</t>
  </si>
  <si>
    <t>Red Lake Co.</t>
  </si>
  <si>
    <t>Round Lake</t>
  </si>
  <si>
    <t>Brandon</t>
  </si>
  <si>
    <t>Bluffview</t>
  </si>
  <si>
    <t>New Heights</t>
  </si>
  <si>
    <t>Mn. New Country</t>
  </si>
  <si>
    <t>Pact Charter</t>
  </si>
  <si>
    <t>Athlos</t>
  </si>
  <si>
    <t>Comm of Peace</t>
  </si>
  <si>
    <t>Mn. Transitions</t>
  </si>
  <si>
    <t>Achieve Language</t>
  </si>
  <si>
    <t>Duluth PS Academy</t>
  </si>
  <si>
    <t>Cyber Village</t>
  </si>
  <si>
    <t>ECHO</t>
  </si>
  <si>
    <t>St.Paul City School</t>
  </si>
  <si>
    <t>Odyssey</t>
  </si>
  <si>
    <t>Jennings</t>
  </si>
  <si>
    <t>Life Prep</t>
  </si>
  <si>
    <t>Face to Face</t>
  </si>
  <si>
    <t>Sojourner</t>
  </si>
  <si>
    <t>H.S. for Recording</t>
  </si>
  <si>
    <t>Twin Cities Acad</t>
  </si>
  <si>
    <t>Math and Science</t>
  </si>
  <si>
    <t>NW Passage</t>
  </si>
  <si>
    <t>North Lakes</t>
  </si>
  <si>
    <t>Rosa Parks</t>
  </si>
  <si>
    <t>El Colegio</t>
  </si>
  <si>
    <t>Schoolcraft</t>
  </si>
  <si>
    <t>Crosslake</t>
  </si>
  <si>
    <t>Aurora</t>
  </si>
  <si>
    <t>Academia Cesar</t>
  </si>
  <si>
    <t>AFSA High School</t>
  </si>
  <si>
    <t>Avalon</t>
  </si>
  <si>
    <t>Friendship Acad</t>
  </si>
  <si>
    <t>Pillager Area</t>
  </si>
  <si>
    <t>Discovery Public</t>
  </si>
  <si>
    <t>Bluesky</t>
  </si>
  <si>
    <t>North Shore</t>
  </si>
  <si>
    <t>Harbor City</t>
  </si>
  <si>
    <t>Sage Academy</t>
  </si>
  <si>
    <t>New City</t>
  </si>
  <si>
    <t>Prairie Creek</t>
  </si>
  <si>
    <t>Watershed HS</t>
  </si>
  <si>
    <t>New Century</t>
  </si>
  <si>
    <t>Trio Wolf</t>
  </si>
  <si>
    <t>Partnership</t>
  </si>
  <si>
    <t>Nova Classical</t>
  </si>
  <si>
    <t>Great Expectations</t>
  </si>
  <si>
    <t>MN Internship</t>
  </si>
  <si>
    <t>Paladin</t>
  </si>
  <si>
    <t>Great River</t>
  </si>
  <si>
    <t>Treknorth</t>
  </si>
  <si>
    <t>Voyageurs</t>
  </si>
  <si>
    <t>Main Street</t>
  </si>
  <si>
    <t>Augsburg</t>
  </si>
  <si>
    <t>St Paul Conserv</t>
  </si>
  <si>
    <t>Fraser Academy</t>
  </si>
  <si>
    <t>Mpls Academy</t>
  </si>
  <si>
    <t>Lakes Intl</t>
  </si>
  <si>
    <t>Kaleidoscope</t>
  </si>
  <si>
    <t>Academic Arts</t>
  </si>
  <si>
    <t>St.Croix Prep</t>
  </si>
  <si>
    <t>Eagle Ridge</t>
  </si>
  <si>
    <t>Beacon Academy</t>
  </si>
  <si>
    <t>Prairie Seeds</t>
  </si>
  <si>
    <t>Team Academy</t>
  </si>
  <si>
    <t>Twin Cities HS</t>
  </si>
  <si>
    <t>Swan River</t>
  </si>
  <si>
    <t>Yinghua Academy</t>
  </si>
  <si>
    <t>Paideia Academy</t>
  </si>
  <si>
    <t>Stride Academy</t>
  </si>
  <si>
    <t>New Millennium</t>
  </si>
  <si>
    <t>Brich Grove</t>
  </si>
  <si>
    <t>Northern Lights</t>
  </si>
  <si>
    <t>MN Online HS</t>
  </si>
  <si>
    <t>Edvisions Off</t>
  </si>
  <si>
    <t>Twin Cities German</t>
  </si>
  <si>
    <t>Naytahwaush</t>
  </si>
  <si>
    <t>Seven Hills</t>
  </si>
  <si>
    <t>Spectrum</t>
  </si>
  <si>
    <t>New Discoveries</t>
  </si>
  <si>
    <t xml:space="preserve">Southside </t>
  </si>
  <si>
    <t>Learning for Lead</t>
  </si>
  <si>
    <t>Laura Jeffrey</t>
  </si>
  <si>
    <t>East Range</t>
  </si>
  <si>
    <t>Glacial Hills</t>
  </si>
  <si>
    <t>Stonebridge</t>
  </si>
  <si>
    <t>Hiawatha</t>
  </si>
  <si>
    <t>Clarkfield</t>
  </si>
  <si>
    <t>Minisinaakwaang</t>
  </si>
  <si>
    <t>Lions Gate</t>
  </si>
  <si>
    <t>Aspen</t>
  </si>
  <si>
    <t>Davinci Academy</t>
  </si>
  <si>
    <t>cologne</t>
  </si>
  <si>
    <t>Bright Water</t>
  </si>
  <si>
    <t>Rivers Edge</t>
  </si>
  <si>
    <t>Kipp</t>
  </si>
  <si>
    <t>College Prep Elem</t>
  </si>
  <si>
    <t>Cannon Falls STEM</t>
  </si>
  <si>
    <t>Oshki Ogimaag</t>
  </si>
  <si>
    <t>Discovery Woods</t>
  </si>
  <si>
    <t>Parnassus</t>
  </si>
  <si>
    <t>Cornerstone Elem</t>
  </si>
  <si>
    <t>Rochester STEM</t>
  </si>
  <si>
    <t>Vermilion Country</t>
  </si>
  <si>
    <t>Uppper Mississippi</t>
  </si>
  <si>
    <t>West Side Summit</t>
  </si>
  <si>
    <t>Prodeo Academy</t>
  </si>
  <si>
    <t>West Concord</t>
  </si>
  <si>
    <t>Freedom Academy</t>
  </si>
  <si>
    <t>Technical Acad</t>
  </si>
  <si>
    <t>Venture Academy</t>
  </si>
  <si>
    <t>Agamim</t>
  </si>
  <si>
    <t>Bdote Learning</t>
  </si>
  <si>
    <t>Art and Science</t>
  </si>
  <si>
    <t>Woodbury Leader</t>
  </si>
  <si>
    <t>MN Excellence</t>
  </si>
  <si>
    <t>MN Math Science</t>
  </si>
  <si>
    <t>Level Up</t>
  </si>
  <si>
    <t>Flex Academy</t>
  </si>
  <si>
    <t>North Metro</t>
  </si>
  <si>
    <t>4250</t>
  </si>
  <si>
    <t>Aurora Waasakone</t>
  </si>
  <si>
    <t>4298</t>
  </si>
  <si>
    <t>Endazhi-Nitaaw</t>
  </si>
  <si>
    <t>EOS</t>
  </si>
  <si>
    <t>vs FA Increase</t>
  </si>
  <si>
    <t>FA</t>
  </si>
  <si>
    <t>Transp Sparsity</t>
  </si>
  <si>
    <t>LOR Equalization</t>
  </si>
  <si>
    <t>FA Increase Interactions</t>
  </si>
  <si>
    <t>DIFF</t>
  </si>
  <si>
    <t>LOCREV25F</t>
  </si>
  <si>
    <t>LOCLVY25F</t>
  </si>
  <si>
    <t>LOCAID</t>
  </si>
  <si>
    <t>LOCREV24F</t>
  </si>
  <si>
    <t>LOCLVY24F</t>
  </si>
  <si>
    <t>Diff</t>
  </si>
  <si>
    <t>MN STATE ACADEMIES TRANSFER</t>
  </si>
  <si>
    <t>NEW REFERENDUM GROWTH</t>
  </si>
  <si>
    <t>LA CRESCENT MONTESSORI &amp; STEM SCHOO</t>
  </si>
  <si>
    <t>KATO PUBLIC CHARTER SCHOOL</t>
  </si>
  <si>
    <t>PALADIN CAREER AND TECH HIGH SCHOOL</t>
  </si>
  <si>
    <t>Spero Academy</t>
  </si>
  <si>
    <t>SEVEN HILLS PREPARATORY ACADEMY</t>
  </si>
  <si>
    <t>STONEBRIDGE WORLD SCHOOL</t>
  </si>
  <si>
    <t>NATURAL SCIENCE ACADEMY</t>
  </si>
  <si>
    <t>JANE GOODALL ENVIRONMENTAL SCIENCE</t>
  </si>
  <si>
    <t>MINNESOTA EARLY LEARNING ACADEMY</t>
  </si>
  <si>
    <t>METRO EDUCATION FOR FUTURE EMPLOY</t>
  </si>
  <si>
    <t>East-West International Education A</t>
  </si>
  <si>
    <t>COOPERATIVE &amp; INTERMED DISTRICTS</t>
  </si>
  <si>
    <t>ADM24F</t>
  </si>
  <si>
    <t>WADM24F</t>
  </si>
  <si>
    <t>AADM24F</t>
  </si>
  <si>
    <t>AWADM24F</t>
  </si>
  <si>
    <t>BSREV24F</t>
  </si>
  <si>
    <t>EXDAYR24F</t>
  </si>
  <si>
    <t>CPSREV24F</t>
  </si>
  <si>
    <t>TOTLEP24F</t>
  </si>
  <si>
    <t>SMLREV24F</t>
  </si>
  <si>
    <t>TOTSRS24F</t>
  </si>
  <si>
    <t>TSRSRV24F</t>
  </si>
  <si>
    <t>OCEXRV24F</t>
  </si>
  <si>
    <t>EQREV24F</t>
  </si>
  <si>
    <t>GTREV24F</t>
  </si>
  <si>
    <t>HHREV24F</t>
  </si>
  <si>
    <t>TRARED24F</t>
  </si>
  <si>
    <t>OPTAIN24F</t>
  </si>
  <si>
    <t>OPTACH24F</t>
  </si>
  <si>
    <t>OPTFAR24F</t>
  </si>
  <si>
    <t>REFREV24F</t>
  </si>
  <si>
    <t>QCREV24F</t>
  </si>
  <si>
    <t>DECREV24F</t>
  </si>
  <si>
    <t>PENREV24F</t>
  </si>
  <si>
    <t>GRDREV24F</t>
  </si>
  <si>
    <t>BASLVY24F</t>
  </si>
  <si>
    <t>CEXLVY24F</t>
  </si>
  <si>
    <t>EQLVY24F</t>
  </si>
  <si>
    <t>HHLVY24F</t>
  </si>
  <si>
    <t>RFLVYN24F</t>
  </si>
  <si>
    <t>QCLVY24F</t>
  </si>
  <si>
    <t>GRDLVY24F</t>
  </si>
  <si>
    <t>AB-H</t>
  </si>
  <si>
    <t>Basic</t>
  </si>
  <si>
    <t>AN + AL</t>
  </si>
  <si>
    <t>AB</t>
  </si>
  <si>
    <t>revenue</t>
  </si>
  <si>
    <t>ADM24N</t>
  </si>
  <si>
    <t>WADM24N</t>
  </si>
  <si>
    <t>AADM24N</t>
  </si>
  <si>
    <t>AWADM24N</t>
  </si>
  <si>
    <t>BSREV24N</t>
  </si>
  <si>
    <t>EXDAYR24N</t>
  </si>
  <si>
    <t>CPSREV24N</t>
  </si>
  <si>
    <t>TOTLEP24N</t>
  </si>
  <si>
    <t>SMLREV24N</t>
  </si>
  <si>
    <t>TOTSRS24N</t>
  </si>
  <si>
    <t>TSRSRV24N</t>
  </si>
  <si>
    <t>OCEXRV24N</t>
  </si>
  <si>
    <t>EQREV24N</t>
  </si>
  <si>
    <t>GTREV24N</t>
  </si>
  <si>
    <t>HHREV24N</t>
  </si>
  <si>
    <t>TRARED24N</t>
  </si>
  <si>
    <t>OPTAIN24N</t>
  </si>
  <si>
    <t>OPTACH24N</t>
  </si>
  <si>
    <t>OPTFAR24N</t>
  </si>
  <si>
    <t>REFREV24N</t>
  </si>
  <si>
    <t>QCREV24N</t>
  </si>
  <si>
    <t>DECREV24N</t>
  </si>
  <si>
    <t>PENREV24N</t>
  </si>
  <si>
    <t>LOCREV24N</t>
  </si>
  <si>
    <t>GRDREV24N</t>
  </si>
  <si>
    <t>BASLVY24N</t>
  </si>
  <si>
    <t>CEXLVY24N</t>
  </si>
  <si>
    <t>EQLVY24N</t>
  </si>
  <si>
    <t>HHLVY24N</t>
  </si>
  <si>
    <t>RFLVYN24N</t>
  </si>
  <si>
    <t>QCLVY24N</t>
  </si>
  <si>
    <t>LOCLVY24N</t>
  </si>
  <si>
    <t>GRDLVY24N</t>
  </si>
  <si>
    <t>ADM25F</t>
  </si>
  <si>
    <t>WADM25F</t>
  </si>
  <si>
    <t>AADM25F</t>
  </si>
  <si>
    <t>AWADM25F</t>
  </si>
  <si>
    <t>BSREV25F</t>
  </si>
  <si>
    <t>EXDAYR25F</t>
  </si>
  <si>
    <t>CPSREV25F</t>
  </si>
  <si>
    <t>TOTLEP25F</t>
  </si>
  <si>
    <t>SMLREV25F</t>
  </si>
  <si>
    <t>TOTSRS25F</t>
  </si>
  <si>
    <t>TSRSRV25F</t>
  </si>
  <si>
    <t>OCEXRV25F</t>
  </si>
  <si>
    <t>EQREV25F</t>
  </si>
  <si>
    <t>GTREV25F</t>
  </si>
  <si>
    <t>HHREV25F</t>
  </si>
  <si>
    <t>TRARED25F</t>
  </si>
  <si>
    <t>OPTAIN25F</t>
  </si>
  <si>
    <t>OPTACH25F</t>
  </si>
  <si>
    <t>OPTFAR25F</t>
  </si>
  <si>
    <t>REFREV25F</t>
  </si>
  <si>
    <t>QCREV25F</t>
  </si>
  <si>
    <t>DECREV25F</t>
  </si>
  <si>
    <t>PENREV25F</t>
  </si>
  <si>
    <t>GRDREV25F</t>
  </si>
  <si>
    <t>BASLVY25F</t>
  </si>
  <si>
    <t>CEXLVY25F</t>
  </si>
  <si>
    <t>EQLVY25F</t>
  </si>
  <si>
    <t>HHLVY25F</t>
  </si>
  <si>
    <t>RFLVYN25F</t>
  </si>
  <si>
    <t>QCLVY25F</t>
  </si>
  <si>
    <t>GRDLVY25F</t>
  </si>
  <si>
    <t>ADM25N</t>
  </si>
  <si>
    <t>WADM25N</t>
  </si>
  <si>
    <t>AADM25N</t>
  </si>
  <si>
    <t>AWADM25N</t>
  </si>
  <si>
    <t>BSREV25N</t>
  </si>
  <si>
    <t>EXDAYR25N</t>
  </si>
  <si>
    <t>CPSREV25N</t>
  </si>
  <si>
    <t>TOTLEP25N</t>
  </si>
  <si>
    <t>SMLREV25N</t>
  </si>
  <si>
    <t>TOTSRS25N</t>
  </si>
  <si>
    <t>TSRSRV25N</t>
  </si>
  <si>
    <t>OCEXRV25N</t>
  </si>
  <si>
    <t>EQREV25N</t>
  </si>
  <si>
    <t>GTREV25N</t>
  </si>
  <si>
    <t>HHREV25N</t>
  </si>
  <si>
    <t>TRARED25N</t>
  </si>
  <si>
    <t>OPTAIN25N</t>
  </si>
  <si>
    <t>OPTACH25N</t>
  </si>
  <si>
    <t>OPTFAR25N</t>
  </si>
  <si>
    <t>REFREV25N</t>
  </si>
  <si>
    <t>QCREV25N</t>
  </si>
  <si>
    <t>DECREV25N</t>
  </si>
  <si>
    <t>PENREV25N</t>
  </si>
  <si>
    <t>LOCREV25N</t>
  </si>
  <si>
    <t>GRDREV25N</t>
  </si>
  <si>
    <t>BASLVY25N</t>
  </si>
  <si>
    <t>CEXLVY25N</t>
  </si>
  <si>
    <t>EQLVY25N</t>
  </si>
  <si>
    <t>HHLVY25N</t>
  </si>
  <si>
    <t>RFLVYN25N</t>
  </si>
  <si>
    <t>QCLVY25N</t>
  </si>
  <si>
    <t>LOCLVY25N</t>
  </si>
  <si>
    <t>GRDLVY25N</t>
  </si>
  <si>
    <t>(Menstrual Products/Opiate Antagonists)</t>
  </si>
  <si>
    <t>Combined</t>
  </si>
  <si>
    <t>Impact per AADM</t>
  </si>
  <si>
    <r>
      <t xml:space="preserve">Interactions </t>
    </r>
    <r>
      <rPr>
        <b/>
        <vertAlign val="superscript"/>
        <sz val="11"/>
        <color rgb="FF000000"/>
        <rFont val="Calibri"/>
        <family val="2"/>
      </rPr>
      <t>2</t>
    </r>
  </si>
  <si>
    <r>
      <t xml:space="preserve">(Tier 2) </t>
    </r>
    <r>
      <rPr>
        <b/>
        <vertAlign val="superscript"/>
        <sz val="11"/>
        <color rgb="FF000000"/>
        <rFont val="Calibri"/>
        <family val="2"/>
      </rPr>
      <t>3</t>
    </r>
  </si>
  <si>
    <r>
      <t xml:space="preserve">(Fund 4) </t>
    </r>
    <r>
      <rPr>
        <b/>
        <vertAlign val="superscript"/>
        <sz val="11"/>
        <color rgb="FF000000"/>
        <rFont val="Calibri"/>
        <family val="2"/>
      </rPr>
      <t>4</t>
    </r>
  </si>
  <si>
    <t>Minnesota State Academies</t>
  </si>
  <si>
    <t>end of worksheet</t>
  </si>
  <si>
    <t>APU</t>
  </si>
  <si>
    <t>per APU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</si>
</sst>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_);_(* \(#,##0\);_(* &quot;-&quot;??_);_(@_)"/>
    <numFmt numFmtId="165" formatCode="_(* #,##0.00000000_);_(* \(#,##0.00000000\);_(* &quot;-&quot;??_);_(@_)"/>
    <numFmt numFmtId="166" formatCode="0.0"/>
  </numFmts>
  <fonts count="33" x14ac:knownFonts="1">
    <font>
      <sz val="11"/>
      <color theme="1"/>
      <name val="Calibri"/>
      <family val="2"/>
      <scheme val="minor"/>
    </font>
    <font>
      <sz val="11"/>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b/>
      <sz val="11"/>
      <color theme="0"/>
      <name val="Calibri"/>
      <family val="2"/>
      <scheme val="minor"/>
    </font>
    <font>
      <sz val="11"/>
      <color theme="0"/>
      <name val="Calibri"/>
      <family val="2"/>
      <scheme val="minor"/>
    </font>
    <font>
      <sz val="11"/>
      <color theme="7"/>
      <name val="Calibri"/>
      <family val="2"/>
      <scheme val="minor"/>
    </font>
    <font>
      <sz val="11"/>
      <color theme="8"/>
      <name val="Calibri"/>
      <family val="2"/>
      <scheme val="minor"/>
    </font>
    <font>
      <sz val="11"/>
      <color rgb="FFA6192E"/>
      <name val="Calibri"/>
      <family val="2"/>
      <scheme val="minor"/>
    </font>
    <font>
      <b/>
      <sz val="11"/>
      <color theme="7"/>
      <name val="Calibri"/>
      <family val="2"/>
      <scheme val="minor"/>
    </font>
    <font>
      <i/>
      <sz val="11"/>
      <color theme="3" tint="0.24994659260841701"/>
      <name val="Calibri"/>
      <family val="2"/>
      <scheme val="minor"/>
    </font>
    <font>
      <b/>
      <sz val="11"/>
      <color theme="3" tint="0.24994659260841701"/>
      <name val="Calibri"/>
      <family val="2"/>
      <scheme val="minor"/>
    </font>
    <font>
      <b/>
      <sz val="11"/>
      <color theme="1"/>
      <name val="Calibri"/>
      <family val="2"/>
      <scheme val="minor"/>
    </font>
    <font>
      <b/>
      <sz val="14"/>
      <color theme="8" tint="-0.249977111117893"/>
      <name val="Calibri"/>
      <family val="2"/>
      <scheme val="minor"/>
    </font>
    <font>
      <sz val="9"/>
      <color theme="1"/>
      <name val="Calibri"/>
      <family val="2"/>
      <scheme val="minor"/>
    </font>
    <font>
      <sz val="11"/>
      <color rgb="FF9C5700"/>
      <name val="Calibri"/>
      <family val="2"/>
      <scheme val="minor"/>
    </font>
    <font>
      <b/>
      <sz val="14"/>
      <color theme="1"/>
      <name val="Calibri"/>
      <family val="2"/>
      <scheme val="minor"/>
    </font>
    <font>
      <sz val="9"/>
      <color theme="1"/>
      <name val="Consolas"/>
      <family val="3"/>
    </font>
    <font>
      <sz val="9"/>
      <name val="Consolas"/>
      <family val="3"/>
    </font>
    <font>
      <sz val="11"/>
      <name val="Calibri"/>
      <family val="2"/>
      <scheme val="minor"/>
    </font>
    <font>
      <sz val="11"/>
      <color rgb="FFC00000"/>
      <name val="Calibri"/>
      <family val="2"/>
      <scheme val="minor"/>
    </font>
    <font>
      <sz val="11"/>
      <color rgb="FF000000"/>
      <name val="Calibri"/>
      <family val="2"/>
    </font>
    <font>
      <b/>
      <sz val="11"/>
      <color rgb="FFFFFFFF"/>
      <name val="Calibri"/>
      <family val="2"/>
    </font>
    <font>
      <sz val="11"/>
      <color rgb="FF000000"/>
      <name val="Calibri"/>
      <family val="2"/>
    </font>
    <font>
      <vertAlign val="superscript"/>
      <sz val="11"/>
      <color rgb="FF000000"/>
      <name val="Calibri"/>
      <family val="2"/>
    </font>
    <font>
      <sz val="8"/>
      <color theme="1"/>
      <name val="Calibri"/>
      <family val="2"/>
      <scheme val="minor"/>
    </font>
    <font>
      <b/>
      <sz val="11"/>
      <color rgb="FFC00000"/>
      <name val="Calibri"/>
      <family val="2"/>
      <scheme val="minor"/>
    </font>
    <font>
      <sz val="11"/>
      <color rgb="FFFF0000"/>
      <name val="Calibri"/>
      <family val="2"/>
      <scheme val="minor"/>
    </font>
    <font>
      <b/>
      <sz val="11"/>
      <color rgb="FF000000"/>
      <name val="Calibri"/>
      <family val="2"/>
    </font>
    <font>
      <b/>
      <vertAlign val="superscript"/>
      <sz val="11"/>
      <color rgb="FF000000"/>
      <name val="Calibri"/>
      <family val="2"/>
    </font>
    <font>
      <b/>
      <sz val="8"/>
      <color theme="1"/>
      <name val="Calibri"/>
      <family val="2"/>
      <scheme val="minor"/>
    </font>
  </fonts>
  <fills count="36">
    <fill>
      <patternFill patternType="none"/>
    </fill>
    <fill>
      <patternFill patternType="gray125"/>
    </fill>
    <fill>
      <patternFill patternType="solid">
        <fgColor rgb="FFF2F2F2"/>
      </patternFill>
    </fill>
    <fill>
      <patternFill patternType="solid">
        <fgColor theme="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8" tint="0.39997558519241921"/>
        <bgColor indexed="65"/>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FECB7"/>
        <bgColor indexed="64"/>
      </patternFill>
    </fill>
    <fill>
      <patternFill patternType="solid">
        <fgColor rgb="FFEED1D6"/>
        <bgColor indexed="64"/>
      </patternFill>
    </fill>
    <fill>
      <patternFill patternType="solid">
        <fgColor rgb="FFF2F2F2"/>
        <bgColor indexed="64"/>
      </patternFill>
    </fill>
    <fill>
      <patternFill patternType="solid">
        <fgColor theme="3" tint="0.24994659260841701"/>
        <bgColor indexed="64"/>
      </patternFill>
    </fill>
    <fill>
      <patternFill patternType="solid">
        <fgColor theme="1" tint="0.89996032593768116"/>
        <bgColor indexed="64"/>
      </patternFill>
    </fill>
    <fill>
      <patternFill patternType="solid">
        <fgColor rgb="FF57B3FF"/>
        <bgColor indexed="64"/>
      </patternFill>
    </fill>
    <fill>
      <patternFill patternType="solid">
        <fgColor rgb="FF9FD4FF"/>
        <bgColor indexed="64"/>
      </patternFill>
    </fill>
    <fill>
      <patternFill patternType="solid">
        <fgColor rgb="FFD5ECFF"/>
        <bgColor indexed="64"/>
      </patternFill>
    </fill>
    <fill>
      <patternFill patternType="solid">
        <fgColor rgb="FFDA9686"/>
        <bgColor indexed="64"/>
      </patternFill>
    </fill>
    <fill>
      <patternFill patternType="solid">
        <fgColor rgb="FF007D96"/>
        <bgColor indexed="64"/>
      </patternFill>
    </fill>
    <fill>
      <patternFill patternType="solid">
        <fgColor rgb="FFEBD4EC"/>
        <bgColor indexed="64"/>
      </patternFill>
    </fill>
    <fill>
      <patternFill patternType="solid">
        <fgColor rgb="FFDBAEDC"/>
        <bgColor indexed="64"/>
      </patternFill>
    </fill>
    <fill>
      <patternFill patternType="solid">
        <fgColor rgb="FFF3DBD5"/>
        <bgColor indexed="64"/>
      </patternFill>
    </fill>
    <fill>
      <patternFill patternType="solid">
        <fgColor rgb="FFE8C0B6"/>
        <bgColor indexed="64"/>
      </patternFill>
    </fill>
    <fill>
      <patternFill patternType="solid">
        <fgColor rgb="FFD196D2"/>
        <bgColor indexed="64"/>
      </patternFill>
    </fill>
    <fill>
      <patternFill patternType="solid">
        <fgColor theme="9" tint="0.79998168889431442"/>
        <bgColor indexed="64"/>
      </patternFill>
    </fill>
    <fill>
      <patternFill patternType="solid">
        <fgColor theme="4"/>
      </patternFill>
    </fill>
    <fill>
      <patternFill patternType="solid">
        <fgColor rgb="FFFFEB9C"/>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5B9BD5"/>
        <bgColor rgb="FF5B9BD5"/>
      </patternFill>
    </fill>
    <fill>
      <patternFill patternType="solid">
        <fgColor rgb="FFDDEBF7"/>
        <bgColor rgb="FFDDEBF7"/>
      </patternFill>
    </fill>
    <fill>
      <patternFill patternType="solid">
        <fgColor rgb="FFCCFFCC"/>
        <bgColor indexed="64"/>
      </patternFill>
    </fill>
    <fill>
      <patternFill patternType="solid">
        <fgColor theme="7" tint="0.79998168889431442"/>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tint="0.24994659260841701"/>
      </bottom>
      <diagonal/>
    </border>
    <border>
      <left/>
      <right/>
      <top/>
      <bottom style="medium">
        <color theme="4" tint="0.24994659260841701"/>
      </bottom>
      <diagonal/>
    </border>
    <border>
      <left/>
      <right/>
      <top/>
      <bottom style="double">
        <color theme="7"/>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diagonal/>
    </border>
    <border>
      <left/>
      <right style="thin">
        <color theme="0" tint="-0.14996795556505021"/>
      </right>
      <top/>
      <bottom/>
      <diagonal/>
    </border>
    <border>
      <left style="thin">
        <color auto="1"/>
      </left>
      <right style="thin">
        <color auto="1"/>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rgb="FF9BC2E6"/>
      </top>
      <bottom style="thin">
        <color rgb="FF9BC2E6"/>
      </bottom>
      <diagonal/>
    </border>
    <border>
      <left style="thin">
        <color auto="1"/>
      </left>
      <right style="thin">
        <color auto="1"/>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3">
    <xf numFmtId="0" fontId="0" fillId="0" borderId="0"/>
    <xf numFmtId="0" fontId="3" fillId="0" borderId="5" applyNumberFormat="0" applyFill="0" applyAlignment="0" applyProtection="0"/>
    <xf numFmtId="0" fontId="4" fillId="0" borderId="6" applyNumberFormat="0" applyFill="0" applyAlignment="0" applyProtection="0"/>
    <xf numFmtId="0" fontId="9" fillId="8" borderId="0" applyNumberFormat="0" applyBorder="0" applyAlignment="0" applyProtection="0"/>
    <xf numFmtId="0" fontId="5" fillId="10" borderId="0" applyNumberFormat="0" applyBorder="0" applyAlignment="0" applyProtection="0"/>
    <xf numFmtId="0" fontId="8" fillId="9" borderId="0" applyNumberFormat="0" applyBorder="0" applyAlignment="0" applyProtection="0"/>
    <xf numFmtId="0" fontId="1" fillId="13" borderId="1" applyNumberFormat="0" applyAlignment="0" applyProtection="0"/>
    <xf numFmtId="0" fontId="13" fillId="2" borderId="2" applyNumberFormat="0" applyAlignment="0" applyProtection="0"/>
    <xf numFmtId="0" fontId="11" fillId="11" borderId="1" applyNumberFormat="0" applyAlignment="0" applyProtection="0"/>
    <xf numFmtId="0" fontId="8" fillId="0" borderId="7" applyNumberFormat="0" applyFill="0" applyAlignment="0" applyProtection="0"/>
    <xf numFmtId="0" fontId="6" fillId="12" borderId="3" applyNumberFormat="0" applyAlignment="0" applyProtection="0"/>
    <xf numFmtId="0" fontId="10" fillId="0" borderId="0" applyNumberFormat="0" applyFill="0" applyBorder="0" applyAlignment="0" applyProtection="0"/>
    <xf numFmtId="0" fontId="1" fillId="7" borderId="4" applyNumberFormat="0" applyAlignment="0" applyProtection="0"/>
    <xf numFmtId="0" fontId="12" fillId="0" borderId="0" applyNumberFormat="0" applyFill="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7" fillId="18" borderId="0" applyNumberFormat="0" applyBorder="0" applyAlignment="0" applyProtection="0"/>
    <xf numFmtId="0" fontId="1" fillId="5"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17" borderId="0" applyNumberFormat="0" applyBorder="0" applyAlignment="0" applyProtection="0"/>
    <xf numFmtId="0" fontId="1" fillId="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43" fontId="1" fillId="0" borderId="0" applyFont="0" applyFill="0" applyBorder="0" applyAlignment="0" applyProtection="0"/>
    <xf numFmtId="0" fontId="7" fillId="25" borderId="0" applyNumberFormat="0" applyBorder="0" applyAlignment="0" applyProtection="0"/>
    <xf numFmtId="0" fontId="1" fillId="0" borderId="0"/>
    <xf numFmtId="0" fontId="17" fillId="26" borderId="0" applyNumberFormat="0" applyBorder="0" applyAlignment="0" applyProtection="0"/>
    <xf numFmtId="44" fontId="1" fillId="0" borderId="0" applyFont="0" applyFill="0" applyBorder="0" applyAlignment="0" applyProtection="0"/>
  </cellStyleXfs>
  <cellXfs count="199">
    <xf numFmtId="0" fontId="0" fillId="0" borderId="0" xfId="0"/>
    <xf numFmtId="0" fontId="15" fillId="0" borderId="0" xfId="0" applyFont="1" applyFill="1"/>
    <xf numFmtId="0" fontId="7" fillId="0" borderId="0" xfId="0" applyFont="1" applyFill="1"/>
    <xf numFmtId="0" fontId="0" fillId="0" borderId="0" xfId="0" applyFont="1" applyFill="1" applyBorder="1" applyAlignment="1">
      <alignment horizontal="right"/>
    </xf>
    <xf numFmtId="0" fontId="0" fillId="0" borderId="0" xfId="0" applyFont="1" applyFill="1" applyBorder="1" applyAlignment="1">
      <alignment horizontal="left"/>
    </xf>
    <xf numFmtId="0" fontId="0" fillId="0" borderId="0" xfId="0" applyFont="1" applyFill="1" applyBorder="1" applyAlignment="1">
      <alignment horizontal="center"/>
    </xf>
    <xf numFmtId="0" fontId="0" fillId="24" borderId="0" xfId="0" applyFill="1"/>
    <xf numFmtId="1" fontId="0" fillId="0" borderId="0" xfId="0" applyNumberFormat="1"/>
    <xf numFmtId="0" fontId="0" fillId="0" borderId="9" xfId="0" applyBorder="1"/>
    <xf numFmtId="0" fontId="0" fillId="0" borderId="10" xfId="0" applyBorder="1" applyAlignment="1">
      <alignment horizontal="center"/>
    </xf>
    <xf numFmtId="164" fontId="0" fillId="0" borderId="9" xfId="28" applyNumberFormat="1" applyFont="1" applyBorder="1"/>
    <xf numFmtId="9" fontId="0" fillId="0" borderId="9" xfId="0" applyNumberFormat="1" applyBorder="1"/>
    <xf numFmtId="0" fontId="16" fillId="24" borderId="0" xfId="30" applyFont="1" applyFill="1" applyAlignment="1">
      <alignment horizontal="left"/>
    </xf>
    <xf numFmtId="4" fontId="0" fillId="0" borderId="0" xfId="0" applyNumberFormat="1"/>
    <xf numFmtId="1" fontId="0" fillId="27" borderId="0" xfId="0" applyNumberFormat="1" applyFill="1"/>
    <xf numFmtId="4" fontId="0" fillId="27" borderId="0" xfId="0" applyNumberFormat="1" applyFill="1"/>
    <xf numFmtId="0" fontId="0" fillId="28" borderId="0" xfId="0" applyFill="1"/>
    <xf numFmtId="164" fontId="0" fillId="0" borderId="0" xfId="28" applyNumberFormat="1" applyFont="1"/>
    <xf numFmtId="164" fontId="0" fillId="0" borderId="0" xfId="0" applyNumberFormat="1"/>
    <xf numFmtId="43" fontId="0" fillId="0" borderId="0" xfId="28" applyFont="1"/>
    <xf numFmtId="166" fontId="0" fillId="0" borderId="0" xfId="0" applyNumberFormat="1"/>
    <xf numFmtId="43" fontId="0" fillId="0" borderId="0" xfId="0" applyNumberFormat="1"/>
    <xf numFmtId="0" fontId="0" fillId="29" borderId="0" xfId="0" applyFont="1" applyFill="1" applyBorder="1" applyAlignment="1">
      <alignment horizontal="center"/>
    </xf>
    <xf numFmtId="0" fontId="0" fillId="8" borderId="0" xfId="0" applyFill="1"/>
    <xf numFmtId="0" fontId="0" fillId="8" borderId="10" xfId="0" applyFill="1" applyBorder="1" applyAlignment="1">
      <alignment horizontal="center"/>
    </xf>
    <xf numFmtId="164" fontId="0" fillId="8" borderId="9" xfId="0" applyNumberFormat="1" applyFill="1" applyBorder="1"/>
    <xf numFmtId="164" fontId="0" fillId="8" borderId="9" xfId="28" applyNumberFormat="1" applyFont="1" applyFill="1" applyBorder="1"/>
    <xf numFmtId="0" fontId="0" fillId="0" borderId="0" xfId="0" applyAlignment="1">
      <alignment horizontal="right"/>
    </xf>
    <xf numFmtId="0" fontId="18" fillId="0" borderId="0" xfId="0" applyFont="1"/>
    <xf numFmtId="3" fontId="0" fillId="0" borderId="0" xfId="0" applyNumberFormat="1"/>
    <xf numFmtId="0" fontId="0" fillId="0" borderId="11" xfId="0" applyBorder="1"/>
    <xf numFmtId="3" fontId="0" fillId="0" borderId="11" xfId="0" applyNumberFormat="1" applyBorder="1" applyAlignment="1">
      <alignment horizontal="center"/>
    </xf>
    <xf numFmtId="0" fontId="19" fillId="0" borderId="0" xfId="0" applyFont="1" applyAlignment="1">
      <alignment horizontal="center" vertical="center"/>
    </xf>
    <xf numFmtId="0" fontId="19" fillId="0" borderId="0" xfId="0" applyFont="1" applyAlignment="1">
      <alignment vertical="center"/>
    </xf>
    <xf numFmtId="0" fontId="19" fillId="0" borderId="12" xfId="0" applyFont="1" applyBorder="1" applyAlignment="1">
      <alignment vertical="center"/>
    </xf>
    <xf numFmtId="9" fontId="19" fillId="0" borderId="0" xfId="0" applyNumberFormat="1" applyFont="1" applyAlignment="1">
      <alignment vertical="center"/>
    </xf>
    <xf numFmtId="0" fontId="19" fillId="0" borderId="0" xfId="0" applyFont="1" applyFill="1" applyBorder="1" applyAlignment="1">
      <alignment vertical="center"/>
    </xf>
    <xf numFmtId="0" fontId="19" fillId="0" borderId="0" xfId="0" applyFont="1"/>
    <xf numFmtId="3" fontId="0" fillId="0" borderId="0" xfId="0" applyNumberFormat="1" applyAlignment="1">
      <alignment horizontal="center"/>
    </xf>
    <xf numFmtId="0" fontId="19" fillId="0" borderId="0" xfId="0" applyFont="1" applyAlignment="1">
      <alignment horizontal="left"/>
    </xf>
    <xf numFmtId="1" fontId="19" fillId="0" borderId="12" xfId="0" applyNumberFormat="1" applyFont="1" applyBorder="1"/>
    <xf numFmtId="0" fontId="20" fillId="0" borderId="0" xfId="0" applyFont="1"/>
    <xf numFmtId="0" fontId="20" fillId="0" borderId="13" xfId="0" applyFont="1" applyBorder="1"/>
    <xf numFmtId="0" fontId="20" fillId="0" borderId="0" xfId="0" applyFont="1" applyBorder="1"/>
    <xf numFmtId="0" fontId="19" fillId="0" borderId="13" xfId="0" applyFont="1" applyBorder="1"/>
    <xf numFmtId="0" fontId="19" fillId="0" borderId="0" xfId="0" applyFont="1" applyBorder="1"/>
    <xf numFmtId="3" fontId="17" fillId="26" borderId="0" xfId="31" applyNumberFormat="1"/>
    <xf numFmtId="0" fontId="7" fillId="0" borderId="0" xfId="0" applyFont="1" applyFill="1" applyBorder="1" applyAlignment="1">
      <alignment horizontal="center"/>
    </xf>
    <xf numFmtId="164" fontId="0" fillId="15" borderId="15" xfId="15" applyNumberFormat="1" applyFont="1" applyBorder="1" applyAlignment="1">
      <alignment horizontal="left"/>
    </xf>
    <xf numFmtId="0" fontId="0" fillId="0" borderId="0" xfId="0" applyFont="1" applyFill="1"/>
    <xf numFmtId="0" fontId="0" fillId="0" borderId="0" xfId="0" applyFont="1" applyFill="1" applyAlignment="1">
      <alignment horizontal="center"/>
    </xf>
    <xf numFmtId="0" fontId="0" fillId="0" borderId="0" xfId="0" applyFont="1" applyFill="1" applyBorder="1"/>
    <xf numFmtId="164" fontId="1" fillId="0" borderId="0" xfId="28" applyNumberFormat="1" applyFont="1" applyFill="1" applyBorder="1" applyAlignment="1">
      <alignment horizontal="center"/>
    </xf>
    <xf numFmtId="164" fontId="1" fillId="0" borderId="0" xfId="28" applyNumberFormat="1" applyFont="1" applyFill="1" applyBorder="1"/>
    <xf numFmtId="164" fontId="1" fillId="15" borderId="15" xfId="15" applyNumberFormat="1" applyFont="1" applyBorder="1" applyAlignment="1">
      <alignment horizontal="left"/>
    </xf>
    <xf numFmtId="164" fontId="0" fillId="0" borderId="0" xfId="0" applyNumberFormat="1" applyFont="1" applyFill="1" applyBorder="1"/>
    <xf numFmtId="165" fontId="1" fillId="0" borderId="0" xfId="28" applyNumberFormat="1" applyFont="1" applyFill="1" applyBorder="1" applyAlignment="1">
      <alignment horizontal="center"/>
    </xf>
    <xf numFmtId="0" fontId="1" fillId="0" borderId="0" xfId="15" applyFont="1" applyFill="1" applyBorder="1"/>
    <xf numFmtId="0" fontId="1" fillId="0" borderId="0" xfId="15" applyFont="1" applyFill="1" applyBorder="1" applyAlignment="1">
      <alignment horizontal="center"/>
    </xf>
    <xf numFmtId="164" fontId="1" fillId="0" borderId="15" xfId="15" applyNumberFormat="1" applyFont="1" applyFill="1" applyBorder="1" applyAlignment="1">
      <alignment horizontal="right"/>
    </xf>
    <xf numFmtId="164" fontId="1" fillId="0" borderId="15" xfId="15" applyNumberFormat="1" applyFont="1" applyFill="1" applyBorder="1" applyAlignment="1">
      <alignment horizontal="left"/>
    </xf>
    <xf numFmtId="164" fontId="1" fillId="0" borderId="0" xfId="15" applyNumberFormat="1" applyFont="1" applyFill="1" applyBorder="1" applyAlignment="1">
      <alignment horizontal="left"/>
    </xf>
    <xf numFmtId="164" fontId="1" fillId="0" borderId="0" xfId="15" applyNumberFormat="1" applyFont="1" applyFill="1" applyBorder="1" applyAlignment="1">
      <alignment horizontal="right"/>
    </xf>
    <xf numFmtId="164" fontId="7" fillId="0" borderId="10" xfId="28" applyNumberFormat="1" applyFont="1" applyFill="1" applyBorder="1" applyAlignment="1">
      <alignment horizontal="center"/>
    </xf>
    <xf numFmtId="164" fontId="1" fillId="0" borderId="8" xfId="28" applyNumberFormat="1" applyFont="1" applyFill="1" applyBorder="1" applyAlignment="1">
      <alignment horizontal="center"/>
    </xf>
    <xf numFmtId="164" fontId="1" fillId="0" borderId="8" xfId="28" applyNumberFormat="1" applyFont="1" applyFill="1" applyBorder="1"/>
    <xf numFmtId="164" fontId="1" fillId="15" borderId="9" xfId="15" applyNumberFormat="1" applyFont="1" applyBorder="1" applyAlignment="1">
      <alignment horizontal="left"/>
    </xf>
    <xf numFmtId="164" fontId="1" fillId="0" borderId="10" xfId="28" applyNumberFormat="1" applyFont="1" applyFill="1" applyBorder="1" applyAlignment="1">
      <alignment horizontal="center"/>
    </xf>
    <xf numFmtId="164" fontId="1" fillId="0" borderId="10" xfId="28" applyNumberFormat="1" applyFont="1" applyFill="1" applyBorder="1"/>
    <xf numFmtId="0" fontId="1" fillId="15" borderId="15" xfId="15" applyFont="1" applyBorder="1"/>
    <xf numFmtId="0" fontId="1" fillId="15" borderId="15" xfId="15" applyFont="1" applyBorder="1" applyAlignment="1">
      <alignment horizontal="center"/>
    </xf>
    <xf numFmtId="0" fontId="0" fillId="29" borderId="0" xfId="0" applyFont="1" applyFill="1"/>
    <xf numFmtId="0" fontId="0" fillId="29" borderId="0" xfId="0" applyFont="1" applyFill="1" applyBorder="1"/>
    <xf numFmtId="0" fontId="0" fillId="29" borderId="0" xfId="0" applyFont="1" applyFill="1" applyAlignment="1">
      <alignment horizontal="center"/>
    </xf>
    <xf numFmtId="164" fontId="0" fillId="0" borderId="10" xfId="28" applyNumberFormat="1" applyFont="1" applyFill="1" applyBorder="1" applyAlignment="1">
      <alignment horizontal="center"/>
    </xf>
    <xf numFmtId="164" fontId="0" fillId="0" borderId="8" xfId="28" applyNumberFormat="1" applyFont="1" applyFill="1" applyBorder="1" applyAlignment="1">
      <alignment horizontal="center"/>
    </xf>
    <xf numFmtId="16" fontId="0" fillId="0" borderId="0" xfId="0" applyNumberFormat="1"/>
    <xf numFmtId="164" fontId="14" fillId="0" borderId="0" xfId="28" applyNumberFormat="1" applyFont="1"/>
    <xf numFmtId="0" fontId="14" fillId="0" borderId="0" xfId="0" applyFont="1"/>
    <xf numFmtId="0" fontId="2" fillId="15" borderId="0" xfId="15"/>
    <xf numFmtId="0" fontId="0" fillId="15" borderId="0" xfId="15" applyFont="1"/>
    <xf numFmtId="3" fontId="1" fillId="3" borderId="0" xfId="17" applyNumberFormat="1"/>
    <xf numFmtId="166" fontId="19" fillId="0" borderId="0" xfId="0" applyNumberFormat="1" applyFont="1" applyAlignment="1">
      <alignment horizontal="left"/>
    </xf>
    <xf numFmtId="164" fontId="1" fillId="0" borderId="0" xfId="17" applyNumberFormat="1" applyFill="1" applyBorder="1"/>
    <xf numFmtId="164" fontId="14" fillId="8" borderId="0" xfId="28" applyNumberFormat="1" applyFont="1" applyFill="1"/>
    <xf numFmtId="164" fontId="14" fillId="30" borderId="0" xfId="28" applyNumberFormat="1" applyFont="1" applyFill="1"/>
    <xf numFmtId="164" fontId="14" fillId="31" borderId="0" xfId="28" applyNumberFormat="1" applyFont="1" applyFill="1"/>
    <xf numFmtId="1" fontId="0" fillId="8" borderId="0" xfId="0" applyNumberFormat="1" applyFill="1"/>
    <xf numFmtId="14" fontId="21" fillId="0" borderId="0" xfId="0" quotePrefix="1" applyNumberFormat="1" applyFont="1" applyFill="1"/>
    <xf numFmtId="164" fontId="0" fillId="0" borderId="0" xfId="0" applyNumberFormat="1" applyFont="1" applyFill="1"/>
    <xf numFmtId="43" fontId="0" fillId="0" borderId="0" xfId="0" applyNumberFormat="1" applyFont="1" applyFill="1"/>
    <xf numFmtId="164" fontId="0" fillId="0" borderId="0" xfId="28" applyNumberFormat="1" applyFont="1" applyFill="1"/>
    <xf numFmtId="0" fontId="0" fillId="0" borderId="0" xfId="0" quotePrefix="1"/>
    <xf numFmtId="16" fontId="22" fillId="0" borderId="0" xfId="0" applyNumberFormat="1" applyFont="1"/>
    <xf numFmtId="0" fontId="0" fillId="19" borderId="0" xfId="0" applyFill="1"/>
    <xf numFmtId="1" fontId="0" fillId="19" borderId="0" xfId="0" applyNumberFormat="1" applyFill="1"/>
    <xf numFmtId="44" fontId="0" fillId="0" borderId="0" xfId="32" applyFont="1"/>
    <xf numFmtId="0" fontId="14" fillId="0" borderId="0" xfId="0" applyFont="1" applyFill="1" applyBorder="1"/>
    <xf numFmtId="164" fontId="1" fillId="0" borderId="16" xfId="28" applyNumberFormat="1" applyFont="1" applyFill="1" applyBorder="1" applyAlignment="1">
      <alignment horizontal="center"/>
    </xf>
    <xf numFmtId="164" fontId="1" fillId="0" borderId="17" xfId="28" applyNumberFormat="1" applyFont="1" applyFill="1" applyBorder="1" applyAlignment="1">
      <alignment horizontal="center"/>
    </xf>
    <xf numFmtId="164" fontId="1" fillId="0" borderId="16" xfId="28" applyNumberFormat="1" applyFont="1" applyFill="1" applyBorder="1"/>
    <xf numFmtId="164" fontId="1" fillId="0" borderId="17" xfId="28" applyNumberFormat="1" applyFont="1" applyFill="1" applyBorder="1"/>
    <xf numFmtId="164" fontId="1" fillId="15" borderId="18" xfId="15" applyNumberFormat="1" applyFont="1" applyBorder="1" applyAlignment="1">
      <alignment horizontal="left"/>
    </xf>
    <xf numFmtId="164" fontId="1" fillId="0" borderId="19" xfId="28" applyNumberFormat="1" applyFont="1" applyFill="1" applyBorder="1" applyAlignment="1">
      <alignment horizontal="center"/>
    </xf>
    <xf numFmtId="164" fontId="1" fillId="0" borderId="12" xfId="28" applyNumberFormat="1" applyFont="1" applyFill="1" applyBorder="1" applyAlignment="1">
      <alignment horizontal="center"/>
    </xf>
    <xf numFmtId="164" fontId="1" fillId="0" borderId="19" xfId="28" applyNumberFormat="1" applyFont="1" applyFill="1" applyBorder="1"/>
    <xf numFmtId="164" fontId="1" fillId="0" borderId="12" xfId="28" applyNumberFormat="1" applyFont="1" applyFill="1" applyBorder="1"/>
    <xf numFmtId="164" fontId="1" fillId="15" borderId="20" xfId="15" applyNumberFormat="1" applyFont="1" applyBorder="1" applyAlignment="1">
      <alignment horizontal="left"/>
    </xf>
    <xf numFmtId="0" fontId="0" fillId="0" borderId="8" xfId="0" applyFill="1" applyBorder="1"/>
    <xf numFmtId="164" fontId="1" fillId="0" borderId="8" xfId="15" applyNumberFormat="1" applyFont="1" applyFill="1" applyBorder="1" applyAlignment="1">
      <alignment horizontal="left"/>
    </xf>
    <xf numFmtId="164" fontId="1" fillId="0" borderId="10" xfId="15" applyNumberFormat="1" applyFont="1" applyFill="1" applyBorder="1" applyAlignment="1">
      <alignment horizontal="left"/>
    </xf>
    <xf numFmtId="0" fontId="0" fillId="0" borderId="8" xfId="0" applyFont="1" applyFill="1" applyBorder="1"/>
    <xf numFmtId="164" fontId="1" fillId="0" borderId="14" xfId="15" applyNumberFormat="1" applyFont="1" applyFill="1" applyBorder="1" applyAlignment="1">
      <alignment horizontal="left"/>
    </xf>
    <xf numFmtId="0" fontId="23" fillId="0" borderId="0" xfId="0" applyFont="1" applyFill="1" applyBorder="1" applyAlignment="1"/>
    <xf numFmtId="0" fontId="24" fillId="32" borderId="21" xfId="0" applyFont="1" applyFill="1" applyBorder="1" applyAlignment="1"/>
    <xf numFmtId="0" fontId="23" fillId="33" borderId="21" xfId="0" applyFont="1" applyFill="1" applyBorder="1" applyAlignment="1"/>
    <xf numFmtId="0" fontId="23" fillId="0" borderId="21" xfId="0" applyFont="1" applyFill="1" applyBorder="1" applyAlignment="1"/>
    <xf numFmtId="0" fontId="25" fillId="0" borderId="0" xfId="0" applyFont="1" applyFill="1" applyBorder="1" applyAlignment="1">
      <alignment horizontal="left"/>
    </xf>
    <xf numFmtId="1" fontId="21" fillId="0" borderId="0" xfId="0" applyNumberFormat="1" applyFont="1" applyFill="1" applyBorder="1" applyAlignment="1">
      <alignment horizontal="right"/>
    </xf>
    <xf numFmtId="0" fontId="0" fillId="0" borderId="8" xfId="0" applyFont="1" applyFill="1" applyBorder="1" applyAlignment="1">
      <alignment horizontal="center" vertical="top"/>
    </xf>
    <xf numFmtId="164" fontId="1" fillId="0" borderId="22" xfId="28" applyNumberFormat="1" applyFont="1" applyFill="1" applyBorder="1" applyAlignment="1">
      <alignment horizontal="center" vertical="top"/>
    </xf>
    <xf numFmtId="0" fontId="25" fillId="0" borderId="22" xfId="0" applyFont="1" applyFill="1" applyBorder="1" applyAlignment="1">
      <alignment horizontal="center" vertical="top"/>
    </xf>
    <xf numFmtId="9" fontId="0" fillId="0" borderId="22" xfId="0" applyNumberFormat="1" applyFont="1" applyFill="1" applyBorder="1" applyAlignment="1">
      <alignment horizontal="center" vertical="top"/>
    </xf>
    <xf numFmtId="0" fontId="0" fillId="0" borderId="22" xfId="0" applyFont="1" applyFill="1" applyBorder="1" applyAlignment="1">
      <alignment horizontal="center" vertical="top"/>
    </xf>
    <xf numFmtId="0" fontId="27" fillId="0" borderId="22" xfId="0" applyFont="1" applyFill="1" applyBorder="1" applyAlignment="1">
      <alignment horizontal="center" vertical="top" wrapText="1"/>
    </xf>
    <xf numFmtId="0" fontId="28" fillId="0" borderId="0" xfId="0" applyFont="1" applyFill="1" applyBorder="1"/>
    <xf numFmtId="0" fontId="29" fillId="0" borderId="0" xfId="0" applyFont="1" applyFill="1" applyBorder="1" applyAlignment="1">
      <alignment horizontal="right"/>
    </xf>
    <xf numFmtId="0" fontId="29" fillId="0" borderId="0" xfId="0" applyFont="1" applyFill="1" applyBorder="1" applyAlignment="1">
      <alignment horizontal="left"/>
    </xf>
    <xf numFmtId="0" fontId="29" fillId="0" borderId="0" xfId="0" applyFont="1" applyFill="1" applyBorder="1" applyAlignment="1">
      <alignment horizontal="center"/>
    </xf>
    <xf numFmtId="164" fontId="29" fillId="0" borderId="0" xfId="28" applyNumberFormat="1" applyFont="1" applyFill="1" applyBorder="1" applyAlignment="1">
      <alignment horizontal="center"/>
    </xf>
    <xf numFmtId="164" fontId="29" fillId="0" borderId="0" xfId="0" applyNumberFormat="1" applyFont="1" applyFill="1" applyBorder="1"/>
    <xf numFmtId="164" fontId="29" fillId="0" borderId="8" xfId="28" applyNumberFormat="1" applyFont="1" applyFill="1" applyBorder="1" applyAlignment="1">
      <alignment horizontal="center"/>
    </xf>
    <xf numFmtId="164" fontId="1" fillId="19" borderId="10" xfId="28" applyNumberFormat="1" applyFont="1" applyFill="1" applyBorder="1" applyAlignment="1">
      <alignment horizontal="center"/>
    </xf>
    <xf numFmtId="164" fontId="1" fillId="19" borderId="8" xfId="28" applyNumberFormat="1" applyFont="1" applyFill="1" applyBorder="1" applyAlignment="1">
      <alignment horizontal="center"/>
    </xf>
    <xf numFmtId="0" fontId="0" fillId="19" borderId="22" xfId="0" applyFont="1" applyFill="1" applyBorder="1" applyAlignment="1">
      <alignment horizontal="center" vertical="top"/>
    </xf>
    <xf numFmtId="164" fontId="1" fillId="19" borderId="8" xfId="28" applyNumberFormat="1" applyFont="1" applyFill="1" applyBorder="1"/>
    <xf numFmtId="164" fontId="1" fillId="19" borderId="10" xfId="28" applyNumberFormat="1" applyFont="1" applyFill="1" applyBorder="1"/>
    <xf numFmtId="164" fontId="29" fillId="19" borderId="0" xfId="28" applyNumberFormat="1" applyFont="1" applyFill="1" applyBorder="1" applyAlignment="1">
      <alignment horizontal="center"/>
    </xf>
    <xf numFmtId="164" fontId="1" fillId="19" borderId="0" xfId="28" applyNumberFormat="1" applyFont="1" applyFill="1" applyBorder="1" applyAlignment="1">
      <alignment horizontal="center"/>
    </xf>
    <xf numFmtId="164" fontId="0" fillId="34" borderId="10" xfId="28" applyNumberFormat="1" applyFont="1" applyFill="1" applyBorder="1" applyAlignment="1">
      <alignment horizontal="center"/>
    </xf>
    <xf numFmtId="164" fontId="0" fillId="34" borderId="8" xfId="28" applyNumberFormat="1" applyFont="1" applyFill="1" applyBorder="1" applyAlignment="1">
      <alignment horizontal="center"/>
    </xf>
    <xf numFmtId="9" fontId="0" fillId="34" borderId="22" xfId="0" applyNumberFormat="1" applyFont="1" applyFill="1" applyBorder="1" applyAlignment="1">
      <alignment horizontal="center" vertical="top"/>
    </xf>
    <xf numFmtId="164" fontId="1" fillId="34" borderId="8" xfId="28" applyNumberFormat="1" applyFont="1" applyFill="1" applyBorder="1"/>
    <xf numFmtId="164" fontId="1" fillId="34" borderId="10" xfId="28" applyNumberFormat="1" applyFont="1" applyFill="1" applyBorder="1"/>
    <xf numFmtId="164" fontId="29" fillId="34" borderId="0" xfId="28" applyNumberFormat="1" applyFont="1" applyFill="1" applyBorder="1" applyAlignment="1">
      <alignment horizontal="center"/>
    </xf>
    <xf numFmtId="164" fontId="1" fillId="34" borderId="0" xfId="28" applyNumberFormat="1" applyFont="1" applyFill="1" applyBorder="1" applyAlignment="1">
      <alignment horizontal="center"/>
    </xf>
    <xf numFmtId="165" fontId="1" fillId="34" borderId="0" xfId="28" applyNumberFormat="1" applyFont="1" applyFill="1" applyBorder="1" applyAlignment="1">
      <alignment horizontal="center"/>
    </xf>
    <xf numFmtId="164" fontId="0" fillId="35" borderId="10" xfId="28" applyNumberFormat="1" applyFont="1" applyFill="1" applyBorder="1" applyAlignment="1">
      <alignment horizontal="center"/>
    </xf>
    <xf numFmtId="164" fontId="0" fillId="35" borderId="8" xfId="28" applyNumberFormat="1" applyFont="1" applyFill="1" applyBorder="1" applyAlignment="1">
      <alignment horizontal="center"/>
    </xf>
    <xf numFmtId="0" fontId="0" fillId="35" borderId="22" xfId="0" applyFont="1" applyFill="1" applyBorder="1" applyAlignment="1">
      <alignment horizontal="center" vertical="top"/>
    </xf>
    <xf numFmtId="164" fontId="1" fillId="35" borderId="8" xfId="28" applyNumberFormat="1" applyFont="1" applyFill="1" applyBorder="1"/>
    <xf numFmtId="164" fontId="1" fillId="35" borderId="10" xfId="28" applyNumberFormat="1" applyFont="1" applyFill="1" applyBorder="1"/>
    <xf numFmtId="164" fontId="29" fillId="35" borderId="0" xfId="28" applyNumberFormat="1" applyFont="1" applyFill="1" applyBorder="1" applyAlignment="1">
      <alignment horizontal="center"/>
    </xf>
    <xf numFmtId="164" fontId="1" fillId="35" borderId="0" xfId="28" applyNumberFormat="1" applyFont="1" applyFill="1" applyBorder="1" applyAlignment="1">
      <alignment horizontal="center"/>
    </xf>
    <xf numFmtId="164" fontId="1" fillId="34" borderId="10" xfId="28" applyNumberFormat="1" applyFont="1" applyFill="1" applyBorder="1" applyAlignment="1">
      <alignment horizontal="center"/>
    </xf>
    <xf numFmtId="164" fontId="1" fillId="34" borderId="8" xfId="28" applyNumberFormat="1" applyFont="1" applyFill="1" applyBorder="1" applyAlignment="1">
      <alignment horizontal="center"/>
    </xf>
    <xf numFmtId="0" fontId="0" fillId="34" borderId="0" xfId="0" applyFont="1" applyFill="1" applyBorder="1"/>
    <xf numFmtId="164" fontId="29" fillId="35" borderId="0" xfId="28" applyNumberFormat="1" applyFont="1" applyFill="1" applyBorder="1"/>
    <xf numFmtId="164" fontId="1" fillId="35" borderId="0" xfId="28" applyNumberFormat="1" applyFont="1" applyFill="1" applyBorder="1"/>
    <xf numFmtId="164" fontId="1" fillId="35" borderId="15" xfId="15" applyNumberFormat="1" applyFont="1" applyFill="1" applyBorder="1" applyAlignment="1">
      <alignment horizontal="left"/>
    </xf>
    <xf numFmtId="0" fontId="14" fillId="0" borderId="0" xfId="0" applyFont="1" applyFill="1"/>
    <xf numFmtId="164" fontId="14" fillId="0" borderId="17" xfId="28" applyNumberFormat="1" applyFont="1" applyFill="1" applyBorder="1" applyAlignment="1">
      <alignment horizontal="center"/>
    </xf>
    <xf numFmtId="164" fontId="14" fillId="0" borderId="0" xfId="0" applyNumberFormat="1" applyFont="1" applyFill="1"/>
    <xf numFmtId="164" fontId="14" fillId="0" borderId="23" xfId="28" applyNumberFormat="1" applyFont="1" applyFill="1" applyBorder="1" applyAlignment="1">
      <alignment horizontal="center"/>
    </xf>
    <xf numFmtId="164" fontId="14" fillId="0" borderId="24" xfId="28" applyNumberFormat="1" applyFont="1" applyFill="1" applyBorder="1" applyAlignment="1">
      <alignment horizontal="center"/>
    </xf>
    <xf numFmtId="0" fontId="14" fillId="0" borderId="25" xfId="0" applyFont="1" applyFill="1" applyBorder="1" applyAlignment="1">
      <alignment horizontal="center" vertical="top" wrapText="1"/>
    </xf>
    <xf numFmtId="164" fontId="14" fillId="0" borderId="23" xfId="0" applyNumberFormat="1" applyFont="1" applyFill="1" applyBorder="1"/>
    <xf numFmtId="164" fontId="14" fillId="0" borderId="24" xfId="0" applyNumberFormat="1" applyFont="1" applyFill="1" applyBorder="1"/>
    <xf numFmtId="164" fontId="14" fillId="0" borderId="25" xfId="0" applyNumberFormat="1" applyFont="1" applyFill="1" applyBorder="1"/>
    <xf numFmtId="164" fontId="29" fillId="19" borderId="0" xfId="28" applyNumberFormat="1" applyFont="1" applyFill="1" applyBorder="1"/>
    <xf numFmtId="164" fontId="1" fillId="19" borderId="0" xfId="28" applyNumberFormat="1" applyFont="1" applyFill="1" applyBorder="1"/>
    <xf numFmtId="0" fontId="14" fillId="0" borderId="25" xfId="0" applyFont="1" applyFill="1" applyBorder="1"/>
    <xf numFmtId="0" fontId="14" fillId="0" borderId="24" xfId="0" applyFont="1" applyFill="1" applyBorder="1"/>
    <xf numFmtId="164" fontId="0" fillId="0" borderId="23" xfId="0" applyNumberFormat="1" applyFont="1" applyFill="1" applyBorder="1"/>
    <xf numFmtId="164" fontId="0" fillId="0" borderId="24" xfId="0" applyNumberFormat="1" applyFont="1" applyFill="1" applyBorder="1"/>
    <xf numFmtId="0" fontId="0" fillId="0" borderId="25" xfId="0" applyFont="1" applyFill="1" applyBorder="1"/>
    <xf numFmtId="164" fontId="0" fillId="0" borderId="25" xfId="0" applyNumberFormat="1" applyFont="1" applyFill="1" applyBorder="1"/>
    <xf numFmtId="0" fontId="0" fillId="0" borderId="24" xfId="0" applyFont="1" applyFill="1" applyBorder="1"/>
    <xf numFmtId="164" fontId="6" fillId="0" borderId="10" xfId="28" applyNumberFormat="1" applyFont="1" applyFill="1" applyBorder="1" applyAlignment="1">
      <alignment horizontal="center"/>
    </xf>
    <xf numFmtId="164" fontId="14" fillId="0" borderId="10" xfId="28" applyNumberFormat="1" applyFont="1" applyFill="1" applyBorder="1" applyAlignment="1">
      <alignment horizontal="center"/>
    </xf>
    <xf numFmtId="164" fontId="14" fillId="0" borderId="16" xfId="28" applyNumberFormat="1" applyFont="1" applyFill="1" applyBorder="1" applyAlignment="1">
      <alignment horizontal="center"/>
    </xf>
    <xf numFmtId="164" fontId="14" fillId="0" borderId="8" xfId="28" applyNumberFormat="1" applyFont="1" applyFill="1" applyBorder="1" applyAlignment="1">
      <alignment horizontal="center"/>
    </xf>
    <xf numFmtId="164" fontId="14" fillId="0" borderId="19" xfId="28" applyNumberFormat="1" applyFont="1" applyFill="1" applyBorder="1" applyAlignment="1">
      <alignment horizontal="center"/>
    </xf>
    <xf numFmtId="164" fontId="14" fillId="0" borderId="12" xfId="28" applyNumberFormat="1" applyFont="1" applyFill="1" applyBorder="1" applyAlignment="1">
      <alignment horizontal="center"/>
    </xf>
    <xf numFmtId="164" fontId="14" fillId="0" borderId="22" xfId="28" applyNumberFormat="1" applyFont="1" applyFill="1" applyBorder="1" applyAlignment="1">
      <alignment horizontal="center" vertical="top"/>
    </xf>
    <xf numFmtId="0" fontId="30" fillId="0" borderId="22" xfId="0" applyFont="1" applyFill="1" applyBorder="1" applyAlignment="1">
      <alignment horizontal="center" vertical="top"/>
    </xf>
    <xf numFmtId="9" fontId="14" fillId="0" borderId="22" xfId="0" applyNumberFormat="1" applyFont="1" applyFill="1" applyBorder="1" applyAlignment="1">
      <alignment horizontal="center" vertical="top"/>
    </xf>
    <xf numFmtId="0" fontId="14" fillId="0" borderId="22" xfId="0" applyFont="1" applyFill="1" applyBorder="1" applyAlignment="1">
      <alignment horizontal="center" vertical="top"/>
    </xf>
    <xf numFmtId="0" fontId="32" fillId="0" borderId="22" xfId="0" applyFont="1" applyFill="1" applyBorder="1" applyAlignment="1">
      <alignment horizontal="center" vertical="top" wrapText="1"/>
    </xf>
    <xf numFmtId="0" fontId="14" fillId="0" borderId="8" xfId="0" applyFont="1" applyFill="1" applyBorder="1" applyAlignment="1">
      <alignment horizontal="center" vertical="top"/>
    </xf>
    <xf numFmtId="164" fontId="14" fillId="19" borderId="10" xfId="28" applyNumberFormat="1" applyFont="1" applyFill="1" applyBorder="1" applyAlignment="1">
      <alignment horizontal="center"/>
    </xf>
    <xf numFmtId="164" fontId="14" fillId="35" borderId="10" xfId="28" applyNumberFormat="1" applyFont="1" applyFill="1" applyBorder="1" applyAlignment="1">
      <alignment horizontal="center"/>
    </xf>
    <xf numFmtId="164" fontId="14" fillId="19" borderId="8" xfId="28" applyNumberFormat="1" applyFont="1" applyFill="1" applyBorder="1" applyAlignment="1">
      <alignment horizontal="center"/>
    </xf>
    <xf numFmtId="164" fontId="14" fillId="35" borderId="8" xfId="28" applyNumberFormat="1" applyFont="1" applyFill="1" applyBorder="1" applyAlignment="1">
      <alignment horizontal="center"/>
    </xf>
    <xf numFmtId="0" fontId="14" fillId="19" borderId="22" xfId="0" applyFont="1" applyFill="1" applyBorder="1" applyAlignment="1">
      <alignment horizontal="center" vertical="top"/>
    </xf>
    <xf numFmtId="0" fontId="14" fillId="35" borderId="22" xfId="0" applyFont="1" applyFill="1" applyBorder="1" applyAlignment="1">
      <alignment horizontal="center" vertical="top"/>
    </xf>
    <xf numFmtId="0" fontId="6" fillId="0" borderId="0" xfId="0" applyFont="1" applyFill="1" applyBorder="1"/>
    <xf numFmtId="164" fontId="7" fillId="25" borderId="11" xfId="29" applyNumberFormat="1" applyBorder="1" applyAlignment="1">
      <alignment horizontal="center"/>
    </xf>
    <xf numFmtId="164" fontId="0" fillId="0" borderId="22" xfId="28" applyNumberFormat="1" applyFont="1" applyFill="1" applyBorder="1" applyAlignment="1">
      <alignment horizontal="center" vertical="top"/>
    </xf>
  </cellXfs>
  <cellStyles count="33">
    <cellStyle name="20% - Accent1" xfId="14" builtinId="30" customBuiltin="1"/>
    <cellStyle name="20% - Accent4" xfId="21" builtinId="42" customBuiltin="1"/>
    <cellStyle name="20% - Accent6" xfId="25" builtinId="50" customBuiltin="1"/>
    <cellStyle name="40% - Accent1" xfId="15" builtinId="31" customBuiltin="1"/>
    <cellStyle name="40% - Accent4" xfId="22" builtinId="43" customBuiltin="1"/>
    <cellStyle name="40% - Accent6" xfId="26" builtinId="51" customBuiltin="1"/>
    <cellStyle name="60% - Accent1" xfId="16" builtinId="32" customBuiltin="1"/>
    <cellStyle name="60% - Accent2" xfId="18" builtinId="36" customBuiltin="1"/>
    <cellStyle name="60% - Accent3" xfId="20" builtinId="40" customBuiltin="1"/>
    <cellStyle name="60% - Accent4" xfId="23" builtinId="44" customBuiltin="1"/>
    <cellStyle name="60% - Accent5" xfId="24" builtinId="48" customBuiltin="1"/>
    <cellStyle name="60% - Accent6" xfId="27" builtinId="52" customBuiltin="1"/>
    <cellStyle name="Accent1" xfId="29" builtinId="29"/>
    <cellStyle name="Accent2" xfId="17" builtinId="33" customBuiltin="1"/>
    <cellStyle name="Accent3" xfId="19" builtinId="37" customBuiltin="1"/>
    <cellStyle name="Bad" xfId="4" builtinId="27" customBuiltin="1"/>
    <cellStyle name="Calculation" xfId="8" builtinId="22" customBuiltin="1"/>
    <cellStyle name="Check Cell" xfId="10" builtinId="23" customBuiltin="1"/>
    <cellStyle name="Comma" xfId="28" builtinId="3"/>
    <cellStyle name="Currency" xfId="32" builtinId="4"/>
    <cellStyle name="Explanatory Text" xfId="13" builtinId="53" customBuiltin="1"/>
    <cellStyle name="Good" xfId="3" builtinId="26" customBuiltin="1"/>
    <cellStyle name="Heading 2" xfId="1" builtinId="17" customBuiltin="1"/>
    <cellStyle name="Heading 3" xfId="2" builtinId="18" customBuiltin="1"/>
    <cellStyle name="Input" xfId="6" builtinId="20" customBuiltin="1"/>
    <cellStyle name="Linked Cell" xfId="9" builtinId="24" customBuiltin="1"/>
    <cellStyle name="Neutral" xfId="5" builtinId="28" customBuiltin="1"/>
    <cellStyle name="Neutral 2" xfId="31" xr:uid="{9E7A2A9E-09B3-46FE-A731-ADF53E5EF034}"/>
    <cellStyle name="Normal" xfId="0" builtinId="0" customBuiltin="1"/>
    <cellStyle name="Normal 26" xfId="30" xr:uid="{4FE7AB1E-3E83-469C-94AE-FD88EAAB3A0B}"/>
    <cellStyle name="Note" xfId="12" builtinId="10" customBuiltin="1"/>
    <cellStyle name="Output" xfId="7" builtinId="21" customBuiltin="1"/>
    <cellStyle name="Warning Text" xfId="11" builtinId="11" customBuiltin="1"/>
  </cellStyles>
  <dxfs count="0"/>
  <tableStyles count="0" defaultTableStyle="TableStyleMedium2" defaultPivotStyle="PivotStyleLight16"/>
  <colors>
    <mruColors>
      <color rgb="FFEBD4EC"/>
      <color rgb="FFFFFFCC"/>
      <color rgb="FFCCFFCC"/>
      <color rgb="FFFFCC99"/>
      <color rgb="FFD196D2"/>
      <color rgb="FFE8C0B6"/>
      <color rgb="FFF3DBD5"/>
      <color rgb="FFE5B8AD"/>
      <color rgb="FFDBAEDC"/>
      <color rgb="FFD9AA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1031505</xdr:colOff>
      <xdr:row>0</xdr:row>
      <xdr:rowOff>419863</xdr:rowOff>
    </xdr:to>
    <xdr:pic>
      <xdr:nvPicPr>
        <xdr:cNvPr id="2" name="Picture 1" descr="Minnesota Department of Education">
          <a:extLst>
            <a:ext uri="{FF2B5EF4-FFF2-40B4-BE49-F238E27FC236}">
              <a16:creationId xmlns:a16="http://schemas.microsoft.com/office/drawing/2014/main" id="{03C1AC38-32A4-4648-8EEC-FBD52A0A3D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22080" cy="4198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1069605</xdr:colOff>
      <xdr:row>1</xdr:row>
      <xdr:rowOff>44450</xdr:rowOff>
    </xdr:to>
    <xdr:pic>
      <xdr:nvPicPr>
        <xdr:cNvPr id="2" name="Picture 1" descr="Minnesota Department of Education">
          <a:extLst>
            <a:ext uri="{FF2B5EF4-FFF2-40B4-BE49-F238E27FC236}">
              <a16:creationId xmlns:a16="http://schemas.microsoft.com/office/drawing/2014/main" id="{2FB53009-F46E-4008-8EDC-9EC5F7F643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95105" cy="514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1069605</xdr:colOff>
      <xdr:row>1</xdr:row>
      <xdr:rowOff>31750</xdr:rowOff>
    </xdr:to>
    <xdr:pic>
      <xdr:nvPicPr>
        <xdr:cNvPr id="2" name="Picture 1" descr="Minnesota Department of Education">
          <a:extLst>
            <a:ext uri="{FF2B5EF4-FFF2-40B4-BE49-F238E27FC236}">
              <a16:creationId xmlns:a16="http://schemas.microsoft.com/office/drawing/2014/main" id="{B72D03C5-15D1-4FC5-AE0D-13A6E8C32B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895105" cy="5016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19051</xdr:rowOff>
    </xdr:from>
    <xdr:to>
      <xdr:col>2</xdr:col>
      <xdr:colOff>1069605</xdr:colOff>
      <xdr:row>1</xdr:row>
      <xdr:rowOff>31750</xdr:rowOff>
    </xdr:to>
    <xdr:pic>
      <xdr:nvPicPr>
        <xdr:cNvPr id="2" name="Picture 1" descr="Minnesota Department of Education">
          <a:extLst>
            <a:ext uri="{FF2B5EF4-FFF2-40B4-BE49-F238E27FC236}">
              <a16:creationId xmlns:a16="http://schemas.microsoft.com/office/drawing/2014/main" id="{3F519163-0F21-4F1D-BB8D-EAE300516D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1"/>
          <a:ext cx="1895105" cy="482599"/>
        </a:xfrm>
        <a:prstGeom prst="rect">
          <a:avLst/>
        </a:prstGeom>
      </xdr:spPr>
    </xdr:pic>
    <xdr:clientData/>
  </xdr:twoCellAnchor>
</xdr:wsDr>
</file>

<file path=xl/theme/theme1.xml><?xml version="1.0" encoding="utf-8"?>
<a:theme xmlns:a="http://schemas.openxmlformats.org/drawingml/2006/main" name="State of Minnesota">
  <a:themeElements>
    <a:clrScheme name="Minnesota">
      <a:dk1>
        <a:srgbClr val="000000"/>
      </a:dk1>
      <a:lt1>
        <a:srgbClr val="FFFFFF"/>
      </a:lt1>
      <a:dk2>
        <a:srgbClr val="000000"/>
      </a:dk2>
      <a:lt2>
        <a:srgbClr val="DDDDDA"/>
      </a:lt2>
      <a:accent1>
        <a:srgbClr val="003865"/>
      </a:accent1>
      <a:accent2>
        <a:srgbClr val="78BE21"/>
      </a:accent2>
      <a:accent3>
        <a:srgbClr val="008EAA"/>
      </a:accent3>
      <a:accent4>
        <a:srgbClr val="8D3F2B"/>
      </a:accent4>
      <a:accent5>
        <a:srgbClr val="0D5257"/>
      </a:accent5>
      <a:accent6>
        <a:srgbClr val="5D295F"/>
      </a:accent6>
      <a:hlink>
        <a:srgbClr val="0563C1"/>
      </a:hlink>
      <a:folHlink>
        <a:srgbClr val="5D295F"/>
      </a:folHlink>
    </a:clrScheme>
    <a:fontScheme name="MN Secondary Fonts">
      <a:majorFont>
        <a:latin typeface="Calibri"/>
        <a:ea typeface=""/>
        <a:cs typeface=""/>
      </a:majorFont>
      <a:minorFont>
        <a:latin typeface="Calibri"/>
        <a:ea typeface=""/>
        <a:cs typeface=""/>
      </a:minorFont>
    </a:fontScheme>
    <a:fmtScheme name="Subtle Solids">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State of Minnesota" id="{FBFFE991-EC03-4C0A-BAED-2F712C2A7AE7}" vid="{A476B202-42F1-4399-9BC8-98609D88DE2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572"/>
  <sheetViews>
    <sheetView tabSelected="1" zoomScaleNormal="100" workbookViewId="0">
      <selection activeCell="F30" sqref="F30"/>
    </sheetView>
  </sheetViews>
  <sheetFormatPr defaultColWidth="0" defaultRowHeight="15" zeroHeight="1" x14ac:dyDescent="0.25"/>
  <cols>
    <col min="1" max="1" width="5.85546875" style="49" customWidth="1"/>
    <col min="2" max="2" width="6" style="49" customWidth="1"/>
    <col min="3" max="3" width="39.140625" style="49" bestFit="1" customWidth="1"/>
    <col min="4" max="4" width="4.140625" style="50" hidden="1" customWidth="1"/>
    <col min="5" max="5" width="9" style="49" customWidth="1"/>
    <col min="6" max="7" width="12.7109375" style="49" customWidth="1"/>
    <col min="8" max="8" width="15.5703125" style="49" customWidth="1"/>
    <col min="9" max="10" width="11.5703125" style="49" customWidth="1"/>
    <col min="11" max="11" width="11.5703125" style="49" bestFit="1" customWidth="1"/>
    <col min="12" max="12" width="10.85546875" style="49" bestFit="1" customWidth="1"/>
    <col min="13" max="13" width="11.28515625" style="49" bestFit="1" customWidth="1"/>
    <col min="14" max="15" width="12.5703125" style="49" bestFit="1" customWidth="1"/>
    <col min="16" max="16" width="12.42578125" style="49" bestFit="1" customWidth="1"/>
    <col min="17" max="17" width="3.5703125" style="51" customWidth="1"/>
    <col min="18" max="18" width="9" style="49" bestFit="1" customWidth="1"/>
    <col min="19" max="20" width="12.7109375" style="49" bestFit="1" customWidth="1"/>
    <col min="21" max="21" width="13.42578125" style="49" bestFit="1" customWidth="1"/>
    <col min="22" max="22" width="15.5703125" style="49" bestFit="1" customWidth="1"/>
    <col min="23" max="25" width="11.5703125" style="49" bestFit="1" customWidth="1"/>
    <col min="26" max="26" width="10.85546875" style="49" bestFit="1" customWidth="1"/>
    <col min="27" max="27" width="11.28515625" style="49" bestFit="1" customWidth="1"/>
    <col min="28" max="28" width="14.140625" style="49" customWidth="1"/>
    <col min="29" max="30" width="12.5703125" style="49" bestFit="1" customWidth="1"/>
    <col min="31" max="31" width="12.42578125" style="49" bestFit="1" customWidth="1"/>
    <col min="32" max="32" width="0" style="49" hidden="1" customWidth="1"/>
    <col min="33" max="16384" width="8.85546875" style="49" hidden="1"/>
  </cols>
  <sheetData>
    <row r="1" spans="1:32" ht="37.35" customHeight="1" x14ac:dyDescent="0.25">
      <c r="F1" s="91"/>
      <c r="G1" s="91"/>
      <c r="H1" s="90"/>
      <c r="T1" s="89"/>
    </row>
    <row r="2" spans="1:32" ht="18.75" x14ac:dyDescent="0.3">
      <c r="A2" s="1" t="s">
        <v>0</v>
      </c>
      <c r="F2" s="89"/>
      <c r="G2" s="89"/>
      <c r="S2" s="89"/>
    </row>
    <row r="3" spans="1:32" x14ac:dyDescent="0.25">
      <c r="A3" s="49" t="s">
        <v>1</v>
      </c>
    </row>
    <row r="4" spans="1:32" x14ac:dyDescent="0.25">
      <c r="A4" s="88"/>
      <c r="C4" s="2" t="s">
        <v>2</v>
      </c>
      <c r="D4" s="47"/>
      <c r="E4" s="197" t="s">
        <v>3</v>
      </c>
      <c r="F4" s="197"/>
      <c r="G4" s="197"/>
      <c r="H4" s="197"/>
      <c r="I4" s="197"/>
      <c r="J4" s="197"/>
      <c r="K4" s="197"/>
      <c r="L4" s="197"/>
      <c r="M4" s="197"/>
      <c r="N4" s="197"/>
      <c r="O4" s="197"/>
      <c r="P4" s="197"/>
      <c r="Q4" s="108"/>
      <c r="R4" s="197" t="s">
        <v>4</v>
      </c>
      <c r="S4" s="197"/>
      <c r="T4" s="197"/>
      <c r="U4" s="197"/>
      <c r="V4" s="197"/>
      <c r="W4" s="197"/>
      <c r="X4" s="197"/>
      <c r="Y4" s="197"/>
      <c r="Z4" s="197"/>
      <c r="AA4" s="197"/>
      <c r="AB4" s="197"/>
      <c r="AC4" s="197"/>
      <c r="AD4" s="197"/>
      <c r="AE4" s="197"/>
      <c r="AF4" s="51"/>
    </row>
    <row r="5" spans="1:32" x14ac:dyDescent="0.25">
      <c r="A5" s="2" t="s">
        <v>2</v>
      </c>
      <c r="B5" s="2" t="s">
        <v>2</v>
      </c>
      <c r="C5" s="2" t="s">
        <v>2</v>
      </c>
      <c r="D5" s="47"/>
      <c r="E5" s="63" t="s">
        <v>2</v>
      </c>
      <c r="F5" s="74" t="s">
        <v>5</v>
      </c>
      <c r="G5" s="74" t="s">
        <v>5</v>
      </c>
      <c r="H5" s="74" t="s">
        <v>6</v>
      </c>
      <c r="I5" s="67" t="s">
        <v>7</v>
      </c>
      <c r="J5" s="67" t="s">
        <v>8</v>
      </c>
      <c r="K5" s="67" t="s">
        <v>9</v>
      </c>
      <c r="L5" s="74" t="s">
        <v>10</v>
      </c>
      <c r="M5" s="74" t="s">
        <v>11</v>
      </c>
      <c r="N5" s="74" t="s">
        <v>12</v>
      </c>
      <c r="O5" s="67" t="s">
        <v>13</v>
      </c>
      <c r="P5" s="98" t="s">
        <v>13</v>
      </c>
      <c r="Q5" s="64"/>
      <c r="R5" s="103"/>
      <c r="S5" s="74" t="s">
        <v>14</v>
      </c>
      <c r="T5" s="74" t="s">
        <v>14</v>
      </c>
      <c r="U5" s="67" t="s">
        <v>15</v>
      </c>
      <c r="V5" s="67" t="s">
        <v>6</v>
      </c>
      <c r="W5" s="67" t="s">
        <v>7</v>
      </c>
      <c r="X5" s="67" t="s">
        <v>8</v>
      </c>
      <c r="Y5" s="67" t="s">
        <v>9</v>
      </c>
      <c r="Z5" s="74" t="s">
        <v>10</v>
      </c>
      <c r="AA5" s="74" t="s">
        <v>11</v>
      </c>
      <c r="AB5" s="74" t="s">
        <v>16</v>
      </c>
      <c r="AC5" s="74" t="s">
        <v>12</v>
      </c>
      <c r="AD5" s="67" t="s">
        <v>17</v>
      </c>
      <c r="AE5" s="67" t="s">
        <v>17</v>
      </c>
      <c r="AF5" s="51"/>
    </row>
    <row r="6" spans="1:32" x14ac:dyDescent="0.25">
      <c r="A6" s="2" t="s">
        <v>2</v>
      </c>
      <c r="B6" s="2" t="s">
        <v>2</v>
      </c>
      <c r="C6" s="2" t="s">
        <v>2</v>
      </c>
      <c r="D6" s="47"/>
      <c r="E6" s="64" t="s">
        <v>18</v>
      </c>
      <c r="F6" s="75" t="s">
        <v>19</v>
      </c>
      <c r="G6" s="75" t="s">
        <v>19</v>
      </c>
      <c r="H6" s="75" t="s">
        <v>20</v>
      </c>
      <c r="I6" s="64" t="s">
        <v>21</v>
      </c>
      <c r="J6" s="64" t="s">
        <v>22</v>
      </c>
      <c r="K6" s="64" t="s">
        <v>23</v>
      </c>
      <c r="L6" s="75" t="s">
        <v>24</v>
      </c>
      <c r="M6" s="75" t="s">
        <v>25</v>
      </c>
      <c r="N6" s="75" t="s">
        <v>26</v>
      </c>
      <c r="O6" s="64" t="s">
        <v>27</v>
      </c>
      <c r="P6" s="99" t="s">
        <v>28</v>
      </c>
      <c r="Q6" s="64"/>
      <c r="R6" s="104" t="s">
        <v>29</v>
      </c>
      <c r="S6" s="75" t="s">
        <v>19</v>
      </c>
      <c r="T6" s="75" t="s">
        <v>19</v>
      </c>
      <c r="U6" s="64" t="s">
        <v>30</v>
      </c>
      <c r="V6" s="64" t="s">
        <v>20</v>
      </c>
      <c r="W6" s="64" t="s">
        <v>21</v>
      </c>
      <c r="X6" s="64" t="s">
        <v>22</v>
      </c>
      <c r="Y6" s="64" t="s">
        <v>23</v>
      </c>
      <c r="Z6" s="75" t="s">
        <v>24</v>
      </c>
      <c r="AA6" s="75" t="s">
        <v>25</v>
      </c>
      <c r="AB6" s="75" t="s">
        <v>31</v>
      </c>
      <c r="AC6" s="75" t="s">
        <v>26</v>
      </c>
      <c r="AD6" s="64" t="s">
        <v>27</v>
      </c>
      <c r="AE6" s="64" t="s">
        <v>28</v>
      </c>
      <c r="AF6" s="51"/>
    </row>
    <row r="7" spans="1:32" ht="36.6" customHeight="1" thickBot="1" x14ac:dyDescent="0.3">
      <c r="A7" s="2" t="s">
        <v>2</v>
      </c>
      <c r="B7" s="2" t="s">
        <v>2</v>
      </c>
      <c r="C7" s="2" t="s">
        <v>2</v>
      </c>
      <c r="D7" s="47"/>
      <c r="E7" s="198" t="s">
        <v>2314</v>
      </c>
      <c r="F7" s="121" t="s">
        <v>33</v>
      </c>
      <c r="G7" s="121" t="s">
        <v>34</v>
      </c>
      <c r="H7" s="122">
        <v>0.35</v>
      </c>
      <c r="I7" s="123" t="s">
        <v>35</v>
      </c>
      <c r="J7" s="123" t="s">
        <v>35</v>
      </c>
      <c r="K7" s="123" t="s">
        <v>35</v>
      </c>
      <c r="L7" s="123" t="s">
        <v>36</v>
      </c>
      <c r="M7" s="124" t="s">
        <v>2306</v>
      </c>
      <c r="N7" s="122">
        <v>0.44</v>
      </c>
      <c r="O7" s="123" t="s">
        <v>28</v>
      </c>
      <c r="P7" s="123" t="s">
        <v>2315</v>
      </c>
      <c r="Q7" s="119"/>
      <c r="R7" s="198" t="s">
        <v>2314</v>
      </c>
      <c r="S7" s="121" t="s">
        <v>33</v>
      </c>
      <c r="T7" s="121" t="s">
        <v>34</v>
      </c>
      <c r="U7" s="121" t="s">
        <v>38</v>
      </c>
      <c r="V7" s="122">
        <v>0.35</v>
      </c>
      <c r="W7" s="123" t="s">
        <v>35</v>
      </c>
      <c r="X7" s="123" t="s">
        <v>35</v>
      </c>
      <c r="Y7" s="123" t="s">
        <v>35</v>
      </c>
      <c r="Z7" s="123" t="s">
        <v>36</v>
      </c>
      <c r="AA7" s="124" t="s">
        <v>2306</v>
      </c>
      <c r="AB7" s="121" t="s">
        <v>39</v>
      </c>
      <c r="AC7" s="122">
        <v>0.44</v>
      </c>
      <c r="AD7" s="123" t="s">
        <v>28</v>
      </c>
      <c r="AE7" s="123" t="s">
        <v>2315</v>
      </c>
      <c r="AF7" s="51"/>
    </row>
    <row r="8" spans="1:32" ht="17.25" x14ac:dyDescent="0.25">
      <c r="A8" s="2" t="s">
        <v>2</v>
      </c>
      <c r="B8" s="2" t="s">
        <v>2</v>
      </c>
      <c r="C8" s="117" t="s">
        <v>40</v>
      </c>
      <c r="D8" s="5">
        <v>1</v>
      </c>
      <c r="E8" s="65">
        <f>SUM(E15:E20)</f>
        <v>850885.90999999992</v>
      </c>
      <c r="F8" s="65">
        <f>SUM(F15:F20)</f>
        <v>233993626</v>
      </c>
      <c r="G8" s="65">
        <f>SUM(G15:G20)</f>
        <v>34180194.999999978</v>
      </c>
      <c r="H8" s="65">
        <f>SUM(H15:H20)</f>
        <v>5186567.6466459827</v>
      </c>
      <c r="I8" s="65">
        <f>SUM(I15:I20)</f>
        <v>32633565.924009044</v>
      </c>
      <c r="J8" s="65">
        <f>SUM(J15:J20)</f>
        <v>17635899.247400001</v>
      </c>
      <c r="K8" s="65">
        <f>SUM(K15:K20)</f>
        <v>20172836.873399999</v>
      </c>
      <c r="L8" s="65">
        <f>SUM(L15:L20)</f>
        <v>6054730</v>
      </c>
      <c r="M8" s="65">
        <f>SUM(M15:M20)</f>
        <v>1701771.8199999998</v>
      </c>
      <c r="N8" s="65">
        <f>SUM(N15:N20)</f>
        <v>346982265.780873</v>
      </c>
      <c r="O8" s="65">
        <f t="shared" ref="O8:O12" si="0">SUM(F8:N8)</f>
        <v>698541458.29232788</v>
      </c>
      <c r="P8" s="101">
        <f t="shared" ref="P8:P12" si="1">IFERROR(O8/E8,0)</f>
        <v>820.95783945032997</v>
      </c>
      <c r="Q8" s="65"/>
      <c r="R8" s="106">
        <f>SUM(R15:R20)</f>
        <v>848765.66</v>
      </c>
      <c r="S8" s="65">
        <f>SUM(S15:S20)</f>
        <v>354784045</v>
      </c>
      <c r="T8" s="65">
        <f>SUM(T15:T20)</f>
        <v>50278908.376660556</v>
      </c>
      <c r="U8" s="65">
        <f>SUM(U15:U20)</f>
        <v>6348863</v>
      </c>
      <c r="V8" s="65">
        <f>SUM(V15:V20)</f>
        <v>4908232.781606419</v>
      </c>
      <c r="W8" s="65">
        <f>SUM(W15:W20)</f>
        <v>32610589.370928001</v>
      </c>
      <c r="X8" s="65">
        <f>SUM(X15:X20)</f>
        <v>20765390.9212</v>
      </c>
      <c r="Y8" s="65">
        <f>SUM(Y15:Y20)</f>
        <v>20150120.967900001</v>
      </c>
      <c r="Z8" s="65">
        <f>SUM(Z15:Z20)</f>
        <v>6209502</v>
      </c>
      <c r="AA8" s="65">
        <f>SUM(AA15:AA20)</f>
        <v>1697531.32</v>
      </c>
      <c r="AB8" s="65">
        <f>SUM(AB15:AB20)</f>
        <v>9272861.4500000011</v>
      </c>
      <c r="AC8" s="65">
        <f>SUM(AC15:AC20)</f>
        <v>361793497.91487318</v>
      </c>
      <c r="AD8" s="65">
        <f>SUM(S8:AC8)</f>
        <v>868819543.10316813</v>
      </c>
      <c r="AE8" s="65">
        <f t="shared" ref="AE8:AE12" si="2">IFERROR(AD8/R8,0)</f>
        <v>1023.6271141120013</v>
      </c>
      <c r="AF8" s="51"/>
    </row>
    <row r="9" spans="1:32" ht="17.25" x14ac:dyDescent="0.25">
      <c r="A9" s="2" t="s">
        <v>2</v>
      </c>
      <c r="B9" s="2" t="s">
        <v>2</v>
      </c>
      <c r="C9" s="117" t="s">
        <v>41</v>
      </c>
      <c r="D9" s="5">
        <v>7</v>
      </c>
      <c r="E9" s="65">
        <f>E21</f>
        <v>78005.549999999959</v>
      </c>
      <c r="F9" s="65">
        <f t="shared" ref="F9:AA9" si="3">F21</f>
        <v>21451526</v>
      </c>
      <c r="G9" s="65">
        <f t="shared" ref="G9" si="4">G21</f>
        <v>5477157.9999999991</v>
      </c>
      <c r="H9" s="65">
        <f t="shared" ref="H9" si="5">H21</f>
        <v>142755</v>
      </c>
      <c r="I9" s="65">
        <f t="shared" si="3"/>
        <v>9765468.4399999995</v>
      </c>
      <c r="J9" s="65">
        <f t="shared" ref="J9" si="6">J21</f>
        <v>3659240.0040000002</v>
      </c>
      <c r="K9" s="65">
        <f t="shared" si="3"/>
        <v>3723322.3020000001</v>
      </c>
      <c r="L9" s="65">
        <f>L21</f>
        <v>466853</v>
      </c>
      <c r="M9" s="65">
        <f>M21</f>
        <v>156011.09999999992</v>
      </c>
      <c r="N9" s="65">
        <f t="shared" ref="N9" si="7">N21</f>
        <v>0</v>
      </c>
      <c r="O9" s="65">
        <f t="shared" si="0"/>
        <v>44842333.846000001</v>
      </c>
      <c r="P9" s="101">
        <f t="shared" si="1"/>
        <v>574.86081241655268</v>
      </c>
      <c r="Q9" s="65"/>
      <c r="R9" s="106">
        <f t="shared" si="3"/>
        <v>79213.099999999991</v>
      </c>
      <c r="S9" s="65">
        <f t="shared" si="3"/>
        <v>33111072</v>
      </c>
      <c r="T9" s="65">
        <f t="shared" ref="T9" si="8">T21</f>
        <v>8356009</v>
      </c>
      <c r="U9" s="65">
        <f t="shared" ref="U9:V9" si="9">U21</f>
        <v>0</v>
      </c>
      <c r="V9" s="65">
        <f t="shared" si="9"/>
        <v>137154</v>
      </c>
      <c r="W9" s="65">
        <f t="shared" si="3"/>
        <v>9928913.4399999995</v>
      </c>
      <c r="X9" s="65">
        <f t="shared" ref="X9" si="10">X21</f>
        <v>3746921.9539999994</v>
      </c>
      <c r="Y9" s="65">
        <f t="shared" ref="Y9:Z11" si="11">Y21</f>
        <v>3726952.4499999997</v>
      </c>
      <c r="Z9" s="65">
        <f t="shared" si="11"/>
        <v>534879</v>
      </c>
      <c r="AA9" s="65">
        <f t="shared" si="3"/>
        <v>158426.19999999998</v>
      </c>
      <c r="AB9" s="65">
        <f t="shared" ref="AB9" si="12">AB21</f>
        <v>0</v>
      </c>
      <c r="AC9" s="65">
        <f t="shared" ref="AC9" si="13">AC21</f>
        <v>0</v>
      </c>
      <c r="AD9" s="65">
        <f t="shared" ref="AD9:AD12" si="14">SUM(S9:AC9)</f>
        <v>59700328.044</v>
      </c>
      <c r="AE9" s="65">
        <f t="shared" si="2"/>
        <v>753.66736113092418</v>
      </c>
      <c r="AF9" s="51"/>
    </row>
    <row r="10" spans="1:32" x14ac:dyDescent="0.25">
      <c r="A10" s="2" t="s">
        <v>2</v>
      </c>
      <c r="B10" s="2" t="s">
        <v>2</v>
      </c>
      <c r="C10" s="51" t="s">
        <v>42</v>
      </c>
      <c r="D10" s="5">
        <v>10</v>
      </c>
      <c r="E10" s="65">
        <f t="shared" ref="E10:I10" si="15">E22</f>
        <v>0</v>
      </c>
      <c r="F10" s="65">
        <f t="shared" si="15"/>
        <v>0</v>
      </c>
      <c r="G10" s="65">
        <f>G22</f>
        <v>405380</v>
      </c>
      <c r="H10" s="65">
        <f t="shared" ref="H10" si="16">H22</f>
        <v>0</v>
      </c>
      <c r="I10" s="65">
        <f t="shared" si="15"/>
        <v>0</v>
      </c>
      <c r="J10" s="65">
        <f t="shared" ref="J10" si="17">J22</f>
        <v>11160000</v>
      </c>
      <c r="K10" s="65">
        <f>K22</f>
        <v>0</v>
      </c>
      <c r="L10" s="65">
        <f>L22</f>
        <v>0</v>
      </c>
      <c r="M10" s="65">
        <f>M22</f>
        <v>0</v>
      </c>
      <c r="N10" s="65">
        <f t="shared" ref="N10" si="18">N22</f>
        <v>0</v>
      </c>
      <c r="O10" s="65">
        <f t="shared" si="0"/>
        <v>11565380</v>
      </c>
      <c r="P10" s="101">
        <f t="shared" si="1"/>
        <v>0</v>
      </c>
      <c r="Q10" s="65"/>
      <c r="R10" s="106">
        <f t="shared" ref="R10:S12" si="19">R22</f>
        <v>0</v>
      </c>
      <c r="S10" s="65">
        <f t="shared" si="19"/>
        <v>0</v>
      </c>
      <c r="T10" s="65">
        <f t="shared" ref="T10:T11" si="20">T22</f>
        <v>616178</v>
      </c>
      <c r="U10" s="65">
        <f t="shared" ref="U10:V11" si="21">U22</f>
        <v>0</v>
      </c>
      <c r="V10" s="65">
        <f t="shared" si="21"/>
        <v>0</v>
      </c>
      <c r="W10" s="65">
        <f>W22</f>
        <v>0</v>
      </c>
      <c r="X10" s="65">
        <f t="shared" ref="X10:X11" si="22">X22</f>
        <v>11160000</v>
      </c>
      <c r="Y10" s="65">
        <f t="shared" si="11"/>
        <v>0</v>
      </c>
      <c r="Z10" s="65">
        <f t="shared" si="11"/>
        <v>0</v>
      </c>
      <c r="AA10" s="65">
        <f t="shared" ref="AA10:AB12" si="23">AA22</f>
        <v>0</v>
      </c>
      <c r="AB10" s="65">
        <f t="shared" si="23"/>
        <v>0</v>
      </c>
      <c r="AC10" s="65">
        <f t="shared" ref="AC10:AC11" si="24">AC22</f>
        <v>0</v>
      </c>
      <c r="AD10" s="65">
        <f t="shared" si="14"/>
        <v>11776178</v>
      </c>
      <c r="AE10" s="65">
        <f t="shared" si="2"/>
        <v>0</v>
      </c>
      <c r="AF10" s="51"/>
    </row>
    <row r="11" spans="1:32" x14ac:dyDescent="0.25">
      <c r="A11" s="2"/>
      <c r="B11" s="2"/>
      <c r="C11" s="51" t="s">
        <v>601</v>
      </c>
      <c r="D11" s="5">
        <v>11</v>
      </c>
      <c r="E11" s="65">
        <f>E24</f>
        <v>0</v>
      </c>
      <c r="F11" s="65">
        <f>F24</f>
        <v>0</v>
      </c>
      <c r="G11" s="65">
        <f>G23</f>
        <v>35310</v>
      </c>
      <c r="H11" s="65">
        <f>H24</f>
        <v>0</v>
      </c>
      <c r="I11" s="65">
        <f>I24</f>
        <v>0</v>
      </c>
      <c r="J11" s="65">
        <f>J24</f>
        <v>0</v>
      </c>
      <c r="K11" s="65">
        <f>K24</f>
        <v>0</v>
      </c>
      <c r="L11" s="65">
        <v>0</v>
      </c>
      <c r="M11" s="65">
        <f>M24</f>
        <v>0</v>
      </c>
      <c r="N11" s="65">
        <f>N24</f>
        <v>0</v>
      </c>
      <c r="O11" s="65">
        <f t="shared" ref="O11" si="25">SUM(F11:N11)</f>
        <v>35310</v>
      </c>
      <c r="P11" s="101">
        <f t="shared" ref="P11" si="26">IFERROR(O11/E11,0)</f>
        <v>0</v>
      </c>
      <c r="Q11" s="65"/>
      <c r="R11" s="106">
        <f t="shared" si="19"/>
        <v>0</v>
      </c>
      <c r="S11" s="65">
        <f t="shared" si="19"/>
        <v>0</v>
      </c>
      <c r="T11" s="65">
        <f t="shared" si="20"/>
        <v>53672</v>
      </c>
      <c r="U11" s="65">
        <f t="shared" si="21"/>
        <v>0</v>
      </c>
      <c r="V11" s="65">
        <f t="shared" si="21"/>
        <v>0</v>
      </c>
      <c r="W11" s="65">
        <f>W23</f>
        <v>0</v>
      </c>
      <c r="X11" s="65">
        <f t="shared" si="22"/>
        <v>0</v>
      </c>
      <c r="Y11" s="65">
        <f t="shared" si="11"/>
        <v>0</v>
      </c>
      <c r="Z11" s="65">
        <f t="shared" si="11"/>
        <v>0</v>
      </c>
      <c r="AA11" s="65">
        <f t="shared" si="23"/>
        <v>0</v>
      </c>
      <c r="AB11" s="65">
        <f t="shared" si="23"/>
        <v>0</v>
      </c>
      <c r="AC11" s="65">
        <f t="shared" si="24"/>
        <v>0</v>
      </c>
      <c r="AD11" s="65">
        <f t="shared" ref="AD11" si="27">SUM(S11:AC11)</f>
        <v>53672</v>
      </c>
      <c r="AE11" s="65">
        <f t="shared" ref="AE11" si="28">IFERROR(AD11/R11,0)</f>
        <v>0</v>
      </c>
      <c r="AF11" s="51"/>
    </row>
    <row r="12" spans="1:32" x14ac:dyDescent="0.25">
      <c r="A12" s="2"/>
      <c r="B12" s="2"/>
      <c r="C12" s="51" t="s">
        <v>43</v>
      </c>
      <c r="D12" s="5">
        <v>12</v>
      </c>
      <c r="E12" s="65">
        <f t="shared" ref="E12:I12" si="29">E24</f>
        <v>0</v>
      </c>
      <c r="F12" s="65">
        <f t="shared" si="29"/>
        <v>0</v>
      </c>
      <c r="G12" s="65">
        <f t="shared" ref="G12" si="30">G24</f>
        <v>0</v>
      </c>
      <c r="H12" s="65">
        <f t="shared" ref="H12" si="31">H24</f>
        <v>0</v>
      </c>
      <c r="I12" s="65">
        <f t="shared" si="29"/>
        <v>0</v>
      </c>
      <c r="J12" s="65">
        <f t="shared" ref="J12" si="32">J24</f>
        <v>0</v>
      </c>
      <c r="K12" s="65">
        <f>K24</f>
        <v>0</v>
      </c>
      <c r="L12" s="65">
        <f t="shared" ref="L12:M12" si="33">L24</f>
        <v>147392</v>
      </c>
      <c r="M12" s="65">
        <f t="shared" si="33"/>
        <v>0</v>
      </c>
      <c r="N12" s="65">
        <f t="shared" ref="N12" si="34">N24</f>
        <v>0</v>
      </c>
      <c r="O12" s="65">
        <f t="shared" si="0"/>
        <v>147392</v>
      </c>
      <c r="P12" s="101">
        <f t="shared" si="1"/>
        <v>0</v>
      </c>
      <c r="Q12" s="65"/>
      <c r="R12" s="106">
        <f t="shared" si="19"/>
        <v>0</v>
      </c>
      <c r="S12" s="65">
        <f t="shared" si="19"/>
        <v>0</v>
      </c>
      <c r="T12" s="65">
        <f t="shared" ref="T12" si="35">T24</f>
        <v>0</v>
      </c>
      <c r="U12" s="65">
        <f t="shared" ref="U12:V12" si="36">U24</f>
        <v>0</v>
      </c>
      <c r="V12" s="65">
        <f t="shared" si="36"/>
        <v>0</v>
      </c>
      <c r="W12" s="65">
        <f>W24</f>
        <v>0</v>
      </c>
      <c r="X12" s="65">
        <f t="shared" ref="X12" si="37">X24</f>
        <v>0</v>
      </c>
      <c r="Y12" s="65">
        <f t="shared" ref="Y12:Z12" si="38">Y24</f>
        <v>0</v>
      </c>
      <c r="Z12" s="65">
        <f t="shared" si="38"/>
        <v>152732</v>
      </c>
      <c r="AA12" s="65">
        <f t="shared" si="23"/>
        <v>0</v>
      </c>
      <c r="AB12" s="65">
        <f t="shared" si="23"/>
        <v>0</v>
      </c>
      <c r="AC12" s="65">
        <f t="shared" ref="AC12" si="39">AC24</f>
        <v>0</v>
      </c>
      <c r="AD12" s="65">
        <f t="shared" si="14"/>
        <v>152732</v>
      </c>
      <c r="AE12" s="65">
        <f t="shared" si="2"/>
        <v>0</v>
      </c>
      <c r="AF12" s="51"/>
    </row>
    <row r="13" spans="1:32" x14ac:dyDescent="0.25">
      <c r="A13" s="2" t="s">
        <v>2</v>
      </c>
      <c r="B13" s="2" t="s">
        <v>2</v>
      </c>
      <c r="C13" s="54" t="s">
        <v>44</v>
      </c>
      <c r="D13" s="54"/>
      <c r="E13" s="66">
        <v>931419.34558731853</v>
      </c>
      <c r="F13" s="66">
        <v>256140321</v>
      </c>
      <c r="G13" s="66">
        <v>40134362.999999978</v>
      </c>
      <c r="H13" s="66">
        <v>5329322.6466459827</v>
      </c>
      <c r="I13" s="66">
        <v>45017736.338286169</v>
      </c>
      <c r="J13" s="66">
        <v>32525240.96548662</v>
      </c>
      <c r="K13" s="66">
        <v>23983758.724305816</v>
      </c>
      <c r="L13" s="66">
        <v>6668975</v>
      </c>
      <c r="M13" s="66">
        <v>1862838.6911746371</v>
      </c>
      <c r="N13" s="66">
        <v>346982265.780873</v>
      </c>
      <c r="O13" s="66">
        <v>758644822.14677215</v>
      </c>
      <c r="P13" s="102">
        <v>814.50404239606905</v>
      </c>
      <c r="Q13" s="109"/>
      <c r="R13" s="107">
        <v>928462.58016577922</v>
      </c>
      <c r="S13" s="66">
        <v>388097353</v>
      </c>
      <c r="T13" s="66">
        <v>59023749.376660556</v>
      </c>
      <c r="U13" s="66">
        <v>6769861</v>
      </c>
      <c r="V13" s="66">
        <v>5045386.781606419</v>
      </c>
      <c r="W13" s="66">
        <v>46546044.125167437</v>
      </c>
      <c r="X13" s="66">
        <v>35732312.875200003</v>
      </c>
      <c r="Y13" s="66">
        <v>23937073.4179</v>
      </c>
      <c r="Z13" s="66">
        <v>6897113</v>
      </c>
      <c r="AA13" s="66">
        <v>1856925.1603315584</v>
      </c>
      <c r="AB13" s="66">
        <v>9272861.4500000011</v>
      </c>
      <c r="AC13" s="66">
        <v>361793497.91487318</v>
      </c>
      <c r="AD13" s="66">
        <v>944972178.10173917</v>
      </c>
      <c r="AE13" s="66">
        <v>1017.7816513973155</v>
      </c>
      <c r="AF13" s="51"/>
    </row>
    <row r="14" spans="1:32" s="51" customFormat="1" x14ac:dyDescent="0.25">
      <c r="A14" s="2" t="s">
        <v>2</v>
      </c>
      <c r="B14" s="2" t="s">
        <v>2</v>
      </c>
      <c r="D14" s="5"/>
      <c r="E14" s="53"/>
      <c r="F14" s="83"/>
      <c r="G14" s="83"/>
      <c r="H14" s="83"/>
      <c r="I14" s="83"/>
      <c r="J14" s="83"/>
      <c r="K14" s="83"/>
      <c r="L14" s="83"/>
      <c r="M14" s="83"/>
      <c r="N14" s="83"/>
      <c r="O14" s="53"/>
      <c r="P14" s="53"/>
      <c r="Q14" s="65"/>
      <c r="R14" s="53"/>
      <c r="S14" s="83"/>
      <c r="T14" s="83"/>
      <c r="U14" s="53"/>
      <c r="V14" s="83"/>
      <c r="W14" s="83"/>
      <c r="X14" s="83"/>
      <c r="Y14" s="83"/>
      <c r="Z14" s="83"/>
      <c r="AA14" s="53"/>
      <c r="AB14" s="53"/>
      <c r="AC14" s="53"/>
      <c r="AD14" s="53"/>
      <c r="AE14" s="53"/>
    </row>
    <row r="15" spans="1:32" x14ac:dyDescent="0.25">
      <c r="A15" s="2" t="s">
        <v>2</v>
      </c>
      <c r="B15" s="2" t="s">
        <v>2</v>
      </c>
      <c r="C15" s="51" t="s">
        <v>45</v>
      </c>
      <c r="D15" s="5">
        <v>1</v>
      </c>
      <c r="E15" s="68">
        <f>SUMIF($D$31:$D$558,$D15,E$31:E$558)</f>
        <v>63749.2</v>
      </c>
      <c r="F15" s="68">
        <f>SUMIF($D$31:$D$558,$D15,F$31:F$558)</f>
        <v>17531030</v>
      </c>
      <c r="G15" s="68">
        <f>SUMIF($D$31:$D$558,$D15,G$31:G$558)</f>
        <v>5282642</v>
      </c>
      <c r="H15" s="68">
        <f>SUMIF($D$31:$D$558,$D15,H$31:H$558)</f>
        <v>0</v>
      </c>
      <c r="I15" s="68">
        <f>SUMIF($D$31:$D$558,$D15,I$31:I$558)</f>
        <v>7881000</v>
      </c>
      <c r="J15" s="68">
        <f>SUMIF($D$31:$D$558,$D15,J$31:J$558)</f>
        <v>761165.44799999986</v>
      </c>
      <c r="K15" s="68">
        <f>SUMIF($D$31:$D$558,$D15,K$31:K$558)</f>
        <v>1026999.612</v>
      </c>
      <c r="L15" s="68">
        <f>SUMIF($D$31:$D$558,$D15,L$31:L$558)</f>
        <v>433482</v>
      </c>
      <c r="M15" s="68">
        <f>SUMIF($D$31:$D$558,$D15,M$31:M$558)</f>
        <v>127498.4</v>
      </c>
      <c r="N15" s="68">
        <f>SUMIF($D$31:$D$558,$D15,N$31:N$558)</f>
        <v>41339718.001712367</v>
      </c>
      <c r="O15" s="68">
        <f>SUM(F15:N15)</f>
        <v>74383535.46171236</v>
      </c>
      <c r="P15" s="100">
        <f t="shared" ref="P15:P24" si="40">IFERROR(O15/E15,0)</f>
        <v>1166.8151986489613</v>
      </c>
      <c r="Q15" s="65"/>
      <c r="R15" s="105">
        <f>SUMIF($D$31:$D$558,$D15,R$31:R$558)</f>
        <v>62231</v>
      </c>
      <c r="S15" s="68">
        <f>SUMIF($D$31:$D$558,$D15,S$31:S$558)</f>
        <v>26012558</v>
      </c>
      <c r="T15" s="68">
        <f>SUMIF($D$31:$D$558,$D15,T$31:T$558)</f>
        <v>7878046</v>
      </c>
      <c r="U15" s="68">
        <f>SUMIF($D$31:$D$558,$D15,U$31:U$558)</f>
        <v>0</v>
      </c>
      <c r="V15" s="68">
        <f>SUMIF($D$31:$D$558,$D15,V$31:V$558)</f>
        <v>0</v>
      </c>
      <c r="W15" s="68">
        <f>SUMIF($D$31:$D$558,$D15,W$31:W$558)</f>
        <v>8023000</v>
      </c>
      <c r="X15" s="68">
        <f>SUMIF($D$31:$D$558,$D15,X$31:X$558)</f>
        <v>1062905.4799999997</v>
      </c>
      <c r="Y15" s="68">
        <f>SUMIF($D$31:$D$558,$D15,Y$31:Y$558)</f>
        <v>1002541.4099999999</v>
      </c>
      <c r="Z15" s="68">
        <f>SUMIF($D$31:$D$558,$D15,Z$31:Z$558)</f>
        <v>450096</v>
      </c>
      <c r="AA15" s="68">
        <f>SUMIF($D$31:$D$558,$D15,AA$31:AA$558)</f>
        <v>124462</v>
      </c>
      <c r="AB15" s="68">
        <f>SUMIF($D$31:$D$558,$D15,AB$31:AB$558)</f>
        <v>692814.16999999993</v>
      </c>
      <c r="AC15" s="68">
        <f>SUMIF($D$31:$D$558,$D15,AC$31:AC$558)</f>
        <v>44230717.532923527</v>
      </c>
      <c r="AD15" s="68">
        <f>SUM(S15:AC15)</f>
        <v>89477140.592923522</v>
      </c>
      <c r="AE15" s="68">
        <f t="shared" ref="AE15:AE24" si="41">IFERROR(AD15/R15,0)</f>
        <v>1437.8226381212503</v>
      </c>
      <c r="AF15" s="51"/>
    </row>
    <row r="16" spans="1:32" x14ac:dyDescent="0.25">
      <c r="A16" s="2" t="s">
        <v>2</v>
      </c>
      <c r="B16" s="2" t="s">
        <v>2</v>
      </c>
      <c r="C16" s="51" t="s">
        <v>46</v>
      </c>
      <c r="D16" s="5">
        <v>2</v>
      </c>
      <c r="E16" s="65">
        <f>SUMIF($D$31:$D$558,$D16,E$31:E$558)</f>
        <v>93402.76</v>
      </c>
      <c r="F16" s="65">
        <f>SUMIF($D$31:$D$558,$D16,F$31:F$558)</f>
        <v>25685759</v>
      </c>
      <c r="G16" s="65">
        <f>SUMIF($D$31:$D$558,$D16,G$31:G$558)</f>
        <v>4034897</v>
      </c>
      <c r="H16" s="65">
        <f>SUMIF($D$31:$D$558,$D16,H$31:H$558)</f>
        <v>905675.84560920938</v>
      </c>
      <c r="I16" s="65">
        <f>SUMIF($D$31:$D$558,$D16,I$31:I$558)</f>
        <v>5150396</v>
      </c>
      <c r="J16" s="65">
        <f>SUMIF($D$31:$D$558,$D16,J$31:J$558)</f>
        <v>1146013.5131999997</v>
      </c>
      <c r="K16" s="65">
        <f>SUMIF($D$31:$D$558,$D16,K$31:K$558)</f>
        <v>1514559.4135999999</v>
      </c>
      <c r="L16" s="65">
        <f>SUMIF($D$31:$D$558,$D16,L$31:L$558)</f>
        <v>455556</v>
      </c>
      <c r="M16" s="65">
        <f>SUMIF($D$31:$D$558,$D16,M$31:M$558)</f>
        <v>186805.52</v>
      </c>
      <c r="N16" s="65">
        <f>SUMIF($D$31:$D$558,$D16,N$31:N$558)</f>
        <v>44581651.182681248</v>
      </c>
      <c r="O16" s="65">
        <f t="shared" ref="O16:O22" si="42">SUM(F16:N16)</f>
        <v>83661313.475090459</v>
      </c>
      <c r="P16" s="101">
        <f t="shared" si="40"/>
        <v>895.70493928755923</v>
      </c>
      <c r="Q16" s="65"/>
      <c r="R16" s="106">
        <f>SUMIF($D$31:$D$558,$D16,R$31:R$558)</f>
        <v>93435.36</v>
      </c>
      <c r="S16" s="65">
        <f>SUMIF($D$31:$D$558,$D16,S$31:S$558)</f>
        <v>39055980</v>
      </c>
      <c r="T16" s="65">
        <f>SUMIF($D$31:$D$558,$D16,T$31:T$558)</f>
        <v>5858581.0712372959</v>
      </c>
      <c r="U16" s="65">
        <f>SUMIF($D$31:$D$558,$D16,U$31:U$558)</f>
        <v>76950</v>
      </c>
      <c r="V16" s="65">
        <f>SUMIF($D$31:$D$558,$D16,V$31:V$558)</f>
        <v>856655.28986988252</v>
      </c>
      <c r="W16" s="65">
        <f>SUMIF($D$31:$D$558,$D16,W$31:W$558)</f>
        <v>5180329</v>
      </c>
      <c r="X16" s="65">
        <f>SUMIF($D$31:$D$558,$D16,X$31:X$558)</f>
        <v>1601557.4527999999</v>
      </c>
      <c r="Y16" s="65">
        <f>SUMIF($D$31:$D$558,$D16,Y$31:Y$558)</f>
        <v>1515145.8176</v>
      </c>
      <c r="Z16" s="65">
        <f>SUMIF($D$31:$D$558,$D16,Z$31:Z$558)</f>
        <v>465922</v>
      </c>
      <c r="AA16" s="65">
        <f>SUMIF($D$31:$D$558,$D16,AA$31:AA$558)</f>
        <v>186870.72</v>
      </c>
      <c r="AB16" s="65">
        <f>SUMIF($D$31:$D$558,$D16,AB$31:AB$558)</f>
        <v>815578.90999999992</v>
      </c>
      <c r="AC16" s="65">
        <f>SUMIF($D$31:$D$558,$D16,AC$31:AC$558)</f>
        <v>46453113.085255973</v>
      </c>
      <c r="AD16" s="65">
        <f>SUM(S16:AC16)</f>
        <v>102066683.34676313</v>
      </c>
      <c r="AE16" s="65">
        <f t="shared" si="41"/>
        <v>1092.3774826442916</v>
      </c>
      <c r="AF16" s="51"/>
    </row>
    <row r="17" spans="1:32" x14ac:dyDescent="0.25">
      <c r="A17" s="2" t="s">
        <v>2</v>
      </c>
      <c r="B17" s="2" t="s">
        <v>2</v>
      </c>
      <c r="C17" s="51" t="s">
        <v>47</v>
      </c>
      <c r="D17" s="5">
        <v>3</v>
      </c>
      <c r="E17" s="65">
        <f>SUMIF($D$31:$D$558,$D17,E$31:E$558)</f>
        <v>294258.69999999995</v>
      </c>
      <c r="F17" s="65">
        <f>SUMIF($D$31:$D$558,$D17,F$31:F$558)</f>
        <v>80921142</v>
      </c>
      <c r="G17" s="65">
        <f>SUMIF($D$31:$D$558,$D17,G$31:G$558)</f>
        <v>7206547.9999999776</v>
      </c>
      <c r="H17" s="65">
        <f>SUMIF($D$31:$D$558,$D17,H$31:H$558)</f>
        <v>1698790.6562575027</v>
      </c>
      <c r="I17" s="65">
        <f>SUMIF($D$31:$D$558,$D17,I$31:I$558)</f>
        <v>9025843</v>
      </c>
      <c r="J17" s="65">
        <f>SUMIF($D$31:$D$558,$D17,J$31:J$558)</f>
        <v>3642690.6619999995</v>
      </c>
      <c r="K17" s="65">
        <f>SUMIF($D$31:$D$558,$D17,K$31:K$558)</f>
        <v>4822704.8929999992</v>
      </c>
      <c r="L17" s="65">
        <f>SUMIF($D$31:$D$558,$D17,L$31:L$558)</f>
        <v>1149578</v>
      </c>
      <c r="M17" s="65">
        <f>SUMIF($D$31:$D$558,$D17,M$31:M$558)</f>
        <v>588517.39999999991</v>
      </c>
      <c r="N17" s="65">
        <f>SUMIF($D$31:$D$558,$D17,N$31:N$558)</f>
        <v>118748265.3363613</v>
      </c>
      <c r="O17" s="65">
        <f t="shared" si="42"/>
        <v>227804079.94761878</v>
      </c>
      <c r="P17" s="101">
        <f t="shared" si="40"/>
        <v>774.16259892271262</v>
      </c>
      <c r="Q17" s="65"/>
      <c r="R17" s="106">
        <f>SUMIF($D$31:$D$558,$D17,R$31:R$558)</f>
        <v>295031.7</v>
      </c>
      <c r="S17" s="65">
        <f>SUMIF($D$31:$D$558,$D17,S$31:S$558)</f>
        <v>123323249</v>
      </c>
      <c r="T17" s="65">
        <f>SUMIF($D$31:$D$558,$D17,T$31:T$558)</f>
        <v>10478691.723971125</v>
      </c>
      <c r="U17" s="65">
        <f>SUMIF($D$31:$D$558,$D17,U$31:U$558)</f>
        <v>0</v>
      </c>
      <c r="V17" s="65">
        <f>SUMIF($D$31:$D$558,$D17,V$31:V$558)</f>
        <v>1642081.0173437397</v>
      </c>
      <c r="W17" s="65">
        <f>SUMIF($D$31:$D$558,$D17,W$31:W$558)</f>
        <v>9029629</v>
      </c>
      <c r="X17" s="65">
        <f>SUMIF($D$31:$D$558,$D17,X$31:X$558)</f>
        <v>5114218.3160000006</v>
      </c>
      <c r="Y17" s="65">
        <f>SUMIF($D$31:$D$558,$D17,Y$31:Y$558)</f>
        <v>4835132.1470000017</v>
      </c>
      <c r="Z17" s="65">
        <f>SUMIF($D$31:$D$558,$D17,Z$31:Z$558)</f>
        <v>1179058</v>
      </c>
      <c r="AA17" s="65">
        <f>SUMIF($D$31:$D$558,$D17,AA$31:AA$558)</f>
        <v>590063.4</v>
      </c>
      <c r="AB17" s="65">
        <f>SUMIF($D$31:$D$558,$D17,AB$31:AB$558)</f>
        <v>1672620.6300000001</v>
      </c>
      <c r="AC17" s="65">
        <f>SUMIF($D$31:$D$558,$D17,AC$31:AC$558)</f>
        <v>124388777.50886846</v>
      </c>
      <c r="AD17" s="65">
        <f t="shared" ref="AD17:AD24" si="43">SUM(S17:AC17)</f>
        <v>282253520.74318337</v>
      </c>
      <c r="AE17" s="65">
        <f t="shared" si="41"/>
        <v>956.68879223210035</v>
      </c>
      <c r="AF17" s="51"/>
    </row>
    <row r="18" spans="1:32" x14ac:dyDescent="0.25">
      <c r="A18" s="2" t="s">
        <v>2</v>
      </c>
      <c r="B18" s="2" t="s">
        <v>2</v>
      </c>
      <c r="C18" s="51" t="s">
        <v>48</v>
      </c>
      <c r="D18" s="5">
        <v>4</v>
      </c>
      <c r="E18" s="65">
        <f>SUMIF($D$31:$D$558,$D18,E$31:E$558)</f>
        <v>203271.68000000002</v>
      </c>
      <c r="F18" s="65">
        <f>SUMIF($D$31:$D$558,$D18,F$31:F$558)</f>
        <v>55899712</v>
      </c>
      <c r="G18" s="65">
        <f>SUMIF($D$31:$D$558,$D18,G$31:G$558)</f>
        <v>7944456</v>
      </c>
      <c r="H18" s="65">
        <f>SUMIF($D$31:$D$558,$D18,H$31:H$558)</f>
        <v>1324028.3958156458</v>
      </c>
      <c r="I18" s="65">
        <f>SUMIF($D$31:$D$558,$D18,I$31:I$558)</f>
        <v>7120776</v>
      </c>
      <c r="J18" s="65">
        <f>SUMIF($D$31:$D$558,$D18,J$31:J$558)</f>
        <v>2566029.6242</v>
      </c>
      <c r="K18" s="65">
        <f>SUMIF($D$31:$D$558,$D18,K$31:K$558)</f>
        <v>3286573.0548000005</v>
      </c>
      <c r="L18" s="65">
        <f>SUMIF($D$31:$D$558,$D18,L$31:L$558)</f>
        <v>1416576</v>
      </c>
      <c r="M18" s="65">
        <f>SUMIF($D$31:$D$558,$D18,M$31:M$558)</f>
        <v>406543.36000000004</v>
      </c>
      <c r="N18" s="65">
        <f>SUMIF($D$31:$D$558,$D18,N$31:N$558)</f>
        <v>79289773.823191509</v>
      </c>
      <c r="O18" s="65">
        <f t="shared" si="42"/>
        <v>159254468.25800717</v>
      </c>
      <c r="P18" s="101">
        <f t="shared" si="40"/>
        <v>783.45625056086101</v>
      </c>
      <c r="Q18" s="65"/>
      <c r="R18" s="106">
        <f>SUMIF($D$31:$D$558,$D18,R$31:R$558)</f>
        <v>202521.83000000002</v>
      </c>
      <c r="S18" s="65">
        <f>SUMIF($D$31:$D$558,$D18,S$31:S$558)</f>
        <v>84654126</v>
      </c>
      <c r="T18" s="65">
        <f>SUMIF($D$31:$D$558,$D18,T$31:T$558)</f>
        <v>11716518.411719993</v>
      </c>
      <c r="U18" s="65">
        <f>SUMIF($D$31:$D$558,$D18,U$31:U$558)</f>
        <v>2361773</v>
      </c>
      <c r="V18" s="65">
        <f>SUMIF($D$31:$D$558,$D18,V$31:V$558)</f>
        <v>1212219.7971596164</v>
      </c>
      <c r="W18" s="65">
        <f>SUMIF($D$31:$D$558,$D18,W$31:W$558)</f>
        <v>6941376</v>
      </c>
      <c r="X18" s="65">
        <f>SUMIF($D$31:$D$558,$D18,X$31:X$558)</f>
        <v>3460869.0084000002</v>
      </c>
      <c r="Y18" s="65">
        <f>SUMIF($D$31:$D$558,$D18,Y$31:Y$558)</f>
        <v>3276335.955300001</v>
      </c>
      <c r="Z18" s="65">
        <f>SUMIF($D$31:$D$558,$D18,Z$31:Z$558)</f>
        <v>1451792</v>
      </c>
      <c r="AA18" s="65">
        <f>SUMIF($D$31:$D$558,$D18,AA$31:AA$558)</f>
        <v>405043.66000000003</v>
      </c>
      <c r="AB18" s="65">
        <f>SUMIF($D$31:$D$558,$D18,AB$31:AB$558)</f>
        <v>3350840.43</v>
      </c>
      <c r="AC18" s="65">
        <f>SUMIF($D$31:$D$558,$D18,AC$31:AC$558)</f>
        <v>82385609.310974166</v>
      </c>
      <c r="AD18" s="65">
        <f t="shared" si="43"/>
        <v>201216503.57355377</v>
      </c>
      <c r="AE18" s="65">
        <f t="shared" si="41"/>
        <v>993.55463839900005</v>
      </c>
      <c r="AF18" s="51"/>
    </row>
    <row r="19" spans="1:32" x14ac:dyDescent="0.25">
      <c r="A19" s="2" t="s">
        <v>2</v>
      </c>
      <c r="B19" s="2" t="s">
        <v>2</v>
      </c>
      <c r="C19" s="51" t="s">
        <v>49</v>
      </c>
      <c r="D19" s="5">
        <v>5</v>
      </c>
      <c r="E19" s="65">
        <f>SUMIF($D$31:$D$558,$D19,E$31:E$558)</f>
        <v>101120.46</v>
      </c>
      <c r="F19" s="65">
        <f>SUMIF($D$31:$D$558,$D19,F$31:F$558)</f>
        <v>27808127</v>
      </c>
      <c r="G19" s="65">
        <f>SUMIF($D$31:$D$558,$D19,G$31:G$558)</f>
        <v>4051016.0000000019</v>
      </c>
      <c r="H19" s="65">
        <f>SUMIF($D$31:$D$558,$D19,H$31:H$558)</f>
        <v>360542.1688270992</v>
      </c>
      <c r="I19" s="65">
        <f>SUMIF($D$31:$D$558,$D19,I$31:I$558)</f>
        <v>1552808.9240090435</v>
      </c>
      <c r="J19" s="65">
        <f>SUMIF($D$31:$D$558,$D19,J$31:J$558)</f>
        <v>2680000</v>
      </c>
      <c r="K19" s="65">
        <f>SUMIF($D$31:$D$558,$D19,K$31:K$558)</f>
        <v>2681999.9</v>
      </c>
      <c r="L19" s="65">
        <f>SUMIF($D$31:$D$558,$D19,L$31:L$558)</f>
        <v>1260496</v>
      </c>
      <c r="M19" s="65">
        <f>SUMIF($D$31:$D$558,$D19,M$31:M$558)</f>
        <v>202240.92</v>
      </c>
      <c r="N19" s="65">
        <f>SUMIF($D$31:$D$558,$D19,N$31:N$558)</f>
        <v>34220276.383106582</v>
      </c>
      <c r="O19" s="65">
        <f t="shared" si="42"/>
        <v>74817507.295942724</v>
      </c>
      <c r="P19" s="101">
        <f t="shared" si="40"/>
        <v>739.88495795947449</v>
      </c>
      <c r="Q19" s="65"/>
      <c r="R19" s="106">
        <f>SUMIF($D$31:$D$558,$D19,R$31:R$558)</f>
        <v>100647.86</v>
      </c>
      <c r="S19" s="65">
        <f>SUMIF($D$31:$D$558,$D19,S$31:S$558)</f>
        <v>42070806</v>
      </c>
      <c r="T19" s="65">
        <f>SUMIF($D$31:$D$558,$D19,T$31:T$558)</f>
        <v>5971443.3846825249</v>
      </c>
      <c r="U19" s="65">
        <f>SUMIF($D$31:$D$558,$D19,U$31:U$558)</f>
        <v>1786451</v>
      </c>
      <c r="V19" s="65">
        <f>SUMIF($D$31:$D$558,$D19,V$31:V$558)</f>
        <v>342424.47093255719</v>
      </c>
      <c r="W19" s="65">
        <f>SUMIF($D$31:$D$558,$D19,W$31:W$558)</f>
        <v>1549547.370928</v>
      </c>
      <c r="X19" s="65">
        <f>SUMIF($D$31:$D$558,$D19,X$31:X$558)</f>
        <v>2685840.6639999999</v>
      </c>
      <c r="Y19" s="65">
        <f>SUMIF($D$31:$D$558,$D19,Y$31:Y$558)</f>
        <v>2680965.6380000003</v>
      </c>
      <c r="Z19" s="65">
        <f>SUMIF($D$31:$D$558,$D19,Z$31:Z$558)</f>
        <v>1292606</v>
      </c>
      <c r="AA19" s="65">
        <f>SUMIF($D$31:$D$558,$D19,AA$31:AA$558)</f>
        <v>201295.72</v>
      </c>
      <c r="AB19" s="65">
        <f>SUMIF($D$31:$D$558,$D19,AB$31:AB$558)</f>
        <v>1657220.6300000001</v>
      </c>
      <c r="AC19" s="65">
        <f>SUMIF($D$31:$D$558,$D19,AC$31:AC$558)</f>
        <v>35027095.408263087</v>
      </c>
      <c r="AD19" s="65">
        <f t="shared" si="43"/>
        <v>95265696.286806166</v>
      </c>
      <c r="AE19" s="65">
        <f>IFERROR(AD19/R19,0)</f>
        <v>946.5248072518001</v>
      </c>
      <c r="AF19" s="51"/>
    </row>
    <row r="20" spans="1:32" x14ac:dyDescent="0.25">
      <c r="A20" s="2" t="s">
        <v>2</v>
      </c>
      <c r="B20" s="2" t="s">
        <v>2</v>
      </c>
      <c r="C20" s="51" t="s">
        <v>50</v>
      </c>
      <c r="D20" s="5">
        <v>6</v>
      </c>
      <c r="E20" s="65">
        <f>SUMIF($D$31:$D$558,$D20,E$31:E$558)</f>
        <v>95083.11</v>
      </c>
      <c r="F20" s="65">
        <f>SUMIF($D$31:$D$558,$D20,F$31:F$558)</f>
        <v>26147856</v>
      </c>
      <c r="G20" s="65">
        <f>SUMIF($D$31:$D$558,$D20,G$31:G$558)</f>
        <v>5660635.9999999981</v>
      </c>
      <c r="H20" s="65">
        <f>SUMIF($D$31:$D$558,$D20,H$31:H$558)</f>
        <v>897530.58013652521</v>
      </c>
      <c r="I20" s="65">
        <f>SUMIF($D$31:$D$558,$D20,I$31:I$558)</f>
        <v>1902742</v>
      </c>
      <c r="J20" s="65">
        <f>SUMIF($D$31:$D$558,$D20,J$31:J$558)</f>
        <v>6840000</v>
      </c>
      <c r="K20" s="65">
        <f>SUMIF($D$31:$D$558,$D20,K$31:K$558)</f>
        <v>6840000</v>
      </c>
      <c r="L20" s="65">
        <f>SUMIF($D$31:$D$558,$D20,L$31:L$558)</f>
        <v>1339042</v>
      </c>
      <c r="M20" s="65">
        <f>SUMIF($D$31:$D$558,$D20,M$31:M$558)</f>
        <v>190166.22</v>
      </c>
      <c r="N20" s="65">
        <f>SUMIF($D$31:$D$558,$D20,N$31:N$558)</f>
        <v>28802581.053819936</v>
      </c>
      <c r="O20" s="65">
        <f t="shared" si="42"/>
        <v>78620553.853956461</v>
      </c>
      <c r="P20" s="101">
        <f t="shared" si="40"/>
        <v>826.86140423842323</v>
      </c>
      <c r="Q20" s="65"/>
      <c r="R20" s="106">
        <f>SUMIF($D$31:$D$558,$D20,R$31:R$558)</f>
        <v>94897.910000000047</v>
      </c>
      <c r="S20" s="65">
        <f>SUMIF($D$31:$D$558,$D20,S$31:S$558)</f>
        <v>39667326</v>
      </c>
      <c r="T20" s="65">
        <f>SUMIF($D$31:$D$558,$D20,T$31:T$558)</f>
        <v>8375627.7850496192</v>
      </c>
      <c r="U20" s="65">
        <f>SUMIF($D$31:$D$558,$D20,U$31:U$558)</f>
        <v>2123689</v>
      </c>
      <c r="V20" s="65">
        <f>SUMIF($D$31:$D$558,$D20,V$31:V$558)</f>
        <v>854852.2063006236</v>
      </c>
      <c r="W20" s="65">
        <f>SUMIF($D$31:$D$558,$D20,W$31:W$558)</f>
        <v>1886708</v>
      </c>
      <c r="X20" s="65">
        <f>SUMIF($D$31:$D$558,$D20,X$31:X$558)</f>
        <v>6840000</v>
      </c>
      <c r="Y20" s="65">
        <f>SUMIF($D$31:$D$558,$D20,Y$31:Y$558)</f>
        <v>6840000</v>
      </c>
      <c r="Z20" s="65">
        <f>SUMIF($D$31:$D$558,$D20,Z$31:Z$558)</f>
        <v>1370028</v>
      </c>
      <c r="AA20" s="65">
        <f>SUMIF($D$31:$D$558,$D20,AA$31:AA$558)</f>
        <v>189795.82000000009</v>
      </c>
      <c r="AB20" s="65">
        <f>SUMIF($D$31:$D$558,$D20,AB$31:AB$558)</f>
        <v>1083786.68</v>
      </c>
      <c r="AC20" s="65">
        <f>SUMIF($D$31:$D$558,$D20,AC$31:AC$558)</f>
        <v>29308185.068587959</v>
      </c>
      <c r="AD20" s="65">
        <f t="shared" si="43"/>
        <v>98539998.559938192</v>
      </c>
      <c r="AE20" s="65">
        <f t="shared" si="41"/>
        <v>1038.3790176194411</v>
      </c>
      <c r="AF20" s="51"/>
    </row>
    <row r="21" spans="1:32" x14ac:dyDescent="0.25">
      <c r="A21" s="2" t="s">
        <v>2</v>
      </c>
      <c r="B21" s="2" t="s">
        <v>2</v>
      </c>
      <c r="C21" s="51" t="s">
        <v>52</v>
      </c>
      <c r="D21" s="5">
        <v>7</v>
      </c>
      <c r="E21" s="65">
        <f>SUMIF($D$31:$D$558,$D21,E$31:E$558)</f>
        <v>78005.549999999959</v>
      </c>
      <c r="F21" s="65">
        <f>SUMIF($D$31:$D$558,$D21,F$31:F$558)</f>
        <v>21451526</v>
      </c>
      <c r="G21" s="65">
        <f>SUMIF($D$31:$D$558,$D21,G$31:G$558)</f>
        <v>5477157.9999999991</v>
      </c>
      <c r="H21" s="65">
        <f>SUMIF($D$31:$D$558,$D21,H$31:H$558)</f>
        <v>142755</v>
      </c>
      <c r="I21" s="65">
        <f>SUMIF($D$31:$D$558,$D21,I$31:I$558)</f>
        <v>9765468.4399999995</v>
      </c>
      <c r="J21" s="65">
        <f>SUMIF($D$31:$D$558,$D21,J$31:J$558)</f>
        <v>3659240.0040000002</v>
      </c>
      <c r="K21" s="65">
        <f>SUMIF($D$31:$D$558,$D21,K$31:K$558)</f>
        <v>3723322.3020000001</v>
      </c>
      <c r="L21" s="65">
        <f>SUMIF($D$31:$D$558,$D21,L$31:L$558)</f>
        <v>466853</v>
      </c>
      <c r="M21" s="65">
        <f>SUMIF($D$31:$D$558,$D21,M$31:M$558)</f>
        <v>156011.09999999992</v>
      </c>
      <c r="N21" s="65">
        <f>SUMIF($D$31:$D$558,$D21,N$31:N$558)</f>
        <v>0</v>
      </c>
      <c r="O21" s="65">
        <f t="shared" si="42"/>
        <v>44842333.846000001</v>
      </c>
      <c r="P21" s="101">
        <f t="shared" si="40"/>
        <v>574.86081241655268</v>
      </c>
      <c r="Q21" s="65"/>
      <c r="R21" s="106">
        <f>SUMIF($D$31:$D$558,$D21,R$31:R$558)</f>
        <v>79213.099999999991</v>
      </c>
      <c r="S21" s="65">
        <f>SUMIF($D$31:$D$558,$D21,S$31:S$558)</f>
        <v>33111072</v>
      </c>
      <c r="T21" s="65">
        <f>SUMIF($D$31:$D$558,$D21,T$31:T$558)</f>
        <v>8356009</v>
      </c>
      <c r="U21" s="65">
        <f>SUMIF($D$31:$D$558,$D21,U$31:U$558)</f>
        <v>0</v>
      </c>
      <c r="V21" s="65">
        <f>SUMIF($D$31:$D$558,$D21,V$31:V$558)</f>
        <v>137154</v>
      </c>
      <c r="W21" s="65">
        <f>SUMIF($D$31:$D$558,$D21,W$31:W$558)</f>
        <v>9928913.4399999995</v>
      </c>
      <c r="X21" s="65">
        <f>SUMIF($D$31:$D$558,$D21,X$31:X$558)</f>
        <v>3746921.9539999994</v>
      </c>
      <c r="Y21" s="65">
        <f>SUMIF($D$31:$D$558,$D21,Y$31:Y$558)</f>
        <v>3726952.4499999997</v>
      </c>
      <c r="Z21" s="65">
        <f>SUMIF($D$31:$D$558,$D21,Z$31:Z$558)</f>
        <v>534879</v>
      </c>
      <c r="AA21" s="65">
        <f>SUMIF($D$31:$D$558,$D21,AA$31:AA$558)</f>
        <v>158426.19999999998</v>
      </c>
      <c r="AB21" s="65">
        <f>SUMIF($D$31:$D$558,$D21,AB$31:AB$558)</f>
        <v>0</v>
      </c>
      <c r="AC21" s="65">
        <f>SUMIF($D$31:$D$558,$D21,AC$31:AC$558)</f>
        <v>0</v>
      </c>
      <c r="AD21" s="65">
        <f t="shared" si="43"/>
        <v>59700328.044</v>
      </c>
      <c r="AE21" s="65">
        <f t="shared" si="41"/>
        <v>753.66736113092418</v>
      </c>
      <c r="AF21" s="51"/>
    </row>
    <row r="22" spans="1:32" x14ac:dyDescent="0.25">
      <c r="A22" s="2" t="s">
        <v>2</v>
      </c>
      <c r="B22" s="2" t="s">
        <v>2</v>
      </c>
      <c r="C22" s="51" t="s">
        <v>42</v>
      </c>
      <c r="D22" s="5">
        <v>10</v>
      </c>
      <c r="E22" s="65">
        <f>SUMIF($D$31:$D$558,$D22,E$31:E$558)</f>
        <v>0</v>
      </c>
      <c r="F22" s="65">
        <f>SUMIF($D$31:$D$558,$D22,F$31:F$558)</f>
        <v>0</v>
      </c>
      <c r="G22" s="65">
        <f>SUMIF($D$31:$D$558,$D22,G$31:G$558)</f>
        <v>405380</v>
      </c>
      <c r="H22" s="65">
        <f>SUMIF($D$31:$D$558,$D22,H$31:H$558)</f>
        <v>0</v>
      </c>
      <c r="I22" s="65">
        <f>SUMIF($D$31:$D$558,$D22,I$31:I$558)</f>
        <v>0</v>
      </c>
      <c r="J22" s="65">
        <f>SUMIF($D$31:$D$558,$D22,J$31:J$558)</f>
        <v>11160000</v>
      </c>
      <c r="K22" s="65">
        <f>SUMIF($D$31:$D$558,$D22,K$31:K$558)</f>
        <v>0</v>
      </c>
      <c r="L22" s="65">
        <f>SUMIF($D$31:$D$558,$D22,L$31:L$558)</f>
        <v>0</v>
      </c>
      <c r="M22" s="65">
        <f>SUMIF($D$31:$D$558,$D22,M$31:M$558)</f>
        <v>0</v>
      </c>
      <c r="N22" s="65">
        <f>SUMIF($D$31:$D$558,$D22,N$31:N$558)</f>
        <v>0</v>
      </c>
      <c r="O22" s="65">
        <f t="shared" si="42"/>
        <v>11565380</v>
      </c>
      <c r="P22" s="101">
        <f t="shared" si="40"/>
        <v>0</v>
      </c>
      <c r="Q22" s="65"/>
      <c r="R22" s="106">
        <f>SUMIF($D$31:$D$558,$D22,R$31:R$558)</f>
        <v>0</v>
      </c>
      <c r="S22" s="65">
        <f>SUMIF($D$31:$D$558,$D22,S$31:S$558)</f>
        <v>0</v>
      </c>
      <c r="T22" s="65">
        <f>SUMIF($D$31:$D$558,$D22,T$31:T$558)</f>
        <v>616178</v>
      </c>
      <c r="U22" s="65">
        <f>SUMIF($D$31:$D$558,$D22,U$31:U$558)</f>
        <v>0</v>
      </c>
      <c r="V22" s="65">
        <f>SUMIF($D$31:$D$558,$D22,V$31:V$558)</f>
        <v>0</v>
      </c>
      <c r="W22" s="65">
        <f>SUMIF($D$31:$D$558,$D22,W$31:W$558)</f>
        <v>0</v>
      </c>
      <c r="X22" s="65">
        <f>SUMIF($D$31:$D$558,$D22,X$31:X$558)</f>
        <v>11160000</v>
      </c>
      <c r="Y22" s="65">
        <f>SUMIF($D$31:$D$558,$D22,Y$31:Y$558)</f>
        <v>0</v>
      </c>
      <c r="Z22" s="65">
        <f>SUMIF($D$31:$D$558,$D22,Z$31:Z$558)</f>
        <v>0</v>
      </c>
      <c r="AA22" s="65">
        <f>SUMIF($D$31:$D$558,$D22,AA$31:AA$558)</f>
        <v>0</v>
      </c>
      <c r="AB22" s="65">
        <f>SUMIF($D$31:$D$558,$D22,AB$31:AB$558)</f>
        <v>0</v>
      </c>
      <c r="AC22" s="65">
        <f>SUMIF($D$31:$D$558,$D22,AC$31:AC$558)</f>
        <v>0</v>
      </c>
      <c r="AD22" s="65">
        <f t="shared" si="43"/>
        <v>11776178</v>
      </c>
      <c r="AE22" s="65">
        <f t="shared" si="41"/>
        <v>0</v>
      </c>
      <c r="AF22" s="51"/>
    </row>
    <row r="23" spans="1:32" x14ac:dyDescent="0.25">
      <c r="A23" s="2"/>
      <c r="B23" s="2"/>
      <c r="C23" s="51" t="s">
        <v>601</v>
      </c>
      <c r="D23" s="5">
        <v>11</v>
      </c>
      <c r="E23" s="65">
        <f>SUMIF($D$31:$D$558,$D23,E$31:E$558)</f>
        <v>0</v>
      </c>
      <c r="F23" s="65">
        <f>SUMIF($D$31:$D$558,$D23,F$31:F$558)</f>
        <v>0</v>
      </c>
      <c r="G23" s="65">
        <f>SUMIF($D$31:$D$558,$D23,G$31:G$558)</f>
        <v>35310</v>
      </c>
      <c r="H23" s="65">
        <f>SUMIF($D$31:$D$558,$D23,H$31:H$558)</f>
        <v>0</v>
      </c>
      <c r="I23" s="65">
        <f>SUMIF($D$31:$D$558,$D23,I$31:I$558)</f>
        <v>0</v>
      </c>
      <c r="J23" s="65">
        <f>SUMIF($D$31:$D$558,$D23,J$31:J$558)</f>
        <v>0</v>
      </c>
      <c r="K23" s="65">
        <f>SUMIF($D$31:$D$558,$D23,K$31:K$558)</f>
        <v>0</v>
      </c>
      <c r="L23" s="65">
        <f>SUMIF($D$31:$D$558,$D23,L$31:L$558)</f>
        <v>0</v>
      </c>
      <c r="M23" s="65">
        <f>SUMIF($D$31:$D$558,$D23,M$31:M$558)</f>
        <v>0</v>
      </c>
      <c r="N23" s="65">
        <f>SUMIF($D$31:$D$558,$D23,N$31:N$558)</f>
        <v>0</v>
      </c>
      <c r="O23" s="65">
        <f t="shared" ref="O23" si="44">SUM(F23:N23)</f>
        <v>35310</v>
      </c>
      <c r="P23" s="101">
        <f t="shared" ref="P23" si="45">IFERROR(O23/E23,0)</f>
        <v>0</v>
      </c>
      <c r="Q23" s="65"/>
      <c r="R23" s="106">
        <f>SUMIF($D$31:$D$558,$D23,R$31:R$558)</f>
        <v>0</v>
      </c>
      <c r="S23" s="65">
        <f>SUMIF($D$31:$D$558,$D23,S$31:S$558)</f>
        <v>0</v>
      </c>
      <c r="T23" s="65">
        <f>SUMIF($D$31:$D$558,$D23,T$31:T$558)</f>
        <v>53672</v>
      </c>
      <c r="U23" s="65">
        <f>SUMIF($D$31:$D$558,$D23,U$31:U$558)</f>
        <v>0</v>
      </c>
      <c r="V23" s="65">
        <f>SUMIF($D$31:$D$558,$D23,V$31:V$558)</f>
        <v>0</v>
      </c>
      <c r="W23" s="65">
        <f>SUMIF($D$31:$D$558,$D23,W$31:W$558)</f>
        <v>0</v>
      </c>
      <c r="X23" s="65">
        <f>SUMIF($D$31:$D$558,$D23,X$31:X$558)</f>
        <v>0</v>
      </c>
      <c r="Y23" s="65">
        <f>SUMIF($D$31:$D$558,$D23,Y$31:Y$558)</f>
        <v>0</v>
      </c>
      <c r="Z23" s="65">
        <f>SUMIF($D$31:$D$558,$D23,Z$31:Z$558)</f>
        <v>0</v>
      </c>
      <c r="AA23" s="65">
        <f>SUMIF($D$31:$D$558,$D23,AA$31:AA$558)</f>
        <v>0</v>
      </c>
      <c r="AB23" s="65">
        <f>SUMIF($D$31:$D$558,$D23,AB$31:AB$558)</f>
        <v>0</v>
      </c>
      <c r="AC23" s="65">
        <f>SUMIF($D$31:$D$558,$D23,AC$31:AC$558)</f>
        <v>0</v>
      </c>
      <c r="AD23" s="65">
        <f t="shared" si="43"/>
        <v>53672</v>
      </c>
      <c r="AE23" s="65">
        <f t="shared" si="41"/>
        <v>0</v>
      </c>
      <c r="AF23" s="51"/>
    </row>
    <row r="24" spans="1:32" x14ac:dyDescent="0.25">
      <c r="A24" s="2"/>
      <c r="B24" s="2"/>
      <c r="C24" s="51" t="s">
        <v>43</v>
      </c>
      <c r="D24" s="5">
        <v>12</v>
      </c>
      <c r="E24" s="65">
        <f>SUMIF($D$31:$D$558,$D24,E$31:E$558)</f>
        <v>0</v>
      </c>
      <c r="F24" s="65">
        <f>SUMIF($D$31:$D$558,$D24,F$31:F$558)</f>
        <v>0</v>
      </c>
      <c r="G24" s="65">
        <f>SUMIF($D$31:$D$558,$D24,G$31:G$558)</f>
        <v>0</v>
      </c>
      <c r="H24" s="65">
        <f>SUMIF($D$31:$D$558,$D24,H$31:H$558)</f>
        <v>0</v>
      </c>
      <c r="I24" s="65">
        <f>SUMIF($D$31:$D$558,$D24,I$31:I$558)</f>
        <v>0</v>
      </c>
      <c r="J24" s="65">
        <f>SUMIF($D$31:$D$558,$D24,J$31:J$558)</f>
        <v>0</v>
      </c>
      <c r="K24" s="65">
        <f>SUMIF($D$31:$D$558,$D24,K$31:K$558)</f>
        <v>0</v>
      </c>
      <c r="L24" s="65">
        <f>SUMIF($D$31:$D$558,$D24,L$31:L$558)</f>
        <v>147392</v>
      </c>
      <c r="M24" s="65">
        <f>SUMIF($D$31:$D$558,$D24,M$31:M$558)</f>
        <v>0</v>
      </c>
      <c r="N24" s="65">
        <f>SUMIF($D$31:$D$558,$D24,N$31:N$558)</f>
        <v>0</v>
      </c>
      <c r="O24" s="65">
        <f>SUM(F24:N24)</f>
        <v>147392</v>
      </c>
      <c r="P24" s="101">
        <f t="shared" si="40"/>
        <v>0</v>
      </c>
      <c r="Q24" s="65"/>
      <c r="R24" s="106">
        <f>SUMIF($D$31:$D$558,$D24,R$31:R$558)</f>
        <v>0</v>
      </c>
      <c r="S24" s="65">
        <f>SUMIF($D$31:$D$558,$D24,S$31:S$558)</f>
        <v>0</v>
      </c>
      <c r="T24" s="65">
        <f>SUMIF($D$31:$D$558,$D24,T$31:T$558)</f>
        <v>0</v>
      </c>
      <c r="U24" s="65">
        <f>SUMIF($D$31:$D$558,$D24,U$31:U$558)</f>
        <v>0</v>
      </c>
      <c r="V24" s="65">
        <f>SUMIF($D$31:$D$558,$D24,V$31:V$558)</f>
        <v>0</v>
      </c>
      <c r="W24" s="65">
        <f>SUMIF($D$31:$D$558,$D24,W$31:W$558)</f>
        <v>0</v>
      </c>
      <c r="X24" s="65">
        <f>SUMIF($D$31:$D$558,$D24,X$31:X$558)</f>
        <v>0</v>
      </c>
      <c r="Y24" s="65">
        <f>SUMIF($D$31:$D$558,$D24,Y$31:Y$558)</f>
        <v>0</v>
      </c>
      <c r="Z24" s="65">
        <f>SUMIF($D$31:$D$558,$D24,Z$31:Z$558)</f>
        <v>152732</v>
      </c>
      <c r="AA24" s="65">
        <f>SUMIF($D$31:$D$558,$D24,AA$31:AA$558)</f>
        <v>0</v>
      </c>
      <c r="AB24" s="65">
        <f>SUMIF($D$31:$D$558,$D24,AB$31:AB$558)</f>
        <v>0</v>
      </c>
      <c r="AC24" s="65">
        <f>SUMIF($D$31:$D$558,$D24,AC$31:AC$558)</f>
        <v>0</v>
      </c>
      <c r="AD24" s="65">
        <f t="shared" si="43"/>
        <v>152732</v>
      </c>
      <c r="AE24" s="65">
        <f t="shared" si="41"/>
        <v>0</v>
      </c>
      <c r="AF24" s="51"/>
    </row>
    <row r="25" spans="1:32" x14ac:dyDescent="0.25">
      <c r="A25" s="2" t="s">
        <v>2</v>
      </c>
      <c r="B25" s="2" t="s">
        <v>2</v>
      </c>
      <c r="C25" s="54" t="s">
        <v>44</v>
      </c>
      <c r="D25" s="54"/>
      <c r="E25" s="66">
        <v>931419.34558731853</v>
      </c>
      <c r="F25" s="66">
        <v>256140321</v>
      </c>
      <c r="G25" s="66">
        <v>40134362.999999978</v>
      </c>
      <c r="H25" s="66">
        <v>5329322.6466459827</v>
      </c>
      <c r="I25" s="66">
        <v>45017736.338286169</v>
      </c>
      <c r="J25" s="66">
        <v>32525240.96548662</v>
      </c>
      <c r="K25" s="66">
        <v>23983758.724305816</v>
      </c>
      <c r="L25" s="66">
        <v>6668975</v>
      </c>
      <c r="M25" s="66">
        <v>1862838.6911746371</v>
      </c>
      <c r="N25" s="66">
        <v>346982265.780873</v>
      </c>
      <c r="O25" s="66">
        <v>758644822.14677215</v>
      </c>
      <c r="P25" s="102">
        <v>814.50404239606905</v>
      </c>
      <c r="Q25" s="109"/>
      <c r="R25" s="107">
        <v>928462.58016577922</v>
      </c>
      <c r="S25" s="66">
        <v>388097353</v>
      </c>
      <c r="T25" s="66">
        <v>59023749.376660556</v>
      </c>
      <c r="U25" s="66">
        <v>6769861</v>
      </c>
      <c r="V25" s="66">
        <v>5045386.781606419</v>
      </c>
      <c r="W25" s="66">
        <v>46546044.125167437</v>
      </c>
      <c r="X25" s="66">
        <v>35732312.875200003</v>
      </c>
      <c r="Y25" s="66">
        <v>23937073.4179</v>
      </c>
      <c r="Z25" s="66">
        <v>6897113</v>
      </c>
      <c r="AA25" s="66">
        <v>1856925.1603315584</v>
      </c>
      <c r="AB25" s="66">
        <v>9272861.4500000011</v>
      </c>
      <c r="AC25" s="66">
        <v>361793497.91487318</v>
      </c>
      <c r="AD25" s="66">
        <v>944972178.10173917</v>
      </c>
      <c r="AE25" s="66">
        <v>1017.7816513973155</v>
      </c>
      <c r="AF25" s="51"/>
    </row>
    <row r="26" spans="1:32" x14ac:dyDescent="0.25">
      <c r="A26" s="2" t="s">
        <v>2</v>
      </c>
      <c r="B26" s="2" t="s">
        <v>2</v>
      </c>
      <c r="C26" s="125" t="s">
        <v>53</v>
      </c>
      <c r="D26" s="5"/>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1"/>
      <c r="AE26" s="51"/>
      <c r="AF26" s="51"/>
    </row>
    <row r="27" spans="1:32" x14ac:dyDescent="0.25">
      <c r="A27" s="2" t="s">
        <v>2</v>
      </c>
      <c r="B27" s="2" t="s">
        <v>2</v>
      </c>
      <c r="C27" s="196" t="s">
        <v>2</v>
      </c>
      <c r="D27" s="5"/>
      <c r="E27" s="178" t="s">
        <v>2</v>
      </c>
      <c r="F27" s="179" t="s">
        <v>5</v>
      </c>
      <c r="G27" s="179" t="s">
        <v>5</v>
      </c>
      <c r="H27" s="179" t="s">
        <v>6</v>
      </c>
      <c r="I27" s="179" t="s">
        <v>7</v>
      </c>
      <c r="J27" s="179" t="s">
        <v>8</v>
      </c>
      <c r="K27" s="179" t="s">
        <v>9</v>
      </c>
      <c r="L27" s="179" t="s">
        <v>10</v>
      </c>
      <c r="M27" s="179" t="s">
        <v>11</v>
      </c>
      <c r="N27" s="179" t="s">
        <v>12</v>
      </c>
      <c r="O27" s="179" t="s">
        <v>13</v>
      </c>
      <c r="P27" s="180" t="s">
        <v>13</v>
      </c>
      <c r="Q27" s="181"/>
      <c r="R27" s="182"/>
      <c r="S27" s="179" t="s">
        <v>14</v>
      </c>
      <c r="T27" s="179" t="s">
        <v>14</v>
      </c>
      <c r="U27" s="179" t="s">
        <v>15</v>
      </c>
      <c r="V27" s="179" t="s">
        <v>6</v>
      </c>
      <c r="W27" s="179" t="s">
        <v>7</v>
      </c>
      <c r="X27" s="179" t="s">
        <v>8</v>
      </c>
      <c r="Y27" s="179" t="s">
        <v>9</v>
      </c>
      <c r="Z27" s="179" t="s">
        <v>10</v>
      </c>
      <c r="AA27" s="179" t="s">
        <v>11</v>
      </c>
      <c r="AB27" s="179" t="s">
        <v>16</v>
      </c>
      <c r="AC27" s="179" t="s">
        <v>12</v>
      </c>
      <c r="AD27" s="179" t="s">
        <v>17</v>
      </c>
      <c r="AE27" s="179" t="s">
        <v>17</v>
      </c>
      <c r="AF27" s="51"/>
    </row>
    <row r="28" spans="1:32" x14ac:dyDescent="0.25">
      <c r="A28" s="2" t="s">
        <v>2</v>
      </c>
      <c r="B28" s="2" t="s">
        <v>2</v>
      </c>
      <c r="C28" s="196" t="s">
        <v>2</v>
      </c>
      <c r="D28" s="5"/>
      <c r="E28" s="181" t="s">
        <v>18</v>
      </c>
      <c r="F28" s="181" t="s">
        <v>19</v>
      </c>
      <c r="G28" s="181" t="s">
        <v>19</v>
      </c>
      <c r="H28" s="181" t="s">
        <v>20</v>
      </c>
      <c r="I28" s="181" t="s">
        <v>21</v>
      </c>
      <c r="J28" s="181" t="s">
        <v>22</v>
      </c>
      <c r="K28" s="181" t="s">
        <v>23</v>
      </c>
      <c r="L28" s="181" t="s">
        <v>24</v>
      </c>
      <c r="M28" s="181" t="s">
        <v>25</v>
      </c>
      <c r="N28" s="181" t="s">
        <v>26</v>
      </c>
      <c r="O28" s="181" t="s">
        <v>27</v>
      </c>
      <c r="P28" s="161" t="s">
        <v>28</v>
      </c>
      <c r="Q28" s="181"/>
      <c r="R28" s="183" t="s">
        <v>29</v>
      </c>
      <c r="S28" s="181" t="s">
        <v>19</v>
      </c>
      <c r="T28" s="181" t="s">
        <v>19</v>
      </c>
      <c r="U28" s="181" t="s">
        <v>30</v>
      </c>
      <c r="V28" s="181" t="s">
        <v>20</v>
      </c>
      <c r="W28" s="181" t="s">
        <v>21</v>
      </c>
      <c r="X28" s="181" t="s">
        <v>22</v>
      </c>
      <c r="Y28" s="181" t="s">
        <v>23</v>
      </c>
      <c r="Z28" s="181" t="s">
        <v>24</v>
      </c>
      <c r="AA28" s="181" t="s">
        <v>25</v>
      </c>
      <c r="AB28" s="181" t="s">
        <v>31</v>
      </c>
      <c r="AC28" s="181" t="s">
        <v>26</v>
      </c>
      <c r="AD28" s="181" t="s">
        <v>27</v>
      </c>
      <c r="AE28" s="181" t="s">
        <v>28</v>
      </c>
      <c r="AF28" s="51"/>
    </row>
    <row r="29" spans="1:32" ht="34.5" thickBot="1" x14ac:dyDescent="0.3">
      <c r="A29" s="2" t="s">
        <v>2</v>
      </c>
      <c r="B29" s="2" t="s">
        <v>2</v>
      </c>
      <c r="C29" s="196" t="s">
        <v>2</v>
      </c>
      <c r="D29" s="5"/>
      <c r="E29" s="184" t="s">
        <v>2314</v>
      </c>
      <c r="F29" s="185" t="s">
        <v>33</v>
      </c>
      <c r="G29" s="185" t="s">
        <v>2309</v>
      </c>
      <c r="H29" s="186">
        <v>0.35</v>
      </c>
      <c r="I29" s="187" t="s">
        <v>35</v>
      </c>
      <c r="J29" s="187" t="s">
        <v>35</v>
      </c>
      <c r="K29" s="187" t="s">
        <v>35</v>
      </c>
      <c r="L29" s="187" t="s">
        <v>36</v>
      </c>
      <c r="M29" s="188" t="s">
        <v>2306</v>
      </c>
      <c r="N29" s="186">
        <v>0.44</v>
      </c>
      <c r="O29" s="187" t="s">
        <v>28</v>
      </c>
      <c r="P29" s="187" t="s">
        <v>2315</v>
      </c>
      <c r="Q29" s="189"/>
      <c r="R29" s="187" t="s">
        <v>2314</v>
      </c>
      <c r="S29" s="185" t="s">
        <v>33</v>
      </c>
      <c r="T29" s="185" t="s">
        <v>2309</v>
      </c>
      <c r="U29" s="185" t="s">
        <v>2310</v>
      </c>
      <c r="V29" s="186">
        <v>0.35</v>
      </c>
      <c r="W29" s="187" t="s">
        <v>35</v>
      </c>
      <c r="X29" s="187" t="s">
        <v>35</v>
      </c>
      <c r="Y29" s="187" t="s">
        <v>35</v>
      </c>
      <c r="Z29" s="187" t="s">
        <v>36</v>
      </c>
      <c r="AA29" s="188" t="s">
        <v>2306</v>
      </c>
      <c r="AB29" s="185" t="s">
        <v>2311</v>
      </c>
      <c r="AC29" s="186">
        <v>0.44</v>
      </c>
      <c r="AD29" s="187" t="s">
        <v>28</v>
      </c>
      <c r="AE29" s="187" t="s">
        <v>2315</v>
      </c>
      <c r="AF29" s="51"/>
    </row>
    <row r="30" spans="1:32" s="51" customFormat="1" x14ac:dyDescent="0.25">
      <c r="A30" s="69"/>
      <c r="B30" s="70"/>
      <c r="C30" s="48" t="s">
        <v>54</v>
      </c>
      <c r="D30" s="54"/>
      <c r="E30" s="54"/>
      <c r="F30" s="54"/>
      <c r="G30" s="54"/>
      <c r="H30" s="54"/>
      <c r="I30" s="54"/>
      <c r="J30" s="54"/>
      <c r="K30" s="54"/>
      <c r="L30" s="54"/>
      <c r="M30" s="54"/>
      <c r="N30" s="54"/>
      <c r="O30" s="54"/>
      <c r="P30" s="54"/>
      <c r="Q30" s="110"/>
      <c r="R30" s="54"/>
      <c r="S30" s="54"/>
      <c r="T30" s="54"/>
      <c r="U30" s="54"/>
      <c r="V30" s="54"/>
      <c r="W30" s="54"/>
      <c r="X30" s="54"/>
      <c r="Y30" s="54"/>
      <c r="Z30" s="54"/>
      <c r="AA30" s="54"/>
      <c r="AB30" s="54"/>
      <c r="AC30" s="54"/>
      <c r="AD30" s="54"/>
      <c r="AE30" s="54"/>
    </row>
    <row r="31" spans="1:32" x14ac:dyDescent="0.25">
      <c r="A31" s="3">
        <v>1</v>
      </c>
      <c r="B31" s="3">
        <v>1</v>
      </c>
      <c r="C31" s="4" t="s">
        <v>55</v>
      </c>
      <c r="D31" s="5">
        <v>5</v>
      </c>
      <c r="E31" s="52">
        <f>SUMIFS('EOS GE24-F23-WEBLOAD'!$G:$G,'EOS GE24-F23-WEBLOAD'!$A:$A,$A31,'EOS GE24-F23-WEBLOAD'!$B:$B,$B31)</f>
        <v>1077.4000000000001</v>
      </c>
      <c r="F31" s="52">
        <f>SUMIFS(GENED!$F:$F,GENED!$A:$A,$A31,GENED!$B:$B,$B31)</f>
        <v>296285</v>
      </c>
      <c r="G31" s="52">
        <f>SUMIFS(GENED!$AM:$AM,GENED!$A:$A,$A31,GENED!$B:$B,$B31)</f>
        <v>65506</v>
      </c>
      <c r="H31" s="52">
        <f>SUMIFS(GENED!$J:$J,GENED!$A:$A,$A31,GENED!$B:$B,$B31)</f>
        <v>0</v>
      </c>
      <c r="I31" s="52">
        <f>SUMIFS(EL!C:C,EL!$A:$A,$A31,EL!$B:$B,$B31)</f>
        <v>10486.92400904348</v>
      </c>
      <c r="J31" s="52">
        <f>SUMIFS('Student Support Aid'!F:F,'Student Support Aid'!$A:$A,$A31,'Student Support Aid'!$B:$B,$B31)</f>
        <v>40000</v>
      </c>
      <c r="K31" s="52">
        <f>SUMIFS('School Library Aid'!H:H,'School Library Aid'!$A:$A,$A31,'School Library Aid'!$B:$B,$B31)</f>
        <v>40000</v>
      </c>
      <c r="L31" s="52">
        <v>20994</v>
      </c>
      <c r="M31" s="52">
        <f>SUMIFS('EOS GE24-F23-WEBLOAD'!$G:$G,'EOS GE24-F23-WEBLOAD'!$A:$A,$A31,'EOS GE24-F23-WEBLOAD'!$B:$B,$B31)*2</f>
        <v>2154.8000000000002</v>
      </c>
      <c r="N31" s="52">
        <f>SUMIFS(SPED!D:D,SPED!A:A,A31,SPED!B:B,B31)</f>
        <v>349815.13641909044</v>
      </c>
      <c r="O31" s="52">
        <f>SUM(F31:N31)</f>
        <v>825241.86042813398</v>
      </c>
      <c r="P31" s="52">
        <f>IFERROR(O31/E31,0)</f>
        <v>765.95680381300713</v>
      </c>
      <c r="Q31" s="64"/>
      <c r="R31" s="52">
        <f>SUMIFS('EOS GE25-F23-WEBLOAD'!$G:$G,'EOS GE25-F23-WEBLOAD'!$A:$A,$A31,'EOS GE25-F23-WEBLOAD'!$B:$B,$B31)</f>
        <v>1051.2</v>
      </c>
      <c r="S31" s="52">
        <f>SUMIFS(GENED!$O:$O,GENED!$A:$A,$A31,GENED!$B:$B,$B31)</f>
        <v>439401</v>
      </c>
      <c r="T31" s="52">
        <f>SUMIFS(GENED!$AQ:$AQ,GENED!$A:$A,$A31,GENED!$B:$B,$B31)</f>
        <v>95407</v>
      </c>
      <c r="U31" s="52">
        <f>SUMIFS(GENED!$AA:$AA,GENED!$A:$A,$A31,GENED!$B:$B,$B31)</f>
        <v>0</v>
      </c>
      <c r="V31" s="52">
        <f>SUMIFS(GENED!$S:$S,GENED!$A:$A,$A31,GENED!$B:$B,$B31)</f>
        <v>0</v>
      </c>
      <c r="W31" s="53">
        <f>SUMIFS(EL!D:D,EL!$A:$A,$A31,EL!$B:$B,$B31)</f>
        <v>10487.370928</v>
      </c>
      <c r="X31" s="52">
        <f>SUMIFS('Student Support Aid'!G:G,'Student Support Aid'!$A:$A,$A31,'Student Support Aid'!$B:$B,$B31)</f>
        <v>40000</v>
      </c>
      <c r="Y31" s="53">
        <f>SUMIFS('School Library Aid'!I:I,'School Library Aid'!$A:$A,$A31,'School Library Aid'!$B:$B,$B31)</f>
        <v>40000</v>
      </c>
      <c r="Z31" s="53">
        <f>SUMIF(AIEA!A:A,A31,AIEA!D:D)</f>
        <v>21136</v>
      </c>
      <c r="AA31" s="53">
        <f>SUMIFS('EOS GE25-F23-WEBLOAD'!$G:$G,'EOS GE25-F23-WEBLOAD'!$A:$A,$A31,'EOS GE25-F23-WEBLOAD'!$B:$B,$B31)*2</f>
        <v>2102.4</v>
      </c>
      <c r="AB31" s="53">
        <f>'Community Ed'!C4</f>
        <v>8468.06</v>
      </c>
      <c r="AC31" s="53">
        <f>SUMIFS(SPED!E:E,SPED!A:A,A31,SPED!B:B,B31)</f>
        <v>338314.13061790378</v>
      </c>
      <c r="AD31" s="55">
        <f>SUM(S31:AC31)</f>
        <v>995315.96154590382</v>
      </c>
      <c r="AE31" s="55">
        <f t="shared" ref="AE31:AE94" si="46">IFERROR(AD31/R31,0)</f>
        <v>946.83786296223718</v>
      </c>
      <c r="AF31" s="51"/>
    </row>
    <row r="32" spans="1:32" x14ac:dyDescent="0.25">
      <c r="A32" s="118">
        <v>1</v>
      </c>
      <c r="B32" s="3">
        <v>3</v>
      </c>
      <c r="C32" s="4" t="s">
        <v>56</v>
      </c>
      <c r="D32" s="5">
        <v>1</v>
      </c>
      <c r="E32" s="52">
        <f>SUMIFS('EOS GE24-F23-WEBLOAD'!$G:$G,'EOS GE24-F23-WEBLOAD'!$A:$A,$A32,'EOS GE24-F23-WEBLOAD'!$B:$B,$B32)</f>
        <v>29390</v>
      </c>
      <c r="F32" s="52">
        <f>SUMIFS(GENED!$F:$F,GENED!$A:$A,$A32,GENED!$B:$B,$B32)</f>
        <v>8082250</v>
      </c>
      <c r="G32" s="52">
        <f>SUMIFS(GENED!$AM:$AM,GENED!$A:$A,$A32,GENED!$B:$B,$B32)</f>
        <v>2133148</v>
      </c>
      <c r="H32" s="52">
        <f>SUMIFS(GENED!$J:$J,GENED!$A:$A,$A32,GENED!$B:$B,$B32)</f>
        <v>0</v>
      </c>
      <c r="I32" s="52">
        <f>SUMIFS(EL!C:C,EL!$A:$A,$A32,EL!$B:$B,$B32)</f>
        <v>2485000</v>
      </c>
      <c r="J32" s="52">
        <f>SUMIFS('Student Support Aid'!F:F,'Student Support Aid'!$A:$A,$A32,'Student Support Aid'!$B:$B,$B32)</f>
        <v>350916.6</v>
      </c>
      <c r="K32" s="52">
        <f>SUMIFS('School Library Aid'!H:H,'School Library Aid'!$A:$A,$A32,'School Library Aid'!$B:$B,$B32)</f>
        <v>473472.89999999997</v>
      </c>
      <c r="L32" s="52">
        <v>263672</v>
      </c>
      <c r="M32" s="52">
        <f>SUMIFS('EOS GE24-F23-WEBLOAD'!$G:$G,'EOS GE24-F23-WEBLOAD'!$A:$A,$A32,'EOS GE24-F23-WEBLOAD'!$B:$B,$B32)*2</f>
        <v>58780</v>
      </c>
      <c r="N32" s="52">
        <f>SUMIFS(SPED!D:D,SPED!A:A,A32,SPED!B:B,B32)</f>
        <v>21913436.199493431</v>
      </c>
      <c r="O32" s="55">
        <f t="shared" ref="O32:O94" si="47">SUM(F32:N32)</f>
        <v>35760675.699493431</v>
      </c>
      <c r="P32" s="52">
        <f t="shared" ref="P32:P94" si="48">IFERROR(O32/E32,0)</f>
        <v>1216.763378683002</v>
      </c>
      <c r="Q32" s="64"/>
      <c r="R32" s="52">
        <f>SUMIFS('EOS GE25-F23-WEBLOAD'!$G:$G,'EOS GE25-F23-WEBLOAD'!$A:$A,$A32,'EOS GE25-F23-WEBLOAD'!$B:$B,$B32)</f>
        <v>28311.8</v>
      </c>
      <c r="S32" s="52">
        <f>SUMIFS(GENED!$O:$O,GENED!$A:$A,$A32,GENED!$B:$B,$B32)</f>
        <v>11834333</v>
      </c>
      <c r="T32" s="52">
        <f>SUMIFS(GENED!$AQ:$AQ,GENED!$A:$A,$A32,GENED!$B:$B,$B32)</f>
        <v>3187494</v>
      </c>
      <c r="U32" s="52">
        <f>SUMIFS(GENED!$AA:$AA,GENED!$A:$A,$A32,GENED!$B:$B,$B32)</f>
        <v>0</v>
      </c>
      <c r="V32" s="52">
        <f>SUMIFS(GENED!$S:$S,GENED!$A:$A,$A32,GENED!$B:$B,$B32)</f>
        <v>0</v>
      </c>
      <c r="W32" s="53">
        <f>SUMIFS(EL!D:D,EL!$A:$A,$A32,EL!$B:$B,$B32)</f>
        <v>2627000</v>
      </c>
      <c r="X32" s="52">
        <f>SUMIFS('Student Support Aid'!G:G,'Student Support Aid'!$A:$A,$A32,'Student Support Aid'!$B:$B,$B32)</f>
        <v>483565.54399999994</v>
      </c>
      <c r="Y32" s="53">
        <f>SUMIFS('School Library Aid'!I:I,'School Library Aid'!$A:$A,$A32,'School Library Aid'!$B:$B,$B32)</f>
        <v>456103.098</v>
      </c>
      <c r="Z32" s="53">
        <f>AIEA!D4</f>
        <v>273896</v>
      </c>
      <c r="AA32" s="53">
        <f>SUMIFS('EOS GE25-F23-WEBLOAD'!$G:$G,'EOS GE25-F23-WEBLOAD'!$A:$A,$A32,'EOS GE25-F23-WEBLOAD'!$B:$B,$B32)*2</f>
        <v>56623.6</v>
      </c>
      <c r="AB32" s="53">
        <f>'Community Ed'!C5</f>
        <v>12187.85</v>
      </c>
      <c r="AC32" s="53">
        <f>SUMIFS(SPED!E:E,SPED!A:A,A32,SPED!B:B,B32)</f>
        <v>23573087.395451374</v>
      </c>
      <c r="AD32" s="55">
        <f t="shared" ref="AD32:AD94" si="49">SUM(S32:AC32)</f>
        <v>42504290.487451375</v>
      </c>
      <c r="AE32" s="55">
        <f t="shared" si="46"/>
        <v>1501.2924112013852</v>
      </c>
      <c r="AF32" s="51"/>
    </row>
    <row r="33" spans="1:32" x14ac:dyDescent="0.25">
      <c r="A33" s="3">
        <v>2</v>
      </c>
      <c r="B33" s="3">
        <v>1</v>
      </c>
      <c r="C33" s="4" t="s">
        <v>57</v>
      </c>
      <c r="D33" s="5">
        <v>6</v>
      </c>
      <c r="E33" s="52">
        <f>SUMIFS('EOS GE24-F23-WEBLOAD'!$G:$G,'EOS GE24-F23-WEBLOAD'!$A:$A,$A33,'EOS GE24-F23-WEBLOAD'!$B:$B,$B33)</f>
        <v>242.8</v>
      </c>
      <c r="F33" s="52">
        <f>SUMIFS(GENED!$F:$F,GENED!$A:$A,$A33,GENED!$B:$B,$B33)</f>
        <v>66770</v>
      </c>
      <c r="G33" s="52">
        <f>SUMIFS(GENED!$AM:$AM,GENED!$A:$A,$A33,GENED!$B:$B,$B33)</f>
        <v>45446</v>
      </c>
      <c r="H33" s="52">
        <f>SUMIFS(GENED!$J:$J,GENED!$A:$A,$A33,GENED!$B:$B,$B33)</f>
        <v>0</v>
      </c>
      <c r="I33" s="52">
        <f>SUMIFS(EL!C:C,EL!$A:$A,$A33,EL!$B:$B,$B33)</f>
        <v>0</v>
      </c>
      <c r="J33" s="52">
        <f>SUMIFS('Student Support Aid'!F:F,'Student Support Aid'!$A:$A,$A33,'Student Support Aid'!$B:$B,$B33)</f>
        <v>40000</v>
      </c>
      <c r="K33" s="52">
        <f>SUMIFS('School Library Aid'!H:H,'School Library Aid'!$A:$A,$A33,'School Library Aid'!$B:$B,$B33)</f>
        <v>40000</v>
      </c>
      <c r="L33" s="52">
        <v>20568</v>
      </c>
      <c r="M33" s="52">
        <f>SUMIFS('EOS GE24-F23-WEBLOAD'!$G:$G,'EOS GE24-F23-WEBLOAD'!$A:$A,$A33,'EOS GE24-F23-WEBLOAD'!$B:$B,$B33)*2</f>
        <v>485.6</v>
      </c>
      <c r="N33" s="52">
        <f>SUMIFS(SPED!D:D,SPED!A:A,A33,SPED!B:B,B33)</f>
        <v>43907.323527023895</v>
      </c>
      <c r="O33" s="55">
        <f t="shared" si="47"/>
        <v>257176.9235270239</v>
      </c>
      <c r="P33" s="52">
        <f t="shared" si="48"/>
        <v>1059.2130293534756</v>
      </c>
      <c r="Q33" s="64"/>
      <c r="R33" s="52">
        <f>SUMIFS('EOS GE25-F23-WEBLOAD'!$G:$G,'EOS GE25-F23-WEBLOAD'!$A:$A,$A33,'EOS GE25-F23-WEBLOAD'!$B:$B,$B33)</f>
        <v>242.8</v>
      </c>
      <c r="S33" s="52">
        <f>SUMIFS(GENED!$O:$O,GENED!$A:$A,$A33,GENED!$B:$B,$B33)</f>
        <v>101491</v>
      </c>
      <c r="T33" s="52">
        <f>SUMIFS(GENED!$AQ:$AQ,GENED!$A:$A,$A33,GENED!$B:$B,$B33)</f>
        <v>67390</v>
      </c>
      <c r="U33" s="52">
        <f>SUMIFS(GENED!$AA:$AA,GENED!$A:$A,$A33,GENED!$B:$B,$B33)</f>
        <v>0</v>
      </c>
      <c r="V33" s="52">
        <f>SUMIFS(GENED!$S:$S,GENED!$A:$A,$A33,GENED!$B:$B,$B33)</f>
        <v>0</v>
      </c>
      <c r="W33" s="53">
        <f>SUMIFS(EL!D:D,EL!$A:$A,$A33,EL!$B:$B,$B33)</f>
        <v>0</v>
      </c>
      <c r="X33" s="52">
        <f>SUMIFS('Student Support Aid'!G:G,'Student Support Aid'!$A:$A,$A33,'Student Support Aid'!$B:$B,$B33)</f>
        <v>40000</v>
      </c>
      <c r="Y33" s="53">
        <f>SUMIFS('School Library Aid'!I:I,'School Library Aid'!$A:$A,$A33,'School Library Aid'!$B:$B,$B33)</f>
        <v>40000</v>
      </c>
      <c r="Z33" s="53">
        <f>SUMIF(AIEA!A:A,A33,AIEA!D:D)</f>
        <v>20710</v>
      </c>
      <c r="AA33" s="53">
        <f>SUMIFS('EOS GE25-F23-WEBLOAD'!$G:$G,'EOS GE25-F23-WEBLOAD'!$A:$A,$A33,'EOS GE25-F23-WEBLOAD'!$B:$B,$B33)*2</f>
        <v>485.6</v>
      </c>
      <c r="AB33" s="53">
        <f>SUMIF('Community Ed'!A:A,'Major Revenues'!A33,'Community Ed'!C:C)</f>
        <v>10749.27</v>
      </c>
      <c r="AC33" s="53">
        <f>SUMIFS(SPED!E:E,SPED!A:A,A33,SPED!B:B,B33)</f>
        <v>43185.421644663846</v>
      </c>
      <c r="AD33" s="55">
        <f t="shared" si="49"/>
        <v>324011.29164466384</v>
      </c>
      <c r="AE33" s="55">
        <f t="shared" si="46"/>
        <v>1334.4781369220091</v>
      </c>
      <c r="AF33" s="51"/>
    </row>
    <row r="34" spans="1:32" x14ac:dyDescent="0.25">
      <c r="A34" s="3">
        <v>4</v>
      </c>
      <c r="B34" s="3">
        <v>1</v>
      </c>
      <c r="C34" s="4" t="s">
        <v>58</v>
      </c>
      <c r="D34" s="5">
        <v>6</v>
      </c>
      <c r="E34" s="52">
        <f>SUMIFS('EOS GE24-F23-WEBLOAD'!$G:$G,'EOS GE24-F23-WEBLOAD'!$A:$A,$A34,'EOS GE24-F23-WEBLOAD'!$B:$B,$B34)</f>
        <v>460.44000000000005</v>
      </c>
      <c r="F34" s="52">
        <f>SUMIFS(GENED!$F:$F,GENED!$A:$A,$A34,GENED!$B:$B,$B34)</f>
        <v>126621</v>
      </c>
      <c r="G34" s="52">
        <f>SUMIFS(GENED!$AM:$AM,GENED!$A:$A,$A34,GENED!$B:$B,$B34)</f>
        <v>67979</v>
      </c>
      <c r="H34" s="52">
        <f>SUMIFS(GENED!$J:$J,GENED!$A:$A,$A34,GENED!$B:$B,$B34)</f>
        <v>0</v>
      </c>
      <c r="I34" s="52">
        <f>SUMIFS(EL!C:C,EL!$A:$A,$A34,EL!$B:$B,$B34)</f>
        <v>0</v>
      </c>
      <c r="J34" s="52">
        <f>SUMIFS('Student Support Aid'!F:F,'Student Support Aid'!$A:$A,$A34,'Student Support Aid'!$B:$B,$B34)</f>
        <v>40000</v>
      </c>
      <c r="K34" s="52">
        <f>SUMIFS('School Library Aid'!H:H,'School Library Aid'!$A:$A,$A34,'School Library Aid'!$B:$B,$B34)</f>
        <v>40000</v>
      </c>
      <c r="L34" s="52">
        <v>29514</v>
      </c>
      <c r="M34" s="52">
        <f>SUMIFS('EOS GE24-F23-WEBLOAD'!$G:$G,'EOS GE24-F23-WEBLOAD'!$A:$A,$A34,'EOS GE24-F23-WEBLOAD'!$B:$B,$B34)*2</f>
        <v>920.88000000000011</v>
      </c>
      <c r="N34" s="52">
        <f>SUMIFS(SPED!D:D,SPED!A:A,A34,SPED!B:B,B34)</f>
        <v>195581.99116864731</v>
      </c>
      <c r="O34" s="55">
        <f t="shared" si="47"/>
        <v>500616.87116864731</v>
      </c>
      <c r="P34" s="52">
        <f t="shared" si="48"/>
        <v>1087.2575605261213</v>
      </c>
      <c r="Q34" s="64"/>
      <c r="R34" s="52">
        <f>SUMIFS('EOS GE25-F23-WEBLOAD'!$G:$G,'EOS GE25-F23-WEBLOAD'!$A:$A,$A34,'EOS GE25-F23-WEBLOAD'!$B:$B,$B34)</f>
        <v>485.43999999999994</v>
      </c>
      <c r="S34" s="52">
        <f>SUMIFS(GENED!$O:$O,GENED!$A:$A,$A34,GENED!$B:$B,$B34)</f>
        <v>202914</v>
      </c>
      <c r="T34" s="52">
        <f>SUMIFS(GENED!$AQ:$AQ,GENED!$A:$A,$A34,GENED!$B:$B,$B34)</f>
        <v>105947</v>
      </c>
      <c r="U34" s="52">
        <f>SUMIFS(GENED!$AA:$AA,GENED!$A:$A,$A34,GENED!$B:$B,$B34)</f>
        <v>0</v>
      </c>
      <c r="V34" s="52">
        <f>SUMIFS(GENED!$S:$S,GENED!$A:$A,$A34,GENED!$B:$B,$B34)</f>
        <v>0</v>
      </c>
      <c r="W34" s="53">
        <f>SUMIFS(EL!D:D,EL!$A:$A,$A34,EL!$B:$B,$B34)</f>
        <v>0</v>
      </c>
      <c r="X34" s="52">
        <f>SUMIFS('Student Support Aid'!G:G,'Student Support Aid'!$A:$A,$A34,'Student Support Aid'!$B:$B,$B34)</f>
        <v>40000</v>
      </c>
      <c r="Y34" s="53">
        <f>SUMIFS('School Library Aid'!I:I,'School Library Aid'!$A:$A,$A34,'School Library Aid'!$B:$B,$B34)</f>
        <v>40000</v>
      </c>
      <c r="Z34" s="53">
        <f>SUMIF(AIEA!A:A,A34,AIEA!D:D)</f>
        <v>30082</v>
      </c>
      <c r="AA34" s="53">
        <f>SUMIFS('EOS GE25-F23-WEBLOAD'!$G:$G,'EOS GE25-F23-WEBLOAD'!$A:$A,$A34,'EOS GE25-F23-WEBLOAD'!$B:$B,$B34)*2</f>
        <v>970.87999999999988</v>
      </c>
      <c r="AB34" s="53">
        <f>SUMIF('Community Ed'!A:A,'Major Revenues'!A34,'Community Ed'!C:C)</f>
        <v>0</v>
      </c>
      <c r="AC34" s="53">
        <f>SUMIFS(SPED!E:E,SPED!A:A,A34,SPED!B:B,B34)</f>
        <v>208159.87158674921</v>
      </c>
      <c r="AD34" s="55">
        <f t="shared" si="49"/>
        <v>628073.75158674922</v>
      </c>
      <c r="AE34" s="55">
        <f t="shared" si="46"/>
        <v>1293.8236477973576</v>
      </c>
      <c r="AF34" s="51"/>
    </row>
    <row r="35" spans="1:32" x14ac:dyDescent="0.25">
      <c r="A35" s="3">
        <v>6</v>
      </c>
      <c r="B35" s="3">
        <v>3</v>
      </c>
      <c r="C35" s="4" t="s">
        <v>59</v>
      </c>
      <c r="D35" s="5">
        <v>2</v>
      </c>
      <c r="E35" s="52">
        <f>SUMIFS('EOS GE24-F23-WEBLOAD'!$G:$G,'EOS GE24-F23-WEBLOAD'!$A:$A,$A35,'EOS GE24-F23-WEBLOAD'!$B:$B,$B35)</f>
        <v>3116.9800000000005</v>
      </c>
      <c r="F35" s="52">
        <f>SUMIFS(GENED!$F:$F,GENED!$A:$A,$A35,GENED!$B:$B,$B35)</f>
        <v>857169</v>
      </c>
      <c r="G35" s="52">
        <f>SUMIFS(GENED!$AM:$AM,GENED!$A:$A,$A35,GENED!$B:$B,$B35)</f>
        <v>198788</v>
      </c>
      <c r="H35" s="52">
        <f>SUMIFS(GENED!$J:$J,GENED!$A:$A,$A35,GENED!$B:$B,$B35)</f>
        <v>0</v>
      </c>
      <c r="I35" s="52">
        <f>SUMIFS(EL!C:C,EL!$A:$A,$A35,EL!$B:$B,$B35)</f>
        <v>110304</v>
      </c>
      <c r="J35" s="52">
        <f>SUMIFS('Student Support Aid'!F:F,'Student Support Aid'!$A:$A,$A35,'Student Support Aid'!$B:$B,$B35)</f>
        <v>40000</v>
      </c>
      <c r="K35" s="52">
        <f>SUMIFS('School Library Aid'!H:H,'School Library Aid'!$A:$A,$A35,'School Library Aid'!$B:$B,$B35)</f>
        <v>50214.547800000008</v>
      </c>
      <c r="L35" s="52">
        <v>24686</v>
      </c>
      <c r="M35" s="52">
        <f>SUMIFS('EOS GE24-F23-WEBLOAD'!$G:$G,'EOS GE24-F23-WEBLOAD'!$A:$A,$A35,'EOS GE24-F23-WEBLOAD'!$B:$B,$B35)*2</f>
        <v>6233.9600000000009</v>
      </c>
      <c r="N35" s="52">
        <f>SUMIFS(SPED!D:D,SPED!A:A,A35,SPED!B:B,B35)</f>
        <v>1574851.2186602764</v>
      </c>
      <c r="O35" s="55">
        <f t="shared" si="47"/>
        <v>2862246.7264602762</v>
      </c>
      <c r="P35" s="52">
        <f t="shared" si="48"/>
        <v>918.27561500563866</v>
      </c>
      <c r="Q35" s="64"/>
      <c r="R35" s="52">
        <f>SUMIFS('EOS GE25-F23-WEBLOAD'!$G:$G,'EOS GE25-F23-WEBLOAD'!$A:$A,$A35,'EOS GE25-F23-WEBLOAD'!$B:$B,$B35)</f>
        <v>3024.7800000000007</v>
      </c>
      <c r="S35" s="52">
        <f>SUMIFS(GENED!$O:$O,GENED!$A:$A,$A35,GENED!$B:$B,$B35)</f>
        <v>1264358</v>
      </c>
      <c r="T35" s="52">
        <f>SUMIFS(GENED!$AQ:$AQ,GENED!$A:$A,$A35,GENED!$B:$B,$B35)</f>
        <v>294298</v>
      </c>
      <c r="U35" s="52">
        <f>SUMIFS(GENED!$AA:$AA,GENED!$A:$A,$A35,GENED!$B:$B,$B35)</f>
        <v>0</v>
      </c>
      <c r="V35" s="52">
        <f>SUMIFS(GENED!$S:$S,GENED!$A:$A,$A35,GENED!$B:$B,$B35)</f>
        <v>0</v>
      </c>
      <c r="W35" s="53">
        <f>SUMIFS(EL!D:D,EL!$A:$A,$A35,EL!$B:$B,$B35)</f>
        <v>110820</v>
      </c>
      <c r="X35" s="52">
        <f>SUMIFS('Student Support Aid'!G:G,'Student Support Aid'!$A:$A,$A35,'Student Support Aid'!$B:$B,$B35)</f>
        <v>51663.242400000003</v>
      </c>
      <c r="Y35" s="53">
        <f>SUMIFS('School Library Aid'!I:I,'School Library Aid'!$A:$A,$A35,'School Library Aid'!$B:$B,$B35)</f>
        <v>48729.205800000011</v>
      </c>
      <c r="Z35" s="53">
        <f>SUMIF(AIEA!A:A,A35,AIEA!D:D)</f>
        <v>24970</v>
      </c>
      <c r="AA35" s="53">
        <f>SUMIFS('EOS GE25-F23-WEBLOAD'!$G:$G,'EOS GE25-F23-WEBLOAD'!$A:$A,$A35,'EOS GE25-F23-WEBLOAD'!$B:$B,$B35)*2</f>
        <v>6049.5600000000013</v>
      </c>
      <c r="AB35" s="53">
        <f>SUMIF('Community Ed'!A:A,'Major Revenues'!A35,'Community Ed'!C:C)</f>
        <v>63266.02</v>
      </c>
      <c r="AC35" s="53">
        <f>SUMIFS(SPED!E:E,SPED!A:A,A35,SPED!B:B,B35)</f>
        <v>1587838.8329952816</v>
      </c>
      <c r="AD35" s="55">
        <f t="shared" si="49"/>
        <v>3451992.8611952821</v>
      </c>
      <c r="AE35" s="55">
        <f t="shared" si="46"/>
        <v>1141.2376639607778</v>
      </c>
      <c r="AF35" s="51"/>
    </row>
    <row r="36" spans="1:32" x14ac:dyDescent="0.25">
      <c r="A36" s="3">
        <v>11</v>
      </c>
      <c r="B36" s="3">
        <v>1</v>
      </c>
      <c r="C36" s="4" t="s">
        <v>60</v>
      </c>
      <c r="D36" s="5">
        <v>3</v>
      </c>
      <c r="E36" s="52">
        <f>SUMIFS('EOS GE24-F23-WEBLOAD'!$G:$G,'EOS GE24-F23-WEBLOAD'!$A:$A,$A36,'EOS GE24-F23-WEBLOAD'!$B:$B,$B36)</f>
        <v>41919.520000000004</v>
      </c>
      <c r="F36" s="52">
        <f>SUMIFS(GENED!$F:$F,GENED!$A:$A,$A36,GENED!$B:$B,$B36)</f>
        <v>11527868</v>
      </c>
      <c r="G36" s="52">
        <f>SUMIFS(GENED!$AM:$AM,GENED!$A:$A,$A36,GENED!$B:$B,$B36)</f>
        <v>1475483</v>
      </c>
      <c r="H36" s="52">
        <f>SUMIFS(GENED!$J:$J,GENED!$A:$A,$A36,GENED!$B:$B,$B36)</f>
        <v>182725.64954709835</v>
      </c>
      <c r="I36" s="52">
        <f>SUMIFS(EL!C:C,EL!$A:$A,$A36,EL!$B:$B,$B36)</f>
        <v>1016788</v>
      </c>
      <c r="J36" s="52">
        <f>SUMIFS('Student Support Aid'!F:F,'Student Support Aid'!$A:$A,$A36,'Student Support Aid'!$B:$B,$B36)</f>
        <v>500519.06880000001</v>
      </c>
      <c r="K36" s="52">
        <f>SUMIFS('School Library Aid'!H:H,'School Library Aid'!$A:$A,$A36,'School Library Aid'!$B:$B,$B36)</f>
        <v>675323.46720000007</v>
      </c>
      <c r="L36" s="52">
        <v>182448</v>
      </c>
      <c r="M36" s="52">
        <f>SUMIFS('EOS GE24-F23-WEBLOAD'!$G:$G,'EOS GE24-F23-WEBLOAD'!$A:$A,$A36,'EOS GE24-F23-WEBLOAD'!$B:$B,$B36)*2</f>
        <v>83839.040000000008</v>
      </c>
      <c r="N36" s="52">
        <f>SUMIFS(SPED!D:D,SPED!A:A,A36,SPED!B:B,B36)</f>
        <v>17305861.391078264</v>
      </c>
      <c r="O36" s="55">
        <f t="shared" si="47"/>
        <v>32950855.616625361</v>
      </c>
      <c r="P36" s="52">
        <f t="shared" si="48"/>
        <v>786.05040364549393</v>
      </c>
      <c r="Q36" s="64"/>
      <c r="R36" s="52">
        <f>SUMIFS('EOS GE25-F23-WEBLOAD'!$G:$G,'EOS GE25-F23-WEBLOAD'!$A:$A,$A36,'EOS GE25-F23-WEBLOAD'!$B:$B,$B36)</f>
        <v>42204.72</v>
      </c>
      <c r="S36" s="52">
        <f>SUMIFS(GENED!$O:$O,GENED!$A:$A,$A36,GENED!$B:$B,$B36)</f>
        <v>17641573</v>
      </c>
      <c r="T36" s="52">
        <f>SUMIFS(GENED!$AQ:$AQ,GENED!$A:$A,$A36,GENED!$B:$B,$B36)</f>
        <v>2149894.9639999866</v>
      </c>
      <c r="U36" s="52">
        <f>SUMIFS(GENED!$AA:$AA,GENED!$A:$A,$A36,GENED!$B:$B,$B36)</f>
        <v>0</v>
      </c>
      <c r="V36" s="52">
        <f>SUMIFS(GENED!$S:$S,GENED!$A:$A,$A36,GENED!$B:$B,$B36)</f>
        <v>113556.16614053842</v>
      </c>
      <c r="W36" s="53">
        <f>SUMIFS(EL!D:D,EL!$A:$A,$A36,EL!$B:$B,$B36)</f>
        <v>1015925</v>
      </c>
      <c r="X36" s="52">
        <f>SUMIFS('Student Support Aid'!G:G,'Student Support Aid'!$A:$A,$A36,'Student Support Aid'!$B:$B,$B36)</f>
        <v>720856.6176</v>
      </c>
      <c r="Y36" s="53">
        <f>SUMIFS('School Library Aid'!I:I,'School Library Aid'!$A:$A,$A36,'School Library Aid'!$B:$B,$B36)</f>
        <v>679918.0392</v>
      </c>
      <c r="Z36" s="53">
        <f>SUMIF(AIEA!A:A,A36,AIEA!D:D)</f>
        <v>189264</v>
      </c>
      <c r="AA36" s="53">
        <f>SUMIFS('EOS GE25-F23-WEBLOAD'!$G:$G,'EOS GE25-F23-WEBLOAD'!$A:$A,$A36,'EOS GE25-F23-WEBLOAD'!$B:$B,$B36)*2</f>
        <v>84409.44</v>
      </c>
      <c r="AB36" s="53">
        <f>SUMIF('Community Ed'!A:A,'Major Revenues'!A36,'Community Ed'!C:C)</f>
        <v>469739.11</v>
      </c>
      <c r="AC36" s="53">
        <f>SUMIFS(SPED!E:E,SPED!A:A,A36,SPED!B:B,B36)</f>
        <v>18060381.394886866</v>
      </c>
      <c r="AD36" s="55">
        <f t="shared" si="49"/>
        <v>41125517.731827393</v>
      </c>
      <c r="AE36" s="55">
        <f t="shared" si="46"/>
        <v>974.42934657136436</v>
      </c>
      <c r="AF36" s="51"/>
    </row>
    <row r="37" spans="1:32" x14ac:dyDescent="0.25">
      <c r="A37" s="3">
        <v>12</v>
      </c>
      <c r="B37" s="3">
        <v>1</v>
      </c>
      <c r="C37" s="4" t="s">
        <v>61</v>
      </c>
      <c r="D37" s="5">
        <v>3</v>
      </c>
      <c r="E37" s="52">
        <f>SUMIFS('EOS GE24-F23-WEBLOAD'!$G:$G,'EOS GE24-F23-WEBLOAD'!$A:$A,$A37,'EOS GE24-F23-WEBLOAD'!$B:$B,$B37)</f>
        <v>7066.0000000000009</v>
      </c>
      <c r="F37" s="52">
        <f>SUMIFS(GENED!$F:$F,GENED!$A:$A,$A37,GENED!$B:$B,$B37)</f>
        <v>1943150</v>
      </c>
      <c r="G37" s="52">
        <f>SUMIFS(GENED!$AM:$AM,GENED!$A:$A,$A37,GENED!$B:$B,$B37)</f>
        <v>91570</v>
      </c>
      <c r="H37" s="52">
        <f>SUMIFS(GENED!$J:$J,GENED!$A:$A,$A37,GENED!$B:$B,$B37)</f>
        <v>183.92002483176068</v>
      </c>
      <c r="I37" s="52">
        <f>SUMIFS(EL!C:C,EL!$A:$A,$A37,EL!$B:$B,$B37)</f>
        <v>133836</v>
      </c>
      <c r="J37" s="52">
        <f>SUMIFS('Student Support Aid'!F:F,'Student Support Aid'!$A:$A,$A37,'Student Support Aid'!$B:$B,$B37)</f>
        <v>84368.040000000008</v>
      </c>
      <c r="K37" s="52">
        <f>SUMIFS('School Library Aid'!H:H,'School Library Aid'!$A:$A,$A37,'School Library Aid'!$B:$B,$B37)</f>
        <v>113833.26000000001</v>
      </c>
      <c r="L37" s="52">
        <v>34058</v>
      </c>
      <c r="M37" s="52">
        <f>SUMIFS('EOS GE24-F23-WEBLOAD'!$G:$G,'EOS GE24-F23-WEBLOAD'!$A:$A,$A37,'EOS GE24-F23-WEBLOAD'!$B:$B,$B37)*2</f>
        <v>14132.000000000002</v>
      </c>
      <c r="N37" s="52">
        <f>SUMIFS(SPED!D:D,SPED!A:A,A37,SPED!B:B,B37)</f>
        <v>1837256.5522165075</v>
      </c>
      <c r="O37" s="55">
        <f t="shared" si="47"/>
        <v>4252387.7722413391</v>
      </c>
      <c r="P37" s="52">
        <f t="shared" si="48"/>
        <v>601.80976114369355</v>
      </c>
      <c r="Q37" s="64"/>
      <c r="R37" s="52">
        <f>SUMIFS('EOS GE25-F23-WEBLOAD'!$G:$G,'EOS GE25-F23-WEBLOAD'!$A:$A,$A37,'EOS GE25-F23-WEBLOAD'!$B:$B,$B37)</f>
        <v>7087.4000000000005</v>
      </c>
      <c r="S37" s="52">
        <f>SUMIFS(GENED!$O:$O,GENED!$A:$A,$A37,GENED!$B:$B,$B37)</f>
        <v>2962533</v>
      </c>
      <c r="T37" s="52">
        <f>SUMIFS(GENED!$AQ:$AQ,GENED!$A:$A,$A37,GENED!$B:$B,$B37)</f>
        <v>128822.42197114974</v>
      </c>
      <c r="U37" s="52">
        <f>SUMIFS(GENED!$AA:$AA,GENED!$A:$A,$A37,GENED!$B:$B,$B37)</f>
        <v>0</v>
      </c>
      <c r="V37" s="52">
        <f>SUMIFS(GENED!$S:$S,GENED!$A:$A,$A37,GENED!$B:$B,$B37)</f>
        <v>0</v>
      </c>
      <c r="W37" s="53">
        <f>SUMIFS(EL!D:D,EL!$A:$A,$A37,EL!$B:$B,$B37)</f>
        <v>133804</v>
      </c>
      <c r="X37" s="52">
        <f>SUMIFS('Student Support Aid'!G:G,'Student Support Aid'!$A:$A,$A37,'Student Support Aid'!$B:$B,$B37)</f>
        <v>121052.792</v>
      </c>
      <c r="Y37" s="53">
        <f>SUMIFS('School Library Aid'!I:I,'School Library Aid'!$A:$A,$A37,'School Library Aid'!$B:$B,$B37)</f>
        <v>114178.01400000001</v>
      </c>
      <c r="Z37" s="53">
        <f>SUMIF(AIEA!A:A,A37,AIEA!D:D)</f>
        <v>34768</v>
      </c>
      <c r="AA37" s="53">
        <f>SUMIFS('EOS GE25-F23-WEBLOAD'!$G:$G,'EOS GE25-F23-WEBLOAD'!$A:$A,$A37,'EOS GE25-F23-WEBLOAD'!$B:$B,$B37)*2</f>
        <v>14174.800000000001</v>
      </c>
      <c r="AB37" s="53">
        <f>SUMIF('Community Ed'!A:A,'Major Revenues'!A37,'Community Ed'!C:C)</f>
        <v>64334.29</v>
      </c>
      <c r="AC37" s="53">
        <f>SUMIFS(SPED!E:E,SPED!A:A,A37,SPED!B:B,B37)</f>
        <v>2132937.9582632445</v>
      </c>
      <c r="AD37" s="55">
        <f t="shared" si="49"/>
        <v>5706605.2762343939</v>
      </c>
      <c r="AE37" s="55">
        <f t="shared" si="46"/>
        <v>805.17612611597951</v>
      </c>
      <c r="AF37" s="51"/>
    </row>
    <row r="38" spans="1:32" x14ac:dyDescent="0.25">
      <c r="A38" s="3">
        <v>13</v>
      </c>
      <c r="B38" s="3">
        <v>1</v>
      </c>
      <c r="C38" s="4" t="s">
        <v>62</v>
      </c>
      <c r="D38" s="5">
        <v>2</v>
      </c>
      <c r="E38" s="52">
        <f>SUMIFS('EOS GE24-F23-WEBLOAD'!$G:$G,'EOS GE24-F23-WEBLOAD'!$A:$A,$A38,'EOS GE24-F23-WEBLOAD'!$B:$B,$B38)</f>
        <v>3561.1</v>
      </c>
      <c r="F38" s="52">
        <f>SUMIFS(GENED!$F:$F,GENED!$A:$A,$A38,GENED!$B:$B,$B38)</f>
        <v>979303</v>
      </c>
      <c r="G38" s="52">
        <f>SUMIFS(GENED!$AM:$AM,GENED!$A:$A,$A38,GENED!$B:$B,$B38)</f>
        <v>385264</v>
      </c>
      <c r="H38" s="52">
        <f>SUMIFS(GENED!$J:$J,GENED!$A:$A,$A38,GENED!$B:$B,$B38)</f>
        <v>6826.7915772144479</v>
      </c>
      <c r="I38" s="52">
        <f>SUMIFS(EL!C:C,EL!$A:$A,$A38,EL!$B:$B,$B38)</f>
        <v>621250</v>
      </c>
      <c r="J38" s="52">
        <f>SUMIFS('Student Support Aid'!F:F,'Student Support Aid'!$A:$A,$A38,'Student Support Aid'!$B:$B,$B38)</f>
        <v>42519.534</v>
      </c>
      <c r="K38" s="52">
        <f>SUMIFS('School Library Aid'!H:H,'School Library Aid'!$A:$A,$A38,'School Library Aid'!$B:$B,$B38)</f>
        <v>57369.320999999996</v>
      </c>
      <c r="L38" s="52">
        <v>27384</v>
      </c>
      <c r="M38" s="52">
        <f>SUMIFS('EOS GE24-F23-WEBLOAD'!$G:$G,'EOS GE24-F23-WEBLOAD'!$A:$A,$A38,'EOS GE24-F23-WEBLOAD'!$B:$B,$B38)*2</f>
        <v>7122.2</v>
      </c>
      <c r="N38" s="52">
        <f>SUMIFS(SPED!D:D,SPED!A:A,A38,SPED!B:B,B38)</f>
        <v>2425058.2018358763</v>
      </c>
      <c r="O38" s="55">
        <f t="shared" si="47"/>
        <v>4552097.0484130904</v>
      </c>
      <c r="P38" s="52">
        <f t="shared" si="48"/>
        <v>1278.2839707992166</v>
      </c>
      <c r="Q38" s="64"/>
      <c r="R38" s="52">
        <f>SUMIFS('EOS GE25-F23-WEBLOAD'!$G:$G,'EOS GE25-F23-WEBLOAD'!$A:$A,$A38,'EOS GE25-F23-WEBLOAD'!$B:$B,$B38)</f>
        <v>3561.1</v>
      </c>
      <c r="S38" s="52">
        <f>SUMIFS(GENED!$O:$O,GENED!$A:$A,$A38,GENED!$B:$B,$B38)</f>
        <v>1488540</v>
      </c>
      <c r="T38" s="52">
        <f>SUMIFS(GENED!$AQ:$AQ,GENED!$A:$A,$A38,GENED!$B:$B,$B38)</f>
        <v>566392.24799999595</v>
      </c>
      <c r="U38" s="52">
        <f>SUMIFS(GENED!$AA:$AA,GENED!$A:$A,$A38,GENED!$B:$B,$B38)</f>
        <v>0</v>
      </c>
      <c r="V38" s="52">
        <f>SUMIFS(GENED!$S:$S,GENED!$A:$A,$A38,GENED!$B:$B,$B38)</f>
        <v>5890.1788249824922</v>
      </c>
      <c r="W38" s="53">
        <f>SUMIFS(EL!D:D,EL!$A:$A,$A38,EL!$B:$B,$B38)</f>
        <v>621250</v>
      </c>
      <c r="X38" s="52">
        <f>SUMIFS('Student Support Aid'!G:G,'Student Support Aid'!$A:$A,$A38,'Student Support Aid'!$B:$B,$B38)</f>
        <v>60823.587999999989</v>
      </c>
      <c r="Y38" s="53">
        <f>SUMIFS('School Library Aid'!I:I,'School Library Aid'!$A:$A,$A38,'School Library Aid'!$B:$B,$B38)</f>
        <v>57369.320999999996</v>
      </c>
      <c r="Z38" s="53">
        <f>SUMIF(AIEA!A:A,A38,AIEA!D:D)</f>
        <v>27810</v>
      </c>
      <c r="AA38" s="53">
        <f>SUMIFS('EOS GE25-F23-WEBLOAD'!$G:$G,'EOS GE25-F23-WEBLOAD'!$A:$A,$A38,'EOS GE25-F23-WEBLOAD'!$B:$B,$B38)*2</f>
        <v>7122.2</v>
      </c>
      <c r="AB38" s="53">
        <f>SUMIF('Community Ed'!A:A,'Major Revenues'!A38,'Community Ed'!C:C)</f>
        <v>93394.23</v>
      </c>
      <c r="AC38" s="53">
        <f>SUMIFS(SPED!E:E,SPED!A:A,A38,SPED!B:B,B38)</f>
        <v>2608633.736406846</v>
      </c>
      <c r="AD38" s="55">
        <f t="shared" si="49"/>
        <v>5537225.5022318251</v>
      </c>
      <c r="AE38" s="55">
        <f t="shared" si="46"/>
        <v>1554.9199691757674</v>
      </c>
      <c r="AF38" s="51"/>
    </row>
    <row r="39" spans="1:32" x14ac:dyDescent="0.25">
      <c r="A39" s="3">
        <v>14</v>
      </c>
      <c r="B39" s="3">
        <v>1</v>
      </c>
      <c r="C39" s="4" t="s">
        <v>63</v>
      </c>
      <c r="D39" s="5">
        <v>3</v>
      </c>
      <c r="E39" s="52">
        <f>SUMIFS('EOS GE24-F23-WEBLOAD'!$G:$G,'EOS GE24-F23-WEBLOAD'!$A:$A,$A39,'EOS GE24-F23-WEBLOAD'!$B:$B,$B39)</f>
        <v>2910.6</v>
      </c>
      <c r="F39" s="52">
        <f>SUMIFS(GENED!$F:$F,GENED!$A:$A,$A39,GENED!$B:$B,$B39)</f>
        <v>800415</v>
      </c>
      <c r="G39" s="52">
        <f>SUMIFS(GENED!$AM:$AM,GENED!$A:$A,$A39,GENED!$B:$B,$B39)</f>
        <v>282007</v>
      </c>
      <c r="H39" s="52">
        <f>SUMIFS(GENED!$J:$J,GENED!$A:$A,$A39,GENED!$B:$B,$B39)</f>
        <v>0</v>
      </c>
      <c r="I39" s="52">
        <f>SUMIFS(EL!C:C,EL!$A:$A,$A39,EL!$B:$B,$B39)</f>
        <v>234300</v>
      </c>
      <c r="J39" s="52">
        <f>SUMIFS('Student Support Aid'!F:F,'Student Support Aid'!$A:$A,$A39,'Student Support Aid'!$B:$B,$B39)</f>
        <v>40000</v>
      </c>
      <c r="K39" s="52">
        <f>SUMIFS('School Library Aid'!H:H,'School Library Aid'!$A:$A,$A39,'School Library Aid'!$B:$B,$B39)</f>
        <v>46889.765999999996</v>
      </c>
      <c r="L39" s="52">
        <v>33774</v>
      </c>
      <c r="M39" s="52">
        <f>SUMIFS('EOS GE24-F23-WEBLOAD'!$G:$G,'EOS GE24-F23-WEBLOAD'!$A:$A,$A39,'EOS GE24-F23-WEBLOAD'!$B:$B,$B39)*2</f>
        <v>5821.2</v>
      </c>
      <c r="N39" s="52">
        <f>SUMIFS(SPED!D:D,SPED!A:A,A39,SPED!B:B,B39)</f>
        <v>1038687.7311263233</v>
      </c>
      <c r="O39" s="55">
        <f t="shared" si="47"/>
        <v>2481894.6971263234</v>
      </c>
      <c r="P39" s="52">
        <f t="shared" si="48"/>
        <v>852.70895936450336</v>
      </c>
      <c r="Q39" s="64"/>
      <c r="R39" s="52">
        <f>SUMIFS('EOS GE25-F23-WEBLOAD'!$G:$G,'EOS GE25-F23-WEBLOAD'!$A:$A,$A39,'EOS GE25-F23-WEBLOAD'!$B:$B,$B39)</f>
        <v>2832.6</v>
      </c>
      <c r="S39" s="52">
        <f>SUMIFS(GENED!$O:$O,GENED!$A:$A,$A39,GENED!$B:$B,$B39)</f>
        <v>1184027</v>
      </c>
      <c r="T39" s="52">
        <f>SUMIFS(GENED!$AQ:$AQ,GENED!$A:$A,$A39,GENED!$B:$B,$B39)</f>
        <v>417083</v>
      </c>
      <c r="U39" s="52">
        <f>SUMIFS(GENED!$AA:$AA,GENED!$A:$A,$A39,GENED!$B:$B,$B39)</f>
        <v>0</v>
      </c>
      <c r="V39" s="52">
        <f>SUMIFS(GENED!$S:$S,GENED!$A:$A,$A39,GENED!$B:$B,$B39)</f>
        <v>0</v>
      </c>
      <c r="W39" s="53">
        <f>SUMIFS(EL!D:D,EL!$A:$A,$A39,EL!$B:$B,$B39)</f>
        <v>237850</v>
      </c>
      <c r="X39" s="52">
        <f>SUMIFS('Student Support Aid'!G:G,'Student Support Aid'!$A:$A,$A39,'Student Support Aid'!$B:$B,$B39)</f>
        <v>48380.80799999999</v>
      </c>
      <c r="Y39" s="53">
        <f>SUMIFS('School Library Aid'!I:I,'School Library Aid'!$A:$A,$A39,'School Library Aid'!$B:$B,$B39)</f>
        <v>45633.185999999994</v>
      </c>
      <c r="Z39" s="53">
        <f>SUMIF(AIEA!A:A,A39,AIEA!D:D)</f>
        <v>34484</v>
      </c>
      <c r="AA39" s="53">
        <f>SUMIFS('EOS GE25-F23-WEBLOAD'!$G:$G,'EOS GE25-F23-WEBLOAD'!$A:$A,$A39,'EOS GE25-F23-WEBLOAD'!$B:$B,$B39)*2</f>
        <v>5665.2</v>
      </c>
      <c r="AB39" s="53">
        <f>SUMIF('Community Ed'!A:A,'Major Revenues'!A39,'Community Ed'!C:C)</f>
        <v>56191.16</v>
      </c>
      <c r="AC39" s="53">
        <f>SUMIFS(SPED!E:E,SPED!A:A,A39,SPED!B:B,B39)</f>
        <v>1120744.084874779</v>
      </c>
      <c r="AD39" s="55">
        <f t="shared" si="49"/>
        <v>3150058.4388747788</v>
      </c>
      <c r="AE39" s="55">
        <f t="shared" si="46"/>
        <v>1112.0731620683396</v>
      </c>
      <c r="AF39" s="51"/>
    </row>
    <row r="40" spans="1:32" x14ac:dyDescent="0.25">
      <c r="A40" s="3">
        <v>15</v>
      </c>
      <c r="B40" s="3">
        <v>1</v>
      </c>
      <c r="C40" s="4" t="s">
        <v>64</v>
      </c>
      <c r="D40" s="5">
        <v>3</v>
      </c>
      <c r="E40" s="52">
        <f>SUMIFS('EOS GE24-F23-WEBLOAD'!$G:$G,'EOS GE24-F23-WEBLOAD'!$A:$A,$A40,'EOS GE24-F23-WEBLOAD'!$B:$B,$B40)</f>
        <v>4093.7999999999997</v>
      </c>
      <c r="F40" s="52">
        <f>SUMIFS(GENED!$F:$F,GENED!$A:$A,$A40,GENED!$B:$B,$B40)</f>
        <v>1125795</v>
      </c>
      <c r="G40" s="52">
        <f>SUMIFS(GENED!$AM:$AM,GENED!$A:$A,$A40,GENED!$B:$B,$B40)</f>
        <v>133856</v>
      </c>
      <c r="H40" s="52">
        <f>SUMIFS(GENED!$J:$J,GENED!$A:$A,$A40,GENED!$B:$B,$B40)</f>
        <v>75559.973687755468</v>
      </c>
      <c r="I40" s="52">
        <f>SUMIFS(EL!C:C,EL!$A:$A,$A40,EL!$B:$B,$B40)</f>
        <v>33042</v>
      </c>
      <c r="J40" s="52">
        <f>SUMIFS('Student Support Aid'!F:F,'Student Support Aid'!$A:$A,$A40,'Student Support Aid'!$B:$B,$B40)</f>
        <v>48879.971999999994</v>
      </c>
      <c r="K40" s="52">
        <f>SUMIFS('School Library Aid'!H:H,'School Library Aid'!$A:$A,$A40,'School Library Aid'!$B:$B,$B40)</f>
        <v>65951.117999999988</v>
      </c>
      <c r="L40" s="52">
        <v>34910</v>
      </c>
      <c r="M40" s="52">
        <f>SUMIFS('EOS GE24-F23-WEBLOAD'!$G:$G,'EOS GE24-F23-WEBLOAD'!$A:$A,$A40,'EOS GE24-F23-WEBLOAD'!$B:$B,$B40)*2</f>
        <v>8187.5999999999995</v>
      </c>
      <c r="N40" s="52">
        <f>SUMIFS(SPED!D:D,SPED!A:A,A40,SPED!B:B,B40)</f>
        <v>1452489.5632834006</v>
      </c>
      <c r="O40" s="55">
        <f t="shared" si="47"/>
        <v>2978671.226971156</v>
      </c>
      <c r="P40" s="52">
        <f t="shared" si="48"/>
        <v>727.60545873544288</v>
      </c>
      <c r="Q40" s="64"/>
      <c r="R40" s="52">
        <f>SUMIFS('EOS GE25-F23-WEBLOAD'!$G:$G,'EOS GE25-F23-WEBLOAD'!$A:$A,$A40,'EOS GE25-F23-WEBLOAD'!$B:$B,$B40)</f>
        <v>4093.7999999999997</v>
      </c>
      <c r="S40" s="52">
        <f>SUMIFS(GENED!$O:$O,GENED!$A:$A,$A40,GENED!$B:$B,$B40)</f>
        <v>1711209</v>
      </c>
      <c r="T40" s="52">
        <f>SUMIFS(GENED!$AQ:$AQ,GENED!$A:$A,$A40,GENED!$B:$B,$B40)</f>
        <v>136835.80600000173</v>
      </c>
      <c r="U40" s="52">
        <f>SUMIFS(GENED!$AA:$AA,GENED!$A:$A,$A40,GENED!$B:$B,$B40)</f>
        <v>0</v>
      </c>
      <c r="V40" s="52">
        <f>SUMIFS(GENED!$S:$S,GENED!$A:$A,$A40,GENED!$B:$B,$B40)</f>
        <v>64040.323593004607</v>
      </c>
      <c r="W40" s="53">
        <f>SUMIFS(EL!D:D,EL!$A:$A,$A40,EL!$B:$B,$B40)</f>
        <v>33042</v>
      </c>
      <c r="X40" s="52">
        <f>SUMIFS('Student Support Aid'!G:G,'Student Support Aid'!$A:$A,$A40,'Student Support Aid'!$B:$B,$B40)</f>
        <v>69922.103999999992</v>
      </c>
      <c r="Y40" s="53">
        <f>SUMIFS('School Library Aid'!I:I,'School Library Aid'!$A:$A,$A40,'School Library Aid'!$B:$B,$B40)</f>
        <v>65951.117999999988</v>
      </c>
      <c r="Z40" s="53">
        <f>SUMIF(AIEA!A:A,A40,AIEA!D:D)</f>
        <v>35620</v>
      </c>
      <c r="AA40" s="53">
        <f>SUMIFS('EOS GE25-F23-WEBLOAD'!$G:$G,'EOS GE25-F23-WEBLOAD'!$A:$A,$A40,'EOS GE25-F23-WEBLOAD'!$B:$B,$B40)*2</f>
        <v>8187.5999999999995</v>
      </c>
      <c r="AB40" s="53">
        <f>SUMIF('Community Ed'!A:A,'Major Revenues'!A40,'Community Ed'!C:C)</f>
        <v>75727.960000000006</v>
      </c>
      <c r="AC40" s="53">
        <f>SUMIFS(SPED!E:E,SPED!A:A,A40,SPED!B:B,B40)</f>
        <v>1538809.0976452418</v>
      </c>
      <c r="AD40" s="55">
        <f t="shared" si="49"/>
        <v>3739345.0092382482</v>
      </c>
      <c r="AE40" s="55">
        <f t="shared" si="46"/>
        <v>913.41663228253663</v>
      </c>
      <c r="AF40" s="51"/>
    </row>
    <row r="41" spans="1:32" x14ac:dyDescent="0.25">
      <c r="A41" s="3">
        <v>16</v>
      </c>
      <c r="B41" s="3">
        <v>1</v>
      </c>
      <c r="C41" s="4" t="s">
        <v>65</v>
      </c>
      <c r="D41" s="5">
        <v>3</v>
      </c>
      <c r="E41" s="52">
        <f>SUMIFS('EOS GE24-F23-WEBLOAD'!$G:$G,'EOS GE24-F23-WEBLOAD'!$A:$A,$A41,'EOS GE24-F23-WEBLOAD'!$B:$B,$B41)</f>
        <v>6687.0000000000009</v>
      </c>
      <c r="F41" s="52">
        <f>SUMIFS(GENED!$F:$F,GENED!$A:$A,$A41,GENED!$B:$B,$B41)</f>
        <v>1838925</v>
      </c>
      <c r="G41" s="52">
        <f>SUMIFS(GENED!$AM:$AM,GENED!$A:$A,$A41,GENED!$B:$B,$B41)</f>
        <v>252992</v>
      </c>
      <c r="H41" s="52">
        <f>SUMIFS(GENED!$J:$J,GENED!$A:$A,$A41,GENED!$B:$B,$B41)</f>
        <v>117067.45785447131</v>
      </c>
      <c r="I41" s="52">
        <f>SUMIFS(EL!C:C,EL!$A:$A,$A41,EL!$B:$B,$B41)</f>
        <v>369672</v>
      </c>
      <c r="J41" s="52">
        <f>SUMIFS('Student Support Aid'!F:F,'Student Support Aid'!$A:$A,$A41,'Student Support Aid'!$B:$B,$B41)</f>
        <v>79842.780000000013</v>
      </c>
      <c r="K41" s="52">
        <f>SUMIFS('School Library Aid'!H:H,'School Library Aid'!$A:$A,$A41,'School Library Aid'!$B:$B,$B41)</f>
        <v>107727.57</v>
      </c>
      <c r="L41" s="52">
        <v>35336</v>
      </c>
      <c r="M41" s="52">
        <f>SUMIFS('EOS GE24-F23-WEBLOAD'!$G:$G,'EOS GE24-F23-WEBLOAD'!$A:$A,$A41,'EOS GE24-F23-WEBLOAD'!$B:$B,$B41)*2</f>
        <v>13374.000000000002</v>
      </c>
      <c r="N41" s="52">
        <f>SUMIFS(SPED!D:D,SPED!A:A,A41,SPED!B:B,B41)</f>
        <v>2803480.8865066599</v>
      </c>
      <c r="O41" s="55">
        <f t="shared" si="47"/>
        <v>5618417.6943611307</v>
      </c>
      <c r="P41" s="52">
        <f t="shared" si="48"/>
        <v>840.20004401990877</v>
      </c>
      <c r="Q41" s="64"/>
      <c r="R41" s="52">
        <f>SUMIFS('EOS GE25-F23-WEBLOAD'!$G:$G,'EOS GE25-F23-WEBLOAD'!$A:$A,$A41,'EOS GE25-F23-WEBLOAD'!$B:$B,$B41)</f>
        <v>6694.8</v>
      </c>
      <c r="S41" s="52">
        <f>SUMIFS(GENED!$O:$O,GENED!$A:$A,$A41,GENED!$B:$B,$B41)</f>
        <v>2798427</v>
      </c>
      <c r="T41" s="52">
        <f>SUMIFS(GENED!$AQ:$AQ,GENED!$A:$A,$A41,GENED!$B:$B,$B41)</f>
        <v>368399.69200000167</v>
      </c>
      <c r="U41" s="52">
        <f>SUMIFS(GENED!$AA:$AA,GENED!$A:$A,$A41,GENED!$B:$B,$B41)</f>
        <v>0</v>
      </c>
      <c r="V41" s="52">
        <f>SUMIFS(GENED!$S:$S,GENED!$A:$A,$A41,GENED!$B:$B,$B41)</f>
        <v>122347.09259667099</v>
      </c>
      <c r="W41" s="53">
        <f>SUMIFS(EL!D:D,EL!$A:$A,$A41,EL!$B:$B,$B41)</f>
        <v>369334</v>
      </c>
      <c r="X41" s="52">
        <f>SUMIFS('Student Support Aid'!G:G,'Student Support Aid'!$A:$A,$A41,'Student Support Aid'!$B:$B,$B41)</f>
        <v>114347.18399999999</v>
      </c>
      <c r="Y41" s="53">
        <f>SUMIFS('School Library Aid'!I:I,'School Library Aid'!$A:$A,$A41,'School Library Aid'!$B:$B,$B41)</f>
        <v>107853.228</v>
      </c>
      <c r="Z41" s="53">
        <f>SUMIF(AIEA!A:A,A41,AIEA!D:D)</f>
        <v>36046</v>
      </c>
      <c r="AA41" s="53">
        <f>SUMIFS('EOS GE25-F23-WEBLOAD'!$G:$G,'EOS GE25-F23-WEBLOAD'!$A:$A,$A41,'EOS GE25-F23-WEBLOAD'!$B:$B,$B41)*2</f>
        <v>13389.6</v>
      </c>
      <c r="AB41" s="53">
        <f>SUMIF('Community Ed'!A:A,'Major Revenues'!A41,'Community Ed'!C:C)</f>
        <v>30823.61</v>
      </c>
      <c r="AC41" s="53">
        <f>SUMIFS(SPED!E:E,SPED!A:A,A41,SPED!B:B,B41)</f>
        <v>2898924.8853173451</v>
      </c>
      <c r="AD41" s="55">
        <f t="shared" si="49"/>
        <v>6859892.2919140179</v>
      </c>
      <c r="AE41" s="55">
        <f t="shared" si="46"/>
        <v>1024.6597795175387</v>
      </c>
      <c r="AF41" s="51"/>
    </row>
    <row r="42" spans="1:32" x14ac:dyDescent="0.25">
      <c r="A42" s="3">
        <v>22</v>
      </c>
      <c r="B42" s="3">
        <v>1</v>
      </c>
      <c r="C42" s="4" t="s">
        <v>66</v>
      </c>
      <c r="D42" s="5">
        <v>4</v>
      </c>
      <c r="E42" s="52">
        <f>SUMIFS('EOS GE24-F23-WEBLOAD'!$G:$G,'EOS GE24-F23-WEBLOAD'!$A:$A,$A42,'EOS GE24-F23-WEBLOAD'!$B:$B,$B42)</f>
        <v>2945.8</v>
      </c>
      <c r="F42" s="52">
        <f>SUMIFS(GENED!$F:$F,GENED!$A:$A,$A42,GENED!$B:$B,$B42)</f>
        <v>810095</v>
      </c>
      <c r="G42" s="52">
        <f>SUMIFS(GENED!$AM:$AM,GENED!$A:$A,$A42,GENED!$B:$B,$B42)</f>
        <v>123032</v>
      </c>
      <c r="H42" s="52">
        <f>SUMIFS(GENED!$J:$J,GENED!$A:$A,$A42,GENED!$B:$B,$B42)</f>
        <v>75116.204914182192</v>
      </c>
      <c r="I42" s="52">
        <f>SUMIFS(EL!C:C,EL!$A:$A,$A42,EL!$B:$B,$B42)</f>
        <v>10660</v>
      </c>
      <c r="J42" s="52">
        <f>SUMIFS('Student Support Aid'!F:F,'Student Support Aid'!$A:$A,$A42,'Student Support Aid'!$B:$B,$B42)</f>
        <v>40000</v>
      </c>
      <c r="K42" s="52">
        <f>SUMIFS('School Library Aid'!H:H,'School Library Aid'!$A:$A,$A42,'School Library Aid'!$B:$B,$B42)</f>
        <v>47456.838000000003</v>
      </c>
      <c r="L42" s="52">
        <v>91426</v>
      </c>
      <c r="M42" s="52">
        <f>SUMIFS('EOS GE24-F23-WEBLOAD'!$G:$G,'EOS GE24-F23-WEBLOAD'!$A:$A,$A42,'EOS GE24-F23-WEBLOAD'!$B:$B,$B42)*2</f>
        <v>5891.6</v>
      </c>
      <c r="N42" s="52">
        <f>SUMIFS(SPED!D:D,SPED!A:A,A42,SPED!B:B,B42)</f>
        <v>984741.35327116959</v>
      </c>
      <c r="O42" s="55">
        <f t="shared" si="47"/>
        <v>2188418.9961853521</v>
      </c>
      <c r="P42" s="52">
        <f t="shared" si="48"/>
        <v>742.89462834725782</v>
      </c>
      <c r="Q42" s="64"/>
      <c r="R42" s="52">
        <f>SUMIFS('EOS GE25-F23-WEBLOAD'!$G:$G,'EOS GE25-F23-WEBLOAD'!$A:$A,$A42,'EOS GE25-F23-WEBLOAD'!$B:$B,$B42)</f>
        <v>2873.2</v>
      </c>
      <c r="S42" s="52">
        <f>SUMIFS(GENED!$O:$O,GENED!$A:$A,$A42,GENED!$B:$B,$B42)</f>
        <v>1200997</v>
      </c>
      <c r="T42" s="52">
        <f>SUMIFS(GENED!$AQ:$AQ,GENED!$A:$A,$A42,GENED!$B:$B,$B42)</f>
        <v>175198.00600000098</v>
      </c>
      <c r="U42" s="52">
        <f>SUMIFS(GENED!$AA:$AA,GENED!$A:$A,$A42,GENED!$B:$B,$B42)</f>
        <v>0</v>
      </c>
      <c r="V42" s="52">
        <f>SUMIFS(GENED!$S:$S,GENED!$A:$A,$A42,GENED!$B:$B,$B42)</f>
        <v>83409.782296323567</v>
      </c>
      <c r="W42" s="53">
        <f>SUMIFS(EL!D:D,EL!$A:$A,$A42,EL!$B:$B,$B42)</f>
        <v>10496</v>
      </c>
      <c r="X42" s="52">
        <f>SUMIFS('Student Support Aid'!G:G,'Student Support Aid'!$A:$A,$A42,'Student Support Aid'!$B:$B,$B42)</f>
        <v>49074.255999999994</v>
      </c>
      <c r="Y42" s="53">
        <f>SUMIFS('School Library Aid'!I:I,'School Library Aid'!$A:$A,$A42,'School Library Aid'!$B:$B,$B42)</f>
        <v>46287.251999999993</v>
      </c>
      <c r="Z42" s="53">
        <f>SUMIF(AIEA!A:A,A42,AIEA!D:D)</f>
        <v>94550</v>
      </c>
      <c r="AA42" s="53">
        <f>SUMIFS('EOS GE25-F23-WEBLOAD'!$G:$G,'EOS GE25-F23-WEBLOAD'!$A:$A,$A42,'EOS GE25-F23-WEBLOAD'!$B:$B,$B42)*2</f>
        <v>5746.4</v>
      </c>
      <c r="AB42" s="53">
        <f>SUMIF('Community Ed'!A:A,'Major Revenues'!A42,'Community Ed'!C:C)</f>
        <v>130.04</v>
      </c>
      <c r="AC42" s="53">
        <f>SUMIFS(SPED!E:E,SPED!A:A,A42,SPED!B:B,B42)</f>
        <v>1037596.1998346597</v>
      </c>
      <c r="AD42" s="55">
        <f t="shared" si="49"/>
        <v>2703484.9361309847</v>
      </c>
      <c r="AE42" s="55">
        <f t="shared" si="46"/>
        <v>940.93169153939334</v>
      </c>
      <c r="AF42" s="51"/>
    </row>
    <row r="43" spans="1:32" x14ac:dyDescent="0.25">
      <c r="A43" s="3">
        <v>23</v>
      </c>
      <c r="B43" s="3">
        <v>1</v>
      </c>
      <c r="C43" s="4" t="s">
        <v>67</v>
      </c>
      <c r="D43" s="5">
        <v>6</v>
      </c>
      <c r="E43" s="52">
        <f>SUMIFS('EOS GE24-F23-WEBLOAD'!$G:$G,'EOS GE24-F23-WEBLOAD'!$A:$A,$A43,'EOS GE24-F23-WEBLOAD'!$B:$B,$B43)</f>
        <v>892.4</v>
      </c>
      <c r="F43" s="52">
        <f>SUMIFS(GENED!$F:$F,GENED!$A:$A,$A43,GENED!$B:$B,$B43)</f>
        <v>245410</v>
      </c>
      <c r="G43" s="52">
        <f>SUMIFS(GENED!$AM:$AM,GENED!$A:$A,$A43,GENED!$B:$B,$B43)</f>
        <v>43104</v>
      </c>
      <c r="H43" s="52">
        <f>SUMIFS(GENED!$J:$J,GENED!$A:$A,$A43,GENED!$B:$B,$B43)</f>
        <v>51466.857012022636</v>
      </c>
      <c r="I43" s="52">
        <f>SUMIFS(EL!C:C,EL!$A:$A,$A43,EL!$B:$B,$B43)</f>
        <v>0</v>
      </c>
      <c r="J43" s="52">
        <f>SUMIFS('Student Support Aid'!F:F,'Student Support Aid'!$A:$A,$A43,'Student Support Aid'!$B:$B,$B43)</f>
        <v>40000</v>
      </c>
      <c r="K43" s="52">
        <f>SUMIFS('School Library Aid'!H:H,'School Library Aid'!$A:$A,$A43,'School Library Aid'!$B:$B,$B43)</f>
        <v>40000</v>
      </c>
      <c r="L43" s="52">
        <v>34058</v>
      </c>
      <c r="M43" s="52">
        <f>SUMIFS('EOS GE24-F23-WEBLOAD'!$G:$G,'EOS GE24-F23-WEBLOAD'!$A:$A,$A43,'EOS GE24-F23-WEBLOAD'!$B:$B,$B43)*2</f>
        <v>1784.8</v>
      </c>
      <c r="N43" s="52">
        <f>SUMIFS(SPED!D:D,SPED!A:A,A43,SPED!B:B,B43)</f>
        <v>316901.60159268649</v>
      </c>
      <c r="O43" s="55">
        <f t="shared" si="47"/>
        <v>772725.25860470906</v>
      </c>
      <c r="P43" s="52">
        <f t="shared" si="48"/>
        <v>865.89562819891205</v>
      </c>
      <c r="Q43" s="64"/>
      <c r="R43" s="52">
        <f>SUMIFS('EOS GE25-F23-WEBLOAD'!$G:$G,'EOS GE25-F23-WEBLOAD'!$A:$A,$A43,'EOS GE25-F23-WEBLOAD'!$B:$B,$B43)</f>
        <v>881</v>
      </c>
      <c r="S43" s="52">
        <f>SUMIFS(GENED!$O:$O,GENED!$A:$A,$A43,GENED!$B:$B,$B43)</f>
        <v>368258</v>
      </c>
      <c r="T43" s="52">
        <f>SUMIFS(GENED!$AQ:$AQ,GENED!$A:$A,$A43,GENED!$B:$B,$B43)</f>
        <v>61951.573999999091</v>
      </c>
      <c r="U43" s="52">
        <f>SUMIFS(GENED!$AA:$AA,GENED!$A:$A,$A43,GENED!$B:$B,$B43)</f>
        <v>0</v>
      </c>
      <c r="V43" s="52">
        <f>SUMIFS(GENED!$S:$S,GENED!$A:$A,$A43,GENED!$B:$B,$B43)</f>
        <v>59271.199758517963</v>
      </c>
      <c r="W43" s="53">
        <f>SUMIFS(EL!D:D,EL!$A:$A,$A43,EL!$B:$B,$B43)</f>
        <v>0</v>
      </c>
      <c r="X43" s="52">
        <f>SUMIFS('Student Support Aid'!G:G,'Student Support Aid'!$A:$A,$A43,'Student Support Aid'!$B:$B,$B43)</f>
        <v>40000</v>
      </c>
      <c r="Y43" s="53">
        <f>SUMIFS('School Library Aid'!I:I,'School Library Aid'!$A:$A,$A43,'School Library Aid'!$B:$B,$B43)</f>
        <v>40000</v>
      </c>
      <c r="Z43" s="53">
        <f>SUMIF(AIEA!A:A,A43,AIEA!D:D)</f>
        <v>34768</v>
      </c>
      <c r="AA43" s="53">
        <f>SUMIFS('EOS GE25-F23-WEBLOAD'!$G:$G,'EOS GE25-F23-WEBLOAD'!$A:$A,$A43,'EOS GE25-F23-WEBLOAD'!$B:$B,$B43)*2</f>
        <v>1762</v>
      </c>
      <c r="AB43" s="53">
        <f>SUMIF('Community Ed'!A:A,'Major Revenues'!A43,'Community Ed'!C:C)</f>
        <v>31713.71</v>
      </c>
      <c r="AC43" s="53">
        <f>SUMIFS(SPED!E:E,SPED!A:A,A43,SPED!B:B,B43)</f>
        <v>343048.85903213779</v>
      </c>
      <c r="AD43" s="55">
        <f t="shared" si="49"/>
        <v>980773.34279065486</v>
      </c>
      <c r="AE43" s="55">
        <f t="shared" si="46"/>
        <v>1113.2501053242393</v>
      </c>
      <c r="AF43" s="51"/>
    </row>
    <row r="44" spans="1:32" x14ac:dyDescent="0.25">
      <c r="A44" s="3">
        <v>25</v>
      </c>
      <c r="B44" s="3">
        <v>1</v>
      </c>
      <c r="C44" s="4" t="s">
        <v>68</v>
      </c>
      <c r="D44" s="5">
        <v>6</v>
      </c>
      <c r="E44" s="52">
        <f>SUMIFS('EOS GE24-F23-WEBLOAD'!$G:$G,'EOS GE24-F23-WEBLOAD'!$A:$A,$A44,'EOS GE24-F23-WEBLOAD'!$B:$B,$B44)</f>
        <v>62</v>
      </c>
      <c r="F44" s="52">
        <f>SUMIFS(GENED!$F:$F,GENED!$A:$A,$A44,GENED!$B:$B,$B44)</f>
        <v>17050</v>
      </c>
      <c r="G44" s="52">
        <f>SUMIFS(GENED!$AM:$AM,GENED!$A:$A,$A44,GENED!$B:$B,$B44)</f>
        <v>17375</v>
      </c>
      <c r="H44" s="52">
        <f>SUMIFS(GENED!$J:$J,GENED!$A:$A,$A44,GENED!$B:$B,$B44)</f>
        <v>0</v>
      </c>
      <c r="I44" s="52">
        <f>SUMIFS(EL!C:C,EL!$A:$A,$A44,EL!$B:$B,$B44)</f>
        <v>0</v>
      </c>
      <c r="J44" s="52">
        <f>SUMIFS('Student Support Aid'!F:F,'Student Support Aid'!$A:$A,$A44,'Student Support Aid'!$B:$B,$B44)</f>
        <v>40000</v>
      </c>
      <c r="K44" s="52">
        <f>SUMIFS('School Library Aid'!H:H,'School Library Aid'!$A:$A,$A44,'School Library Aid'!$B:$B,$B44)</f>
        <v>40000</v>
      </c>
      <c r="L44" s="52">
        <v>26816</v>
      </c>
      <c r="M44" s="52">
        <f>SUMIFS('EOS GE24-F23-WEBLOAD'!$G:$G,'EOS GE24-F23-WEBLOAD'!$A:$A,$A44,'EOS GE24-F23-WEBLOAD'!$B:$B,$B44)*2</f>
        <v>124</v>
      </c>
      <c r="N44" s="52">
        <f>SUMIFS(SPED!D:D,SPED!A:A,A44,SPED!B:B,B44)</f>
        <v>22260.830615718936</v>
      </c>
      <c r="O44" s="55">
        <f t="shared" si="47"/>
        <v>163625.83061571894</v>
      </c>
      <c r="P44" s="52">
        <f t="shared" si="48"/>
        <v>2639.1263002535311</v>
      </c>
      <c r="Q44" s="64"/>
      <c r="R44" s="52">
        <f>SUMIFS('EOS GE25-F23-WEBLOAD'!$G:$G,'EOS GE25-F23-WEBLOAD'!$A:$A,$A44,'EOS GE25-F23-WEBLOAD'!$B:$B,$B44)</f>
        <v>62</v>
      </c>
      <c r="S44" s="52">
        <f>SUMIFS(GENED!$O:$O,GENED!$A:$A,$A44,GENED!$B:$B,$B44)</f>
        <v>25916</v>
      </c>
      <c r="T44" s="52">
        <f>SUMIFS(GENED!$AQ:$AQ,GENED!$A:$A,$A44,GENED!$B:$B,$B44)</f>
        <v>26031.884000000078</v>
      </c>
      <c r="U44" s="52">
        <f>SUMIFS(GENED!$AA:$AA,GENED!$A:$A,$A44,GENED!$B:$B,$B44)</f>
        <v>0</v>
      </c>
      <c r="V44" s="52">
        <f>SUMIFS(GENED!$S:$S,GENED!$A:$A,$A44,GENED!$B:$B,$B44)</f>
        <v>362.46946183393084</v>
      </c>
      <c r="W44" s="53">
        <f>SUMIFS(EL!D:D,EL!$A:$A,$A44,EL!$B:$B,$B44)</f>
        <v>0</v>
      </c>
      <c r="X44" s="52">
        <f>SUMIFS('Student Support Aid'!G:G,'Student Support Aid'!$A:$A,$A44,'Student Support Aid'!$B:$B,$B44)</f>
        <v>40000</v>
      </c>
      <c r="Y44" s="53">
        <f>SUMIFS('School Library Aid'!I:I,'School Library Aid'!$A:$A,$A44,'School Library Aid'!$B:$B,$B44)</f>
        <v>40000</v>
      </c>
      <c r="Z44" s="53">
        <f>SUMIF(AIEA!A:A,A44,AIEA!D:D)</f>
        <v>27242</v>
      </c>
      <c r="AA44" s="53">
        <f>SUMIFS('EOS GE25-F23-WEBLOAD'!$G:$G,'EOS GE25-F23-WEBLOAD'!$A:$A,$A44,'EOS GE25-F23-WEBLOAD'!$B:$B,$B44)*2</f>
        <v>124</v>
      </c>
      <c r="AB44" s="53">
        <f>SUMIF('Community Ed'!A:A,'Major Revenues'!A44,'Community Ed'!C:C)</f>
        <v>10382.99</v>
      </c>
      <c r="AC44" s="53">
        <f>SUMIFS(SPED!E:E,SPED!A:A,A44,SPED!B:B,B44)</f>
        <v>41455.651024266495</v>
      </c>
      <c r="AD44" s="55">
        <f t="shared" si="49"/>
        <v>211514.99448610051</v>
      </c>
      <c r="AE44" s="55">
        <f t="shared" si="46"/>
        <v>3411.5321691306535</v>
      </c>
      <c r="AF44" s="51"/>
    </row>
    <row r="45" spans="1:32" x14ac:dyDescent="0.25">
      <c r="A45" s="3">
        <v>31</v>
      </c>
      <c r="B45" s="3">
        <v>1</v>
      </c>
      <c r="C45" s="4" t="s">
        <v>69</v>
      </c>
      <c r="D45" s="5">
        <v>4</v>
      </c>
      <c r="E45" s="52">
        <f>SUMIFS('EOS GE24-F23-WEBLOAD'!$G:$G,'EOS GE24-F23-WEBLOAD'!$A:$A,$A45,'EOS GE24-F23-WEBLOAD'!$B:$B,$B45)</f>
        <v>5099.0000000000009</v>
      </c>
      <c r="F45" s="52">
        <f>SUMIFS(GENED!$F:$F,GENED!$A:$A,$A45,GENED!$B:$B,$B45)</f>
        <v>1402225</v>
      </c>
      <c r="G45" s="52">
        <f>SUMIFS(GENED!$AM:$AM,GENED!$A:$A,$A45,GENED!$B:$B,$B45)</f>
        <v>259510</v>
      </c>
      <c r="H45" s="52">
        <f>SUMIFS(GENED!$J:$J,GENED!$A:$A,$A45,GENED!$B:$B,$B45)</f>
        <v>150778.83623521379</v>
      </c>
      <c r="I45" s="52">
        <f>SUMIFS(EL!C:C,EL!$A:$A,$A45,EL!$B:$B,$B45)</f>
        <v>10531</v>
      </c>
      <c r="J45" s="52">
        <f>SUMIFS('Student Support Aid'!F:F,'Student Support Aid'!$A:$A,$A45,'Student Support Aid'!$B:$B,$B45)</f>
        <v>60882.060000000005</v>
      </c>
      <c r="K45" s="52">
        <f>SUMIFS('School Library Aid'!H:H,'School Library Aid'!$A:$A,$A45,'School Library Aid'!$B:$B,$B45)</f>
        <v>82144.890000000014</v>
      </c>
      <c r="L45" s="52">
        <v>187276</v>
      </c>
      <c r="M45" s="52">
        <f>SUMIFS('EOS GE24-F23-WEBLOAD'!$G:$G,'EOS GE24-F23-WEBLOAD'!$A:$A,$A45,'EOS GE24-F23-WEBLOAD'!$B:$B,$B45)*2</f>
        <v>10198.000000000002</v>
      </c>
      <c r="N45" s="52">
        <f>SUMIFS(SPED!D:D,SPED!A:A,A45,SPED!B:B,B45)</f>
        <v>2231797.3873462752</v>
      </c>
      <c r="O45" s="55">
        <f t="shared" si="47"/>
        <v>4395343.1735814884</v>
      </c>
      <c r="P45" s="52">
        <f t="shared" si="48"/>
        <v>862.00101462668908</v>
      </c>
      <c r="Q45" s="64"/>
      <c r="R45" s="52">
        <f>SUMIFS('EOS GE25-F23-WEBLOAD'!$G:$G,'EOS GE25-F23-WEBLOAD'!$A:$A,$A45,'EOS GE25-F23-WEBLOAD'!$B:$B,$B45)</f>
        <v>5246.4000000000005</v>
      </c>
      <c r="S45" s="52">
        <f>SUMIFS(GENED!$O:$O,GENED!$A:$A,$A45,GENED!$B:$B,$B45)</f>
        <v>2192995</v>
      </c>
      <c r="T45" s="52">
        <f>SUMIFS(GENED!$AQ:$AQ,GENED!$A:$A,$A45,GENED!$B:$B,$B45)</f>
        <v>379387.93600000441</v>
      </c>
      <c r="U45" s="52">
        <f>SUMIFS(GENED!$AA:$AA,GENED!$A:$A,$A45,GENED!$B:$B,$B45)</f>
        <v>0</v>
      </c>
      <c r="V45" s="52">
        <f>SUMIFS(GENED!$S:$S,GENED!$A:$A,$A45,GENED!$B:$B,$B45)</f>
        <v>151677.67460039328</v>
      </c>
      <c r="W45" s="53">
        <f>SUMIFS(EL!D:D,EL!$A:$A,$A45,EL!$B:$B,$B45)</f>
        <v>10529</v>
      </c>
      <c r="X45" s="52">
        <f>SUMIFS('Student Support Aid'!G:G,'Student Support Aid'!$A:$A,$A45,'Student Support Aid'!$B:$B,$B45)</f>
        <v>89608.512000000002</v>
      </c>
      <c r="Y45" s="53">
        <f>SUMIFS('School Library Aid'!I:I,'School Library Aid'!$A:$A,$A45,'School Library Aid'!$B:$B,$B45)</f>
        <v>84519.504000000001</v>
      </c>
      <c r="Z45" s="53">
        <f>SUMIF(AIEA!A:A,A45,AIEA!D:D)</f>
        <v>194376</v>
      </c>
      <c r="AA45" s="53">
        <f>SUMIFS('EOS GE25-F23-WEBLOAD'!$G:$G,'EOS GE25-F23-WEBLOAD'!$A:$A,$A45,'EOS GE25-F23-WEBLOAD'!$B:$B,$B45)*2</f>
        <v>10492.800000000001</v>
      </c>
      <c r="AB45" s="53">
        <f>SUMIF('Community Ed'!A:A,'Major Revenues'!A45,'Community Ed'!C:C)</f>
        <v>118718.36</v>
      </c>
      <c r="AC45" s="53">
        <f>SUMIFS(SPED!E:E,SPED!A:A,A45,SPED!B:B,B45)</f>
        <v>2349956.6329143345</v>
      </c>
      <c r="AD45" s="55">
        <f t="shared" si="49"/>
        <v>5582261.4195147324</v>
      </c>
      <c r="AE45" s="55">
        <f t="shared" si="46"/>
        <v>1064.0175014323597</v>
      </c>
      <c r="AF45" s="51"/>
    </row>
    <row r="46" spans="1:32" x14ac:dyDescent="0.25">
      <c r="A46" s="3">
        <v>32</v>
      </c>
      <c r="B46" s="3">
        <v>1</v>
      </c>
      <c r="C46" s="4" t="s">
        <v>70</v>
      </c>
      <c r="D46" s="5">
        <v>6</v>
      </c>
      <c r="E46" s="52">
        <f>SUMIFS('EOS GE24-F23-WEBLOAD'!$G:$G,'EOS GE24-F23-WEBLOAD'!$A:$A,$A46,'EOS GE24-F23-WEBLOAD'!$B:$B,$B46)</f>
        <v>621.91</v>
      </c>
      <c r="F46" s="52">
        <f>SUMIFS(GENED!$F:$F,GENED!$A:$A,$A46,GENED!$B:$B,$B46)</f>
        <v>171026</v>
      </c>
      <c r="G46" s="52">
        <f>SUMIFS(GENED!$AM:$AM,GENED!$A:$A,$A46,GENED!$B:$B,$B46)</f>
        <v>84434</v>
      </c>
      <c r="H46" s="52">
        <f>SUMIFS(GENED!$J:$J,GENED!$A:$A,$A46,GENED!$B:$B,$B46)</f>
        <v>0</v>
      </c>
      <c r="I46" s="52">
        <f>SUMIFS(EL!C:C,EL!$A:$A,$A46,EL!$B:$B,$B46)</f>
        <v>10491</v>
      </c>
      <c r="J46" s="52">
        <f>SUMIFS('Student Support Aid'!F:F,'Student Support Aid'!$A:$A,$A46,'Student Support Aid'!$B:$B,$B46)</f>
        <v>40000</v>
      </c>
      <c r="K46" s="52">
        <f>SUMIFS('School Library Aid'!H:H,'School Library Aid'!$A:$A,$A46,'School Library Aid'!$B:$B,$B46)</f>
        <v>40000</v>
      </c>
      <c r="L46" s="52">
        <v>35336</v>
      </c>
      <c r="M46" s="52">
        <f>SUMIFS('EOS GE24-F23-WEBLOAD'!$G:$G,'EOS GE24-F23-WEBLOAD'!$A:$A,$A46,'EOS GE24-F23-WEBLOAD'!$B:$B,$B46)*2</f>
        <v>1243.82</v>
      </c>
      <c r="N46" s="52">
        <f>SUMIFS(SPED!D:D,SPED!A:A,A46,SPED!B:B,B46)</f>
        <v>118448.06698268093</v>
      </c>
      <c r="O46" s="55">
        <f t="shared" si="47"/>
        <v>500978.88698268094</v>
      </c>
      <c r="P46" s="52">
        <f t="shared" si="48"/>
        <v>805.54885270003854</v>
      </c>
      <c r="Q46" s="64"/>
      <c r="R46" s="52">
        <f>SUMIFS('EOS GE25-F23-WEBLOAD'!$G:$G,'EOS GE25-F23-WEBLOAD'!$A:$A,$A46,'EOS GE25-F23-WEBLOAD'!$B:$B,$B46)</f>
        <v>621.91</v>
      </c>
      <c r="S46" s="52">
        <f>SUMIFS(GENED!$O:$O,GENED!$A:$A,$A46,GENED!$B:$B,$B46)</f>
        <v>259959</v>
      </c>
      <c r="T46" s="52">
        <f>SUMIFS(GENED!$AQ:$AQ,GENED!$A:$A,$A46,GENED!$B:$B,$B46)</f>
        <v>123231</v>
      </c>
      <c r="U46" s="52">
        <f>SUMIFS(GENED!$AA:$AA,GENED!$A:$A,$A46,GENED!$B:$B,$B46)</f>
        <v>33430</v>
      </c>
      <c r="V46" s="52">
        <f>SUMIFS(GENED!$S:$S,GENED!$A:$A,$A46,GENED!$B:$B,$B46)</f>
        <v>0</v>
      </c>
      <c r="W46" s="53">
        <f>SUMIFS(EL!D:D,EL!$A:$A,$A46,EL!$B:$B,$B46)</f>
        <v>10491</v>
      </c>
      <c r="X46" s="52">
        <f>SUMIFS('Student Support Aid'!G:G,'Student Support Aid'!$A:$A,$A46,'Student Support Aid'!$B:$B,$B46)</f>
        <v>40000</v>
      </c>
      <c r="Y46" s="53">
        <f>SUMIFS('School Library Aid'!I:I,'School Library Aid'!$A:$A,$A46,'School Library Aid'!$B:$B,$B46)</f>
        <v>40000</v>
      </c>
      <c r="Z46" s="53">
        <f>SUMIF(AIEA!A:A,A46,AIEA!D:D)</f>
        <v>36046</v>
      </c>
      <c r="AA46" s="53">
        <f>SUMIFS('EOS GE25-F23-WEBLOAD'!$G:$G,'EOS GE25-F23-WEBLOAD'!$A:$A,$A46,'EOS GE25-F23-WEBLOAD'!$B:$B,$B46)*2</f>
        <v>1243.82</v>
      </c>
      <c r="AB46" s="53">
        <f>SUMIF('Community Ed'!A:A,'Major Revenues'!A46,'Community Ed'!C:C)</f>
        <v>25626.34</v>
      </c>
      <c r="AC46" s="53">
        <f>SUMIFS(SPED!E:E,SPED!A:A,A46,SPED!B:B,B46)</f>
        <v>108007.51423557382</v>
      </c>
      <c r="AD46" s="55">
        <f t="shared" si="49"/>
        <v>678034.67423557374</v>
      </c>
      <c r="AE46" s="55">
        <f t="shared" si="46"/>
        <v>1090.2456532867677</v>
      </c>
      <c r="AF46" s="51"/>
    </row>
    <row r="47" spans="1:32" x14ac:dyDescent="0.25">
      <c r="A47" s="3">
        <v>36</v>
      </c>
      <c r="B47" s="3">
        <v>1</v>
      </c>
      <c r="C47" s="4" t="s">
        <v>71</v>
      </c>
      <c r="D47" s="5">
        <v>6</v>
      </c>
      <c r="E47" s="52">
        <f>SUMIFS('EOS GE24-F23-WEBLOAD'!$G:$G,'EOS GE24-F23-WEBLOAD'!$A:$A,$A47,'EOS GE24-F23-WEBLOAD'!$B:$B,$B47)</f>
        <v>320</v>
      </c>
      <c r="F47" s="52">
        <f>SUMIFS(GENED!$F:$F,GENED!$A:$A,$A47,GENED!$B:$B,$B47)</f>
        <v>88000</v>
      </c>
      <c r="G47" s="52">
        <f>SUMIFS(GENED!$AM:$AM,GENED!$A:$A,$A47,GENED!$B:$B,$B47)</f>
        <v>74594</v>
      </c>
      <c r="H47" s="52">
        <f>SUMIFS(GENED!$J:$J,GENED!$A:$A,$A47,GENED!$B:$B,$B47)</f>
        <v>0</v>
      </c>
      <c r="I47" s="52">
        <f>SUMIFS(EL!C:C,EL!$A:$A,$A47,EL!$B:$B,$B47)</f>
        <v>0</v>
      </c>
      <c r="J47" s="52">
        <f>SUMIFS('Student Support Aid'!F:F,'Student Support Aid'!$A:$A,$A47,'Student Support Aid'!$B:$B,$B47)</f>
        <v>40000</v>
      </c>
      <c r="K47" s="52">
        <f>SUMIFS('School Library Aid'!H:H,'School Library Aid'!$A:$A,$A47,'School Library Aid'!$B:$B,$B47)</f>
        <v>40000</v>
      </c>
      <c r="L47" s="52">
        <v>39880</v>
      </c>
      <c r="M47" s="52">
        <f>SUMIFS('EOS GE24-F23-WEBLOAD'!$G:$G,'EOS GE24-F23-WEBLOAD'!$A:$A,$A47,'EOS GE24-F23-WEBLOAD'!$B:$B,$B47)*2</f>
        <v>640</v>
      </c>
      <c r="N47" s="52">
        <f>SUMIFS(SPED!D:D,SPED!A:A,A47,SPED!B:B,B47)</f>
        <v>124915.78943162179</v>
      </c>
      <c r="O47" s="55">
        <f t="shared" si="47"/>
        <v>408029.78943162179</v>
      </c>
      <c r="P47" s="52">
        <f t="shared" si="48"/>
        <v>1275.093091973818</v>
      </c>
      <c r="Q47" s="64"/>
      <c r="R47" s="52">
        <f>SUMIFS('EOS GE25-F23-WEBLOAD'!$G:$G,'EOS GE25-F23-WEBLOAD'!$A:$A,$A47,'EOS GE25-F23-WEBLOAD'!$B:$B,$B47)</f>
        <v>320</v>
      </c>
      <c r="S47" s="52">
        <f>SUMIFS(GENED!$O:$O,GENED!$A:$A,$A47,GENED!$B:$B,$B47)</f>
        <v>133760</v>
      </c>
      <c r="T47" s="52">
        <f>SUMIFS(GENED!$AQ:$AQ,GENED!$A:$A,$A47,GENED!$B:$B,$B47)</f>
        <v>109066</v>
      </c>
      <c r="U47" s="52">
        <f>SUMIFS(GENED!$AA:$AA,GENED!$A:$A,$A47,GENED!$B:$B,$B47)</f>
        <v>2030</v>
      </c>
      <c r="V47" s="52">
        <f>SUMIFS(GENED!$S:$S,GENED!$A:$A,$A47,GENED!$B:$B,$B47)</f>
        <v>0</v>
      </c>
      <c r="W47" s="53">
        <f>SUMIFS(EL!D:D,EL!$A:$A,$A47,EL!$B:$B,$B47)</f>
        <v>0</v>
      </c>
      <c r="X47" s="52">
        <f>SUMIFS('Student Support Aid'!G:G,'Student Support Aid'!$A:$A,$A47,'Student Support Aid'!$B:$B,$B47)</f>
        <v>40000</v>
      </c>
      <c r="Y47" s="53">
        <f>SUMIFS('School Library Aid'!I:I,'School Library Aid'!$A:$A,$A47,'School Library Aid'!$B:$B,$B47)</f>
        <v>40000</v>
      </c>
      <c r="Z47" s="53">
        <f>SUMIF(AIEA!A:A,A47,AIEA!D:D)</f>
        <v>40874</v>
      </c>
      <c r="AA47" s="53">
        <f>SUMIFS('EOS GE25-F23-WEBLOAD'!$G:$G,'EOS GE25-F23-WEBLOAD'!$A:$A,$A47,'EOS GE25-F23-WEBLOAD'!$B:$B,$B47)*2</f>
        <v>640</v>
      </c>
      <c r="AB47" s="53">
        <f>SUMIF('Community Ed'!A:A,'Major Revenues'!A47,'Community Ed'!C:C)</f>
        <v>7844.48</v>
      </c>
      <c r="AC47" s="53">
        <f>SUMIFS(SPED!E:E,SPED!A:A,A47,SPED!B:B,B47)</f>
        <v>90073.841407922446</v>
      </c>
      <c r="AD47" s="55">
        <f t="shared" si="49"/>
        <v>464288.32140792243</v>
      </c>
      <c r="AE47" s="55">
        <f t="shared" si="46"/>
        <v>1450.9010043997575</v>
      </c>
      <c r="AF47" s="51"/>
    </row>
    <row r="48" spans="1:32" x14ac:dyDescent="0.25">
      <c r="A48" s="3">
        <v>38</v>
      </c>
      <c r="B48" s="3">
        <v>1</v>
      </c>
      <c r="C48" s="4" t="s">
        <v>72</v>
      </c>
      <c r="D48" s="5">
        <v>5</v>
      </c>
      <c r="E48" s="52">
        <f>SUMIFS('EOS GE24-F23-WEBLOAD'!$G:$G,'EOS GE24-F23-WEBLOAD'!$A:$A,$A48,'EOS GE24-F23-WEBLOAD'!$B:$B,$B48)</f>
        <v>1634.6000000000001</v>
      </c>
      <c r="F48" s="52">
        <f>SUMIFS(GENED!$F:$F,GENED!$A:$A,$A48,GENED!$B:$B,$B48)</f>
        <v>449515</v>
      </c>
      <c r="G48" s="52">
        <f>SUMIFS(GENED!$AM:$AM,GENED!$A:$A,$A48,GENED!$B:$B,$B48)</f>
        <v>232094</v>
      </c>
      <c r="H48" s="52">
        <f>SUMIFS(GENED!$J:$J,GENED!$A:$A,$A48,GENED!$B:$B,$B48)</f>
        <v>1220.0564879999729</v>
      </c>
      <c r="I48" s="52">
        <f>SUMIFS(EL!C:C,EL!$A:$A,$A48,EL!$B:$B,$B48)</f>
        <v>0</v>
      </c>
      <c r="J48" s="52">
        <f>SUMIFS('Student Support Aid'!F:F,'Student Support Aid'!$A:$A,$A48,'Student Support Aid'!$B:$B,$B48)</f>
        <v>40000</v>
      </c>
      <c r="K48" s="52">
        <f>SUMIFS('School Library Aid'!H:H,'School Library Aid'!$A:$A,$A48,'School Library Aid'!$B:$B,$B48)</f>
        <v>40000</v>
      </c>
      <c r="L48" s="52">
        <v>220788</v>
      </c>
      <c r="M48" s="52">
        <f>SUMIFS('EOS GE24-F23-WEBLOAD'!$G:$G,'EOS GE24-F23-WEBLOAD'!$A:$A,$A48,'EOS GE24-F23-WEBLOAD'!$B:$B,$B48)*2</f>
        <v>3269.2000000000003</v>
      </c>
      <c r="N48" s="52">
        <f>SUMIFS(SPED!D:D,SPED!A:A,A48,SPED!B:B,B48)</f>
        <v>1103446.5579278814</v>
      </c>
      <c r="O48" s="55">
        <f t="shared" si="47"/>
        <v>2090332.8144158814</v>
      </c>
      <c r="P48" s="52">
        <f t="shared" si="48"/>
        <v>1278.8038752085411</v>
      </c>
      <c r="Q48" s="64"/>
      <c r="R48" s="52">
        <f>SUMIFS('EOS GE25-F23-WEBLOAD'!$G:$G,'EOS GE25-F23-WEBLOAD'!$A:$A,$A48,'EOS GE25-F23-WEBLOAD'!$B:$B,$B48)</f>
        <v>1672</v>
      </c>
      <c r="S48" s="52">
        <f>SUMIFS(GENED!$O:$O,GENED!$A:$A,$A48,GENED!$B:$B,$B48)</f>
        <v>698896</v>
      </c>
      <c r="T48" s="52">
        <f>SUMIFS(GENED!$AQ:$AQ,GENED!$A:$A,$A48,GENED!$B:$B,$B48)</f>
        <v>354138.92683275789</v>
      </c>
      <c r="U48" s="52">
        <f>SUMIFS(GENED!$AA:$AA,GENED!$A:$A,$A48,GENED!$B:$B,$B48)</f>
        <v>101</v>
      </c>
      <c r="V48" s="52">
        <f>SUMIFS(GENED!$S:$S,GENED!$A:$A,$A48,GENED!$B:$B,$B48)</f>
        <v>0</v>
      </c>
      <c r="W48" s="53">
        <f>SUMIFS(EL!D:D,EL!$A:$A,$A48,EL!$B:$B,$B48)</f>
        <v>0</v>
      </c>
      <c r="X48" s="52">
        <f>SUMIFS('Student Support Aid'!G:G,'Student Support Aid'!$A:$A,$A48,'Student Support Aid'!$B:$B,$B48)</f>
        <v>40000</v>
      </c>
      <c r="Y48" s="53">
        <f>SUMIFS('School Library Aid'!I:I,'School Library Aid'!$A:$A,$A48,'School Library Aid'!$B:$B,$B48)</f>
        <v>40000</v>
      </c>
      <c r="Z48" s="53">
        <f>SUMIF(AIEA!A:A,A48,AIEA!D:D)</f>
        <v>229308</v>
      </c>
      <c r="AA48" s="53">
        <f>SUMIFS('EOS GE25-F23-WEBLOAD'!$G:$G,'EOS GE25-F23-WEBLOAD'!$A:$A,$A48,'EOS GE25-F23-WEBLOAD'!$B:$B,$B48)*2</f>
        <v>3344</v>
      </c>
      <c r="AB48" s="53">
        <f>SUMIF('Community Ed'!A:A,'Major Revenues'!A48,'Community Ed'!C:C)</f>
        <v>61285.33</v>
      </c>
      <c r="AC48" s="53">
        <f>SUMIFS(SPED!E:E,SPED!A:A,A48,SPED!B:B,B48)</f>
        <v>986792.21141088195</v>
      </c>
      <c r="AD48" s="55">
        <f t="shared" si="49"/>
        <v>2413865.4682436399</v>
      </c>
      <c r="AE48" s="55">
        <f t="shared" si="46"/>
        <v>1443.6994427294496</v>
      </c>
      <c r="AF48" s="51"/>
    </row>
    <row r="49" spans="1:32" x14ac:dyDescent="0.25">
      <c r="A49" s="3">
        <v>47</v>
      </c>
      <c r="B49" s="3">
        <v>1</v>
      </c>
      <c r="C49" s="4" t="s">
        <v>73</v>
      </c>
      <c r="D49" s="5">
        <v>4</v>
      </c>
      <c r="E49" s="52">
        <f>SUMIFS('EOS GE24-F23-WEBLOAD'!$G:$G,'EOS GE24-F23-WEBLOAD'!$A:$A,$A49,'EOS GE24-F23-WEBLOAD'!$B:$B,$B49)</f>
        <v>4696.2</v>
      </c>
      <c r="F49" s="52">
        <f>SUMIFS(GENED!$F:$F,GENED!$A:$A,$A49,GENED!$B:$B,$B49)</f>
        <v>1291455</v>
      </c>
      <c r="G49" s="52">
        <f>SUMIFS(GENED!$AM:$AM,GENED!$A:$A,$A49,GENED!$B:$B,$B49)</f>
        <v>130651</v>
      </c>
      <c r="H49" s="52">
        <f>SUMIFS(GENED!$J:$J,GENED!$A:$A,$A49,GENED!$B:$B,$B49)</f>
        <v>19746.494771936617</v>
      </c>
      <c r="I49" s="52">
        <f>SUMIFS(EL!C:C,EL!$A:$A,$A49,EL!$B:$B,$B49)</f>
        <v>27164</v>
      </c>
      <c r="J49" s="52">
        <f>SUMIFS('Student Support Aid'!F:F,'Student Support Aid'!$A:$A,$A49,'Student Support Aid'!$B:$B,$B49)</f>
        <v>56072.627999999997</v>
      </c>
      <c r="K49" s="52">
        <f>SUMIFS('School Library Aid'!H:H,'School Library Aid'!$A:$A,$A49,'School Library Aid'!$B:$B,$B49)</f>
        <v>75655.781999999992</v>
      </c>
      <c r="L49" s="52">
        <v>22982</v>
      </c>
      <c r="M49" s="52">
        <f>SUMIFS('EOS GE24-F23-WEBLOAD'!$G:$G,'EOS GE24-F23-WEBLOAD'!$A:$A,$A49,'EOS GE24-F23-WEBLOAD'!$B:$B,$B49)*2</f>
        <v>9392.4</v>
      </c>
      <c r="N49" s="52">
        <f>SUMIFS(SPED!D:D,SPED!A:A,A49,SPED!B:B,B49)</f>
        <v>1812087.4871452097</v>
      </c>
      <c r="O49" s="55">
        <f t="shared" si="47"/>
        <v>3445206.7919171462</v>
      </c>
      <c r="P49" s="52">
        <f t="shared" si="48"/>
        <v>733.61585791004347</v>
      </c>
      <c r="Q49" s="64"/>
      <c r="R49" s="52">
        <f>SUMIFS('EOS GE25-F23-WEBLOAD'!$G:$G,'EOS GE25-F23-WEBLOAD'!$A:$A,$A49,'EOS GE25-F23-WEBLOAD'!$B:$B,$B49)</f>
        <v>4650.2000000000007</v>
      </c>
      <c r="S49" s="52">
        <f>SUMIFS(GENED!$O:$O,GENED!$A:$A,$A49,GENED!$B:$B,$B49)</f>
        <v>1943783</v>
      </c>
      <c r="T49" s="52">
        <f>SUMIFS(GENED!$AQ:$AQ,GENED!$A:$A,$A49,GENED!$B:$B,$B49)</f>
        <v>183118.65999999642</v>
      </c>
      <c r="U49" s="52">
        <f>SUMIFS(GENED!$AA:$AA,GENED!$A:$A,$A49,GENED!$B:$B,$B49)</f>
        <v>78761</v>
      </c>
      <c r="V49" s="52">
        <f>SUMIFS(GENED!$S:$S,GENED!$A:$A,$A49,GENED!$B:$B,$B49)</f>
        <v>9828.6658057234599</v>
      </c>
      <c r="W49" s="53">
        <f>SUMIFS(EL!D:D,EL!$A:$A,$A49,EL!$B:$B,$B49)</f>
        <v>27174</v>
      </c>
      <c r="X49" s="52">
        <f>SUMIFS('Student Support Aid'!G:G,'Student Support Aid'!$A:$A,$A49,'Student Support Aid'!$B:$B,$B49)</f>
        <v>79425.415999999997</v>
      </c>
      <c r="Y49" s="53">
        <f>SUMIFS('School Library Aid'!I:I,'School Library Aid'!$A:$A,$A49,'School Library Aid'!$B:$B,$B49)</f>
        <v>74914.722000000009</v>
      </c>
      <c r="Z49" s="53">
        <f>SUMIF(AIEA!A:A,A49,AIEA!D:D)</f>
        <v>23266</v>
      </c>
      <c r="AA49" s="53">
        <f>SUMIFS('EOS GE25-F23-WEBLOAD'!$G:$G,'EOS GE25-F23-WEBLOAD'!$A:$A,$A49,'EOS GE25-F23-WEBLOAD'!$B:$B,$B49)*2</f>
        <v>9300.4000000000015</v>
      </c>
      <c r="AB49" s="53">
        <f>SUMIF('Community Ed'!A:A,'Major Revenues'!A49,'Community Ed'!C:C)</f>
        <v>91719.79</v>
      </c>
      <c r="AC49" s="53">
        <f>SUMIFS(SPED!E:E,SPED!A:A,A49,SPED!B:B,B49)</f>
        <v>1820607.1633398775</v>
      </c>
      <c r="AD49" s="55">
        <f t="shared" si="49"/>
        <v>4341898.8171455972</v>
      </c>
      <c r="AE49" s="55">
        <f t="shared" si="46"/>
        <v>933.70152190133683</v>
      </c>
      <c r="AF49" s="51"/>
    </row>
    <row r="50" spans="1:32" x14ac:dyDescent="0.25">
      <c r="A50" s="3">
        <v>51</v>
      </c>
      <c r="B50" s="3">
        <v>1</v>
      </c>
      <c r="C50" s="4" t="s">
        <v>74</v>
      </c>
      <c r="D50" s="5">
        <v>5</v>
      </c>
      <c r="E50" s="52">
        <f>SUMIFS('EOS GE24-F23-WEBLOAD'!$G:$G,'EOS GE24-F23-WEBLOAD'!$A:$A,$A50,'EOS GE24-F23-WEBLOAD'!$B:$B,$B50)</f>
        <v>2017</v>
      </c>
      <c r="F50" s="52">
        <f>SUMIFS(GENED!$F:$F,GENED!$A:$A,$A50,GENED!$B:$B,$B50)</f>
        <v>554675</v>
      </c>
      <c r="G50" s="52">
        <f>SUMIFS(GENED!$AM:$AM,GENED!$A:$A,$A50,GENED!$B:$B,$B50)</f>
        <v>51611</v>
      </c>
      <c r="H50" s="52">
        <f>SUMIFS(GENED!$J:$J,GENED!$A:$A,$A50,GENED!$B:$B,$B50)</f>
        <v>0</v>
      </c>
      <c r="I50" s="52">
        <f>SUMIFS(EL!C:C,EL!$A:$A,$A50,EL!$B:$B,$B50)</f>
        <v>10483</v>
      </c>
      <c r="J50" s="52">
        <f>SUMIFS('Student Support Aid'!F:F,'Student Support Aid'!$A:$A,$A50,'Student Support Aid'!$B:$B,$B50)</f>
        <v>40000</v>
      </c>
      <c r="K50" s="52">
        <f>SUMIFS('School Library Aid'!H:H,'School Library Aid'!$A:$A,$A50,'School Library Aid'!$B:$B,$B50)</f>
        <v>40000</v>
      </c>
      <c r="L50" s="52">
        <v>20142</v>
      </c>
      <c r="M50" s="52">
        <f>SUMIFS('EOS GE24-F23-WEBLOAD'!$G:$G,'EOS GE24-F23-WEBLOAD'!$A:$A,$A50,'EOS GE24-F23-WEBLOAD'!$B:$B,$B50)*2</f>
        <v>4034</v>
      </c>
      <c r="N50" s="52">
        <f>SUMIFS(SPED!D:D,SPED!A:A,A50,SPED!B:B,B50)</f>
        <v>620098.41194955772</v>
      </c>
      <c r="O50" s="55">
        <f t="shared" si="47"/>
        <v>1341043.4119495577</v>
      </c>
      <c r="P50" s="52">
        <f t="shared" si="48"/>
        <v>664.87030835377175</v>
      </c>
      <c r="Q50" s="64"/>
      <c r="R50" s="52">
        <f>SUMIFS('EOS GE25-F23-WEBLOAD'!$G:$G,'EOS GE25-F23-WEBLOAD'!$A:$A,$A50,'EOS GE25-F23-WEBLOAD'!$B:$B,$B50)</f>
        <v>2018</v>
      </c>
      <c r="S50" s="52">
        <f>SUMIFS(GENED!$O:$O,GENED!$A:$A,$A50,GENED!$B:$B,$B50)</f>
        <v>843524</v>
      </c>
      <c r="T50" s="52">
        <f>SUMIFS(GENED!$AQ:$AQ,GENED!$A:$A,$A50,GENED!$B:$B,$B50)</f>
        <v>68163</v>
      </c>
      <c r="U50" s="52">
        <f>SUMIFS(GENED!$AA:$AA,GENED!$A:$A,$A50,GENED!$B:$B,$B50)</f>
        <v>106959</v>
      </c>
      <c r="V50" s="52">
        <f>SUMIFS(GENED!$S:$S,GENED!$A:$A,$A50,GENED!$B:$B,$B50)</f>
        <v>0</v>
      </c>
      <c r="W50" s="53">
        <f>SUMIFS(EL!D:D,EL!$A:$A,$A50,EL!$B:$B,$B50)</f>
        <v>10481</v>
      </c>
      <c r="X50" s="52">
        <f>SUMIFS('Student Support Aid'!G:G,'Student Support Aid'!$A:$A,$A50,'Student Support Aid'!$B:$B,$B50)</f>
        <v>40000</v>
      </c>
      <c r="Y50" s="53">
        <f>SUMIFS('School Library Aid'!I:I,'School Library Aid'!$A:$A,$A50,'School Library Aid'!$B:$B,$B50)</f>
        <v>40000</v>
      </c>
      <c r="Z50" s="53">
        <f>SUMIF(AIEA!A:A,A50,AIEA!D:D)</f>
        <v>20284</v>
      </c>
      <c r="AA50" s="53">
        <f>SUMIFS('EOS GE25-F23-WEBLOAD'!$G:$G,'EOS GE25-F23-WEBLOAD'!$A:$A,$A50,'EOS GE25-F23-WEBLOAD'!$B:$B,$B50)*2</f>
        <v>4036</v>
      </c>
      <c r="AB50" s="53">
        <f>SUMIF('Community Ed'!A:A,'Major Revenues'!A50,'Community Ed'!C:C)</f>
        <v>59853.85</v>
      </c>
      <c r="AC50" s="53">
        <f>SUMIFS(SPED!E:E,SPED!A:A,A50,SPED!B:B,B50)</f>
        <v>646400.53124259971</v>
      </c>
      <c r="AD50" s="55">
        <f t="shared" si="49"/>
        <v>1839701.3812425998</v>
      </c>
      <c r="AE50" s="55">
        <f t="shared" si="46"/>
        <v>911.64587772180369</v>
      </c>
      <c r="AF50" s="51"/>
    </row>
    <row r="51" spans="1:32" x14ac:dyDescent="0.25">
      <c r="A51" s="3">
        <v>75</v>
      </c>
      <c r="B51" s="3">
        <v>1</v>
      </c>
      <c r="C51" s="4" t="s">
        <v>75</v>
      </c>
      <c r="D51" s="5">
        <v>6</v>
      </c>
      <c r="E51" s="52">
        <f>SUMIFS('EOS GE24-F23-WEBLOAD'!$G:$G,'EOS GE24-F23-WEBLOAD'!$A:$A,$A51,'EOS GE24-F23-WEBLOAD'!$B:$B,$B51)</f>
        <v>879</v>
      </c>
      <c r="F51" s="52">
        <f>SUMIFS(GENED!$F:$F,GENED!$A:$A,$A51,GENED!$B:$B,$B51)</f>
        <v>241725</v>
      </c>
      <c r="G51" s="52">
        <f>SUMIFS(GENED!$AM:$AM,GENED!$A:$A,$A51,GENED!$B:$B,$B51)</f>
        <v>15782</v>
      </c>
      <c r="H51" s="52">
        <f>SUMIFS(GENED!$J:$J,GENED!$A:$A,$A51,GENED!$B:$B,$B51)</f>
        <v>0</v>
      </c>
      <c r="I51" s="52">
        <f>SUMIFS(EL!C:C,EL!$A:$A,$A51,EL!$B:$B,$B51)</f>
        <v>0</v>
      </c>
      <c r="J51" s="52">
        <f>SUMIFS('Student Support Aid'!F:F,'Student Support Aid'!$A:$A,$A51,'Student Support Aid'!$B:$B,$B51)</f>
        <v>40000</v>
      </c>
      <c r="K51" s="52">
        <f>SUMIFS('School Library Aid'!H:H,'School Library Aid'!$A:$A,$A51,'School Library Aid'!$B:$B,$B51)</f>
        <v>40000</v>
      </c>
      <c r="L51" s="52">
        <v>0</v>
      </c>
      <c r="M51" s="52">
        <f>SUMIFS('EOS GE24-F23-WEBLOAD'!$G:$G,'EOS GE24-F23-WEBLOAD'!$A:$A,$A51,'EOS GE24-F23-WEBLOAD'!$B:$B,$B51)*2</f>
        <v>1758</v>
      </c>
      <c r="N51" s="52">
        <f>SUMIFS(SPED!D:D,SPED!A:A,A51,SPED!B:B,B51)</f>
        <v>115562.98861343297</v>
      </c>
      <c r="O51" s="55">
        <f t="shared" si="47"/>
        <v>454827.98861343297</v>
      </c>
      <c r="P51" s="52">
        <f t="shared" si="48"/>
        <v>517.43798477068594</v>
      </c>
      <c r="Q51" s="64"/>
      <c r="R51" s="52">
        <f>SUMIFS('EOS GE25-F23-WEBLOAD'!$G:$G,'EOS GE25-F23-WEBLOAD'!$A:$A,$A51,'EOS GE25-F23-WEBLOAD'!$B:$B,$B51)</f>
        <v>846.2</v>
      </c>
      <c r="S51" s="52">
        <f>SUMIFS(GENED!$O:$O,GENED!$A:$A,$A51,GENED!$B:$B,$B51)</f>
        <v>353711</v>
      </c>
      <c r="T51" s="52">
        <f>SUMIFS(GENED!$AQ:$AQ,GENED!$A:$A,$A51,GENED!$B:$B,$B51)</f>
        <v>27108</v>
      </c>
      <c r="U51" s="52">
        <f>SUMIFS(GENED!$AA:$AA,GENED!$A:$A,$A51,GENED!$B:$B,$B51)</f>
        <v>0</v>
      </c>
      <c r="V51" s="52">
        <f>SUMIFS(GENED!$S:$S,GENED!$A:$A,$A51,GENED!$B:$B,$B51)</f>
        <v>0</v>
      </c>
      <c r="W51" s="53">
        <f>SUMIFS(EL!D:D,EL!$A:$A,$A51,EL!$B:$B,$B51)</f>
        <v>0</v>
      </c>
      <c r="X51" s="52">
        <f>SUMIFS('Student Support Aid'!G:G,'Student Support Aid'!$A:$A,$A51,'Student Support Aid'!$B:$B,$B51)</f>
        <v>40000</v>
      </c>
      <c r="Y51" s="53">
        <f>SUMIFS('School Library Aid'!I:I,'School Library Aid'!$A:$A,$A51,'School Library Aid'!$B:$B,$B51)</f>
        <v>40000</v>
      </c>
      <c r="Z51" s="53">
        <f>SUMIF(AIEA!A:A,A51,AIEA!D:D)</f>
        <v>0</v>
      </c>
      <c r="AA51" s="53">
        <f>SUMIFS('EOS GE25-F23-WEBLOAD'!$G:$G,'EOS GE25-F23-WEBLOAD'!$A:$A,$A51,'EOS GE25-F23-WEBLOAD'!$B:$B,$B51)*2</f>
        <v>1692.4</v>
      </c>
      <c r="AB51" s="53">
        <f>SUMIF('Community Ed'!A:A,'Major Revenues'!A51,'Community Ed'!C:C)</f>
        <v>5303.49</v>
      </c>
      <c r="AC51" s="53">
        <f>SUMIFS(SPED!E:E,SPED!A:A,A51,SPED!B:B,B51)</f>
        <v>110612.4650454839</v>
      </c>
      <c r="AD51" s="55">
        <f t="shared" si="49"/>
        <v>578427.35504548391</v>
      </c>
      <c r="AE51" s="55">
        <f t="shared" si="46"/>
        <v>683.55868003484272</v>
      </c>
      <c r="AF51" s="51"/>
    </row>
    <row r="52" spans="1:32" x14ac:dyDescent="0.25">
      <c r="A52" s="3">
        <v>77</v>
      </c>
      <c r="B52" s="3">
        <v>1</v>
      </c>
      <c r="C52" s="4" t="s">
        <v>76</v>
      </c>
      <c r="D52" s="5">
        <v>4</v>
      </c>
      <c r="E52" s="52">
        <f>SUMIFS('EOS GE24-F23-WEBLOAD'!$G:$G,'EOS GE24-F23-WEBLOAD'!$A:$A,$A52,'EOS GE24-F23-WEBLOAD'!$B:$B,$B52)</f>
        <v>9199.24</v>
      </c>
      <c r="F52" s="52">
        <f>SUMIFS(GENED!$F:$F,GENED!$A:$A,$A52,GENED!$B:$B,$B52)</f>
        <v>2529791</v>
      </c>
      <c r="G52" s="52">
        <f>SUMIFS(GENED!$AM:$AM,GENED!$A:$A,$A52,GENED!$B:$B,$B52)</f>
        <v>296434</v>
      </c>
      <c r="H52" s="52">
        <f>SUMIFS(GENED!$J:$J,GENED!$A:$A,$A52,GENED!$B:$B,$B52)</f>
        <v>0</v>
      </c>
      <c r="I52" s="52">
        <f>SUMIFS(EL!C:C,EL!$A:$A,$A52,EL!$B:$B,$B52)</f>
        <v>315335</v>
      </c>
      <c r="J52" s="52">
        <f>SUMIFS('Student Support Aid'!F:F,'Student Support Aid'!$A:$A,$A52,'Student Support Aid'!$B:$B,$B52)</f>
        <v>109838.92559999999</v>
      </c>
      <c r="K52" s="52">
        <f>SUMIFS('School Library Aid'!H:H,'School Library Aid'!$A:$A,$A52,'School Library Aid'!$B:$B,$B52)</f>
        <v>148199.75639999998</v>
      </c>
      <c r="L52" s="52">
        <v>35620</v>
      </c>
      <c r="M52" s="52">
        <f>SUMIFS('EOS GE24-F23-WEBLOAD'!$G:$G,'EOS GE24-F23-WEBLOAD'!$A:$A,$A52,'EOS GE24-F23-WEBLOAD'!$B:$B,$B52)*2</f>
        <v>18398.48</v>
      </c>
      <c r="N52" s="52">
        <f>SUMIFS(SPED!D:D,SPED!A:A,A52,SPED!B:B,B52)</f>
        <v>3259047.8257285245</v>
      </c>
      <c r="O52" s="55">
        <f t="shared" si="47"/>
        <v>6712664.987728525</v>
      </c>
      <c r="P52" s="52">
        <f t="shared" si="48"/>
        <v>729.69777804780881</v>
      </c>
      <c r="Q52" s="64"/>
      <c r="R52" s="52">
        <f>SUMIFS('EOS GE25-F23-WEBLOAD'!$G:$G,'EOS GE25-F23-WEBLOAD'!$A:$A,$A52,'EOS GE25-F23-WEBLOAD'!$B:$B,$B52)</f>
        <v>9199.24</v>
      </c>
      <c r="S52" s="52">
        <f>SUMIFS(GENED!$O:$O,GENED!$A:$A,$A52,GENED!$B:$B,$B52)</f>
        <v>3845282</v>
      </c>
      <c r="T52" s="52">
        <f>SUMIFS(GENED!$AQ:$AQ,GENED!$A:$A,$A52,GENED!$B:$B,$B52)</f>
        <v>446880</v>
      </c>
      <c r="U52" s="52">
        <f>SUMIFS(GENED!$AA:$AA,GENED!$A:$A,$A52,GENED!$B:$B,$B52)</f>
        <v>0</v>
      </c>
      <c r="V52" s="52">
        <f>SUMIFS(GENED!$S:$S,GENED!$A:$A,$A52,GENED!$B:$B,$B52)</f>
        <v>0</v>
      </c>
      <c r="W52" s="53">
        <f>SUMIFS(EL!D:D,EL!$A:$A,$A52,EL!$B:$B,$B52)</f>
        <v>315335</v>
      </c>
      <c r="X52" s="52">
        <f>SUMIFS('Student Support Aid'!G:G,'Student Support Aid'!$A:$A,$A52,'Student Support Aid'!$B:$B,$B52)</f>
        <v>157123.01919999998</v>
      </c>
      <c r="Y52" s="53">
        <f>SUMIFS('School Library Aid'!I:I,'School Library Aid'!$A:$A,$A52,'School Library Aid'!$B:$B,$B52)</f>
        <v>148199.75639999998</v>
      </c>
      <c r="Z52" s="53">
        <f>SUMIF(AIEA!A:A,A52,AIEA!D:D)</f>
        <v>36330</v>
      </c>
      <c r="AA52" s="53">
        <f>SUMIFS('EOS GE25-F23-WEBLOAD'!$G:$G,'EOS GE25-F23-WEBLOAD'!$A:$A,$A52,'EOS GE25-F23-WEBLOAD'!$B:$B,$B52)*2</f>
        <v>18398.48</v>
      </c>
      <c r="AB52" s="53">
        <f>SUMIF('Community Ed'!A:A,'Major Revenues'!A52,'Community Ed'!C:C)</f>
        <v>169493.83</v>
      </c>
      <c r="AC52" s="53">
        <f>SUMIFS(SPED!E:E,SPED!A:A,A52,SPED!B:B,B52)</f>
        <v>3264996.8293631412</v>
      </c>
      <c r="AD52" s="55">
        <f t="shared" si="49"/>
        <v>8402038.9149631411</v>
      </c>
      <c r="AE52" s="55">
        <f t="shared" si="46"/>
        <v>913.34054932398124</v>
      </c>
      <c r="AF52" s="51"/>
    </row>
    <row r="53" spans="1:32" x14ac:dyDescent="0.25">
      <c r="A53" s="3">
        <v>81</v>
      </c>
      <c r="B53" s="3">
        <v>1</v>
      </c>
      <c r="C53" s="4" t="s">
        <v>77</v>
      </c>
      <c r="D53" s="5">
        <v>6</v>
      </c>
      <c r="E53" s="52">
        <f>SUMIFS('EOS GE24-F23-WEBLOAD'!$G:$G,'EOS GE24-F23-WEBLOAD'!$A:$A,$A53,'EOS GE24-F23-WEBLOAD'!$B:$B,$B53)</f>
        <v>120.39999999999998</v>
      </c>
      <c r="F53" s="52">
        <f>SUMIFS(GENED!$F:$F,GENED!$A:$A,$A53,GENED!$B:$B,$B53)</f>
        <v>33110</v>
      </c>
      <c r="G53" s="52">
        <f>SUMIFS(GENED!$AM:$AM,GENED!$A:$A,$A53,GENED!$B:$B,$B53)</f>
        <v>7165</v>
      </c>
      <c r="H53" s="52">
        <f>SUMIFS(GENED!$J:$J,GENED!$A:$A,$A53,GENED!$B:$B,$B53)</f>
        <v>0</v>
      </c>
      <c r="I53" s="52">
        <f>SUMIFS(EL!C:C,EL!$A:$A,$A53,EL!$B:$B,$B53)</f>
        <v>0</v>
      </c>
      <c r="J53" s="52">
        <f>SUMIFS('Student Support Aid'!F:F,'Student Support Aid'!$A:$A,$A53,'Student Support Aid'!$B:$B,$B53)</f>
        <v>40000</v>
      </c>
      <c r="K53" s="52">
        <f>SUMIFS('School Library Aid'!H:H,'School Library Aid'!$A:$A,$A53,'School Library Aid'!$B:$B,$B53)</f>
        <v>40000</v>
      </c>
      <c r="L53" s="52">
        <v>0</v>
      </c>
      <c r="M53" s="52">
        <f>SUMIFS('EOS GE24-F23-WEBLOAD'!$G:$G,'EOS GE24-F23-WEBLOAD'!$A:$A,$A53,'EOS GE24-F23-WEBLOAD'!$B:$B,$B53)*2</f>
        <v>240.79999999999995</v>
      </c>
      <c r="N53" s="52">
        <f>SUMIFS(SPED!D:D,SPED!A:A,A53,SPED!B:B,B53)</f>
        <v>44325.424600276514</v>
      </c>
      <c r="O53" s="55">
        <f t="shared" si="47"/>
        <v>164841.2246002765</v>
      </c>
      <c r="P53" s="52">
        <f t="shared" si="48"/>
        <v>1369.1131611318649</v>
      </c>
      <c r="Q53" s="64"/>
      <c r="R53" s="52">
        <f>SUMIFS('EOS GE25-F23-WEBLOAD'!$G:$G,'EOS GE25-F23-WEBLOAD'!$A:$A,$A53,'EOS GE25-F23-WEBLOAD'!$B:$B,$B53)</f>
        <v>114.19999999999999</v>
      </c>
      <c r="S53" s="52">
        <f>SUMIFS(GENED!$O:$O,GENED!$A:$A,$A53,GENED!$B:$B,$B53)</f>
        <v>47735</v>
      </c>
      <c r="T53" s="52">
        <f>SUMIFS(GENED!$AQ:$AQ,GENED!$A:$A,$A53,GENED!$B:$B,$B53)</f>
        <v>10465</v>
      </c>
      <c r="U53" s="52">
        <f>SUMIFS(GENED!$AA:$AA,GENED!$A:$A,$A53,GENED!$B:$B,$B53)</f>
        <v>4775</v>
      </c>
      <c r="V53" s="52">
        <f>SUMIFS(GENED!$S:$S,GENED!$A:$A,$A53,GENED!$B:$B,$B53)</f>
        <v>0</v>
      </c>
      <c r="W53" s="53">
        <f>SUMIFS(EL!D:D,EL!$A:$A,$A53,EL!$B:$B,$B53)</f>
        <v>0</v>
      </c>
      <c r="X53" s="52">
        <f>SUMIFS('Student Support Aid'!G:G,'Student Support Aid'!$A:$A,$A53,'Student Support Aid'!$B:$B,$B53)</f>
        <v>40000</v>
      </c>
      <c r="Y53" s="53">
        <f>SUMIFS('School Library Aid'!I:I,'School Library Aid'!$A:$A,$A53,'School Library Aid'!$B:$B,$B53)</f>
        <v>40000</v>
      </c>
      <c r="Z53" s="53">
        <f>SUMIF(AIEA!A:A,A53,AIEA!D:D)</f>
        <v>0</v>
      </c>
      <c r="AA53" s="53">
        <f>SUMIFS('EOS GE25-F23-WEBLOAD'!$G:$G,'EOS GE25-F23-WEBLOAD'!$A:$A,$A53,'EOS GE25-F23-WEBLOAD'!$B:$B,$B53)*2</f>
        <v>228.39999999999998</v>
      </c>
      <c r="AB53" s="53">
        <f>SUMIF('Community Ed'!A:A,'Major Revenues'!A53,'Community Ed'!C:C)</f>
        <v>0</v>
      </c>
      <c r="AC53" s="53">
        <f>SUMIFS(SPED!E:E,SPED!A:A,A53,SPED!B:B,B53)</f>
        <v>48641.247868669685</v>
      </c>
      <c r="AD53" s="55">
        <f t="shared" si="49"/>
        <v>191844.64786866968</v>
      </c>
      <c r="AE53" s="55">
        <f t="shared" si="46"/>
        <v>1679.9005942965823</v>
      </c>
      <c r="AF53" s="51"/>
    </row>
    <row r="54" spans="1:32" x14ac:dyDescent="0.25">
      <c r="A54" s="3">
        <v>84</v>
      </c>
      <c r="B54" s="3">
        <v>1</v>
      </c>
      <c r="C54" s="4" t="s">
        <v>78</v>
      </c>
      <c r="D54" s="5">
        <v>6</v>
      </c>
      <c r="E54" s="52">
        <f>SUMIFS('EOS GE24-F23-WEBLOAD'!$G:$G,'EOS GE24-F23-WEBLOAD'!$A:$A,$A54,'EOS GE24-F23-WEBLOAD'!$B:$B,$B54)</f>
        <v>610</v>
      </c>
      <c r="F54" s="52">
        <f>SUMIFS(GENED!$F:$F,GENED!$A:$A,$A54,GENED!$B:$B,$B54)</f>
        <v>167750</v>
      </c>
      <c r="G54" s="52">
        <f>SUMIFS(GENED!$AM:$AM,GENED!$A:$A,$A54,GENED!$B:$B,$B54)</f>
        <v>32493</v>
      </c>
      <c r="H54" s="52">
        <f>SUMIFS(GENED!$J:$J,GENED!$A:$A,$A54,GENED!$B:$B,$B54)</f>
        <v>0</v>
      </c>
      <c r="I54" s="52">
        <f>SUMIFS(EL!C:C,EL!$A:$A,$A54,EL!$B:$B,$B54)</f>
        <v>18515</v>
      </c>
      <c r="J54" s="52">
        <f>SUMIFS('Student Support Aid'!F:F,'Student Support Aid'!$A:$A,$A54,'Student Support Aid'!$B:$B,$B54)</f>
        <v>40000</v>
      </c>
      <c r="K54" s="52">
        <f>SUMIFS('School Library Aid'!H:H,'School Library Aid'!$A:$A,$A54,'School Library Aid'!$B:$B,$B54)</f>
        <v>40000</v>
      </c>
      <c r="L54" s="52">
        <v>0</v>
      </c>
      <c r="M54" s="52">
        <f>SUMIFS('EOS GE24-F23-WEBLOAD'!$G:$G,'EOS GE24-F23-WEBLOAD'!$A:$A,$A54,'EOS GE24-F23-WEBLOAD'!$B:$B,$B54)*2</f>
        <v>1220</v>
      </c>
      <c r="N54" s="52">
        <f>SUMIFS(SPED!D:D,SPED!A:A,A54,SPED!B:B,B54)</f>
        <v>186040.65870231646</v>
      </c>
      <c r="O54" s="55">
        <f t="shared" si="47"/>
        <v>486018.65870231646</v>
      </c>
      <c r="P54" s="52">
        <f t="shared" si="48"/>
        <v>796.75189951199422</v>
      </c>
      <c r="Q54" s="64"/>
      <c r="R54" s="52">
        <f>SUMIFS('EOS GE25-F23-WEBLOAD'!$G:$G,'EOS GE25-F23-WEBLOAD'!$A:$A,$A54,'EOS GE25-F23-WEBLOAD'!$B:$B,$B54)</f>
        <v>610</v>
      </c>
      <c r="S54" s="52">
        <f>SUMIFS(GENED!$O:$O,GENED!$A:$A,$A54,GENED!$B:$B,$B54)</f>
        <v>254980</v>
      </c>
      <c r="T54" s="52">
        <f>SUMIFS(GENED!$AQ:$AQ,GENED!$A:$A,$A54,GENED!$B:$B,$B54)</f>
        <v>49274</v>
      </c>
      <c r="U54" s="52">
        <f>SUMIFS(GENED!$AA:$AA,GENED!$A:$A,$A54,GENED!$B:$B,$B54)</f>
        <v>0</v>
      </c>
      <c r="V54" s="52">
        <f>SUMIFS(GENED!$S:$S,GENED!$A:$A,$A54,GENED!$B:$B,$B54)</f>
        <v>0</v>
      </c>
      <c r="W54" s="53">
        <f>SUMIFS(EL!D:D,EL!$A:$A,$A54,EL!$B:$B,$B54)</f>
        <v>18515</v>
      </c>
      <c r="X54" s="52">
        <f>SUMIFS('Student Support Aid'!G:G,'Student Support Aid'!$A:$A,$A54,'Student Support Aid'!$B:$B,$B54)</f>
        <v>40000</v>
      </c>
      <c r="Y54" s="53">
        <f>SUMIFS('School Library Aid'!I:I,'School Library Aid'!$A:$A,$A54,'School Library Aid'!$B:$B,$B54)</f>
        <v>40000</v>
      </c>
      <c r="Z54" s="53">
        <f>SUMIF(AIEA!A:A,A54,AIEA!D:D)</f>
        <v>0</v>
      </c>
      <c r="AA54" s="53">
        <f>SUMIFS('EOS GE25-F23-WEBLOAD'!$G:$G,'EOS GE25-F23-WEBLOAD'!$A:$A,$A54,'EOS GE25-F23-WEBLOAD'!$B:$B,$B54)*2</f>
        <v>1220</v>
      </c>
      <c r="AB54" s="53">
        <f>SUMIF('Community Ed'!A:A,'Major Revenues'!A54,'Community Ed'!C:C)</f>
        <v>16807.18</v>
      </c>
      <c r="AC54" s="53">
        <f>SUMIFS(SPED!E:E,SPED!A:A,A54,SPED!B:B,B54)</f>
        <v>197895.80812756636</v>
      </c>
      <c r="AD54" s="55">
        <f t="shared" si="49"/>
        <v>618691.98812756641</v>
      </c>
      <c r="AE54" s="55">
        <f t="shared" si="46"/>
        <v>1014.2491608648629</v>
      </c>
      <c r="AF54" s="51"/>
    </row>
    <row r="55" spans="1:32" x14ac:dyDescent="0.25">
      <c r="A55" s="3">
        <v>85</v>
      </c>
      <c r="B55" s="3">
        <v>1</v>
      </c>
      <c r="C55" s="4" t="s">
        <v>79</v>
      </c>
      <c r="D55" s="5">
        <v>6</v>
      </c>
      <c r="E55" s="52">
        <f>SUMIFS('EOS GE24-F23-WEBLOAD'!$G:$G,'EOS GE24-F23-WEBLOAD'!$A:$A,$A55,'EOS GE24-F23-WEBLOAD'!$B:$B,$B55)</f>
        <v>621.20000000000005</v>
      </c>
      <c r="F55" s="52">
        <f>SUMIFS(GENED!$F:$F,GENED!$A:$A,$A55,GENED!$B:$B,$B55)</f>
        <v>170830</v>
      </c>
      <c r="G55" s="52">
        <f>SUMIFS(GENED!$AM:$AM,GENED!$A:$A,$A55,GENED!$B:$B,$B55)</f>
        <v>30391</v>
      </c>
      <c r="H55" s="52">
        <f>SUMIFS(GENED!$J:$J,GENED!$A:$A,$A55,GENED!$B:$B,$B55)</f>
        <v>10816.553138349846</v>
      </c>
      <c r="I55" s="52">
        <f>SUMIFS(EL!C:C,EL!$A:$A,$A55,EL!$B:$B,$B55)</f>
        <v>10483</v>
      </c>
      <c r="J55" s="52">
        <f>SUMIFS('Student Support Aid'!F:F,'Student Support Aid'!$A:$A,$A55,'Student Support Aid'!$B:$B,$B55)</f>
        <v>40000</v>
      </c>
      <c r="K55" s="52">
        <f>SUMIFS('School Library Aid'!H:H,'School Library Aid'!$A:$A,$A55,'School Library Aid'!$B:$B,$B55)</f>
        <v>40000</v>
      </c>
      <c r="L55" s="52">
        <v>0</v>
      </c>
      <c r="M55" s="52">
        <f>SUMIFS('EOS GE24-F23-WEBLOAD'!$G:$G,'EOS GE24-F23-WEBLOAD'!$A:$A,$A55,'EOS GE24-F23-WEBLOAD'!$B:$B,$B55)*2</f>
        <v>1242.4000000000001</v>
      </c>
      <c r="N55" s="52">
        <f>SUMIFS(SPED!D:D,SPED!A:A,A55,SPED!B:B,B55)</f>
        <v>113093.16278348863</v>
      </c>
      <c r="O55" s="55">
        <f t="shared" si="47"/>
        <v>416856.1159218385</v>
      </c>
      <c r="P55" s="52">
        <f t="shared" si="48"/>
        <v>671.04976806477544</v>
      </c>
      <c r="Q55" s="64"/>
      <c r="R55" s="52">
        <f>SUMIFS('EOS GE25-F23-WEBLOAD'!$G:$G,'EOS GE25-F23-WEBLOAD'!$A:$A,$A55,'EOS GE25-F23-WEBLOAD'!$B:$B,$B55)</f>
        <v>615.79999999999995</v>
      </c>
      <c r="S55" s="52">
        <f>SUMIFS(GENED!$O:$O,GENED!$A:$A,$A55,GENED!$B:$B,$B55)</f>
        <v>257405</v>
      </c>
      <c r="T55" s="52">
        <f>SUMIFS(GENED!$AQ:$AQ,GENED!$A:$A,$A55,GENED!$B:$B,$B55)</f>
        <v>42363.501999999397</v>
      </c>
      <c r="U55" s="52">
        <f>SUMIFS(GENED!$AA:$AA,GENED!$A:$A,$A55,GENED!$B:$B,$B55)</f>
        <v>20511</v>
      </c>
      <c r="V55" s="52">
        <f>SUMIFS(GENED!$S:$S,GENED!$A:$A,$A55,GENED!$B:$B,$B55)</f>
        <v>10215.967864804465</v>
      </c>
      <c r="W55" s="53">
        <f>SUMIFS(EL!D:D,EL!$A:$A,$A55,EL!$B:$B,$B55)</f>
        <v>10483</v>
      </c>
      <c r="X55" s="52">
        <f>SUMIFS('Student Support Aid'!G:G,'Student Support Aid'!$A:$A,$A55,'Student Support Aid'!$B:$B,$B55)</f>
        <v>40000</v>
      </c>
      <c r="Y55" s="53">
        <f>SUMIFS('School Library Aid'!I:I,'School Library Aid'!$A:$A,$A55,'School Library Aid'!$B:$B,$B55)</f>
        <v>40000</v>
      </c>
      <c r="Z55" s="53">
        <f>SUMIF(AIEA!A:A,A55,AIEA!D:D)</f>
        <v>0</v>
      </c>
      <c r="AA55" s="53">
        <f>SUMIFS('EOS GE25-F23-WEBLOAD'!$G:$G,'EOS GE25-F23-WEBLOAD'!$A:$A,$A55,'EOS GE25-F23-WEBLOAD'!$B:$B,$B55)*2</f>
        <v>1231.5999999999999</v>
      </c>
      <c r="AB55" s="53">
        <f>SUMIF('Community Ed'!A:A,'Major Revenues'!A55,'Community Ed'!C:C)</f>
        <v>7457.74</v>
      </c>
      <c r="AC55" s="53">
        <f>SUMIFS(SPED!E:E,SPED!A:A,A55,SPED!B:B,B55)</f>
        <v>121277.42267345777</v>
      </c>
      <c r="AD55" s="55">
        <f t="shared" si="49"/>
        <v>550945.23253826157</v>
      </c>
      <c r="AE55" s="55">
        <f t="shared" si="46"/>
        <v>894.68209246226309</v>
      </c>
      <c r="AF55" s="51"/>
    </row>
    <row r="56" spans="1:32" x14ac:dyDescent="0.25">
      <c r="A56" s="3">
        <v>88</v>
      </c>
      <c r="B56" s="3">
        <v>1</v>
      </c>
      <c r="C56" s="4" t="s">
        <v>80</v>
      </c>
      <c r="D56" s="5">
        <v>4</v>
      </c>
      <c r="E56" s="52">
        <f>SUMIFS('EOS GE24-F23-WEBLOAD'!$G:$G,'EOS GE24-F23-WEBLOAD'!$A:$A,$A56,'EOS GE24-F23-WEBLOAD'!$B:$B,$B56)</f>
        <v>2373.6</v>
      </c>
      <c r="F56" s="52">
        <f>SUMIFS(GENED!$F:$F,GENED!$A:$A,$A56,GENED!$B:$B,$B56)</f>
        <v>652740</v>
      </c>
      <c r="G56" s="52">
        <f>SUMIFS(GENED!$AM:$AM,GENED!$A:$A,$A56,GENED!$B:$B,$B56)</f>
        <v>62481</v>
      </c>
      <c r="H56" s="52">
        <f>SUMIFS(GENED!$J:$J,GENED!$A:$A,$A56,GENED!$B:$B,$B56)</f>
        <v>24744.74487589614</v>
      </c>
      <c r="I56" s="52">
        <f>SUMIFS(EL!C:C,EL!$A:$A,$A56,EL!$B:$B,$B56)</f>
        <v>10654</v>
      </c>
      <c r="J56" s="52">
        <f>SUMIFS('Student Support Aid'!F:F,'Student Support Aid'!$A:$A,$A56,'Student Support Aid'!$B:$B,$B56)</f>
        <v>40000</v>
      </c>
      <c r="K56" s="52">
        <f>SUMIFS('School Library Aid'!H:H,'School Library Aid'!$A:$A,$A56,'School Library Aid'!$B:$B,$B56)</f>
        <v>40000</v>
      </c>
      <c r="L56" s="52">
        <v>0</v>
      </c>
      <c r="M56" s="52">
        <f>SUMIFS('EOS GE24-F23-WEBLOAD'!$G:$G,'EOS GE24-F23-WEBLOAD'!$A:$A,$A56,'EOS GE24-F23-WEBLOAD'!$B:$B,$B56)*2</f>
        <v>4747.2</v>
      </c>
      <c r="N56" s="52">
        <f>SUMIFS(SPED!D:D,SPED!A:A,A56,SPED!B:B,B56)</f>
        <v>1031991.9008386093</v>
      </c>
      <c r="O56" s="55">
        <f t="shared" si="47"/>
        <v>1867358.8457145053</v>
      </c>
      <c r="P56" s="52">
        <f t="shared" si="48"/>
        <v>786.72010689016906</v>
      </c>
      <c r="Q56" s="64"/>
      <c r="R56" s="52">
        <f>SUMIFS('EOS GE25-F23-WEBLOAD'!$G:$G,'EOS GE25-F23-WEBLOAD'!$A:$A,$A56,'EOS GE25-F23-WEBLOAD'!$B:$B,$B56)</f>
        <v>2360</v>
      </c>
      <c r="S56" s="52">
        <f>SUMIFS(GENED!$O:$O,GENED!$A:$A,$A56,GENED!$B:$B,$B56)</f>
        <v>986480</v>
      </c>
      <c r="T56" s="52">
        <f>SUMIFS(GENED!$AQ:$AQ,GENED!$A:$A,$A56,GENED!$B:$B,$B56)</f>
        <v>87364.903999999166</v>
      </c>
      <c r="U56" s="52">
        <f>SUMIFS(GENED!$AA:$AA,GENED!$A:$A,$A56,GENED!$B:$B,$B56)</f>
        <v>0</v>
      </c>
      <c r="V56" s="52">
        <f>SUMIFS(GENED!$S:$S,GENED!$A:$A,$A56,GENED!$B:$B,$B56)</f>
        <v>20448.754860917106</v>
      </c>
      <c r="W56" s="53">
        <f>SUMIFS(EL!D:D,EL!$A:$A,$A56,EL!$B:$B,$B56)</f>
        <v>10654</v>
      </c>
      <c r="X56" s="52">
        <f>SUMIFS('Student Support Aid'!G:G,'Student Support Aid'!$A:$A,$A56,'Student Support Aid'!$B:$B,$B56)</f>
        <v>40308.799999999996</v>
      </c>
      <c r="Y56" s="53">
        <f>SUMIFS('School Library Aid'!I:I,'School Library Aid'!$A:$A,$A56,'School Library Aid'!$B:$B,$B56)</f>
        <v>40000</v>
      </c>
      <c r="Z56" s="53">
        <f>SUMIF(AIEA!A:A,A56,AIEA!D:D)</f>
        <v>0</v>
      </c>
      <c r="AA56" s="53">
        <f>SUMIFS('EOS GE25-F23-WEBLOAD'!$G:$G,'EOS GE25-F23-WEBLOAD'!$A:$A,$A56,'EOS GE25-F23-WEBLOAD'!$B:$B,$B56)*2</f>
        <v>4720</v>
      </c>
      <c r="AB56" s="53">
        <f>SUMIF('Community Ed'!A:A,'Major Revenues'!A56,'Community Ed'!C:C)</f>
        <v>58047.1</v>
      </c>
      <c r="AC56" s="53">
        <f>SUMIFS(SPED!E:E,SPED!A:A,A56,SPED!B:B,B56)</f>
        <v>1063520.1098783724</v>
      </c>
      <c r="AD56" s="55">
        <f t="shared" si="49"/>
        <v>2311543.668739289</v>
      </c>
      <c r="AE56" s="55">
        <f t="shared" si="46"/>
        <v>979.46765624546151</v>
      </c>
      <c r="AF56" s="51"/>
    </row>
    <row r="57" spans="1:32" x14ac:dyDescent="0.25">
      <c r="A57" s="3">
        <v>91</v>
      </c>
      <c r="B57" s="3">
        <v>1</v>
      </c>
      <c r="C57" s="4" t="s">
        <v>81</v>
      </c>
      <c r="D57" s="5">
        <v>6</v>
      </c>
      <c r="E57" s="52">
        <f>SUMIFS('EOS GE24-F23-WEBLOAD'!$G:$G,'EOS GE24-F23-WEBLOAD'!$A:$A,$A57,'EOS GE24-F23-WEBLOAD'!$B:$B,$B57)</f>
        <v>754.4</v>
      </c>
      <c r="F57" s="52">
        <f>SUMIFS(GENED!$F:$F,GENED!$A:$A,$A57,GENED!$B:$B,$B57)</f>
        <v>207460</v>
      </c>
      <c r="G57" s="52">
        <f>SUMIFS(GENED!$AM:$AM,GENED!$A:$A,$A57,GENED!$B:$B,$B57)</f>
        <v>24085</v>
      </c>
      <c r="H57" s="52">
        <f>SUMIFS(GENED!$J:$J,GENED!$A:$A,$A57,GENED!$B:$B,$B57)</f>
        <v>6814.9046183874598</v>
      </c>
      <c r="I57" s="52">
        <f>SUMIFS(EL!C:C,EL!$A:$A,$A57,EL!$B:$B,$B57)</f>
        <v>0</v>
      </c>
      <c r="J57" s="52">
        <f>SUMIFS('Student Support Aid'!F:F,'Student Support Aid'!$A:$A,$A57,'Student Support Aid'!$B:$B,$B57)</f>
        <v>40000</v>
      </c>
      <c r="K57" s="52">
        <f>SUMIFS('School Library Aid'!H:H,'School Library Aid'!$A:$A,$A57,'School Library Aid'!$B:$B,$B57)</f>
        <v>40000</v>
      </c>
      <c r="L57" s="52">
        <v>22130</v>
      </c>
      <c r="M57" s="52">
        <f>SUMIFS('EOS GE24-F23-WEBLOAD'!$G:$G,'EOS GE24-F23-WEBLOAD'!$A:$A,$A57,'EOS GE24-F23-WEBLOAD'!$B:$B,$B57)*2</f>
        <v>1508.8</v>
      </c>
      <c r="N57" s="52">
        <f>SUMIFS(SPED!D:D,SPED!A:A,A57,SPED!B:B,B57)</f>
        <v>213634.83074298128</v>
      </c>
      <c r="O57" s="55">
        <f t="shared" si="47"/>
        <v>555633.53536136867</v>
      </c>
      <c r="P57" s="52">
        <f t="shared" si="48"/>
        <v>736.52377433903587</v>
      </c>
      <c r="Q57" s="64"/>
      <c r="R57" s="52">
        <f>SUMIFS('EOS GE25-F23-WEBLOAD'!$G:$G,'EOS GE25-F23-WEBLOAD'!$A:$A,$A57,'EOS GE25-F23-WEBLOAD'!$B:$B,$B57)</f>
        <v>754.4</v>
      </c>
      <c r="S57" s="52">
        <f>SUMIFS(GENED!$O:$O,GENED!$A:$A,$A57,GENED!$B:$B,$B57)</f>
        <v>315339</v>
      </c>
      <c r="T57" s="52">
        <f>SUMIFS(GENED!$AQ:$AQ,GENED!$A:$A,$A57,GENED!$B:$B,$B57)</f>
        <v>31359.796000000089</v>
      </c>
      <c r="U57" s="52">
        <f>SUMIFS(GENED!$AA:$AA,GENED!$A:$A,$A57,GENED!$B:$B,$B57)</f>
        <v>12458</v>
      </c>
      <c r="V57" s="52">
        <f>SUMIFS(GENED!$S:$S,GENED!$A:$A,$A57,GENED!$B:$B,$B57)</f>
        <v>3425.2824236903107</v>
      </c>
      <c r="W57" s="53">
        <f>SUMIFS(EL!D:D,EL!$A:$A,$A57,EL!$B:$B,$B57)</f>
        <v>0</v>
      </c>
      <c r="X57" s="52">
        <f>SUMIFS('Student Support Aid'!G:G,'Student Support Aid'!$A:$A,$A57,'Student Support Aid'!$B:$B,$B57)</f>
        <v>40000</v>
      </c>
      <c r="Y57" s="53">
        <f>SUMIFS('School Library Aid'!I:I,'School Library Aid'!$A:$A,$A57,'School Library Aid'!$B:$B,$B57)</f>
        <v>40000</v>
      </c>
      <c r="Z57" s="53">
        <f>SUMIF(AIEA!A:A,A57,AIEA!D:D)</f>
        <v>22272</v>
      </c>
      <c r="AA57" s="53">
        <f>SUMIFS('EOS GE25-F23-WEBLOAD'!$G:$G,'EOS GE25-F23-WEBLOAD'!$A:$A,$A57,'EOS GE25-F23-WEBLOAD'!$B:$B,$B57)*2</f>
        <v>1508.8</v>
      </c>
      <c r="AB57" s="53">
        <f>SUMIF('Community Ed'!A:A,'Major Revenues'!A57,'Community Ed'!C:C)</f>
        <v>24702.46</v>
      </c>
      <c r="AC57" s="53">
        <f>SUMIFS(SPED!E:E,SPED!A:A,A57,SPED!B:B,B57)</f>
        <v>216043.77044677269</v>
      </c>
      <c r="AD57" s="55">
        <f t="shared" si="49"/>
        <v>707109.1088704631</v>
      </c>
      <c r="AE57" s="55">
        <f t="shared" si="46"/>
        <v>937.31324081450578</v>
      </c>
      <c r="AF57" s="51"/>
    </row>
    <row r="58" spans="1:32" x14ac:dyDescent="0.25">
      <c r="A58" s="3">
        <v>93</v>
      </c>
      <c r="B58" s="3">
        <v>1</v>
      </c>
      <c r="C58" s="4" t="s">
        <v>82</v>
      </c>
      <c r="D58" s="5">
        <v>6</v>
      </c>
      <c r="E58" s="52">
        <f>SUMIFS('EOS GE24-F23-WEBLOAD'!$G:$G,'EOS GE24-F23-WEBLOAD'!$A:$A,$A58,'EOS GE24-F23-WEBLOAD'!$B:$B,$B58)</f>
        <v>382.59999999999997</v>
      </c>
      <c r="F58" s="52">
        <f>SUMIFS(GENED!$F:$F,GENED!$A:$A,$A58,GENED!$B:$B,$B58)</f>
        <v>105215</v>
      </c>
      <c r="G58" s="52">
        <f>SUMIFS(GENED!$AM:$AM,GENED!$A:$A,$A58,GENED!$B:$B,$B58)</f>
        <v>13669</v>
      </c>
      <c r="H58" s="52">
        <f>SUMIFS(GENED!$J:$J,GENED!$A:$A,$A58,GENED!$B:$B,$B58)</f>
        <v>15969.973574644537</v>
      </c>
      <c r="I58" s="52">
        <f>SUMIFS(EL!C:C,EL!$A:$A,$A58,EL!$B:$B,$B58)</f>
        <v>0</v>
      </c>
      <c r="J58" s="52">
        <f>SUMIFS('Student Support Aid'!F:F,'Student Support Aid'!$A:$A,$A58,'Student Support Aid'!$B:$B,$B58)</f>
        <v>40000</v>
      </c>
      <c r="K58" s="52">
        <f>SUMIFS('School Library Aid'!H:H,'School Library Aid'!$A:$A,$A58,'School Library Aid'!$B:$B,$B58)</f>
        <v>40000</v>
      </c>
      <c r="L58" s="52">
        <v>25680</v>
      </c>
      <c r="M58" s="52">
        <f>SUMIFS('EOS GE24-F23-WEBLOAD'!$G:$G,'EOS GE24-F23-WEBLOAD'!$A:$A,$A58,'EOS GE24-F23-WEBLOAD'!$B:$B,$B58)*2</f>
        <v>765.19999999999993</v>
      </c>
      <c r="N58" s="52">
        <f>SUMIFS(SPED!D:D,SPED!A:A,A58,SPED!B:B,B58)</f>
        <v>146857.29225919652</v>
      </c>
      <c r="O58" s="55">
        <f t="shared" si="47"/>
        <v>388156.46583384107</v>
      </c>
      <c r="P58" s="52">
        <f t="shared" si="48"/>
        <v>1014.5229112227943</v>
      </c>
      <c r="Q58" s="64"/>
      <c r="R58" s="52">
        <f>SUMIFS('EOS GE25-F23-WEBLOAD'!$G:$G,'EOS GE25-F23-WEBLOAD'!$A:$A,$A58,'EOS GE25-F23-WEBLOAD'!$B:$B,$B58)</f>
        <v>379</v>
      </c>
      <c r="S58" s="52">
        <f>SUMIFS(GENED!$O:$O,GENED!$A:$A,$A58,GENED!$B:$B,$B58)</f>
        <v>158422</v>
      </c>
      <c r="T58" s="52">
        <f>SUMIFS(GENED!$AQ:$AQ,GENED!$A:$A,$A58,GENED!$B:$B,$B58)</f>
        <v>19501.955999999773</v>
      </c>
      <c r="U58" s="52">
        <f>SUMIFS(GENED!$AA:$AA,GENED!$A:$A,$A58,GENED!$B:$B,$B58)</f>
        <v>0</v>
      </c>
      <c r="V58" s="52">
        <f>SUMIFS(GENED!$S:$S,GENED!$A:$A,$A58,GENED!$B:$B,$B58)</f>
        <v>22011.869329367342</v>
      </c>
      <c r="W58" s="53">
        <f>SUMIFS(EL!D:D,EL!$A:$A,$A58,EL!$B:$B,$B58)</f>
        <v>0</v>
      </c>
      <c r="X58" s="52">
        <f>SUMIFS('Student Support Aid'!G:G,'Student Support Aid'!$A:$A,$A58,'Student Support Aid'!$B:$B,$B58)</f>
        <v>40000</v>
      </c>
      <c r="Y58" s="53">
        <f>SUMIFS('School Library Aid'!I:I,'School Library Aid'!$A:$A,$A58,'School Library Aid'!$B:$B,$B58)</f>
        <v>40000</v>
      </c>
      <c r="Z58" s="53">
        <f>SUMIF(AIEA!A:A,A58,AIEA!D:D)</f>
        <v>25964</v>
      </c>
      <c r="AA58" s="53">
        <f>SUMIFS('EOS GE25-F23-WEBLOAD'!$G:$G,'EOS GE25-F23-WEBLOAD'!$A:$A,$A58,'EOS GE25-F23-WEBLOAD'!$B:$B,$B58)*2</f>
        <v>758</v>
      </c>
      <c r="AB58" s="53">
        <f>SUMIF('Community Ed'!A:A,'Major Revenues'!A58,'Community Ed'!C:C)</f>
        <v>23699.14</v>
      </c>
      <c r="AC58" s="53">
        <f>SUMIFS(SPED!E:E,SPED!A:A,A58,SPED!B:B,B58)</f>
        <v>160047.96719460469</v>
      </c>
      <c r="AD58" s="55">
        <f t="shared" si="49"/>
        <v>490404.93252397183</v>
      </c>
      <c r="AE58" s="55">
        <f t="shared" si="46"/>
        <v>1293.94441299201</v>
      </c>
      <c r="AF58" s="51"/>
    </row>
    <row r="59" spans="1:32" x14ac:dyDescent="0.25">
      <c r="A59" s="3">
        <v>94</v>
      </c>
      <c r="B59" s="3">
        <v>1</v>
      </c>
      <c r="C59" s="4" t="s">
        <v>83</v>
      </c>
      <c r="D59" s="5">
        <v>4</v>
      </c>
      <c r="E59" s="52">
        <f>SUMIFS('EOS GE24-F23-WEBLOAD'!$G:$G,'EOS GE24-F23-WEBLOAD'!$A:$A,$A59,'EOS GE24-F23-WEBLOAD'!$B:$B,$B59)</f>
        <v>2992.9500000000003</v>
      </c>
      <c r="F59" s="52">
        <f>SUMIFS(GENED!$F:$F,GENED!$A:$A,$A59,GENED!$B:$B,$B59)</f>
        <v>823061</v>
      </c>
      <c r="G59" s="52">
        <f>SUMIFS(GENED!$AM:$AM,GENED!$A:$A,$A59,GENED!$B:$B,$B59)</f>
        <v>144319</v>
      </c>
      <c r="H59" s="52">
        <f>SUMIFS(GENED!$J:$J,GENED!$A:$A,$A59,GENED!$B:$B,$B59)</f>
        <v>0</v>
      </c>
      <c r="I59" s="52">
        <f>SUMIFS(EL!C:C,EL!$A:$A,$A59,EL!$B:$B,$B59)</f>
        <v>10483</v>
      </c>
      <c r="J59" s="52">
        <f>SUMIFS('Student Support Aid'!F:F,'Student Support Aid'!$A:$A,$A59,'Student Support Aid'!$B:$B,$B59)</f>
        <v>40000</v>
      </c>
      <c r="K59" s="52">
        <f>SUMIFS('School Library Aid'!H:H,'School Library Aid'!$A:$A,$A59,'School Library Aid'!$B:$B,$B59)</f>
        <v>48216.424500000001</v>
      </c>
      <c r="L59" s="52">
        <v>98952</v>
      </c>
      <c r="M59" s="52">
        <f>SUMIFS('EOS GE24-F23-WEBLOAD'!$G:$G,'EOS GE24-F23-WEBLOAD'!$A:$A,$A59,'EOS GE24-F23-WEBLOAD'!$B:$B,$B59)*2</f>
        <v>5985.9000000000005</v>
      </c>
      <c r="N59" s="52">
        <f>SUMIFS(SPED!D:D,SPED!A:A,A59,SPED!B:B,B59)</f>
        <v>844955.89959670976</v>
      </c>
      <c r="O59" s="55">
        <f t="shared" si="47"/>
        <v>2015973.2240967096</v>
      </c>
      <c r="P59" s="52">
        <f t="shared" si="48"/>
        <v>673.57397353671445</v>
      </c>
      <c r="Q59" s="64"/>
      <c r="R59" s="52">
        <f>SUMIFS('EOS GE25-F23-WEBLOAD'!$G:$G,'EOS GE25-F23-WEBLOAD'!$A:$A,$A59,'EOS GE25-F23-WEBLOAD'!$B:$B,$B59)</f>
        <v>2969.3</v>
      </c>
      <c r="S59" s="52">
        <f>SUMIFS(GENED!$O:$O,GENED!$A:$A,$A59,GENED!$B:$B,$B59)</f>
        <v>1241167</v>
      </c>
      <c r="T59" s="52">
        <f>SUMIFS(GENED!$AQ:$AQ,GENED!$A:$A,$A59,GENED!$B:$B,$B59)</f>
        <v>215759</v>
      </c>
      <c r="U59" s="52">
        <f>SUMIFS(GENED!$AA:$AA,GENED!$A:$A,$A59,GENED!$B:$B,$B59)</f>
        <v>160797</v>
      </c>
      <c r="V59" s="52">
        <f>SUMIFS(GENED!$S:$S,GENED!$A:$A,$A59,GENED!$B:$B,$B59)</f>
        <v>0</v>
      </c>
      <c r="W59" s="53">
        <f>SUMIFS(EL!D:D,EL!$A:$A,$A59,EL!$B:$B,$B59)</f>
        <v>10483</v>
      </c>
      <c r="X59" s="52">
        <f>SUMIFS('Student Support Aid'!G:G,'Student Support Aid'!$A:$A,$A59,'Student Support Aid'!$B:$B,$B59)</f>
        <v>50715.644</v>
      </c>
      <c r="Y59" s="53">
        <f>SUMIFS('School Library Aid'!I:I,'School Library Aid'!$A:$A,$A59,'School Library Aid'!$B:$B,$B59)</f>
        <v>47835.423000000003</v>
      </c>
      <c r="Z59" s="53">
        <f>SUMIF(AIEA!A:A,A59,AIEA!D:D)</f>
        <v>102360</v>
      </c>
      <c r="AA59" s="53">
        <f>SUMIFS('EOS GE25-F23-WEBLOAD'!$G:$G,'EOS GE25-F23-WEBLOAD'!$A:$A,$A59,'EOS GE25-F23-WEBLOAD'!$B:$B,$B59)*2</f>
        <v>5938.6</v>
      </c>
      <c r="AB59" s="53">
        <f>SUMIF('Community Ed'!A:A,'Major Revenues'!A59,'Community Ed'!C:C)</f>
        <v>71127.86</v>
      </c>
      <c r="AC59" s="53">
        <f>SUMIFS(SPED!E:E,SPED!A:A,A59,SPED!B:B,B59)</f>
        <v>935904.31417546049</v>
      </c>
      <c r="AD59" s="55">
        <f t="shared" si="49"/>
        <v>2842087.8411754607</v>
      </c>
      <c r="AE59" s="55">
        <f t="shared" si="46"/>
        <v>957.15752573854468</v>
      </c>
      <c r="AF59" s="51"/>
    </row>
    <row r="60" spans="1:32" x14ac:dyDescent="0.25">
      <c r="A60" s="3">
        <v>95</v>
      </c>
      <c r="B60" s="3">
        <v>1</v>
      </c>
      <c r="C60" s="4" t="s">
        <v>84</v>
      </c>
      <c r="D60" s="5">
        <v>6</v>
      </c>
      <c r="E60" s="52">
        <f>SUMIFS('EOS GE24-F23-WEBLOAD'!$G:$G,'EOS GE24-F23-WEBLOAD'!$A:$A,$A60,'EOS GE24-F23-WEBLOAD'!$B:$B,$B60)</f>
        <v>324.60000000000002</v>
      </c>
      <c r="F60" s="52">
        <f>SUMIFS(GENED!$F:$F,GENED!$A:$A,$A60,GENED!$B:$B,$B60)</f>
        <v>89265</v>
      </c>
      <c r="G60" s="52">
        <f>SUMIFS(GENED!$AM:$AM,GENED!$A:$A,$A60,GENED!$B:$B,$B60)</f>
        <v>32398</v>
      </c>
      <c r="H60" s="52">
        <f>SUMIFS(GENED!$J:$J,GENED!$A:$A,$A60,GENED!$B:$B,$B60)</f>
        <v>0</v>
      </c>
      <c r="I60" s="52">
        <f>SUMIFS(EL!C:C,EL!$A:$A,$A60,EL!$B:$B,$B60)</f>
        <v>0</v>
      </c>
      <c r="J60" s="52">
        <f>SUMIFS('Student Support Aid'!F:F,'Student Support Aid'!$A:$A,$A60,'Student Support Aid'!$B:$B,$B60)</f>
        <v>40000</v>
      </c>
      <c r="K60" s="52">
        <f>SUMIFS('School Library Aid'!H:H,'School Library Aid'!$A:$A,$A60,'School Library Aid'!$B:$B,$B60)</f>
        <v>40000</v>
      </c>
      <c r="L60" s="52">
        <v>0</v>
      </c>
      <c r="M60" s="52">
        <f>SUMIFS('EOS GE24-F23-WEBLOAD'!$G:$G,'EOS GE24-F23-WEBLOAD'!$A:$A,$A60,'EOS GE24-F23-WEBLOAD'!$B:$B,$B60)*2</f>
        <v>649.20000000000005</v>
      </c>
      <c r="N60" s="52">
        <f>SUMIFS(SPED!D:D,SPED!A:A,A60,SPED!B:B,B60)</f>
        <v>55848.818136347574</v>
      </c>
      <c r="O60" s="55">
        <f t="shared" si="47"/>
        <v>258161.01813634759</v>
      </c>
      <c r="P60" s="52">
        <f t="shared" si="48"/>
        <v>795.32045020439796</v>
      </c>
      <c r="Q60" s="64"/>
      <c r="R60" s="52">
        <f>SUMIFS('EOS GE25-F23-WEBLOAD'!$G:$G,'EOS GE25-F23-WEBLOAD'!$A:$A,$A60,'EOS GE25-F23-WEBLOAD'!$B:$B,$B60)</f>
        <v>300.80000000000007</v>
      </c>
      <c r="S60" s="52">
        <f>SUMIFS(GENED!$O:$O,GENED!$A:$A,$A60,GENED!$B:$B,$B60)</f>
        <v>125735</v>
      </c>
      <c r="T60" s="52">
        <f>SUMIFS(GENED!$AQ:$AQ,GENED!$A:$A,$A60,GENED!$B:$B,$B60)</f>
        <v>50287</v>
      </c>
      <c r="U60" s="52">
        <f>SUMIFS(GENED!$AA:$AA,GENED!$A:$A,$A60,GENED!$B:$B,$B60)</f>
        <v>0</v>
      </c>
      <c r="V60" s="52">
        <f>SUMIFS(GENED!$S:$S,GENED!$A:$A,$A60,GENED!$B:$B,$B60)</f>
        <v>0</v>
      </c>
      <c r="W60" s="53">
        <f>SUMIFS(EL!D:D,EL!$A:$A,$A60,EL!$B:$B,$B60)</f>
        <v>0</v>
      </c>
      <c r="X60" s="52">
        <f>SUMIFS('Student Support Aid'!G:G,'Student Support Aid'!$A:$A,$A60,'Student Support Aid'!$B:$B,$B60)</f>
        <v>40000</v>
      </c>
      <c r="Y60" s="53">
        <f>SUMIFS('School Library Aid'!I:I,'School Library Aid'!$A:$A,$A60,'School Library Aid'!$B:$B,$B60)</f>
        <v>40000</v>
      </c>
      <c r="Z60" s="53">
        <f>SUMIF(AIEA!A:A,A60,AIEA!D:D)</f>
        <v>0</v>
      </c>
      <c r="AA60" s="53">
        <f>SUMIFS('EOS GE25-F23-WEBLOAD'!$G:$G,'EOS GE25-F23-WEBLOAD'!$A:$A,$A60,'EOS GE25-F23-WEBLOAD'!$B:$B,$B60)*2</f>
        <v>601.60000000000014</v>
      </c>
      <c r="AB60" s="53">
        <f>SUMIF('Community Ed'!A:A,'Major Revenues'!A60,'Community Ed'!C:C)</f>
        <v>9159.39</v>
      </c>
      <c r="AC60" s="53">
        <f>SUMIFS(SPED!E:E,SPED!A:A,A60,SPED!B:B,B60)</f>
        <v>59571.412193701486</v>
      </c>
      <c r="AD60" s="55">
        <f t="shared" si="49"/>
        <v>325354.40219370148</v>
      </c>
      <c r="AE60" s="55">
        <f t="shared" si="46"/>
        <v>1081.6303264418266</v>
      </c>
      <c r="AF60" s="51"/>
    </row>
    <row r="61" spans="1:32" x14ac:dyDescent="0.25">
      <c r="A61" s="3">
        <v>97</v>
      </c>
      <c r="B61" s="3">
        <v>1</v>
      </c>
      <c r="C61" s="4" t="s">
        <v>85</v>
      </c>
      <c r="D61" s="5">
        <v>6</v>
      </c>
      <c r="E61" s="52">
        <f>SUMIFS('EOS GE24-F23-WEBLOAD'!$G:$G,'EOS GE24-F23-WEBLOAD'!$A:$A,$A61,'EOS GE24-F23-WEBLOAD'!$B:$B,$B61)</f>
        <v>681</v>
      </c>
      <c r="F61" s="52">
        <f>SUMIFS(GENED!$F:$F,GENED!$A:$A,$A61,GENED!$B:$B,$B61)</f>
        <v>187275</v>
      </c>
      <c r="G61" s="52">
        <f>SUMIFS(GENED!$AM:$AM,GENED!$A:$A,$A61,GENED!$B:$B,$B61)</f>
        <v>24709</v>
      </c>
      <c r="H61" s="52">
        <f>SUMIFS(GENED!$J:$J,GENED!$A:$A,$A61,GENED!$B:$B,$B61)</f>
        <v>0</v>
      </c>
      <c r="I61" s="52">
        <f>SUMIFS(EL!C:C,EL!$A:$A,$A61,EL!$B:$B,$B61)</f>
        <v>10482</v>
      </c>
      <c r="J61" s="52">
        <f>SUMIFS('Student Support Aid'!F:F,'Student Support Aid'!$A:$A,$A61,'Student Support Aid'!$B:$B,$B61)</f>
        <v>40000</v>
      </c>
      <c r="K61" s="52">
        <f>SUMIFS('School Library Aid'!H:H,'School Library Aid'!$A:$A,$A61,'School Library Aid'!$B:$B,$B61)</f>
        <v>40000</v>
      </c>
      <c r="L61" s="52">
        <v>0</v>
      </c>
      <c r="M61" s="52">
        <f>SUMIFS('EOS GE24-F23-WEBLOAD'!$G:$G,'EOS GE24-F23-WEBLOAD'!$A:$A,$A61,'EOS GE24-F23-WEBLOAD'!$B:$B,$B61)*2</f>
        <v>1362</v>
      </c>
      <c r="N61" s="52">
        <f>SUMIFS(SPED!D:D,SPED!A:A,A61,SPED!B:B,B61)</f>
        <v>158966.78326214454</v>
      </c>
      <c r="O61" s="55">
        <f t="shared" si="47"/>
        <v>462794.78326214454</v>
      </c>
      <c r="P61" s="52">
        <f t="shared" si="48"/>
        <v>679.58117953325188</v>
      </c>
      <c r="Q61" s="64"/>
      <c r="R61" s="52">
        <f>SUMIFS('EOS GE25-F23-WEBLOAD'!$G:$G,'EOS GE25-F23-WEBLOAD'!$A:$A,$A61,'EOS GE25-F23-WEBLOAD'!$B:$B,$B61)</f>
        <v>665.6</v>
      </c>
      <c r="S61" s="52">
        <f>SUMIFS(GENED!$O:$O,GENED!$A:$A,$A61,GENED!$B:$B,$B61)</f>
        <v>278221</v>
      </c>
      <c r="T61" s="52">
        <f>SUMIFS(GENED!$AQ:$AQ,GENED!$A:$A,$A61,GENED!$B:$B,$B61)</f>
        <v>38663</v>
      </c>
      <c r="U61" s="52">
        <f>SUMIFS(GENED!$AA:$AA,GENED!$A:$A,$A61,GENED!$B:$B,$B61)</f>
        <v>0</v>
      </c>
      <c r="V61" s="52">
        <f>SUMIFS(GENED!$S:$S,GENED!$A:$A,$A61,GENED!$B:$B,$B61)</f>
        <v>0</v>
      </c>
      <c r="W61" s="53">
        <f>SUMIFS(EL!D:D,EL!$A:$A,$A61,EL!$B:$B,$B61)</f>
        <v>10482</v>
      </c>
      <c r="X61" s="52">
        <f>SUMIFS('Student Support Aid'!G:G,'Student Support Aid'!$A:$A,$A61,'Student Support Aid'!$B:$B,$B61)</f>
        <v>40000</v>
      </c>
      <c r="Y61" s="53">
        <f>SUMIFS('School Library Aid'!I:I,'School Library Aid'!$A:$A,$A61,'School Library Aid'!$B:$B,$B61)</f>
        <v>40000</v>
      </c>
      <c r="Z61" s="53">
        <f>SUMIF(AIEA!A:A,A61,AIEA!D:D)</f>
        <v>0</v>
      </c>
      <c r="AA61" s="53">
        <f>SUMIFS('EOS GE25-F23-WEBLOAD'!$G:$G,'EOS GE25-F23-WEBLOAD'!$A:$A,$A61,'EOS GE25-F23-WEBLOAD'!$B:$B,$B61)*2</f>
        <v>1331.2</v>
      </c>
      <c r="AB61" s="53">
        <f>SUMIF('Community Ed'!A:A,'Major Revenues'!A61,'Community Ed'!C:C)</f>
        <v>39879.629999999997</v>
      </c>
      <c r="AC61" s="53">
        <f>SUMIFS(SPED!E:E,SPED!A:A,A61,SPED!B:B,B61)</f>
        <v>176062.55237122439</v>
      </c>
      <c r="AD61" s="55">
        <f t="shared" si="49"/>
        <v>624639.38237122446</v>
      </c>
      <c r="AE61" s="55">
        <f t="shared" si="46"/>
        <v>938.46061053369056</v>
      </c>
      <c r="AF61" s="51"/>
    </row>
    <row r="62" spans="1:32" x14ac:dyDescent="0.25">
      <c r="A62" s="3">
        <v>99</v>
      </c>
      <c r="B62" s="3">
        <v>1</v>
      </c>
      <c r="C62" s="4" t="s">
        <v>86</v>
      </c>
      <c r="D62" s="5">
        <v>5</v>
      </c>
      <c r="E62" s="52">
        <f>SUMIFS('EOS GE24-F23-WEBLOAD'!$G:$G,'EOS GE24-F23-WEBLOAD'!$A:$A,$A62,'EOS GE24-F23-WEBLOAD'!$B:$B,$B62)</f>
        <v>1388.9999999999998</v>
      </c>
      <c r="F62" s="52">
        <f>SUMIFS(GENED!$F:$F,GENED!$A:$A,$A62,GENED!$B:$B,$B62)</f>
        <v>381975</v>
      </c>
      <c r="G62" s="52">
        <f>SUMIFS(GENED!$AM:$AM,GENED!$A:$A,$A62,GENED!$B:$B,$B62)</f>
        <v>11564</v>
      </c>
      <c r="H62" s="52">
        <f>SUMIFS(GENED!$J:$J,GENED!$A:$A,$A62,GENED!$B:$B,$B62)</f>
        <v>0</v>
      </c>
      <c r="I62" s="52">
        <f>SUMIFS(EL!C:C,EL!$A:$A,$A62,EL!$B:$B,$B62)</f>
        <v>10481</v>
      </c>
      <c r="J62" s="52">
        <f>SUMIFS('Student Support Aid'!F:F,'Student Support Aid'!$A:$A,$A62,'Student Support Aid'!$B:$B,$B62)</f>
        <v>40000</v>
      </c>
      <c r="K62" s="52">
        <f>SUMIFS('School Library Aid'!H:H,'School Library Aid'!$A:$A,$A62,'School Library Aid'!$B:$B,$B62)</f>
        <v>40000</v>
      </c>
      <c r="L62" s="52">
        <v>0</v>
      </c>
      <c r="M62" s="52">
        <f>SUMIFS('EOS GE24-F23-WEBLOAD'!$G:$G,'EOS GE24-F23-WEBLOAD'!$A:$A,$A62,'EOS GE24-F23-WEBLOAD'!$B:$B,$B62)*2</f>
        <v>2777.9999999999995</v>
      </c>
      <c r="N62" s="52">
        <f>SUMIFS(SPED!D:D,SPED!A:A,A62,SPED!B:B,B62)</f>
        <v>287074.7793441629</v>
      </c>
      <c r="O62" s="55">
        <f t="shared" si="47"/>
        <v>773872.7793441629</v>
      </c>
      <c r="P62" s="52">
        <f t="shared" si="48"/>
        <v>557.1438296214277</v>
      </c>
      <c r="Q62" s="64"/>
      <c r="R62" s="52">
        <f>SUMIFS('EOS GE25-F23-WEBLOAD'!$G:$G,'EOS GE25-F23-WEBLOAD'!$A:$A,$A62,'EOS GE25-F23-WEBLOAD'!$B:$B,$B62)</f>
        <v>1359.3999999999999</v>
      </c>
      <c r="S62" s="52">
        <f>SUMIFS(GENED!$O:$O,GENED!$A:$A,$A62,GENED!$B:$B,$B62)</f>
        <v>568229</v>
      </c>
      <c r="T62" s="52">
        <f>SUMIFS(GENED!$AQ:$AQ,GENED!$A:$A,$A62,GENED!$B:$B,$B62)</f>
        <v>19640</v>
      </c>
      <c r="U62" s="52">
        <f>SUMIFS(GENED!$AA:$AA,GENED!$A:$A,$A62,GENED!$B:$B,$B62)</f>
        <v>0</v>
      </c>
      <c r="V62" s="52">
        <f>SUMIFS(GENED!$S:$S,GENED!$A:$A,$A62,GENED!$B:$B,$B62)</f>
        <v>0</v>
      </c>
      <c r="W62" s="53">
        <f>SUMIFS(EL!D:D,EL!$A:$A,$A62,EL!$B:$B,$B62)</f>
        <v>10481</v>
      </c>
      <c r="X62" s="52">
        <f>SUMIFS('Student Support Aid'!G:G,'Student Support Aid'!$A:$A,$A62,'Student Support Aid'!$B:$B,$B62)</f>
        <v>40000</v>
      </c>
      <c r="Y62" s="53">
        <f>SUMIFS('School Library Aid'!I:I,'School Library Aid'!$A:$A,$A62,'School Library Aid'!$B:$B,$B62)</f>
        <v>40000</v>
      </c>
      <c r="Z62" s="53">
        <f>SUMIF(AIEA!A:A,A62,AIEA!D:D)</f>
        <v>0</v>
      </c>
      <c r="AA62" s="53">
        <f>SUMIFS('EOS GE25-F23-WEBLOAD'!$G:$G,'EOS GE25-F23-WEBLOAD'!$A:$A,$A62,'EOS GE25-F23-WEBLOAD'!$B:$B,$B62)*2</f>
        <v>2718.7999999999997</v>
      </c>
      <c r="AB62" s="53">
        <f>SUMIF('Community Ed'!A:A,'Major Revenues'!A62,'Community Ed'!C:C)</f>
        <v>29146.639999999999</v>
      </c>
      <c r="AC62" s="53">
        <f>SUMIFS(SPED!E:E,SPED!A:A,A62,SPED!B:B,B62)</f>
        <v>288004.74427937949</v>
      </c>
      <c r="AD62" s="55">
        <f t="shared" si="49"/>
        <v>998220.18427937955</v>
      </c>
      <c r="AE62" s="55">
        <f t="shared" si="46"/>
        <v>734.30938964203301</v>
      </c>
      <c r="AF62" s="51"/>
    </row>
    <row r="63" spans="1:32" x14ac:dyDescent="0.25">
      <c r="A63" s="3">
        <v>100</v>
      </c>
      <c r="B63" s="3">
        <v>1</v>
      </c>
      <c r="C63" s="4" t="s">
        <v>87</v>
      </c>
      <c r="D63" s="5">
        <v>6</v>
      </c>
      <c r="E63" s="52">
        <f>SUMIFS('EOS GE24-F23-WEBLOAD'!$G:$G,'EOS GE24-F23-WEBLOAD'!$A:$A,$A63,'EOS GE24-F23-WEBLOAD'!$B:$B,$B63)</f>
        <v>385.40000000000009</v>
      </c>
      <c r="F63" s="52">
        <f>SUMIFS(GENED!$F:$F,GENED!$A:$A,$A63,GENED!$B:$B,$B63)</f>
        <v>105985</v>
      </c>
      <c r="G63" s="52">
        <f>SUMIFS(GENED!$AM:$AM,GENED!$A:$A,$A63,GENED!$B:$B,$B63)</f>
        <v>22414</v>
      </c>
      <c r="H63" s="52">
        <f>SUMIFS(GENED!$J:$J,GENED!$A:$A,$A63,GENED!$B:$B,$B63)</f>
        <v>0</v>
      </c>
      <c r="I63" s="52">
        <f>SUMIFS(EL!C:C,EL!$A:$A,$A63,EL!$B:$B,$B63)</f>
        <v>10499</v>
      </c>
      <c r="J63" s="52">
        <f>SUMIFS('Student Support Aid'!F:F,'Student Support Aid'!$A:$A,$A63,'Student Support Aid'!$B:$B,$B63)</f>
        <v>40000</v>
      </c>
      <c r="K63" s="52">
        <f>SUMIFS('School Library Aid'!H:H,'School Library Aid'!$A:$A,$A63,'School Library Aid'!$B:$B,$B63)</f>
        <v>40000</v>
      </c>
      <c r="L63" s="52">
        <v>0</v>
      </c>
      <c r="M63" s="52">
        <f>SUMIFS('EOS GE24-F23-WEBLOAD'!$G:$G,'EOS GE24-F23-WEBLOAD'!$A:$A,$A63,'EOS GE24-F23-WEBLOAD'!$B:$B,$B63)*2</f>
        <v>770.80000000000018</v>
      </c>
      <c r="N63" s="52">
        <f>SUMIFS(SPED!D:D,SPED!A:A,A63,SPED!B:B,B63)</f>
        <v>53734.678056705277</v>
      </c>
      <c r="O63" s="55">
        <f t="shared" si="47"/>
        <v>273403.47805670527</v>
      </c>
      <c r="P63" s="52">
        <f t="shared" si="48"/>
        <v>709.40186314661446</v>
      </c>
      <c r="Q63" s="64"/>
      <c r="R63" s="52">
        <f>SUMIFS('EOS GE25-F23-WEBLOAD'!$G:$G,'EOS GE25-F23-WEBLOAD'!$A:$A,$A63,'EOS GE25-F23-WEBLOAD'!$B:$B,$B63)</f>
        <v>355.6</v>
      </c>
      <c r="S63" s="52">
        <f>SUMIFS(GENED!$O:$O,GENED!$A:$A,$A63,GENED!$B:$B,$B63)</f>
        <v>148641</v>
      </c>
      <c r="T63" s="52">
        <f>SUMIFS(GENED!$AQ:$AQ,GENED!$A:$A,$A63,GENED!$B:$B,$B63)</f>
        <v>34292</v>
      </c>
      <c r="U63" s="52">
        <f>SUMIFS(GENED!$AA:$AA,GENED!$A:$A,$A63,GENED!$B:$B,$B63)</f>
        <v>0</v>
      </c>
      <c r="V63" s="52">
        <f>SUMIFS(GENED!$S:$S,GENED!$A:$A,$A63,GENED!$B:$B,$B63)</f>
        <v>0</v>
      </c>
      <c r="W63" s="53">
        <f>SUMIFS(EL!D:D,EL!$A:$A,$A63,EL!$B:$B,$B63)</f>
        <v>10500</v>
      </c>
      <c r="X63" s="52">
        <f>SUMIFS('Student Support Aid'!G:G,'Student Support Aid'!$A:$A,$A63,'Student Support Aid'!$B:$B,$B63)</f>
        <v>40000</v>
      </c>
      <c r="Y63" s="53">
        <f>SUMIFS('School Library Aid'!I:I,'School Library Aid'!$A:$A,$A63,'School Library Aid'!$B:$B,$B63)</f>
        <v>40000</v>
      </c>
      <c r="Z63" s="53">
        <f>SUMIF(AIEA!A:A,A63,AIEA!D:D)</f>
        <v>0</v>
      </c>
      <c r="AA63" s="53">
        <f>SUMIFS('EOS GE25-F23-WEBLOAD'!$G:$G,'EOS GE25-F23-WEBLOAD'!$A:$A,$A63,'EOS GE25-F23-WEBLOAD'!$B:$B,$B63)*2</f>
        <v>711.2</v>
      </c>
      <c r="AB63" s="53">
        <f>SUMIF('Community Ed'!A:A,'Major Revenues'!A63,'Community Ed'!C:C)</f>
        <v>3468.57</v>
      </c>
      <c r="AC63" s="53">
        <f>SUMIFS(SPED!E:E,SPED!A:A,A63,SPED!B:B,B63)</f>
        <v>53238.367571531096</v>
      </c>
      <c r="AD63" s="55">
        <f t="shared" si="49"/>
        <v>330851.13757153112</v>
      </c>
      <c r="AE63" s="55">
        <f t="shared" si="46"/>
        <v>930.40252410441815</v>
      </c>
      <c r="AF63" s="51"/>
    </row>
    <row r="64" spans="1:32" x14ac:dyDescent="0.25">
      <c r="A64" s="3">
        <v>108</v>
      </c>
      <c r="B64" s="3">
        <v>1</v>
      </c>
      <c r="C64" s="4" t="s">
        <v>88</v>
      </c>
      <c r="D64" s="5">
        <v>3</v>
      </c>
      <c r="E64" s="52">
        <f>SUMIFS('EOS GE24-F23-WEBLOAD'!$G:$G,'EOS GE24-F23-WEBLOAD'!$A:$A,$A64,'EOS GE24-F23-WEBLOAD'!$B:$B,$B64)</f>
        <v>1007.4</v>
      </c>
      <c r="F64" s="52">
        <f>SUMIFS(GENED!$F:$F,GENED!$A:$A,$A64,GENED!$B:$B,$B64)</f>
        <v>277035</v>
      </c>
      <c r="G64" s="52">
        <f>SUMIFS(GENED!$AM:$AM,GENED!$A:$A,$A64,GENED!$B:$B,$B64)</f>
        <v>14797</v>
      </c>
      <c r="H64" s="52">
        <f>SUMIFS(GENED!$J:$J,GENED!$A:$A,$A64,GENED!$B:$B,$B64)</f>
        <v>0</v>
      </c>
      <c r="I64" s="52">
        <f>SUMIFS(EL!C:C,EL!$A:$A,$A64,EL!$B:$B,$B64)</f>
        <v>10744</v>
      </c>
      <c r="J64" s="52">
        <f>SUMIFS('Student Support Aid'!F:F,'Student Support Aid'!$A:$A,$A64,'Student Support Aid'!$B:$B,$B64)</f>
        <v>40000</v>
      </c>
      <c r="K64" s="52">
        <f>SUMIFS('School Library Aid'!H:H,'School Library Aid'!$A:$A,$A64,'School Library Aid'!$B:$B,$B64)</f>
        <v>40000</v>
      </c>
      <c r="L64" s="52">
        <v>0</v>
      </c>
      <c r="M64" s="52">
        <f>SUMIFS('EOS GE24-F23-WEBLOAD'!$G:$G,'EOS GE24-F23-WEBLOAD'!$A:$A,$A64,'EOS GE24-F23-WEBLOAD'!$B:$B,$B64)*2</f>
        <v>2014.8</v>
      </c>
      <c r="N64" s="52">
        <f>SUMIFS(SPED!D:D,SPED!A:A,A64,SPED!B:B,B64)</f>
        <v>592371.30079493416</v>
      </c>
      <c r="O64" s="55">
        <f t="shared" si="47"/>
        <v>976962.1007949342</v>
      </c>
      <c r="P64" s="52">
        <f t="shared" si="48"/>
        <v>969.78568671325615</v>
      </c>
      <c r="Q64" s="64"/>
      <c r="R64" s="52">
        <f>SUMIFS('EOS GE25-F23-WEBLOAD'!$G:$G,'EOS GE25-F23-WEBLOAD'!$A:$A,$A64,'EOS GE25-F23-WEBLOAD'!$B:$B,$B64)</f>
        <v>1017.1999999999999</v>
      </c>
      <c r="S64" s="52">
        <f>SUMIFS(GENED!$O:$O,GENED!$A:$A,$A64,GENED!$B:$B,$B64)</f>
        <v>425189</v>
      </c>
      <c r="T64" s="52">
        <f>SUMIFS(GENED!$AQ:$AQ,GENED!$A:$A,$A64,GENED!$B:$B,$B64)</f>
        <v>21041</v>
      </c>
      <c r="U64" s="52">
        <f>SUMIFS(GENED!$AA:$AA,GENED!$A:$A,$A64,GENED!$B:$B,$B64)</f>
        <v>0</v>
      </c>
      <c r="V64" s="52">
        <f>SUMIFS(GENED!$S:$S,GENED!$A:$A,$A64,GENED!$B:$B,$B64)</f>
        <v>0</v>
      </c>
      <c r="W64" s="53">
        <f>SUMIFS(EL!D:D,EL!$A:$A,$A64,EL!$B:$B,$B64)</f>
        <v>10742</v>
      </c>
      <c r="X64" s="52">
        <f>SUMIFS('Student Support Aid'!G:G,'Student Support Aid'!$A:$A,$A64,'Student Support Aid'!$B:$B,$B64)</f>
        <v>40000</v>
      </c>
      <c r="Y64" s="53">
        <f>SUMIFS('School Library Aid'!I:I,'School Library Aid'!$A:$A,$A64,'School Library Aid'!$B:$B,$B64)</f>
        <v>40000</v>
      </c>
      <c r="Z64" s="53">
        <f>SUMIF(AIEA!A:A,A64,AIEA!D:D)</f>
        <v>0</v>
      </c>
      <c r="AA64" s="53">
        <f>SUMIFS('EOS GE25-F23-WEBLOAD'!$G:$G,'EOS GE25-F23-WEBLOAD'!$A:$A,$A64,'EOS GE25-F23-WEBLOAD'!$B:$B,$B64)*2</f>
        <v>2034.3999999999999</v>
      </c>
      <c r="AB64" s="53">
        <f>SUMIF('Community Ed'!A:A,'Major Revenues'!A64,'Community Ed'!C:C)</f>
        <v>38699.449999999997</v>
      </c>
      <c r="AC64" s="53">
        <f>SUMIFS(SPED!E:E,SPED!A:A,A64,SPED!B:B,B64)</f>
        <v>624494.0191674002</v>
      </c>
      <c r="AD64" s="55">
        <f t="shared" si="49"/>
        <v>1202199.8691674001</v>
      </c>
      <c r="AE64" s="55">
        <f t="shared" si="46"/>
        <v>1181.8716763344476</v>
      </c>
      <c r="AF64" s="51"/>
    </row>
    <row r="65" spans="1:32" x14ac:dyDescent="0.25">
      <c r="A65" s="3">
        <v>110</v>
      </c>
      <c r="B65" s="3">
        <v>1</v>
      </c>
      <c r="C65" s="4" t="s">
        <v>89</v>
      </c>
      <c r="D65" s="5">
        <v>3</v>
      </c>
      <c r="E65" s="52">
        <f>SUMIFS('EOS GE24-F23-WEBLOAD'!$G:$G,'EOS GE24-F23-WEBLOAD'!$A:$A,$A65,'EOS GE24-F23-WEBLOAD'!$B:$B,$B65)</f>
        <v>4515.8</v>
      </c>
      <c r="F65" s="52">
        <f>SUMIFS(GENED!$F:$F,GENED!$A:$A,$A65,GENED!$B:$B,$B65)</f>
        <v>1241845</v>
      </c>
      <c r="G65" s="52">
        <f>SUMIFS(GENED!$AM:$AM,GENED!$A:$A,$A65,GENED!$B:$B,$B65)</f>
        <v>23288</v>
      </c>
      <c r="H65" s="52">
        <f>SUMIFS(GENED!$J:$J,GENED!$A:$A,$A65,GENED!$B:$B,$B65)</f>
        <v>0</v>
      </c>
      <c r="I65" s="52">
        <f>SUMIFS(EL!C:C,EL!$A:$A,$A65,EL!$B:$B,$B65)</f>
        <v>33456</v>
      </c>
      <c r="J65" s="52">
        <f>SUMIFS('Student Support Aid'!F:F,'Student Support Aid'!$A:$A,$A65,'Student Support Aid'!$B:$B,$B65)</f>
        <v>53918.652000000002</v>
      </c>
      <c r="K65" s="52">
        <f>SUMIFS('School Library Aid'!H:H,'School Library Aid'!$A:$A,$A65,'School Library Aid'!$B:$B,$B65)</f>
        <v>72749.538</v>
      </c>
      <c r="L65" s="52">
        <v>0</v>
      </c>
      <c r="M65" s="52">
        <f>SUMIFS('EOS GE24-F23-WEBLOAD'!$G:$G,'EOS GE24-F23-WEBLOAD'!$A:$A,$A65,'EOS GE24-F23-WEBLOAD'!$B:$B,$B65)*2</f>
        <v>9031.6</v>
      </c>
      <c r="N65" s="52">
        <f>SUMIFS(SPED!D:D,SPED!A:A,A65,SPED!B:B,B65)</f>
        <v>1744617.0512947384</v>
      </c>
      <c r="O65" s="55">
        <f t="shared" si="47"/>
        <v>3178905.8412947385</v>
      </c>
      <c r="P65" s="52">
        <f t="shared" si="48"/>
        <v>703.95186706557831</v>
      </c>
      <c r="Q65" s="64"/>
      <c r="R65" s="52">
        <f>SUMIFS('EOS GE25-F23-WEBLOAD'!$G:$G,'EOS GE25-F23-WEBLOAD'!$A:$A,$A65,'EOS GE25-F23-WEBLOAD'!$B:$B,$B65)</f>
        <v>4548</v>
      </c>
      <c r="S65" s="52">
        <f>SUMIFS(GENED!$O:$O,GENED!$A:$A,$A65,GENED!$B:$B,$B65)</f>
        <v>1901064</v>
      </c>
      <c r="T65" s="52">
        <f>SUMIFS(GENED!$AQ:$AQ,GENED!$A:$A,$A65,GENED!$B:$B,$B65)</f>
        <v>35445</v>
      </c>
      <c r="U65" s="52">
        <f>SUMIFS(GENED!$AA:$AA,GENED!$A:$A,$A65,GENED!$B:$B,$B65)</f>
        <v>0</v>
      </c>
      <c r="V65" s="52">
        <f>SUMIFS(GENED!$S:$S,GENED!$A:$A,$A65,GENED!$B:$B,$B65)</f>
        <v>0</v>
      </c>
      <c r="W65" s="53">
        <f>SUMIFS(EL!D:D,EL!$A:$A,$A65,EL!$B:$B,$B65)</f>
        <v>33444</v>
      </c>
      <c r="X65" s="52">
        <f>SUMIFS('Student Support Aid'!G:G,'Student Support Aid'!$A:$A,$A65,'Student Support Aid'!$B:$B,$B65)</f>
        <v>77679.839999999997</v>
      </c>
      <c r="Y65" s="53">
        <f>SUMIFS('School Library Aid'!I:I,'School Library Aid'!$A:$A,$A65,'School Library Aid'!$B:$B,$B65)</f>
        <v>73268.28</v>
      </c>
      <c r="Z65" s="53">
        <f>SUMIF(AIEA!A:A,A65,AIEA!D:D)</f>
        <v>0</v>
      </c>
      <c r="AA65" s="53">
        <f>SUMIFS('EOS GE25-F23-WEBLOAD'!$G:$G,'EOS GE25-F23-WEBLOAD'!$A:$A,$A65,'EOS GE25-F23-WEBLOAD'!$B:$B,$B65)*2</f>
        <v>9096</v>
      </c>
      <c r="AB65" s="53">
        <f>SUMIF('Community Ed'!A:A,'Major Revenues'!A65,'Community Ed'!C:C)</f>
        <v>23874.71</v>
      </c>
      <c r="AC65" s="53">
        <f>SUMIFS(SPED!E:E,SPED!A:A,A65,SPED!B:B,B65)</f>
        <v>1841825.8449689411</v>
      </c>
      <c r="AD65" s="55">
        <f t="shared" si="49"/>
        <v>3995697.6749689411</v>
      </c>
      <c r="AE65" s="55">
        <f t="shared" si="46"/>
        <v>878.56149405649546</v>
      </c>
      <c r="AF65" s="51"/>
    </row>
    <row r="66" spans="1:32" x14ac:dyDescent="0.25">
      <c r="A66" s="3">
        <v>111</v>
      </c>
      <c r="B66" s="3">
        <v>1</v>
      </c>
      <c r="C66" s="4" t="s">
        <v>90</v>
      </c>
      <c r="D66" s="5">
        <v>3</v>
      </c>
      <c r="E66" s="52">
        <f>SUMIFS('EOS GE24-F23-WEBLOAD'!$G:$G,'EOS GE24-F23-WEBLOAD'!$A:$A,$A66,'EOS GE24-F23-WEBLOAD'!$B:$B,$B66)</f>
        <v>1700.4000000000003</v>
      </c>
      <c r="F66" s="52">
        <f>SUMIFS(GENED!$F:$F,GENED!$A:$A,$A66,GENED!$B:$B,$B66)</f>
        <v>467610</v>
      </c>
      <c r="G66" s="52">
        <f>SUMIFS(GENED!$AM:$AM,GENED!$A:$A,$A66,GENED!$B:$B,$B66)</f>
        <v>29654</v>
      </c>
      <c r="H66" s="52">
        <f>SUMIFS(GENED!$J:$J,GENED!$A:$A,$A66,GENED!$B:$B,$B66)</f>
        <v>0</v>
      </c>
      <c r="I66" s="52">
        <f>SUMIFS(EL!C:C,EL!$A:$A,$A66,EL!$B:$B,$B66)</f>
        <v>10720</v>
      </c>
      <c r="J66" s="52">
        <f>SUMIFS('Student Support Aid'!F:F,'Student Support Aid'!$A:$A,$A66,'Student Support Aid'!$B:$B,$B66)</f>
        <v>40000</v>
      </c>
      <c r="K66" s="52">
        <f>SUMIFS('School Library Aid'!H:H,'School Library Aid'!$A:$A,$A66,'School Library Aid'!$B:$B,$B66)</f>
        <v>40000</v>
      </c>
      <c r="L66" s="52">
        <v>0</v>
      </c>
      <c r="M66" s="52">
        <f>SUMIFS('EOS GE24-F23-WEBLOAD'!$G:$G,'EOS GE24-F23-WEBLOAD'!$A:$A,$A66,'EOS GE24-F23-WEBLOAD'!$B:$B,$B66)*2</f>
        <v>3400.8000000000006</v>
      </c>
      <c r="N66" s="52">
        <f>SUMIFS(SPED!D:D,SPED!A:A,A66,SPED!B:B,B66)</f>
        <v>599164.11537008919</v>
      </c>
      <c r="O66" s="55">
        <f t="shared" si="47"/>
        <v>1190548.9153700892</v>
      </c>
      <c r="P66" s="52">
        <f t="shared" si="48"/>
        <v>700.15814830045224</v>
      </c>
      <c r="Q66" s="64"/>
      <c r="R66" s="52">
        <f>SUMIFS('EOS GE25-F23-WEBLOAD'!$G:$G,'EOS GE25-F23-WEBLOAD'!$A:$A,$A66,'EOS GE25-F23-WEBLOAD'!$B:$B,$B66)</f>
        <v>1700.4000000000003</v>
      </c>
      <c r="S66" s="52">
        <f>SUMIFS(GENED!$O:$O,GENED!$A:$A,$A66,GENED!$B:$B,$B66)</f>
        <v>710767</v>
      </c>
      <c r="T66" s="52">
        <f>SUMIFS(GENED!$AQ:$AQ,GENED!$A:$A,$A66,GENED!$B:$B,$B66)</f>
        <v>43899</v>
      </c>
      <c r="U66" s="52">
        <f>SUMIFS(GENED!$AA:$AA,GENED!$A:$A,$A66,GENED!$B:$B,$B66)</f>
        <v>0</v>
      </c>
      <c r="V66" s="52">
        <f>SUMIFS(GENED!$S:$S,GENED!$A:$A,$A66,GENED!$B:$B,$B66)</f>
        <v>0</v>
      </c>
      <c r="W66" s="53">
        <f>SUMIFS(EL!D:D,EL!$A:$A,$A66,EL!$B:$B,$B66)</f>
        <v>10720</v>
      </c>
      <c r="X66" s="52">
        <f>SUMIFS('Student Support Aid'!G:G,'Student Support Aid'!$A:$A,$A66,'Student Support Aid'!$B:$B,$B66)</f>
        <v>40000</v>
      </c>
      <c r="Y66" s="53">
        <f>SUMIFS('School Library Aid'!I:I,'School Library Aid'!$A:$A,$A66,'School Library Aid'!$B:$B,$B66)</f>
        <v>40000</v>
      </c>
      <c r="Z66" s="53">
        <f>SUMIF(AIEA!A:A,A66,AIEA!D:D)</f>
        <v>0</v>
      </c>
      <c r="AA66" s="53">
        <f>SUMIFS('EOS GE25-F23-WEBLOAD'!$G:$G,'EOS GE25-F23-WEBLOAD'!$A:$A,$A66,'EOS GE25-F23-WEBLOAD'!$B:$B,$B66)*2</f>
        <v>3400.8000000000006</v>
      </c>
      <c r="AB66" s="53">
        <f>SUMIF('Community Ed'!A:A,'Major Revenues'!A66,'Community Ed'!C:C)</f>
        <v>24795.56</v>
      </c>
      <c r="AC66" s="53">
        <f>SUMIFS(SPED!E:E,SPED!A:A,A66,SPED!B:B,B66)</f>
        <v>642513.64128566626</v>
      </c>
      <c r="AD66" s="55">
        <f t="shared" si="49"/>
        <v>1516096.0012856664</v>
      </c>
      <c r="AE66" s="55">
        <f t="shared" si="46"/>
        <v>891.61138631243591</v>
      </c>
      <c r="AF66" s="51"/>
    </row>
    <row r="67" spans="1:32" x14ac:dyDescent="0.25">
      <c r="A67" s="3">
        <v>112</v>
      </c>
      <c r="B67" s="3">
        <v>1</v>
      </c>
      <c r="C67" s="4" t="s">
        <v>91</v>
      </c>
      <c r="D67" s="5">
        <v>3</v>
      </c>
      <c r="E67" s="52">
        <f>SUMIFS('EOS GE24-F23-WEBLOAD'!$G:$G,'EOS GE24-F23-WEBLOAD'!$A:$A,$A67,'EOS GE24-F23-WEBLOAD'!$B:$B,$B67)</f>
        <v>10317.6</v>
      </c>
      <c r="F67" s="52">
        <f>SUMIFS(GENED!$F:$F,GENED!$A:$A,$A67,GENED!$B:$B,$B67)</f>
        <v>2837340</v>
      </c>
      <c r="G67" s="52">
        <f>SUMIFS(GENED!$AM:$AM,GENED!$A:$A,$A67,GENED!$B:$B,$B67)</f>
        <v>94656</v>
      </c>
      <c r="H67" s="52">
        <f>SUMIFS(GENED!$J:$J,GENED!$A:$A,$A67,GENED!$B:$B,$B67)</f>
        <v>308351.43032236781</v>
      </c>
      <c r="I67" s="52">
        <f>SUMIFS(EL!C:C,EL!$A:$A,$A67,EL!$B:$B,$B67)</f>
        <v>250711</v>
      </c>
      <c r="J67" s="52">
        <f>SUMIFS('Student Support Aid'!F:F,'Student Support Aid'!$A:$A,$A67,'Student Support Aid'!$B:$B,$B67)</f>
        <v>123192.144</v>
      </c>
      <c r="K67" s="52">
        <f>SUMIFS('School Library Aid'!H:H,'School Library Aid'!$A:$A,$A67,'School Library Aid'!$B:$B,$B67)</f>
        <v>166216.53599999999</v>
      </c>
      <c r="L67" s="52">
        <v>30224</v>
      </c>
      <c r="M67" s="52">
        <f>SUMIFS('EOS GE24-F23-WEBLOAD'!$G:$G,'EOS GE24-F23-WEBLOAD'!$A:$A,$A67,'EOS GE24-F23-WEBLOAD'!$B:$B,$B67)*2</f>
        <v>20635.2</v>
      </c>
      <c r="N67" s="52">
        <f>SUMIFS(SPED!D:D,SPED!A:A,A67,SPED!B:B,B67)</f>
        <v>3723657.1759294793</v>
      </c>
      <c r="O67" s="55">
        <f t="shared" si="47"/>
        <v>7554983.4862518469</v>
      </c>
      <c r="P67" s="52">
        <f t="shared" si="48"/>
        <v>732.24233215591289</v>
      </c>
      <c r="Q67" s="64"/>
      <c r="R67" s="52">
        <f>SUMIFS('EOS GE25-F23-WEBLOAD'!$G:$G,'EOS GE25-F23-WEBLOAD'!$A:$A,$A67,'EOS GE25-F23-WEBLOAD'!$B:$B,$B67)</f>
        <v>10448.199999999999</v>
      </c>
      <c r="S67" s="52">
        <f>SUMIFS(GENED!$O:$O,GENED!$A:$A,$A67,GENED!$B:$B,$B67)</f>
        <v>4367347</v>
      </c>
      <c r="T67" s="52">
        <f>SUMIFS(GENED!$AQ:$AQ,GENED!$A:$A,$A67,GENED!$B:$B,$B67)</f>
        <v>118681.49600000679</v>
      </c>
      <c r="U67" s="52">
        <f>SUMIFS(GENED!$AA:$AA,GENED!$A:$A,$A67,GENED!$B:$B,$B67)</f>
        <v>0</v>
      </c>
      <c r="V67" s="52">
        <f>SUMIFS(GENED!$S:$S,GENED!$A:$A,$A67,GENED!$B:$B,$B67)</f>
        <v>350996.96668648627</v>
      </c>
      <c r="W67" s="53">
        <f>SUMIFS(EL!D:D,EL!$A:$A,$A67,EL!$B:$B,$B67)</f>
        <v>250314</v>
      </c>
      <c r="X67" s="52">
        <f>SUMIFS('Student Support Aid'!G:G,'Student Support Aid'!$A:$A,$A67,'Student Support Aid'!$B:$B,$B67)</f>
        <v>178455.25599999996</v>
      </c>
      <c r="Y67" s="53">
        <f>SUMIFS('School Library Aid'!I:I,'School Library Aid'!$A:$A,$A67,'School Library Aid'!$B:$B,$B67)</f>
        <v>168320.50199999998</v>
      </c>
      <c r="Z67" s="53">
        <f>SUMIF(AIEA!A:A,A67,AIEA!D:D)</f>
        <v>30792</v>
      </c>
      <c r="AA67" s="53">
        <f>SUMIFS('EOS GE25-F23-WEBLOAD'!$G:$G,'EOS GE25-F23-WEBLOAD'!$A:$A,$A67,'EOS GE25-F23-WEBLOAD'!$B:$B,$B67)*2</f>
        <v>20896.399999999998</v>
      </c>
      <c r="AB67" s="53">
        <f>SUMIF('Community Ed'!A:A,'Major Revenues'!A67,'Community Ed'!C:C)</f>
        <v>17752.28</v>
      </c>
      <c r="AC67" s="53">
        <f>SUMIFS(SPED!E:E,SPED!A:A,A67,SPED!B:B,B67)</f>
        <v>4055611.3281113636</v>
      </c>
      <c r="AD67" s="55">
        <f t="shared" si="49"/>
        <v>9559167.2287978567</v>
      </c>
      <c r="AE67" s="55">
        <f t="shared" si="46"/>
        <v>914.91043708943721</v>
      </c>
      <c r="AF67" s="51"/>
    </row>
    <row r="68" spans="1:32" x14ac:dyDescent="0.25">
      <c r="A68" s="3">
        <v>113</v>
      </c>
      <c r="B68" s="3">
        <v>1</v>
      </c>
      <c r="C68" s="4" t="s">
        <v>92</v>
      </c>
      <c r="D68" s="5">
        <v>6</v>
      </c>
      <c r="E68" s="52">
        <f>SUMIFS('EOS GE24-F23-WEBLOAD'!$G:$G,'EOS GE24-F23-WEBLOAD'!$A:$A,$A68,'EOS GE24-F23-WEBLOAD'!$B:$B,$B68)</f>
        <v>792</v>
      </c>
      <c r="F68" s="52">
        <f>SUMIFS(GENED!$F:$F,GENED!$A:$A,$A68,GENED!$B:$B,$B68)</f>
        <v>217800</v>
      </c>
      <c r="G68" s="52">
        <f>SUMIFS(GENED!$AM:$AM,GENED!$A:$A,$A68,GENED!$B:$B,$B68)</f>
        <v>68678</v>
      </c>
      <c r="H68" s="52">
        <f>SUMIFS(GENED!$J:$J,GENED!$A:$A,$A68,GENED!$B:$B,$B68)</f>
        <v>20531.490249126218</v>
      </c>
      <c r="I68" s="52">
        <f>SUMIFS(EL!C:C,EL!$A:$A,$A68,EL!$B:$B,$B68)</f>
        <v>10489</v>
      </c>
      <c r="J68" s="52">
        <f>SUMIFS('Student Support Aid'!F:F,'Student Support Aid'!$A:$A,$A68,'Student Support Aid'!$B:$B,$B68)</f>
        <v>40000</v>
      </c>
      <c r="K68" s="52">
        <f>SUMIFS('School Library Aid'!H:H,'School Library Aid'!$A:$A,$A68,'School Library Aid'!$B:$B,$B68)</f>
        <v>40000</v>
      </c>
      <c r="L68" s="52">
        <v>48116</v>
      </c>
      <c r="M68" s="52">
        <f>SUMIFS('EOS GE24-F23-WEBLOAD'!$G:$G,'EOS GE24-F23-WEBLOAD'!$A:$A,$A68,'EOS GE24-F23-WEBLOAD'!$B:$B,$B68)*2</f>
        <v>1584</v>
      </c>
      <c r="N68" s="52">
        <f>SUMIFS(SPED!D:D,SPED!A:A,A68,SPED!B:B,B68)</f>
        <v>229088.45515106921</v>
      </c>
      <c r="O68" s="55">
        <f t="shared" si="47"/>
        <v>676286.94540019543</v>
      </c>
      <c r="P68" s="52">
        <f t="shared" si="48"/>
        <v>853.89765833358013</v>
      </c>
      <c r="Q68" s="64"/>
      <c r="R68" s="52">
        <f>SUMIFS('EOS GE25-F23-WEBLOAD'!$G:$G,'EOS GE25-F23-WEBLOAD'!$A:$A,$A68,'EOS GE25-F23-WEBLOAD'!$B:$B,$B68)</f>
        <v>792</v>
      </c>
      <c r="S68" s="52">
        <f>SUMIFS(GENED!$O:$O,GENED!$A:$A,$A68,GENED!$B:$B,$B68)</f>
        <v>331056</v>
      </c>
      <c r="T68" s="52">
        <f>SUMIFS(GENED!$AQ:$AQ,GENED!$A:$A,$A68,GENED!$B:$B,$B68)</f>
        <v>99087.446000001393</v>
      </c>
      <c r="U68" s="52">
        <f>SUMIFS(GENED!$AA:$AA,GENED!$A:$A,$A68,GENED!$B:$B,$B68)</f>
        <v>0</v>
      </c>
      <c r="V68" s="52">
        <f>SUMIFS(GENED!$S:$S,GENED!$A:$A,$A68,GENED!$B:$B,$B68)</f>
        <v>18467.433530845388</v>
      </c>
      <c r="W68" s="53">
        <f>SUMIFS(EL!D:D,EL!$A:$A,$A68,EL!$B:$B,$B68)</f>
        <v>10489</v>
      </c>
      <c r="X68" s="52">
        <f>SUMIFS('Student Support Aid'!G:G,'Student Support Aid'!$A:$A,$A68,'Student Support Aid'!$B:$B,$B68)</f>
        <v>40000</v>
      </c>
      <c r="Y68" s="53">
        <f>SUMIFS('School Library Aid'!I:I,'School Library Aid'!$A:$A,$A68,'School Library Aid'!$B:$B,$B68)</f>
        <v>40000</v>
      </c>
      <c r="Z68" s="53">
        <f>SUMIF(AIEA!A:A,A68,AIEA!D:D)</f>
        <v>49394</v>
      </c>
      <c r="AA68" s="53">
        <f>SUMIFS('EOS GE25-F23-WEBLOAD'!$G:$G,'EOS GE25-F23-WEBLOAD'!$A:$A,$A68,'EOS GE25-F23-WEBLOAD'!$B:$B,$B68)*2</f>
        <v>1584</v>
      </c>
      <c r="AB68" s="53">
        <f>SUMIF('Community Ed'!A:A,'Major Revenues'!A68,'Community Ed'!C:C)</f>
        <v>0</v>
      </c>
      <c r="AC68" s="53">
        <f>SUMIFS(SPED!E:E,SPED!A:A,A68,SPED!B:B,B68)</f>
        <v>239375.25235054269</v>
      </c>
      <c r="AD68" s="55">
        <f t="shared" si="49"/>
        <v>829453.13188138953</v>
      </c>
      <c r="AE68" s="55">
        <f t="shared" si="46"/>
        <v>1047.2893079310475</v>
      </c>
      <c r="AF68" s="51"/>
    </row>
    <row r="69" spans="1:32" x14ac:dyDescent="0.25">
      <c r="A69" s="3">
        <v>115</v>
      </c>
      <c r="B69" s="3">
        <v>1</v>
      </c>
      <c r="C69" s="4" t="s">
        <v>93</v>
      </c>
      <c r="D69" s="5">
        <v>5</v>
      </c>
      <c r="E69" s="52">
        <f>SUMIFS('EOS GE24-F23-WEBLOAD'!$G:$G,'EOS GE24-F23-WEBLOAD'!$A:$A,$A69,'EOS GE24-F23-WEBLOAD'!$B:$B,$B69)</f>
        <v>1464.8</v>
      </c>
      <c r="F69" s="52">
        <f>SUMIFS(GENED!$F:$F,GENED!$A:$A,$A69,GENED!$B:$B,$B69)</f>
        <v>402820</v>
      </c>
      <c r="G69" s="52">
        <f>SUMIFS(GENED!$AM:$AM,GENED!$A:$A,$A69,GENED!$B:$B,$B69)</f>
        <v>160957</v>
      </c>
      <c r="H69" s="52">
        <f>SUMIFS(GENED!$J:$J,GENED!$A:$A,$A69,GENED!$B:$B,$B69)</f>
        <v>0</v>
      </c>
      <c r="I69" s="52">
        <f>SUMIFS(EL!C:C,EL!$A:$A,$A69,EL!$B:$B,$B69)</f>
        <v>0</v>
      </c>
      <c r="J69" s="52">
        <f>SUMIFS('Student Support Aid'!F:F,'Student Support Aid'!$A:$A,$A69,'Student Support Aid'!$B:$B,$B69)</f>
        <v>40000</v>
      </c>
      <c r="K69" s="52">
        <f>SUMIFS('School Library Aid'!H:H,'School Library Aid'!$A:$A,$A69,'School Library Aid'!$B:$B,$B69)</f>
        <v>40000</v>
      </c>
      <c r="L69" s="52">
        <v>168248</v>
      </c>
      <c r="M69" s="52">
        <f>SUMIFS('EOS GE24-F23-WEBLOAD'!$G:$G,'EOS GE24-F23-WEBLOAD'!$A:$A,$A69,'EOS GE24-F23-WEBLOAD'!$B:$B,$B69)*2</f>
        <v>2929.6</v>
      </c>
      <c r="N69" s="52">
        <f>SUMIFS(SPED!D:D,SPED!A:A,A69,SPED!B:B,B69)</f>
        <v>469749.66617229907</v>
      </c>
      <c r="O69" s="55">
        <f t="shared" si="47"/>
        <v>1284704.2661722992</v>
      </c>
      <c r="P69" s="52">
        <f t="shared" si="48"/>
        <v>877.05097362936863</v>
      </c>
      <c r="Q69" s="64"/>
      <c r="R69" s="52">
        <f>SUMIFS('EOS GE25-F23-WEBLOAD'!$G:$G,'EOS GE25-F23-WEBLOAD'!$A:$A,$A69,'EOS GE25-F23-WEBLOAD'!$B:$B,$B69)</f>
        <v>1464.8</v>
      </c>
      <c r="S69" s="52">
        <f>SUMIFS(GENED!$O:$O,GENED!$A:$A,$A69,GENED!$B:$B,$B69)</f>
        <v>612287</v>
      </c>
      <c r="T69" s="52">
        <f>SUMIFS(GENED!$AQ:$AQ,GENED!$A:$A,$A69,GENED!$B:$B,$B69)</f>
        <v>243271</v>
      </c>
      <c r="U69" s="52">
        <f>SUMIFS(GENED!$AA:$AA,GENED!$A:$A,$A69,GENED!$B:$B,$B69)</f>
        <v>55722</v>
      </c>
      <c r="V69" s="52">
        <f>SUMIFS(GENED!$S:$S,GENED!$A:$A,$A69,GENED!$B:$B,$B69)</f>
        <v>0</v>
      </c>
      <c r="W69" s="53">
        <f>SUMIFS(EL!D:D,EL!$A:$A,$A69,EL!$B:$B,$B69)</f>
        <v>0</v>
      </c>
      <c r="X69" s="52">
        <f>SUMIFS('Student Support Aid'!G:G,'Student Support Aid'!$A:$A,$A69,'Student Support Aid'!$B:$B,$B69)</f>
        <v>40000</v>
      </c>
      <c r="Y69" s="53">
        <f>SUMIFS('School Library Aid'!I:I,'School Library Aid'!$A:$A,$A69,'School Library Aid'!$B:$B,$B69)</f>
        <v>40000</v>
      </c>
      <c r="Z69" s="53">
        <f>SUMIF(AIEA!A:A,A69,AIEA!D:D)</f>
        <v>174496</v>
      </c>
      <c r="AA69" s="53">
        <f>SUMIFS('EOS GE25-F23-WEBLOAD'!$G:$G,'EOS GE25-F23-WEBLOAD'!$A:$A,$A69,'EOS GE25-F23-WEBLOAD'!$B:$B,$B69)*2</f>
        <v>2929.6</v>
      </c>
      <c r="AB69" s="53">
        <f>SUMIF('Community Ed'!A:A,'Major Revenues'!A69,'Community Ed'!C:C)</f>
        <v>9593.39</v>
      </c>
      <c r="AC69" s="53">
        <f>SUMIFS(SPED!E:E,SPED!A:A,A69,SPED!B:B,B69)</f>
        <v>637315.69315920211</v>
      </c>
      <c r="AD69" s="55">
        <f t="shared" si="49"/>
        <v>1815614.6831592021</v>
      </c>
      <c r="AE69" s="55">
        <f t="shared" si="46"/>
        <v>1239.4966433364298</v>
      </c>
      <c r="AF69" s="51"/>
    </row>
    <row r="70" spans="1:32" x14ac:dyDescent="0.25">
      <c r="A70" s="3">
        <v>116</v>
      </c>
      <c r="B70" s="3">
        <v>1</v>
      </c>
      <c r="C70" s="4" t="s">
        <v>94</v>
      </c>
      <c r="D70" s="5">
        <v>6</v>
      </c>
      <c r="E70" s="52">
        <f>SUMIFS('EOS GE24-F23-WEBLOAD'!$G:$G,'EOS GE24-F23-WEBLOAD'!$A:$A,$A70,'EOS GE24-F23-WEBLOAD'!$B:$B,$B70)</f>
        <v>1358.8</v>
      </c>
      <c r="F70" s="52">
        <f>SUMIFS(GENED!$F:$F,GENED!$A:$A,$A70,GENED!$B:$B,$B70)</f>
        <v>373670</v>
      </c>
      <c r="G70" s="52">
        <f>SUMIFS(GENED!$AM:$AM,GENED!$A:$A,$A70,GENED!$B:$B,$B70)</f>
        <v>53822</v>
      </c>
      <c r="H70" s="52">
        <f>SUMIFS(GENED!$J:$J,GENED!$A:$A,$A70,GENED!$B:$B,$B70)</f>
        <v>0</v>
      </c>
      <c r="I70" s="52">
        <f>SUMIFS(EL!C:C,EL!$A:$A,$A70,EL!$B:$B,$B70)</f>
        <v>0</v>
      </c>
      <c r="J70" s="52">
        <f>SUMIFS('Student Support Aid'!F:F,'Student Support Aid'!$A:$A,$A70,'Student Support Aid'!$B:$B,$B70)</f>
        <v>40000</v>
      </c>
      <c r="K70" s="52">
        <f>SUMIFS('School Library Aid'!H:H,'School Library Aid'!$A:$A,$A70,'School Library Aid'!$B:$B,$B70)</f>
        <v>40000</v>
      </c>
      <c r="L70" s="52">
        <v>20142</v>
      </c>
      <c r="M70" s="52">
        <f>SUMIFS('EOS GE24-F23-WEBLOAD'!$G:$G,'EOS GE24-F23-WEBLOAD'!$A:$A,$A70,'EOS GE24-F23-WEBLOAD'!$B:$B,$B70)*2</f>
        <v>2717.6</v>
      </c>
      <c r="N70" s="52">
        <f>SUMIFS(SPED!D:D,SPED!A:A,A70,SPED!B:B,B70)</f>
        <v>289855.60882293386</v>
      </c>
      <c r="O70" s="55">
        <f t="shared" si="47"/>
        <v>820207.20882293384</v>
      </c>
      <c r="P70" s="52">
        <f t="shared" si="48"/>
        <v>603.62614720557394</v>
      </c>
      <c r="Q70" s="64"/>
      <c r="R70" s="52">
        <f>SUMIFS('EOS GE25-F23-WEBLOAD'!$G:$G,'EOS GE25-F23-WEBLOAD'!$A:$A,$A70,'EOS GE25-F23-WEBLOAD'!$B:$B,$B70)</f>
        <v>1370.8</v>
      </c>
      <c r="S70" s="52">
        <f>SUMIFS(GENED!$O:$O,GENED!$A:$A,$A70,GENED!$B:$B,$B70)</f>
        <v>572995</v>
      </c>
      <c r="T70" s="52">
        <f>SUMIFS(GENED!$AQ:$AQ,GENED!$A:$A,$A70,GENED!$B:$B,$B70)</f>
        <v>82276</v>
      </c>
      <c r="U70" s="52">
        <f>SUMIFS(GENED!$AA:$AA,GENED!$A:$A,$A70,GENED!$B:$B,$B70)</f>
        <v>0</v>
      </c>
      <c r="V70" s="52">
        <f>SUMIFS(GENED!$S:$S,GENED!$A:$A,$A70,GENED!$B:$B,$B70)</f>
        <v>0</v>
      </c>
      <c r="W70" s="53">
        <f>SUMIFS(EL!D:D,EL!$A:$A,$A70,EL!$B:$B,$B70)</f>
        <v>0</v>
      </c>
      <c r="X70" s="52">
        <f>SUMIFS('Student Support Aid'!G:G,'Student Support Aid'!$A:$A,$A70,'Student Support Aid'!$B:$B,$B70)</f>
        <v>40000</v>
      </c>
      <c r="Y70" s="53">
        <f>SUMIFS('School Library Aid'!I:I,'School Library Aid'!$A:$A,$A70,'School Library Aid'!$B:$B,$B70)</f>
        <v>40000</v>
      </c>
      <c r="Z70" s="53">
        <f>SUMIF(AIEA!A:A,A70,AIEA!D:D)</f>
        <v>20284</v>
      </c>
      <c r="AA70" s="53">
        <f>SUMIFS('EOS GE25-F23-WEBLOAD'!$G:$G,'EOS GE25-F23-WEBLOAD'!$A:$A,$A70,'EOS GE25-F23-WEBLOAD'!$B:$B,$B70)*2</f>
        <v>2741.6</v>
      </c>
      <c r="AB70" s="53">
        <f>SUMIF('Community Ed'!A:A,'Major Revenues'!A70,'Community Ed'!C:C)</f>
        <v>4487.57</v>
      </c>
      <c r="AC70" s="53">
        <f>SUMIFS(SPED!E:E,SPED!A:A,A70,SPED!B:B,B70)</f>
        <v>311369.25390530797</v>
      </c>
      <c r="AD70" s="55">
        <f t="shared" si="49"/>
        <v>1074153.4239053079</v>
      </c>
      <c r="AE70" s="55">
        <f t="shared" si="46"/>
        <v>783.59601977334978</v>
      </c>
      <c r="AF70" s="51"/>
    </row>
    <row r="71" spans="1:32" x14ac:dyDescent="0.25">
      <c r="A71" s="3">
        <v>118</v>
      </c>
      <c r="B71" s="3">
        <v>1</v>
      </c>
      <c r="C71" s="4" t="s">
        <v>95</v>
      </c>
      <c r="D71" s="5">
        <v>6</v>
      </c>
      <c r="E71" s="52">
        <f>SUMIFS('EOS GE24-F23-WEBLOAD'!$G:$G,'EOS GE24-F23-WEBLOAD'!$A:$A,$A71,'EOS GE24-F23-WEBLOAD'!$B:$B,$B71)</f>
        <v>352.40000000000003</v>
      </c>
      <c r="F71" s="52">
        <f>SUMIFS(GENED!$F:$F,GENED!$A:$A,$A71,GENED!$B:$B,$B71)</f>
        <v>96910</v>
      </c>
      <c r="G71" s="52">
        <f>SUMIFS(GENED!$AM:$AM,GENED!$A:$A,$A71,GENED!$B:$B,$B71)</f>
        <v>76144</v>
      </c>
      <c r="H71" s="52">
        <f>SUMIFS(GENED!$J:$J,GENED!$A:$A,$A71,GENED!$B:$B,$B71)</f>
        <v>0</v>
      </c>
      <c r="I71" s="52">
        <f>SUMIFS(EL!C:C,EL!$A:$A,$A71,EL!$B:$B,$B71)</f>
        <v>0</v>
      </c>
      <c r="J71" s="52">
        <f>SUMIFS('Student Support Aid'!F:F,'Student Support Aid'!$A:$A,$A71,'Student Support Aid'!$B:$B,$B71)</f>
        <v>40000</v>
      </c>
      <c r="K71" s="52">
        <f>SUMIFS('School Library Aid'!H:H,'School Library Aid'!$A:$A,$A71,'School Library Aid'!$B:$B,$B71)</f>
        <v>40000</v>
      </c>
      <c r="L71" s="52">
        <v>27048</v>
      </c>
      <c r="M71" s="52">
        <f>SUMIFS('EOS GE24-F23-WEBLOAD'!$G:$G,'EOS GE24-F23-WEBLOAD'!$A:$A,$A71,'EOS GE24-F23-WEBLOAD'!$B:$B,$B71)*2</f>
        <v>704.80000000000007</v>
      </c>
      <c r="N71" s="52">
        <f>SUMIFS(SPED!D:D,SPED!A:A,A71,SPED!B:B,B71)</f>
        <v>164465.9383922366</v>
      </c>
      <c r="O71" s="55">
        <f t="shared" si="47"/>
        <v>445272.73839223658</v>
      </c>
      <c r="P71" s="52">
        <f t="shared" si="48"/>
        <v>1263.5435255171299</v>
      </c>
      <c r="Q71" s="64"/>
      <c r="R71" s="52">
        <f>SUMIFS('EOS GE25-F23-WEBLOAD'!$G:$G,'EOS GE25-F23-WEBLOAD'!$A:$A,$A71,'EOS GE25-F23-WEBLOAD'!$B:$B,$B71)</f>
        <v>352.40000000000003</v>
      </c>
      <c r="S71" s="52">
        <f>SUMIFS(GENED!$O:$O,GENED!$A:$A,$A71,GENED!$B:$B,$B71)</f>
        <v>147303</v>
      </c>
      <c r="T71" s="52">
        <f>SUMIFS(GENED!$AQ:$AQ,GENED!$A:$A,$A71,GENED!$B:$B,$B71)</f>
        <v>116787</v>
      </c>
      <c r="U71" s="52">
        <f>SUMIFS(GENED!$AA:$AA,GENED!$A:$A,$A71,GENED!$B:$B,$B71)</f>
        <v>0</v>
      </c>
      <c r="V71" s="52">
        <f>SUMIFS(GENED!$S:$S,GENED!$A:$A,$A71,GENED!$B:$B,$B71)</f>
        <v>0</v>
      </c>
      <c r="W71" s="53">
        <f>SUMIFS(EL!D:D,EL!$A:$A,$A71,EL!$B:$B,$B71)</f>
        <v>0</v>
      </c>
      <c r="X71" s="52">
        <f>SUMIFS('Student Support Aid'!G:G,'Student Support Aid'!$A:$A,$A71,'Student Support Aid'!$B:$B,$B71)</f>
        <v>40000</v>
      </c>
      <c r="Y71" s="53">
        <f>SUMIFS('School Library Aid'!I:I,'School Library Aid'!$A:$A,$A71,'School Library Aid'!$B:$B,$B71)</f>
        <v>40000</v>
      </c>
      <c r="Z71" s="53">
        <f>SUMIF(AIEA!A:A,A71,AIEA!D:D)</f>
        <v>30048</v>
      </c>
      <c r="AA71" s="53">
        <f>SUMIFS('EOS GE25-F23-WEBLOAD'!$G:$G,'EOS GE25-F23-WEBLOAD'!$A:$A,$A71,'EOS GE25-F23-WEBLOAD'!$B:$B,$B71)*2</f>
        <v>704.80000000000007</v>
      </c>
      <c r="AB71" s="53">
        <f>SUMIF('Community Ed'!A:A,'Major Revenues'!A71,'Community Ed'!C:C)</f>
        <v>0</v>
      </c>
      <c r="AC71" s="53">
        <f>SUMIFS(SPED!E:E,SPED!A:A,A71,SPED!B:B,B71)</f>
        <v>154774.08095211827</v>
      </c>
      <c r="AD71" s="55">
        <f t="shared" si="49"/>
        <v>529616.8809521182</v>
      </c>
      <c r="AE71" s="55">
        <f t="shared" si="46"/>
        <v>1502.8855872648076</v>
      </c>
      <c r="AF71" s="51"/>
    </row>
    <row r="72" spans="1:32" x14ac:dyDescent="0.25">
      <c r="A72" s="3">
        <v>129</v>
      </c>
      <c r="B72" s="3">
        <v>1</v>
      </c>
      <c r="C72" s="4" t="s">
        <v>96</v>
      </c>
      <c r="D72" s="5">
        <v>5</v>
      </c>
      <c r="E72" s="52">
        <f>SUMIFS('EOS GE24-F23-WEBLOAD'!$G:$G,'EOS GE24-F23-WEBLOAD'!$A:$A,$A72,'EOS GE24-F23-WEBLOAD'!$B:$B,$B72)</f>
        <v>1609.6000000000001</v>
      </c>
      <c r="F72" s="52">
        <f>SUMIFS(GENED!$F:$F,GENED!$A:$A,$A72,GENED!$B:$B,$B72)</f>
        <v>442640</v>
      </c>
      <c r="G72" s="52">
        <f>SUMIFS(GENED!$AM:$AM,GENED!$A:$A,$A72,GENED!$B:$B,$B72)</f>
        <v>96754</v>
      </c>
      <c r="H72" s="52">
        <f>SUMIFS(GENED!$J:$J,GENED!$A:$A,$A72,GENED!$B:$B,$B72)</f>
        <v>0</v>
      </c>
      <c r="I72" s="52">
        <f>SUMIFS(EL!C:C,EL!$A:$A,$A72,EL!$B:$B,$B72)</f>
        <v>78450</v>
      </c>
      <c r="J72" s="52">
        <f>SUMIFS('Student Support Aid'!F:F,'Student Support Aid'!$A:$A,$A72,'Student Support Aid'!$B:$B,$B72)</f>
        <v>40000</v>
      </c>
      <c r="K72" s="52">
        <f>SUMIFS('School Library Aid'!H:H,'School Library Aid'!$A:$A,$A72,'School Library Aid'!$B:$B,$B72)</f>
        <v>40000</v>
      </c>
      <c r="L72" s="52">
        <v>20426</v>
      </c>
      <c r="M72" s="52">
        <f>SUMIFS('EOS GE24-F23-WEBLOAD'!$G:$G,'EOS GE24-F23-WEBLOAD'!$A:$A,$A72,'EOS GE24-F23-WEBLOAD'!$B:$B,$B72)*2</f>
        <v>3219.2000000000003</v>
      </c>
      <c r="N72" s="52">
        <f>SUMIFS(SPED!D:D,SPED!A:A,A72,SPED!B:B,B72)</f>
        <v>725953.34815129917</v>
      </c>
      <c r="O72" s="55">
        <f t="shared" si="47"/>
        <v>1447442.5481512991</v>
      </c>
      <c r="P72" s="52">
        <f t="shared" si="48"/>
        <v>899.25605625701974</v>
      </c>
      <c r="Q72" s="64"/>
      <c r="R72" s="52">
        <f>SUMIFS('EOS GE25-F23-WEBLOAD'!$G:$G,'EOS GE25-F23-WEBLOAD'!$A:$A,$A72,'EOS GE25-F23-WEBLOAD'!$B:$B,$B72)</f>
        <v>1609.6000000000001</v>
      </c>
      <c r="S72" s="52">
        <f>SUMIFS(GENED!$O:$O,GENED!$A:$A,$A72,GENED!$B:$B,$B72)</f>
        <v>672813</v>
      </c>
      <c r="T72" s="52">
        <f>SUMIFS(GENED!$AQ:$AQ,GENED!$A:$A,$A72,GENED!$B:$B,$B72)</f>
        <v>128384</v>
      </c>
      <c r="U72" s="52">
        <f>SUMIFS(GENED!$AA:$AA,GENED!$A:$A,$A72,GENED!$B:$B,$B72)</f>
        <v>65983</v>
      </c>
      <c r="V72" s="52">
        <f>SUMIFS(GENED!$S:$S,GENED!$A:$A,$A72,GENED!$B:$B,$B72)</f>
        <v>0</v>
      </c>
      <c r="W72" s="53">
        <f>SUMIFS(EL!D:D,EL!$A:$A,$A72,EL!$B:$B,$B72)</f>
        <v>78450</v>
      </c>
      <c r="X72" s="52">
        <f>SUMIFS('Student Support Aid'!G:G,'Student Support Aid'!$A:$A,$A72,'Student Support Aid'!$B:$B,$B72)</f>
        <v>40000</v>
      </c>
      <c r="Y72" s="53">
        <f>SUMIFS('School Library Aid'!I:I,'School Library Aid'!$A:$A,$A72,'School Library Aid'!$B:$B,$B72)</f>
        <v>40000</v>
      </c>
      <c r="Z72" s="53">
        <f>SUMIF(AIEA!A:A,A72,AIEA!D:D)</f>
        <v>20568</v>
      </c>
      <c r="AA72" s="53">
        <f>SUMIFS('EOS GE25-F23-WEBLOAD'!$G:$G,'EOS GE25-F23-WEBLOAD'!$A:$A,$A72,'EOS GE25-F23-WEBLOAD'!$B:$B,$B72)*2</f>
        <v>3219.2000000000003</v>
      </c>
      <c r="AB72" s="53">
        <f>SUMIF('Community Ed'!A:A,'Major Revenues'!A72,'Community Ed'!C:C)</f>
        <v>39583.449999999997</v>
      </c>
      <c r="AC72" s="53">
        <f>SUMIFS(SPED!E:E,SPED!A:A,A72,SPED!B:B,B72)</f>
        <v>536911.6357327681</v>
      </c>
      <c r="AD72" s="55">
        <f t="shared" si="49"/>
        <v>1625912.285732768</v>
      </c>
      <c r="AE72" s="55">
        <f t="shared" si="46"/>
        <v>1010.1343723488866</v>
      </c>
      <c r="AF72" s="51"/>
    </row>
    <row r="73" spans="1:32" x14ac:dyDescent="0.25">
      <c r="A73" s="3">
        <v>138</v>
      </c>
      <c r="B73" s="3">
        <v>1</v>
      </c>
      <c r="C73" s="4" t="s">
        <v>97</v>
      </c>
      <c r="D73" s="5">
        <v>4</v>
      </c>
      <c r="E73" s="52">
        <f>SUMIFS('EOS GE24-F23-WEBLOAD'!$G:$G,'EOS GE24-F23-WEBLOAD'!$A:$A,$A73,'EOS GE24-F23-WEBLOAD'!$B:$B,$B73)</f>
        <v>2881</v>
      </c>
      <c r="F73" s="52">
        <f>SUMIFS(GENED!$F:$F,GENED!$A:$A,$A73,GENED!$B:$B,$B73)</f>
        <v>792275</v>
      </c>
      <c r="G73" s="52">
        <f>SUMIFS(GENED!$AM:$AM,GENED!$A:$A,$A73,GENED!$B:$B,$B73)</f>
        <v>75548</v>
      </c>
      <c r="H73" s="52">
        <f>SUMIFS(GENED!$J:$J,GENED!$A:$A,$A73,GENED!$B:$B,$B73)</f>
        <v>42251.610181200027</v>
      </c>
      <c r="I73" s="52">
        <f>SUMIFS(EL!C:C,EL!$A:$A,$A73,EL!$B:$B,$B73)</f>
        <v>12937</v>
      </c>
      <c r="J73" s="52">
        <f>SUMIFS('Student Support Aid'!F:F,'Student Support Aid'!$A:$A,$A73,'Student Support Aid'!$B:$B,$B73)</f>
        <v>40000</v>
      </c>
      <c r="K73" s="52">
        <f>SUMIFS('School Library Aid'!H:H,'School Library Aid'!$A:$A,$A73,'School Library Aid'!$B:$B,$B73)</f>
        <v>46412.909999999996</v>
      </c>
      <c r="L73" s="52">
        <v>23834</v>
      </c>
      <c r="M73" s="52">
        <f>SUMIFS('EOS GE24-F23-WEBLOAD'!$G:$G,'EOS GE24-F23-WEBLOAD'!$A:$A,$A73,'EOS GE24-F23-WEBLOAD'!$B:$B,$B73)*2</f>
        <v>5762</v>
      </c>
      <c r="N73" s="52">
        <f>SUMIFS(SPED!D:D,SPED!A:A,A73,SPED!B:B,B73)</f>
        <v>1203753.6405519592</v>
      </c>
      <c r="O73" s="55">
        <f t="shared" si="47"/>
        <v>2242774.1607331592</v>
      </c>
      <c r="P73" s="52">
        <f t="shared" si="48"/>
        <v>778.4707256970355</v>
      </c>
      <c r="Q73" s="64"/>
      <c r="R73" s="52">
        <f>SUMIFS('EOS GE25-F23-WEBLOAD'!$G:$G,'EOS GE25-F23-WEBLOAD'!$A:$A,$A73,'EOS GE25-F23-WEBLOAD'!$B:$B,$B73)</f>
        <v>2764.7999999999997</v>
      </c>
      <c r="S73" s="52">
        <f>SUMIFS(GENED!$O:$O,GENED!$A:$A,$A73,GENED!$B:$B,$B73)</f>
        <v>1155687</v>
      </c>
      <c r="T73" s="52">
        <f>SUMIFS(GENED!$AQ:$AQ,GENED!$A:$A,$A73,GENED!$B:$B,$B73)</f>
        <v>111967.11799999699</v>
      </c>
      <c r="U73" s="52">
        <f>SUMIFS(GENED!$AA:$AA,GENED!$A:$A,$A73,GENED!$B:$B,$B73)</f>
        <v>0</v>
      </c>
      <c r="V73" s="52">
        <f>SUMIFS(GENED!$S:$S,GENED!$A:$A,$A73,GENED!$B:$B,$B73)</f>
        <v>43233.721029932145</v>
      </c>
      <c r="W73" s="53">
        <f>SUMIFS(EL!D:D,EL!$A:$A,$A73,EL!$B:$B,$B73)</f>
        <v>12951</v>
      </c>
      <c r="X73" s="52">
        <f>SUMIFS('Student Support Aid'!G:G,'Student Support Aid'!$A:$A,$A73,'Student Support Aid'!$B:$B,$B73)</f>
        <v>47222.783999999992</v>
      </c>
      <c r="Y73" s="53">
        <f>SUMIFS('School Library Aid'!I:I,'School Library Aid'!$A:$A,$A73,'School Library Aid'!$B:$B,$B73)</f>
        <v>44540.927999999993</v>
      </c>
      <c r="Z73" s="53">
        <f>SUMIF(AIEA!A:A,A73,AIEA!D:D)</f>
        <v>24118</v>
      </c>
      <c r="AA73" s="53">
        <f>SUMIFS('EOS GE25-F23-WEBLOAD'!$G:$G,'EOS GE25-F23-WEBLOAD'!$A:$A,$A73,'EOS GE25-F23-WEBLOAD'!$B:$B,$B73)*2</f>
        <v>5529.5999999999995</v>
      </c>
      <c r="AB73" s="53">
        <f>SUMIF('Community Ed'!A:A,'Major Revenues'!A73,'Community Ed'!C:C)</f>
        <v>67606.41</v>
      </c>
      <c r="AC73" s="53">
        <f>SUMIFS(SPED!E:E,SPED!A:A,A73,SPED!B:B,B73)</f>
        <v>1281775.8595284522</v>
      </c>
      <c r="AD73" s="55">
        <f t="shared" si="49"/>
        <v>2794632.4205583814</v>
      </c>
      <c r="AE73" s="55">
        <f t="shared" si="46"/>
        <v>1010.7900826672387</v>
      </c>
      <c r="AF73" s="51"/>
    </row>
    <row r="74" spans="1:32" x14ac:dyDescent="0.25">
      <c r="A74" s="3">
        <v>139</v>
      </c>
      <c r="B74" s="3">
        <v>1</v>
      </c>
      <c r="C74" s="4" t="s">
        <v>98</v>
      </c>
      <c r="D74" s="5">
        <v>6</v>
      </c>
      <c r="E74" s="52">
        <f>SUMIFS('EOS GE24-F23-WEBLOAD'!$G:$G,'EOS GE24-F23-WEBLOAD'!$A:$A,$A74,'EOS GE24-F23-WEBLOAD'!$B:$B,$B74)</f>
        <v>981.59999999999991</v>
      </c>
      <c r="F74" s="52">
        <f>SUMIFS(GENED!$F:$F,GENED!$A:$A,$A74,GENED!$B:$B,$B74)</f>
        <v>269940</v>
      </c>
      <c r="G74" s="52">
        <f>SUMIFS(GENED!$AM:$AM,GENED!$A:$A,$A74,GENED!$B:$B,$B74)</f>
        <v>32151</v>
      </c>
      <c r="H74" s="52">
        <f>SUMIFS(GENED!$J:$J,GENED!$A:$A,$A74,GENED!$B:$B,$B74)</f>
        <v>6407.4868494000111</v>
      </c>
      <c r="I74" s="52">
        <f>SUMIFS(EL!C:C,EL!$A:$A,$A74,EL!$B:$B,$B74)</f>
        <v>13034</v>
      </c>
      <c r="J74" s="52">
        <f>SUMIFS('Student Support Aid'!F:F,'Student Support Aid'!$A:$A,$A74,'Student Support Aid'!$B:$B,$B74)</f>
        <v>40000</v>
      </c>
      <c r="K74" s="52">
        <f>SUMIFS('School Library Aid'!H:H,'School Library Aid'!$A:$A,$A74,'School Library Aid'!$B:$B,$B74)</f>
        <v>40000</v>
      </c>
      <c r="L74" s="52">
        <v>22556</v>
      </c>
      <c r="M74" s="52">
        <f>SUMIFS('EOS GE24-F23-WEBLOAD'!$G:$G,'EOS GE24-F23-WEBLOAD'!$A:$A,$A74,'EOS GE24-F23-WEBLOAD'!$B:$B,$B74)*2</f>
        <v>1963.1999999999998</v>
      </c>
      <c r="N74" s="52">
        <f>SUMIFS(SPED!D:D,SPED!A:A,A74,SPED!B:B,B74)</f>
        <v>349547.02966811555</v>
      </c>
      <c r="O74" s="55">
        <f t="shared" si="47"/>
        <v>775598.71651751548</v>
      </c>
      <c r="P74" s="52">
        <f t="shared" si="48"/>
        <v>790.13724176601011</v>
      </c>
      <c r="Q74" s="64"/>
      <c r="R74" s="52">
        <f>SUMIFS('EOS GE25-F23-WEBLOAD'!$G:$G,'EOS GE25-F23-WEBLOAD'!$A:$A,$A74,'EOS GE25-F23-WEBLOAD'!$B:$B,$B74)</f>
        <v>948</v>
      </c>
      <c r="S74" s="52">
        <f>SUMIFS(GENED!$O:$O,GENED!$A:$A,$A74,GENED!$B:$B,$B74)</f>
        <v>396264</v>
      </c>
      <c r="T74" s="52">
        <f>SUMIFS(GENED!$AQ:$AQ,GENED!$A:$A,$A74,GENED!$B:$B,$B74)</f>
        <v>46168.843999998644</v>
      </c>
      <c r="U74" s="52">
        <f>SUMIFS(GENED!$AA:$AA,GENED!$A:$A,$A74,GENED!$B:$B,$B74)</f>
        <v>0</v>
      </c>
      <c r="V74" s="52">
        <f>SUMIFS(GENED!$S:$S,GENED!$A:$A,$A74,GENED!$B:$B,$B74)</f>
        <v>2617.5995287367841</v>
      </c>
      <c r="W74" s="53">
        <f>SUMIFS(EL!D:D,EL!$A:$A,$A74,EL!$B:$B,$B74)</f>
        <v>11249</v>
      </c>
      <c r="X74" s="52">
        <f>SUMIFS('Student Support Aid'!G:G,'Student Support Aid'!$A:$A,$A74,'Student Support Aid'!$B:$B,$B74)</f>
        <v>40000</v>
      </c>
      <c r="Y74" s="53">
        <f>SUMIFS('School Library Aid'!I:I,'School Library Aid'!$A:$A,$A74,'School Library Aid'!$B:$B,$B74)</f>
        <v>40000</v>
      </c>
      <c r="Z74" s="53">
        <f>SUMIF(AIEA!A:A,A74,AIEA!D:D)</f>
        <v>22840</v>
      </c>
      <c r="AA74" s="53">
        <f>SUMIFS('EOS GE25-F23-WEBLOAD'!$G:$G,'EOS GE25-F23-WEBLOAD'!$A:$A,$A74,'EOS GE25-F23-WEBLOAD'!$B:$B,$B74)*2</f>
        <v>1896</v>
      </c>
      <c r="AB74" s="53">
        <f>SUMIF('Community Ed'!A:A,'Major Revenues'!A74,'Community Ed'!C:C)</f>
        <v>43386.19</v>
      </c>
      <c r="AC74" s="53">
        <f>SUMIFS(SPED!E:E,SPED!A:A,A74,SPED!B:B,B74)</f>
        <v>328131.05387458391</v>
      </c>
      <c r="AD74" s="55">
        <f t="shared" si="49"/>
        <v>932552.6874033194</v>
      </c>
      <c r="AE74" s="55">
        <f t="shared" si="46"/>
        <v>983.70536645919765</v>
      </c>
      <c r="AF74" s="51"/>
    </row>
    <row r="75" spans="1:32" x14ac:dyDescent="0.25">
      <c r="A75" s="3">
        <v>146</v>
      </c>
      <c r="B75" s="3">
        <v>1</v>
      </c>
      <c r="C75" s="4" t="s">
        <v>99</v>
      </c>
      <c r="D75" s="5">
        <v>6</v>
      </c>
      <c r="E75" s="52">
        <f>SUMIFS('EOS GE24-F23-WEBLOAD'!$G:$G,'EOS GE24-F23-WEBLOAD'!$A:$A,$A75,'EOS GE24-F23-WEBLOAD'!$B:$B,$B75)</f>
        <v>975.00000000000011</v>
      </c>
      <c r="F75" s="52">
        <f>SUMIFS(GENED!$F:$F,GENED!$A:$A,$A75,GENED!$B:$B,$B75)</f>
        <v>268125</v>
      </c>
      <c r="G75" s="52">
        <f>SUMIFS(GENED!$AM:$AM,GENED!$A:$A,$A75,GENED!$B:$B,$B75)</f>
        <v>19662</v>
      </c>
      <c r="H75" s="52">
        <f>SUMIFS(GENED!$J:$J,GENED!$A:$A,$A75,GENED!$B:$B,$B75)</f>
        <v>0</v>
      </c>
      <c r="I75" s="52">
        <f>SUMIFS(EL!C:C,EL!$A:$A,$A75,EL!$B:$B,$B75)</f>
        <v>0</v>
      </c>
      <c r="J75" s="52">
        <f>SUMIFS('Student Support Aid'!F:F,'Student Support Aid'!$A:$A,$A75,'Student Support Aid'!$B:$B,$B75)</f>
        <v>40000</v>
      </c>
      <c r="K75" s="52">
        <f>SUMIFS('School Library Aid'!H:H,'School Library Aid'!$A:$A,$A75,'School Library Aid'!$B:$B,$B75)</f>
        <v>40000</v>
      </c>
      <c r="L75" s="52">
        <v>0</v>
      </c>
      <c r="M75" s="52">
        <f>SUMIFS('EOS GE24-F23-WEBLOAD'!$G:$G,'EOS GE24-F23-WEBLOAD'!$A:$A,$A75,'EOS GE24-F23-WEBLOAD'!$B:$B,$B75)*2</f>
        <v>1950.0000000000002</v>
      </c>
      <c r="N75" s="52">
        <f>SUMIFS(SPED!D:D,SPED!A:A,A75,SPED!B:B,B75)</f>
        <v>228057.11198587681</v>
      </c>
      <c r="O75" s="55">
        <f t="shared" si="47"/>
        <v>597794.11198587681</v>
      </c>
      <c r="P75" s="52">
        <f t="shared" si="48"/>
        <v>613.12216613936073</v>
      </c>
      <c r="Q75" s="64"/>
      <c r="R75" s="52">
        <f>SUMIFS('EOS GE25-F23-WEBLOAD'!$G:$G,'EOS GE25-F23-WEBLOAD'!$A:$A,$A75,'EOS GE25-F23-WEBLOAD'!$B:$B,$B75)</f>
        <v>983.4</v>
      </c>
      <c r="S75" s="52">
        <f>SUMIFS(GENED!$O:$O,GENED!$A:$A,$A75,GENED!$B:$B,$B75)</f>
        <v>411061</v>
      </c>
      <c r="T75" s="52">
        <f>SUMIFS(GENED!$AQ:$AQ,GENED!$A:$A,$A75,GENED!$B:$B,$B75)</f>
        <v>29853</v>
      </c>
      <c r="U75" s="52">
        <f>SUMIFS(GENED!$AA:$AA,GENED!$A:$A,$A75,GENED!$B:$B,$B75)</f>
        <v>25142</v>
      </c>
      <c r="V75" s="52">
        <f>SUMIFS(GENED!$S:$S,GENED!$A:$A,$A75,GENED!$B:$B,$B75)</f>
        <v>0</v>
      </c>
      <c r="W75" s="53">
        <f>SUMIFS(EL!D:D,EL!$A:$A,$A75,EL!$B:$B,$B75)</f>
        <v>0</v>
      </c>
      <c r="X75" s="52">
        <f>SUMIFS('Student Support Aid'!G:G,'Student Support Aid'!$A:$A,$A75,'Student Support Aid'!$B:$B,$B75)</f>
        <v>40000</v>
      </c>
      <c r="Y75" s="53">
        <f>SUMIFS('School Library Aid'!I:I,'School Library Aid'!$A:$A,$A75,'School Library Aid'!$B:$B,$B75)</f>
        <v>40000</v>
      </c>
      <c r="Z75" s="53">
        <f>SUMIF(AIEA!A:A,A75,AIEA!D:D)</f>
        <v>0</v>
      </c>
      <c r="AA75" s="53">
        <f>SUMIFS('EOS GE25-F23-WEBLOAD'!$G:$G,'EOS GE25-F23-WEBLOAD'!$A:$A,$A75,'EOS GE25-F23-WEBLOAD'!$B:$B,$B75)*2</f>
        <v>1966.8</v>
      </c>
      <c r="AB75" s="53">
        <f>SUMIF('Community Ed'!A:A,'Major Revenues'!A75,'Community Ed'!C:C)</f>
        <v>7267.41</v>
      </c>
      <c r="AC75" s="53">
        <f>SUMIFS(SPED!E:E,SPED!A:A,A75,SPED!B:B,B75)</f>
        <v>249500.01444735634</v>
      </c>
      <c r="AD75" s="55">
        <f t="shared" si="49"/>
        <v>804790.22444735642</v>
      </c>
      <c r="AE75" s="55">
        <f t="shared" si="46"/>
        <v>818.37525365808062</v>
      </c>
      <c r="AF75" s="51"/>
    </row>
    <row r="76" spans="1:32" x14ac:dyDescent="0.25">
      <c r="A76" s="3">
        <v>150</v>
      </c>
      <c r="B76" s="3">
        <v>1</v>
      </c>
      <c r="C76" s="4" t="s">
        <v>100</v>
      </c>
      <c r="D76" s="5">
        <v>6</v>
      </c>
      <c r="E76" s="52">
        <f>SUMIFS('EOS GE24-F23-WEBLOAD'!$G:$G,'EOS GE24-F23-WEBLOAD'!$A:$A,$A76,'EOS GE24-F23-WEBLOAD'!$B:$B,$B76)</f>
        <v>1121</v>
      </c>
      <c r="F76" s="52">
        <f>SUMIFS(GENED!$F:$F,GENED!$A:$A,$A76,GENED!$B:$B,$B76)</f>
        <v>308275</v>
      </c>
      <c r="G76" s="52">
        <f>SUMIFS(GENED!$AM:$AM,GENED!$A:$A,$A76,GENED!$B:$B,$B76)</f>
        <v>17345</v>
      </c>
      <c r="H76" s="52">
        <f>SUMIFS(GENED!$J:$J,GENED!$A:$A,$A76,GENED!$B:$B,$B76)</f>
        <v>0</v>
      </c>
      <c r="I76" s="52">
        <f>SUMIFS(EL!C:C,EL!$A:$A,$A76,EL!$B:$B,$B76)</f>
        <v>10843</v>
      </c>
      <c r="J76" s="52">
        <f>SUMIFS('Student Support Aid'!F:F,'Student Support Aid'!$A:$A,$A76,'Student Support Aid'!$B:$B,$B76)</f>
        <v>40000</v>
      </c>
      <c r="K76" s="52">
        <f>SUMIFS('School Library Aid'!H:H,'School Library Aid'!$A:$A,$A76,'School Library Aid'!$B:$B,$B76)</f>
        <v>40000</v>
      </c>
      <c r="L76" s="52">
        <v>0</v>
      </c>
      <c r="M76" s="52">
        <f>SUMIFS('EOS GE24-F23-WEBLOAD'!$G:$G,'EOS GE24-F23-WEBLOAD'!$A:$A,$A76,'EOS GE24-F23-WEBLOAD'!$B:$B,$B76)*2</f>
        <v>2242</v>
      </c>
      <c r="N76" s="52">
        <f>SUMIFS(SPED!D:D,SPED!A:A,A76,SPED!B:B,B76)</f>
        <v>230414.52891233144</v>
      </c>
      <c r="O76" s="55">
        <f t="shared" si="47"/>
        <v>649119.52891233144</v>
      </c>
      <c r="P76" s="52">
        <f t="shared" si="48"/>
        <v>579.05399546149101</v>
      </c>
      <c r="Q76" s="64"/>
      <c r="R76" s="52">
        <f>SUMIFS('EOS GE25-F23-WEBLOAD'!$G:$G,'EOS GE25-F23-WEBLOAD'!$A:$A,$A76,'EOS GE25-F23-WEBLOAD'!$B:$B,$B76)</f>
        <v>1121.8</v>
      </c>
      <c r="S76" s="52">
        <f>SUMIFS(GENED!$O:$O,GENED!$A:$A,$A76,GENED!$B:$B,$B76)</f>
        <v>468913</v>
      </c>
      <c r="T76" s="52">
        <f>SUMIFS(GENED!$AQ:$AQ,GENED!$A:$A,$A76,GENED!$B:$B,$B76)</f>
        <v>26303</v>
      </c>
      <c r="U76" s="52">
        <f>SUMIFS(GENED!$AA:$AA,GENED!$A:$A,$A76,GENED!$B:$B,$B76)</f>
        <v>58897</v>
      </c>
      <c r="V76" s="52">
        <f>SUMIFS(GENED!$S:$S,GENED!$A:$A,$A76,GENED!$B:$B,$B76)</f>
        <v>0</v>
      </c>
      <c r="W76" s="53">
        <f>SUMIFS(EL!D:D,EL!$A:$A,$A76,EL!$B:$B,$B76)</f>
        <v>10843</v>
      </c>
      <c r="X76" s="52">
        <f>SUMIFS('Student Support Aid'!G:G,'Student Support Aid'!$A:$A,$A76,'Student Support Aid'!$B:$B,$B76)</f>
        <v>40000</v>
      </c>
      <c r="Y76" s="53">
        <f>SUMIFS('School Library Aid'!I:I,'School Library Aid'!$A:$A,$A76,'School Library Aid'!$B:$B,$B76)</f>
        <v>40000</v>
      </c>
      <c r="Z76" s="53">
        <f>SUMIF(AIEA!A:A,A76,AIEA!D:D)</f>
        <v>0</v>
      </c>
      <c r="AA76" s="53">
        <f>SUMIFS('EOS GE25-F23-WEBLOAD'!$G:$G,'EOS GE25-F23-WEBLOAD'!$A:$A,$A76,'EOS GE25-F23-WEBLOAD'!$B:$B,$B76)*2</f>
        <v>2243.6</v>
      </c>
      <c r="AB76" s="53">
        <f>SUMIF('Community Ed'!A:A,'Major Revenues'!A76,'Community Ed'!C:C)</f>
        <v>21510.23</v>
      </c>
      <c r="AC76" s="53">
        <f>SUMIFS(SPED!E:E,SPED!A:A,A76,SPED!B:B,B76)</f>
        <v>242618.36372127873</v>
      </c>
      <c r="AD76" s="55">
        <f t="shared" si="49"/>
        <v>911328.19372127869</v>
      </c>
      <c r="AE76" s="55">
        <f t="shared" si="46"/>
        <v>812.38027609313485</v>
      </c>
      <c r="AF76" s="51"/>
    </row>
    <row r="77" spans="1:32" x14ac:dyDescent="0.25">
      <c r="A77" s="3">
        <v>152</v>
      </c>
      <c r="B77" s="3">
        <v>1</v>
      </c>
      <c r="C77" s="4" t="s">
        <v>101</v>
      </c>
      <c r="D77" s="5">
        <v>4</v>
      </c>
      <c r="E77" s="52">
        <f>SUMIFS('EOS GE24-F23-WEBLOAD'!$G:$G,'EOS GE24-F23-WEBLOAD'!$A:$A,$A77,'EOS GE24-F23-WEBLOAD'!$B:$B,$B77)</f>
        <v>7757.2</v>
      </c>
      <c r="F77" s="52">
        <f>SUMIFS(GENED!$F:$F,GENED!$A:$A,$A77,GENED!$B:$B,$B77)</f>
        <v>2133230</v>
      </c>
      <c r="G77" s="52">
        <f>SUMIFS(GENED!$AM:$AM,GENED!$A:$A,$A77,GENED!$B:$B,$B77)</f>
        <v>355364</v>
      </c>
      <c r="H77" s="52">
        <f>SUMIFS(GENED!$J:$J,GENED!$A:$A,$A77,GENED!$B:$B,$B77)</f>
        <v>147110.63070068765</v>
      </c>
      <c r="I77" s="52">
        <f>SUMIFS(EL!C:C,EL!$A:$A,$A77,EL!$B:$B,$B77)</f>
        <v>164992</v>
      </c>
      <c r="J77" s="52">
        <f>SUMIFS('Student Support Aid'!F:F,'Student Support Aid'!$A:$A,$A77,'Student Support Aid'!$B:$B,$B77)</f>
        <v>92620.967999999993</v>
      </c>
      <c r="K77" s="52">
        <f>SUMIFS('School Library Aid'!H:H,'School Library Aid'!$A:$A,$A77,'School Library Aid'!$B:$B,$B77)</f>
        <v>124968.492</v>
      </c>
      <c r="L77" s="52">
        <v>85178</v>
      </c>
      <c r="M77" s="52">
        <f>SUMIFS('EOS GE24-F23-WEBLOAD'!$G:$G,'EOS GE24-F23-WEBLOAD'!$A:$A,$A77,'EOS GE24-F23-WEBLOAD'!$B:$B,$B77)*2</f>
        <v>15514.4</v>
      </c>
      <c r="N77" s="52">
        <f>SUMIFS(SPED!D:D,SPED!A:A,A77,SPED!B:B,B77)</f>
        <v>2872389.3163902555</v>
      </c>
      <c r="O77" s="55">
        <f t="shared" si="47"/>
        <v>5991367.8070909437</v>
      </c>
      <c r="P77" s="52">
        <f t="shared" si="48"/>
        <v>772.3621676753138</v>
      </c>
      <c r="Q77" s="64"/>
      <c r="R77" s="52">
        <f>SUMIFS('EOS GE25-F23-WEBLOAD'!$G:$G,'EOS GE25-F23-WEBLOAD'!$A:$A,$A77,'EOS GE25-F23-WEBLOAD'!$B:$B,$B77)</f>
        <v>7778.6</v>
      </c>
      <c r="S77" s="52">
        <f>SUMIFS(GENED!$O:$O,GENED!$A:$A,$A77,GENED!$B:$B,$B77)</f>
        <v>3251455</v>
      </c>
      <c r="T77" s="52">
        <f>SUMIFS(GENED!$AQ:$AQ,GENED!$A:$A,$A77,GENED!$B:$B,$B77)</f>
        <v>514666.44799999893</v>
      </c>
      <c r="U77" s="52">
        <f>SUMIFS(GENED!$AA:$AA,GENED!$A:$A,$A77,GENED!$B:$B,$B77)</f>
        <v>322732</v>
      </c>
      <c r="V77" s="52">
        <f>SUMIFS(GENED!$S:$S,GENED!$A:$A,$A77,GENED!$B:$B,$B77)</f>
        <v>142714.16349585797</v>
      </c>
      <c r="W77" s="53">
        <f>SUMIFS(EL!D:D,EL!$A:$A,$A77,EL!$B:$B,$B77)</f>
        <v>164958</v>
      </c>
      <c r="X77" s="52">
        <f>SUMIFS('Student Support Aid'!G:G,'Student Support Aid'!$A:$A,$A77,'Student Support Aid'!$B:$B,$B77)</f>
        <v>132858.48799999998</v>
      </c>
      <c r="Y77" s="53">
        <f>SUMIFS('School Library Aid'!I:I,'School Library Aid'!$A:$A,$A77,'School Library Aid'!$B:$B,$B77)</f>
        <v>125313.246</v>
      </c>
      <c r="Z77" s="53">
        <f>SUMIF(AIEA!A:A,A77,AIEA!D:D)</f>
        <v>88018</v>
      </c>
      <c r="AA77" s="53">
        <f>SUMIFS('EOS GE25-F23-WEBLOAD'!$G:$G,'EOS GE25-F23-WEBLOAD'!$A:$A,$A77,'EOS GE25-F23-WEBLOAD'!$B:$B,$B77)*2</f>
        <v>15557.2</v>
      </c>
      <c r="AB77" s="53">
        <f>SUMIF('Community Ed'!A:A,'Major Revenues'!A77,'Community Ed'!C:C)</f>
        <v>177077.14</v>
      </c>
      <c r="AC77" s="53">
        <f>SUMIFS(SPED!E:E,SPED!A:A,A77,SPED!B:B,B77)</f>
        <v>2924020.3377198689</v>
      </c>
      <c r="AD77" s="55">
        <f t="shared" si="49"/>
        <v>7859370.023215726</v>
      </c>
      <c r="AE77" s="55">
        <f t="shared" si="46"/>
        <v>1010.3836195736669</v>
      </c>
      <c r="AF77" s="51"/>
    </row>
    <row r="78" spans="1:32" x14ac:dyDescent="0.25">
      <c r="A78" s="3">
        <v>162</v>
      </c>
      <c r="B78" s="3">
        <v>1</v>
      </c>
      <c r="C78" s="4" t="s">
        <v>102</v>
      </c>
      <c r="D78" s="5">
        <v>6</v>
      </c>
      <c r="E78" s="52">
        <f>SUMIFS('EOS GE24-F23-WEBLOAD'!$G:$G,'EOS GE24-F23-WEBLOAD'!$A:$A,$A78,'EOS GE24-F23-WEBLOAD'!$B:$B,$B78)</f>
        <v>991</v>
      </c>
      <c r="F78" s="52">
        <f>SUMIFS(GENED!$F:$F,GENED!$A:$A,$A78,GENED!$B:$B,$B78)</f>
        <v>272525</v>
      </c>
      <c r="G78" s="52">
        <f>SUMIFS(GENED!$AM:$AM,GENED!$A:$A,$A78,GENED!$B:$B,$B78)</f>
        <v>71011</v>
      </c>
      <c r="H78" s="52">
        <f>SUMIFS(GENED!$J:$J,GENED!$A:$A,$A78,GENED!$B:$B,$B78)</f>
        <v>14088.665388958296</v>
      </c>
      <c r="I78" s="52">
        <f>SUMIFS(EL!C:C,EL!$A:$A,$A78,EL!$B:$B,$B78)</f>
        <v>0</v>
      </c>
      <c r="J78" s="52">
        <f>SUMIFS('Student Support Aid'!F:F,'Student Support Aid'!$A:$A,$A78,'Student Support Aid'!$B:$B,$B78)</f>
        <v>40000</v>
      </c>
      <c r="K78" s="52">
        <f>SUMIFS('School Library Aid'!H:H,'School Library Aid'!$A:$A,$A78,'School Library Aid'!$B:$B,$B78)</f>
        <v>40000</v>
      </c>
      <c r="L78" s="52">
        <v>53512</v>
      </c>
      <c r="M78" s="52">
        <f>SUMIFS('EOS GE24-F23-WEBLOAD'!$G:$G,'EOS GE24-F23-WEBLOAD'!$A:$A,$A78,'EOS GE24-F23-WEBLOAD'!$B:$B,$B78)*2</f>
        <v>1982</v>
      </c>
      <c r="N78" s="52">
        <f>SUMIFS(SPED!D:D,SPED!A:A,A78,SPED!B:B,B78)</f>
        <v>281019.27734703198</v>
      </c>
      <c r="O78" s="55">
        <f t="shared" si="47"/>
        <v>774137.94273599028</v>
      </c>
      <c r="P78" s="52">
        <f t="shared" si="48"/>
        <v>781.16845886578233</v>
      </c>
      <c r="Q78" s="64"/>
      <c r="R78" s="52">
        <f>SUMIFS('EOS GE25-F23-WEBLOAD'!$G:$G,'EOS GE25-F23-WEBLOAD'!$A:$A,$A78,'EOS GE25-F23-WEBLOAD'!$B:$B,$B78)</f>
        <v>985.6</v>
      </c>
      <c r="S78" s="52">
        <f>SUMIFS(GENED!$O:$O,GENED!$A:$A,$A78,GENED!$B:$B,$B78)</f>
        <v>411981</v>
      </c>
      <c r="T78" s="52">
        <f>SUMIFS(GENED!$AQ:$AQ,GENED!$A:$A,$A78,GENED!$B:$B,$B78)</f>
        <v>102510.77800000086</v>
      </c>
      <c r="U78" s="52">
        <f>SUMIFS(GENED!$AA:$AA,GENED!$A:$A,$A78,GENED!$B:$B,$B78)</f>
        <v>47093</v>
      </c>
      <c r="V78" s="52">
        <f>SUMIFS(GENED!$S:$S,GENED!$A:$A,$A78,GENED!$B:$B,$B78)</f>
        <v>9183.9235253746738</v>
      </c>
      <c r="W78" s="53">
        <f>SUMIFS(EL!D:D,EL!$A:$A,$A78,EL!$B:$B,$B78)</f>
        <v>0</v>
      </c>
      <c r="X78" s="52">
        <f>SUMIFS('Student Support Aid'!G:G,'Student Support Aid'!$A:$A,$A78,'Student Support Aid'!$B:$B,$B78)</f>
        <v>40000</v>
      </c>
      <c r="Y78" s="53">
        <f>SUMIFS('School Library Aid'!I:I,'School Library Aid'!$A:$A,$A78,'School Library Aid'!$B:$B,$B78)</f>
        <v>40000</v>
      </c>
      <c r="Z78" s="53">
        <f>SUMIF(AIEA!A:A,A78,AIEA!D:D)</f>
        <v>55074</v>
      </c>
      <c r="AA78" s="53">
        <f>SUMIFS('EOS GE25-F23-WEBLOAD'!$G:$G,'EOS GE25-F23-WEBLOAD'!$A:$A,$A78,'EOS GE25-F23-WEBLOAD'!$B:$B,$B78)*2</f>
        <v>1971.2</v>
      </c>
      <c r="AB78" s="53">
        <f>SUMIF('Community Ed'!A:A,'Major Revenues'!A78,'Community Ed'!C:C)</f>
        <v>36783.5</v>
      </c>
      <c r="AC78" s="53">
        <f>SUMIFS(SPED!E:E,SPED!A:A,A78,SPED!B:B,B78)</f>
        <v>305870.6578066512</v>
      </c>
      <c r="AD78" s="55">
        <f t="shared" si="49"/>
        <v>1050468.0593320266</v>
      </c>
      <c r="AE78" s="55">
        <f t="shared" si="46"/>
        <v>1065.8158069521373</v>
      </c>
      <c r="AF78" s="51"/>
    </row>
    <row r="79" spans="1:32" x14ac:dyDescent="0.25">
      <c r="A79" s="3">
        <v>166</v>
      </c>
      <c r="B79" s="3">
        <v>1</v>
      </c>
      <c r="C79" s="4" t="s">
        <v>103</v>
      </c>
      <c r="D79" s="5">
        <v>6</v>
      </c>
      <c r="E79" s="52">
        <f>SUMIFS('EOS GE24-F23-WEBLOAD'!$G:$G,'EOS GE24-F23-WEBLOAD'!$A:$A,$A79,'EOS GE24-F23-WEBLOAD'!$B:$B,$B79)</f>
        <v>497.20000000000005</v>
      </c>
      <c r="F79" s="52">
        <f>SUMIFS(GENED!$F:$F,GENED!$A:$A,$A79,GENED!$B:$B,$B79)</f>
        <v>136730</v>
      </c>
      <c r="G79" s="52">
        <f>SUMIFS(GENED!$AM:$AM,GENED!$A:$A,$A79,GENED!$B:$B,$B79)</f>
        <v>63069</v>
      </c>
      <c r="H79" s="52">
        <f>SUMIFS(GENED!$J:$J,GENED!$A:$A,$A79,GENED!$B:$B,$B79)</f>
        <v>0</v>
      </c>
      <c r="I79" s="52">
        <f>SUMIFS(EL!C:C,EL!$A:$A,$A79,EL!$B:$B,$B79)</f>
        <v>10514</v>
      </c>
      <c r="J79" s="52">
        <f>SUMIFS('Student Support Aid'!F:F,'Student Support Aid'!$A:$A,$A79,'Student Support Aid'!$B:$B,$B79)</f>
        <v>40000</v>
      </c>
      <c r="K79" s="52">
        <f>SUMIFS('School Library Aid'!H:H,'School Library Aid'!$A:$A,$A79,'School Library Aid'!$B:$B,$B79)</f>
        <v>40000</v>
      </c>
      <c r="L79" s="52">
        <v>6048</v>
      </c>
      <c r="M79" s="52">
        <f>SUMIFS('EOS GE24-F23-WEBLOAD'!$G:$G,'EOS GE24-F23-WEBLOAD'!$A:$A,$A79,'EOS GE24-F23-WEBLOAD'!$B:$B,$B79)*2</f>
        <v>994.40000000000009</v>
      </c>
      <c r="N79" s="52">
        <f>SUMIFS(SPED!D:D,SPED!A:A,A79,SPED!B:B,B79)</f>
        <v>435288.80109903868</v>
      </c>
      <c r="O79" s="55">
        <f t="shared" si="47"/>
        <v>732644.20109903871</v>
      </c>
      <c r="P79" s="52">
        <f t="shared" si="48"/>
        <v>1473.5402274719199</v>
      </c>
      <c r="Q79" s="64"/>
      <c r="R79" s="52">
        <f>SUMIFS('EOS GE25-F23-WEBLOAD'!$G:$G,'EOS GE25-F23-WEBLOAD'!$A:$A,$A79,'EOS GE25-F23-WEBLOAD'!$B:$B,$B79)</f>
        <v>497.20000000000005</v>
      </c>
      <c r="S79" s="52">
        <f>SUMIFS(GENED!$O:$O,GENED!$A:$A,$A79,GENED!$B:$B,$B79)</f>
        <v>207829</v>
      </c>
      <c r="T79" s="52">
        <f>SUMIFS(GENED!$AQ:$AQ,GENED!$A:$A,$A79,GENED!$B:$B,$B79)</f>
        <v>96060</v>
      </c>
      <c r="U79" s="52">
        <f>SUMIFS(GENED!$AA:$AA,GENED!$A:$A,$A79,GENED!$B:$B,$B79)</f>
        <v>0</v>
      </c>
      <c r="V79" s="52">
        <f>SUMIFS(GENED!$S:$S,GENED!$A:$A,$A79,GENED!$B:$B,$B79)</f>
        <v>0</v>
      </c>
      <c r="W79" s="53">
        <f>SUMIFS(EL!D:D,EL!$A:$A,$A79,EL!$B:$B,$B79)</f>
        <v>10514</v>
      </c>
      <c r="X79" s="52">
        <f>SUMIFS('Student Support Aid'!G:G,'Student Support Aid'!$A:$A,$A79,'Student Support Aid'!$B:$B,$B79)</f>
        <v>40000</v>
      </c>
      <c r="Y79" s="53">
        <f>SUMIFS('School Library Aid'!I:I,'School Library Aid'!$A:$A,$A79,'School Library Aid'!$B:$B,$B79)</f>
        <v>40000</v>
      </c>
      <c r="Z79" s="53">
        <f>SUMIF(AIEA!A:A,A79,AIEA!D:D)</f>
        <v>8048</v>
      </c>
      <c r="AA79" s="53">
        <f>SUMIFS('EOS GE25-F23-WEBLOAD'!$G:$G,'EOS GE25-F23-WEBLOAD'!$A:$A,$A79,'EOS GE25-F23-WEBLOAD'!$B:$B,$B79)*2</f>
        <v>994.40000000000009</v>
      </c>
      <c r="AB79" s="53">
        <f>SUMIF('Community Ed'!A:A,'Major Revenues'!A79,'Community Ed'!C:C)</f>
        <v>0</v>
      </c>
      <c r="AC79" s="53">
        <f>SUMIFS(SPED!E:E,SPED!A:A,A79,SPED!B:B,B79)</f>
        <v>436810.47768929973</v>
      </c>
      <c r="AD79" s="55">
        <f t="shared" si="49"/>
        <v>840255.87768929976</v>
      </c>
      <c r="AE79" s="55">
        <f t="shared" si="46"/>
        <v>1689.9756188441265</v>
      </c>
      <c r="AF79" s="51"/>
    </row>
    <row r="80" spans="1:32" x14ac:dyDescent="0.25">
      <c r="A80" s="3">
        <v>173</v>
      </c>
      <c r="B80" s="3">
        <v>1</v>
      </c>
      <c r="C80" s="4" t="s">
        <v>104</v>
      </c>
      <c r="D80" s="5">
        <v>6</v>
      </c>
      <c r="E80" s="52">
        <f>SUMIFS('EOS GE24-F23-WEBLOAD'!$G:$G,'EOS GE24-F23-WEBLOAD'!$A:$A,$A80,'EOS GE24-F23-WEBLOAD'!$B:$B,$B80)</f>
        <v>548.4</v>
      </c>
      <c r="F80" s="52">
        <f>SUMIFS(GENED!$F:$F,GENED!$A:$A,$A80,GENED!$B:$B,$B80)</f>
        <v>150810</v>
      </c>
      <c r="G80" s="52">
        <f>SUMIFS(GENED!$AM:$AM,GENED!$A:$A,$A80,GENED!$B:$B,$B80)</f>
        <v>35419</v>
      </c>
      <c r="H80" s="52">
        <f>SUMIFS(GENED!$J:$J,GENED!$A:$A,$A80,GENED!$B:$B,$B80)</f>
        <v>0</v>
      </c>
      <c r="I80" s="52">
        <f>SUMIFS(EL!C:C,EL!$A:$A,$A80,EL!$B:$B,$B80)</f>
        <v>18712</v>
      </c>
      <c r="J80" s="52">
        <f>SUMIFS('Student Support Aid'!F:F,'Student Support Aid'!$A:$A,$A80,'Student Support Aid'!$B:$B,$B80)</f>
        <v>40000</v>
      </c>
      <c r="K80" s="52">
        <f>SUMIFS('School Library Aid'!H:H,'School Library Aid'!$A:$A,$A80,'School Library Aid'!$B:$B,$B80)</f>
        <v>40000</v>
      </c>
      <c r="L80" s="52">
        <v>0</v>
      </c>
      <c r="M80" s="52">
        <f>SUMIFS('EOS GE24-F23-WEBLOAD'!$G:$G,'EOS GE24-F23-WEBLOAD'!$A:$A,$A80,'EOS GE24-F23-WEBLOAD'!$B:$B,$B80)*2</f>
        <v>1096.8</v>
      </c>
      <c r="N80" s="52">
        <f>SUMIFS(SPED!D:D,SPED!A:A,A80,SPED!B:B,B80)</f>
        <v>155775.40117548115</v>
      </c>
      <c r="O80" s="55">
        <f t="shared" si="47"/>
        <v>441813.20117548114</v>
      </c>
      <c r="P80" s="52">
        <f t="shared" si="48"/>
        <v>805.6404106044514</v>
      </c>
      <c r="Q80" s="64"/>
      <c r="R80" s="52">
        <f>SUMIFS('EOS GE25-F23-WEBLOAD'!$G:$G,'EOS GE25-F23-WEBLOAD'!$A:$A,$A80,'EOS GE25-F23-WEBLOAD'!$B:$B,$B80)</f>
        <v>530.59999999999991</v>
      </c>
      <c r="S80" s="52">
        <f>SUMIFS(GENED!$O:$O,GENED!$A:$A,$A80,GENED!$B:$B,$B80)</f>
        <v>221791</v>
      </c>
      <c r="T80" s="52">
        <f>SUMIFS(GENED!$AQ:$AQ,GENED!$A:$A,$A80,GENED!$B:$B,$B80)</f>
        <v>53799</v>
      </c>
      <c r="U80" s="52">
        <f>SUMIFS(GENED!$AA:$AA,GENED!$A:$A,$A80,GENED!$B:$B,$B80)</f>
        <v>21896</v>
      </c>
      <c r="V80" s="52">
        <f>SUMIFS(GENED!$S:$S,GENED!$A:$A,$A80,GENED!$B:$B,$B80)</f>
        <v>0</v>
      </c>
      <c r="W80" s="53">
        <f>SUMIFS(EL!D:D,EL!$A:$A,$A80,EL!$B:$B,$B80)</f>
        <v>18827</v>
      </c>
      <c r="X80" s="52">
        <f>SUMIFS('Student Support Aid'!G:G,'Student Support Aid'!$A:$A,$A80,'Student Support Aid'!$B:$B,$B80)</f>
        <v>40000</v>
      </c>
      <c r="Y80" s="53">
        <f>SUMIFS('School Library Aid'!I:I,'School Library Aid'!$A:$A,$A80,'School Library Aid'!$B:$B,$B80)</f>
        <v>40000</v>
      </c>
      <c r="Z80" s="53">
        <f>SUMIF(AIEA!A:A,A80,AIEA!D:D)</f>
        <v>0</v>
      </c>
      <c r="AA80" s="53">
        <f>SUMIFS('EOS GE25-F23-WEBLOAD'!$G:$G,'EOS GE25-F23-WEBLOAD'!$A:$A,$A80,'EOS GE25-F23-WEBLOAD'!$B:$B,$B80)*2</f>
        <v>1061.1999999999998</v>
      </c>
      <c r="AB80" s="53">
        <f>SUMIF('Community Ed'!A:A,'Major Revenues'!A80,'Community Ed'!C:C)</f>
        <v>0</v>
      </c>
      <c r="AC80" s="53">
        <f>SUMIFS(SPED!E:E,SPED!A:A,A80,SPED!B:B,B80)</f>
        <v>176265.48744172603</v>
      </c>
      <c r="AD80" s="55">
        <f t="shared" si="49"/>
        <v>573639.68744172598</v>
      </c>
      <c r="AE80" s="55">
        <f t="shared" si="46"/>
        <v>1081.1151289893066</v>
      </c>
      <c r="AF80" s="51"/>
    </row>
    <row r="81" spans="1:32" x14ac:dyDescent="0.25">
      <c r="A81" s="3">
        <v>177</v>
      </c>
      <c r="B81" s="3">
        <v>1</v>
      </c>
      <c r="C81" s="4" t="s">
        <v>105</v>
      </c>
      <c r="D81" s="5">
        <v>6</v>
      </c>
      <c r="E81" s="52">
        <f>SUMIFS('EOS GE24-F23-WEBLOAD'!$G:$G,'EOS GE24-F23-WEBLOAD'!$A:$A,$A81,'EOS GE24-F23-WEBLOAD'!$B:$B,$B81)</f>
        <v>1291.6000000000001</v>
      </c>
      <c r="F81" s="52">
        <f>SUMIFS(GENED!$F:$F,GENED!$A:$A,$A81,GENED!$B:$B,$B81)</f>
        <v>355190</v>
      </c>
      <c r="G81" s="52">
        <f>SUMIFS(GENED!$AM:$AM,GENED!$A:$A,$A81,GENED!$B:$B,$B81)</f>
        <v>60821</v>
      </c>
      <c r="H81" s="52">
        <f>SUMIFS(GENED!$J:$J,GENED!$A:$A,$A81,GENED!$B:$B,$B81)</f>
        <v>0</v>
      </c>
      <c r="I81" s="52">
        <f>SUMIFS(EL!C:C,EL!$A:$A,$A81,EL!$B:$B,$B81)</f>
        <v>139160</v>
      </c>
      <c r="J81" s="52">
        <f>SUMIFS('Student Support Aid'!F:F,'Student Support Aid'!$A:$A,$A81,'Student Support Aid'!$B:$B,$B81)</f>
        <v>40000</v>
      </c>
      <c r="K81" s="52">
        <f>SUMIFS('School Library Aid'!H:H,'School Library Aid'!$A:$A,$A81,'School Library Aid'!$B:$B,$B81)</f>
        <v>40000</v>
      </c>
      <c r="L81" s="52">
        <v>0</v>
      </c>
      <c r="M81" s="52">
        <f>SUMIFS('EOS GE24-F23-WEBLOAD'!$G:$G,'EOS GE24-F23-WEBLOAD'!$A:$A,$A81,'EOS GE24-F23-WEBLOAD'!$B:$B,$B81)*2</f>
        <v>2583.2000000000003</v>
      </c>
      <c r="N81" s="52">
        <f>SUMIFS(SPED!D:D,SPED!A:A,A81,SPED!B:B,B81)</f>
        <v>636128.68000403838</v>
      </c>
      <c r="O81" s="55">
        <f t="shared" si="47"/>
        <v>1273882.8800040383</v>
      </c>
      <c r="P81" s="52">
        <f t="shared" si="48"/>
        <v>986.28281201923062</v>
      </c>
      <c r="Q81" s="64"/>
      <c r="R81" s="52">
        <f>SUMIFS('EOS GE25-F23-WEBLOAD'!$G:$G,'EOS GE25-F23-WEBLOAD'!$A:$A,$A81,'EOS GE25-F23-WEBLOAD'!$B:$B,$B81)</f>
        <v>1279.8</v>
      </c>
      <c r="S81" s="52">
        <f>SUMIFS(GENED!$O:$O,GENED!$A:$A,$A81,GENED!$B:$B,$B81)</f>
        <v>534957</v>
      </c>
      <c r="T81" s="52">
        <f>SUMIFS(GENED!$AQ:$AQ,GENED!$A:$A,$A81,GENED!$B:$B,$B81)</f>
        <v>92605</v>
      </c>
      <c r="U81" s="52">
        <f>SUMIFS(GENED!$AA:$AA,GENED!$A:$A,$A81,GENED!$B:$B,$B81)</f>
        <v>65639</v>
      </c>
      <c r="V81" s="52">
        <f>SUMIFS(GENED!$S:$S,GENED!$A:$A,$A81,GENED!$B:$B,$B81)</f>
        <v>0</v>
      </c>
      <c r="W81" s="53">
        <f>SUMIFS(EL!D:D,EL!$A:$A,$A81,EL!$B:$B,$B81)</f>
        <v>138450</v>
      </c>
      <c r="X81" s="52">
        <f>SUMIFS('Student Support Aid'!G:G,'Student Support Aid'!$A:$A,$A81,'Student Support Aid'!$B:$B,$B81)</f>
        <v>40000</v>
      </c>
      <c r="Y81" s="53">
        <f>SUMIFS('School Library Aid'!I:I,'School Library Aid'!$A:$A,$A81,'School Library Aid'!$B:$B,$B81)</f>
        <v>40000</v>
      </c>
      <c r="Z81" s="53">
        <f>SUMIF(AIEA!A:A,A81,AIEA!D:D)</f>
        <v>0</v>
      </c>
      <c r="AA81" s="53">
        <f>SUMIFS('EOS GE25-F23-WEBLOAD'!$G:$G,'EOS GE25-F23-WEBLOAD'!$A:$A,$A81,'EOS GE25-F23-WEBLOAD'!$B:$B,$B81)*2</f>
        <v>2559.6</v>
      </c>
      <c r="AB81" s="53">
        <f>SUMIF('Community Ed'!A:A,'Major Revenues'!A81,'Community Ed'!C:C)</f>
        <v>20198.689999999999</v>
      </c>
      <c r="AC81" s="53">
        <f>SUMIFS(SPED!E:E,SPED!A:A,A81,SPED!B:B,B81)</f>
        <v>668943.20040929038</v>
      </c>
      <c r="AD81" s="55">
        <f t="shared" si="49"/>
        <v>1603352.4904092904</v>
      </c>
      <c r="AE81" s="55">
        <f t="shared" si="46"/>
        <v>1252.8148854581111</v>
      </c>
      <c r="AF81" s="51"/>
    </row>
    <row r="82" spans="1:32" x14ac:dyDescent="0.25">
      <c r="A82" s="3">
        <v>181</v>
      </c>
      <c r="B82" s="3">
        <v>1</v>
      </c>
      <c r="C82" s="4" t="s">
        <v>106</v>
      </c>
      <c r="D82" s="5">
        <v>4</v>
      </c>
      <c r="E82" s="52">
        <f>SUMIFS('EOS GE24-F23-WEBLOAD'!$G:$G,'EOS GE24-F23-WEBLOAD'!$A:$A,$A82,'EOS GE24-F23-WEBLOAD'!$B:$B,$B82)</f>
        <v>6494.8</v>
      </c>
      <c r="F82" s="52">
        <f>SUMIFS(GENED!$F:$F,GENED!$A:$A,$A82,GENED!$B:$B,$B82)</f>
        <v>1786070</v>
      </c>
      <c r="G82" s="52">
        <f>SUMIFS(GENED!$AM:$AM,GENED!$A:$A,$A82,GENED!$B:$B,$B82)</f>
        <v>282330</v>
      </c>
      <c r="H82" s="52">
        <f>SUMIFS(GENED!$J:$J,GENED!$A:$A,$A82,GENED!$B:$B,$B82)</f>
        <v>16504.180551369325</v>
      </c>
      <c r="I82" s="52">
        <f>SUMIFS(EL!C:C,EL!$A:$A,$A82,EL!$B:$B,$B82)</f>
        <v>11664</v>
      </c>
      <c r="J82" s="52">
        <f>SUMIFS('Student Support Aid'!F:F,'Student Support Aid'!$A:$A,$A82,'Student Support Aid'!$B:$B,$B82)</f>
        <v>77547.911999999997</v>
      </c>
      <c r="K82" s="52">
        <f>SUMIFS('School Library Aid'!H:H,'School Library Aid'!$A:$A,$A82,'School Library Aid'!$B:$B,$B82)</f>
        <v>104631.228</v>
      </c>
      <c r="L82" s="52">
        <v>48258</v>
      </c>
      <c r="M82" s="52">
        <f>SUMIFS('EOS GE24-F23-WEBLOAD'!$G:$G,'EOS GE24-F23-WEBLOAD'!$A:$A,$A82,'EOS GE24-F23-WEBLOAD'!$B:$B,$B82)*2</f>
        <v>12989.6</v>
      </c>
      <c r="N82" s="52">
        <f>SUMIFS(SPED!D:D,SPED!A:A,A82,SPED!B:B,B82)</f>
        <v>2717513.2186549231</v>
      </c>
      <c r="O82" s="55">
        <f t="shared" si="47"/>
        <v>5057508.1392062921</v>
      </c>
      <c r="P82" s="52">
        <f t="shared" si="48"/>
        <v>778.70113617144364</v>
      </c>
      <c r="Q82" s="64"/>
      <c r="R82" s="52">
        <f>SUMIFS('EOS GE25-F23-WEBLOAD'!$G:$G,'EOS GE25-F23-WEBLOAD'!$A:$A,$A82,'EOS GE25-F23-WEBLOAD'!$B:$B,$B82)</f>
        <v>6387.5999999999995</v>
      </c>
      <c r="S82" s="52">
        <f>SUMIFS(GENED!$O:$O,GENED!$A:$A,$A82,GENED!$B:$B,$B82)</f>
        <v>2670017</v>
      </c>
      <c r="T82" s="52">
        <f>SUMIFS(GENED!$AQ:$AQ,GENED!$A:$A,$A82,GENED!$B:$B,$B82)</f>
        <v>403840.56599999964</v>
      </c>
      <c r="U82" s="52">
        <f>SUMIFS(GENED!$AA:$AA,GENED!$A:$A,$A82,GENED!$B:$B,$B82)</f>
        <v>0</v>
      </c>
      <c r="V82" s="52">
        <f>SUMIFS(GENED!$S:$S,GENED!$A:$A,$A82,GENED!$B:$B,$B82)</f>
        <v>12127.833172590355</v>
      </c>
      <c r="W82" s="53">
        <f>SUMIFS(EL!D:D,EL!$A:$A,$A82,EL!$B:$B,$B82)</f>
        <v>11666</v>
      </c>
      <c r="X82" s="52">
        <f>SUMIFS('Student Support Aid'!G:G,'Student Support Aid'!$A:$A,$A82,'Student Support Aid'!$B:$B,$B82)</f>
        <v>109100.20799999998</v>
      </c>
      <c r="Y82" s="53">
        <f>SUMIFS('School Library Aid'!I:I,'School Library Aid'!$A:$A,$A82,'School Library Aid'!$B:$B,$B82)</f>
        <v>102904.23599999999</v>
      </c>
      <c r="Z82" s="53">
        <f>SUMIF(AIEA!A:A,A82,AIEA!D:D)</f>
        <v>49536</v>
      </c>
      <c r="AA82" s="53">
        <f>SUMIFS('EOS GE25-F23-WEBLOAD'!$G:$G,'EOS GE25-F23-WEBLOAD'!$A:$A,$A82,'EOS GE25-F23-WEBLOAD'!$B:$B,$B82)*2</f>
        <v>12775.199999999999</v>
      </c>
      <c r="AB82" s="53">
        <f>SUMIF('Community Ed'!A:A,'Major Revenues'!A82,'Community Ed'!C:C)</f>
        <v>43813.39</v>
      </c>
      <c r="AC82" s="53">
        <f>SUMIFS(SPED!E:E,SPED!A:A,A82,SPED!B:B,B82)</f>
        <v>2728146.4721296988</v>
      </c>
      <c r="AD82" s="55">
        <f t="shared" si="49"/>
        <v>6143926.9053022899</v>
      </c>
      <c r="AE82" s="55">
        <f t="shared" si="46"/>
        <v>961.85216752806855</v>
      </c>
      <c r="AF82" s="51"/>
    </row>
    <row r="83" spans="1:32" x14ac:dyDescent="0.25">
      <c r="A83" s="3">
        <v>182</v>
      </c>
      <c r="B83" s="3">
        <v>1</v>
      </c>
      <c r="C83" s="4" t="s">
        <v>107</v>
      </c>
      <c r="D83" s="5">
        <v>5</v>
      </c>
      <c r="E83" s="52">
        <f>SUMIFS('EOS GE24-F23-WEBLOAD'!$G:$G,'EOS GE24-F23-WEBLOAD'!$A:$A,$A83,'EOS GE24-F23-WEBLOAD'!$B:$B,$B83)</f>
        <v>1103</v>
      </c>
      <c r="F83" s="52">
        <f>SUMIFS(GENED!$F:$F,GENED!$A:$A,$A83,GENED!$B:$B,$B83)</f>
        <v>303325</v>
      </c>
      <c r="G83" s="52">
        <f>SUMIFS(GENED!$AM:$AM,GENED!$A:$A,$A83,GENED!$B:$B,$B83)</f>
        <v>55555</v>
      </c>
      <c r="H83" s="52">
        <f>SUMIFS(GENED!$J:$J,GENED!$A:$A,$A83,GENED!$B:$B,$B83)</f>
        <v>16523.725999965449</v>
      </c>
      <c r="I83" s="52">
        <f>SUMIFS(EL!C:C,EL!$A:$A,$A83,EL!$B:$B,$B83)</f>
        <v>10482</v>
      </c>
      <c r="J83" s="52">
        <f>SUMIFS('Student Support Aid'!F:F,'Student Support Aid'!$A:$A,$A83,'Student Support Aid'!$B:$B,$B83)</f>
        <v>40000</v>
      </c>
      <c r="K83" s="52">
        <f>SUMIFS('School Library Aid'!H:H,'School Library Aid'!$A:$A,$A83,'School Library Aid'!$B:$B,$B83)</f>
        <v>40000</v>
      </c>
      <c r="L83" s="52">
        <v>20994</v>
      </c>
      <c r="M83" s="52">
        <f>SUMIFS('EOS GE24-F23-WEBLOAD'!$G:$G,'EOS GE24-F23-WEBLOAD'!$A:$A,$A83,'EOS GE24-F23-WEBLOAD'!$B:$B,$B83)*2</f>
        <v>2206</v>
      </c>
      <c r="N83" s="52">
        <f>SUMIFS(SPED!D:D,SPED!A:A,A83,SPED!B:B,B83)</f>
        <v>484836.20665163547</v>
      </c>
      <c r="O83" s="55">
        <f t="shared" si="47"/>
        <v>973921.93265160092</v>
      </c>
      <c r="P83" s="52">
        <f t="shared" si="48"/>
        <v>882.97546024623841</v>
      </c>
      <c r="Q83" s="64"/>
      <c r="R83" s="52">
        <f>SUMIFS('EOS GE25-F23-WEBLOAD'!$G:$G,'EOS GE25-F23-WEBLOAD'!$A:$A,$A83,'EOS GE25-F23-WEBLOAD'!$B:$B,$B83)</f>
        <v>1094.6000000000001</v>
      </c>
      <c r="S83" s="52">
        <f>SUMIFS(GENED!$O:$O,GENED!$A:$A,$A83,GENED!$B:$B,$B83)</f>
        <v>457543</v>
      </c>
      <c r="T83" s="52">
        <f>SUMIFS(GENED!$AQ:$AQ,GENED!$A:$A,$A83,GENED!$B:$B,$B83)</f>
        <v>79582.664000000805</v>
      </c>
      <c r="U83" s="52">
        <f>SUMIFS(GENED!$AA:$AA,GENED!$A:$A,$A83,GENED!$B:$B,$B83)</f>
        <v>0</v>
      </c>
      <c r="V83" s="52">
        <f>SUMIFS(GENED!$S:$S,GENED!$A:$A,$A83,GENED!$B:$B,$B83)</f>
        <v>15407.868983655761</v>
      </c>
      <c r="W83" s="53">
        <f>SUMIFS(EL!D:D,EL!$A:$A,$A83,EL!$B:$B,$B83)</f>
        <v>10482</v>
      </c>
      <c r="X83" s="52">
        <f>SUMIFS('Student Support Aid'!G:G,'Student Support Aid'!$A:$A,$A83,'Student Support Aid'!$B:$B,$B83)</f>
        <v>40000</v>
      </c>
      <c r="Y83" s="53">
        <f>SUMIFS('School Library Aid'!I:I,'School Library Aid'!$A:$A,$A83,'School Library Aid'!$B:$B,$B83)</f>
        <v>40000</v>
      </c>
      <c r="Z83" s="53">
        <f>SUMIF(AIEA!A:A,A83,AIEA!D:D)</f>
        <v>21136</v>
      </c>
      <c r="AA83" s="53">
        <f>SUMIFS('EOS GE25-F23-WEBLOAD'!$G:$G,'EOS GE25-F23-WEBLOAD'!$A:$A,$A83,'EOS GE25-F23-WEBLOAD'!$B:$B,$B83)*2</f>
        <v>2189.2000000000003</v>
      </c>
      <c r="AB83" s="53">
        <f>SUMIF('Community Ed'!A:A,'Major Revenues'!A83,'Community Ed'!C:C)</f>
        <v>0</v>
      </c>
      <c r="AC83" s="53">
        <f>SUMIFS(SPED!E:E,SPED!A:A,A83,SPED!B:B,B83)</f>
        <v>466887.43636845797</v>
      </c>
      <c r="AD83" s="55">
        <f t="shared" si="49"/>
        <v>1133228.1693521144</v>
      </c>
      <c r="AE83" s="55">
        <f t="shared" si="46"/>
        <v>1035.2897582241133</v>
      </c>
      <c r="AF83" s="51"/>
    </row>
    <row r="84" spans="1:32" x14ac:dyDescent="0.25">
      <c r="A84" s="3">
        <v>186</v>
      </c>
      <c r="B84" s="3">
        <v>1</v>
      </c>
      <c r="C84" s="4" t="s">
        <v>108</v>
      </c>
      <c r="D84" s="5">
        <v>5</v>
      </c>
      <c r="E84" s="52">
        <f>SUMIFS('EOS GE24-F23-WEBLOAD'!$G:$G,'EOS GE24-F23-WEBLOAD'!$A:$A,$A84,'EOS GE24-F23-WEBLOAD'!$B:$B,$B84)</f>
        <v>1992.2</v>
      </c>
      <c r="F84" s="52">
        <f>SUMIFS(GENED!$F:$F,GENED!$A:$A,$A84,GENED!$B:$B,$B84)</f>
        <v>547855</v>
      </c>
      <c r="G84" s="52">
        <f>SUMIFS(GENED!$AM:$AM,GENED!$A:$A,$A84,GENED!$B:$B,$B84)</f>
        <v>50067</v>
      </c>
      <c r="H84" s="52">
        <f>SUMIFS(GENED!$J:$J,GENED!$A:$A,$A84,GENED!$B:$B,$B84)</f>
        <v>0</v>
      </c>
      <c r="I84" s="52">
        <f>SUMIFS(EL!C:C,EL!$A:$A,$A84,EL!$B:$B,$B84)</f>
        <v>10503</v>
      </c>
      <c r="J84" s="52">
        <f>SUMIFS('Student Support Aid'!F:F,'Student Support Aid'!$A:$A,$A84,'Student Support Aid'!$B:$B,$B84)</f>
        <v>40000</v>
      </c>
      <c r="K84" s="52">
        <f>SUMIFS('School Library Aid'!H:H,'School Library Aid'!$A:$A,$A84,'School Library Aid'!$B:$B,$B84)</f>
        <v>40000</v>
      </c>
      <c r="L84" s="52">
        <v>0</v>
      </c>
      <c r="M84" s="52">
        <f>SUMIFS('EOS GE24-F23-WEBLOAD'!$G:$G,'EOS GE24-F23-WEBLOAD'!$A:$A,$A84,'EOS GE24-F23-WEBLOAD'!$B:$B,$B84)*2</f>
        <v>3984.4</v>
      </c>
      <c r="N84" s="52">
        <f>SUMIFS(SPED!D:D,SPED!A:A,A84,SPED!B:B,B84)</f>
        <v>482160.71802336979</v>
      </c>
      <c r="O84" s="55">
        <f t="shared" si="47"/>
        <v>1174570.1180233699</v>
      </c>
      <c r="P84" s="52">
        <f t="shared" si="48"/>
        <v>589.58443832113744</v>
      </c>
      <c r="Q84" s="64"/>
      <c r="R84" s="52">
        <f>SUMIFS('EOS GE25-F23-WEBLOAD'!$G:$G,'EOS GE25-F23-WEBLOAD'!$A:$A,$A84,'EOS GE25-F23-WEBLOAD'!$B:$B,$B84)</f>
        <v>2017.3999999999999</v>
      </c>
      <c r="S84" s="52">
        <f>SUMIFS(GENED!$O:$O,GENED!$A:$A,$A84,GENED!$B:$B,$B84)</f>
        <v>843273</v>
      </c>
      <c r="T84" s="52">
        <f>SUMIFS(GENED!$AQ:$AQ,GENED!$A:$A,$A84,GENED!$B:$B,$B84)</f>
        <v>76842</v>
      </c>
      <c r="U84" s="52">
        <f>SUMIFS(GENED!$AA:$AA,GENED!$A:$A,$A84,GENED!$B:$B,$B84)</f>
        <v>0</v>
      </c>
      <c r="V84" s="52">
        <f>SUMIFS(GENED!$S:$S,GENED!$A:$A,$A84,GENED!$B:$B,$B84)</f>
        <v>0</v>
      </c>
      <c r="W84" s="53">
        <f>SUMIFS(EL!D:D,EL!$A:$A,$A84,EL!$B:$B,$B84)</f>
        <v>10503</v>
      </c>
      <c r="X84" s="52">
        <f>SUMIFS('Student Support Aid'!G:G,'Student Support Aid'!$A:$A,$A84,'Student Support Aid'!$B:$B,$B84)</f>
        <v>40000</v>
      </c>
      <c r="Y84" s="53">
        <f>SUMIFS('School Library Aid'!I:I,'School Library Aid'!$A:$A,$A84,'School Library Aid'!$B:$B,$B84)</f>
        <v>40000</v>
      </c>
      <c r="Z84" s="53">
        <f>SUMIF(AIEA!A:A,A84,AIEA!D:D)</f>
        <v>0</v>
      </c>
      <c r="AA84" s="53">
        <f>SUMIFS('EOS GE25-F23-WEBLOAD'!$G:$G,'EOS GE25-F23-WEBLOAD'!$A:$A,$A84,'EOS GE25-F23-WEBLOAD'!$B:$B,$B84)*2</f>
        <v>4034.7999999999997</v>
      </c>
      <c r="AB84" s="53">
        <f>SUMIF('Community Ed'!A:A,'Major Revenues'!A84,'Community Ed'!C:C)</f>
        <v>0</v>
      </c>
      <c r="AC84" s="53">
        <f>SUMIFS(SPED!E:E,SPED!A:A,A84,SPED!B:B,B84)</f>
        <v>485955.50758520979</v>
      </c>
      <c r="AD84" s="55">
        <f t="shared" si="49"/>
        <v>1500608.3075852098</v>
      </c>
      <c r="AE84" s="55">
        <f t="shared" si="46"/>
        <v>743.83280835987409</v>
      </c>
      <c r="AF84" s="51"/>
    </row>
    <row r="85" spans="1:32" x14ac:dyDescent="0.25">
      <c r="A85" s="3">
        <v>191</v>
      </c>
      <c r="B85" s="3">
        <v>1</v>
      </c>
      <c r="C85" s="4" t="s">
        <v>109</v>
      </c>
      <c r="D85" s="5">
        <v>3</v>
      </c>
      <c r="E85" s="52">
        <f>SUMIFS('EOS GE24-F23-WEBLOAD'!$G:$G,'EOS GE24-F23-WEBLOAD'!$A:$A,$A85,'EOS GE24-F23-WEBLOAD'!$B:$B,$B85)</f>
        <v>7971.4</v>
      </c>
      <c r="F85" s="52">
        <f>SUMIFS(GENED!$F:$F,GENED!$A:$A,$A85,GENED!$B:$B,$B85)</f>
        <v>2192135</v>
      </c>
      <c r="G85" s="52">
        <f>SUMIFS(GENED!$AM:$AM,GENED!$A:$A,$A85,GENED!$B:$B,$B85)</f>
        <v>616926</v>
      </c>
      <c r="H85" s="52">
        <f>SUMIFS(GENED!$J:$J,GENED!$A:$A,$A85,GENED!$B:$B,$B85)</f>
        <v>0</v>
      </c>
      <c r="I85" s="52">
        <f>SUMIFS(EL!C:C,EL!$A:$A,$A85,EL!$B:$B,$B85)</f>
        <v>1019560</v>
      </c>
      <c r="J85" s="52">
        <f>SUMIFS('Student Support Aid'!F:F,'Student Support Aid'!$A:$A,$A85,'Student Support Aid'!$B:$B,$B85)</f>
        <v>95178.515999999989</v>
      </c>
      <c r="K85" s="52">
        <f>SUMIFS('School Library Aid'!H:H,'School Library Aid'!$A:$A,$A85,'School Library Aid'!$B:$B,$B85)</f>
        <v>128419.25399999999</v>
      </c>
      <c r="L85" s="52">
        <v>36472</v>
      </c>
      <c r="M85" s="52">
        <f>SUMIFS('EOS GE24-F23-WEBLOAD'!$G:$G,'EOS GE24-F23-WEBLOAD'!$A:$A,$A85,'EOS GE24-F23-WEBLOAD'!$B:$B,$B85)*2</f>
        <v>15942.8</v>
      </c>
      <c r="N85" s="52">
        <f>SUMIFS(SPED!D:D,SPED!A:A,A85,SPED!B:B,B85)</f>
        <v>4724242.4201722294</v>
      </c>
      <c r="O85" s="55">
        <f t="shared" si="47"/>
        <v>8828875.9901722297</v>
      </c>
      <c r="P85" s="52">
        <f t="shared" si="48"/>
        <v>1107.5690581544309</v>
      </c>
      <c r="Q85" s="64"/>
      <c r="R85" s="52">
        <f>SUMIFS('EOS GE25-F23-WEBLOAD'!$G:$G,'EOS GE25-F23-WEBLOAD'!$A:$A,$A85,'EOS GE25-F23-WEBLOAD'!$B:$B,$B85)</f>
        <v>7627.4</v>
      </c>
      <c r="S85" s="52">
        <f>SUMIFS(GENED!$O:$O,GENED!$A:$A,$A85,GENED!$B:$B,$B85)</f>
        <v>3188253</v>
      </c>
      <c r="T85" s="52">
        <f>SUMIFS(GENED!$AQ:$AQ,GENED!$A:$A,$A85,GENED!$B:$B,$B85)</f>
        <v>907172</v>
      </c>
      <c r="U85" s="52">
        <f>SUMIFS(GENED!$AA:$AA,GENED!$A:$A,$A85,GENED!$B:$B,$B85)</f>
        <v>0</v>
      </c>
      <c r="V85" s="52">
        <f>SUMIFS(GENED!$S:$S,GENED!$A:$A,$A85,GENED!$B:$B,$B85)</f>
        <v>0</v>
      </c>
      <c r="W85" s="53">
        <f>SUMIFS(EL!D:D,EL!$A:$A,$A85,EL!$B:$B,$B85)</f>
        <v>1019560</v>
      </c>
      <c r="X85" s="52">
        <f>SUMIFS('Student Support Aid'!G:G,'Student Support Aid'!$A:$A,$A85,'Student Support Aid'!$B:$B,$B85)</f>
        <v>130275.99199999998</v>
      </c>
      <c r="Y85" s="53">
        <f>SUMIFS('School Library Aid'!I:I,'School Library Aid'!$A:$A,$A85,'School Library Aid'!$B:$B,$B85)</f>
        <v>122877.41399999999</v>
      </c>
      <c r="Z85" s="53">
        <f>SUMIF(AIEA!A:A,A85,AIEA!D:D)</f>
        <v>37324</v>
      </c>
      <c r="AA85" s="53">
        <f>SUMIFS('EOS GE25-F23-WEBLOAD'!$G:$G,'EOS GE25-F23-WEBLOAD'!$A:$A,$A85,'EOS GE25-F23-WEBLOAD'!$B:$B,$B85)*2</f>
        <v>15254.8</v>
      </c>
      <c r="AB85" s="53">
        <f>SUMIF('Community Ed'!A:A,'Major Revenues'!A85,'Community Ed'!C:C)</f>
        <v>91344.11</v>
      </c>
      <c r="AC85" s="53">
        <f>SUMIFS(SPED!E:E,SPED!A:A,A85,SPED!B:B,B85)</f>
        <v>4559871.1271380596</v>
      </c>
      <c r="AD85" s="55">
        <f t="shared" si="49"/>
        <v>10071932.443138059</v>
      </c>
      <c r="AE85" s="55">
        <f t="shared" si="46"/>
        <v>1320.4935421163252</v>
      </c>
      <c r="AF85" s="51"/>
    </row>
    <row r="86" spans="1:32" x14ac:dyDescent="0.25">
      <c r="A86" s="3">
        <v>192</v>
      </c>
      <c r="B86" s="3">
        <v>1</v>
      </c>
      <c r="C86" s="4" t="s">
        <v>110</v>
      </c>
      <c r="D86" s="5">
        <v>3</v>
      </c>
      <c r="E86" s="52">
        <f>SUMIFS('EOS GE24-F23-WEBLOAD'!$G:$G,'EOS GE24-F23-WEBLOAD'!$A:$A,$A86,'EOS GE24-F23-WEBLOAD'!$B:$B,$B86)</f>
        <v>7574</v>
      </c>
      <c r="F86" s="52">
        <f>SUMIFS(GENED!$F:$F,GENED!$A:$A,$A86,GENED!$B:$B,$B86)</f>
        <v>2082850</v>
      </c>
      <c r="G86" s="52">
        <f>SUMIFS(GENED!$AM:$AM,GENED!$A:$A,$A86,GENED!$B:$B,$B86)</f>
        <v>88426</v>
      </c>
      <c r="H86" s="52">
        <f>SUMIFS(GENED!$J:$J,GENED!$A:$A,$A86,GENED!$B:$B,$B86)</f>
        <v>0</v>
      </c>
      <c r="I86" s="52">
        <f>SUMIFS(EL!C:C,EL!$A:$A,$A86,EL!$B:$B,$B86)</f>
        <v>120599</v>
      </c>
      <c r="J86" s="52">
        <f>SUMIFS('Student Support Aid'!F:F,'Student Support Aid'!$A:$A,$A86,'Student Support Aid'!$B:$B,$B86)</f>
        <v>90433.56</v>
      </c>
      <c r="K86" s="52">
        <f>SUMIFS('School Library Aid'!H:H,'School Library Aid'!$A:$A,$A86,'School Library Aid'!$B:$B,$B86)</f>
        <v>122017.14</v>
      </c>
      <c r="L86" s="52">
        <v>26816</v>
      </c>
      <c r="M86" s="52">
        <f>SUMIFS('EOS GE24-F23-WEBLOAD'!$G:$G,'EOS GE24-F23-WEBLOAD'!$A:$A,$A86,'EOS GE24-F23-WEBLOAD'!$B:$B,$B86)*2</f>
        <v>15148</v>
      </c>
      <c r="N86" s="52">
        <f>SUMIFS(SPED!D:D,SPED!A:A,A86,SPED!B:B,B86)</f>
        <v>3715426.045343373</v>
      </c>
      <c r="O86" s="55">
        <f t="shared" si="47"/>
        <v>6261715.7453433732</v>
      </c>
      <c r="P86" s="52">
        <f t="shared" si="48"/>
        <v>826.73828166667192</v>
      </c>
      <c r="Q86" s="64"/>
      <c r="R86" s="52">
        <f>SUMIFS('EOS GE25-F23-WEBLOAD'!$G:$G,'EOS GE25-F23-WEBLOAD'!$A:$A,$A86,'EOS GE25-F23-WEBLOAD'!$B:$B,$B86)</f>
        <v>7574</v>
      </c>
      <c r="S86" s="52">
        <f>SUMIFS(GENED!$O:$O,GENED!$A:$A,$A86,GENED!$B:$B,$B86)</f>
        <v>3165932</v>
      </c>
      <c r="T86" s="52">
        <f>SUMIFS(GENED!$AQ:$AQ,GENED!$A:$A,$A86,GENED!$B:$B,$B86)</f>
        <v>133900</v>
      </c>
      <c r="U86" s="52">
        <f>SUMIFS(GENED!$AA:$AA,GENED!$A:$A,$A86,GENED!$B:$B,$B86)</f>
        <v>0</v>
      </c>
      <c r="V86" s="52">
        <f>SUMIFS(GENED!$S:$S,GENED!$A:$A,$A86,GENED!$B:$B,$B86)</f>
        <v>0</v>
      </c>
      <c r="W86" s="53">
        <f>SUMIFS(EL!D:D,EL!$A:$A,$A86,EL!$B:$B,$B86)</f>
        <v>120599</v>
      </c>
      <c r="X86" s="52">
        <f>SUMIFS('Student Support Aid'!G:G,'Student Support Aid'!$A:$A,$A86,'Student Support Aid'!$B:$B,$B86)</f>
        <v>129363.91999999998</v>
      </c>
      <c r="Y86" s="53">
        <f>SUMIFS('School Library Aid'!I:I,'School Library Aid'!$A:$A,$A86,'School Library Aid'!$B:$B,$B86)</f>
        <v>122017.14</v>
      </c>
      <c r="Z86" s="53">
        <f>SUMIF(AIEA!A:A,A86,AIEA!D:D)</f>
        <v>27242</v>
      </c>
      <c r="AA86" s="53">
        <f>SUMIFS('EOS GE25-F23-WEBLOAD'!$G:$G,'EOS GE25-F23-WEBLOAD'!$A:$A,$A86,'EOS GE25-F23-WEBLOAD'!$B:$B,$B86)*2</f>
        <v>15148</v>
      </c>
      <c r="AB86" s="53">
        <f>SUMIF('Community Ed'!A:A,'Major Revenues'!A86,'Community Ed'!C:C)</f>
        <v>90264.56</v>
      </c>
      <c r="AC86" s="53">
        <f>SUMIFS(SPED!E:E,SPED!A:A,A86,SPED!B:B,B86)</f>
        <v>4004545.773821827</v>
      </c>
      <c r="AD86" s="55">
        <f t="shared" si="49"/>
        <v>7809012.3938218271</v>
      </c>
      <c r="AE86" s="55">
        <f t="shared" si="46"/>
        <v>1031.0288346741256</v>
      </c>
      <c r="AF86" s="51"/>
    </row>
    <row r="87" spans="1:32" x14ac:dyDescent="0.25">
      <c r="A87" s="3">
        <v>194</v>
      </c>
      <c r="B87" s="3">
        <v>1</v>
      </c>
      <c r="C87" s="4" t="s">
        <v>111</v>
      </c>
      <c r="D87" s="5">
        <v>3</v>
      </c>
      <c r="E87" s="52">
        <f>SUMIFS('EOS GE24-F23-WEBLOAD'!$G:$G,'EOS GE24-F23-WEBLOAD'!$A:$A,$A87,'EOS GE24-F23-WEBLOAD'!$B:$B,$B87)</f>
        <v>13115.6</v>
      </c>
      <c r="F87" s="52">
        <f>SUMIFS(GENED!$F:$F,GENED!$A:$A,$A87,GENED!$B:$B,$B87)</f>
        <v>3606790</v>
      </c>
      <c r="G87" s="52">
        <f>SUMIFS(GENED!$AM:$AM,GENED!$A:$A,$A87,GENED!$B:$B,$B87)</f>
        <v>111082</v>
      </c>
      <c r="H87" s="52">
        <f>SUMIFS(GENED!$J:$J,GENED!$A:$A,$A87,GENED!$B:$B,$B87)</f>
        <v>0</v>
      </c>
      <c r="I87" s="52">
        <f>SUMIFS(EL!C:C,EL!$A:$A,$A87,EL!$B:$B,$B87)</f>
        <v>190994</v>
      </c>
      <c r="J87" s="52">
        <f>SUMIFS('Student Support Aid'!F:F,'Student Support Aid'!$A:$A,$A87,'Student Support Aid'!$B:$B,$B87)</f>
        <v>156600.264</v>
      </c>
      <c r="K87" s="52">
        <f>SUMIFS('School Library Aid'!H:H,'School Library Aid'!$A:$A,$A87,'School Library Aid'!$B:$B,$B87)</f>
        <v>211292.31599999999</v>
      </c>
      <c r="L87" s="52">
        <v>31502</v>
      </c>
      <c r="M87" s="52">
        <f>SUMIFS('EOS GE24-F23-WEBLOAD'!$G:$G,'EOS GE24-F23-WEBLOAD'!$A:$A,$A87,'EOS GE24-F23-WEBLOAD'!$B:$B,$B87)*2</f>
        <v>26231.200000000001</v>
      </c>
      <c r="N87" s="52">
        <f>SUMIFS(SPED!D:D,SPED!A:A,A87,SPED!B:B,B87)</f>
        <v>6272583.1281761155</v>
      </c>
      <c r="O87" s="55">
        <f t="shared" si="47"/>
        <v>10607074.908176117</v>
      </c>
      <c r="P87" s="52">
        <f t="shared" si="48"/>
        <v>808.73729819269545</v>
      </c>
      <c r="Q87" s="64"/>
      <c r="R87" s="52">
        <f>SUMIFS('EOS GE25-F23-WEBLOAD'!$G:$G,'EOS GE25-F23-WEBLOAD'!$A:$A,$A87,'EOS GE25-F23-WEBLOAD'!$B:$B,$B87)</f>
        <v>13199.4</v>
      </c>
      <c r="S87" s="52">
        <f>SUMIFS(GENED!$O:$O,GENED!$A:$A,$A87,GENED!$B:$B,$B87)</f>
        <v>5517349</v>
      </c>
      <c r="T87" s="52">
        <f>SUMIFS(GENED!$AQ:$AQ,GENED!$A:$A,$A87,GENED!$B:$B,$B87)</f>
        <v>170161</v>
      </c>
      <c r="U87" s="52">
        <f>SUMIFS(GENED!$AA:$AA,GENED!$A:$A,$A87,GENED!$B:$B,$B87)</f>
        <v>0</v>
      </c>
      <c r="V87" s="52">
        <f>SUMIFS(GENED!$S:$S,GENED!$A:$A,$A87,GENED!$B:$B,$B87)</f>
        <v>0</v>
      </c>
      <c r="W87" s="53">
        <f>SUMIFS(EL!D:D,EL!$A:$A,$A87,EL!$B:$B,$B87)</f>
        <v>190860</v>
      </c>
      <c r="X87" s="52">
        <f>SUMIFS('Student Support Aid'!G:G,'Student Support Aid'!$A:$A,$A87,'Student Support Aid'!$B:$B,$B87)</f>
        <v>225445.75199999998</v>
      </c>
      <c r="Y87" s="53">
        <f>SUMIFS('School Library Aid'!I:I,'School Library Aid'!$A:$A,$A87,'School Library Aid'!$B:$B,$B87)</f>
        <v>212642.33399999997</v>
      </c>
      <c r="Z87" s="53">
        <f>SUMIF(AIEA!A:A,A87,AIEA!D:D)</f>
        <v>32070</v>
      </c>
      <c r="AA87" s="53">
        <f>SUMIFS('EOS GE25-F23-WEBLOAD'!$G:$G,'EOS GE25-F23-WEBLOAD'!$A:$A,$A87,'EOS GE25-F23-WEBLOAD'!$B:$B,$B87)*2</f>
        <v>26398.799999999999</v>
      </c>
      <c r="AB87" s="53">
        <f>SUMIF('Community Ed'!A:A,'Major Revenues'!A87,'Community Ed'!C:C)</f>
        <v>2819.59</v>
      </c>
      <c r="AC87" s="53">
        <f>SUMIFS(SPED!E:E,SPED!A:A,A87,SPED!B:B,B87)</f>
        <v>6506278.3465064541</v>
      </c>
      <c r="AD87" s="55">
        <f t="shared" si="49"/>
        <v>12884024.822506454</v>
      </c>
      <c r="AE87" s="55">
        <f t="shared" si="46"/>
        <v>976.10685504693049</v>
      </c>
      <c r="AF87" s="51"/>
    </row>
    <row r="88" spans="1:32" x14ac:dyDescent="0.25">
      <c r="A88" s="3">
        <v>195</v>
      </c>
      <c r="B88" s="3">
        <v>1</v>
      </c>
      <c r="C88" s="4" t="s">
        <v>112</v>
      </c>
      <c r="D88" s="5">
        <v>3</v>
      </c>
      <c r="E88" s="52">
        <f>SUMIFS('EOS GE24-F23-WEBLOAD'!$G:$G,'EOS GE24-F23-WEBLOAD'!$A:$A,$A88,'EOS GE24-F23-WEBLOAD'!$B:$B,$B88)</f>
        <v>936</v>
      </c>
      <c r="F88" s="52">
        <f>SUMIFS(GENED!$F:$F,GENED!$A:$A,$A88,GENED!$B:$B,$B88)</f>
        <v>257400</v>
      </c>
      <c r="G88" s="52">
        <f>SUMIFS(GENED!$AM:$AM,GENED!$A:$A,$A88,GENED!$B:$B,$B88)</f>
        <v>12138</v>
      </c>
      <c r="H88" s="52">
        <f>SUMIFS(GENED!$J:$J,GENED!$A:$A,$A88,GENED!$B:$B,$B88)</f>
        <v>0</v>
      </c>
      <c r="I88" s="52">
        <f>SUMIFS(EL!C:C,EL!$A:$A,$A88,EL!$B:$B,$B88)</f>
        <v>10481</v>
      </c>
      <c r="J88" s="52">
        <f>SUMIFS('Student Support Aid'!F:F,'Student Support Aid'!$A:$A,$A88,'Student Support Aid'!$B:$B,$B88)</f>
        <v>40000</v>
      </c>
      <c r="K88" s="52">
        <f>SUMIFS('School Library Aid'!H:H,'School Library Aid'!$A:$A,$A88,'School Library Aid'!$B:$B,$B88)</f>
        <v>40000</v>
      </c>
      <c r="L88" s="52">
        <v>0</v>
      </c>
      <c r="M88" s="52">
        <f>SUMIFS('EOS GE24-F23-WEBLOAD'!$G:$G,'EOS GE24-F23-WEBLOAD'!$A:$A,$A88,'EOS GE24-F23-WEBLOAD'!$B:$B,$B88)*2</f>
        <v>1872</v>
      </c>
      <c r="N88" s="52">
        <f>SUMIFS(SPED!D:D,SPED!A:A,A88,SPED!B:B,B88)</f>
        <v>157137.63588004303</v>
      </c>
      <c r="O88" s="55">
        <f t="shared" si="47"/>
        <v>519028.63588004303</v>
      </c>
      <c r="P88" s="52">
        <f t="shared" si="48"/>
        <v>554.51777337611441</v>
      </c>
      <c r="Q88" s="64"/>
      <c r="R88" s="52">
        <f>SUMIFS('EOS GE25-F23-WEBLOAD'!$G:$G,'EOS GE25-F23-WEBLOAD'!$A:$A,$A88,'EOS GE25-F23-WEBLOAD'!$B:$B,$B88)</f>
        <v>927.8</v>
      </c>
      <c r="S88" s="52">
        <f>SUMIFS(GENED!$O:$O,GENED!$A:$A,$A88,GENED!$B:$B,$B88)</f>
        <v>387821</v>
      </c>
      <c r="T88" s="52">
        <f>SUMIFS(GENED!$AQ:$AQ,GENED!$A:$A,$A88,GENED!$B:$B,$B88)</f>
        <v>19289</v>
      </c>
      <c r="U88" s="52">
        <f>SUMIFS(GENED!$AA:$AA,GENED!$A:$A,$A88,GENED!$B:$B,$B88)</f>
        <v>0</v>
      </c>
      <c r="V88" s="52">
        <f>SUMIFS(GENED!$S:$S,GENED!$A:$A,$A88,GENED!$B:$B,$B88)</f>
        <v>0</v>
      </c>
      <c r="W88" s="53">
        <f>SUMIFS(EL!D:D,EL!$A:$A,$A88,EL!$B:$B,$B88)</f>
        <v>10482</v>
      </c>
      <c r="X88" s="52">
        <f>SUMIFS('Student Support Aid'!G:G,'Student Support Aid'!$A:$A,$A88,'Student Support Aid'!$B:$B,$B88)</f>
        <v>40000</v>
      </c>
      <c r="Y88" s="53">
        <f>SUMIFS('School Library Aid'!I:I,'School Library Aid'!$A:$A,$A88,'School Library Aid'!$B:$B,$B88)</f>
        <v>40000</v>
      </c>
      <c r="Z88" s="53">
        <f>SUMIF(AIEA!A:A,A88,AIEA!D:D)</f>
        <v>0</v>
      </c>
      <c r="AA88" s="53">
        <f>SUMIFS('EOS GE25-F23-WEBLOAD'!$G:$G,'EOS GE25-F23-WEBLOAD'!$A:$A,$A88,'EOS GE25-F23-WEBLOAD'!$B:$B,$B88)*2</f>
        <v>1855.6</v>
      </c>
      <c r="AB88" s="53">
        <f>SUMIF('Community Ed'!A:A,'Major Revenues'!A88,'Community Ed'!C:C)</f>
        <v>0</v>
      </c>
      <c r="AC88" s="53">
        <f>SUMIFS(SPED!E:E,SPED!A:A,A88,SPED!B:B,B88)</f>
        <v>153863.01268932037</v>
      </c>
      <c r="AD88" s="55">
        <f t="shared" si="49"/>
        <v>653310.61268932035</v>
      </c>
      <c r="AE88" s="55">
        <f t="shared" si="46"/>
        <v>704.15026157503814</v>
      </c>
      <c r="AF88" s="51"/>
    </row>
    <row r="89" spans="1:32" x14ac:dyDescent="0.25">
      <c r="A89" s="3">
        <v>196</v>
      </c>
      <c r="B89" s="3">
        <v>1</v>
      </c>
      <c r="C89" s="4" t="s">
        <v>113</v>
      </c>
      <c r="D89" s="5">
        <v>3</v>
      </c>
      <c r="E89" s="52">
        <f>SUMIFS('EOS GE24-F23-WEBLOAD'!$G:$G,'EOS GE24-F23-WEBLOAD'!$A:$A,$A89,'EOS GE24-F23-WEBLOAD'!$B:$B,$B89)</f>
        <v>31535.239999999998</v>
      </c>
      <c r="F89" s="52">
        <f>SUMIFS(GENED!$F:$F,GENED!$A:$A,$A89,GENED!$B:$B,$B89)</f>
        <v>8672191</v>
      </c>
      <c r="G89" s="52">
        <f>SUMIFS(GENED!$AM:$AM,GENED!$A:$A,$A89,GENED!$B:$B,$B89)</f>
        <v>586735</v>
      </c>
      <c r="H89" s="52">
        <f>SUMIFS(GENED!$J:$J,GENED!$A:$A,$A89,GENED!$B:$B,$B89)</f>
        <v>0</v>
      </c>
      <c r="I89" s="52">
        <f>SUMIFS(EL!C:C,EL!$A:$A,$A89,EL!$B:$B,$B89)</f>
        <v>1348152</v>
      </c>
      <c r="J89" s="52">
        <f>SUMIFS('Student Support Aid'!F:F,'Student Support Aid'!$A:$A,$A89,'Student Support Aid'!$B:$B,$B89)</f>
        <v>376530.76559999998</v>
      </c>
      <c r="K89" s="52">
        <f>SUMIFS('School Library Aid'!H:H,'School Library Aid'!$A:$A,$A89,'School Library Aid'!$B:$B,$B89)</f>
        <v>508032.71639999998</v>
      </c>
      <c r="L89" s="52">
        <v>91142</v>
      </c>
      <c r="M89" s="52">
        <f>SUMIFS('EOS GE24-F23-WEBLOAD'!$G:$G,'EOS GE24-F23-WEBLOAD'!$A:$A,$A89,'EOS GE24-F23-WEBLOAD'!$B:$B,$B89)*2</f>
        <v>63070.479999999996</v>
      </c>
      <c r="N89" s="52">
        <f>SUMIFS(SPED!D:D,SPED!A:A,A89,SPED!B:B,B89)</f>
        <v>11553285.816796094</v>
      </c>
      <c r="O89" s="55">
        <f t="shared" si="47"/>
        <v>23199139.778796092</v>
      </c>
      <c r="P89" s="52">
        <f t="shared" si="48"/>
        <v>735.65762552611284</v>
      </c>
      <c r="Q89" s="64"/>
      <c r="R89" s="52">
        <f>SUMIFS('EOS GE25-F23-WEBLOAD'!$G:$G,'EOS GE25-F23-WEBLOAD'!$A:$A,$A89,'EOS GE25-F23-WEBLOAD'!$B:$B,$B89)</f>
        <v>31794.639999999999</v>
      </c>
      <c r="S89" s="52">
        <f>SUMIFS(GENED!$O:$O,GENED!$A:$A,$A89,GENED!$B:$B,$B89)</f>
        <v>13290160</v>
      </c>
      <c r="T89" s="52">
        <f>SUMIFS(GENED!$AQ:$AQ,GENED!$A:$A,$A89,GENED!$B:$B,$B89)</f>
        <v>894368</v>
      </c>
      <c r="U89" s="52">
        <f>SUMIFS(GENED!$AA:$AA,GENED!$A:$A,$A89,GENED!$B:$B,$B89)</f>
        <v>0</v>
      </c>
      <c r="V89" s="52">
        <f>SUMIFS(GENED!$S:$S,GENED!$A:$A,$A89,GENED!$B:$B,$B89)</f>
        <v>0</v>
      </c>
      <c r="W89" s="53">
        <f>SUMIFS(EL!D:D,EL!$A:$A,$A89,EL!$B:$B,$B89)</f>
        <v>1345839</v>
      </c>
      <c r="X89" s="52">
        <f>SUMIFS('Student Support Aid'!G:G,'Student Support Aid'!$A:$A,$A89,'Student Support Aid'!$B:$B,$B89)</f>
        <v>543052.45119999989</v>
      </c>
      <c r="Y89" s="53">
        <f>SUMIFS('School Library Aid'!I:I,'School Library Aid'!$A:$A,$A89,'School Library Aid'!$B:$B,$B89)</f>
        <v>512211.65039999998</v>
      </c>
      <c r="Z89" s="53">
        <f>SUMIF(AIEA!A:A,A89,AIEA!D:D)</f>
        <v>94266</v>
      </c>
      <c r="AA89" s="53">
        <f>SUMIFS('EOS GE25-F23-WEBLOAD'!$G:$G,'EOS GE25-F23-WEBLOAD'!$A:$A,$A89,'EOS GE25-F23-WEBLOAD'!$B:$B,$B89)*2</f>
        <v>63589.279999999999</v>
      </c>
      <c r="AB89" s="53">
        <f>SUMIF('Community Ed'!A:A,'Major Revenues'!A89,'Community Ed'!C:C)</f>
        <v>168023.52</v>
      </c>
      <c r="AC89" s="53">
        <f>SUMIFS(SPED!E:E,SPED!A:A,A89,SPED!B:B,B89)</f>
        <v>11928418.58547768</v>
      </c>
      <c r="AD89" s="55">
        <f t="shared" si="49"/>
        <v>28839928.487077679</v>
      </c>
      <c r="AE89" s="55">
        <f t="shared" si="46"/>
        <v>907.06887975701818</v>
      </c>
      <c r="AF89" s="51"/>
    </row>
    <row r="90" spans="1:32" x14ac:dyDescent="0.25">
      <c r="A90" s="3">
        <v>197</v>
      </c>
      <c r="B90" s="3">
        <v>1</v>
      </c>
      <c r="C90" s="4" t="s">
        <v>114</v>
      </c>
      <c r="D90" s="5">
        <v>2</v>
      </c>
      <c r="E90" s="52">
        <f>SUMIFS('EOS GE24-F23-WEBLOAD'!$G:$G,'EOS GE24-F23-WEBLOAD'!$A:$A,$A90,'EOS GE24-F23-WEBLOAD'!$B:$B,$B90)</f>
        <v>5395</v>
      </c>
      <c r="F90" s="52">
        <f>SUMIFS(GENED!$F:$F,GENED!$A:$A,$A90,GENED!$B:$B,$B90)</f>
        <v>1483625</v>
      </c>
      <c r="G90" s="52">
        <f>SUMIFS(GENED!$AM:$AM,GENED!$A:$A,$A90,GENED!$B:$B,$B90)</f>
        <v>198393</v>
      </c>
      <c r="H90" s="52">
        <f>SUMIFS(GENED!$J:$J,GENED!$A:$A,$A90,GENED!$B:$B,$B90)</f>
        <v>81906.373731482629</v>
      </c>
      <c r="I90" s="52">
        <f>SUMIFS(EL!C:C,EL!$A:$A,$A90,EL!$B:$B,$B90)</f>
        <v>304331</v>
      </c>
      <c r="J90" s="52">
        <f>SUMIFS('Student Support Aid'!F:F,'Student Support Aid'!$A:$A,$A90,'Student Support Aid'!$B:$B,$B90)</f>
        <v>64416.299999999996</v>
      </c>
      <c r="K90" s="52">
        <f>SUMIFS('School Library Aid'!H:H,'School Library Aid'!$A:$A,$A90,'School Library Aid'!$B:$B,$B90)</f>
        <v>86913.45</v>
      </c>
      <c r="L90" s="52">
        <v>30082</v>
      </c>
      <c r="M90" s="52">
        <f>SUMIFS('EOS GE24-F23-WEBLOAD'!$G:$G,'EOS GE24-F23-WEBLOAD'!$A:$A,$A90,'EOS GE24-F23-WEBLOAD'!$B:$B,$B90)*2</f>
        <v>10790</v>
      </c>
      <c r="N90" s="52">
        <f>SUMIFS(SPED!D:D,SPED!A:A,A90,SPED!B:B,B90)</f>
        <v>2724120.4208479971</v>
      </c>
      <c r="O90" s="55">
        <f t="shared" si="47"/>
        <v>4984577.5445794798</v>
      </c>
      <c r="P90" s="52">
        <f t="shared" si="48"/>
        <v>923.9254021463355</v>
      </c>
      <c r="Q90" s="64"/>
      <c r="R90" s="52">
        <f>SUMIFS('EOS GE25-F23-WEBLOAD'!$G:$G,'EOS GE25-F23-WEBLOAD'!$A:$A,$A90,'EOS GE25-F23-WEBLOAD'!$B:$B,$B90)</f>
        <v>5673</v>
      </c>
      <c r="S90" s="52">
        <f>SUMIFS(GENED!$O:$O,GENED!$A:$A,$A90,GENED!$B:$B,$B90)</f>
        <v>2371314</v>
      </c>
      <c r="T90" s="52">
        <f>SUMIFS(GENED!$AQ:$AQ,GENED!$A:$A,$A90,GENED!$B:$B,$B90)</f>
        <v>302769.06599999964</v>
      </c>
      <c r="U90" s="52">
        <f>SUMIFS(GENED!$AA:$AA,GENED!$A:$A,$A90,GENED!$B:$B,$B90)</f>
        <v>0</v>
      </c>
      <c r="V90" s="52">
        <f>SUMIFS(GENED!$S:$S,GENED!$A:$A,$A90,GENED!$B:$B,$B90)</f>
        <v>79834.481363823012</v>
      </c>
      <c r="W90" s="53">
        <f>SUMIFS(EL!D:D,EL!$A:$A,$A90,EL!$B:$B,$B90)</f>
        <v>333748</v>
      </c>
      <c r="X90" s="52">
        <f>SUMIFS('Student Support Aid'!G:G,'Student Support Aid'!$A:$A,$A90,'Student Support Aid'!$B:$B,$B90)</f>
        <v>96894.84</v>
      </c>
      <c r="Y90" s="53">
        <f>SUMIFS('School Library Aid'!I:I,'School Library Aid'!$A:$A,$A90,'School Library Aid'!$B:$B,$B90)</f>
        <v>91392.03</v>
      </c>
      <c r="Z90" s="53">
        <f>SUMIF(AIEA!A:A,A90,AIEA!D:D)</f>
        <v>30650</v>
      </c>
      <c r="AA90" s="53">
        <f>SUMIFS('EOS GE25-F23-WEBLOAD'!$G:$G,'EOS GE25-F23-WEBLOAD'!$A:$A,$A90,'EOS GE25-F23-WEBLOAD'!$B:$B,$B90)*2</f>
        <v>11346</v>
      </c>
      <c r="AB90" s="53">
        <f>SUMIF('Community Ed'!A:A,'Major Revenues'!A90,'Community Ed'!C:C)</f>
        <v>0</v>
      </c>
      <c r="AC90" s="53">
        <f>SUMIFS(SPED!E:E,SPED!A:A,A90,SPED!B:B,B90)</f>
        <v>2817243.9734958</v>
      </c>
      <c r="AD90" s="55">
        <f t="shared" si="49"/>
        <v>6135192.3908596225</v>
      </c>
      <c r="AE90" s="55">
        <f t="shared" si="46"/>
        <v>1081.4723058099105</v>
      </c>
      <c r="AF90" s="51"/>
    </row>
    <row r="91" spans="1:32" x14ac:dyDescent="0.25">
      <c r="A91" s="3">
        <v>199</v>
      </c>
      <c r="B91" s="3">
        <v>1</v>
      </c>
      <c r="C91" s="4" t="s">
        <v>115</v>
      </c>
      <c r="D91" s="5">
        <v>3</v>
      </c>
      <c r="E91" s="52">
        <f>SUMIFS('EOS GE24-F23-WEBLOAD'!$G:$G,'EOS GE24-F23-WEBLOAD'!$A:$A,$A91,'EOS GE24-F23-WEBLOAD'!$B:$B,$B91)</f>
        <v>3509.8</v>
      </c>
      <c r="F91" s="52">
        <f>SUMIFS(GENED!$F:$F,GENED!$A:$A,$A91,GENED!$B:$B,$B91)</f>
        <v>965195</v>
      </c>
      <c r="G91" s="52">
        <f>SUMIFS(GENED!$AM:$AM,GENED!$A:$A,$A91,GENED!$B:$B,$B91)</f>
        <v>177056</v>
      </c>
      <c r="H91" s="52">
        <f>SUMIFS(GENED!$J:$J,GENED!$A:$A,$A91,GENED!$B:$B,$B91)</f>
        <v>2515.7778351084271</v>
      </c>
      <c r="I91" s="52">
        <f>SUMIFS(EL!C:C,EL!$A:$A,$A91,EL!$B:$B,$B91)</f>
        <v>81450</v>
      </c>
      <c r="J91" s="52">
        <f>SUMIFS('Student Support Aid'!F:F,'Student Support Aid'!$A:$A,$A91,'Student Support Aid'!$B:$B,$B91)</f>
        <v>41907.012000000002</v>
      </c>
      <c r="K91" s="52">
        <f>SUMIFS('School Library Aid'!H:H,'School Library Aid'!$A:$A,$A91,'School Library Aid'!$B:$B,$B91)</f>
        <v>56542.878000000004</v>
      </c>
      <c r="L91" s="52">
        <v>26958</v>
      </c>
      <c r="M91" s="52">
        <f>SUMIFS('EOS GE24-F23-WEBLOAD'!$G:$G,'EOS GE24-F23-WEBLOAD'!$A:$A,$A91,'EOS GE24-F23-WEBLOAD'!$B:$B,$B91)*2</f>
        <v>7019.6</v>
      </c>
      <c r="N91" s="52">
        <f>SUMIFS(SPED!D:D,SPED!A:A,A91,SPED!B:B,B91)</f>
        <v>1503133.8939077538</v>
      </c>
      <c r="O91" s="55">
        <f t="shared" si="47"/>
        <v>2861778.1617428623</v>
      </c>
      <c r="P91" s="52">
        <f t="shared" si="48"/>
        <v>815.36787330983589</v>
      </c>
      <c r="Q91" s="64"/>
      <c r="R91" s="52">
        <f>SUMIFS('EOS GE25-F23-WEBLOAD'!$G:$G,'EOS GE25-F23-WEBLOAD'!$A:$A,$A91,'EOS GE25-F23-WEBLOAD'!$B:$B,$B91)</f>
        <v>3530.2</v>
      </c>
      <c r="S91" s="52">
        <f>SUMIFS(GENED!$O:$O,GENED!$A:$A,$A91,GENED!$B:$B,$B91)</f>
        <v>1475623</v>
      </c>
      <c r="T91" s="52">
        <f>SUMIFS(GENED!$AQ:$AQ,GENED!$A:$A,$A91,GENED!$B:$B,$B91)</f>
        <v>256810.90999999642</v>
      </c>
      <c r="U91" s="52">
        <f>SUMIFS(GENED!$AA:$AA,GENED!$A:$A,$A91,GENED!$B:$B,$B91)</f>
        <v>0</v>
      </c>
      <c r="V91" s="52">
        <f>SUMIFS(GENED!$S:$S,GENED!$A:$A,$A91,GENED!$B:$B,$B91)</f>
        <v>7483.4108018087154</v>
      </c>
      <c r="W91" s="53">
        <f>SUMIFS(EL!D:D,EL!$A:$A,$A91,EL!$B:$B,$B91)</f>
        <v>81386</v>
      </c>
      <c r="X91" s="52">
        <f>SUMIFS('Student Support Aid'!G:G,'Student Support Aid'!$A:$A,$A91,'Student Support Aid'!$B:$B,$B91)</f>
        <v>60295.815999999992</v>
      </c>
      <c r="Y91" s="53">
        <f>SUMIFS('School Library Aid'!I:I,'School Library Aid'!$A:$A,$A91,'School Library Aid'!$B:$B,$B91)</f>
        <v>56871.521999999997</v>
      </c>
      <c r="Z91" s="53">
        <f>SUMIF(AIEA!A:A,A91,AIEA!D:D)</f>
        <v>27384</v>
      </c>
      <c r="AA91" s="53">
        <f>SUMIFS('EOS GE25-F23-WEBLOAD'!$G:$G,'EOS GE25-F23-WEBLOAD'!$A:$A,$A91,'EOS GE25-F23-WEBLOAD'!$B:$B,$B91)*2</f>
        <v>7060.4</v>
      </c>
      <c r="AB91" s="53">
        <f>SUMIF('Community Ed'!A:A,'Major Revenues'!A91,'Community Ed'!C:C)</f>
        <v>44792.07</v>
      </c>
      <c r="AC91" s="53">
        <f>SUMIFS(SPED!E:E,SPED!A:A,A91,SPED!B:B,B91)</f>
        <v>1619382.0364024304</v>
      </c>
      <c r="AD91" s="55">
        <f t="shared" si="49"/>
        <v>3637089.1652042354</v>
      </c>
      <c r="AE91" s="55">
        <f t="shared" si="46"/>
        <v>1030.278501275915</v>
      </c>
      <c r="AF91" s="51"/>
    </row>
    <row r="92" spans="1:32" x14ac:dyDescent="0.25">
      <c r="A92" s="3">
        <v>200</v>
      </c>
      <c r="B92" s="3">
        <v>1</v>
      </c>
      <c r="C92" s="4" t="s">
        <v>116</v>
      </c>
      <c r="D92" s="5">
        <v>3</v>
      </c>
      <c r="E92" s="52">
        <f>SUMIFS('EOS GE24-F23-WEBLOAD'!$G:$G,'EOS GE24-F23-WEBLOAD'!$A:$A,$A92,'EOS GE24-F23-WEBLOAD'!$B:$B,$B92)</f>
        <v>4470.2000000000007</v>
      </c>
      <c r="F92" s="52">
        <f>SUMIFS(GENED!$F:$F,GENED!$A:$A,$A92,GENED!$B:$B,$B92)</f>
        <v>1229305</v>
      </c>
      <c r="G92" s="52">
        <f>SUMIFS(GENED!$AM:$AM,GENED!$A:$A,$A92,GENED!$B:$B,$B92)</f>
        <v>80947</v>
      </c>
      <c r="H92" s="52">
        <f>SUMIFS(GENED!$J:$J,GENED!$A:$A,$A92,GENED!$B:$B,$B92)</f>
        <v>0</v>
      </c>
      <c r="I92" s="52">
        <f>SUMIFS(EL!C:C,EL!$A:$A,$A92,EL!$B:$B,$B92)</f>
        <v>22726</v>
      </c>
      <c r="J92" s="52">
        <f>SUMIFS('Student Support Aid'!F:F,'Student Support Aid'!$A:$A,$A92,'Student Support Aid'!$B:$B,$B92)</f>
        <v>53374.188000000009</v>
      </c>
      <c r="K92" s="52">
        <f>SUMIFS('School Library Aid'!H:H,'School Library Aid'!$A:$A,$A92,'School Library Aid'!$B:$B,$B92)</f>
        <v>72014.922000000006</v>
      </c>
      <c r="L92" s="52">
        <v>29940</v>
      </c>
      <c r="M92" s="52">
        <f>SUMIFS('EOS GE24-F23-WEBLOAD'!$G:$G,'EOS GE24-F23-WEBLOAD'!$A:$A,$A92,'EOS GE24-F23-WEBLOAD'!$B:$B,$B92)*2</f>
        <v>8940.4000000000015</v>
      </c>
      <c r="N92" s="52">
        <f>SUMIFS(SPED!D:D,SPED!A:A,A92,SPED!B:B,B92)</f>
        <v>1960658.7039552843</v>
      </c>
      <c r="O92" s="55">
        <f t="shared" si="47"/>
        <v>3457906.2139552841</v>
      </c>
      <c r="P92" s="52">
        <f t="shared" si="48"/>
        <v>773.54619792297513</v>
      </c>
      <c r="Q92" s="64"/>
      <c r="R92" s="52">
        <f>SUMIFS('EOS GE25-F23-WEBLOAD'!$G:$G,'EOS GE25-F23-WEBLOAD'!$A:$A,$A92,'EOS GE25-F23-WEBLOAD'!$B:$B,$B92)</f>
        <v>4374.2</v>
      </c>
      <c r="S92" s="52">
        <f>SUMIFS(GENED!$O:$O,GENED!$A:$A,$A92,GENED!$B:$B,$B92)</f>
        <v>1828415</v>
      </c>
      <c r="T92" s="52">
        <f>SUMIFS(GENED!$AQ:$AQ,GENED!$A:$A,$A92,GENED!$B:$B,$B92)</f>
        <v>130178</v>
      </c>
      <c r="U92" s="52">
        <f>SUMIFS(GENED!$AA:$AA,GENED!$A:$A,$A92,GENED!$B:$B,$B92)</f>
        <v>0</v>
      </c>
      <c r="V92" s="52">
        <f>SUMIFS(GENED!$S:$S,GENED!$A:$A,$A92,GENED!$B:$B,$B92)</f>
        <v>0</v>
      </c>
      <c r="W92" s="53">
        <f>SUMIFS(EL!D:D,EL!$A:$A,$A92,EL!$B:$B,$B92)</f>
        <v>22742</v>
      </c>
      <c r="X92" s="52">
        <f>SUMIFS('Student Support Aid'!G:G,'Student Support Aid'!$A:$A,$A92,'Student Support Aid'!$B:$B,$B92)</f>
        <v>74711.335999999996</v>
      </c>
      <c r="Y92" s="53">
        <f>SUMIFS('School Library Aid'!I:I,'School Library Aid'!$A:$A,$A92,'School Library Aid'!$B:$B,$B92)</f>
        <v>70468.361999999994</v>
      </c>
      <c r="Z92" s="53">
        <f>SUMIF(AIEA!A:A,A92,AIEA!D:D)</f>
        <v>30508</v>
      </c>
      <c r="AA92" s="53">
        <f>SUMIFS('EOS GE25-F23-WEBLOAD'!$G:$G,'EOS GE25-F23-WEBLOAD'!$A:$A,$A92,'EOS GE25-F23-WEBLOAD'!$B:$B,$B92)*2</f>
        <v>8748.4</v>
      </c>
      <c r="AB92" s="53">
        <f>SUMIF('Community Ed'!A:A,'Major Revenues'!A92,'Community Ed'!C:C)</f>
        <v>38371.730000000003</v>
      </c>
      <c r="AC92" s="53">
        <f>SUMIFS(SPED!E:E,SPED!A:A,A92,SPED!B:B,B92)</f>
        <v>2071159.4995837063</v>
      </c>
      <c r="AD92" s="55">
        <f t="shared" si="49"/>
        <v>4275302.327583706</v>
      </c>
      <c r="AE92" s="55">
        <f t="shared" si="46"/>
        <v>977.39068345839382</v>
      </c>
      <c r="AF92" s="51"/>
    </row>
    <row r="93" spans="1:32" x14ac:dyDescent="0.25">
      <c r="A93" s="3">
        <v>203</v>
      </c>
      <c r="B93" s="3">
        <v>1</v>
      </c>
      <c r="C93" s="4" t="s">
        <v>117</v>
      </c>
      <c r="D93" s="5">
        <v>6</v>
      </c>
      <c r="E93" s="52">
        <f>SUMIFS('EOS GE24-F23-WEBLOAD'!$G:$G,'EOS GE24-F23-WEBLOAD'!$A:$A,$A93,'EOS GE24-F23-WEBLOAD'!$B:$B,$B93)</f>
        <v>699.80000000000007</v>
      </c>
      <c r="F93" s="52">
        <f>SUMIFS(GENED!$F:$F,GENED!$A:$A,$A93,GENED!$B:$B,$B93)</f>
        <v>192445</v>
      </c>
      <c r="G93" s="52">
        <f>SUMIFS(GENED!$AM:$AM,GENED!$A:$A,$A93,GENED!$B:$B,$B93)</f>
        <v>25391</v>
      </c>
      <c r="H93" s="52">
        <f>SUMIFS(GENED!$J:$J,GENED!$A:$A,$A93,GENED!$B:$B,$B93)</f>
        <v>0</v>
      </c>
      <c r="I93" s="52">
        <f>SUMIFS(EL!C:C,EL!$A:$A,$A93,EL!$B:$B,$B93)</f>
        <v>10545</v>
      </c>
      <c r="J93" s="52">
        <f>SUMIFS('Student Support Aid'!F:F,'Student Support Aid'!$A:$A,$A93,'Student Support Aid'!$B:$B,$B93)</f>
        <v>40000</v>
      </c>
      <c r="K93" s="52">
        <f>SUMIFS('School Library Aid'!H:H,'School Library Aid'!$A:$A,$A93,'School Library Aid'!$B:$B,$B93)</f>
        <v>40000</v>
      </c>
      <c r="L93" s="52">
        <v>0</v>
      </c>
      <c r="M93" s="52">
        <f>SUMIFS('EOS GE24-F23-WEBLOAD'!$G:$G,'EOS GE24-F23-WEBLOAD'!$A:$A,$A93,'EOS GE24-F23-WEBLOAD'!$B:$B,$B93)*2</f>
        <v>1399.6000000000001</v>
      </c>
      <c r="N93" s="52">
        <f>SUMIFS(SPED!D:D,SPED!A:A,A93,SPED!B:B,B93)</f>
        <v>241916.97599267587</v>
      </c>
      <c r="O93" s="55">
        <f t="shared" si="47"/>
        <v>551697.57599267585</v>
      </c>
      <c r="P93" s="52">
        <f t="shared" si="48"/>
        <v>788.36464131562707</v>
      </c>
      <c r="Q93" s="64"/>
      <c r="R93" s="52">
        <f>SUMIFS('EOS GE25-F23-WEBLOAD'!$G:$G,'EOS GE25-F23-WEBLOAD'!$A:$A,$A93,'EOS GE25-F23-WEBLOAD'!$B:$B,$B93)</f>
        <v>692.19999999999993</v>
      </c>
      <c r="S93" s="52">
        <f>SUMIFS(GENED!$O:$O,GENED!$A:$A,$A93,GENED!$B:$B,$B93)</f>
        <v>289339</v>
      </c>
      <c r="T93" s="52">
        <f>SUMIFS(GENED!$AQ:$AQ,GENED!$A:$A,$A93,GENED!$B:$B,$B93)</f>
        <v>36381</v>
      </c>
      <c r="U93" s="52">
        <f>SUMIFS(GENED!$AA:$AA,GENED!$A:$A,$A93,GENED!$B:$B,$B93)</f>
        <v>0</v>
      </c>
      <c r="V93" s="52">
        <f>SUMIFS(GENED!$S:$S,GENED!$A:$A,$A93,GENED!$B:$B,$B93)</f>
        <v>0</v>
      </c>
      <c r="W93" s="53">
        <f>SUMIFS(EL!D:D,EL!$A:$A,$A93,EL!$B:$B,$B93)</f>
        <v>10546</v>
      </c>
      <c r="X93" s="52">
        <f>SUMIFS('Student Support Aid'!G:G,'Student Support Aid'!$A:$A,$A93,'Student Support Aid'!$B:$B,$B93)</f>
        <v>40000</v>
      </c>
      <c r="Y93" s="53">
        <f>SUMIFS('School Library Aid'!I:I,'School Library Aid'!$A:$A,$A93,'School Library Aid'!$B:$B,$B93)</f>
        <v>40000</v>
      </c>
      <c r="Z93" s="53">
        <f>SUMIF(AIEA!A:A,A93,AIEA!D:D)</f>
        <v>0</v>
      </c>
      <c r="AA93" s="53">
        <f>SUMIFS('EOS GE25-F23-WEBLOAD'!$G:$G,'EOS GE25-F23-WEBLOAD'!$A:$A,$A93,'EOS GE25-F23-WEBLOAD'!$B:$B,$B93)*2</f>
        <v>1384.3999999999999</v>
      </c>
      <c r="AB93" s="53">
        <f>SUMIF('Community Ed'!A:A,'Major Revenues'!A93,'Community Ed'!C:C)</f>
        <v>2098.62</v>
      </c>
      <c r="AC93" s="53">
        <f>SUMIFS(SPED!E:E,SPED!A:A,A93,SPED!B:B,B93)</f>
        <v>258911.29380594124</v>
      </c>
      <c r="AD93" s="55">
        <f t="shared" si="49"/>
        <v>678660.31380594126</v>
      </c>
      <c r="AE93" s="55">
        <f t="shared" si="46"/>
        <v>980.43963277368005</v>
      </c>
      <c r="AF93" s="51"/>
    </row>
    <row r="94" spans="1:32" x14ac:dyDescent="0.25">
      <c r="A94" s="3">
        <v>204</v>
      </c>
      <c r="B94" s="3">
        <v>1</v>
      </c>
      <c r="C94" s="4" t="s">
        <v>118</v>
      </c>
      <c r="D94" s="5">
        <v>4</v>
      </c>
      <c r="E94" s="52">
        <f>SUMIFS('EOS GE24-F23-WEBLOAD'!$G:$G,'EOS GE24-F23-WEBLOAD'!$A:$A,$A94,'EOS GE24-F23-WEBLOAD'!$B:$B,$B94)</f>
        <v>2410.8000000000002</v>
      </c>
      <c r="F94" s="52">
        <f>SUMIFS(GENED!$F:$F,GENED!$A:$A,$A94,GENED!$B:$B,$B94)</f>
        <v>662970</v>
      </c>
      <c r="G94" s="52">
        <f>SUMIFS(GENED!$AM:$AM,GENED!$A:$A,$A94,GENED!$B:$B,$B94)</f>
        <v>29729</v>
      </c>
      <c r="H94" s="52">
        <f>SUMIFS(GENED!$J:$J,GENED!$A:$A,$A94,GENED!$B:$B,$B94)</f>
        <v>0</v>
      </c>
      <c r="I94" s="52">
        <f>SUMIFS(EL!C:C,EL!$A:$A,$A94,EL!$B:$B,$B94)</f>
        <v>12448</v>
      </c>
      <c r="J94" s="52">
        <f>SUMIFS('Student Support Aid'!F:F,'Student Support Aid'!$A:$A,$A94,'Student Support Aid'!$B:$B,$B94)</f>
        <v>40000</v>
      </c>
      <c r="K94" s="52">
        <f>SUMIFS('School Library Aid'!H:H,'School Library Aid'!$A:$A,$A94,'School Library Aid'!$B:$B,$B94)</f>
        <v>40000</v>
      </c>
      <c r="L94" s="52">
        <v>0</v>
      </c>
      <c r="M94" s="52">
        <f>SUMIFS('EOS GE24-F23-WEBLOAD'!$G:$G,'EOS GE24-F23-WEBLOAD'!$A:$A,$A94,'EOS GE24-F23-WEBLOAD'!$B:$B,$B94)*2</f>
        <v>4821.6000000000004</v>
      </c>
      <c r="N94" s="52">
        <f>SUMIFS(SPED!D:D,SPED!A:A,A94,SPED!B:B,B94)</f>
        <v>586463.48389839055</v>
      </c>
      <c r="O94" s="55">
        <f t="shared" si="47"/>
        <v>1376432.0838983906</v>
      </c>
      <c r="P94" s="52">
        <f t="shared" si="48"/>
        <v>570.94411975211153</v>
      </c>
      <c r="Q94" s="64"/>
      <c r="R94" s="52">
        <f>SUMIFS('EOS GE25-F23-WEBLOAD'!$G:$G,'EOS GE25-F23-WEBLOAD'!$A:$A,$A94,'EOS GE25-F23-WEBLOAD'!$B:$B,$B94)</f>
        <v>2410.8000000000002</v>
      </c>
      <c r="S94" s="52">
        <f>SUMIFS(GENED!$O:$O,GENED!$A:$A,$A94,GENED!$B:$B,$B94)</f>
        <v>1007715</v>
      </c>
      <c r="T94" s="52">
        <f>SUMIFS(GENED!$AQ:$AQ,GENED!$A:$A,$A94,GENED!$B:$B,$B94)</f>
        <v>41932</v>
      </c>
      <c r="U94" s="52">
        <f>SUMIFS(GENED!$AA:$AA,GENED!$A:$A,$A94,GENED!$B:$B,$B94)</f>
        <v>92433</v>
      </c>
      <c r="V94" s="52">
        <f>SUMIFS(GENED!$S:$S,GENED!$A:$A,$A94,GENED!$B:$B,$B94)</f>
        <v>0</v>
      </c>
      <c r="W94" s="53">
        <f>SUMIFS(EL!D:D,EL!$A:$A,$A94,EL!$B:$B,$B94)</f>
        <v>12448</v>
      </c>
      <c r="X94" s="52">
        <f>SUMIFS('Student Support Aid'!G:G,'Student Support Aid'!$A:$A,$A94,'Student Support Aid'!$B:$B,$B94)</f>
        <v>41176.464</v>
      </c>
      <c r="Y94" s="53">
        <f>SUMIFS('School Library Aid'!I:I,'School Library Aid'!$A:$A,$A94,'School Library Aid'!$B:$B,$B94)</f>
        <v>40000</v>
      </c>
      <c r="Z94" s="53">
        <f>SUMIF(AIEA!A:A,A94,AIEA!D:D)</f>
        <v>0</v>
      </c>
      <c r="AA94" s="53">
        <f>SUMIFS('EOS GE25-F23-WEBLOAD'!$G:$G,'EOS GE25-F23-WEBLOAD'!$A:$A,$A94,'EOS GE25-F23-WEBLOAD'!$B:$B,$B94)*2</f>
        <v>4821.6000000000004</v>
      </c>
      <c r="AB94" s="53">
        <f>SUMIF('Community Ed'!A:A,'Major Revenues'!A94,'Community Ed'!C:C)</f>
        <v>39050.94</v>
      </c>
      <c r="AC94" s="53">
        <f>SUMIFS(SPED!E:E,SPED!A:A,A94,SPED!B:B,B94)</f>
        <v>577180.85368759721</v>
      </c>
      <c r="AD94" s="55">
        <f t="shared" si="49"/>
        <v>1856757.8576875972</v>
      </c>
      <c r="AE94" s="55">
        <f t="shared" si="46"/>
        <v>770.18328259814041</v>
      </c>
      <c r="AF94" s="51"/>
    </row>
    <row r="95" spans="1:32" x14ac:dyDescent="0.25">
      <c r="A95" s="3">
        <v>206</v>
      </c>
      <c r="B95" s="3">
        <v>1</v>
      </c>
      <c r="C95" s="4" t="s">
        <v>119</v>
      </c>
      <c r="D95" s="5">
        <v>4</v>
      </c>
      <c r="E95" s="52">
        <f>SUMIFS('EOS GE24-F23-WEBLOAD'!$G:$G,'EOS GE24-F23-WEBLOAD'!$A:$A,$A95,'EOS GE24-F23-WEBLOAD'!$B:$B,$B95)</f>
        <v>4489.3999999999996</v>
      </c>
      <c r="F95" s="52">
        <f>SUMIFS(GENED!$F:$F,GENED!$A:$A,$A95,GENED!$B:$B,$B95)</f>
        <v>1234585</v>
      </c>
      <c r="G95" s="52">
        <f>SUMIFS(GENED!$AM:$AM,GENED!$A:$A,$A95,GENED!$B:$B,$B95)</f>
        <v>96963</v>
      </c>
      <c r="H95" s="52">
        <f>SUMIFS(GENED!$J:$J,GENED!$A:$A,$A95,GENED!$B:$B,$B95)</f>
        <v>0</v>
      </c>
      <c r="I95" s="52">
        <f>SUMIFS(EL!C:C,EL!$A:$A,$A95,EL!$B:$B,$B95)</f>
        <v>17187</v>
      </c>
      <c r="J95" s="52">
        <f>SUMIFS('Student Support Aid'!F:F,'Student Support Aid'!$A:$A,$A95,'Student Support Aid'!$B:$B,$B95)</f>
        <v>53603.435999999994</v>
      </c>
      <c r="K95" s="52">
        <f>SUMIFS('School Library Aid'!H:H,'School Library Aid'!$A:$A,$A95,'School Library Aid'!$B:$B,$B95)</f>
        <v>72324.233999999997</v>
      </c>
      <c r="L95" s="52">
        <v>23976</v>
      </c>
      <c r="M95" s="52">
        <f>SUMIFS('EOS GE24-F23-WEBLOAD'!$G:$G,'EOS GE24-F23-WEBLOAD'!$A:$A,$A95,'EOS GE24-F23-WEBLOAD'!$B:$B,$B95)*2</f>
        <v>8978.7999999999993</v>
      </c>
      <c r="N95" s="52">
        <f>SUMIFS(SPED!D:D,SPED!A:A,A95,SPED!B:B,B95)</f>
        <v>1777124.8646716755</v>
      </c>
      <c r="O95" s="55">
        <f t="shared" ref="O95:O158" si="50">SUM(F95:N95)</f>
        <v>3284742.3346716752</v>
      </c>
      <c r="P95" s="52">
        <f t="shared" ref="P95:P158" si="51">IFERROR(O95/E95,0)</f>
        <v>731.66622147094836</v>
      </c>
      <c r="Q95" s="64"/>
      <c r="R95" s="52">
        <f>SUMIFS('EOS GE25-F23-WEBLOAD'!$G:$G,'EOS GE25-F23-WEBLOAD'!$A:$A,$A95,'EOS GE25-F23-WEBLOAD'!$B:$B,$B95)</f>
        <v>4501.4000000000005</v>
      </c>
      <c r="S95" s="52">
        <f>SUMIFS(GENED!$O:$O,GENED!$A:$A,$A95,GENED!$B:$B,$B95)</f>
        <v>1881585</v>
      </c>
      <c r="T95" s="52">
        <f>SUMIFS(GENED!$AQ:$AQ,GENED!$A:$A,$A95,GENED!$B:$B,$B95)</f>
        <v>147541</v>
      </c>
      <c r="U95" s="52">
        <f>SUMIFS(GENED!$AA:$AA,GENED!$A:$A,$A95,GENED!$B:$B,$B95)</f>
        <v>0</v>
      </c>
      <c r="V95" s="52">
        <f>SUMIFS(GENED!$S:$S,GENED!$A:$A,$A95,GENED!$B:$B,$B95)</f>
        <v>0</v>
      </c>
      <c r="W95" s="53">
        <f>SUMIFS(EL!D:D,EL!$A:$A,$A95,EL!$B:$B,$B95)</f>
        <v>17185</v>
      </c>
      <c r="X95" s="52">
        <f>SUMIFS('Student Support Aid'!G:G,'Student Support Aid'!$A:$A,$A95,'Student Support Aid'!$B:$B,$B95)</f>
        <v>76883.911999999997</v>
      </c>
      <c r="Y95" s="53">
        <f>SUMIFS('School Library Aid'!I:I,'School Library Aid'!$A:$A,$A95,'School Library Aid'!$B:$B,$B95)</f>
        <v>72517.554000000004</v>
      </c>
      <c r="Z95" s="53">
        <f>SUMIF(AIEA!A:A,A95,AIEA!D:D)</f>
        <v>24260</v>
      </c>
      <c r="AA95" s="53">
        <f>SUMIFS('EOS GE25-F23-WEBLOAD'!$G:$G,'EOS GE25-F23-WEBLOAD'!$A:$A,$A95,'EOS GE25-F23-WEBLOAD'!$B:$B,$B95)*2</f>
        <v>9002.8000000000011</v>
      </c>
      <c r="AB95" s="53">
        <f>SUMIF('Community Ed'!A:A,'Major Revenues'!A95,'Community Ed'!C:C)</f>
        <v>2310.02</v>
      </c>
      <c r="AC95" s="53">
        <f>SUMIFS(SPED!E:E,SPED!A:A,A95,SPED!B:B,B95)</f>
        <v>1881568.2812181935</v>
      </c>
      <c r="AD95" s="55">
        <f t="shared" ref="AD95:AD158" si="52">SUM(S95:AC95)</f>
        <v>4112853.5672181933</v>
      </c>
      <c r="AE95" s="55">
        <f t="shared" ref="AE95:AE158" si="53">IFERROR(AD95/R95,0)</f>
        <v>913.68320238552292</v>
      </c>
      <c r="AF95" s="51"/>
    </row>
    <row r="96" spans="1:32" x14ac:dyDescent="0.25">
      <c r="A96" s="3">
        <v>213</v>
      </c>
      <c r="B96" s="3">
        <v>1</v>
      </c>
      <c r="C96" s="4" t="s">
        <v>120</v>
      </c>
      <c r="D96" s="5">
        <v>6</v>
      </c>
      <c r="E96" s="52">
        <f>SUMIFS('EOS GE24-F23-WEBLOAD'!$G:$G,'EOS GE24-F23-WEBLOAD'!$A:$A,$A96,'EOS GE24-F23-WEBLOAD'!$B:$B,$B96)</f>
        <v>928</v>
      </c>
      <c r="F96" s="52">
        <f>SUMIFS(GENED!$F:$F,GENED!$A:$A,$A96,GENED!$B:$B,$B96)</f>
        <v>255200</v>
      </c>
      <c r="G96" s="52">
        <f>SUMIFS(GENED!$AM:$AM,GENED!$A:$A,$A96,GENED!$B:$B,$B96)</f>
        <v>28410</v>
      </c>
      <c r="H96" s="52">
        <f>SUMIFS(GENED!$J:$J,GENED!$A:$A,$A96,GENED!$B:$B,$B96)</f>
        <v>0</v>
      </c>
      <c r="I96" s="52">
        <f>SUMIFS(EL!C:C,EL!$A:$A,$A96,EL!$B:$B,$B96)</f>
        <v>10511</v>
      </c>
      <c r="J96" s="52">
        <f>SUMIFS('Student Support Aid'!F:F,'Student Support Aid'!$A:$A,$A96,'Student Support Aid'!$B:$B,$B96)</f>
        <v>40000</v>
      </c>
      <c r="K96" s="52">
        <f>SUMIFS('School Library Aid'!H:H,'School Library Aid'!$A:$A,$A96,'School Library Aid'!$B:$B,$B96)</f>
        <v>40000</v>
      </c>
      <c r="L96" s="52">
        <v>0</v>
      </c>
      <c r="M96" s="52">
        <f>SUMIFS('EOS GE24-F23-WEBLOAD'!$G:$G,'EOS GE24-F23-WEBLOAD'!$A:$A,$A96,'EOS GE24-F23-WEBLOAD'!$B:$B,$B96)*2</f>
        <v>1856</v>
      </c>
      <c r="N96" s="52">
        <f>SUMIFS(SPED!D:D,SPED!A:A,A96,SPED!B:B,B96)</f>
        <v>142578.05687339325</v>
      </c>
      <c r="O96" s="55">
        <f t="shared" si="50"/>
        <v>518555.05687339325</v>
      </c>
      <c r="P96" s="52">
        <f t="shared" si="51"/>
        <v>558.78777680322548</v>
      </c>
      <c r="Q96" s="64"/>
      <c r="R96" s="52">
        <f>SUMIFS('EOS GE25-F23-WEBLOAD'!$G:$G,'EOS GE25-F23-WEBLOAD'!$A:$A,$A96,'EOS GE25-F23-WEBLOAD'!$B:$B,$B96)</f>
        <v>916.2</v>
      </c>
      <c r="S96" s="52">
        <f>SUMIFS(GENED!$O:$O,GENED!$A:$A,$A96,GENED!$B:$B,$B96)</f>
        <v>382971</v>
      </c>
      <c r="T96" s="52">
        <f>SUMIFS(GENED!$AQ:$AQ,GENED!$A:$A,$A96,GENED!$B:$B,$B96)</f>
        <v>43691</v>
      </c>
      <c r="U96" s="52">
        <f>SUMIFS(GENED!$AA:$AA,GENED!$A:$A,$A96,GENED!$B:$B,$B96)</f>
        <v>20847</v>
      </c>
      <c r="V96" s="52">
        <f>SUMIFS(GENED!$S:$S,GENED!$A:$A,$A96,GENED!$B:$B,$B96)</f>
        <v>0</v>
      </c>
      <c r="W96" s="53">
        <f>SUMIFS(EL!D:D,EL!$A:$A,$A96,EL!$B:$B,$B96)</f>
        <v>10512</v>
      </c>
      <c r="X96" s="52">
        <f>SUMIFS('Student Support Aid'!G:G,'Student Support Aid'!$A:$A,$A96,'Student Support Aid'!$B:$B,$B96)</f>
        <v>40000</v>
      </c>
      <c r="Y96" s="53">
        <f>SUMIFS('School Library Aid'!I:I,'School Library Aid'!$A:$A,$A96,'School Library Aid'!$B:$B,$B96)</f>
        <v>40000</v>
      </c>
      <c r="Z96" s="53">
        <f>SUMIF(AIEA!A:A,A96,AIEA!D:D)</f>
        <v>0</v>
      </c>
      <c r="AA96" s="53">
        <f>SUMIFS('EOS GE25-F23-WEBLOAD'!$G:$G,'EOS GE25-F23-WEBLOAD'!$A:$A,$A96,'EOS GE25-F23-WEBLOAD'!$B:$B,$B96)*2</f>
        <v>1832.4</v>
      </c>
      <c r="AB96" s="53">
        <f>SUMIF('Community Ed'!A:A,'Major Revenues'!A96,'Community Ed'!C:C)</f>
        <v>18448.400000000001</v>
      </c>
      <c r="AC96" s="53">
        <f>SUMIFS(SPED!E:E,SPED!A:A,A96,SPED!B:B,B96)</f>
        <v>150258.5177335341</v>
      </c>
      <c r="AD96" s="55">
        <f t="shared" si="52"/>
        <v>708560.31773353415</v>
      </c>
      <c r="AE96" s="55">
        <f t="shared" si="53"/>
        <v>773.36860700014643</v>
      </c>
      <c r="AF96" s="51"/>
    </row>
    <row r="97" spans="1:32" x14ac:dyDescent="0.25">
      <c r="A97" s="3">
        <v>227</v>
      </c>
      <c r="B97" s="3">
        <v>1</v>
      </c>
      <c r="C97" s="4" t="s">
        <v>121</v>
      </c>
      <c r="D97" s="5">
        <v>6</v>
      </c>
      <c r="E97" s="52">
        <f>SUMIFS('EOS GE24-F23-WEBLOAD'!$G:$G,'EOS GE24-F23-WEBLOAD'!$A:$A,$A97,'EOS GE24-F23-WEBLOAD'!$B:$B,$B97)</f>
        <v>986.80000000000007</v>
      </c>
      <c r="F97" s="52">
        <f>SUMIFS(GENED!$F:$F,GENED!$A:$A,$A97,GENED!$B:$B,$B97)</f>
        <v>271370</v>
      </c>
      <c r="G97" s="52">
        <f>SUMIFS(GENED!$AM:$AM,GENED!$A:$A,$A97,GENED!$B:$B,$B97)</f>
        <v>19062</v>
      </c>
      <c r="H97" s="52">
        <f>SUMIFS(GENED!$J:$J,GENED!$A:$A,$A97,GENED!$B:$B,$B97)</f>
        <v>0</v>
      </c>
      <c r="I97" s="52">
        <f>SUMIFS(EL!C:C,EL!$A:$A,$A97,EL!$B:$B,$B97)</f>
        <v>0</v>
      </c>
      <c r="J97" s="52">
        <f>SUMIFS('Student Support Aid'!F:F,'Student Support Aid'!$A:$A,$A97,'Student Support Aid'!$B:$B,$B97)</f>
        <v>40000</v>
      </c>
      <c r="K97" s="52">
        <f>SUMIFS('School Library Aid'!H:H,'School Library Aid'!$A:$A,$A97,'School Library Aid'!$B:$B,$B97)</f>
        <v>40000</v>
      </c>
      <c r="L97" s="52">
        <v>0</v>
      </c>
      <c r="M97" s="52">
        <f>SUMIFS('EOS GE24-F23-WEBLOAD'!$G:$G,'EOS GE24-F23-WEBLOAD'!$A:$A,$A97,'EOS GE24-F23-WEBLOAD'!$B:$B,$B97)*2</f>
        <v>1973.6000000000001</v>
      </c>
      <c r="N97" s="52">
        <f>SUMIFS(SPED!D:D,SPED!A:A,A97,SPED!B:B,B97)</f>
        <v>226553.67223606468</v>
      </c>
      <c r="O97" s="55">
        <f t="shared" si="50"/>
        <v>598959.27223606466</v>
      </c>
      <c r="P97" s="52">
        <f t="shared" si="51"/>
        <v>606.97129330772657</v>
      </c>
      <c r="Q97" s="64"/>
      <c r="R97" s="52">
        <f>SUMIFS('EOS GE25-F23-WEBLOAD'!$G:$G,'EOS GE25-F23-WEBLOAD'!$A:$A,$A97,'EOS GE25-F23-WEBLOAD'!$B:$B,$B97)</f>
        <v>980</v>
      </c>
      <c r="S97" s="52">
        <f>SUMIFS(GENED!$O:$O,GENED!$A:$A,$A97,GENED!$B:$B,$B97)</f>
        <v>409640</v>
      </c>
      <c r="T97" s="52">
        <f>SUMIFS(GENED!$AQ:$AQ,GENED!$A:$A,$A97,GENED!$B:$B,$B97)</f>
        <v>29538</v>
      </c>
      <c r="U97" s="52">
        <f>SUMIFS(GENED!$AA:$AA,GENED!$A:$A,$A97,GENED!$B:$B,$B97)</f>
        <v>23189</v>
      </c>
      <c r="V97" s="52">
        <f>SUMIFS(GENED!$S:$S,GENED!$A:$A,$A97,GENED!$B:$B,$B97)</f>
        <v>0</v>
      </c>
      <c r="W97" s="53">
        <f>SUMIFS(EL!D:D,EL!$A:$A,$A97,EL!$B:$B,$B97)</f>
        <v>0</v>
      </c>
      <c r="X97" s="52">
        <f>SUMIFS('Student Support Aid'!G:G,'Student Support Aid'!$A:$A,$A97,'Student Support Aid'!$B:$B,$B97)</f>
        <v>40000</v>
      </c>
      <c r="Y97" s="53">
        <f>SUMIFS('School Library Aid'!I:I,'School Library Aid'!$A:$A,$A97,'School Library Aid'!$B:$B,$B97)</f>
        <v>40000</v>
      </c>
      <c r="Z97" s="53">
        <f>SUMIF(AIEA!A:A,A97,AIEA!D:D)</f>
        <v>0</v>
      </c>
      <c r="AA97" s="53">
        <f>SUMIFS('EOS GE25-F23-WEBLOAD'!$G:$G,'EOS GE25-F23-WEBLOAD'!$A:$A,$A97,'EOS GE25-F23-WEBLOAD'!$B:$B,$B97)*2</f>
        <v>1960</v>
      </c>
      <c r="AB97" s="53">
        <f>SUMIF('Community Ed'!A:A,'Major Revenues'!A97,'Community Ed'!C:C)</f>
        <v>20642.82</v>
      </c>
      <c r="AC97" s="53">
        <f>SUMIFS(SPED!E:E,SPED!A:A,A97,SPED!B:B,B97)</f>
        <v>236145.72058433853</v>
      </c>
      <c r="AD97" s="55">
        <f t="shared" si="52"/>
        <v>801115.54058433848</v>
      </c>
      <c r="AE97" s="55">
        <f t="shared" si="53"/>
        <v>817.46483733095761</v>
      </c>
      <c r="AF97" s="51"/>
    </row>
    <row r="98" spans="1:32" x14ac:dyDescent="0.25">
      <c r="A98" s="3">
        <v>229</v>
      </c>
      <c r="B98" s="3">
        <v>1</v>
      </c>
      <c r="C98" s="4" t="s">
        <v>122</v>
      </c>
      <c r="D98" s="5">
        <v>6</v>
      </c>
      <c r="E98" s="52">
        <f>SUMIFS('EOS GE24-F23-WEBLOAD'!$G:$G,'EOS GE24-F23-WEBLOAD'!$A:$A,$A98,'EOS GE24-F23-WEBLOAD'!$B:$B,$B98)</f>
        <v>446.79999999999995</v>
      </c>
      <c r="F98" s="52">
        <f>SUMIFS(GENED!$F:$F,GENED!$A:$A,$A98,GENED!$B:$B,$B98)</f>
        <v>122870</v>
      </c>
      <c r="G98" s="52">
        <f>SUMIFS(GENED!$AM:$AM,GENED!$A:$A,$A98,GENED!$B:$B,$B98)</f>
        <v>18760</v>
      </c>
      <c r="H98" s="52">
        <f>SUMIFS(GENED!$J:$J,GENED!$A:$A,$A98,GENED!$B:$B,$B98)</f>
        <v>12346.478833500005</v>
      </c>
      <c r="I98" s="52">
        <f>SUMIFS(EL!C:C,EL!$A:$A,$A98,EL!$B:$B,$B98)</f>
        <v>0</v>
      </c>
      <c r="J98" s="52">
        <f>SUMIFS('Student Support Aid'!F:F,'Student Support Aid'!$A:$A,$A98,'Student Support Aid'!$B:$B,$B98)</f>
        <v>40000</v>
      </c>
      <c r="K98" s="52">
        <f>SUMIFS('School Library Aid'!H:H,'School Library Aid'!$A:$A,$A98,'School Library Aid'!$B:$B,$B98)</f>
        <v>40000</v>
      </c>
      <c r="L98" s="52">
        <v>0</v>
      </c>
      <c r="M98" s="52">
        <f>SUMIFS('EOS GE24-F23-WEBLOAD'!$G:$G,'EOS GE24-F23-WEBLOAD'!$A:$A,$A98,'EOS GE24-F23-WEBLOAD'!$B:$B,$B98)*2</f>
        <v>893.59999999999991</v>
      </c>
      <c r="N98" s="52">
        <f>SUMIFS(SPED!D:D,SPED!A:A,A98,SPED!B:B,B98)</f>
        <v>27093.08759652538</v>
      </c>
      <c r="O98" s="55">
        <f t="shared" si="50"/>
        <v>261963.16643002539</v>
      </c>
      <c r="P98" s="52">
        <f t="shared" si="51"/>
        <v>586.30968314687868</v>
      </c>
      <c r="Q98" s="64"/>
      <c r="R98" s="52">
        <f>SUMIFS('EOS GE25-F23-WEBLOAD'!$G:$G,'EOS GE25-F23-WEBLOAD'!$A:$A,$A98,'EOS GE25-F23-WEBLOAD'!$B:$B,$B98)</f>
        <v>429.2</v>
      </c>
      <c r="S98" s="52">
        <f>SUMIFS(GENED!$O:$O,GENED!$A:$A,$A98,GENED!$B:$B,$B98)</f>
        <v>179405</v>
      </c>
      <c r="T98" s="52">
        <f>SUMIFS(GENED!$AQ:$AQ,GENED!$A:$A,$A98,GENED!$B:$B,$B98)</f>
        <v>24420.602000000421</v>
      </c>
      <c r="U98" s="52">
        <f>SUMIFS(GENED!$AA:$AA,GENED!$A:$A,$A98,GENED!$B:$B,$B98)</f>
        <v>0</v>
      </c>
      <c r="V98" s="52">
        <f>SUMIFS(GENED!$S:$S,GENED!$A:$A,$A98,GENED!$B:$B,$B98)</f>
        <v>8851.9959452195908</v>
      </c>
      <c r="W98" s="53">
        <f>SUMIFS(EL!D:D,EL!$A:$A,$A98,EL!$B:$B,$B98)</f>
        <v>0</v>
      </c>
      <c r="X98" s="52">
        <f>SUMIFS('Student Support Aid'!G:G,'Student Support Aid'!$A:$A,$A98,'Student Support Aid'!$B:$B,$B98)</f>
        <v>40000</v>
      </c>
      <c r="Y98" s="53">
        <f>SUMIFS('School Library Aid'!I:I,'School Library Aid'!$A:$A,$A98,'School Library Aid'!$B:$B,$B98)</f>
        <v>40000</v>
      </c>
      <c r="Z98" s="53">
        <f>SUMIF(AIEA!A:A,A98,AIEA!D:D)</f>
        <v>0</v>
      </c>
      <c r="AA98" s="53">
        <f>SUMIFS('EOS GE25-F23-WEBLOAD'!$G:$G,'EOS GE25-F23-WEBLOAD'!$A:$A,$A98,'EOS GE25-F23-WEBLOAD'!$B:$B,$B98)*2</f>
        <v>858.4</v>
      </c>
      <c r="AB98" s="53">
        <f>SUMIF('Community Ed'!A:A,'Major Revenues'!A98,'Community Ed'!C:C)</f>
        <v>4515.53</v>
      </c>
      <c r="AC98" s="53">
        <f>SUMIFS(SPED!E:E,SPED!A:A,A98,SPED!B:B,B98)</f>
        <v>34278.739189917222</v>
      </c>
      <c r="AD98" s="55">
        <f t="shared" si="52"/>
        <v>332330.26713513728</v>
      </c>
      <c r="AE98" s="55">
        <f t="shared" si="53"/>
        <v>774.30164756555757</v>
      </c>
      <c r="AF98" s="51"/>
    </row>
    <row r="99" spans="1:32" x14ac:dyDescent="0.25">
      <c r="A99" s="3">
        <v>238</v>
      </c>
      <c r="B99" s="3">
        <v>1</v>
      </c>
      <c r="C99" s="4" t="s">
        <v>123</v>
      </c>
      <c r="D99" s="5">
        <v>6</v>
      </c>
      <c r="E99" s="52">
        <f>SUMIFS('EOS GE24-F23-WEBLOAD'!$G:$G,'EOS GE24-F23-WEBLOAD'!$A:$A,$A99,'EOS GE24-F23-WEBLOAD'!$B:$B,$B99)</f>
        <v>273.2</v>
      </c>
      <c r="F99" s="52">
        <f>SUMIFS(GENED!$F:$F,GENED!$A:$A,$A99,GENED!$B:$B,$B99)</f>
        <v>75130</v>
      </c>
      <c r="G99" s="52">
        <f>SUMIFS(GENED!$AM:$AM,GENED!$A:$A,$A99,GENED!$B:$B,$B99)</f>
        <v>10189</v>
      </c>
      <c r="H99" s="52">
        <f>SUMIFS(GENED!$J:$J,GENED!$A:$A,$A99,GENED!$B:$B,$B99)</f>
        <v>4895.9609159999964</v>
      </c>
      <c r="I99" s="52">
        <f>SUMIFS(EL!C:C,EL!$A:$A,$A99,EL!$B:$B,$B99)</f>
        <v>10506</v>
      </c>
      <c r="J99" s="52">
        <f>SUMIFS('Student Support Aid'!F:F,'Student Support Aid'!$A:$A,$A99,'Student Support Aid'!$B:$B,$B99)</f>
        <v>40000</v>
      </c>
      <c r="K99" s="52">
        <f>SUMIFS('School Library Aid'!H:H,'School Library Aid'!$A:$A,$A99,'School Library Aid'!$B:$B,$B99)</f>
        <v>40000</v>
      </c>
      <c r="L99" s="52">
        <v>0</v>
      </c>
      <c r="M99" s="52">
        <f>SUMIFS('EOS GE24-F23-WEBLOAD'!$G:$G,'EOS GE24-F23-WEBLOAD'!$A:$A,$A99,'EOS GE24-F23-WEBLOAD'!$B:$B,$B99)*2</f>
        <v>546.4</v>
      </c>
      <c r="N99" s="52">
        <f>SUMIFS(SPED!D:D,SPED!A:A,A99,SPED!B:B,B99)</f>
        <v>131825.12259541929</v>
      </c>
      <c r="O99" s="55">
        <f t="shared" si="50"/>
        <v>313092.48351141927</v>
      </c>
      <c r="P99" s="52">
        <f t="shared" si="51"/>
        <v>1146.0193393536576</v>
      </c>
      <c r="Q99" s="64"/>
      <c r="R99" s="52">
        <f>SUMIFS('EOS GE25-F23-WEBLOAD'!$G:$G,'EOS GE25-F23-WEBLOAD'!$A:$A,$A99,'EOS GE25-F23-WEBLOAD'!$B:$B,$B99)</f>
        <v>273.2</v>
      </c>
      <c r="S99" s="52">
        <f>SUMIFS(GENED!$O:$O,GENED!$A:$A,$A99,GENED!$B:$B,$B99)</f>
        <v>114197</v>
      </c>
      <c r="T99" s="52">
        <f>SUMIFS(GENED!$AQ:$AQ,GENED!$A:$A,$A99,GENED!$B:$B,$B99)</f>
        <v>14192.328000000212</v>
      </c>
      <c r="U99" s="52">
        <f>SUMIFS(GENED!$AA:$AA,GENED!$A:$A,$A99,GENED!$B:$B,$B99)</f>
        <v>13289</v>
      </c>
      <c r="V99" s="52">
        <f>SUMIFS(GENED!$S:$S,GENED!$A:$A,$A99,GENED!$B:$B,$B99)</f>
        <v>4416.6614890581986</v>
      </c>
      <c r="W99" s="53">
        <f>SUMIFS(EL!D:D,EL!$A:$A,$A99,EL!$B:$B,$B99)</f>
        <v>10506</v>
      </c>
      <c r="X99" s="52">
        <f>SUMIFS('Student Support Aid'!G:G,'Student Support Aid'!$A:$A,$A99,'Student Support Aid'!$B:$B,$B99)</f>
        <v>40000</v>
      </c>
      <c r="Y99" s="53">
        <f>SUMIFS('School Library Aid'!I:I,'School Library Aid'!$A:$A,$A99,'School Library Aid'!$B:$B,$B99)</f>
        <v>40000</v>
      </c>
      <c r="Z99" s="53">
        <f>SUMIF(AIEA!A:A,A99,AIEA!D:D)</f>
        <v>0</v>
      </c>
      <c r="AA99" s="53">
        <f>SUMIFS('EOS GE25-F23-WEBLOAD'!$G:$G,'EOS GE25-F23-WEBLOAD'!$A:$A,$A99,'EOS GE25-F23-WEBLOAD'!$B:$B,$B99)*2</f>
        <v>546.4</v>
      </c>
      <c r="AB99" s="53">
        <f>SUMIF('Community Ed'!A:A,'Major Revenues'!A99,'Community Ed'!C:C)</f>
        <v>7468</v>
      </c>
      <c r="AC99" s="53">
        <f>SUMIFS(SPED!E:E,SPED!A:A,A99,SPED!B:B,B99)</f>
        <v>121565.0956337676</v>
      </c>
      <c r="AD99" s="55">
        <f t="shared" si="52"/>
        <v>366180.48512282601</v>
      </c>
      <c r="AE99" s="55">
        <f t="shared" si="53"/>
        <v>1340.3385253397732</v>
      </c>
      <c r="AF99" s="51"/>
    </row>
    <row r="100" spans="1:32" x14ac:dyDescent="0.25">
      <c r="A100" s="3">
        <v>239</v>
      </c>
      <c r="B100" s="3">
        <v>1</v>
      </c>
      <c r="C100" s="4" t="s">
        <v>124</v>
      </c>
      <c r="D100" s="5">
        <v>6</v>
      </c>
      <c r="E100" s="52">
        <f>SUMIFS('EOS GE24-F23-WEBLOAD'!$G:$G,'EOS GE24-F23-WEBLOAD'!$A:$A,$A100,'EOS GE24-F23-WEBLOAD'!$B:$B,$B100)</f>
        <v>695.19999999999993</v>
      </c>
      <c r="F100" s="52">
        <f>SUMIFS(GENED!$F:$F,GENED!$A:$A,$A100,GENED!$B:$B,$B100)</f>
        <v>191180</v>
      </c>
      <c r="G100" s="52">
        <f>SUMIFS(GENED!$AM:$AM,GENED!$A:$A,$A100,GENED!$B:$B,$B100)</f>
        <v>20959</v>
      </c>
      <c r="H100" s="52">
        <f>SUMIFS(GENED!$J:$J,GENED!$A:$A,$A100,GENED!$B:$B,$B100)</f>
        <v>0</v>
      </c>
      <c r="I100" s="52">
        <f>SUMIFS(EL!C:C,EL!$A:$A,$A100,EL!$B:$B,$B100)</f>
        <v>10546</v>
      </c>
      <c r="J100" s="52">
        <f>SUMIFS('Student Support Aid'!F:F,'Student Support Aid'!$A:$A,$A100,'Student Support Aid'!$B:$B,$B100)</f>
        <v>40000</v>
      </c>
      <c r="K100" s="52">
        <f>SUMIFS('School Library Aid'!H:H,'School Library Aid'!$A:$A,$A100,'School Library Aid'!$B:$B,$B100)</f>
        <v>40000</v>
      </c>
      <c r="L100" s="52">
        <v>0</v>
      </c>
      <c r="M100" s="52">
        <f>SUMIFS('EOS GE24-F23-WEBLOAD'!$G:$G,'EOS GE24-F23-WEBLOAD'!$A:$A,$A100,'EOS GE24-F23-WEBLOAD'!$B:$B,$B100)*2</f>
        <v>1390.3999999999999</v>
      </c>
      <c r="N100" s="52">
        <f>SUMIFS(SPED!D:D,SPED!A:A,A100,SPED!B:B,B100)</f>
        <v>218574.51283969928</v>
      </c>
      <c r="O100" s="55">
        <f t="shared" si="50"/>
        <v>522649.9128396993</v>
      </c>
      <c r="P100" s="52">
        <f t="shared" si="51"/>
        <v>751.79791835399794</v>
      </c>
      <c r="Q100" s="64"/>
      <c r="R100" s="52">
        <f>SUMIFS('EOS GE25-F23-WEBLOAD'!$G:$G,'EOS GE25-F23-WEBLOAD'!$A:$A,$A100,'EOS GE25-F23-WEBLOAD'!$B:$B,$B100)</f>
        <v>685</v>
      </c>
      <c r="S100" s="52">
        <f>SUMIFS(GENED!$O:$O,GENED!$A:$A,$A100,GENED!$B:$B,$B100)</f>
        <v>286330</v>
      </c>
      <c r="T100" s="52">
        <f>SUMIFS(GENED!$AQ:$AQ,GENED!$A:$A,$A100,GENED!$B:$B,$B100)</f>
        <v>31270</v>
      </c>
      <c r="U100" s="52">
        <f>SUMIFS(GENED!$AA:$AA,GENED!$A:$A,$A100,GENED!$B:$B,$B100)</f>
        <v>32075</v>
      </c>
      <c r="V100" s="52">
        <f>SUMIFS(GENED!$S:$S,GENED!$A:$A,$A100,GENED!$B:$B,$B100)</f>
        <v>0</v>
      </c>
      <c r="W100" s="53">
        <f>SUMIFS(EL!D:D,EL!$A:$A,$A100,EL!$B:$B,$B100)</f>
        <v>10547</v>
      </c>
      <c r="X100" s="52">
        <f>SUMIFS('Student Support Aid'!G:G,'Student Support Aid'!$A:$A,$A100,'Student Support Aid'!$B:$B,$B100)</f>
        <v>40000</v>
      </c>
      <c r="Y100" s="53">
        <f>SUMIFS('School Library Aid'!I:I,'School Library Aid'!$A:$A,$A100,'School Library Aid'!$B:$B,$B100)</f>
        <v>40000</v>
      </c>
      <c r="Z100" s="53">
        <f>SUMIF(AIEA!A:A,A100,AIEA!D:D)</f>
        <v>0</v>
      </c>
      <c r="AA100" s="53">
        <f>SUMIFS('EOS GE25-F23-WEBLOAD'!$G:$G,'EOS GE25-F23-WEBLOAD'!$A:$A,$A100,'EOS GE25-F23-WEBLOAD'!$B:$B,$B100)*2</f>
        <v>1370</v>
      </c>
      <c r="AB100" s="53">
        <f>SUMIF('Community Ed'!A:A,'Major Revenues'!A100,'Community Ed'!C:C)</f>
        <v>16993.349999999999</v>
      </c>
      <c r="AC100" s="53">
        <f>SUMIFS(SPED!E:E,SPED!A:A,A100,SPED!B:B,B100)</f>
        <v>232296.69539559318</v>
      </c>
      <c r="AD100" s="55">
        <f t="shared" si="52"/>
        <v>690882.04539559316</v>
      </c>
      <c r="AE100" s="55">
        <f t="shared" si="53"/>
        <v>1008.5869275848075</v>
      </c>
      <c r="AF100" s="51"/>
    </row>
    <row r="101" spans="1:32" x14ac:dyDescent="0.25">
      <c r="A101" s="3">
        <v>241</v>
      </c>
      <c r="B101" s="3">
        <v>1</v>
      </c>
      <c r="C101" s="4" t="s">
        <v>125</v>
      </c>
      <c r="D101" s="5">
        <v>4</v>
      </c>
      <c r="E101" s="52">
        <f>SUMIFS('EOS GE24-F23-WEBLOAD'!$G:$G,'EOS GE24-F23-WEBLOAD'!$A:$A,$A101,'EOS GE24-F23-WEBLOAD'!$B:$B,$B101)</f>
        <v>3690.6</v>
      </c>
      <c r="F101" s="52">
        <f>SUMIFS(GENED!$F:$F,GENED!$A:$A,$A101,GENED!$B:$B,$B101)</f>
        <v>1014915</v>
      </c>
      <c r="G101" s="52">
        <f>SUMIFS(GENED!$AM:$AM,GENED!$A:$A,$A101,GENED!$B:$B,$B101)</f>
        <v>278287</v>
      </c>
      <c r="H101" s="52">
        <f>SUMIFS(GENED!$J:$J,GENED!$A:$A,$A101,GENED!$B:$B,$B101)</f>
        <v>0</v>
      </c>
      <c r="I101" s="52">
        <f>SUMIFS(EL!C:C,EL!$A:$A,$A101,EL!$B:$B,$B101)</f>
        <v>192075</v>
      </c>
      <c r="J101" s="52">
        <f>SUMIFS('Student Support Aid'!F:F,'Student Support Aid'!$A:$A,$A101,'Student Support Aid'!$B:$B,$B101)</f>
        <v>44065.763999999996</v>
      </c>
      <c r="K101" s="52">
        <f>SUMIFS('School Library Aid'!H:H,'School Library Aid'!$A:$A,$A101,'School Library Aid'!$B:$B,$B101)</f>
        <v>59455.565999999999</v>
      </c>
      <c r="L101" s="52">
        <v>23266</v>
      </c>
      <c r="M101" s="52">
        <f>SUMIFS('EOS GE24-F23-WEBLOAD'!$G:$G,'EOS GE24-F23-WEBLOAD'!$A:$A,$A101,'EOS GE24-F23-WEBLOAD'!$B:$B,$B101)*2</f>
        <v>7381.2</v>
      </c>
      <c r="N101" s="52">
        <f>SUMIFS(SPED!D:D,SPED!A:A,A101,SPED!B:B,B101)</f>
        <v>1531086.2832152266</v>
      </c>
      <c r="O101" s="55">
        <f t="shared" si="50"/>
        <v>3150531.8132152269</v>
      </c>
      <c r="P101" s="52">
        <f t="shared" si="51"/>
        <v>853.663852277469</v>
      </c>
      <c r="Q101" s="64"/>
      <c r="R101" s="52">
        <f>SUMIFS('EOS GE25-F23-WEBLOAD'!$G:$G,'EOS GE25-F23-WEBLOAD'!$A:$A,$A101,'EOS GE25-F23-WEBLOAD'!$B:$B,$B101)</f>
        <v>3623.8</v>
      </c>
      <c r="S101" s="52">
        <f>SUMIFS(GENED!$O:$O,GENED!$A:$A,$A101,GENED!$B:$B,$B101)</f>
        <v>1514749</v>
      </c>
      <c r="T101" s="52">
        <f>SUMIFS(GENED!$AQ:$AQ,GENED!$A:$A,$A101,GENED!$B:$B,$B101)</f>
        <v>420487</v>
      </c>
      <c r="U101" s="52">
        <f>SUMIFS(GENED!$AA:$AA,GENED!$A:$A,$A101,GENED!$B:$B,$B101)</f>
        <v>184515</v>
      </c>
      <c r="V101" s="52">
        <f>SUMIFS(GENED!$S:$S,GENED!$A:$A,$A101,GENED!$B:$B,$B101)</f>
        <v>0</v>
      </c>
      <c r="W101" s="53">
        <f>SUMIFS(EL!D:D,EL!$A:$A,$A101,EL!$B:$B,$B101)</f>
        <v>192940</v>
      </c>
      <c r="X101" s="52">
        <f>SUMIFS('Student Support Aid'!G:G,'Student Support Aid'!$A:$A,$A101,'Student Support Aid'!$B:$B,$B101)</f>
        <v>61894.503999999994</v>
      </c>
      <c r="Y101" s="53">
        <f>SUMIFS('School Library Aid'!I:I,'School Library Aid'!$A:$A,$A101,'School Library Aid'!$B:$B,$B101)</f>
        <v>58379.417999999998</v>
      </c>
      <c r="Z101" s="53">
        <f>SUMIF(AIEA!A:A,A101,AIEA!D:D)</f>
        <v>23550</v>
      </c>
      <c r="AA101" s="53">
        <f>SUMIFS('EOS GE25-F23-WEBLOAD'!$G:$G,'EOS GE25-F23-WEBLOAD'!$A:$A,$A101,'EOS GE25-F23-WEBLOAD'!$B:$B,$B101)*2</f>
        <v>7247.6</v>
      </c>
      <c r="AB101" s="53">
        <f>SUMIF('Community Ed'!A:A,'Major Revenues'!A101,'Community Ed'!C:C)</f>
        <v>94628.37</v>
      </c>
      <c r="AC101" s="53">
        <f>SUMIFS(SPED!E:E,SPED!A:A,A101,SPED!B:B,B101)</f>
        <v>1694827.7409987785</v>
      </c>
      <c r="AD101" s="55">
        <f t="shared" si="52"/>
        <v>4253218.6329987794</v>
      </c>
      <c r="AE101" s="55">
        <f t="shared" si="53"/>
        <v>1173.6902237978859</v>
      </c>
      <c r="AF101" s="51"/>
    </row>
    <row r="102" spans="1:32" x14ac:dyDescent="0.25">
      <c r="A102" s="3">
        <v>242</v>
      </c>
      <c r="B102" s="3">
        <v>1</v>
      </c>
      <c r="C102" s="4" t="s">
        <v>126</v>
      </c>
      <c r="D102" s="5">
        <v>6</v>
      </c>
      <c r="E102" s="52">
        <f>SUMIFS('EOS GE24-F23-WEBLOAD'!$G:$G,'EOS GE24-F23-WEBLOAD'!$A:$A,$A102,'EOS GE24-F23-WEBLOAD'!$B:$B,$B102)</f>
        <v>503.20000000000005</v>
      </c>
      <c r="F102" s="52">
        <f>SUMIFS(GENED!$F:$F,GENED!$A:$A,$A102,GENED!$B:$B,$B102)</f>
        <v>138380</v>
      </c>
      <c r="G102" s="52">
        <f>SUMIFS(GENED!$AM:$AM,GENED!$A:$A,$A102,GENED!$B:$B,$B102)</f>
        <v>15992</v>
      </c>
      <c r="H102" s="52">
        <f>SUMIFS(GENED!$J:$J,GENED!$A:$A,$A102,GENED!$B:$B,$B102)</f>
        <v>0</v>
      </c>
      <c r="I102" s="52">
        <f>SUMIFS(EL!C:C,EL!$A:$A,$A102,EL!$B:$B,$B102)</f>
        <v>10609</v>
      </c>
      <c r="J102" s="52">
        <f>SUMIFS('Student Support Aid'!F:F,'Student Support Aid'!$A:$A,$A102,'Student Support Aid'!$B:$B,$B102)</f>
        <v>40000</v>
      </c>
      <c r="K102" s="52">
        <f>SUMIFS('School Library Aid'!H:H,'School Library Aid'!$A:$A,$A102,'School Library Aid'!$B:$B,$B102)</f>
        <v>40000</v>
      </c>
      <c r="L102" s="52">
        <v>0</v>
      </c>
      <c r="M102" s="52">
        <f>SUMIFS('EOS GE24-F23-WEBLOAD'!$G:$G,'EOS GE24-F23-WEBLOAD'!$A:$A,$A102,'EOS GE24-F23-WEBLOAD'!$B:$B,$B102)*2</f>
        <v>1006.4000000000001</v>
      </c>
      <c r="N102" s="52">
        <f>SUMIFS(SPED!D:D,SPED!A:A,A102,SPED!B:B,B102)</f>
        <v>120637.41416211193</v>
      </c>
      <c r="O102" s="55">
        <f t="shared" si="50"/>
        <v>366624.81416211196</v>
      </c>
      <c r="P102" s="52">
        <f t="shared" si="51"/>
        <v>728.58667361310006</v>
      </c>
      <c r="Q102" s="64"/>
      <c r="R102" s="52">
        <f>SUMIFS('EOS GE25-F23-WEBLOAD'!$G:$G,'EOS GE25-F23-WEBLOAD'!$A:$A,$A102,'EOS GE25-F23-WEBLOAD'!$B:$B,$B102)</f>
        <v>491.40000000000003</v>
      </c>
      <c r="S102" s="52">
        <f>SUMIFS(GENED!$O:$O,GENED!$A:$A,$A102,GENED!$B:$B,$B102)</f>
        <v>205405</v>
      </c>
      <c r="T102" s="52">
        <f>SUMIFS(GENED!$AQ:$AQ,GENED!$A:$A,$A102,GENED!$B:$B,$B102)</f>
        <v>25021.999999999069</v>
      </c>
      <c r="U102" s="52">
        <f>SUMIFS(GENED!$AA:$AA,GENED!$A:$A,$A102,GENED!$B:$B,$B102)</f>
        <v>0</v>
      </c>
      <c r="V102" s="52">
        <f>SUMIFS(GENED!$S:$S,GENED!$A:$A,$A102,GENED!$B:$B,$B102)</f>
        <v>0</v>
      </c>
      <c r="W102" s="53">
        <f>SUMIFS(EL!D:D,EL!$A:$A,$A102,EL!$B:$B,$B102)</f>
        <v>10612</v>
      </c>
      <c r="X102" s="52">
        <f>SUMIFS('Student Support Aid'!G:G,'Student Support Aid'!$A:$A,$A102,'Student Support Aid'!$B:$B,$B102)</f>
        <v>40000</v>
      </c>
      <c r="Y102" s="53">
        <f>SUMIFS('School Library Aid'!I:I,'School Library Aid'!$A:$A,$A102,'School Library Aid'!$B:$B,$B102)</f>
        <v>40000</v>
      </c>
      <c r="Z102" s="53">
        <f>SUMIF(AIEA!A:A,A102,AIEA!D:D)</f>
        <v>0</v>
      </c>
      <c r="AA102" s="53">
        <f>SUMIFS('EOS GE25-F23-WEBLOAD'!$G:$G,'EOS GE25-F23-WEBLOAD'!$A:$A,$A102,'EOS GE25-F23-WEBLOAD'!$B:$B,$B102)*2</f>
        <v>982.80000000000007</v>
      </c>
      <c r="AB102" s="53">
        <f>SUMIF('Community Ed'!A:A,'Major Revenues'!A102,'Community Ed'!C:C)</f>
        <v>2211.7600000000002</v>
      </c>
      <c r="AC102" s="53">
        <f>SUMIFS(SPED!E:E,SPED!A:A,A102,SPED!B:B,B102)</f>
        <v>119311.49404575792</v>
      </c>
      <c r="AD102" s="55">
        <f t="shared" si="52"/>
        <v>443545.05404575699</v>
      </c>
      <c r="AE102" s="55">
        <f t="shared" si="53"/>
        <v>902.61508759820299</v>
      </c>
      <c r="AF102" s="51"/>
    </row>
    <row r="103" spans="1:32" x14ac:dyDescent="0.25">
      <c r="A103" s="3">
        <v>252</v>
      </c>
      <c r="B103" s="3">
        <v>1</v>
      </c>
      <c r="C103" s="4" t="s">
        <v>127</v>
      </c>
      <c r="D103" s="5">
        <v>5</v>
      </c>
      <c r="E103" s="52">
        <f>SUMIFS('EOS GE24-F23-WEBLOAD'!$G:$G,'EOS GE24-F23-WEBLOAD'!$A:$A,$A103,'EOS GE24-F23-WEBLOAD'!$B:$B,$B103)</f>
        <v>1142.6000000000004</v>
      </c>
      <c r="F103" s="52">
        <f>SUMIFS(GENED!$F:$F,GENED!$A:$A,$A103,GENED!$B:$B,$B103)</f>
        <v>314215</v>
      </c>
      <c r="G103" s="52">
        <f>SUMIFS(GENED!$AM:$AM,GENED!$A:$A,$A103,GENED!$B:$B,$B103)</f>
        <v>21733</v>
      </c>
      <c r="H103" s="52">
        <f>SUMIFS(GENED!$J:$J,GENED!$A:$A,$A103,GENED!$B:$B,$B103)</f>
        <v>0</v>
      </c>
      <c r="I103" s="52">
        <f>SUMIFS(EL!C:C,EL!$A:$A,$A103,EL!$B:$B,$B103)</f>
        <v>10519</v>
      </c>
      <c r="J103" s="52">
        <f>SUMIFS('Student Support Aid'!F:F,'Student Support Aid'!$A:$A,$A103,'Student Support Aid'!$B:$B,$B103)</f>
        <v>40000</v>
      </c>
      <c r="K103" s="52">
        <f>SUMIFS('School Library Aid'!H:H,'School Library Aid'!$A:$A,$A103,'School Library Aid'!$B:$B,$B103)</f>
        <v>40000</v>
      </c>
      <c r="L103" s="52">
        <v>0</v>
      </c>
      <c r="M103" s="52">
        <f>SUMIFS('EOS GE24-F23-WEBLOAD'!$G:$G,'EOS GE24-F23-WEBLOAD'!$A:$A,$A103,'EOS GE24-F23-WEBLOAD'!$B:$B,$B103)*2</f>
        <v>2285.2000000000007</v>
      </c>
      <c r="N103" s="52">
        <f>SUMIFS(SPED!D:D,SPED!A:A,A103,SPED!B:B,B103)</f>
        <v>487280.06416471559</v>
      </c>
      <c r="O103" s="55">
        <f t="shared" si="50"/>
        <v>916032.26416471554</v>
      </c>
      <c r="P103" s="52">
        <f t="shared" si="51"/>
        <v>801.70861558263198</v>
      </c>
      <c r="Q103" s="64"/>
      <c r="R103" s="52">
        <f>SUMIFS('EOS GE25-F23-WEBLOAD'!$G:$G,'EOS GE25-F23-WEBLOAD'!$A:$A,$A103,'EOS GE25-F23-WEBLOAD'!$B:$B,$B103)</f>
        <v>1133.6000000000001</v>
      </c>
      <c r="S103" s="52">
        <f>SUMIFS(GENED!$O:$O,GENED!$A:$A,$A103,GENED!$B:$B,$B103)</f>
        <v>473845</v>
      </c>
      <c r="T103" s="52">
        <f>SUMIFS(GENED!$AQ:$AQ,GENED!$A:$A,$A103,GENED!$B:$B,$B103)</f>
        <v>30830</v>
      </c>
      <c r="U103" s="52">
        <f>SUMIFS(GENED!$AA:$AA,GENED!$A:$A,$A103,GENED!$B:$B,$B103)</f>
        <v>0</v>
      </c>
      <c r="V103" s="52">
        <f>SUMIFS(GENED!$S:$S,GENED!$A:$A,$A103,GENED!$B:$B,$B103)</f>
        <v>0</v>
      </c>
      <c r="W103" s="53">
        <f>SUMIFS(EL!D:D,EL!$A:$A,$A103,EL!$B:$B,$B103)</f>
        <v>10520</v>
      </c>
      <c r="X103" s="52">
        <f>SUMIFS('Student Support Aid'!G:G,'Student Support Aid'!$A:$A,$A103,'Student Support Aid'!$B:$B,$B103)</f>
        <v>40000</v>
      </c>
      <c r="Y103" s="53">
        <f>SUMIFS('School Library Aid'!I:I,'School Library Aid'!$A:$A,$A103,'School Library Aid'!$B:$B,$B103)</f>
        <v>40000</v>
      </c>
      <c r="Z103" s="53">
        <f>SUMIF(AIEA!A:A,A103,AIEA!D:D)</f>
        <v>0</v>
      </c>
      <c r="AA103" s="53">
        <f>SUMIFS('EOS GE25-F23-WEBLOAD'!$G:$G,'EOS GE25-F23-WEBLOAD'!$A:$A,$A103,'EOS GE25-F23-WEBLOAD'!$B:$B,$B103)*2</f>
        <v>2267.2000000000003</v>
      </c>
      <c r="AB103" s="53">
        <f>SUMIF('Community Ed'!A:A,'Major Revenues'!A103,'Community Ed'!C:C)</f>
        <v>24213.89</v>
      </c>
      <c r="AC103" s="53">
        <f>SUMIFS(SPED!E:E,SPED!A:A,A103,SPED!B:B,B103)</f>
        <v>498481.99018212315</v>
      </c>
      <c r="AD103" s="55">
        <f t="shared" si="52"/>
        <v>1120158.080182123</v>
      </c>
      <c r="AE103" s="55">
        <f t="shared" si="53"/>
        <v>988.14227256715139</v>
      </c>
      <c r="AF103" s="51"/>
    </row>
    <row r="104" spans="1:32" x14ac:dyDescent="0.25">
      <c r="A104" s="3">
        <v>253</v>
      </c>
      <c r="B104" s="3">
        <v>1</v>
      </c>
      <c r="C104" s="4" t="s">
        <v>128</v>
      </c>
      <c r="D104" s="5">
        <v>6</v>
      </c>
      <c r="E104" s="52">
        <f>SUMIFS('EOS GE24-F23-WEBLOAD'!$G:$G,'EOS GE24-F23-WEBLOAD'!$A:$A,$A104,'EOS GE24-F23-WEBLOAD'!$B:$B,$B104)</f>
        <v>782.8</v>
      </c>
      <c r="F104" s="52">
        <f>SUMIFS(GENED!$F:$F,GENED!$A:$A,$A104,GENED!$B:$B,$B104)</f>
        <v>215270</v>
      </c>
      <c r="G104" s="52">
        <f>SUMIFS(GENED!$AM:$AM,GENED!$A:$A,$A104,GENED!$B:$B,$B104)</f>
        <v>11740</v>
      </c>
      <c r="H104" s="52">
        <f>SUMIFS(GENED!$J:$J,GENED!$A:$A,$A104,GENED!$B:$B,$B104)</f>
        <v>0</v>
      </c>
      <c r="I104" s="52">
        <f>SUMIFS(EL!C:C,EL!$A:$A,$A104,EL!$B:$B,$B104)</f>
        <v>17780</v>
      </c>
      <c r="J104" s="52">
        <f>SUMIFS('Student Support Aid'!F:F,'Student Support Aid'!$A:$A,$A104,'Student Support Aid'!$B:$B,$B104)</f>
        <v>40000</v>
      </c>
      <c r="K104" s="52">
        <f>SUMIFS('School Library Aid'!H:H,'School Library Aid'!$A:$A,$A104,'School Library Aid'!$B:$B,$B104)</f>
        <v>40000</v>
      </c>
      <c r="L104" s="52">
        <v>0</v>
      </c>
      <c r="M104" s="52">
        <f>SUMIFS('EOS GE24-F23-WEBLOAD'!$G:$G,'EOS GE24-F23-WEBLOAD'!$A:$A,$A104,'EOS GE24-F23-WEBLOAD'!$B:$B,$B104)*2</f>
        <v>1565.6</v>
      </c>
      <c r="N104" s="52">
        <f>SUMIFS(SPED!D:D,SPED!A:A,A104,SPED!B:B,B104)</f>
        <v>182223.56136083044</v>
      </c>
      <c r="O104" s="55">
        <f t="shared" si="50"/>
        <v>508579.16136083042</v>
      </c>
      <c r="P104" s="52">
        <f t="shared" si="51"/>
        <v>649.69233694536342</v>
      </c>
      <c r="Q104" s="64"/>
      <c r="R104" s="52">
        <f>SUMIFS('EOS GE25-F23-WEBLOAD'!$G:$G,'EOS GE25-F23-WEBLOAD'!$A:$A,$A104,'EOS GE25-F23-WEBLOAD'!$B:$B,$B104)</f>
        <v>773.19999999999993</v>
      </c>
      <c r="S104" s="52">
        <f>SUMIFS(GENED!$O:$O,GENED!$A:$A,$A104,GENED!$B:$B,$B104)</f>
        <v>323197</v>
      </c>
      <c r="T104" s="52">
        <f>SUMIFS(GENED!$AQ:$AQ,GENED!$A:$A,$A104,GENED!$B:$B,$B104)</f>
        <v>18657</v>
      </c>
      <c r="U104" s="52">
        <f>SUMIFS(GENED!$AA:$AA,GENED!$A:$A,$A104,GENED!$B:$B,$B104)</f>
        <v>33682</v>
      </c>
      <c r="V104" s="52">
        <f>SUMIFS(GENED!$S:$S,GENED!$A:$A,$A104,GENED!$B:$B,$B104)</f>
        <v>0</v>
      </c>
      <c r="W104" s="53">
        <f>SUMIFS(EL!D:D,EL!$A:$A,$A104,EL!$B:$B,$B104)</f>
        <v>17815</v>
      </c>
      <c r="X104" s="52">
        <f>SUMIFS('Student Support Aid'!G:G,'Student Support Aid'!$A:$A,$A104,'Student Support Aid'!$B:$B,$B104)</f>
        <v>40000</v>
      </c>
      <c r="Y104" s="53">
        <f>SUMIFS('School Library Aid'!I:I,'School Library Aid'!$A:$A,$A104,'School Library Aid'!$B:$B,$B104)</f>
        <v>40000</v>
      </c>
      <c r="Z104" s="53">
        <f>SUMIF(AIEA!A:A,A104,AIEA!D:D)</f>
        <v>0</v>
      </c>
      <c r="AA104" s="53">
        <f>SUMIFS('EOS GE25-F23-WEBLOAD'!$G:$G,'EOS GE25-F23-WEBLOAD'!$A:$A,$A104,'EOS GE25-F23-WEBLOAD'!$B:$B,$B104)*2</f>
        <v>1546.3999999999999</v>
      </c>
      <c r="AB104" s="53">
        <f>SUMIF('Community Ed'!A:A,'Major Revenues'!A104,'Community Ed'!C:C)</f>
        <v>7187.3</v>
      </c>
      <c r="AC104" s="53">
        <f>SUMIFS(SPED!E:E,SPED!A:A,A104,SPED!B:B,B104)</f>
        <v>192625.95202527696</v>
      </c>
      <c r="AD104" s="55">
        <f t="shared" si="52"/>
        <v>674710.65202527703</v>
      </c>
      <c r="AE104" s="55">
        <f t="shared" si="53"/>
        <v>872.62112264003758</v>
      </c>
      <c r="AF104" s="51"/>
    </row>
    <row r="105" spans="1:32" x14ac:dyDescent="0.25">
      <c r="A105" s="3">
        <v>255</v>
      </c>
      <c r="B105" s="3">
        <v>1</v>
      </c>
      <c r="C105" s="4" t="s">
        <v>129</v>
      </c>
      <c r="D105" s="5">
        <v>5</v>
      </c>
      <c r="E105" s="52">
        <f>SUMIFS('EOS GE24-F23-WEBLOAD'!$G:$G,'EOS GE24-F23-WEBLOAD'!$A:$A,$A105,'EOS GE24-F23-WEBLOAD'!$B:$B,$B105)</f>
        <v>1644.8</v>
      </c>
      <c r="F105" s="52">
        <f>SUMIFS(GENED!$F:$F,GENED!$A:$A,$A105,GENED!$B:$B,$B105)</f>
        <v>452320</v>
      </c>
      <c r="G105" s="52">
        <f>SUMIFS(GENED!$AM:$AM,GENED!$A:$A,$A105,GENED!$B:$B,$B105)</f>
        <v>19852</v>
      </c>
      <c r="H105" s="52">
        <f>SUMIFS(GENED!$J:$J,GENED!$A:$A,$A105,GENED!$B:$B,$B105)</f>
        <v>0</v>
      </c>
      <c r="I105" s="52">
        <f>SUMIFS(EL!C:C,EL!$A:$A,$A105,EL!$B:$B,$B105)</f>
        <v>0</v>
      </c>
      <c r="J105" s="52">
        <f>SUMIFS('Student Support Aid'!F:F,'Student Support Aid'!$A:$A,$A105,'Student Support Aid'!$B:$B,$B105)</f>
        <v>40000</v>
      </c>
      <c r="K105" s="52">
        <f>SUMIFS('School Library Aid'!H:H,'School Library Aid'!$A:$A,$A105,'School Library Aid'!$B:$B,$B105)</f>
        <v>40000</v>
      </c>
      <c r="L105" s="52">
        <v>0</v>
      </c>
      <c r="M105" s="52">
        <f>SUMIFS('EOS GE24-F23-WEBLOAD'!$G:$G,'EOS GE24-F23-WEBLOAD'!$A:$A,$A105,'EOS GE24-F23-WEBLOAD'!$B:$B,$B105)*2</f>
        <v>3289.6</v>
      </c>
      <c r="N105" s="52">
        <f>SUMIFS(SPED!D:D,SPED!A:A,A105,SPED!B:B,B105)</f>
        <v>344103.22953265789</v>
      </c>
      <c r="O105" s="55">
        <f t="shared" si="50"/>
        <v>899564.82953265787</v>
      </c>
      <c r="P105" s="52">
        <f t="shared" si="51"/>
        <v>546.9144148423261</v>
      </c>
      <c r="Q105" s="64"/>
      <c r="R105" s="52">
        <f>SUMIFS('EOS GE25-F23-WEBLOAD'!$G:$G,'EOS GE25-F23-WEBLOAD'!$A:$A,$A105,'EOS GE25-F23-WEBLOAD'!$B:$B,$B105)</f>
        <v>1683.6</v>
      </c>
      <c r="S105" s="52">
        <f>SUMIFS(GENED!$O:$O,GENED!$A:$A,$A105,GENED!$B:$B,$B105)</f>
        <v>703745</v>
      </c>
      <c r="T105" s="52">
        <f>SUMIFS(GENED!$AQ:$AQ,GENED!$A:$A,$A105,GENED!$B:$B,$B105)</f>
        <v>28730</v>
      </c>
      <c r="U105" s="52">
        <f>SUMIFS(GENED!$AA:$AA,GENED!$A:$A,$A105,GENED!$B:$B,$B105)</f>
        <v>0</v>
      </c>
      <c r="V105" s="52">
        <f>SUMIFS(GENED!$S:$S,GENED!$A:$A,$A105,GENED!$B:$B,$B105)</f>
        <v>0</v>
      </c>
      <c r="W105" s="53">
        <f>SUMIFS(EL!D:D,EL!$A:$A,$A105,EL!$B:$B,$B105)</f>
        <v>0</v>
      </c>
      <c r="X105" s="52">
        <f>SUMIFS('Student Support Aid'!G:G,'Student Support Aid'!$A:$A,$A105,'Student Support Aid'!$B:$B,$B105)</f>
        <v>40000</v>
      </c>
      <c r="Y105" s="53">
        <f>SUMIFS('School Library Aid'!I:I,'School Library Aid'!$A:$A,$A105,'School Library Aid'!$B:$B,$B105)</f>
        <v>40000</v>
      </c>
      <c r="Z105" s="53">
        <f>SUMIF(AIEA!A:A,A105,AIEA!D:D)</f>
        <v>0</v>
      </c>
      <c r="AA105" s="53">
        <f>SUMIFS('EOS GE25-F23-WEBLOAD'!$G:$G,'EOS GE25-F23-WEBLOAD'!$A:$A,$A105,'EOS GE25-F23-WEBLOAD'!$B:$B,$B105)*2</f>
        <v>3367.2</v>
      </c>
      <c r="AB105" s="53">
        <f>SUMIF('Community Ed'!A:A,'Major Revenues'!A105,'Community Ed'!C:C)</f>
        <v>31640.02</v>
      </c>
      <c r="AC105" s="53">
        <f>SUMIFS(SPED!E:E,SPED!A:A,A105,SPED!B:B,B105)</f>
        <v>368708.38881854201</v>
      </c>
      <c r="AD105" s="55">
        <f t="shared" si="52"/>
        <v>1216190.608818542</v>
      </c>
      <c r="AE105" s="55">
        <f t="shared" si="53"/>
        <v>722.37503493617373</v>
      </c>
      <c r="AF105" s="51"/>
    </row>
    <row r="106" spans="1:32" x14ac:dyDescent="0.25">
      <c r="A106" s="3">
        <v>256</v>
      </c>
      <c r="B106" s="3">
        <v>1</v>
      </c>
      <c r="C106" s="4" t="s">
        <v>130</v>
      </c>
      <c r="D106" s="5">
        <v>4</v>
      </c>
      <c r="E106" s="52">
        <f>SUMIFS('EOS GE24-F23-WEBLOAD'!$G:$G,'EOS GE24-F23-WEBLOAD'!$A:$A,$A106,'EOS GE24-F23-WEBLOAD'!$B:$B,$B106)</f>
        <v>2690.2</v>
      </c>
      <c r="F106" s="52">
        <f>SUMIFS(GENED!$F:$F,GENED!$A:$A,$A106,GENED!$B:$B,$B106)</f>
        <v>739805</v>
      </c>
      <c r="G106" s="52">
        <f>SUMIFS(GENED!$AM:$AM,GENED!$A:$A,$A106,GENED!$B:$B,$B106)</f>
        <v>84318</v>
      </c>
      <c r="H106" s="52">
        <f>SUMIFS(GENED!$J:$J,GENED!$A:$A,$A106,GENED!$B:$B,$B106)</f>
        <v>66125.378405575815</v>
      </c>
      <c r="I106" s="52">
        <f>SUMIFS(EL!C:C,EL!$A:$A,$A106,EL!$B:$B,$B106)</f>
        <v>24963</v>
      </c>
      <c r="J106" s="52">
        <f>SUMIFS('Student Support Aid'!F:F,'Student Support Aid'!$A:$A,$A106,'Student Support Aid'!$B:$B,$B106)</f>
        <v>40000</v>
      </c>
      <c r="K106" s="52">
        <f>SUMIFS('School Library Aid'!H:H,'School Library Aid'!$A:$A,$A106,'School Library Aid'!$B:$B,$B106)</f>
        <v>43339.121999999996</v>
      </c>
      <c r="L106" s="52">
        <v>43004</v>
      </c>
      <c r="M106" s="52">
        <f>SUMIFS('EOS GE24-F23-WEBLOAD'!$G:$G,'EOS GE24-F23-WEBLOAD'!$A:$A,$A106,'EOS GE24-F23-WEBLOAD'!$B:$B,$B106)*2</f>
        <v>5380.4</v>
      </c>
      <c r="N106" s="52">
        <f>SUMIFS(SPED!D:D,SPED!A:A,A106,SPED!B:B,B106)</f>
        <v>1378551.411772334</v>
      </c>
      <c r="O106" s="55">
        <f t="shared" si="50"/>
        <v>2425486.31217791</v>
      </c>
      <c r="P106" s="52">
        <f t="shared" si="51"/>
        <v>901.60074053152562</v>
      </c>
      <c r="Q106" s="64"/>
      <c r="R106" s="52">
        <f>SUMIFS('EOS GE25-F23-WEBLOAD'!$G:$G,'EOS GE25-F23-WEBLOAD'!$A:$A,$A106,'EOS GE25-F23-WEBLOAD'!$B:$B,$B106)</f>
        <v>2623.6</v>
      </c>
      <c r="S106" s="52">
        <f>SUMIFS(GENED!$O:$O,GENED!$A:$A,$A106,GENED!$B:$B,$B106)</f>
        <v>1096665</v>
      </c>
      <c r="T106" s="52">
        <f>SUMIFS(GENED!$AQ:$AQ,GENED!$A:$A,$A106,GENED!$B:$B,$B106)</f>
        <v>118134.96799999848</v>
      </c>
      <c r="U106" s="52">
        <f>SUMIFS(GENED!$AA:$AA,GENED!$A:$A,$A106,GENED!$B:$B,$B106)</f>
        <v>0</v>
      </c>
      <c r="V106" s="52">
        <f>SUMIFS(GENED!$S:$S,GENED!$A:$A,$A106,GENED!$B:$B,$B106)</f>
        <v>60590.971427265671</v>
      </c>
      <c r="W106" s="53">
        <f>SUMIFS(EL!D:D,EL!$A:$A,$A106,EL!$B:$B,$B106)</f>
        <v>25001</v>
      </c>
      <c r="X106" s="52">
        <f>SUMIFS('Student Support Aid'!G:G,'Student Support Aid'!$A:$A,$A106,'Student Support Aid'!$B:$B,$B106)</f>
        <v>44811.087999999996</v>
      </c>
      <c r="Y106" s="53">
        <f>SUMIFS('School Library Aid'!I:I,'School Library Aid'!$A:$A,$A106,'School Library Aid'!$B:$B,$B106)</f>
        <v>42266.195999999996</v>
      </c>
      <c r="Z106" s="53">
        <f>SUMIF(AIEA!A:A,A106,AIEA!D:D)</f>
        <v>44140</v>
      </c>
      <c r="AA106" s="53">
        <f>SUMIFS('EOS GE25-F23-WEBLOAD'!$G:$G,'EOS GE25-F23-WEBLOAD'!$A:$A,$A106,'EOS GE25-F23-WEBLOAD'!$B:$B,$B106)*2</f>
        <v>5247.2</v>
      </c>
      <c r="AB106" s="53">
        <f>SUMIF('Community Ed'!A:A,'Major Revenues'!A106,'Community Ed'!C:C)</f>
        <v>0</v>
      </c>
      <c r="AC106" s="53">
        <f>SUMIFS(SPED!E:E,SPED!A:A,A106,SPED!B:B,B106)</f>
        <v>1446700.2296368526</v>
      </c>
      <c r="AD106" s="55">
        <f t="shared" si="52"/>
        <v>2883556.6530641168</v>
      </c>
      <c r="AE106" s="55">
        <f t="shared" si="53"/>
        <v>1099.0839507028957</v>
      </c>
      <c r="AF106" s="51"/>
    </row>
    <row r="107" spans="1:32" x14ac:dyDescent="0.25">
      <c r="A107" s="3">
        <v>261</v>
      </c>
      <c r="B107" s="3">
        <v>1</v>
      </c>
      <c r="C107" s="4" t="s">
        <v>131</v>
      </c>
      <c r="D107" s="5">
        <v>6</v>
      </c>
      <c r="E107" s="52">
        <f>SUMIFS('EOS GE24-F23-WEBLOAD'!$G:$G,'EOS GE24-F23-WEBLOAD'!$A:$A,$A107,'EOS GE24-F23-WEBLOAD'!$B:$B,$B107)</f>
        <v>359.00000000000006</v>
      </c>
      <c r="F107" s="52">
        <f>SUMIFS(GENED!$F:$F,GENED!$A:$A,$A107,GENED!$B:$B,$B107)</f>
        <v>98725</v>
      </c>
      <c r="G107" s="52">
        <f>SUMIFS(GENED!$AM:$AM,GENED!$A:$A,$A107,GENED!$B:$B,$B107)</f>
        <v>12205</v>
      </c>
      <c r="H107" s="52">
        <f>SUMIFS(GENED!$J:$J,GENED!$A:$A,$A107,GENED!$B:$B,$B107)</f>
        <v>0</v>
      </c>
      <c r="I107" s="52">
        <f>SUMIFS(EL!C:C,EL!$A:$A,$A107,EL!$B:$B,$B107)</f>
        <v>10495</v>
      </c>
      <c r="J107" s="52">
        <f>SUMIFS('Student Support Aid'!F:F,'Student Support Aid'!$A:$A,$A107,'Student Support Aid'!$B:$B,$B107)</f>
        <v>40000</v>
      </c>
      <c r="K107" s="52">
        <f>SUMIFS('School Library Aid'!H:H,'School Library Aid'!$A:$A,$A107,'School Library Aid'!$B:$B,$B107)</f>
        <v>40000</v>
      </c>
      <c r="L107" s="52">
        <v>0</v>
      </c>
      <c r="M107" s="52">
        <f>SUMIFS('EOS GE24-F23-WEBLOAD'!$G:$G,'EOS GE24-F23-WEBLOAD'!$A:$A,$A107,'EOS GE24-F23-WEBLOAD'!$B:$B,$B107)*2</f>
        <v>718.00000000000011</v>
      </c>
      <c r="N107" s="52">
        <f>SUMIFS(SPED!D:D,SPED!A:A,A107,SPED!B:B,B107)</f>
        <v>89272.414720683359</v>
      </c>
      <c r="O107" s="55">
        <f t="shared" si="50"/>
        <v>291415.41472068336</v>
      </c>
      <c r="P107" s="52">
        <f t="shared" si="51"/>
        <v>811.7421022860259</v>
      </c>
      <c r="Q107" s="64"/>
      <c r="R107" s="52">
        <f>SUMIFS('EOS GE25-F23-WEBLOAD'!$G:$G,'EOS GE25-F23-WEBLOAD'!$A:$A,$A107,'EOS GE25-F23-WEBLOAD'!$B:$B,$B107)</f>
        <v>361.40000000000003</v>
      </c>
      <c r="S107" s="52">
        <f>SUMIFS(GENED!$O:$O,GENED!$A:$A,$A107,GENED!$B:$B,$B107)</f>
        <v>151065</v>
      </c>
      <c r="T107" s="52">
        <f>SUMIFS(GENED!$AQ:$AQ,GENED!$A:$A,$A107,GENED!$B:$B,$B107)</f>
        <v>18587</v>
      </c>
      <c r="U107" s="52">
        <f>SUMIFS(GENED!$AA:$AA,GENED!$A:$A,$A107,GENED!$B:$B,$B107)</f>
        <v>0</v>
      </c>
      <c r="V107" s="52">
        <f>SUMIFS(GENED!$S:$S,GENED!$A:$A,$A107,GENED!$B:$B,$B107)</f>
        <v>0</v>
      </c>
      <c r="W107" s="53">
        <f>SUMIFS(EL!D:D,EL!$A:$A,$A107,EL!$B:$B,$B107)</f>
        <v>10495</v>
      </c>
      <c r="X107" s="52">
        <f>SUMIFS('Student Support Aid'!G:G,'Student Support Aid'!$A:$A,$A107,'Student Support Aid'!$B:$B,$B107)</f>
        <v>40000</v>
      </c>
      <c r="Y107" s="53">
        <f>SUMIFS('School Library Aid'!I:I,'School Library Aid'!$A:$A,$A107,'School Library Aid'!$B:$B,$B107)</f>
        <v>40000</v>
      </c>
      <c r="Z107" s="53">
        <f>SUMIF(AIEA!A:A,A107,AIEA!D:D)</f>
        <v>0</v>
      </c>
      <c r="AA107" s="53">
        <f>SUMIFS('EOS GE25-F23-WEBLOAD'!$G:$G,'EOS GE25-F23-WEBLOAD'!$A:$A,$A107,'EOS GE25-F23-WEBLOAD'!$B:$B,$B107)*2</f>
        <v>722.80000000000007</v>
      </c>
      <c r="AB107" s="53">
        <f>SUMIF('Community Ed'!A:A,'Major Revenues'!A107,'Community Ed'!C:C)</f>
        <v>2533.66</v>
      </c>
      <c r="AC107" s="53">
        <f>SUMIFS(SPED!E:E,SPED!A:A,A107,SPED!B:B,B107)</f>
        <v>92610.360304424947</v>
      </c>
      <c r="AD107" s="55">
        <f t="shared" si="52"/>
        <v>356013.82030442491</v>
      </c>
      <c r="AE107" s="55">
        <f t="shared" si="53"/>
        <v>985.09634837970361</v>
      </c>
      <c r="AF107" s="51"/>
    </row>
    <row r="108" spans="1:32" x14ac:dyDescent="0.25">
      <c r="A108" s="3">
        <v>264</v>
      </c>
      <c r="B108" s="3">
        <v>1</v>
      </c>
      <c r="C108" s="4" t="s">
        <v>132</v>
      </c>
      <c r="D108" s="5">
        <v>6</v>
      </c>
      <c r="E108" s="52">
        <f>SUMIFS('EOS GE24-F23-WEBLOAD'!$G:$G,'EOS GE24-F23-WEBLOAD'!$A:$A,$A108,'EOS GE24-F23-WEBLOAD'!$B:$B,$B108)</f>
        <v>102.4</v>
      </c>
      <c r="F108" s="52">
        <f>SUMIFS(GENED!$F:$F,GENED!$A:$A,$A108,GENED!$B:$B,$B108)</f>
        <v>28160</v>
      </c>
      <c r="G108" s="52">
        <f>SUMIFS(GENED!$AM:$AM,GENED!$A:$A,$A108,GENED!$B:$B,$B108)</f>
        <v>17757</v>
      </c>
      <c r="H108" s="52">
        <f>SUMIFS(GENED!$J:$J,GENED!$A:$A,$A108,GENED!$B:$B,$B108)</f>
        <v>0</v>
      </c>
      <c r="I108" s="52">
        <f>SUMIFS(EL!C:C,EL!$A:$A,$A108,EL!$B:$B,$B108)</f>
        <v>10497</v>
      </c>
      <c r="J108" s="52">
        <f>SUMIFS('Student Support Aid'!F:F,'Student Support Aid'!$A:$A,$A108,'Student Support Aid'!$B:$B,$B108)</f>
        <v>40000</v>
      </c>
      <c r="K108" s="52">
        <f>SUMIFS('School Library Aid'!H:H,'School Library Aid'!$A:$A,$A108,'School Library Aid'!$B:$B,$B108)</f>
        <v>40000</v>
      </c>
      <c r="L108" s="52">
        <v>0</v>
      </c>
      <c r="M108" s="52">
        <f>SUMIFS('EOS GE24-F23-WEBLOAD'!$G:$G,'EOS GE24-F23-WEBLOAD'!$A:$A,$A108,'EOS GE24-F23-WEBLOAD'!$B:$B,$B108)*2</f>
        <v>204.8</v>
      </c>
      <c r="N108" s="52">
        <f>SUMIFS(SPED!D:D,SPED!A:A,A108,SPED!B:B,B108)</f>
        <v>34050.682296630926</v>
      </c>
      <c r="O108" s="55">
        <f t="shared" si="50"/>
        <v>170669.48229663091</v>
      </c>
      <c r="P108" s="52">
        <f t="shared" si="51"/>
        <v>1666.6941630530362</v>
      </c>
      <c r="Q108" s="64"/>
      <c r="R108" s="52">
        <f>SUMIFS('EOS GE25-F23-WEBLOAD'!$G:$G,'EOS GE25-F23-WEBLOAD'!$A:$A,$A108,'EOS GE25-F23-WEBLOAD'!$B:$B,$B108)</f>
        <v>97.4</v>
      </c>
      <c r="S108" s="52">
        <f>SUMIFS(GENED!$O:$O,GENED!$A:$A,$A108,GENED!$B:$B,$B108)</f>
        <v>40713</v>
      </c>
      <c r="T108" s="52">
        <f>SUMIFS(GENED!$AQ:$AQ,GENED!$A:$A,$A108,GENED!$B:$B,$B108)</f>
        <v>27147</v>
      </c>
      <c r="U108" s="52">
        <f>SUMIFS(GENED!$AA:$AA,GENED!$A:$A,$A108,GENED!$B:$B,$B108)</f>
        <v>1640</v>
      </c>
      <c r="V108" s="52">
        <f>SUMIFS(GENED!$S:$S,GENED!$A:$A,$A108,GENED!$B:$B,$B108)</f>
        <v>0</v>
      </c>
      <c r="W108" s="53">
        <f>SUMIFS(EL!D:D,EL!$A:$A,$A108,EL!$B:$B,$B108)</f>
        <v>10499</v>
      </c>
      <c r="X108" s="52">
        <f>SUMIFS('Student Support Aid'!G:G,'Student Support Aid'!$A:$A,$A108,'Student Support Aid'!$B:$B,$B108)</f>
        <v>40000</v>
      </c>
      <c r="Y108" s="53">
        <f>SUMIFS('School Library Aid'!I:I,'School Library Aid'!$A:$A,$A108,'School Library Aid'!$B:$B,$B108)</f>
        <v>40000</v>
      </c>
      <c r="Z108" s="53">
        <f>SUMIF(AIEA!A:A,A108,AIEA!D:D)</f>
        <v>0</v>
      </c>
      <c r="AA108" s="53">
        <f>SUMIFS('EOS GE25-F23-WEBLOAD'!$G:$G,'EOS GE25-F23-WEBLOAD'!$A:$A,$A108,'EOS GE25-F23-WEBLOAD'!$B:$B,$B108)*2</f>
        <v>194.8</v>
      </c>
      <c r="AB108" s="53">
        <f>SUMIF('Community Ed'!A:A,'Major Revenues'!A108,'Community Ed'!C:C)</f>
        <v>0</v>
      </c>
      <c r="AC108" s="53">
        <f>SUMIFS(SPED!E:E,SPED!A:A,A108,SPED!B:B,B108)</f>
        <v>32921.027226982522</v>
      </c>
      <c r="AD108" s="55">
        <f t="shared" si="52"/>
        <v>193114.82722698251</v>
      </c>
      <c r="AE108" s="55">
        <f t="shared" si="53"/>
        <v>1982.6984314885267</v>
      </c>
      <c r="AF108" s="51"/>
    </row>
    <row r="109" spans="1:32" x14ac:dyDescent="0.25">
      <c r="A109" s="3">
        <v>270</v>
      </c>
      <c r="B109" s="3">
        <v>1</v>
      </c>
      <c r="C109" s="4" t="s">
        <v>133</v>
      </c>
      <c r="D109" s="5">
        <v>2</v>
      </c>
      <c r="E109" s="52">
        <f>SUMIFS('EOS GE24-F23-WEBLOAD'!$G:$G,'EOS GE24-F23-WEBLOAD'!$A:$A,$A109,'EOS GE24-F23-WEBLOAD'!$B:$B,$B109)</f>
        <v>7117.2</v>
      </c>
      <c r="F109" s="52">
        <f>SUMIFS(GENED!$F:$F,GENED!$A:$A,$A109,GENED!$B:$B,$B109)</f>
        <v>1957230</v>
      </c>
      <c r="G109" s="52">
        <f>SUMIFS(GENED!$AM:$AM,GENED!$A:$A,$A109,GENED!$B:$B,$B109)</f>
        <v>286857</v>
      </c>
      <c r="H109" s="52">
        <f>SUMIFS(GENED!$J:$J,GENED!$A:$A,$A109,GENED!$B:$B,$B109)</f>
        <v>106659.62164847805</v>
      </c>
      <c r="I109" s="52">
        <f>SUMIFS(EL!C:C,EL!$A:$A,$A109,EL!$B:$B,$B109)</f>
        <v>296414</v>
      </c>
      <c r="J109" s="52">
        <f>SUMIFS('Student Support Aid'!F:F,'Student Support Aid'!$A:$A,$A109,'Student Support Aid'!$B:$B,$B109)</f>
        <v>84979.367999999988</v>
      </c>
      <c r="K109" s="52">
        <f>SUMIFS('School Library Aid'!H:H,'School Library Aid'!$A:$A,$A109,'School Library Aid'!$B:$B,$B109)</f>
        <v>114658.09199999999</v>
      </c>
      <c r="L109" s="52">
        <v>29656</v>
      </c>
      <c r="M109" s="52">
        <f>SUMIFS('EOS GE24-F23-WEBLOAD'!$G:$G,'EOS GE24-F23-WEBLOAD'!$A:$A,$A109,'EOS GE24-F23-WEBLOAD'!$B:$B,$B109)*2</f>
        <v>14234.4</v>
      </c>
      <c r="N109" s="52">
        <f>SUMIFS(SPED!D:D,SPED!A:A,A109,SPED!B:B,B109)</f>
        <v>3546912.5514980201</v>
      </c>
      <c r="O109" s="55">
        <f t="shared" si="50"/>
        <v>6437601.0331464978</v>
      </c>
      <c r="P109" s="52">
        <f t="shared" si="51"/>
        <v>904.51315589648993</v>
      </c>
      <c r="Q109" s="64"/>
      <c r="R109" s="52">
        <f>SUMIFS('EOS GE25-F23-WEBLOAD'!$G:$G,'EOS GE25-F23-WEBLOAD'!$A:$A,$A109,'EOS GE25-F23-WEBLOAD'!$B:$B,$B109)</f>
        <v>7035.9999999999991</v>
      </c>
      <c r="S109" s="52">
        <f>SUMIFS(GENED!$O:$O,GENED!$A:$A,$A109,GENED!$B:$B,$B109)</f>
        <v>2941048</v>
      </c>
      <c r="T109" s="52">
        <f>SUMIFS(GENED!$AQ:$AQ,GENED!$A:$A,$A109,GENED!$B:$B,$B109)</f>
        <v>363075.32599999011</v>
      </c>
      <c r="U109" s="52">
        <f>SUMIFS(GENED!$AA:$AA,GENED!$A:$A,$A109,GENED!$B:$B,$B109)</f>
        <v>0</v>
      </c>
      <c r="V109" s="52">
        <f>SUMIFS(GENED!$S:$S,GENED!$A:$A,$A109,GENED!$B:$B,$B109)</f>
        <v>88545.155832035016</v>
      </c>
      <c r="W109" s="53">
        <f>SUMIFS(EL!D:D,EL!$A:$A,$A109,EL!$B:$B,$B109)</f>
        <v>297054</v>
      </c>
      <c r="X109" s="52">
        <f>SUMIFS('Student Support Aid'!G:G,'Student Support Aid'!$A:$A,$A109,'Student Support Aid'!$B:$B,$B109)</f>
        <v>120174.87999999998</v>
      </c>
      <c r="Y109" s="53">
        <f>SUMIFS('School Library Aid'!I:I,'School Library Aid'!$A:$A,$A109,'School Library Aid'!$B:$B,$B109)</f>
        <v>113349.95999999998</v>
      </c>
      <c r="Z109" s="53">
        <f>SUMIF(AIEA!A:A,A109,AIEA!D:D)</f>
        <v>30224</v>
      </c>
      <c r="AA109" s="53">
        <f>SUMIFS('EOS GE25-F23-WEBLOAD'!$G:$G,'EOS GE25-F23-WEBLOAD'!$A:$A,$A109,'EOS GE25-F23-WEBLOAD'!$B:$B,$B109)*2</f>
        <v>14071.999999999998</v>
      </c>
      <c r="AB109" s="53">
        <f>SUMIF('Community Ed'!A:A,'Major Revenues'!A109,'Community Ed'!C:C)</f>
        <v>0</v>
      </c>
      <c r="AC109" s="53">
        <f>SUMIFS(SPED!E:E,SPED!A:A,A109,SPED!B:B,B109)</f>
        <v>3581949.231180029</v>
      </c>
      <c r="AD109" s="55">
        <f t="shared" si="52"/>
        <v>7549492.5530120544</v>
      </c>
      <c r="AE109" s="55">
        <f t="shared" si="53"/>
        <v>1072.9807494332085</v>
      </c>
      <c r="AF109" s="51"/>
    </row>
    <row r="110" spans="1:32" x14ac:dyDescent="0.25">
      <c r="A110" s="3">
        <v>271</v>
      </c>
      <c r="B110" s="3">
        <v>1</v>
      </c>
      <c r="C110" s="4" t="s">
        <v>134</v>
      </c>
      <c r="D110" s="5">
        <v>3</v>
      </c>
      <c r="E110" s="52">
        <f>SUMIFS('EOS GE24-F23-WEBLOAD'!$G:$G,'EOS GE24-F23-WEBLOAD'!$A:$A,$A110,'EOS GE24-F23-WEBLOAD'!$B:$B,$B110)</f>
        <v>10986.84</v>
      </c>
      <c r="F110" s="52">
        <f>SUMIFS(GENED!$F:$F,GENED!$A:$A,$A110,GENED!$B:$B,$B110)</f>
        <v>3021381</v>
      </c>
      <c r="G110" s="52">
        <f>SUMIFS(GENED!$AM:$AM,GENED!$A:$A,$A110,GENED!$B:$B,$B110)</f>
        <v>516556</v>
      </c>
      <c r="H110" s="52">
        <f>SUMIFS(GENED!$J:$J,GENED!$A:$A,$A110,GENED!$B:$B,$B110)</f>
        <v>0</v>
      </c>
      <c r="I110" s="52">
        <f>SUMIFS(EL!C:C,EL!$A:$A,$A110,EL!$B:$B,$B110)</f>
        <v>732804</v>
      </c>
      <c r="J110" s="52">
        <f>SUMIFS('Student Support Aid'!F:F,'Student Support Aid'!$A:$A,$A110,'Student Support Aid'!$B:$B,$B110)</f>
        <v>131182.86960000001</v>
      </c>
      <c r="K110" s="52">
        <f>SUMIFS('School Library Aid'!H:H,'School Library Aid'!$A:$A,$A110,'School Library Aid'!$B:$B,$B110)</f>
        <v>176997.99239999999</v>
      </c>
      <c r="L110" s="52">
        <v>51382</v>
      </c>
      <c r="M110" s="52">
        <f>SUMIFS('EOS GE24-F23-WEBLOAD'!$G:$G,'EOS GE24-F23-WEBLOAD'!$A:$A,$A110,'EOS GE24-F23-WEBLOAD'!$B:$B,$B110)*2</f>
        <v>21973.68</v>
      </c>
      <c r="N110" s="52">
        <f>SUMIFS(SPED!D:D,SPED!A:A,A110,SPED!B:B,B110)</f>
        <v>6129695.8178496398</v>
      </c>
      <c r="O110" s="55">
        <f t="shared" si="50"/>
        <v>10781973.359849639</v>
      </c>
      <c r="P110" s="52">
        <f t="shared" si="51"/>
        <v>981.35345193428134</v>
      </c>
      <c r="Q110" s="64"/>
      <c r="R110" s="52">
        <f>SUMIFS('EOS GE25-F23-WEBLOAD'!$G:$G,'EOS GE25-F23-WEBLOAD'!$A:$A,$A110,'EOS GE25-F23-WEBLOAD'!$B:$B,$B110)</f>
        <v>10793.239999999998</v>
      </c>
      <c r="S110" s="52">
        <f>SUMIFS(GENED!$O:$O,GENED!$A:$A,$A110,GENED!$B:$B,$B110)</f>
        <v>4511574</v>
      </c>
      <c r="T110" s="52">
        <f>SUMIFS(GENED!$AQ:$AQ,GENED!$A:$A,$A110,GENED!$B:$B,$B110)</f>
        <v>785527</v>
      </c>
      <c r="U110" s="52">
        <f>SUMIFS(GENED!$AA:$AA,GENED!$A:$A,$A110,GENED!$B:$B,$B110)</f>
        <v>0</v>
      </c>
      <c r="V110" s="52">
        <f>SUMIFS(GENED!$S:$S,GENED!$A:$A,$A110,GENED!$B:$B,$B110)</f>
        <v>0</v>
      </c>
      <c r="W110" s="53">
        <f>SUMIFS(EL!D:D,EL!$A:$A,$A110,EL!$B:$B,$B110)</f>
        <v>735826</v>
      </c>
      <c r="X110" s="52">
        <f>SUMIFS('Student Support Aid'!G:G,'Student Support Aid'!$A:$A,$A110,'Student Support Aid'!$B:$B,$B110)</f>
        <v>184348.53919999994</v>
      </c>
      <c r="Y110" s="53">
        <f>SUMIFS('School Library Aid'!I:I,'School Library Aid'!$A:$A,$A110,'School Library Aid'!$B:$B,$B110)</f>
        <v>173879.09639999995</v>
      </c>
      <c r="Z110" s="53">
        <f>SUMIF(AIEA!A:A,A110,AIEA!D:D)</f>
        <v>52802</v>
      </c>
      <c r="AA110" s="53">
        <f>SUMIFS('EOS GE25-F23-WEBLOAD'!$G:$G,'EOS GE25-F23-WEBLOAD'!$A:$A,$A110,'EOS GE25-F23-WEBLOAD'!$B:$B,$B110)*2</f>
        <v>21586.479999999996</v>
      </c>
      <c r="AB110" s="53">
        <f>SUMIF('Community Ed'!A:A,'Major Revenues'!A110,'Community Ed'!C:C)</f>
        <v>0</v>
      </c>
      <c r="AC110" s="53">
        <f>SUMIFS(SPED!E:E,SPED!A:A,A110,SPED!B:B,B110)</f>
        <v>6391852.8703952655</v>
      </c>
      <c r="AD110" s="55">
        <f t="shared" si="52"/>
        <v>12857395.985995267</v>
      </c>
      <c r="AE110" s="55">
        <f t="shared" si="53"/>
        <v>1191.2452596250309</v>
      </c>
      <c r="AF110" s="51"/>
    </row>
    <row r="111" spans="1:32" x14ac:dyDescent="0.25">
      <c r="A111" s="3">
        <v>272</v>
      </c>
      <c r="B111" s="3">
        <v>1</v>
      </c>
      <c r="C111" s="4" t="s">
        <v>135</v>
      </c>
      <c r="D111" s="5">
        <v>3</v>
      </c>
      <c r="E111" s="52">
        <f>SUMIFS('EOS GE24-F23-WEBLOAD'!$G:$G,'EOS GE24-F23-WEBLOAD'!$A:$A,$A111,'EOS GE24-F23-WEBLOAD'!$B:$B,$B111)</f>
        <v>9802.6</v>
      </c>
      <c r="F111" s="52">
        <f>SUMIFS(GENED!$F:$F,GENED!$A:$A,$A111,GENED!$B:$B,$B111)</f>
        <v>2695715</v>
      </c>
      <c r="G111" s="52">
        <f>SUMIFS(GENED!$AM:$AM,GENED!$A:$A,$A111,GENED!$B:$B,$B111)</f>
        <v>176769</v>
      </c>
      <c r="H111" s="52">
        <f>SUMIFS(GENED!$J:$J,GENED!$A:$A,$A111,GENED!$B:$B,$B111)</f>
        <v>38380.628911978754</v>
      </c>
      <c r="I111" s="52">
        <f>SUMIFS(EL!C:C,EL!$A:$A,$A111,EL!$B:$B,$B111)</f>
        <v>411416</v>
      </c>
      <c r="J111" s="52">
        <f>SUMIFS('Student Support Aid'!F:F,'Student Support Aid'!$A:$A,$A111,'Student Support Aid'!$B:$B,$B111)</f>
        <v>117043.04399999999</v>
      </c>
      <c r="K111" s="52">
        <f>SUMIFS('School Library Aid'!H:H,'School Library Aid'!$A:$A,$A111,'School Library Aid'!$B:$B,$B111)</f>
        <v>157919.886</v>
      </c>
      <c r="L111" s="52">
        <v>32922</v>
      </c>
      <c r="M111" s="52">
        <f>SUMIFS('EOS GE24-F23-WEBLOAD'!$G:$G,'EOS GE24-F23-WEBLOAD'!$A:$A,$A111,'EOS GE24-F23-WEBLOAD'!$B:$B,$B111)*2</f>
        <v>19605.2</v>
      </c>
      <c r="N111" s="52">
        <f>SUMIFS(SPED!D:D,SPED!A:A,A111,SPED!B:B,B111)</f>
        <v>2901424.1476812381</v>
      </c>
      <c r="O111" s="55">
        <f t="shared" si="50"/>
        <v>6551194.9065932166</v>
      </c>
      <c r="P111" s="52">
        <f t="shared" si="51"/>
        <v>668.31196892591925</v>
      </c>
      <c r="Q111" s="64"/>
      <c r="R111" s="52">
        <f>SUMIFS('EOS GE25-F23-WEBLOAD'!$G:$G,'EOS GE25-F23-WEBLOAD'!$A:$A,$A111,'EOS GE25-F23-WEBLOAD'!$B:$B,$B111)</f>
        <v>9799.4000000000015</v>
      </c>
      <c r="S111" s="52">
        <f>SUMIFS(GENED!$O:$O,GENED!$A:$A,$A111,GENED!$B:$B,$B111)</f>
        <v>4096149</v>
      </c>
      <c r="T111" s="52">
        <f>SUMIFS(GENED!$AQ:$AQ,GENED!$A:$A,$A111,GENED!$B:$B,$B111)</f>
        <v>242858.97800000012</v>
      </c>
      <c r="U111" s="52">
        <f>SUMIFS(GENED!$AA:$AA,GENED!$A:$A,$A111,GENED!$B:$B,$B111)</f>
        <v>0</v>
      </c>
      <c r="V111" s="52">
        <f>SUMIFS(GENED!$S:$S,GENED!$A:$A,$A111,GENED!$B:$B,$B111)</f>
        <v>27583.65886234455</v>
      </c>
      <c r="W111" s="53">
        <f>SUMIFS(EL!D:D,EL!$A:$A,$A111,EL!$B:$B,$B111)</f>
        <v>411416</v>
      </c>
      <c r="X111" s="52">
        <f>SUMIFS('Student Support Aid'!G:G,'Student Support Aid'!$A:$A,$A111,'Student Support Aid'!$B:$B,$B111)</f>
        <v>167373.75200000001</v>
      </c>
      <c r="Y111" s="53">
        <f>SUMIFS('School Library Aid'!I:I,'School Library Aid'!$A:$A,$A111,'School Library Aid'!$B:$B,$B111)</f>
        <v>157868.33400000003</v>
      </c>
      <c r="Z111" s="53">
        <f>SUMIF(AIEA!A:A,A111,AIEA!D:D)</f>
        <v>33632</v>
      </c>
      <c r="AA111" s="53">
        <f>SUMIFS('EOS GE25-F23-WEBLOAD'!$G:$G,'EOS GE25-F23-WEBLOAD'!$A:$A,$A111,'EOS GE25-F23-WEBLOAD'!$B:$B,$B111)*2</f>
        <v>19598.800000000003</v>
      </c>
      <c r="AB111" s="53">
        <f>SUMIF('Community Ed'!A:A,'Major Revenues'!A111,'Community Ed'!C:C)</f>
        <v>0</v>
      </c>
      <c r="AC111" s="53">
        <f>SUMIFS(SPED!E:E,SPED!A:A,A111,SPED!B:B,B111)</f>
        <v>3184721.5507862978</v>
      </c>
      <c r="AD111" s="55">
        <f t="shared" si="52"/>
        <v>8341202.0736486427</v>
      </c>
      <c r="AE111" s="55">
        <f t="shared" si="53"/>
        <v>851.19518273043673</v>
      </c>
      <c r="AF111" s="51"/>
    </row>
    <row r="112" spans="1:32" x14ac:dyDescent="0.25">
      <c r="A112" s="3">
        <v>273</v>
      </c>
      <c r="B112" s="3">
        <v>1</v>
      </c>
      <c r="C112" s="4" t="s">
        <v>136</v>
      </c>
      <c r="D112" s="5">
        <v>2</v>
      </c>
      <c r="E112" s="52">
        <f>SUMIFS('EOS GE24-F23-WEBLOAD'!$G:$G,'EOS GE24-F23-WEBLOAD'!$A:$A,$A112,'EOS GE24-F23-WEBLOAD'!$B:$B,$B112)</f>
        <v>9359.3999999999978</v>
      </c>
      <c r="F112" s="52">
        <f>SUMIFS(GENED!$F:$F,GENED!$A:$A,$A112,GENED!$B:$B,$B112)</f>
        <v>2573835</v>
      </c>
      <c r="G112" s="52">
        <f>SUMIFS(GENED!$AM:$AM,GENED!$A:$A,$A112,GENED!$B:$B,$B112)</f>
        <v>58641</v>
      </c>
      <c r="H112" s="52">
        <f>SUMIFS(GENED!$J:$J,GENED!$A:$A,$A112,GENED!$B:$B,$B112)</f>
        <v>201697.61004749991</v>
      </c>
      <c r="I112" s="52">
        <f>SUMIFS(EL!C:C,EL!$A:$A,$A112,EL!$B:$B,$B112)</f>
        <v>232810</v>
      </c>
      <c r="J112" s="52">
        <f>SUMIFS('Student Support Aid'!F:F,'Student Support Aid'!$A:$A,$A112,'Student Support Aid'!$B:$B,$B112)</f>
        <v>111751.23599999998</v>
      </c>
      <c r="K112" s="52">
        <f>SUMIFS('School Library Aid'!H:H,'School Library Aid'!$A:$A,$A112,'School Library Aid'!$B:$B,$B112)</f>
        <v>150779.93399999995</v>
      </c>
      <c r="L112" s="52">
        <v>28094</v>
      </c>
      <c r="M112" s="52">
        <f>SUMIFS('EOS GE24-F23-WEBLOAD'!$G:$G,'EOS GE24-F23-WEBLOAD'!$A:$A,$A112,'EOS GE24-F23-WEBLOAD'!$B:$B,$B112)*2</f>
        <v>18718.799999999996</v>
      </c>
      <c r="N112" s="52">
        <f>SUMIFS(SPED!D:D,SPED!A:A,A112,SPED!B:B,B112)</f>
        <v>3587811.7302223146</v>
      </c>
      <c r="O112" s="55">
        <f t="shared" si="50"/>
        <v>6964139.310269814</v>
      </c>
      <c r="P112" s="52">
        <f t="shared" si="51"/>
        <v>744.07967500799361</v>
      </c>
      <c r="Q112" s="64"/>
      <c r="R112" s="52">
        <f>SUMIFS('EOS GE25-F23-WEBLOAD'!$G:$G,'EOS GE25-F23-WEBLOAD'!$A:$A,$A112,'EOS GE25-F23-WEBLOAD'!$B:$B,$B112)</f>
        <v>9403.2000000000007</v>
      </c>
      <c r="S112" s="52">
        <f>SUMIFS(GENED!$O:$O,GENED!$A:$A,$A112,GENED!$B:$B,$B112)</f>
        <v>3930537</v>
      </c>
      <c r="T112" s="52">
        <f>SUMIFS(GENED!$AQ:$AQ,GENED!$A:$A,$A112,GENED!$B:$B,$B112)</f>
        <v>67223.737999990582</v>
      </c>
      <c r="U112" s="52">
        <f>SUMIFS(GENED!$AA:$AA,GENED!$A:$A,$A112,GENED!$B:$B,$B112)</f>
        <v>0</v>
      </c>
      <c r="V112" s="52">
        <f>SUMIFS(GENED!$S:$S,GENED!$A:$A,$A112,GENED!$B:$B,$B112)</f>
        <v>196516.02233459087</v>
      </c>
      <c r="W112" s="53">
        <f>SUMIFS(EL!D:D,EL!$A:$A,$A112,EL!$B:$B,$B112)</f>
        <v>232674</v>
      </c>
      <c r="X112" s="52">
        <f>SUMIFS('Student Support Aid'!G:G,'Student Support Aid'!$A:$A,$A112,'Student Support Aid'!$B:$B,$B112)</f>
        <v>160606.65599999999</v>
      </c>
      <c r="Y112" s="53">
        <f>SUMIFS('School Library Aid'!I:I,'School Library Aid'!$A:$A,$A112,'School Library Aid'!$B:$B,$B112)</f>
        <v>151485.552</v>
      </c>
      <c r="Z112" s="53">
        <f>SUMIF(AIEA!A:A,A112,AIEA!D:D)</f>
        <v>28520</v>
      </c>
      <c r="AA112" s="53">
        <f>SUMIFS('EOS GE25-F23-WEBLOAD'!$G:$G,'EOS GE25-F23-WEBLOAD'!$A:$A,$A112,'EOS GE25-F23-WEBLOAD'!$B:$B,$B112)*2</f>
        <v>18806.400000000001</v>
      </c>
      <c r="AB112" s="53">
        <f>SUMIF('Community Ed'!A:A,'Major Revenues'!A112,'Community Ed'!C:C)</f>
        <v>0</v>
      </c>
      <c r="AC112" s="53">
        <f>SUMIFS(SPED!E:E,SPED!A:A,A112,SPED!B:B,B112)</f>
        <v>3673124.7712984197</v>
      </c>
      <c r="AD112" s="55">
        <f t="shared" si="52"/>
        <v>8459494.1396330018</v>
      </c>
      <c r="AE112" s="55">
        <f t="shared" si="53"/>
        <v>899.63992466745378</v>
      </c>
      <c r="AF112" s="51"/>
    </row>
    <row r="113" spans="1:32" x14ac:dyDescent="0.25">
      <c r="A113" s="3">
        <v>276</v>
      </c>
      <c r="B113" s="3">
        <v>1</v>
      </c>
      <c r="C113" s="4" t="s">
        <v>137</v>
      </c>
      <c r="D113" s="5">
        <v>3</v>
      </c>
      <c r="E113" s="52">
        <f>SUMIFS('EOS GE24-F23-WEBLOAD'!$G:$G,'EOS GE24-F23-WEBLOAD'!$A:$A,$A113,'EOS GE24-F23-WEBLOAD'!$B:$B,$B113)</f>
        <v>12257.199999999999</v>
      </c>
      <c r="F113" s="52">
        <f>SUMIFS(GENED!$F:$F,GENED!$A:$A,$A113,GENED!$B:$B,$B113)</f>
        <v>3370730</v>
      </c>
      <c r="G113" s="52">
        <f>SUMIFS(GENED!$AM:$AM,GENED!$A:$A,$A113,GENED!$B:$B,$B113)</f>
        <v>18964</v>
      </c>
      <c r="H113" s="52">
        <f>SUMIFS(GENED!$J:$J,GENED!$A:$A,$A113,GENED!$B:$B,$B113)</f>
        <v>0</v>
      </c>
      <c r="I113" s="52">
        <f>SUMIFS(EL!C:C,EL!$A:$A,$A113,EL!$B:$B,$B113)</f>
        <v>122923</v>
      </c>
      <c r="J113" s="52">
        <f>SUMIFS('Student Support Aid'!F:F,'Student Support Aid'!$A:$A,$A113,'Student Support Aid'!$B:$B,$B113)</f>
        <v>146350.96799999999</v>
      </c>
      <c r="K113" s="52">
        <f>SUMIFS('School Library Aid'!H:H,'School Library Aid'!$A:$A,$A113,'School Library Aid'!$B:$B,$B113)</f>
        <v>197463.49199999997</v>
      </c>
      <c r="L113" s="52">
        <v>23834</v>
      </c>
      <c r="M113" s="52">
        <f>SUMIFS('EOS GE24-F23-WEBLOAD'!$G:$G,'EOS GE24-F23-WEBLOAD'!$A:$A,$A113,'EOS GE24-F23-WEBLOAD'!$B:$B,$B113)*2</f>
        <v>24514.399999999998</v>
      </c>
      <c r="N113" s="52">
        <f>SUMIFS(SPED!D:D,SPED!A:A,A113,SPED!B:B,B113)</f>
        <v>2739799.7299813665</v>
      </c>
      <c r="O113" s="55">
        <f t="shared" si="50"/>
        <v>6644579.5899813659</v>
      </c>
      <c r="P113" s="52">
        <f t="shared" si="51"/>
        <v>542.0960406929288</v>
      </c>
      <c r="Q113" s="64"/>
      <c r="R113" s="52">
        <f>SUMIFS('EOS GE25-F23-WEBLOAD'!$G:$G,'EOS GE25-F23-WEBLOAD'!$A:$A,$A113,'EOS GE25-F23-WEBLOAD'!$B:$B,$B113)</f>
        <v>12257.199999999999</v>
      </c>
      <c r="S113" s="52">
        <f>SUMIFS(GENED!$O:$O,GENED!$A:$A,$A113,GENED!$B:$B,$B113)</f>
        <v>5123509</v>
      </c>
      <c r="T113" s="52">
        <f>SUMIFS(GENED!$AQ:$AQ,GENED!$A:$A,$A113,GENED!$B:$B,$B113)</f>
        <v>28660</v>
      </c>
      <c r="U113" s="52">
        <f>SUMIFS(GENED!$AA:$AA,GENED!$A:$A,$A113,GENED!$B:$B,$B113)</f>
        <v>0</v>
      </c>
      <c r="V113" s="52">
        <f>SUMIFS(GENED!$S:$S,GENED!$A:$A,$A113,GENED!$B:$B,$B113)</f>
        <v>0</v>
      </c>
      <c r="W113" s="53">
        <f>SUMIFS(EL!D:D,EL!$A:$A,$A113,EL!$B:$B,$B113)</f>
        <v>122923</v>
      </c>
      <c r="X113" s="52">
        <f>SUMIFS('Student Support Aid'!G:G,'Student Support Aid'!$A:$A,$A113,'Student Support Aid'!$B:$B,$B113)</f>
        <v>209352.97599999997</v>
      </c>
      <c r="Y113" s="53">
        <f>SUMIFS('School Library Aid'!I:I,'School Library Aid'!$A:$A,$A113,'School Library Aid'!$B:$B,$B113)</f>
        <v>197463.49199999997</v>
      </c>
      <c r="Z113" s="53">
        <f>SUMIF(AIEA!A:A,A113,AIEA!D:D)</f>
        <v>24118</v>
      </c>
      <c r="AA113" s="53">
        <f>SUMIFS('EOS GE25-F23-WEBLOAD'!$G:$G,'EOS GE25-F23-WEBLOAD'!$A:$A,$A113,'EOS GE25-F23-WEBLOAD'!$B:$B,$B113)*2</f>
        <v>24514.399999999998</v>
      </c>
      <c r="AB113" s="53">
        <f>SUMIF('Community Ed'!A:A,'Major Revenues'!A113,'Community Ed'!C:C)</f>
        <v>0</v>
      </c>
      <c r="AC113" s="53">
        <f>SUMIFS(SPED!E:E,SPED!A:A,A113,SPED!B:B,B113)</f>
        <v>2836361.6254517771</v>
      </c>
      <c r="AD113" s="55">
        <f t="shared" si="52"/>
        <v>8566902.4934517778</v>
      </c>
      <c r="AE113" s="55">
        <f t="shared" si="53"/>
        <v>698.92818045326658</v>
      </c>
      <c r="AF113" s="51"/>
    </row>
    <row r="114" spans="1:32" x14ac:dyDescent="0.25">
      <c r="A114" s="3">
        <v>277</v>
      </c>
      <c r="B114" s="3">
        <v>1</v>
      </c>
      <c r="C114" s="4" t="s">
        <v>138</v>
      </c>
      <c r="D114" s="5">
        <v>3</v>
      </c>
      <c r="E114" s="52">
        <f>SUMIFS('EOS GE24-F23-WEBLOAD'!$G:$G,'EOS GE24-F23-WEBLOAD'!$A:$A,$A114,'EOS GE24-F23-WEBLOAD'!$B:$B,$B114)</f>
        <v>2550.8000000000002</v>
      </c>
      <c r="F114" s="52">
        <f>SUMIFS(GENED!$F:$F,GENED!$A:$A,$A114,GENED!$B:$B,$B114)</f>
        <v>701470</v>
      </c>
      <c r="G114" s="52">
        <f>SUMIFS(GENED!$AM:$AM,GENED!$A:$A,$A114,GENED!$B:$B,$B114)</f>
        <v>24121</v>
      </c>
      <c r="H114" s="52">
        <f>SUMIFS(GENED!$J:$J,GENED!$A:$A,$A114,GENED!$B:$B,$B114)</f>
        <v>0</v>
      </c>
      <c r="I114" s="52">
        <f>SUMIFS(EL!C:C,EL!$A:$A,$A114,EL!$B:$B,$B114)</f>
        <v>10618</v>
      </c>
      <c r="J114" s="52">
        <f>SUMIFS('Student Support Aid'!F:F,'Student Support Aid'!$A:$A,$A114,'Student Support Aid'!$B:$B,$B114)</f>
        <v>40000</v>
      </c>
      <c r="K114" s="52">
        <f>SUMIFS('School Library Aid'!H:H,'School Library Aid'!$A:$A,$A114,'School Library Aid'!$B:$B,$B114)</f>
        <v>41093.387999999999</v>
      </c>
      <c r="L114" s="52">
        <v>21988</v>
      </c>
      <c r="M114" s="52">
        <f>SUMIFS('EOS GE24-F23-WEBLOAD'!$G:$G,'EOS GE24-F23-WEBLOAD'!$A:$A,$A114,'EOS GE24-F23-WEBLOAD'!$B:$B,$B114)*2</f>
        <v>5101.6000000000004</v>
      </c>
      <c r="N114" s="52">
        <f>SUMIFS(SPED!D:D,SPED!A:A,A114,SPED!B:B,B114)</f>
        <v>1268203.7977703526</v>
      </c>
      <c r="O114" s="55">
        <f t="shared" si="50"/>
        <v>2112595.7857703525</v>
      </c>
      <c r="P114" s="52">
        <f t="shared" si="51"/>
        <v>828.209105288675</v>
      </c>
      <c r="Q114" s="64"/>
      <c r="R114" s="52">
        <f>SUMIFS('EOS GE25-F23-WEBLOAD'!$G:$G,'EOS GE25-F23-WEBLOAD'!$A:$A,$A114,'EOS GE25-F23-WEBLOAD'!$B:$B,$B114)</f>
        <v>2569.1999999999998</v>
      </c>
      <c r="S114" s="52">
        <f>SUMIFS(GENED!$O:$O,GENED!$A:$A,$A114,GENED!$B:$B,$B114)</f>
        <v>1073925</v>
      </c>
      <c r="T114" s="52">
        <f>SUMIFS(GENED!$AQ:$AQ,GENED!$A:$A,$A114,GENED!$B:$B,$B114)</f>
        <v>26975</v>
      </c>
      <c r="U114" s="52">
        <f>SUMIFS(GENED!$AA:$AA,GENED!$A:$A,$A114,GENED!$B:$B,$B114)</f>
        <v>0</v>
      </c>
      <c r="V114" s="52">
        <f>SUMIFS(GENED!$S:$S,GENED!$A:$A,$A114,GENED!$B:$B,$B114)</f>
        <v>0</v>
      </c>
      <c r="W114" s="53">
        <f>SUMIFS(EL!D:D,EL!$A:$A,$A114,EL!$B:$B,$B114)</f>
        <v>10618</v>
      </c>
      <c r="X114" s="52">
        <f>SUMIFS('Student Support Aid'!G:G,'Student Support Aid'!$A:$A,$A114,'Student Support Aid'!$B:$B,$B114)</f>
        <v>43881.935999999994</v>
      </c>
      <c r="Y114" s="53">
        <f>SUMIFS('School Library Aid'!I:I,'School Library Aid'!$A:$A,$A114,'School Library Aid'!$B:$B,$B114)</f>
        <v>41389.811999999998</v>
      </c>
      <c r="Z114" s="53">
        <f>SUMIF(AIEA!A:A,A114,AIEA!D:D)</f>
        <v>22130</v>
      </c>
      <c r="AA114" s="53">
        <f>SUMIFS('EOS GE25-F23-WEBLOAD'!$G:$G,'EOS GE25-F23-WEBLOAD'!$A:$A,$A114,'EOS GE25-F23-WEBLOAD'!$B:$B,$B114)*2</f>
        <v>5138.3999999999996</v>
      </c>
      <c r="AB114" s="53">
        <f>SUMIF('Community Ed'!A:A,'Major Revenues'!A114,'Community Ed'!C:C)</f>
        <v>0</v>
      </c>
      <c r="AC114" s="53">
        <f>SUMIFS(SPED!E:E,SPED!A:A,A114,SPED!B:B,B114)</f>
        <v>1247493.1250919751</v>
      </c>
      <c r="AD114" s="55">
        <f t="shared" si="52"/>
        <v>2471551.2730919747</v>
      </c>
      <c r="AE114" s="55">
        <f t="shared" si="53"/>
        <v>961.992555305922</v>
      </c>
      <c r="AF114" s="51"/>
    </row>
    <row r="115" spans="1:32" x14ac:dyDescent="0.25">
      <c r="A115" s="3">
        <v>278</v>
      </c>
      <c r="B115" s="3">
        <v>1</v>
      </c>
      <c r="C115" s="4" t="s">
        <v>139</v>
      </c>
      <c r="D115" s="5">
        <v>3</v>
      </c>
      <c r="E115" s="52">
        <f>SUMIFS('EOS GE24-F23-WEBLOAD'!$G:$G,'EOS GE24-F23-WEBLOAD'!$A:$A,$A115,'EOS GE24-F23-WEBLOAD'!$B:$B,$B115)</f>
        <v>3202.6</v>
      </c>
      <c r="F115" s="52">
        <f>SUMIFS(GENED!$F:$F,GENED!$A:$A,$A115,GENED!$B:$B,$B115)</f>
        <v>880715</v>
      </c>
      <c r="G115" s="52">
        <f>SUMIFS(GENED!$AM:$AM,GENED!$A:$A,$A115,GENED!$B:$B,$B115)</f>
        <v>14479.999999996275</v>
      </c>
      <c r="H115" s="52">
        <f>SUMIFS(GENED!$J:$J,GENED!$A:$A,$A115,GENED!$B:$B,$B115)</f>
        <v>30346.058568000037</v>
      </c>
      <c r="I115" s="52">
        <f>SUMIFS(EL!C:C,EL!$A:$A,$A115,EL!$B:$B,$B115)</f>
        <v>19593</v>
      </c>
      <c r="J115" s="52">
        <f>SUMIFS('Student Support Aid'!F:F,'Student Support Aid'!$A:$A,$A115,'Student Support Aid'!$B:$B,$B115)</f>
        <v>40000</v>
      </c>
      <c r="K115" s="52">
        <f>SUMIFS('School Library Aid'!H:H,'School Library Aid'!$A:$A,$A115,'School Library Aid'!$B:$B,$B115)</f>
        <v>51593.885999999999</v>
      </c>
      <c r="L115" s="52">
        <v>21420</v>
      </c>
      <c r="M115" s="52">
        <f>SUMIFS('EOS GE24-F23-WEBLOAD'!$G:$G,'EOS GE24-F23-WEBLOAD'!$A:$A,$A115,'EOS GE24-F23-WEBLOAD'!$B:$B,$B115)*2</f>
        <v>6405.2</v>
      </c>
      <c r="N115" s="52">
        <f>SUMIFS(SPED!D:D,SPED!A:A,A115,SPED!B:B,B115)</f>
        <v>915747.96677687857</v>
      </c>
      <c r="O115" s="55">
        <f t="shared" si="50"/>
        <v>1980301.1113448748</v>
      </c>
      <c r="P115" s="52">
        <f t="shared" si="51"/>
        <v>618.34169466835533</v>
      </c>
      <c r="Q115" s="64"/>
      <c r="R115" s="52">
        <f>SUMIFS('EOS GE25-F23-WEBLOAD'!$G:$G,'EOS GE25-F23-WEBLOAD'!$A:$A,$A115,'EOS GE25-F23-WEBLOAD'!$B:$B,$B115)</f>
        <v>3250.4</v>
      </c>
      <c r="S115" s="52">
        <f>SUMIFS(GENED!$O:$O,GENED!$A:$A,$A115,GENED!$B:$B,$B115)</f>
        <v>1358667</v>
      </c>
      <c r="T115" s="52">
        <f>SUMIFS(GENED!$AQ:$AQ,GENED!$A:$A,$A115,GENED!$B:$B,$B115)</f>
        <v>13347.639999996871</v>
      </c>
      <c r="U115" s="52">
        <f>SUMIFS(GENED!$AA:$AA,GENED!$A:$A,$A115,GENED!$B:$B,$B115)</f>
        <v>0</v>
      </c>
      <c r="V115" s="52">
        <f>SUMIFS(GENED!$S:$S,GENED!$A:$A,$A115,GENED!$B:$B,$B115)</f>
        <v>21524.264956547355</v>
      </c>
      <c r="W115" s="53">
        <f>SUMIFS(EL!D:D,EL!$A:$A,$A115,EL!$B:$B,$B115)</f>
        <v>19582</v>
      </c>
      <c r="X115" s="52">
        <f>SUMIFS('Student Support Aid'!G:G,'Student Support Aid'!$A:$A,$A115,'Student Support Aid'!$B:$B,$B115)</f>
        <v>55516.831999999995</v>
      </c>
      <c r="Y115" s="53">
        <f>SUMIFS('School Library Aid'!I:I,'School Library Aid'!$A:$A,$A115,'School Library Aid'!$B:$B,$B115)</f>
        <v>52363.944000000003</v>
      </c>
      <c r="Z115" s="53">
        <f>SUMIF(AIEA!A:A,A115,AIEA!D:D)</f>
        <v>21562</v>
      </c>
      <c r="AA115" s="53">
        <f>SUMIFS('EOS GE25-F23-WEBLOAD'!$G:$G,'EOS GE25-F23-WEBLOAD'!$A:$A,$A115,'EOS GE25-F23-WEBLOAD'!$B:$B,$B115)*2</f>
        <v>6500.8</v>
      </c>
      <c r="AB115" s="53">
        <f>SUMIF('Community Ed'!A:A,'Major Revenues'!A115,'Community Ed'!C:C)</f>
        <v>0</v>
      </c>
      <c r="AC115" s="53">
        <f>SUMIFS(SPED!E:E,SPED!A:A,A115,SPED!B:B,B115)</f>
        <v>939185.08768054238</v>
      </c>
      <c r="AD115" s="55">
        <f t="shared" si="52"/>
        <v>2488249.5686370865</v>
      </c>
      <c r="AE115" s="55">
        <f t="shared" si="53"/>
        <v>765.52103391492938</v>
      </c>
      <c r="AF115" s="51"/>
    </row>
    <row r="116" spans="1:32" x14ac:dyDescent="0.25">
      <c r="A116" s="3">
        <v>279</v>
      </c>
      <c r="B116" s="3">
        <v>1</v>
      </c>
      <c r="C116" s="4" t="s">
        <v>140</v>
      </c>
      <c r="D116" s="5">
        <v>3</v>
      </c>
      <c r="E116" s="52">
        <f>SUMIFS('EOS GE24-F23-WEBLOAD'!$G:$G,'EOS GE24-F23-WEBLOAD'!$A:$A,$A116,'EOS GE24-F23-WEBLOAD'!$B:$B,$B116)</f>
        <v>22865.3</v>
      </c>
      <c r="F116" s="52">
        <f>SUMIFS(GENED!$F:$F,GENED!$A:$A,$A116,GENED!$B:$B,$B116)</f>
        <v>6287957</v>
      </c>
      <c r="G116" s="52">
        <f>SUMIFS(GENED!$AM:$AM,GENED!$A:$A,$A116,GENED!$B:$B,$B116)</f>
        <v>1014429</v>
      </c>
      <c r="H116" s="52">
        <f>SUMIFS(GENED!$J:$J,GENED!$A:$A,$A116,GENED!$B:$B,$B116)</f>
        <v>55234.838320238821</v>
      </c>
      <c r="I116" s="52">
        <f>SUMIFS(EL!C:C,EL!$A:$A,$A116,EL!$B:$B,$B116)</f>
        <v>1151201</v>
      </c>
      <c r="J116" s="52">
        <f>SUMIFS('Student Support Aid'!F:F,'Student Support Aid'!$A:$A,$A116,'Student Support Aid'!$B:$B,$B116)</f>
        <v>273011.68199999997</v>
      </c>
      <c r="K116" s="52">
        <f>SUMIFS('School Library Aid'!H:H,'School Library Aid'!$A:$A,$A116,'School Library Aid'!$B:$B,$B116)</f>
        <v>368359.98299999995</v>
      </c>
      <c r="L116" s="52">
        <v>83900</v>
      </c>
      <c r="M116" s="52">
        <f>SUMIFS('EOS GE24-F23-WEBLOAD'!$G:$G,'EOS GE24-F23-WEBLOAD'!$A:$A,$A116,'EOS GE24-F23-WEBLOAD'!$B:$B,$B116)*2</f>
        <v>45730.6</v>
      </c>
      <c r="N116" s="52">
        <f>SUMIFS(SPED!D:D,SPED!A:A,A116,SPED!B:B,B116)</f>
        <v>11212323.06059581</v>
      </c>
      <c r="O116" s="55">
        <f t="shared" si="50"/>
        <v>20492147.163916048</v>
      </c>
      <c r="P116" s="52">
        <f t="shared" si="51"/>
        <v>896.21160290554019</v>
      </c>
      <c r="Q116" s="64"/>
      <c r="R116" s="52">
        <f>SUMIFS('EOS GE25-F23-WEBLOAD'!$G:$G,'EOS GE25-F23-WEBLOAD'!$A:$A,$A116,'EOS GE25-F23-WEBLOAD'!$B:$B,$B116)</f>
        <v>23213.5</v>
      </c>
      <c r="S116" s="52">
        <f>SUMIFS(GENED!$O:$O,GENED!$A:$A,$A116,GENED!$B:$B,$B116)</f>
        <v>9703243</v>
      </c>
      <c r="T116" s="52">
        <f>SUMIFS(GENED!$AQ:$AQ,GENED!$A:$A,$A116,GENED!$B:$B,$B116)</f>
        <v>1504912.5419999957</v>
      </c>
      <c r="U116" s="52">
        <f>SUMIFS(GENED!$AA:$AA,GENED!$A:$A,$A116,GENED!$B:$B,$B116)</f>
        <v>0</v>
      </c>
      <c r="V116" s="52">
        <f>SUMIFS(GENED!$S:$S,GENED!$A:$A,$A116,GENED!$B:$B,$B116)</f>
        <v>14523.125664727111</v>
      </c>
      <c r="W116" s="53">
        <f>SUMIFS(EL!D:D,EL!$A:$A,$A116,EL!$B:$B,$B116)</f>
        <v>1147398</v>
      </c>
      <c r="X116" s="52">
        <f>SUMIFS('Student Support Aid'!G:G,'Student Support Aid'!$A:$A,$A116,'Student Support Aid'!$B:$B,$B116)</f>
        <v>396486.57999999996</v>
      </c>
      <c r="Y116" s="53">
        <f>SUMIFS('School Library Aid'!I:I,'School Library Aid'!$A:$A,$A116,'School Library Aid'!$B:$B,$B116)</f>
        <v>373969.48499999999</v>
      </c>
      <c r="Z116" s="53">
        <f>SUMIF(AIEA!A:A,A116,AIEA!D:D)</f>
        <v>86740</v>
      </c>
      <c r="AA116" s="53">
        <f>SUMIFS('EOS GE25-F23-WEBLOAD'!$G:$G,'EOS GE25-F23-WEBLOAD'!$A:$A,$A116,'EOS GE25-F23-WEBLOAD'!$B:$B,$B116)*2</f>
        <v>46427</v>
      </c>
      <c r="AB116" s="53">
        <f>SUMIF('Community Ed'!A:A,'Major Revenues'!A116,'Community Ed'!C:C)</f>
        <v>105124.05</v>
      </c>
      <c r="AC116" s="53">
        <f>SUMIFS(SPED!E:E,SPED!A:A,A116,SPED!B:B,B116)</f>
        <v>12007095.213975377</v>
      </c>
      <c r="AD116" s="55">
        <f t="shared" si="52"/>
        <v>25385918.996640101</v>
      </c>
      <c r="AE116" s="55">
        <f t="shared" si="53"/>
        <v>1093.5842934775067</v>
      </c>
      <c r="AF116" s="51"/>
    </row>
    <row r="117" spans="1:32" x14ac:dyDescent="0.25">
      <c r="A117" s="3">
        <v>280</v>
      </c>
      <c r="B117" s="3">
        <v>1</v>
      </c>
      <c r="C117" s="4" t="s">
        <v>141</v>
      </c>
      <c r="D117" s="5">
        <v>2</v>
      </c>
      <c r="E117" s="52">
        <f>SUMIFS('EOS GE24-F23-WEBLOAD'!$G:$G,'EOS GE24-F23-WEBLOAD'!$A:$A,$A117,'EOS GE24-F23-WEBLOAD'!$B:$B,$B117)</f>
        <v>4286.8</v>
      </c>
      <c r="F117" s="52">
        <f>SUMIFS(GENED!$F:$F,GENED!$A:$A,$A117,GENED!$B:$B,$B117)</f>
        <v>1178870</v>
      </c>
      <c r="G117" s="52">
        <f>SUMIFS(GENED!$AM:$AM,GENED!$A:$A,$A117,GENED!$B:$B,$B117)</f>
        <v>295300</v>
      </c>
      <c r="H117" s="52">
        <f>SUMIFS(GENED!$J:$J,GENED!$A:$A,$A117,GENED!$B:$B,$B117)</f>
        <v>0</v>
      </c>
      <c r="I117" s="52">
        <f>SUMIFS(EL!C:C,EL!$A:$A,$A117,EL!$B:$B,$B117)</f>
        <v>639000</v>
      </c>
      <c r="J117" s="52">
        <f>SUMIFS('Student Support Aid'!F:F,'Student Support Aid'!$A:$A,$A117,'Student Support Aid'!$B:$B,$B117)</f>
        <v>51184.392</v>
      </c>
      <c r="K117" s="52">
        <f>SUMIFS('School Library Aid'!H:H,'School Library Aid'!$A:$A,$A117,'School Library Aid'!$B:$B,$B117)</f>
        <v>69060.347999999998</v>
      </c>
      <c r="L117" s="52">
        <v>37466</v>
      </c>
      <c r="M117" s="52">
        <f>SUMIFS('EOS GE24-F23-WEBLOAD'!$G:$G,'EOS GE24-F23-WEBLOAD'!$A:$A,$A117,'EOS GE24-F23-WEBLOAD'!$B:$B,$B117)*2</f>
        <v>8573.6</v>
      </c>
      <c r="N117" s="52">
        <f>SUMIFS(SPED!D:D,SPED!A:A,A117,SPED!B:B,B117)</f>
        <v>2656384.4272955693</v>
      </c>
      <c r="O117" s="55">
        <f t="shared" si="50"/>
        <v>4935838.7672955692</v>
      </c>
      <c r="P117" s="52">
        <f t="shared" si="51"/>
        <v>1151.4040233497176</v>
      </c>
      <c r="Q117" s="64"/>
      <c r="R117" s="52">
        <f>SUMIFS('EOS GE25-F23-WEBLOAD'!$G:$G,'EOS GE25-F23-WEBLOAD'!$A:$A,$A117,'EOS GE25-F23-WEBLOAD'!$B:$B,$B117)</f>
        <v>4179.8</v>
      </c>
      <c r="S117" s="52">
        <f>SUMIFS(GENED!$O:$O,GENED!$A:$A,$A117,GENED!$B:$B,$B117)</f>
        <v>1747157</v>
      </c>
      <c r="T117" s="52">
        <f>SUMIFS(GENED!$AQ:$AQ,GENED!$A:$A,$A117,GENED!$B:$B,$B117)</f>
        <v>436088</v>
      </c>
      <c r="U117" s="52">
        <f>SUMIFS(GENED!$AA:$AA,GENED!$A:$A,$A117,GENED!$B:$B,$B117)</f>
        <v>0</v>
      </c>
      <c r="V117" s="52">
        <f>SUMIFS(GENED!$S:$S,GENED!$A:$A,$A117,GENED!$B:$B,$B117)</f>
        <v>0</v>
      </c>
      <c r="W117" s="53">
        <f>SUMIFS(EL!D:D,EL!$A:$A,$A117,EL!$B:$B,$B117)</f>
        <v>639000</v>
      </c>
      <c r="X117" s="52">
        <f>SUMIFS('Student Support Aid'!G:G,'Student Support Aid'!$A:$A,$A117,'Student Support Aid'!$B:$B,$B117)</f>
        <v>71390.983999999997</v>
      </c>
      <c r="Y117" s="53">
        <f>SUMIFS('School Library Aid'!I:I,'School Library Aid'!$A:$A,$A117,'School Library Aid'!$B:$B,$B117)</f>
        <v>67336.577999999994</v>
      </c>
      <c r="Z117" s="53">
        <f>SUMIF(AIEA!A:A,A117,AIEA!D:D)</f>
        <v>38318</v>
      </c>
      <c r="AA117" s="53">
        <f>SUMIFS('EOS GE25-F23-WEBLOAD'!$G:$G,'EOS GE25-F23-WEBLOAD'!$A:$A,$A117,'EOS GE25-F23-WEBLOAD'!$B:$B,$B117)*2</f>
        <v>8359.6</v>
      </c>
      <c r="AB117" s="53">
        <f>SUMIF('Community Ed'!A:A,'Major Revenues'!A117,'Community Ed'!C:C)</f>
        <v>58685.83</v>
      </c>
      <c r="AC117" s="53">
        <f>SUMIFS(SPED!E:E,SPED!A:A,A117,SPED!B:B,B117)</f>
        <v>2671637.472608625</v>
      </c>
      <c r="AD117" s="55">
        <f t="shared" si="52"/>
        <v>5737973.4646086255</v>
      </c>
      <c r="AE117" s="55">
        <f t="shared" si="53"/>
        <v>1372.7866081172845</v>
      </c>
      <c r="AF117" s="51"/>
    </row>
    <row r="118" spans="1:32" x14ac:dyDescent="0.25">
      <c r="A118" s="3">
        <v>281</v>
      </c>
      <c r="B118" s="3">
        <v>1</v>
      </c>
      <c r="C118" s="4" t="s">
        <v>142</v>
      </c>
      <c r="D118" s="5">
        <v>2</v>
      </c>
      <c r="E118" s="52">
        <f>SUMIFS('EOS GE24-F23-WEBLOAD'!$G:$G,'EOS GE24-F23-WEBLOAD'!$A:$A,$A118,'EOS GE24-F23-WEBLOAD'!$B:$B,$B118)</f>
        <v>11514.599999999999</v>
      </c>
      <c r="F118" s="52">
        <f>SUMIFS(GENED!$F:$F,GENED!$A:$A,$A118,GENED!$B:$B,$B118)</f>
        <v>3166515</v>
      </c>
      <c r="G118" s="52">
        <f>SUMIFS(GENED!$AM:$AM,GENED!$A:$A,$A118,GENED!$B:$B,$B118)</f>
        <v>832429</v>
      </c>
      <c r="H118" s="52">
        <f>SUMIFS(GENED!$J:$J,GENED!$A:$A,$A118,GENED!$B:$B,$B118)</f>
        <v>169489.37177630136</v>
      </c>
      <c r="I118" s="52">
        <f>SUMIFS(EL!C:C,EL!$A:$A,$A118,EL!$B:$B,$B118)</f>
        <v>728239</v>
      </c>
      <c r="J118" s="52">
        <f>SUMIFS('Student Support Aid'!F:F,'Student Support Aid'!$A:$A,$A118,'Student Support Aid'!$B:$B,$B118)</f>
        <v>137484.32399999996</v>
      </c>
      <c r="K118" s="52">
        <f>SUMIFS('School Library Aid'!H:H,'School Library Aid'!$A:$A,$A118,'School Library Aid'!$B:$B,$B118)</f>
        <v>185500.20599999998</v>
      </c>
      <c r="L118" s="52">
        <v>54932</v>
      </c>
      <c r="M118" s="52">
        <f>SUMIFS('EOS GE24-F23-WEBLOAD'!$G:$G,'EOS GE24-F23-WEBLOAD'!$A:$A,$A118,'EOS GE24-F23-WEBLOAD'!$B:$B,$B118)*2</f>
        <v>23029.199999999997</v>
      </c>
      <c r="N118" s="52">
        <f>SUMIFS(SPED!D:D,SPED!A:A,A118,SPED!B:B,B118)</f>
        <v>7211675.5679196827</v>
      </c>
      <c r="O118" s="55">
        <f t="shared" si="50"/>
        <v>12509293.669695985</v>
      </c>
      <c r="P118" s="52">
        <f t="shared" si="51"/>
        <v>1086.3854297757618</v>
      </c>
      <c r="Q118" s="64"/>
      <c r="R118" s="52">
        <f>SUMIFS('EOS GE25-F23-WEBLOAD'!$G:$G,'EOS GE25-F23-WEBLOAD'!$A:$A,$A118,'EOS GE25-F23-WEBLOAD'!$B:$B,$B118)</f>
        <v>11514.599999999999</v>
      </c>
      <c r="S118" s="52">
        <f>SUMIFS(GENED!$O:$O,GENED!$A:$A,$A118,GENED!$B:$B,$B118)</f>
        <v>4813103</v>
      </c>
      <c r="T118" s="52">
        <f>SUMIFS(GENED!$AQ:$AQ,GENED!$A:$A,$A118,GENED!$B:$B,$B118)</f>
        <v>1194535.9819999933</v>
      </c>
      <c r="U118" s="52">
        <f>SUMIFS(GENED!$AA:$AA,GENED!$A:$A,$A118,GENED!$B:$B,$B118)</f>
        <v>0</v>
      </c>
      <c r="V118" s="52">
        <f>SUMIFS(GENED!$S:$S,GENED!$A:$A,$A118,GENED!$B:$B,$B118)</f>
        <v>166157.46667967</v>
      </c>
      <c r="W118" s="53">
        <f>SUMIFS(EL!D:D,EL!$A:$A,$A118,EL!$B:$B,$B118)</f>
        <v>728239</v>
      </c>
      <c r="X118" s="52">
        <f>SUMIFS('Student Support Aid'!G:G,'Student Support Aid'!$A:$A,$A118,'Student Support Aid'!$B:$B,$B118)</f>
        <v>196669.36799999996</v>
      </c>
      <c r="Y118" s="53">
        <f>SUMIFS('School Library Aid'!I:I,'School Library Aid'!$A:$A,$A118,'School Library Aid'!$B:$B,$B118)</f>
        <v>185500.20599999998</v>
      </c>
      <c r="Z118" s="53">
        <f>SUMIF(AIEA!A:A,A118,AIEA!D:D)</f>
        <v>56494</v>
      </c>
      <c r="AA118" s="53">
        <f>SUMIFS('EOS GE25-F23-WEBLOAD'!$G:$G,'EOS GE25-F23-WEBLOAD'!$A:$A,$A118,'EOS GE25-F23-WEBLOAD'!$B:$B,$B118)*2</f>
        <v>23029.199999999997</v>
      </c>
      <c r="AB118" s="53">
        <f>SUMIF('Community Ed'!A:A,'Major Revenues'!A118,'Community Ed'!C:C)</f>
        <v>185607.86</v>
      </c>
      <c r="AC118" s="53">
        <f>SUMIFS(SPED!E:E,SPED!A:A,A118,SPED!B:B,B118)</f>
        <v>7305850.0884656757</v>
      </c>
      <c r="AD118" s="55">
        <f t="shared" si="52"/>
        <v>14855186.171145339</v>
      </c>
      <c r="AE118" s="55">
        <f t="shared" si="53"/>
        <v>1290.1174310132649</v>
      </c>
      <c r="AF118" s="51"/>
    </row>
    <row r="119" spans="1:32" x14ac:dyDescent="0.25">
      <c r="A119" s="3">
        <v>282</v>
      </c>
      <c r="B119" s="3">
        <v>1</v>
      </c>
      <c r="C119" s="4" t="s">
        <v>143</v>
      </c>
      <c r="D119" s="5">
        <v>2</v>
      </c>
      <c r="E119" s="52">
        <f>SUMIFS('EOS GE24-F23-WEBLOAD'!$G:$G,'EOS GE24-F23-WEBLOAD'!$A:$A,$A119,'EOS GE24-F23-WEBLOAD'!$B:$B,$B119)</f>
        <v>2013.6000000000001</v>
      </c>
      <c r="F119" s="52">
        <f>SUMIFS(GENED!$F:$F,GENED!$A:$A,$A119,GENED!$B:$B,$B119)</f>
        <v>553740</v>
      </c>
      <c r="G119" s="52">
        <f>SUMIFS(GENED!$AM:$AM,GENED!$A:$A,$A119,GENED!$B:$B,$B119)</f>
        <v>28669</v>
      </c>
      <c r="H119" s="52">
        <f>SUMIFS(GENED!$J:$J,GENED!$A:$A,$A119,GENED!$B:$B,$B119)</f>
        <v>0</v>
      </c>
      <c r="I119" s="52">
        <f>SUMIFS(EL!C:C,EL!$A:$A,$A119,EL!$B:$B,$B119)</f>
        <v>70759</v>
      </c>
      <c r="J119" s="52">
        <f>SUMIFS('Student Support Aid'!F:F,'Student Support Aid'!$A:$A,$A119,'Student Support Aid'!$B:$B,$B119)</f>
        <v>40000</v>
      </c>
      <c r="K119" s="52">
        <f>SUMIFS('School Library Aid'!H:H,'School Library Aid'!$A:$A,$A119,'School Library Aid'!$B:$B,$B119)</f>
        <v>40000</v>
      </c>
      <c r="L119" s="52">
        <v>0</v>
      </c>
      <c r="M119" s="52">
        <f>SUMIFS('EOS GE24-F23-WEBLOAD'!$G:$G,'EOS GE24-F23-WEBLOAD'!$A:$A,$A119,'EOS GE24-F23-WEBLOAD'!$B:$B,$B119)*2</f>
        <v>4027.2000000000003</v>
      </c>
      <c r="N119" s="52">
        <f>SUMIFS(SPED!D:D,SPED!A:A,A119,SPED!B:B,B119)</f>
        <v>731387.64030563738</v>
      </c>
      <c r="O119" s="55">
        <f t="shared" si="50"/>
        <v>1468582.8403056373</v>
      </c>
      <c r="P119" s="52">
        <f t="shared" si="51"/>
        <v>729.33196280573964</v>
      </c>
      <c r="Q119" s="64"/>
      <c r="R119" s="52">
        <f>SUMIFS('EOS GE25-F23-WEBLOAD'!$G:$G,'EOS GE25-F23-WEBLOAD'!$A:$A,$A119,'EOS GE25-F23-WEBLOAD'!$B:$B,$B119)</f>
        <v>2010.8000000000002</v>
      </c>
      <c r="S119" s="52">
        <f>SUMIFS(GENED!$O:$O,GENED!$A:$A,$A119,GENED!$B:$B,$B119)</f>
        <v>840515</v>
      </c>
      <c r="T119" s="52">
        <f>SUMIFS(GENED!$AQ:$AQ,GENED!$A:$A,$A119,GENED!$B:$B,$B119)</f>
        <v>43623</v>
      </c>
      <c r="U119" s="52">
        <f>SUMIFS(GENED!$AA:$AA,GENED!$A:$A,$A119,GENED!$B:$B,$B119)</f>
        <v>0</v>
      </c>
      <c r="V119" s="52">
        <f>SUMIFS(GENED!$S:$S,GENED!$A:$A,$A119,GENED!$B:$B,$B119)</f>
        <v>0</v>
      </c>
      <c r="W119" s="53">
        <f>SUMIFS(EL!D:D,EL!$A:$A,$A119,EL!$B:$B,$B119)</f>
        <v>70779</v>
      </c>
      <c r="X119" s="52">
        <f>SUMIFS('Student Support Aid'!G:G,'Student Support Aid'!$A:$A,$A119,'Student Support Aid'!$B:$B,$B119)</f>
        <v>40000</v>
      </c>
      <c r="Y119" s="53">
        <f>SUMIFS('School Library Aid'!I:I,'School Library Aid'!$A:$A,$A119,'School Library Aid'!$B:$B,$B119)</f>
        <v>40000</v>
      </c>
      <c r="Z119" s="53">
        <f>SUMIF(AIEA!A:A,A119,AIEA!D:D)</f>
        <v>0</v>
      </c>
      <c r="AA119" s="53">
        <f>SUMIFS('EOS GE25-F23-WEBLOAD'!$G:$G,'EOS GE25-F23-WEBLOAD'!$A:$A,$A119,'EOS GE25-F23-WEBLOAD'!$B:$B,$B119)*2</f>
        <v>4021.6000000000004</v>
      </c>
      <c r="AB119" s="53">
        <f>SUMIF('Community Ed'!A:A,'Major Revenues'!A119,'Community Ed'!C:C)</f>
        <v>33438.03</v>
      </c>
      <c r="AC119" s="53">
        <f>SUMIFS(SPED!E:E,SPED!A:A,A119,SPED!B:B,B119)</f>
        <v>759192.46526007866</v>
      </c>
      <c r="AD119" s="55">
        <f t="shared" si="52"/>
        <v>1831569.0952600786</v>
      </c>
      <c r="AE119" s="55">
        <f t="shared" si="53"/>
        <v>910.86587192166223</v>
      </c>
      <c r="AF119" s="51"/>
    </row>
    <row r="120" spans="1:32" x14ac:dyDescent="0.25">
      <c r="A120" s="3">
        <v>283</v>
      </c>
      <c r="B120" s="3">
        <v>1</v>
      </c>
      <c r="C120" s="4" t="s">
        <v>144</v>
      </c>
      <c r="D120" s="5">
        <v>2</v>
      </c>
      <c r="E120" s="52">
        <f>SUMIFS('EOS GE24-F23-WEBLOAD'!$G:$G,'EOS GE24-F23-WEBLOAD'!$A:$A,$A120,'EOS GE24-F23-WEBLOAD'!$B:$B,$B120)</f>
        <v>4903</v>
      </c>
      <c r="F120" s="52">
        <f>SUMIFS(GENED!$F:$F,GENED!$A:$A,$A120,GENED!$B:$B,$B120)</f>
        <v>1348325</v>
      </c>
      <c r="G120" s="52">
        <f>SUMIFS(GENED!$AM:$AM,GENED!$A:$A,$A120,GENED!$B:$B,$B120)</f>
        <v>139318</v>
      </c>
      <c r="H120" s="52">
        <f>SUMIFS(GENED!$J:$J,GENED!$A:$A,$A120,GENED!$B:$B,$B120)</f>
        <v>0</v>
      </c>
      <c r="I120" s="52">
        <f>SUMIFS(EL!C:C,EL!$A:$A,$A120,EL!$B:$B,$B120)</f>
        <v>225771</v>
      </c>
      <c r="J120" s="52">
        <f>SUMIFS('Student Support Aid'!F:F,'Student Support Aid'!$A:$A,$A120,'Student Support Aid'!$B:$B,$B120)</f>
        <v>58541.82</v>
      </c>
      <c r="K120" s="52">
        <f>SUMIFS('School Library Aid'!H:H,'School Library Aid'!$A:$A,$A120,'School Library Aid'!$B:$B,$B120)</f>
        <v>78987.33</v>
      </c>
      <c r="L120" s="52">
        <v>32212</v>
      </c>
      <c r="M120" s="52">
        <f>SUMIFS('EOS GE24-F23-WEBLOAD'!$G:$G,'EOS GE24-F23-WEBLOAD'!$A:$A,$A120,'EOS GE24-F23-WEBLOAD'!$B:$B,$B120)*2</f>
        <v>9806</v>
      </c>
      <c r="N120" s="52">
        <f>SUMIFS(SPED!D:D,SPED!A:A,A120,SPED!B:B,B120)</f>
        <v>2076628.4760407861</v>
      </c>
      <c r="O120" s="55">
        <f t="shared" si="50"/>
        <v>3969589.6260407865</v>
      </c>
      <c r="P120" s="52">
        <f t="shared" si="51"/>
        <v>809.6246432879434</v>
      </c>
      <c r="Q120" s="64"/>
      <c r="R120" s="52">
        <f>SUMIFS('EOS GE25-F23-WEBLOAD'!$G:$G,'EOS GE25-F23-WEBLOAD'!$A:$A,$A120,'EOS GE25-F23-WEBLOAD'!$B:$B,$B120)</f>
        <v>4903</v>
      </c>
      <c r="S120" s="52">
        <f>SUMIFS(GENED!$O:$O,GENED!$A:$A,$A120,GENED!$B:$B,$B120)</f>
        <v>2049454</v>
      </c>
      <c r="T120" s="52">
        <f>SUMIFS(GENED!$AQ:$AQ,GENED!$A:$A,$A120,GENED!$B:$B,$B120)</f>
        <v>208347</v>
      </c>
      <c r="U120" s="52">
        <f>SUMIFS(GENED!$AA:$AA,GENED!$A:$A,$A120,GENED!$B:$B,$B120)</f>
        <v>0</v>
      </c>
      <c r="V120" s="52">
        <f>SUMIFS(GENED!$S:$S,GENED!$A:$A,$A120,GENED!$B:$B,$B120)</f>
        <v>0</v>
      </c>
      <c r="W120" s="53">
        <f>SUMIFS(EL!D:D,EL!$A:$A,$A120,EL!$B:$B,$B120)</f>
        <v>244729</v>
      </c>
      <c r="X120" s="52">
        <f>SUMIFS('Student Support Aid'!G:G,'Student Support Aid'!$A:$A,$A120,'Student Support Aid'!$B:$B,$B120)</f>
        <v>83743.239999999991</v>
      </c>
      <c r="Y120" s="53">
        <f>SUMIFS('School Library Aid'!I:I,'School Library Aid'!$A:$A,$A120,'School Library Aid'!$B:$B,$B120)</f>
        <v>78987.33</v>
      </c>
      <c r="Z120" s="53">
        <f>SUMIF(AIEA!A:A,A120,AIEA!D:D)</f>
        <v>32780</v>
      </c>
      <c r="AA120" s="53">
        <f>SUMIFS('EOS GE25-F23-WEBLOAD'!$G:$G,'EOS GE25-F23-WEBLOAD'!$A:$A,$A120,'EOS GE25-F23-WEBLOAD'!$B:$B,$B120)*2</f>
        <v>9806</v>
      </c>
      <c r="AB120" s="53">
        <f>SUMIF('Community Ed'!A:A,'Major Revenues'!A120,'Community Ed'!C:C)</f>
        <v>0</v>
      </c>
      <c r="AC120" s="53">
        <f>SUMIFS(SPED!E:E,SPED!A:A,A120,SPED!B:B,B120)</f>
        <v>2132513.5849517118</v>
      </c>
      <c r="AD120" s="55">
        <f t="shared" si="52"/>
        <v>4840360.1549517121</v>
      </c>
      <c r="AE120" s="55">
        <f t="shared" si="53"/>
        <v>987.22418008397142</v>
      </c>
      <c r="AF120" s="51"/>
    </row>
    <row r="121" spans="1:32" x14ac:dyDescent="0.25">
      <c r="A121" s="3">
        <v>284</v>
      </c>
      <c r="B121" s="3">
        <v>1</v>
      </c>
      <c r="C121" s="4" t="s">
        <v>145</v>
      </c>
      <c r="D121" s="5">
        <v>3</v>
      </c>
      <c r="E121" s="52">
        <f>SUMIFS('EOS GE24-F23-WEBLOAD'!$G:$G,'EOS GE24-F23-WEBLOAD'!$A:$A,$A121,'EOS GE24-F23-WEBLOAD'!$B:$B,$B121)</f>
        <v>13022.599999999999</v>
      </c>
      <c r="F121" s="52">
        <f>SUMIFS(GENED!$F:$F,GENED!$A:$A,$A121,GENED!$B:$B,$B121)</f>
        <v>3581215</v>
      </c>
      <c r="G121" s="52">
        <f>SUMIFS(GENED!$AM:$AM,GENED!$A:$A,$A121,GENED!$B:$B,$B121)</f>
        <v>58495</v>
      </c>
      <c r="H121" s="52">
        <f>SUMIFS(GENED!$J:$J,GENED!$A:$A,$A121,GENED!$B:$B,$B121)</f>
        <v>368944.27849465428</v>
      </c>
      <c r="I121" s="52">
        <f>SUMIFS(EL!C:C,EL!$A:$A,$A121,EL!$B:$B,$B121)</f>
        <v>157470</v>
      </c>
      <c r="J121" s="52">
        <f>SUMIFS('Student Support Aid'!F:F,'Student Support Aid'!$A:$A,$A121,'Student Support Aid'!$B:$B,$B121)</f>
        <v>155489.84399999998</v>
      </c>
      <c r="K121" s="52">
        <f>SUMIFS('School Library Aid'!H:H,'School Library Aid'!$A:$A,$A121,'School Library Aid'!$B:$B,$B121)</f>
        <v>209794.08599999998</v>
      </c>
      <c r="L121" s="52">
        <v>22698</v>
      </c>
      <c r="M121" s="52">
        <f>SUMIFS('EOS GE24-F23-WEBLOAD'!$G:$G,'EOS GE24-F23-WEBLOAD'!$A:$A,$A121,'EOS GE24-F23-WEBLOAD'!$B:$B,$B121)*2</f>
        <v>26045.199999999997</v>
      </c>
      <c r="N121" s="52">
        <f>SUMIFS(SPED!D:D,SPED!A:A,A121,SPED!B:B,B121)</f>
        <v>4431061.5715645291</v>
      </c>
      <c r="O121" s="55">
        <f t="shared" si="50"/>
        <v>9011212.9800591841</v>
      </c>
      <c r="P121" s="52">
        <f t="shared" si="51"/>
        <v>691.96727074925013</v>
      </c>
      <c r="Q121" s="64"/>
      <c r="R121" s="52">
        <f>SUMIFS('EOS GE25-F23-WEBLOAD'!$G:$G,'EOS GE25-F23-WEBLOAD'!$A:$A,$A121,'EOS GE25-F23-WEBLOAD'!$B:$B,$B121)</f>
        <v>13217.6</v>
      </c>
      <c r="S121" s="52">
        <f>SUMIFS(GENED!$O:$O,GENED!$A:$A,$A121,GENED!$B:$B,$B121)</f>
        <v>5524957</v>
      </c>
      <c r="T121" s="52">
        <f>SUMIFS(GENED!$AQ:$AQ,GENED!$A:$A,$A121,GENED!$B:$B,$B121)</f>
        <v>59244.930000007153</v>
      </c>
      <c r="U121" s="52">
        <f>SUMIFS(GENED!$AA:$AA,GENED!$A:$A,$A121,GENED!$B:$B,$B121)</f>
        <v>0</v>
      </c>
      <c r="V121" s="52">
        <f>SUMIFS(GENED!$S:$S,GENED!$A:$A,$A121,GENED!$B:$B,$B121)</f>
        <v>412210.11215792497</v>
      </c>
      <c r="W121" s="53">
        <f>SUMIFS(EL!D:D,EL!$A:$A,$A121,EL!$B:$B,$B121)</f>
        <v>157317</v>
      </c>
      <c r="X121" s="52">
        <f>SUMIFS('Student Support Aid'!G:G,'Student Support Aid'!$A:$A,$A121,'Student Support Aid'!$B:$B,$B121)</f>
        <v>225756.60799999998</v>
      </c>
      <c r="Y121" s="53">
        <f>SUMIFS('School Library Aid'!I:I,'School Library Aid'!$A:$A,$A121,'School Library Aid'!$B:$B,$B121)</f>
        <v>212935.53599999999</v>
      </c>
      <c r="Z121" s="53">
        <f>SUMIF(AIEA!A:A,A121,AIEA!D:D)</f>
        <v>22982</v>
      </c>
      <c r="AA121" s="53">
        <f>SUMIFS('EOS GE25-F23-WEBLOAD'!$G:$G,'EOS GE25-F23-WEBLOAD'!$A:$A,$A121,'EOS GE25-F23-WEBLOAD'!$B:$B,$B121)*2</f>
        <v>26435.200000000001</v>
      </c>
      <c r="AB121" s="53">
        <f>SUMIF('Community Ed'!A:A,'Major Revenues'!A121,'Community Ed'!C:C)</f>
        <v>0</v>
      </c>
      <c r="AC121" s="53">
        <f>SUMIFS(SPED!E:E,SPED!A:A,A121,SPED!B:B,B121)</f>
        <v>4654250.422428675</v>
      </c>
      <c r="AD121" s="55">
        <f t="shared" si="52"/>
        <v>11296088.808586609</v>
      </c>
      <c r="AE121" s="55">
        <f t="shared" si="53"/>
        <v>854.62480394221404</v>
      </c>
      <c r="AF121" s="51"/>
    </row>
    <row r="122" spans="1:32" x14ac:dyDescent="0.25">
      <c r="A122" s="3">
        <v>286</v>
      </c>
      <c r="B122" s="3">
        <v>1</v>
      </c>
      <c r="C122" s="4" t="s">
        <v>146</v>
      </c>
      <c r="D122" s="5">
        <v>2</v>
      </c>
      <c r="E122" s="52">
        <f>SUMIFS('EOS GE24-F23-WEBLOAD'!$G:$G,'EOS GE24-F23-WEBLOAD'!$A:$A,$A122,'EOS GE24-F23-WEBLOAD'!$B:$B,$B122)</f>
        <v>2341.4</v>
      </c>
      <c r="F122" s="52">
        <f>SUMIFS(GENED!$F:$F,GENED!$A:$A,$A122,GENED!$B:$B,$B122)</f>
        <v>643885</v>
      </c>
      <c r="G122" s="52">
        <f>SUMIFS(GENED!$AM:$AM,GENED!$A:$A,$A122,GENED!$B:$B,$B122)</f>
        <v>252483</v>
      </c>
      <c r="H122" s="52">
        <f>SUMIFS(GENED!$J:$J,GENED!$A:$A,$A122,GENED!$B:$B,$B122)</f>
        <v>0</v>
      </c>
      <c r="I122" s="52">
        <f>SUMIFS(EL!C:C,EL!$A:$A,$A122,EL!$B:$B,$B122)</f>
        <v>213000</v>
      </c>
      <c r="J122" s="52">
        <f>SUMIFS('Student Support Aid'!F:F,'Student Support Aid'!$A:$A,$A122,'Student Support Aid'!$B:$B,$B122)</f>
        <v>40000</v>
      </c>
      <c r="K122" s="52">
        <f>SUMIFS('School Library Aid'!H:H,'School Library Aid'!$A:$A,$A122,'School Library Aid'!$B:$B,$B122)</f>
        <v>40000</v>
      </c>
      <c r="L122" s="52">
        <v>22840</v>
      </c>
      <c r="M122" s="52">
        <f>SUMIFS('EOS GE24-F23-WEBLOAD'!$G:$G,'EOS GE24-F23-WEBLOAD'!$A:$A,$A122,'EOS GE24-F23-WEBLOAD'!$B:$B,$B122)*2</f>
        <v>4682.8</v>
      </c>
      <c r="N122" s="52">
        <f>SUMIFS(SPED!D:D,SPED!A:A,A122,SPED!B:B,B122)</f>
        <v>1381722.7008088939</v>
      </c>
      <c r="O122" s="55">
        <f t="shared" si="50"/>
        <v>2598613.5008088937</v>
      </c>
      <c r="P122" s="52">
        <f t="shared" si="51"/>
        <v>1109.8545745318586</v>
      </c>
      <c r="Q122" s="64"/>
      <c r="R122" s="52">
        <f>SUMIFS('EOS GE25-F23-WEBLOAD'!$G:$G,'EOS GE25-F23-WEBLOAD'!$A:$A,$A122,'EOS GE25-F23-WEBLOAD'!$B:$B,$B122)</f>
        <v>2340.4</v>
      </c>
      <c r="S122" s="52">
        <f>SUMIFS(GENED!$O:$O,GENED!$A:$A,$A122,GENED!$B:$B,$B122)</f>
        <v>978287</v>
      </c>
      <c r="T122" s="52">
        <f>SUMIFS(GENED!$AQ:$AQ,GENED!$A:$A,$A122,GENED!$B:$B,$B122)</f>
        <v>382727</v>
      </c>
      <c r="U122" s="52">
        <f>SUMIFS(GENED!$AA:$AA,GENED!$A:$A,$A122,GENED!$B:$B,$B122)</f>
        <v>76950</v>
      </c>
      <c r="V122" s="52">
        <f>SUMIFS(GENED!$S:$S,GENED!$A:$A,$A122,GENED!$B:$B,$B122)</f>
        <v>0</v>
      </c>
      <c r="W122" s="53">
        <f>SUMIFS(EL!D:D,EL!$A:$A,$A122,EL!$B:$B,$B122)</f>
        <v>213000</v>
      </c>
      <c r="X122" s="52">
        <f>SUMIFS('Student Support Aid'!G:G,'Student Support Aid'!$A:$A,$A122,'Student Support Aid'!$B:$B,$B122)</f>
        <v>40000</v>
      </c>
      <c r="Y122" s="53">
        <f>SUMIFS('School Library Aid'!I:I,'School Library Aid'!$A:$A,$A122,'School Library Aid'!$B:$B,$B122)</f>
        <v>40000</v>
      </c>
      <c r="Z122" s="53">
        <f>SUMIF(AIEA!A:A,A122,AIEA!D:D)</f>
        <v>23124</v>
      </c>
      <c r="AA122" s="53">
        <f>SUMIFS('EOS GE25-F23-WEBLOAD'!$G:$G,'EOS GE25-F23-WEBLOAD'!$A:$A,$A122,'EOS GE25-F23-WEBLOAD'!$B:$B,$B122)*2</f>
        <v>4680.8</v>
      </c>
      <c r="AB122" s="53">
        <f>SUMIF('Community Ed'!A:A,'Major Revenues'!A122,'Community Ed'!C:C)</f>
        <v>61579.34</v>
      </c>
      <c r="AC122" s="53">
        <f>SUMIFS(SPED!E:E,SPED!A:A,A122,SPED!B:B,B122)</f>
        <v>1611523.5532401428</v>
      </c>
      <c r="AD122" s="55">
        <f t="shared" si="52"/>
        <v>3431871.6932401429</v>
      </c>
      <c r="AE122" s="55">
        <f t="shared" si="53"/>
        <v>1466.3611746881486</v>
      </c>
      <c r="AF122" s="51"/>
    </row>
    <row r="123" spans="1:32" x14ac:dyDescent="0.25">
      <c r="A123" s="3">
        <v>294</v>
      </c>
      <c r="B123" s="3">
        <v>1</v>
      </c>
      <c r="C123" s="4" t="s">
        <v>147</v>
      </c>
      <c r="D123" s="5">
        <v>5</v>
      </c>
      <c r="E123" s="52">
        <f>SUMIFS('EOS GE24-F23-WEBLOAD'!$G:$G,'EOS GE24-F23-WEBLOAD'!$A:$A,$A123,'EOS GE24-F23-WEBLOAD'!$B:$B,$B123)</f>
        <v>1953.2499999999998</v>
      </c>
      <c r="F123" s="52">
        <f>SUMIFS(GENED!$F:$F,GENED!$A:$A,$A123,GENED!$B:$B,$B123)</f>
        <v>537144</v>
      </c>
      <c r="G123" s="52">
        <f>SUMIFS(GENED!$AM:$AM,GENED!$A:$A,$A123,GENED!$B:$B,$B123)</f>
        <v>174486</v>
      </c>
      <c r="H123" s="52">
        <f>SUMIFS(GENED!$J:$J,GENED!$A:$A,$A123,GENED!$B:$B,$B123)</f>
        <v>0</v>
      </c>
      <c r="I123" s="52">
        <f>SUMIFS(EL!C:C,EL!$A:$A,$A123,EL!$B:$B,$B123)</f>
        <v>10855</v>
      </c>
      <c r="J123" s="52">
        <f>SUMIFS('Student Support Aid'!F:F,'Student Support Aid'!$A:$A,$A123,'Student Support Aid'!$B:$B,$B123)</f>
        <v>40000</v>
      </c>
      <c r="K123" s="52">
        <f>SUMIFS('School Library Aid'!H:H,'School Library Aid'!$A:$A,$A123,'School Library Aid'!$B:$B,$B123)</f>
        <v>40000</v>
      </c>
      <c r="L123" s="52">
        <v>27668</v>
      </c>
      <c r="M123" s="52">
        <f>SUMIFS('EOS GE24-F23-WEBLOAD'!$G:$G,'EOS GE24-F23-WEBLOAD'!$A:$A,$A123,'EOS GE24-F23-WEBLOAD'!$B:$B,$B123)*2</f>
        <v>3906.4999999999995</v>
      </c>
      <c r="N123" s="52">
        <f>SUMIFS(SPED!D:D,SPED!A:A,A123,SPED!B:B,B123)</f>
        <v>183956.07828970067</v>
      </c>
      <c r="O123" s="55">
        <f t="shared" si="50"/>
        <v>1018015.5782897007</v>
      </c>
      <c r="P123" s="52">
        <f t="shared" si="51"/>
        <v>521.19061988465421</v>
      </c>
      <c r="Q123" s="64"/>
      <c r="R123" s="52">
        <f>SUMIFS('EOS GE25-F23-WEBLOAD'!$G:$G,'EOS GE25-F23-WEBLOAD'!$A:$A,$A123,'EOS GE25-F23-WEBLOAD'!$B:$B,$B123)</f>
        <v>1953.2499999999998</v>
      </c>
      <c r="S123" s="52">
        <f>SUMIFS(GENED!$O:$O,GENED!$A:$A,$A123,GENED!$B:$B,$B123)</f>
        <v>816458</v>
      </c>
      <c r="T123" s="52">
        <f>SUMIFS(GENED!$AQ:$AQ,GENED!$A:$A,$A123,GENED!$B:$B,$B123)</f>
        <v>250405</v>
      </c>
      <c r="U123" s="52">
        <f>SUMIFS(GENED!$AA:$AA,GENED!$A:$A,$A123,GENED!$B:$B,$B123)</f>
        <v>98260</v>
      </c>
      <c r="V123" s="52">
        <f>SUMIFS(GENED!$S:$S,GENED!$A:$A,$A123,GENED!$B:$B,$B123)</f>
        <v>0</v>
      </c>
      <c r="W123" s="53">
        <f>SUMIFS(EL!D:D,EL!$A:$A,$A123,EL!$B:$B,$B123)</f>
        <v>10855</v>
      </c>
      <c r="X123" s="52">
        <f>SUMIFS('Student Support Aid'!G:G,'Student Support Aid'!$A:$A,$A123,'Student Support Aid'!$B:$B,$B123)</f>
        <v>40000</v>
      </c>
      <c r="Y123" s="53">
        <f>SUMIFS('School Library Aid'!I:I,'School Library Aid'!$A:$A,$A123,'School Library Aid'!$B:$B,$B123)</f>
        <v>40000</v>
      </c>
      <c r="Z123" s="53">
        <f>SUMIF(AIEA!A:A,A123,AIEA!D:D)</f>
        <v>28094</v>
      </c>
      <c r="AA123" s="53">
        <f>SUMIFS('EOS GE25-F23-WEBLOAD'!$G:$G,'EOS GE25-F23-WEBLOAD'!$A:$A,$A123,'EOS GE25-F23-WEBLOAD'!$B:$B,$B123)*2</f>
        <v>3906.4999999999995</v>
      </c>
      <c r="AB123" s="53">
        <f>SUMIF('Community Ed'!A:A,'Major Revenues'!A123,'Community Ed'!C:C)</f>
        <v>12089.87</v>
      </c>
      <c r="AC123" s="53">
        <f>SUMIFS(SPED!E:E,SPED!A:A,A123,SPED!B:B,B123)</f>
        <v>214898.81982980855</v>
      </c>
      <c r="AD123" s="55">
        <f t="shared" si="52"/>
        <v>1514967.1898298087</v>
      </c>
      <c r="AE123" s="55">
        <f t="shared" si="53"/>
        <v>775.61356192489893</v>
      </c>
      <c r="AF123" s="51"/>
    </row>
    <row r="124" spans="1:32" x14ac:dyDescent="0.25">
      <c r="A124" s="3">
        <v>297</v>
      </c>
      <c r="B124" s="3">
        <v>1</v>
      </c>
      <c r="C124" s="4" t="s">
        <v>148</v>
      </c>
      <c r="D124" s="5">
        <v>6</v>
      </c>
      <c r="E124" s="52">
        <f>SUMIFS('EOS GE24-F23-WEBLOAD'!$G:$G,'EOS GE24-F23-WEBLOAD'!$A:$A,$A124,'EOS GE24-F23-WEBLOAD'!$B:$B,$B124)</f>
        <v>381.6</v>
      </c>
      <c r="F124" s="52">
        <f>SUMIFS(GENED!$F:$F,GENED!$A:$A,$A124,GENED!$B:$B,$B124)</f>
        <v>104940</v>
      </c>
      <c r="G124" s="52">
        <f>SUMIFS(GENED!$AM:$AM,GENED!$A:$A,$A124,GENED!$B:$B,$B124)</f>
        <v>10413</v>
      </c>
      <c r="H124" s="52">
        <f>SUMIFS(GENED!$J:$J,GENED!$A:$A,$A124,GENED!$B:$B,$B124)</f>
        <v>0</v>
      </c>
      <c r="I124" s="52">
        <f>SUMIFS(EL!C:C,EL!$A:$A,$A124,EL!$B:$B,$B124)</f>
        <v>10485</v>
      </c>
      <c r="J124" s="52">
        <f>SUMIFS('Student Support Aid'!F:F,'Student Support Aid'!$A:$A,$A124,'Student Support Aid'!$B:$B,$B124)</f>
        <v>40000</v>
      </c>
      <c r="K124" s="52">
        <f>SUMIFS('School Library Aid'!H:H,'School Library Aid'!$A:$A,$A124,'School Library Aid'!$B:$B,$B124)</f>
        <v>40000</v>
      </c>
      <c r="L124" s="52">
        <v>0</v>
      </c>
      <c r="M124" s="52">
        <f>SUMIFS('EOS GE24-F23-WEBLOAD'!$G:$G,'EOS GE24-F23-WEBLOAD'!$A:$A,$A124,'EOS GE24-F23-WEBLOAD'!$B:$B,$B124)*2</f>
        <v>763.2</v>
      </c>
      <c r="N124" s="52">
        <f>SUMIFS(SPED!D:D,SPED!A:A,A124,SPED!B:B,B124)</f>
        <v>131349.85095280595</v>
      </c>
      <c r="O124" s="55">
        <f t="shared" si="50"/>
        <v>337951.05095280596</v>
      </c>
      <c r="P124" s="52">
        <f t="shared" si="51"/>
        <v>885.61596161636783</v>
      </c>
      <c r="Q124" s="64"/>
      <c r="R124" s="52">
        <f>SUMIFS('EOS GE25-F23-WEBLOAD'!$G:$G,'EOS GE25-F23-WEBLOAD'!$A:$A,$A124,'EOS GE25-F23-WEBLOAD'!$B:$B,$B124)</f>
        <v>387.2</v>
      </c>
      <c r="S124" s="52">
        <f>SUMIFS(GENED!$O:$O,GENED!$A:$A,$A124,GENED!$B:$B,$B124)</f>
        <v>161849</v>
      </c>
      <c r="T124" s="52">
        <f>SUMIFS(GENED!$AQ:$AQ,GENED!$A:$A,$A124,GENED!$B:$B,$B124)</f>
        <v>15880</v>
      </c>
      <c r="U124" s="52">
        <f>SUMIFS(GENED!$AA:$AA,GENED!$A:$A,$A124,GENED!$B:$B,$B124)</f>
        <v>16456</v>
      </c>
      <c r="V124" s="52">
        <f>SUMIFS(GENED!$S:$S,GENED!$A:$A,$A124,GENED!$B:$B,$B124)</f>
        <v>0</v>
      </c>
      <c r="W124" s="53">
        <f>SUMIFS(EL!D:D,EL!$A:$A,$A124,EL!$B:$B,$B124)</f>
        <v>10485</v>
      </c>
      <c r="X124" s="52">
        <f>SUMIFS('Student Support Aid'!G:G,'Student Support Aid'!$A:$A,$A124,'Student Support Aid'!$B:$B,$B124)</f>
        <v>40000</v>
      </c>
      <c r="Y124" s="53">
        <f>SUMIFS('School Library Aid'!I:I,'School Library Aid'!$A:$A,$A124,'School Library Aid'!$B:$B,$B124)</f>
        <v>40000</v>
      </c>
      <c r="Z124" s="53">
        <f>SUMIF(AIEA!A:A,A124,AIEA!D:D)</f>
        <v>0</v>
      </c>
      <c r="AA124" s="53">
        <f>SUMIFS('EOS GE25-F23-WEBLOAD'!$G:$G,'EOS GE25-F23-WEBLOAD'!$A:$A,$A124,'EOS GE25-F23-WEBLOAD'!$B:$B,$B124)*2</f>
        <v>774.4</v>
      </c>
      <c r="AB124" s="53">
        <f>SUMIF('Community Ed'!A:A,'Major Revenues'!A124,'Community Ed'!C:C)</f>
        <v>8941.52</v>
      </c>
      <c r="AC124" s="53">
        <f>SUMIFS(SPED!E:E,SPED!A:A,A124,SPED!B:B,B124)</f>
        <v>133258.19884279912</v>
      </c>
      <c r="AD124" s="55">
        <f t="shared" si="52"/>
        <v>427644.11884279916</v>
      </c>
      <c r="AE124" s="55">
        <f t="shared" si="53"/>
        <v>1104.4527862675598</v>
      </c>
      <c r="AF124" s="51"/>
    </row>
    <row r="125" spans="1:32" x14ac:dyDescent="0.25">
      <c r="A125" s="3">
        <v>299</v>
      </c>
      <c r="B125" s="3">
        <v>1</v>
      </c>
      <c r="C125" s="4" t="s">
        <v>149</v>
      </c>
      <c r="D125" s="5">
        <v>6</v>
      </c>
      <c r="E125" s="52">
        <f>SUMIFS('EOS GE24-F23-WEBLOAD'!$G:$G,'EOS GE24-F23-WEBLOAD'!$A:$A,$A125,'EOS GE24-F23-WEBLOAD'!$B:$B,$B125)</f>
        <v>777.4</v>
      </c>
      <c r="F125" s="52">
        <f>SUMIFS(GENED!$F:$F,GENED!$A:$A,$A125,GENED!$B:$B,$B125)</f>
        <v>213785</v>
      </c>
      <c r="G125" s="52">
        <f>SUMIFS(GENED!$AM:$AM,GENED!$A:$A,$A125,GENED!$B:$B,$B125)</f>
        <v>20378</v>
      </c>
      <c r="H125" s="52">
        <f>SUMIFS(GENED!$J:$J,GENED!$A:$A,$A125,GENED!$B:$B,$B125)</f>
        <v>10144.364528627513</v>
      </c>
      <c r="I125" s="52">
        <f>SUMIFS(EL!C:C,EL!$A:$A,$A125,EL!$B:$B,$B125)</f>
        <v>10489</v>
      </c>
      <c r="J125" s="52">
        <f>SUMIFS('Student Support Aid'!F:F,'Student Support Aid'!$A:$A,$A125,'Student Support Aid'!$B:$B,$B125)</f>
        <v>40000</v>
      </c>
      <c r="K125" s="52">
        <f>SUMIFS('School Library Aid'!H:H,'School Library Aid'!$A:$A,$A125,'School Library Aid'!$B:$B,$B125)</f>
        <v>40000</v>
      </c>
      <c r="L125" s="52">
        <v>0</v>
      </c>
      <c r="M125" s="52">
        <f>SUMIFS('EOS GE24-F23-WEBLOAD'!$G:$G,'EOS GE24-F23-WEBLOAD'!$A:$A,$A125,'EOS GE24-F23-WEBLOAD'!$B:$B,$B125)*2</f>
        <v>1554.8</v>
      </c>
      <c r="N125" s="52">
        <f>SUMIFS(SPED!D:D,SPED!A:A,A125,SPED!B:B,B125)</f>
        <v>269577.84193417151</v>
      </c>
      <c r="O125" s="55">
        <f t="shared" si="50"/>
        <v>605929.00646279892</v>
      </c>
      <c r="P125" s="52">
        <f t="shared" si="51"/>
        <v>779.43016010136216</v>
      </c>
      <c r="Q125" s="64"/>
      <c r="R125" s="52">
        <f>SUMIFS('EOS GE25-F23-WEBLOAD'!$G:$G,'EOS GE25-F23-WEBLOAD'!$A:$A,$A125,'EOS GE25-F23-WEBLOAD'!$B:$B,$B125)</f>
        <v>759.79999999999984</v>
      </c>
      <c r="S125" s="52">
        <f>SUMIFS(GENED!$O:$O,GENED!$A:$A,$A125,GENED!$B:$B,$B125)</f>
        <v>317597</v>
      </c>
      <c r="T125" s="52">
        <f>SUMIFS(GENED!$AQ:$AQ,GENED!$A:$A,$A125,GENED!$B:$B,$B125)</f>
        <v>25894.243999999948</v>
      </c>
      <c r="U125" s="52">
        <f>SUMIFS(GENED!$AA:$AA,GENED!$A:$A,$A125,GENED!$B:$B,$B125)</f>
        <v>15266</v>
      </c>
      <c r="V125" s="52">
        <f>SUMIFS(GENED!$S:$S,GENED!$A:$A,$A125,GENED!$B:$B,$B125)</f>
        <v>7387.9534222251386</v>
      </c>
      <c r="W125" s="53">
        <f>SUMIFS(EL!D:D,EL!$A:$A,$A125,EL!$B:$B,$B125)</f>
        <v>10490</v>
      </c>
      <c r="X125" s="52">
        <f>SUMIFS('Student Support Aid'!G:G,'Student Support Aid'!$A:$A,$A125,'Student Support Aid'!$B:$B,$B125)</f>
        <v>40000</v>
      </c>
      <c r="Y125" s="53">
        <f>SUMIFS('School Library Aid'!I:I,'School Library Aid'!$A:$A,$A125,'School Library Aid'!$B:$B,$B125)</f>
        <v>40000</v>
      </c>
      <c r="Z125" s="53">
        <f>SUMIF(AIEA!A:A,A125,AIEA!D:D)</f>
        <v>0</v>
      </c>
      <c r="AA125" s="53">
        <f>SUMIFS('EOS GE25-F23-WEBLOAD'!$G:$G,'EOS GE25-F23-WEBLOAD'!$A:$A,$A125,'EOS GE25-F23-WEBLOAD'!$B:$B,$B125)*2</f>
        <v>1519.5999999999997</v>
      </c>
      <c r="AB125" s="53">
        <f>SUMIF('Community Ed'!A:A,'Major Revenues'!A125,'Community Ed'!C:C)</f>
        <v>32449.03</v>
      </c>
      <c r="AC125" s="53">
        <f>SUMIFS(SPED!E:E,SPED!A:A,A125,SPED!B:B,B125)</f>
        <v>280174.3328098706</v>
      </c>
      <c r="AD125" s="55">
        <f t="shared" si="52"/>
        <v>770778.16023209563</v>
      </c>
      <c r="AE125" s="55">
        <f t="shared" si="53"/>
        <v>1014.4487499764356</v>
      </c>
      <c r="AF125" s="51"/>
    </row>
    <row r="126" spans="1:32" x14ac:dyDescent="0.25">
      <c r="A126" s="3">
        <v>300</v>
      </c>
      <c r="B126" s="3">
        <v>1</v>
      </c>
      <c r="C126" s="4" t="s">
        <v>150</v>
      </c>
      <c r="D126" s="5">
        <v>5</v>
      </c>
      <c r="E126" s="52">
        <f>SUMIFS('EOS GE24-F23-WEBLOAD'!$G:$G,'EOS GE24-F23-WEBLOAD'!$A:$A,$A126,'EOS GE24-F23-WEBLOAD'!$B:$B,$B126)</f>
        <v>1164.6000000000001</v>
      </c>
      <c r="F126" s="52">
        <f>SUMIFS(GENED!$F:$F,GENED!$A:$A,$A126,GENED!$B:$B,$B126)</f>
        <v>320265</v>
      </c>
      <c r="G126" s="52">
        <f>SUMIFS(GENED!$AM:$AM,GENED!$A:$A,$A126,GENED!$B:$B,$B126)</f>
        <v>19714</v>
      </c>
      <c r="H126" s="52">
        <f>SUMIFS(GENED!$J:$J,GENED!$A:$A,$A126,GENED!$B:$B,$B126)</f>
        <v>0</v>
      </c>
      <c r="I126" s="52">
        <f>SUMIFS(EL!C:C,EL!$A:$A,$A126,EL!$B:$B,$B126)</f>
        <v>10482</v>
      </c>
      <c r="J126" s="52">
        <f>SUMIFS('Student Support Aid'!F:F,'Student Support Aid'!$A:$A,$A126,'Student Support Aid'!$B:$B,$B126)</f>
        <v>40000</v>
      </c>
      <c r="K126" s="52">
        <f>SUMIFS('School Library Aid'!H:H,'School Library Aid'!$A:$A,$A126,'School Library Aid'!$B:$B,$B126)</f>
        <v>40000</v>
      </c>
      <c r="L126" s="52">
        <v>0</v>
      </c>
      <c r="M126" s="52">
        <f>SUMIFS('EOS GE24-F23-WEBLOAD'!$G:$G,'EOS GE24-F23-WEBLOAD'!$A:$A,$A126,'EOS GE24-F23-WEBLOAD'!$B:$B,$B126)*2</f>
        <v>2329.2000000000003</v>
      </c>
      <c r="N126" s="52">
        <f>SUMIFS(SPED!D:D,SPED!A:A,A126,SPED!B:B,B126)</f>
        <v>486674.75732510071</v>
      </c>
      <c r="O126" s="55">
        <f t="shared" si="50"/>
        <v>919464.95732510067</v>
      </c>
      <c r="P126" s="52">
        <f t="shared" si="51"/>
        <v>789.51138358672551</v>
      </c>
      <c r="Q126" s="64"/>
      <c r="R126" s="52">
        <f>SUMIFS('EOS GE25-F23-WEBLOAD'!$G:$G,'EOS GE25-F23-WEBLOAD'!$A:$A,$A126,'EOS GE25-F23-WEBLOAD'!$B:$B,$B126)</f>
        <v>1164.6000000000001</v>
      </c>
      <c r="S126" s="52">
        <f>SUMIFS(GENED!$O:$O,GENED!$A:$A,$A126,GENED!$B:$B,$B126)</f>
        <v>486803</v>
      </c>
      <c r="T126" s="52">
        <f>SUMIFS(GENED!$AQ:$AQ,GENED!$A:$A,$A126,GENED!$B:$B,$B126)</f>
        <v>28799</v>
      </c>
      <c r="U126" s="52">
        <f>SUMIFS(GENED!$AA:$AA,GENED!$A:$A,$A126,GENED!$B:$B,$B126)</f>
        <v>0</v>
      </c>
      <c r="V126" s="52">
        <f>SUMIFS(GENED!$S:$S,GENED!$A:$A,$A126,GENED!$B:$B,$B126)</f>
        <v>0</v>
      </c>
      <c r="W126" s="53">
        <f>SUMIFS(EL!D:D,EL!$A:$A,$A126,EL!$B:$B,$B126)</f>
        <v>10482</v>
      </c>
      <c r="X126" s="52">
        <f>SUMIFS('Student Support Aid'!G:G,'Student Support Aid'!$A:$A,$A126,'Student Support Aid'!$B:$B,$B126)</f>
        <v>40000</v>
      </c>
      <c r="Y126" s="53">
        <f>SUMIFS('School Library Aid'!I:I,'School Library Aid'!$A:$A,$A126,'School Library Aid'!$B:$B,$B126)</f>
        <v>40000</v>
      </c>
      <c r="Z126" s="53">
        <f>SUMIF(AIEA!A:A,A126,AIEA!D:D)</f>
        <v>0</v>
      </c>
      <c r="AA126" s="53">
        <f>SUMIFS('EOS GE25-F23-WEBLOAD'!$G:$G,'EOS GE25-F23-WEBLOAD'!$A:$A,$A126,'EOS GE25-F23-WEBLOAD'!$B:$B,$B126)*2</f>
        <v>2329.2000000000003</v>
      </c>
      <c r="AB126" s="53">
        <f>SUMIF('Community Ed'!A:A,'Major Revenues'!A126,'Community Ed'!C:C)</f>
        <v>50247.08</v>
      </c>
      <c r="AC126" s="53">
        <f>SUMIFS(SPED!E:E,SPED!A:A,A126,SPED!B:B,B126)</f>
        <v>529020.21082996204</v>
      </c>
      <c r="AD126" s="55">
        <f t="shared" si="52"/>
        <v>1187680.4908299618</v>
      </c>
      <c r="AE126" s="55">
        <f t="shared" si="53"/>
        <v>1019.8183847071627</v>
      </c>
      <c r="AF126" s="51"/>
    </row>
    <row r="127" spans="1:32" x14ac:dyDescent="0.25">
      <c r="A127" s="3">
        <v>306</v>
      </c>
      <c r="B127" s="3">
        <v>1</v>
      </c>
      <c r="C127" s="4" t="s">
        <v>151</v>
      </c>
      <c r="D127" s="5">
        <v>6</v>
      </c>
      <c r="E127" s="52">
        <f>SUMIFS('EOS GE24-F23-WEBLOAD'!$G:$G,'EOS GE24-F23-WEBLOAD'!$A:$A,$A127,'EOS GE24-F23-WEBLOAD'!$B:$B,$B127)</f>
        <v>345.85</v>
      </c>
      <c r="F127" s="52">
        <f>SUMIFS(GENED!$F:$F,GENED!$A:$A,$A127,GENED!$B:$B,$B127)</f>
        <v>95108</v>
      </c>
      <c r="G127" s="52">
        <f>SUMIFS(GENED!$AM:$AM,GENED!$A:$A,$A127,GENED!$B:$B,$B127)</f>
        <v>31376</v>
      </c>
      <c r="H127" s="52">
        <f>SUMIFS(GENED!$J:$J,GENED!$A:$A,$A127,GENED!$B:$B,$B127)</f>
        <v>8376.3958609446127</v>
      </c>
      <c r="I127" s="52">
        <f>SUMIFS(EL!C:C,EL!$A:$A,$A127,EL!$B:$B,$B127)</f>
        <v>0</v>
      </c>
      <c r="J127" s="52">
        <f>SUMIFS('Student Support Aid'!F:F,'Student Support Aid'!$A:$A,$A127,'Student Support Aid'!$B:$B,$B127)</f>
        <v>40000</v>
      </c>
      <c r="K127" s="52">
        <f>SUMIFS('School Library Aid'!H:H,'School Library Aid'!$A:$A,$A127,'School Library Aid'!$B:$B,$B127)</f>
        <v>40000</v>
      </c>
      <c r="L127" s="52">
        <v>26532</v>
      </c>
      <c r="M127" s="52">
        <f>SUMIFS('EOS GE24-F23-WEBLOAD'!$G:$G,'EOS GE24-F23-WEBLOAD'!$A:$A,$A127,'EOS GE24-F23-WEBLOAD'!$B:$B,$B127)*2</f>
        <v>691.7</v>
      </c>
      <c r="N127" s="52">
        <f>SUMIFS(SPED!D:D,SPED!A:A,A127,SPED!B:B,B127)</f>
        <v>152982.09610307799</v>
      </c>
      <c r="O127" s="55">
        <f t="shared" si="50"/>
        <v>395066.19196402258</v>
      </c>
      <c r="P127" s="52">
        <f t="shared" si="51"/>
        <v>1142.3050223045325</v>
      </c>
      <c r="Q127" s="64"/>
      <c r="R127" s="52">
        <f>SUMIFS('EOS GE25-F23-WEBLOAD'!$G:$G,'EOS GE25-F23-WEBLOAD'!$A:$A,$A127,'EOS GE25-F23-WEBLOAD'!$B:$B,$B127)</f>
        <v>345.85</v>
      </c>
      <c r="S127" s="52">
        <f>SUMIFS(GENED!$O:$O,GENED!$A:$A,$A127,GENED!$B:$B,$B127)</f>
        <v>144565</v>
      </c>
      <c r="T127" s="52">
        <f>SUMIFS(GENED!$AQ:$AQ,GENED!$A:$A,$A127,GENED!$B:$B,$B127)</f>
        <v>44446.468000000343</v>
      </c>
      <c r="U127" s="52">
        <f>SUMIFS(GENED!$AA:$AA,GENED!$A:$A,$A127,GENED!$B:$B,$B127)</f>
        <v>0</v>
      </c>
      <c r="V127" s="52">
        <f>SUMIFS(GENED!$S:$S,GENED!$A:$A,$A127,GENED!$B:$B,$B127)</f>
        <v>1900.6295828142611</v>
      </c>
      <c r="W127" s="53">
        <f>SUMIFS(EL!D:D,EL!$A:$A,$A127,EL!$B:$B,$B127)</f>
        <v>0</v>
      </c>
      <c r="X127" s="52">
        <f>SUMIFS('Student Support Aid'!G:G,'Student Support Aid'!$A:$A,$A127,'Student Support Aid'!$B:$B,$B127)</f>
        <v>40000</v>
      </c>
      <c r="Y127" s="53">
        <f>SUMIFS('School Library Aid'!I:I,'School Library Aid'!$A:$A,$A127,'School Library Aid'!$B:$B,$B127)</f>
        <v>40000</v>
      </c>
      <c r="Z127" s="53">
        <f>SUMIF(AIEA!A:A,A127,AIEA!D:D)</f>
        <v>26958</v>
      </c>
      <c r="AA127" s="53">
        <f>SUMIFS('EOS GE25-F23-WEBLOAD'!$G:$G,'EOS GE25-F23-WEBLOAD'!$A:$A,$A127,'EOS GE25-F23-WEBLOAD'!$B:$B,$B127)*2</f>
        <v>691.7</v>
      </c>
      <c r="AB127" s="53">
        <f>SUMIF('Community Ed'!A:A,'Major Revenues'!A127,'Community Ed'!C:C)</f>
        <v>4122.41</v>
      </c>
      <c r="AC127" s="53">
        <f>SUMIFS(SPED!E:E,SPED!A:A,A127,SPED!B:B,B127)</f>
        <v>138132.13510071021</v>
      </c>
      <c r="AD127" s="55">
        <f t="shared" si="52"/>
        <v>440816.34268352482</v>
      </c>
      <c r="AE127" s="55">
        <f t="shared" si="53"/>
        <v>1274.5882396516547</v>
      </c>
      <c r="AF127" s="51"/>
    </row>
    <row r="128" spans="1:32" x14ac:dyDescent="0.25">
      <c r="A128" s="3">
        <v>308</v>
      </c>
      <c r="B128" s="3">
        <v>1</v>
      </c>
      <c r="C128" s="4" t="s">
        <v>152</v>
      </c>
      <c r="D128" s="5">
        <v>6</v>
      </c>
      <c r="E128" s="52">
        <f>SUMIFS('EOS GE24-F23-WEBLOAD'!$G:$G,'EOS GE24-F23-WEBLOAD'!$A:$A,$A128,'EOS GE24-F23-WEBLOAD'!$B:$B,$B128)</f>
        <v>672.6</v>
      </c>
      <c r="F128" s="52">
        <f>SUMIFS(GENED!$F:$F,GENED!$A:$A,$A128,GENED!$B:$B,$B128)</f>
        <v>184965</v>
      </c>
      <c r="G128" s="52">
        <f>SUMIFS(GENED!$AM:$AM,GENED!$A:$A,$A128,GENED!$B:$B,$B128)</f>
        <v>35751</v>
      </c>
      <c r="H128" s="52">
        <f>SUMIFS(GENED!$J:$J,GENED!$A:$A,$A128,GENED!$B:$B,$B128)</f>
        <v>4678.4264667000098</v>
      </c>
      <c r="I128" s="52">
        <f>SUMIFS(EL!C:C,EL!$A:$A,$A128,EL!$B:$B,$B128)</f>
        <v>0</v>
      </c>
      <c r="J128" s="52">
        <f>SUMIFS('Student Support Aid'!F:F,'Student Support Aid'!$A:$A,$A128,'Student Support Aid'!$B:$B,$B128)</f>
        <v>40000</v>
      </c>
      <c r="K128" s="52">
        <f>SUMIFS('School Library Aid'!H:H,'School Library Aid'!$A:$A,$A128,'School Library Aid'!$B:$B,$B128)</f>
        <v>40000</v>
      </c>
      <c r="L128" s="52">
        <v>22414</v>
      </c>
      <c r="M128" s="52">
        <f>SUMIFS('EOS GE24-F23-WEBLOAD'!$G:$G,'EOS GE24-F23-WEBLOAD'!$A:$A,$A128,'EOS GE24-F23-WEBLOAD'!$B:$B,$B128)*2</f>
        <v>1345.2</v>
      </c>
      <c r="N128" s="52">
        <f>SUMIFS(SPED!D:D,SPED!A:A,A128,SPED!B:B,B128)</f>
        <v>160567.66441986104</v>
      </c>
      <c r="O128" s="55">
        <f t="shared" si="50"/>
        <v>489721.2908865611</v>
      </c>
      <c r="P128" s="52">
        <f t="shared" si="51"/>
        <v>728.10183004246369</v>
      </c>
      <c r="Q128" s="64"/>
      <c r="R128" s="52">
        <f>SUMIFS('EOS GE25-F23-WEBLOAD'!$G:$G,'EOS GE25-F23-WEBLOAD'!$A:$A,$A128,'EOS GE25-F23-WEBLOAD'!$B:$B,$B128)</f>
        <v>673</v>
      </c>
      <c r="S128" s="52">
        <f>SUMIFS(GENED!$O:$O,GENED!$A:$A,$A128,GENED!$B:$B,$B128)</f>
        <v>281314</v>
      </c>
      <c r="T128" s="52">
        <f>SUMIFS(GENED!$AQ:$AQ,GENED!$A:$A,$A128,GENED!$B:$B,$B128)</f>
        <v>51688.404000000097</v>
      </c>
      <c r="U128" s="52">
        <f>SUMIFS(GENED!$AA:$AA,GENED!$A:$A,$A128,GENED!$B:$B,$B128)</f>
        <v>0</v>
      </c>
      <c r="V128" s="52">
        <f>SUMIFS(GENED!$S:$S,GENED!$A:$A,$A128,GENED!$B:$B,$B128)</f>
        <v>409.24662589843501</v>
      </c>
      <c r="W128" s="53">
        <f>SUMIFS(EL!D:D,EL!$A:$A,$A128,EL!$B:$B,$B128)</f>
        <v>0</v>
      </c>
      <c r="X128" s="52">
        <f>SUMIFS('Student Support Aid'!G:G,'Student Support Aid'!$A:$A,$A128,'Student Support Aid'!$B:$B,$B128)</f>
        <v>40000</v>
      </c>
      <c r="Y128" s="53">
        <f>SUMIFS('School Library Aid'!I:I,'School Library Aid'!$A:$A,$A128,'School Library Aid'!$B:$B,$B128)</f>
        <v>40000</v>
      </c>
      <c r="Z128" s="53">
        <f>SUMIF(AIEA!A:A,A128,AIEA!D:D)</f>
        <v>22698</v>
      </c>
      <c r="AA128" s="53">
        <f>SUMIFS('EOS GE25-F23-WEBLOAD'!$G:$G,'EOS GE25-F23-WEBLOAD'!$A:$A,$A128,'EOS GE25-F23-WEBLOAD'!$B:$B,$B128)*2</f>
        <v>1346</v>
      </c>
      <c r="AB128" s="53">
        <f>SUMIF('Community Ed'!A:A,'Major Revenues'!A128,'Community Ed'!C:C)</f>
        <v>0</v>
      </c>
      <c r="AC128" s="53">
        <f>SUMIFS(SPED!E:E,SPED!A:A,A128,SPED!B:B,B128)</f>
        <v>155651.74520761229</v>
      </c>
      <c r="AD128" s="55">
        <f t="shared" si="52"/>
        <v>593107.39583351079</v>
      </c>
      <c r="AE128" s="55">
        <f t="shared" si="53"/>
        <v>881.28884967832209</v>
      </c>
      <c r="AF128" s="51"/>
    </row>
    <row r="129" spans="1:32" x14ac:dyDescent="0.25">
      <c r="A129" s="3">
        <v>309</v>
      </c>
      <c r="B129" s="3">
        <v>1</v>
      </c>
      <c r="C129" s="4" t="s">
        <v>153</v>
      </c>
      <c r="D129" s="5">
        <v>5</v>
      </c>
      <c r="E129" s="52">
        <f>SUMIFS('EOS GE24-F23-WEBLOAD'!$G:$G,'EOS GE24-F23-WEBLOAD'!$A:$A,$A129,'EOS GE24-F23-WEBLOAD'!$B:$B,$B129)</f>
        <v>1797.81</v>
      </c>
      <c r="F129" s="52">
        <f>SUMIFS(GENED!$F:$F,GENED!$A:$A,$A129,GENED!$B:$B,$B129)</f>
        <v>494398</v>
      </c>
      <c r="G129" s="52">
        <f>SUMIFS(GENED!$AM:$AM,GENED!$A:$A,$A129,GENED!$B:$B,$B129)</f>
        <v>122292</v>
      </c>
      <c r="H129" s="52">
        <f>SUMIFS(GENED!$J:$J,GENED!$A:$A,$A129,GENED!$B:$B,$B129)</f>
        <v>30420.096963122429</v>
      </c>
      <c r="I129" s="52">
        <f>SUMIFS(EL!C:C,EL!$A:$A,$A129,EL!$B:$B,$B129)</f>
        <v>10602</v>
      </c>
      <c r="J129" s="52">
        <f>SUMIFS('Student Support Aid'!F:F,'Student Support Aid'!$A:$A,$A129,'Student Support Aid'!$B:$B,$B129)</f>
        <v>40000</v>
      </c>
      <c r="K129" s="52">
        <f>SUMIFS('School Library Aid'!H:H,'School Library Aid'!$A:$A,$A129,'School Library Aid'!$B:$B,$B129)</f>
        <v>40000</v>
      </c>
      <c r="L129" s="52">
        <v>38318</v>
      </c>
      <c r="M129" s="52">
        <f>SUMIFS('EOS GE24-F23-WEBLOAD'!$G:$G,'EOS GE24-F23-WEBLOAD'!$A:$A,$A129,'EOS GE24-F23-WEBLOAD'!$B:$B,$B129)*2</f>
        <v>3595.62</v>
      </c>
      <c r="N129" s="52">
        <f>SUMIFS(SPED!D:D,SPED!A:A,A129,SPED!B:B,B129)</f>
        <v>643521.57892046543</v>
      </c>
      <c r="O129" s="55">
        <f t="shared" si="50"/>
        <v>1423147.295883588</v>
      </c>
      <c r="P129" s="52">
        <f t="shared" si="51"/>
        <v>791.60050054432224</v>
      </c>
      <c r="Q129" s="64"/>
      <c r="R129" s="52">
        <f>SUMIFS('EOS GE25-F23-WEBLOAD'!$G:$G,'EOS GE25-F23-WEBLOAD'!$A:$A,$A129,'EOS GE25-F23-WEBLOAD'!$B:$B,$B129)</f>
        <v>1766.41</v>
      </c>
      <c r="S129" s="52">
        <f>SUMIFS(GENED!$O:$O,GENED!$A:$A,$A129,GENED!$B:$B,$B129)</f>
        <v>738359</v>
      </c>
      <c r="T129" s="52">
        <f>SUMIFS(GENED!$AQ:$AQ,GENED!$A:$A,$A129,GENED!$B:$B,$B129)</f>
        <v>177656.55200000107</v>
      </c>
      <c r="U129" s="52">
        <f>SUMIFS(GENED!$AA:$AA,GENED!$A:$A,$A129,GENED!$B:$B,$B129)</f>
        <v>0</v>
      </c>
      <c r="V129" s="52">
        <f>SUMIFS(GENED!$S:$S,GENED!$A:$A,$A129,GENED!$B:$B,$B129)</f>
        <v>32169.292020915076</v>
      </c>
      <c r="W129" s="53">
        <f>SUMIFS(EL!D:D,EL!$A:$A,$A129,EL!$B:$B,$B129)</f>
        <v>10605</v>
      </c>
      <c r="X129" s="52">
        <f>SUMIFS('Student Support Aid'!G:G,'Student Support Aid'!$A:$A,$A129,'Student Support Aid'!$B:$B,$B129)</f>
        <v>40000</v>
      </c>
      <c r="Y129" s="53">
        <f>SUMIFS('School Library Aid'!I:I,'School Library Aid'!$A:$A,$A129,'School Library Aid'!$B:$B,$B129)</f>
        <v>40000</v>
      </c>
      <c r="Z129" s="53">
        <f>SUMIF(AIEA!A:A,A129,AIEA!D:D)</f>
        <v>39170</v>
      </c>
      <c r="AA129" s="53">
        <f>SUMIFS('EOS GE25-F23-WEBLOAD'!$G:$G,'EOS GE25-F23-WEBLOAD'!$A:$A,$A129,'EOS GE25-F23-WEBLOAD'!$B:$B,$B129)*2</f>
        <v>3532.82</v>
      </c>
      <c r="AB129" s="53">
        <f>SUMIF('Community Ed'!A:A,'Major Revenues'!A129,'Community Ed'!C:C)</f>
        <v>0</v>
      </c>
      <c r="AC129" s="53">
        <f>SUMIFS(SPED!E:E,SPED!A:A,A129,SPED!B:B,B129)</f>
        <v>682560.00876893103</v>
      </c>
      <c r="AD129" s="55">
        <f t="shared" si="52"/>
        <v>1764052.6727898472</v>
      </c>
      <c r="AE129" s="55">
        <f t="shared" si="53"/>
        <v>998.6654699587566</v>
      </c>
      <c r="AF129" s="51"/>
    </row>
    <row r="130" spans="1:32" x14ac:dyDescent="0.25">
      <c r="A130" s="3">
        <v>314</v>
      </c>
      <c r="B130" s="3">
        <v>1</v>
      </c>
      <c r="C130" s="4" t="s">
        <v>154</v>
      </c>
      <c r="D130" s="5">
        <v>6</v>
      </c>
      <c r="E130" s="52">
        <f>SUMIFS('EOS GE24-F23-WEBLOAD'!$G:$G,'EOS GE24-F23-WEBLOAD'!$A:$A,$A130,'EOS GE24-F23-WEBLOAD'!$B:$B,$B130)</f>
        <v>827</v>
      </c>
      <c r="F130" s="52">
        <f>SUMIFS(GENED!$F:$F,GENED!$A:$A,$A130,GENED!$B:$B,$B130)</f>
        <v>227425</v>
      </c>
      <c r="G130" s="52">
        <f>SUMIFS(GENED!$AM:$AM,GENED!$A:$A,$A130,GENED!$B:$B,$B130)</f>
        <v>39838</v>
      </c>
      <c r="H130" s="52">
        <f>SUMIFS(GENED!$J:$J,GENED!$A:$A,$A130,GENED!$B:$B,$B130)</f>
        <v>20244.653940000018</v>
      </c>
      <c r="I130" s="52">
        <f>SUMIFS(EL!C:C,EL!$A:$A,$A130,EL!$B:$B,$B130)</f>
        <v>10482</v>
      </c>
      <c r="J130" s="52">
        <f>SUMIFS('Student Support Aid'!F:F,'Student Support Aid'!$A:$A,$A130,'Student Support Aid'!$B:$B,$B130)</f>
        <v>40000</v>
      </c>
      <c r="K130" s="52">
        <f>SUMIFS('School Library Aid'!H:H,'School Library Aid'!$A:$A,$A130,'School Library Aid'!$B:$B,$B130)</f>
        <v>40000</v>
      </c>
      <c r="L130" s="52">
        <v>0</v>
      </c>
      <c r="M130" s="52">
        <f>SUMIFS('EOS GE24-F23-WEBLOAD'!$G:$G,'EOS GE24-F23-WEBLOAD'!$A:$A,$A130,'EOS GE24-F23-WEBLOAD'!$B:$B,$B130)*2</f>
        <v>1654</v>
      </c>
      <c r="N130" s="52">
        <f>SUMIFS(SPED!D:D,SPED!A:A,A130,SPED!B:B,B130)</f>
        <v>320669.38115266594</v>
      </c>
      <c r="O130" s="55">
        <f t="shared" si="50"/>
        <v>700313.03509266593</v>
      </c>
      <c r="P130" s="52">
        <f t="shared" si="51"/>
        <v>846.81140881821761</v>
      </c>
      <c r="Q130" s="64"/>
      <c r="R130" s="52">
        <f>SUMIFS('EOS GE25-F23-WEBLOAD'!$G:$G,'EOS GE25-F23-WEBLOAD'!$A:$A,$A130,'EOS GE25-F23-WEBLOAD'!$B:$B,$B130)</f>
        <v>822</v>
      </c>
      <c r="S130" s="52">
        <f>SUMIFS(GENED!$O:$O,GENED!$A:$A,$A130,GENED!$B:$B,$B130)</f>
        <v>343596</v>
      </c>
      <c r="T130" s="52">
        <f>SUMIFS(GENED!$AQ:$AQ,GENED!$A:$A,$A130,GENED!$B:$B,$B130)</f>
        <v>57264.299999999814</v>
      </c>
      <c r="U130" s="52">
        <f>SUMIFS(GENED!$AA:$AA,GENED!$A:$A,$A130,GENED!$B:$B,$B130)</f>
        <v>0</v>
      </c>
      <c r="V130" s="52">
        <f>SUMIFS(GENED!$S:$S,GENED!$A:$A,$A130,GENED!$B:$B,$B130)</f>
        <v>20985.235193790082</v>
      </c>
      <c r="W130" s="53">
        <f>SUMIFS(EL!D:D,EL!$A:$A,$A130,EL!$B:$B,$B130)</f>
        <v>10489</v>
      </c>
      <c r="X130" s="52">
        <f>SUMIFS('Student Support Aid'!G:G,'Student Support Aid'!$A:$A,$A130,'Student Support Aid'!$B:$B,$B130)</f>
        <v>40000</v>
      </c>
      <c r="Y130" s="53">
        <f>SUMIFS('School Library Aid'!I:I,'School Library Aid'!$A:$A,$A130,'School Library Aid'!$B:$B,$B130)</f>
        <v>40000</v>
      </c>
      <c r="Z130" s="53">
        <f>SUMIF(AIEA!A:A,A130,AIEA!D:D)</f>
        <v>0</v>
      </c>
      <c r="AA130" s="53">
        <f>SUMIFS('EOS GE25-F23-WEBLOAD'!$G:$G,'EOS GE25-F23-WEBLOAD'!$A:$A,$A130,'EOS GE25-F23-WEBLOAD'!$B:$B,$B130)*2</f>
        <v>1644</v>
      </c>
      <c r="AB130" s="53">
        <f>SUMIF('Community Ed'!A:A,'Major Revenues'!A130,'Community Ed'!C:C)</f>
        <v>40045.94</v>
      </c>
      <c r="AC130" s="53">
        <f>SUMIFS(SPED!E:E,SPED!A:A,A130,SPED!B:B,B130)</f>
        <v>314520.06718297664</v>
      </c>
      <c r="AD130" s="55">
        <f t="shared" si="52"/>
        <v>868544.54237676656</v>
      </c>
      <c r="AE130" s="55">
        <f t="shared" si="53"/>
        <v>1056.6235308719788</v>
      </c>
      <c r="AF130" s="51"/>
    </row>
    <row r="131" spans="1:32" x14ac:dyDescent="0.25">
      <c r="A131" s="3">
        <v>316</v>
      </c>
      <c r="B131" s="3">
        <v>1</v>
      </c>
      <c r="C131" s="4" t="s">
        <v>155</v>
      </c>
      <c r="D131" s="5">
        <v>5</v>
      </c>
      <c r="E131" s="52">
        <f>SUMIFS('EOS GE24-F23-WEBLOAD'!$G:$G,'EOS GE24-F23-WEBLOAD'!$A:$A,$A131,'EOS GE24-F23-WEBLOAD'!$B:$B,$B131)</f>
        <v>1120</v>
      </c>
      <c r="F131" s="52">
        <f>SUMIFS(GENED!$F:$F,GENED!$A:$A,$A131,GENED!$B:$B,$B131)</f>
        <v>308000</v>
      </c>
      <c r="G131" s="52">
        <f>SUMIFS(GENED!$AM:$AM,GENED!$A:$A,$A131,GENED!$B:$B,$B131)</f>
        <v>70072</v>
      </c>
      <c r="H131" s="52">
        <f>SUMIFS(GENED!$J:$J,GENED!$A:$A,$A131,GENED!$B:$B,$B131)</f>
        <v>14472.218700357742</v>
      </c>
      <c r="I131" s="52">
        <f>SUMIFS(EL!C:C,EL!$A:$A,$A131,EL!$B:$B,$B131)</f>
        <v>0</v>
      </c>
      <c r="J131" s="52">
        <f>SUMIFS('Student Support Aid'!F:F,'Student Support Aid'!$A:$A,$A131,'Student Support Aid'!$B:$B,$B131)</f>
        <v>40000</v>
      </c>
      <c r="K131" s="52">
        <f>SUMIFS('School Library Aid'!H:H,'School Library Aid'!$A:$A,$A131,'School Library Aid'!$B:$B,$B131)</f>
        <v>40000</v>
      </c>
      <c r="L131" s="52">
        <v>36548</v>
      </c>
      <c r="M131" s="52">
        <f>SUMIFS('EOS GE24-F23-WEBLOAD'!$G:$G,'EOS GE24-F23-WEBLOAD'!$A:$A,$A131,'EOS GE24-F23-WEBLOAD'!$B:$B,$B131)*2</f>
        <v>2240</v>
      </c>
      <c r="N131" s="52">
        <f>SUMIFS(SPED!D:D,SPED!A:A,A131,SPED!B:B,B131)</f>
        <v>452360.30827381974</v>
      </c>
      <c r="O131" s="55">
        <f t="shared" si="50"/>
        <v>963692.52697417745</v>
      </c>
      <c r="P131" s="52">
        <f t="shared" si="51"/>
        <v>860.43975622694416</v>
      </c>
      <c r="Q131" s="64"/>
      <c r="R131" s="52">
        <f>SUMIFS('EOS GE25-F23-WEBLOAD'!$G:$G,'EOS GE25-F23-WEBLOAD'!$A:$A,$A131,'EOS GE25-F23-WEBLOAD'!$B:$B,$B131)</f>
        <v>1106.5999999999999</v>
      </c>
      <c r="S131" s="52">
        <f>SUMIFS(GENED!$O:$O,GENED!$A:$A,$A131,GENED!$B:$B,$B131)</f>
        <v>462559</v>
      </c>
      <c r="T131" s="52">
        <f>SUMIFS(GENED!$AQ:$AQ,GENED!$A:$A,$A131,GENED!$B:$B,$B131)</f>
        <v>100714.19999999925</v>
      </c>
      <c r="U131" s="52">
        <f>SUMIFS(GENED!$AA:$AA,GENED!$A:$A,$A131,GENED!$B:$B,$B131)</f>
        <v>38186</v>
      </c>
      <c r="V131" s="52">
        <f>SUMIFS(GENED!$S:$S,GENED!$A:$A,$A131,GENED!$B:$B,$B131)</f>
        <v>13253.367312365444</v>
      </c>
      <c r="W131" s="53">
        <f>SUMIFS(EL!D:D,EL!$A:$A,$A131,EL!$B:$B,$B131)</f>
        <v>0</v>
      </c>
      <c r="X131" s="52">
        <f>SUMIFS('Student Support Aid'!G:G,'Student Support Aid'!$A:$A,$A131,'Student Support Aid'!$B:$B,$B131)</f>
        <v>40000</v>
      </c>
      <c r="Y131" s="53">
        <f>SUMIFS('School Library Aid'!I:I,'School Library Aid'!$A:$A,$A131,'School Library Aid'!$B:$B,$B131)</f>
        <v>40000</v>
      </c>
      <c r="Z131" s="53">
        <f>SUMIF(AIEA!A:A,A131,AIEA!D:D)</f>
        <v>39548</v>
      </c>
      <c r="AA131" s="53">
        <f>SUMIFS('EOS GE25-F23-WEBLOAD'!$G:$G,'EOS GE25-F23-WEBLOAD'!$A:$A,$A131,'EOS GE25-F23-WEBLOAD'!$B:$B,$B131)*2</f>
        <v>2213.1999999999998</v>
      </c>
      <c r="AB131" s="53">
        <f>SUMIF('Community Ed'!A:A,'Major Revenues'!A131,'Community Ed'!C:C)</f>
        <v>58117.41</v>
      </c>
      <c r="AC131" s="53">
        <f>SUMIFS(SPED!E:E,SPED!A:A,A131,SPED!B:B,B131)</f>
        <v>506654.02454880299</v>
      </c>
      <c r="AD131" s="55">
        <f t="shared" si="52"/>
        <v>1301245.2018611678</v>
      </c>
      <c r="AE131" s="55">
        <f t="shared" si="53"/>
        <v>1175.8948146224182</v>
      </c>
      <c r="AF131" s="51"/>
    </row>
    <row r="132" spans="1:32" x14ac:dyDescent="0.25">
      <c r="A132" s="3">
        <v>317</v>
      </c>
      <c r="B132" s="3">
        <v>1</v>
      </c>
      <c r="C132" s="4" t="s">
        <v>156</v>
      </c>
      <c r="D132" s="5">
        <v>6</v>
      </c>
      <c r="E132" s="52">
        <f>SUMIFS('EOS GE24-F23-WEBLOAD'!$G:$G,'EOS GE24-F23-WEBLOAD'!$A:$A,$A132,'EOS GE24-F23-WEBLOAD'!$B:$B,$B132)</f>
        <v>934.19999999999993</v>
      </c>
      <c r="F132" s="52">
        <f>SUMIFS(GENED!$F:$F,GENED!$A:$A,$A132,GENED!$B:$B,$B132)</f>
        <v>256905</v>
      </c>
      <c r="G132" s="52">
        <f>SUMIFS(GENED!$AM:$AM,GENED!$A:$A,$A132,GENED!$B:$B,$B132)</f>
        <v>90317.999999998137</v>
      </c>
      <c r="H132" s="52">
        <f>SUMIFS(GENED!$J:$J,GENED!$A:$A,$A132,GENED!$B:$B,$B132)</f>
        <v>19026.582583665848</v>
      </c>
      <c r="I132" s="52">
        <f>SUMIFS(EL!C:C,EL!$A:$A,$A132,EL!$B:$B,$B132)</f>
        <v>10482</v>
      </c>
      <c r="J132" s="52">
        <f>SUMIFS('Student Support Aid'!F:F,'Student Support Aid'!$A:$A,$A132,'Student Support Aid'!$B:$B,$B132)</f>
        <v>40000</v>
      </c>
      <c r="K132" s="52">
        <f>SUMIFS('School Library Aid'!H:H,'School Library Aid'!$A:$A,$A132,'School Library Aid'!$B:$B,$B132)</f>
        <v>40000</v>
      </c>
      <c r="L132" s="52">
        <v>74244</v>
      </c>
      <c r="M132" s="52">
        <f>SUMIFS('EOS GE24-F23-WEBLOAD'!$G:$G,'EOS GE24-F23-WEBLOAD'!$A:$A,$A132,'EOS GE24-F23-WEBLOAD'!$B:$B,$B132)*2</f>
        <v>1868.3999999999999</v>
      </c>
      <c r="N132" s="52">
        <f>SUMIFS(SPED!D:D,SPED!A:A,A132,SPED!B:B,B132)</f>
        <v>365934.02182703</v>
      </c>
      <c r="O132" s="55">
        <f t="shared" si="50"/>
        <v>898778.004410694</v>
      </c>
      <c r="P132" s="52">
        <f t="shared" si="51"/>
        <v>962.08307044604373</v>
      </c>
      <c r="Q132" s="64"/>
      <c r="R132" s="52">
        <f>SUMIFS('EOS GE25-F23-WEBLOAD'!$G:$G,'EOS GE25-F23-WEBLOAD'!$A:$A,$A132,'EOS GE25-F23-WEBLOAD'!$B:$B,$B132)</f>
        <v>959.4</v>
      </c>
      <c r="S132" s="52">
        <f>SUMIFS(GENED!$O:$O,GENED!$A:$A,$A132,GENED!$B:$B,$B132)</f>
        <v>401029</v>
      </c>
      <c r="T132" s="52">
        <f>SUMIFS(GENED!$AQ:$AQ,GENED!$A:$A,$A132,GENED!$B:$B,$B132)</f>
        <v>135505.23599999957</v>
      </c>
      <c r="U132" s="52">
        <f>SUMIFS(GENED!$AA:$AA,GENED!$A:$A,$A132,GENED!$B:$B,$B132)</f>
        <v>21208</v>
      </c>
      <c r="V132" s="52">
        <f>SUMIFS(GENED!$S:$S,GENED!$A:$A,$A132,GENED!$B:$B,$B132)</f>
        <v>18688.002573436243</v>
      </c>
      <c r="W132" s="53">
        <f>SUMIFS(EL!D:D,EL!$A:$A,$A132,EL!$B:$B,$B132)</f>
        <v>10481</v>
      </c>
      <c r="X132" s="52">
        <f>SUMIFS('Student Support Aid'!G:G,'Student Support Aid'!$A:$A,$A132,'Student Support Aid'!$B:$B,$B132)</f>
        <v>40000</v>
      </c>
      <c r="Y132" s="53">
        <f>SUMIFS('School Library Aid'!I:I,'School Library Aid'!$A:$A,$A132,'School Library Aid'!$B:$B,$B132)</f>
        <v>40000</v>
      </c>
      <c r="Z132" s="53">
        <f>SUMIF(AIEA!A:A,A132,AIEA!D:D)</f>
        <v>76658</v>
      </c>
      <c r="AA132" s="53">
        <f>SUMIFS('EOS GE25-F23-WEBLOAD'!$G:$G,'EOS GE25-F23-WEBLOAD'!$A:$A,$A132,'EOS GE25-F23-WEBLOAD'!$B:$B,$B132)*2</f>
        <v>1918.8</v>
      </c>
      <c r="AB132" s="53">
        <f>SUMIF('Community Ed'!A:A,'Major Revenues'!A132,'Community Ed'!C:C)</f>
        <v>20502.310000000001</v>
      </c>
      <c r="AC132" s="53">
        <f>SUMIFS(SPED!E:E,SPED!A:A,A132,SPED!B:B,B132)</f>
        <v>430763.92083761562</v>
      </c>
      <c r="AD132" s="55">
        <f t="shared" si="52"/>
        <v>1196754.2694110516</v>
      </c>
      <c r="AE132" s="55">
        <f t="shared" si="53"/>
        <v>1247.3986547957595</v>
      </c>
      <c r="AF132" s="51"/>
    </row>
    <row r="133" spans="1:32" x14ac:dyDescent="0.25">
      <c r="A133" s="3">
        <v>318</v>
      </c>
      <c r="B133" s="3">
        <v>1</v>
      </c>
      <c r="C133" s="4" t="s">
        <v>157</v>
      </c>
      <c r="D133" s="5">
        <v>4</v>
      </c>
      <c r="E133" s="52">
        <f>SUMIFS('EOS GE24-F23-WEBLOAD'!$G:$G,'EOS GE24-F23-WEBLOAD'!$A:$A,$A133,'EOS GE24-F23-WEBLOAD'!$B:$B,$B133)</f>
        <v>4344.6000000000004</v>
      </c>
      <c r="F133" s="52">
        <f>SUMIFS(GENED!$F:$F,GENED!$A:$A,$A133,GENED!$B:$B,$B133)</f>
        <v>1194765</v>
      </c>
      <c r="G133" s="52">
        <f>SUMIFS(GENED!$AM:$AM,GENED!$A:$A,$A133,GENED!$B:$B,$B133)</f>
        <v>249981</v>
      </c>
      <c r="H133" s="52">
        <f>SUMIFS(GENED!$J:$J,GENED!$A:$A,$A133,GENED!$B:$B,$B133)</f>
        <v>58774.182863057125</v>
      </c>
      <c r="I133" s="52">
        <f>SUMIFS(EL!C:C,EL!$A:$A,$A133,EL!$B:$B,$B133)</f>
        <v>10480</v>
      </c>
      <c r="J133" s="52">
        <f>SUMIFS('Student Support Aid'!F:F,'Student Support Aid'!$A:$A,$A133,'Student Support Aid'!$B:$B,$B133)</f>
        <v>51874.524000000005</v>
      </c>
      <c r="K133" s="52">
        <f>SUMIFS('School Library Aid'!H:H,'School Library Aid'!$A:$A,$A133,'School Library Aid'!$B:$B,$B133)</f>
        <v>69991.506000000008</v>
      </c>
      <c r="L133" s="52">
        <v>67854</v>
      </c>
      <c r="M133" s="52">
        <f>SUMIFS('EOS GE24-F23-WEBLOAD'!$G:$G,'EOS GE24-F23-WEBLOAD'!$A:$A,$A133,'EOS GE24-F23-WEBLOAD'!$B:$B,$B133)*2</f>
        <v>8689.2000000000007</v>
      </c>
      <c r="N133" s="52">
        <f>SUMIFS(SPED!D:D,SPED!A:A,A133,SPED!B:B,B133)</f>
        <v>1528017.2756658373</v>
      </c>
      <c r="O133" s="55">
        <f t="shared" si="50"/>
        <v>3240426.6885288944</v>
      </c>
      <c r="P133" s="52">
        <f t="shared" si="51"/>
        <v>745.85156021932835</v>
      </c>
      <c r="Q133" s="64"/>
      <c r="R133" s="52">
        <f>SUMIFS('EOS GE25-F23-WEBLOAD'!$G:$G,'EOS GE25-F23-WEBLOAD'!$A:$A,$A133,'EOS GE25-F23-WEBLOAD'!$B:$B,$B133)</f>
        <v>4353.8</v>
      </c>
      <c r="S133" s="52">
        <f>SUMIFS(GENED!$O:$O,GENED!$A:$A,$A133,GENED!$B:$B,$B133)</f>
        <v>1819889</v>
      </c>
      <c r="T133" s="52">
        <f>SUMIFS(GENED!$AQ:$AQ,GENED!$A:$A,$A133,GENED!$B:$B,$B133)</f>
        <v>357874.59400000423</v>
      </c>
      <c r="U133" s="52">
        <f>SUMIFS(GENED!$AA:$AA,GENED!$A:$A,$A133,GENED!$B:$B,$B133)</f>
        <v>0</v>
      </c>
      <c r="V133" s="52">
        <f>SUMIFS(GENED!$S:$S,GENED!$A:$A,$A133,GENED!$B:$B,$B133)</f>
        <v>47030.211462209933</v>
      </c>
      <c r="W133" s="53">
        <f>SUMIFS(EL!D:D,EL!$A:$A,$A133,EL!$B:$B,$B133)</f>
        <v>10480</v>
      </c>
      <c r="X133" s="52">
        <f>SUMIFS('Student Support Aid'!G:G,'Student Support Aid'!$A:$A,$A133,'Student Support Aid'!$B:$B,$B133)</f>
        <v>74362.903999999995</v>
      </c>
      <c r="Y133" s="53">
        <f>SUMIFS('School Library Aid'!I:I,'School Library Aid'!$A:$A,$A133,'School Library Aid'!$B:$B,$B133)</f>
        <v>70139.717999999993</v>
      </c>
      <c r="Z133" s="53">
        <f>SUMIF(AIEA!A:A,A133,AIEA!D:D)</f>
        <v>69984</v>
      </c>
      <c r="AA133" s="53">
        <f>SUMIFS('EOS GE25-F23-WEBLOAD'!$G:$G,'EOS GE25-F23-WEBLOAD'!$A:$A,$A133,'EOS GE25-F23-WEBLOAD'!$B:$B,$B133)*2</f>
        <v>8707.6</v>
      </c>
      <c r="AB133" s="53">
        <f>SUMIF('Community Ed'!A:A,'Major Revenues'!A133,'Community Ed'!C:C)</f>
        <v>14516.24</v>
      </c>
      <c r="AC133" s="53">
        <f>SUMIFS(SPED!E:E,SPED!A:A,A133,SPED!B:B,B133)</f>
        <v>1609583.0726578236</v>
      </c>
      <c r="AD133" s="55">
        <f t="shared" si="52"/>
        <v>4082567.340120038</v>
      </c>
      <c r="AE133" s="55">
        <f t="shared" si="53"/>
        <v>937.70208556204648</v>
      </c>
      <c r="AF133" s="51"/>
    </row>
    <row r="134" spans="1:32" x14ac:dyDescent="0.25">
      <c r="A134" s="3">
        <v>319</v>
      </c>
      <c r="B134" s="3">
        <v>1</v>
      </c>
      <c r="C134" s="4" t="s">
        <v>158</v>
      </c>
      <c r="D134" s="5">
        <v>6</v>
      </c>
      <c r="E134" s="52">
        <f>SUMIFS('EOS GE24-F23-WEBLOAD'!$G:$G,'EOS GE24-F23-WEBLOAD'!$A:$A,$A134,'EOS GE24-F23-WEBLOAD'!$B:$B,$B134)</f>
        <v>565.79999999999995</v>
      </c>
      <c r="F134" s="52">
        <f>SUMIFS(GENED!$F:$F,GENED!$A:$A,$A134,GENED!$B:$B,$B134)</f>
        <v>155595</v>
      </c>
      <c r="G134" s="52">
        <f>SUMIFS(GENED!$AM:$AM,GENED!$A:$A,$A134,GENED!$B:$B,$B134)</f>
        <v>44143</v>
      </c>
      <c r="H134" s="52">
        <f>SUMIFS(GENED!$J:$J,GENED!$A:$A,$A134,GENED!$B:$B,$B134)</f>
        <v>9016.0744020866405</v>
      </c>
      <c r="I134" s="52">
        <f>SUMIFS(EL!C:C,EL!$A:$A,$A134,EL!$B:$B,$B134)</f>
        <v>0</v>
      </c>
      <c r="J134" s="52">
        <f>SUMIFS('Student Support Aid'!F:F,'Student Support Aid'!$A:$A,$A134,'Student Support Aid'!$B:$B,$B134)</f>
        <v>40000</v>
      </c>
      <c r="K134" s="52">
        <f>SUMIFS('School Library Aid'!H:H,'School Library Aid'!$A:$A,$A134,'School Library Aid'!$B:$B,$B134)</f>
        <v>40000</v>
      </c>
      <c r="L134" s="52">
        <v>20994</v>
      </c>
      <c r="M134" s="52">
        <f>SUMIFS('EOS GE24-F23-WEBLOAD'!$G:$G,'EOS GE24-F23-WEBLOAD'!$A:$A,$A134,'EOS GE24-F23-WEBLOAD'!$B:$B,$B134)*2</f>
        <v>1131.5999999999999</v>
      </c>
      <c r="N134" s="52">
        <f>SUMIFS(SPED!D:D,SPED!A:A,A134,SPED!B:B,B134)</f>
        <v>200400.58634322695</v>
      </c>
      <c r="O134" s="55">
        <f t="shared" si="50"/>
        <v>511280.2607453136</v>
      </c>
      <c r="P134" s="52">
        <f t="shared" si="51"/>
        <v>903.64132333918985</v>
      </c>
      <c r="Q134" s="64"/>
      <c r="R134" s="52">
        <f>SUMIFS('EOS GE25-F23-WEBLOAD'!$G:$G,'EOS GE25-F23-WEBLOAD'!$A:$A,$A134,'EOS GE25-F23-WEBLOAD'!$B:$B,$B134)</f>
        <v>565.79999999999995</v>
      </c>
      <c r="S134" s="52">
        <f>SUMIFS(GENED!$O:$O,GENED!$A:$A,$A134,GENED!$B:$B,$B134)</f>
        <v>236505</v>
      </c>
      <c r="T134" s="52">
        <f>SUMIFS(GENED!$AQ:$AQ,GENED!$A:$A,$A134,GENED!$B:$B,$B134)</f>
        <v>62783.780000000261</v>
      </c>
      <c r="U134" s="52">
        <f>SUMIFS(GENED!$AA:$AA,GENED!$A:$A,$A134,GENED!$B:$B,$B134)</f>
        <v>31397</v>
      </c>
      <c r="V134" s="52">
        <f>SUMIFS(GENED!$S:$S,GENED!$A:$A,$A134,GENED!$B:$B,$B134)</f>
        <v>8420.1130694902968</v>
      </c>
      <c r="W134" s="53">
        <f>SUMIFS(EL!D:D,EL!$A:$A,$A134,EL!$B:$B,$B134)</f>
        <v>0</v>
      </c>
      <c r="X134" s="52">
        <f>SUMIFS('Student Support Aid'!G:G,'Student Support Aid'!$A:$A,$A134,'Student Support Aid'!$B:$B,$B134)</f>
        <v>40000</v>
      </c>
      <c r="Y134" s="53">
        <f>SUMIFS('School Library Aid'!I:I,'School Library Aid'!$A:$A,$A134,'School Library Aid'!$B:$B,$B134)</f>
        <v>40000</v>
      </c>
      <c r="Z134" s="53">
        <f>SUMIF(AIEA!A:A,A134,AIEA!D:D)</f>
        <v>21136</v>
      </c>
      <c r="AA134" s="53">
        <f>SUMIFS('EOS GE25-F23-WEBLOAD'!$G:$G,'EOS GE25-F23-WEBLOAD'!$A:$A,$A134,'EOS GE25-F23-WEBLOAD'!$B:$B,$B134)*2</f>
        <v>1131.5999999999999</v>
      </c>
      <c r="AB134" s="53">
        <f>SUMIF('Community Ed'!A:A,'Major Revenues'!A134,'Community Ed'!C:C)</f>
        <v>24047.75</v>
      </c>
      <c r="AC134" s="53">
        <f>SUMIFS(SPED!E:E,SPED!A:A,A134,SPED!B:B,B134)</f>
        <v>213214.14344343776</v>
      </c>
      <c r="AD134" s="55">
        <f t="shared" si="52"/>
        <v>678635.38651292829</v>
      </c>
      <c r="AE134" s="55">
        <f t="shared" si="53"/>
        <v>1199.4262752084276</v>
      </c>
      <c r="AF134" s="51"/>
    </row>
    <row r="135" spans="1:32" x14ac:dyDescent="0.25">
      <c r="A135" s="3">
        <v>323</v>
      </c>
      <c r="B135" s="3">
        <v>2</v>
      </c>
      <c r="C135" s="4" t="s">
        <v>159</v>
      </c>
      <c r="D135" s="5">
        <v>6</v>
      </c>
      <c r="E135" s="52">
        <f>SUMIFS('EOS GE24-F23-WEBLOAD'!$G:$G,'EOS GE24-F23-WEBLOAD'!$A:$A,$A135,'EOS GE24-F23-WEBLOAD'!$B:$B,$B135)</f>
        <v>28.6</v>
      </c>
      <c r="F135" s="52">
        <f>SUMIFS(GENED!$F:$F,GENED!$A:$A,$A135,GENED!$B:$B,$B135)</f>
        <v>7865</v>
      </c>
      <c r="G135" s="52">
        <f>SUMIFS(GENED!$AM:$AM,GENED!$A:$A,$A135,GENED!$B:$B,$B135)</f>
        <v>188</v>
      </c>
      <c r="H135" s="52">
        <f>SUMIFS(GENED!$J:$J,GENED!$A:$A,$A135,GENED!$B:$B,$B135)</f>
        <v>2325.4649879999988</v>
      </c>
      <c r="I135" s="52">
        <f>SUMIFS(EL!C:C,EL!$A:$A,$A135,EL!$B:$B,$B135)</f>
        <v>0</v>
      </c>
      <c r="J135" s="52">
        <f>SUMIFS('Student Support Aid'!F:F,'Student Support Aid'!$A:$A,$A135,'Student Support Aid'!$B:$B,$B135)</f>
        <v>40000</v>
      </c>
      <c r="K135" s="52">
        <f>SUMIFS('School Library Aid'!H:H,'School Library Aid'!$A:$A,$A135,'School Library Aid'!$B:$B,$B135)</f>
        <v>40000</v>
      </c>
      <c r="L135" s="52">
        <v>0</v>
      </c>
      <c r="M135" s="52">
        <f>SUMIFS('EOS GE24-F23-WEBLOAD'!$G:$G,'EOS GE24-F23-WEBLOAD'!$A:$A,$A135,'EOS GE24-F23-WEBLOAD'!$B:$B,$B135)*2</f>
        <v>57.2</v>
      </c>
      <c r="N135" s="52">
        <f>SUMIFS(SPED!D:D,SPED!A:A,A135,SPED!B:B,B135)</f>
        <v>14057.498738566297</v>
      </c>
      <c r="O135" s="55">
        <f t="shared" si="50"/>
        <v>104493.16372656629</v>
      </c>
      <c r="P135" s="52">
        <f t="shared" si="51"/>
        <v>3653.6071233065131</v>
      </c>
      <c r="Q135" s="64"/>
      <c r="R135" s="52">
        <f>SUMIFS('EOS GE25-F23-WEBLOAD'!$G:$G,'EOS GE25-F23-WEBLOAD'!$A:$A,$A135,'EOS GE25-F23-WEBLOAD'!$B:$B,$B135)</f>
        <v>28.6</v>
      </c>
      <c r="S135" s="52">
        <f>SUMIFS(GENED!$O:$O,GENED!$A:$A,$A135,GENED!$B:$B,$B135)</f>
        <v>11955</v>
      </c>
      <c r="T135" s="52">
        <f>SUMIFS(GENED!$AQ:$AQ,GENED!$A:$A,$A135,GENED!$B:$B,$B135)</f>
        <v>185.17199999996228</v>
      </c>
      <c r="U135" s="52">
        <f>SUMIFS(GENED!$AA:$AA,GENED!$A:$A,$A135,GENED!$B:$B,$B135)</f>
        <v>0</v>
      </c>
      <c r="V135" s="52">
        <f>SUMIFS(GENED!$S:$S,GENED!$A:$A,$A135,GENED!$B:$B,$B135)</f>
        <v>2734.4991992570485</v>
      </c>
      <c r="W135" s="53">
        <f>SUMIFS(EL!D:D,EL!$A:$A,$A135,EL!$B:$B,$B135)</f>
        <v>0</v>
      </c>
      <c r="X135" s="52">
        <f>SUMIFS('Student Support Aid'!G:G,'Student Support Aid'!$A:$A,$A135,'Student Support Aid'!$B:$B,$B135)</f>
        <v>40000</v>
      </c>
      <c r="Y135" s="53">
        <f>SUMIFS('School Library Aid'!I:I,'School Library Aid'!$A:$A,$A135,'School Library Aid'!$B:$B,$B135)</f>
        <v>40000</v>
      </c>
      <c r="Z135" s="53">
        <f>SUMIF(AIEA!A:A,A135,AIEA!D:D)</f>
        <v>0</v>
      </c>
      <c r="AA135" s="53">
        <f>SUMIFS('EOS GE25-F23-WEBLOAD'!$G:$G,'EOS GE25-F23-WEBLOAD'!$A:$A,$A135,'EOS GE25-F23-WEBLOAD'!$B:$B,$B135)*2</f>
        <v>57.2</v>
      </c>
      <c r="AB135" s="53">
        <f>SUMIF('Community Ed'!A:A,'Major Revenues'!A135,'Community Ed'!C:C)</f>
        <v>6270.41</v>
      </c>
      <c r="AC135" s="53">
        <f>SUMIFS(SPED!E:E,SPED!A:A,A135,SPED!B:B,B135)</f>
        <v>16014.671401530351</v>
      </c>
      <c r="AD135" s="55">
        <f t="shared" si="52"/>
        <v>117216.95260078736</v>
      </c>
      <c r="AE135" s="55">
        <f t="shared" si="53"/>
        <v>4098.4948461813765</v>
      </c>
      <c r="AF135" s="51"/>
    </row>
    <row r="136" spans="1:32" x14ac:dyDescent="0.25">
      <c r="A136" s="3">
        <v>330</v>
      </c>
      <c r="B136" s="3">
        <v>1</v>
      </c>
      <c r="C136" s="4" t="s">
        <v>160</v>
      </c>
      <c r="D136" s="5">
        <v>6</v>
      </c>
      <c r="E136" s="52">
        <f>SUMIFS('EOS GE24-F23-WEBLOAD'!$G:$G,'EOS GE24-F23-WEBLOAD'!$A:$A,$A136,'EOS GE24-F23-WEBLOAD'!$B:$B,$B136)</f>
        <v>281.14999999999998</v>
      </c>
      <c r="F136" s="52">
        <f>SUMIFS(GENED!$F:$F,GENED!$A:$A,$A136,GENED!$B:$B,$B136)</f>
        <v>77317</v>
      </c>
      <c r="G136" s="52">
        <f>SUMIFS(GENED!$AM:$AM,GENED!$A:$A,$A136,GENED!$B:$B,$B136)</f>
        <v>28146</v>
      </c>
      <c r="H136" s="52">
        <f>SUMIFS(GENED!$J:$J,GENED!$A:$A,$A136,GENED!$B:$B,$B136)</f>
        <v>0</v>
      </c>
      <c r="I136" s="52">
        <f>SUMIFS(EL!C:C,EL!$A:$A,$A136,EL!$B:$B,$B136)</f>
        <v>21043</v>
      </c>
      <c r="J136" s="52">
        <f>SUMIFS('Student Support Aid'!F:F,'Student Support Aid'!$A:$A,$A136,'Student Support Aid'!$B:$B,$B136)</f>
        <v>40000</v>
      </c>
      <c r="K136" s="52">
        <f>SUMIFS('School Library Aid'!H:H,'School Library Aid'!$A:$A,$A136,'School Library Aid'!$B:$B,$B136)</f>
        <v>40000</v>
      </c>
      <c r="L136" s="52">
        <v>0</v>
      </c>
      <c r="M136" s="52">
        <f>SUMIFS('EOS GE24-F23-WEBLOAD'!$G:$G,'EOS GE24-F23-WEBLOAD'!$A:$A,$A136,'EOS GE24-F23-WEBLOAD'!$B:$B,$B136)*2</f>
        <v>562.29999999999995</v>
      </c>
      <c r="N136" s="52">
        <f>SUMIFS(SPED!D:D,SPED!A:A,A136,SPED!B:B,B136)</f>
        <v>34477.516385406198</v>
      </c>
      <c r="O136" s="55">
        <f t="shared" si="50"/>
        <v>241545.81638540619</v>
      </c>
      <c r="P136" s="52">
        <f t="shared" si="51"/>
        <v>859.13503960663775</v>
      </c>
      <c r="Q136" s="64"/>
      <c r="R136" s="52">
        <f>SUMIFS('EOS GE25-F23-WEBLOAD'!$G:$G,'EOS GE25-F23-WEBLOAD'!$A:$A,$A136,'EOS GE25-F23-WEBLOAD'!$B:$B,$B136)</f>
        <v>257.35000000000002</v>
      </c>
      <c r="S136" s="52">
        <f>SUMIFS(GENED!$O:$O,GENED!$A:$A,$A136,GENED!$B:$B,$B136)</f>
        <v>107572</v>
      </c>
      <c r="T136" s="52">
        <f>SUMIFS(GENED!$AQ:$AQ,GENED!$A:$A,$A136,GENED!$B:$B,$B136)</f>
        <v>41887</v>
      </c>
      <c r="U136" s="52">
        <f>SUMIFS(GENED!$AA:$AA,GENED!$A:$A,$A136,GENED!$B:$B,$B136)</f>
        <v>2380</v>
      </c>
      <c r="V136" s="52">
        <f>SUMIFS(GENED!$S:$S,GENED!$A:$A,$A136,GENED!$B:$B,$B136)</f>
        <v>0</v>
      </c>
      <c r="W136" s="53">
        <f>SUMIFS(EL!D:D,EL!$A:$A,$A136,EL!$B:$B,$B136)</f>
        <v>21300</v>
      </c>
      <c r="X136" s="52">
        <f>SUMIFS('Student Support Aid'!G:G,'Student Support Aid'!$A:$A,$A136,'Student Support Aid'!$B:$B,$B136)</f>
        <v>40000</v>
      </c>
      <c r="Y136" s="53">
        <f>SUMIFS('School Library Aid'!I:I,'School Library Aid'!$A:$A,$A136,'School Library Aid'!$B:$B,$B136)</f>
        <v>40000</v>
      </c>
      <c r="Z136" s="53">
        <f>SUMIF(AIEA!A:A,A136,AIEA!D:D)</f>
        <v>0</v>
      </c>
      <c r="AA136" s="53">
        <f>SUMIFS('EOS GE25-F23-WEBLOAD'!$G:$G,'EOS GE25-F23-WEBLOAD'!$A:$A,$A136,'EOS GE25-F23-WEBLOAD'!$B:$B,$B136)*2</f>
        <v>514.70000000000005</v>
      </c>
      <c r="AB136" s="53">
        <f>SUMIF('Community Ed'!A:A,'Major Revenues'!A136,'Community Ed'!C:C)</f>
        <v>0</v>
      </c>
      <c r="AC136" s="53">
        <f>SUMIFS(SPED!E:E,SPED!A:A,A136,SPED!B:B,B136)</f>
        <v>38578.50968492782</v>
      </c>
      <c r="AD136" s="55">
        <f t="shared" si="52"/>
        <v>292232.20968492783</v>
      </c>
      <c r="AE136" s="55">
        <f t="shared" si="53"/>
        <v>1135.5438495625717</v>
      </c>
      <c r="AF136" s="51"/>
    </row>
    <row r="137" spans="1:32" x14ac:dyDescent="0.25">
      <c r="A137" s="3">
        <v>332</v>
      </c>
      <c r="B137" s="3">
        <v>1</v>
      </c>
      <c r="C137" s="4" t="s">
        <v>161</v>
      </c>
      <c r="D137" s="5">
        <v>5</v>
      </c>
      <c r="E137" s="52">
        <f>SUMIFS('EOS GE24-F23-WEBLOAD'!$G:$G,'EOS GE24-F23-WEBLOAD'!$A:$A,$A137,'EOS GE24-F23-WEBLOAD'!$B:$B,$B137)</f>
        <v>1700.9999999999998</v>
      </c>
      <c r="F137" s="52">
        <f>SUMIFS(GENED!$F:$F,GENED!$A:$A,$A137,GENED!$B:$B,$B137)</f>
        <v>467775</v>
      </c>
      <c r="G137" s="52">
        <f>SUMIFS(GENED!$AM:$AM,GENED!$A:$A,$A137,GENED!$B:$B,$B137)</f>
        <v>78676</v>
      </c>
      <c r="H137" s="52">
        <f>SUMIFS(GENED!$J:$J,GENED!$A:$A,$A137,GENED!$B:$B,$B137)</f>
        <v>0</v>
      </c>
      <c r="I137" s="52">
        <f>SUMIFS(EL!C:C,EL!$A:$A,$A137,EL!$B:$B,$B137)</f>
        <v>10490</v>
      </c>
      <c r="J137" s="52">
        <f>SUMIFS('Student Support Aid'!F:F,'Student Support Aid'!$A:$A,$A137,'Student Support Aid'!$B:$B,$B137)</f>
        <v>40000</v>
      </c>
      <c r="K137" s="52">
        <f>SUMIFS('School Library Aid'!H:H,'School Library Aid'!$A:$A,$A137,'School Library Aid'!$B:$B,$B137)</f>
        <v>40000</v>
      </c>
      <c r="L137" s="52">
        <v>25822</v>
      </c>
      <c r="M137" s="52">
        <f>SUMIFS('EOS GE24-F23-WEBLOAD'!$G:$G,'EOS GE24-F23-WEBLOAD'!$A:$A,$A137,'EOS GE24-F23-WEBLOAD'!$B:$B,$B137)*2</f>
        <v>3401.9999999999995</v>
      </c>
      <c r="N137" s="52">
        <f>SUMIFS(SPED!D:D,SPED!A:A,A137,SPED!B:B,B137)</f>
        <v>650330.12091828091</v>
      </c>
      <c r="O137" s="55">
        <f t="shared" si="50"/>
        <v>1316495.1209182809</v>
      </c>
      <c r="P137" s="52">
        <f t="shared" si="51"/>
        <v>773.95362781791948</v>
      </c>
      <c r="Q137" s="64"/>
      <c r="R137" s="52">
        <f>SUMIFS('EOS GE25-F23-WEBLOAD'!$G:$G,'EOS GE25-F23-WEBLOAD'!$A:$A,$A137,'EOS GE25-F23-WEBLOAD'!$B:$B,$B137)</f>
        <v>1686.3999999999999</v>
      </c>
      <c r="S137" s="52">
        <f>SUMIFS(GENED!$O:$O,GENED!$A:$A,$A137,GENED!$B:$B,$B137)</f>
        <v>704915</v>
      </c>
      <c r="T137" s="52">
        <f>SUMIFS(GENED!$AQ:$AQ,GENED!$A:$A,$A137,GENED!$B:$B,$B137)</f>
        <v>116825</v>
      </c>
      <c r="U137" s="52">
        <f>SUMIFS(GENED!$AA:$AA,GENED!$A:$A,$A137,GENED!$B:$B,$B137)</f>
        <v>28326</v>
      </c>
      <c r="V137" s="52">
        <f>SUMIFS(GENED!$S:$S,GENED!$A:$A,$A137,GENED!$B:$B,$B137)</f>
        <v>0</v>
      </c>
      <c r="W137" s="53">
        <f>SUMIFS(EL!D:D,EL!$A:$A,$A137,EL!$B:$B,$B137)</f>
        <v>10490</v>
      </c>
      <c r="X137" s="52">
        <f>SUMIFS('Student Support Aid'!G:G,'Student Support Aid'!$A:$A,$A137,'Student Support Aid'!$B:$B,$B137)</f>
        <v>40000</v>
      </c>
      <c r="Y137" s="53">
        <f>SUMIFS('School Library Aid'!I:I,'School Library Aid'!$A:$A,$A137,'School Library Aid'!$B:$B,$B137)</f>
        <v>40000</v>
      </c>
      <c r="Z137" s="53">
        <f>SUMIF(AIEA!A:A,A137,AIEA!D:D)</f>
        <v>26248</v>
      </c>
      <c r="AA137" s="53">
        <f>SUMIFS('EOS GE25-F23-WEBLOAD'!$G:$G,'EOS GE25-F23-WEBLOAD'!$A:$A,$A137,'EOS GE25-F23-WEBLOAD'!$B:$B,$B137)*2</f>
        <v>3372.7999999999997</v>
      </c>
      <c r="AB137" s="53">
        <f>SUMIF('Community Ed'!A:A,'Major Revenues'!A137,'Community Ed'!C:C)</f>
        <v>53519.49</v>
      </c>
      <c r="AC137" s="53">
        <f>SUMIFS(SPED!E:E,SPED!A:A,A137,SPED!B:B,B137)</f>
        <v>650793.20987752546</v>
      </c>
      <c r="AD137" s="55">
        <f t="shared" si="52"/>
        <v>1674489.4998775255</v>
      </c>
      <c r="AE137" s="55">
        <f t="shared" si="53"/>
        <v>992.93732203363709</v>
      </c>
      <c r="AF137" s="51"/>
    </row>
    <row r="138" spans="1:32" x14ac:dyDescent="0.25">
      <c r="A138" s="3">
        <v>333</v>
      </c>
      <c r="B138" s="3">
        <v>1</v>
      </c>
      <c r="C138" s="4" t="s">
        <v>162</v>
      </c>
      <c r="D138" s="5">
        <v>6</v>
      </c>
      <c r="E138" s="52">
        <f>SUMIFS('EOS GE24-F23-WEBLOAD'!$G:$G,'EOS GE24-F23-WEBLOAD'!$A:$A,$A138,'EOS GE24-F23-WEBLOAD'!$B:$B,$B138)</f>
        <v>532.20000000000005</v>
      </c>
      <c r="F138" s="52">
        <f>SUMIFS(GENED!$F:$F,GENED!$A:$A,$A138,GENED!$B:$B,$B138)</f>
        <v>146355</v>
      </c>
      <c r="G138" s="52">
        <f>SUMIFS(GENED!$AM:$AM,GENED!$A:$A,$A138,GENED!$B:$B,$B138)</f>
        <v>26600</v>
      </c>
      <c r="H138" s="52">
        <f>SUMIFS(GENED!$J:$J,GENED!$A:$A,$A138,GENED!$B:$B,$B138)</f>
        <v>0</v>
      </c>
      <c r="I138" s="52">
        <f>SUMIFS(EL!C:C,EL!$A:$A,$A138,EL!$B:$B,$B138)</f>
        <v>0</v>
      </c>
      <c r="J138" s="52">
        <f>SUMIFS('Student Support Aid'!F:F,'Student Support Aid'!$A:$A,$A138,'Student Support Aid'!$B:$B,$B138)</f>
        <v>40000</v>
      </c>
      <c r="K138" s="52">
        <f>SUMIFS('School Library Aid'!H:H,'School Library Aid'!$A:$A,$A138,'School Library Aid'!$B:$B,$B138)</f>
        <v>40000</v>
      </c>
      <c r="L138" s="52">
        <v>0</v>
      </c>
      <c r="M138" s="52">
        <f>SUMIFS('EOS GE24-F23-WEBLOAD'!$G:$G,'EOS GE24-F23-WEBLOAD'!$A:$A,$A138,'EOS GE24-F23-WEBLOAD'!$B:$B,$B138)*2</f>
        <v>1064.4000000000001</v>
      </c>
      <c r="N138" s="52">
        <f>SUMIFS(SPED!D:D,SPED!A:A,A138,SPED!B:B,B138)</f>
        <v>201260.85268622672</v>
      </c>
      <c r="O138" s="55">
        <f t="shared" si="50"/>
        <v>455280.25268622674</v>
      </c>
      <c r="P138" s="52">
        <f t="shared" si="51"/>
        <v>855.46834401771275</v>
      </c>
      <c r="Q138" s="64"/>
      <c r="R138" s="52">
        <f>SUMIFS('EOS GE25-F23-WEBLOAD'!$G:$G,'EOS GE25-F23-WEBLOAD'!$A:$A,$A138,'EOS GE25-F23-WEBLOAD'!$B:$B,$B138)</f>
        <v>567.4</v>
      </c>
      <c r="S138" s="52">
        <f>SUMIFS(GENED!$O:$O,GENED!$A:$A,$A138,GENED!$B:$B,$B138)</f>
        <v>237173</v>
      </c>
      <c r="T138" s="52">
        <f>SUMIFS(GENED!$AQ:$AQ,GENED!$A:$A,$A138,GENED!$B:$B,$B138)</f>
        <v>41291</v>
      </c>
      <c r="U138" s="52">
        <f>SUMIFS(GENED!$AA:$AA,GENED!$A:$A,$A138,GENED!$B:$B,$B138)</f>
        <v>28944</v>
      </c>
      <c r="V138" s="52">
        <f>SUMIFS(GENED!$S:$S,GENED!$A:$A,$A138,GENED!$B:$B,$B138)</f>
        <v>0</v>
      </c>
      <c r="W138" s="53">
        <f>SUMIFS(EL!D:D,EL!$A:$A,$A138,EL!$B:$B,$B138)</f>
        <v>0</v>
      </c>
      <c r="X138" s="52">
        <f>SUMIFS('Student Support Aid'!G:G,'Student Support Aid'!$A:$A,$A138,'Student Support Aid'!$B:$B,$B138)</f>
        <v>40000</v>
      </c>
      <c r="Y138" s="53">
        <f>SUMIFS('School Library Aid'!I:I,'School Library Aid'!$A:$A,$A138,'School Library Aid'!$B:$B,$B138)</f>
        <v>40000</v>
      </c>
      <c r="Z138" s="53">
        <f>SUMIF(AIEA!A:A,A138,AIEA!D:D)</f>
        <v>0</v>
      </c>
      <c r="AA138" s="53">
        <f>SUMIFS('EOS GE25-F23-WEBLOAD'!$G:$G,'EOS GE25-F23-WEBLOAD'!$A:$A,$A138,'EOS GE25-F23-WEBLOAD'!$B:$B,$B138)*2</f>
        <v>1134.8</v>
      </c>
      <c r="AB138" s="53">
        <f>SUMIF('Community Ed'!A:A,'Major Revenues'!A138,'Community Ed'!C:C)</f>
        <v>17114.46</v>
      </c>
      <c r="AC138" s="53">
        <f>SUMIFS(SPED!E:E,SPED!A:A,A138,SPED!B:B,B138)</f>
        <v>211840.11614347238</v>
      </c>
      <c r="AD138" s="55">
        <f t="shared" si="52"/>
        <v>617497.37614347239</v>
      </c>
      <c r="AE138" s="55">
        <f t="shared" si="53"/>
        <v>1088.2928730057674</v>
      </c>
      <c r="AF138" s="51"/>
    </row>
    <row r="139" spans="1:32" x14ac:dyDescent="0.25">
      <c r="A139" s="3">
        <v>345</v>
      </c>
      <c r="B139" s="3">
        <v>1</v>
      </c>
      <c r="C139" s="4" t="s">
        <v>163</v>
      </c>
      <c r="D139" s="5">
        <v>5</v>
      </c>
      <c r="E139" s="52">
        <f>SUMIFS('EOS GE24-F23-WEBLOAD'!$G:$G,'EOS GE24-F23-WEBLOAD'!$A:$A,$A139,'EOS GE24-F23-WEBLOAD'!$B:$B,$B139)</f>
        <v>1659.6000000000001</v>
      </c>
      <c r="F139" s="52">
        <f>SUMIFS(GENED!$F:$F,GENED!$A:$A,$A139,GENED!$B:$B,$B139)</f>
        <v>456390</v>
      </c>
      <c r="G139" s="52">
        <f>SUMIFS(GENED!$AM:$AM,GENED!$A:$A,$A139,GENED!$B:$B,$B139)</f>
        <v>36099</v>
      </c>
      <c r="H139" s="52">
        <f>SUMIFS(GENED!$J:$J,GENED!$A:$A,$A139,GENED!$B:$B,$B139)</f>
        <v>0</v>
      </c>
      <c r="I139" s="52">
        <f>SUMIFS(EL!C:C,EL!$A:$A,$A139,EL!$B:$B,$B139)</f>
        <v>13779</v>
      </c>
      <c r="J139" s="52">
        <f>SUMIFS('Student Support Aid'!F:F,'Student Support Aid'!$A:$A,$A139,'Student Support Aid'!$B:$B,$B139)</f>
        <v>40000</v>
      </c>
      <c r="K139" s="52">
        <f>SUMIFS('School Library Aid'!H:H,'School Library Aid'!$A:$A,$A139,'School Library Aid'!$B:$B,$B139)</f>
        <v>40000</v>
      </c>
      <c r="L139" s="52">
        <v>0</v>
      </c>
      <c r="M139" s="52">
        <f>SUMIFS('EOS GE24-F23-WEBLOAD'!$G:$G,'EOS GE24-F23-WEBLOAD'!$A:$A,$A139,'EOS GE24-F23-WEBLOAD'!$B:$B,$B139)*2</f>
        <v>3319.2000000000003</v>
      </c>
      <c r="N139" s="52">
        <f>SUMIFS(SPED!D:D,SPED!A:A,A139,SPED!B:B,B139)</f>
        <v>460815.89355152799</v>
      </c>
      <c r="O139" s="55">
        <f t="shared" si="50"/>
        <v>1050403.0935515279</v>
      </c>
      <c r="P139" s="52">
        <f t="shared" si="51"/>
        <v>632.925460081663</v>
      </c>
      <c r="Q139" s="64"/>
      <c r="R139" s="52">
        <f>SUMIFS('EOS GE25-F23-WEBLOAD'!$G:$G,'EOS GE25-F23-WEBLOAD'!$A:$A,$A139,'EOS GE25-F23-WEBLOAD'!$B:$B,$B139)</f>
        <v>1640.6000000000001</v>
      </c>
      <c r="S139" s="52">
        <f>SUMIFS(GENED!$O:$O,GENED!$A:$A,$A139,GENED!$B:$B,$B139)</f>
        <v>685771</v>
      </c>
      <c r="T139" s="52">
        <f>SUMIFS(GENED!$AQ:$AQ,GENED!$A:$A,$A139,GENED!$B:$B,$B139)</f>
        <v>55782</v>
      </c>
      <c r="U139" s="52">
        <f>SUMIFS(GENED!$AA:$AA,GENED!$A:$A,$A139,GENED!$B:$B,$B139)</f>
        <v>0</v>
      </c>
      <c r="V139" s="52">
        <f>SUMIFS(GENED!$S:$S,GENED!$A:$A,$A139,GENED!$B:$B,$B139)</f>
        <v>0</v>
      </c>
      <c r="W139" s="53">
        <f>SUMIFS(EL!D:D,EL!$A:$A,$A139,EL!$B:$B,$B139)</f>
        <v>13786</v>
      </c>
      <c r="X139" s="52">
        <f>SUMIFS('Student Support Aid'!G:G,'Student Support Aid'!$A:$A,$A139,'Student Support Aid'!$B:$B,$B139)</f>
        <v>40000</v>
      </c>
      <c r="Y139" s="53">
        <f>SUMIFS('School Library Aid'!I:I,'School Library Aid'!$A:$A,$A139,'School Library Aid'!$B:$B,$B139)</f>
        <v>40000</v>
      </c>
      <c r="Z139" s="53">
        <f>SUMIF(AIEA!A:A,A139,AIEA!D:D)</f>
        <v>0</v>
      </c>
      <c r="AA139" s="53">
        <f>SUMIFS('EOS GE25-F23-WEBLOAD'!$G:$G,'EOS GE25-F23-WEBLOAD'!$A:$A,$A139,'EOS GE25-F23-WEBLOAD'!$B:$B,$B139)*2</f>
        <v>3281.2000000000003</v>
      </c>
      <c r="AB139" s="53">
        <f>SUMIF('Community Ed'!A:A,'Major Revenues'!A139,'Community Ed'!C:C)</f>
        <v>9443.0499999999993</v>
      </c>
      <c r="AC139" s="53">
        <f>SUMIFS(SPED!E:E,SPED!A:A,A139,SPED!B:B,B139)</f>
        <v>478349.46634576842</v>
      </c>
      <c r="AD139" s="55">
        <f t="shared" si="52"/>
        <v>1326412.7163457684</v>
      </c>
      <c r="AE139" s="55">
        <f t="shared" si="53"/>
        <v>808.49245175287592</v>
      </c>
      <c r="AF139" s="51"/>
    </row>
    <row r="140" spans="1:32" x14ac:dyDescent="0.25">
      <c r="A140" s="3">
        <v>347</v>
      </c>
      <c r="B140" s="3">
        <v>1</v>
      </c>
      <c r="C140" s="4" t="s">
        <v>164</v>
      </c>
      <c r="D140" s="5">
        <v>4</v>
      </c>
      <c r="E140" s="52">
        <f>SUMIFS('EOS GE24-F23-WEBLOAD'!$G:$G,'EOS GE24-F23-WEBLOAD'!$A:$A,$A140,'EOS GE24-F23-WEBLOAD'!$B:$B,$B140)</f>
        <v>4346.83</v>
      </c>
      <c r="F140" s="52">
        <f>SUMIFS(GENED!$F:$F,GENED!$A:$A,$A140,GENED!$B:$B,$B140)</f>
        <v>1195379</v>
      </c>
      <c r="G140" s="52">
        <f>SUMIFS(GENED!$AM:$AM,GENED!$A:$A,$A140,GENED!$B:$B,$B140)</f>
        <v>406692</v>
      </c>
      <c r="H140" s="52">
        <f>SUMIFS(GENED!$J:$J,GENED!$A:$A,$A140,GENED!$B:$B,$B140)</f>
        <v>0</v>
      </c>
      <c r="I140" s="52">
        <f>SUMIFS(EL!C:C,EL!$A:$A,$A140,EL!$B:$B,$B140)</f>
        <v>570130</v>
      </c>
      <c r="J140" s="52">
        <f>SUMIFS('Student Support Aid'!F:F,'Student Support Aid'!$A:$A,$A140,'Student Support Aid'!$B:$B,$B140)</f>
        <v>51901.150199999996</v>
      </c>
      <c r="K140" s="52">
        <f>SUMIFS('School Library Aid'!H:H,'School Library Aid'!$A:$A,$A140,'School Library Aid'!$B:$B,$B140)</f>
        <v>70027.431299999997</v>
      </c>
      <c r="L140" s="52">
        <v>22698</v>
      </c>
      <c r="M140" s="52">
        <f>SUMIFS('EOS GE24-F23-WEBLOAD'!$G:$G,'EOS GE24-F23-WEBLOAD'!$A:$A,$A140,'EOS GE24-F23-WEBLOAD'!$B:$B,$B140)*2</f>
        <v>8693.66</v>
      </c>
      <c r="N140" s="52">
        <f>SUMIFS(SPED!D:D,SPED!A:A,A140,SPED!B:B,B140)</f>
        <v>1887427.1490251776</v>
      </c>
      <c r="O140" s="55">
        <f t="shared" si="50"/>
        <v>4212948.3905251771</v>
      </c>
      <c r="P140" s="52">
        <f t="shared" si="51"/>
        <v>969.20017358055804</v>
      </c>
      <c r="Q140" s="64"/>
      <c r="R140" s="52">
        <f>SUMIFS('EOS GE25-F23-WEBLOAD'!$G:$G,'EOS GE25-F23-WEBLOAD'!$A:$A,$A140,'EOS GE25-F23-WEBLOAD'!$B:$B,$B140)</f>
        <v>4313.83</v>
      </c>
      <c r="S140" s="52">
        <f>SUMIFS(GENED!$O:$O,GENED!$A:$A,$A140,GENED!$B:$B,$B140)</f>
        <v>1803181</v>
      </c>
      <c r="T140" s="52">
        <f>SUMIFS(GENED!$AQ:$AQ,GENED!$A:$A,$A140,GENED!$B:$B,$B140)</f>
        <v>610983</v>
      </c>
      <c r="U140" s="52">
        <f>SUMIFS(GENED!$AA:$AA,GENED!$A:$A,$A140,GENED!$B:$B,$B140)</f>
        <v>199519</v>
      </c>
      <c r="V140" s="52">
        <f>SUMIFS(GENED!$S:$S,GENED!$A:$A,$A140,GENED!$B:$B,$B140)</f>
        <v>0</v>
      </c>
      <c r="W140" s="53">
        <f>SUMIFS(EL!D:D,EL!$A:$A,$A140,EL!$B:$B,$B140)</f>
        <v>570130</v>
      </c>
      <c r="X140" s="52">
        <f>SUMIFS('Student Support Aid'!G:G,'Student Support Aid'!$A:$A,$A140,'Student Support Aid'!$B:$B,$B140)</f>
        <v>73680.21639999999</v>
      </c>
      <c r="Y140" s="53">
        <f>SUMIFS('School Library Aid'!I:I,'School Library Aid'!$A:$A,$A140,'School Library Aid'!$B:$B,$B140)</f>
        <v>69495.801299999992</v>
      </c>
      <c r="Z140" s="53">
        <f>SUMIF(AIEA!A:A,A140,AIEA!D:D)</f>
        <v>22982</v>
      </c>
      <c r="AA140" s="53">
        <f>SUMIFS('EOS GE25-F23-WEBLOAD'!$G:$G,'EOS GE25-F23-WEBLOAD'!$A:$A,$A140,'EOS GE25-F23-WEBLOAD'!$B:$B,$B140)*2</f>
        <v>8627.66</v>
      </c>
      <c r="AB140" s="53">
        <f>SUMIF('Community Ed'!A:A,'Major Revenues'!A140,'Community Ed'!C:C)</f>
        <v>100709.07</v>
      </c>
      <c r="AC140" s="53">
        <f>SUMIFS(SPED!E:E,SPED!A:A,A140,SPED!B:B,B140)</f>
        <v>1915154.6559986565</v>
      </c>
      <c r="AD140" s="55">
        <f t="shared" si="52"/>
        <v>5374462.4036986567</v>
      </c>
      <c r="AE140" s="55">
        <f t="shared" si="53"/>
        <v>1245.8679186937493</v>
      </c>
      <c r="AF140" s="51"/>
    </row>
    <row r="141" spans="1:32" x14ac:dyDescent="0.25">
      <c r="A141" s="3">
        <v>356</v>
      </c>
      <c r="B141" s="3">
        <v>1</v>
      </c>
      <c r="C141" s="4" t="s">
        <v>165</v>
      </c>
      <c r="D141" s="5">
        <v>6</v>
      </c>
      <c r="E141" s="52">
        <f>SUMIFS('EOS GE24-F23-WEBLOAD'!$G:$G,'EOS GE24-F23-WEBLOAD'!$A:$A,$A141,'EOS GE24-F23-WEBLOAD'!$B:$B,$B141)</f>
        <v>196</v>
      </c>
      <c r="F141" s="52">
        <f>SUMIFS(GENED!$F:$F,GENED!$A:$A,$A141,GENED!$B:$B,$B141)</f>
        <v>53900</v>
      </c>
      <c r="G141" s="52">
        <f>SUMIFS(GENED!$AM:$AM,GENED!$A:$A,$A141,GENED!$B:$B,$B141)</f>
        <v>13925</v>
      </c>
      <c r="H141" s="52">
        <f>SUMIFS(GENED!$J:$J,GENED!$A:$A,$A141,GENED!$B:$B,$B141)</f>
        <v>0</v>
      </c>
      <c r="I141" s="52">
        <f>SUMIFS(EL!C:C,EL!$A:$A,$A141,EL!$B:$B,$B141)</f>
        <v>0</v>
      </c>
      <c r="J141" s="52">
        <f>SUMIFS('Student Support Aid'!F:F,'Student Support Aid'!$A:$A,$A141,'Student Support Aid'!$B:$B,$B141)</f>
        <v>40000</v>
      </c>
      <c r="K141" s="52">
        <f>SUMIFS('School Library Aid'!H:H,'School Library Aid'!$A:$A,$A141,'School Library Aid'!$B:$B,$B141)</f>
        <v>40000</v>
      </c>
      <c r="L141" s="52">
        <v>0</v>
      </c>
      <c r="M141" s="52">
        <f>SUMIFS('EOS GE24-F23-WEBLOAD'!$G:$G,'EOS GE24-F23-WEBLOAD'!$A:$A,$A141,'EOS GE24-F23-WEBLOAD'!$B:$B,$B141)*2</f>
        <v>392</v>
      </c>
      <c r="N141" s="52">
        <f>SUMIFS(SPED!D:D,SPED!A:A,A141,SPED!B:B,B141)</f>
        <v>55641.219511507661</v>
      </c>
      <c r="O141" s="55">
        <f t="shared" si="50"/>
        <v>203858.21951150766</v>
      </c>
      <c r="P141" s="52">
        <f t="shared" si="51"/>
        <v>1040.0929566913655</v>
      </c>
      <c r="Q141" s="64"/>
      <c r="R141" s="52">
        <f>SUMIFS('EOS GE25-F23-WEBLOAD'!$G:$G,'EOS GE25-F23-WEBLOAD'!$A:$A,$A141,'EOS GE25-F23-WEBLOAD'!$B:$B,$B141)</f>
        <v>205.20000000000002</v>
      </c>
      <c r="S141" s="52">
        <f>SUMIFS(GENED!$O:$O,GENED!$A:$A,$A141,GENED!$B:$B,$B141)</f>
        <v>85773</v>
      </c>
      <c r="T141" s="52">
        <f>SUMIFS(GENED!$AQ:$AQ,GENED!$A:$A,$A141,GENED!$B:$B,$B141)</f>
        <v>21843.999999999534</v>
      </c>
      <c r="U141" s="52">
        <f>SUMIFS(GENED!$AA:$AA,GENED!$A:$A,$A141,GENED!$B:$B,$B141)</f>
        <v>6140</v>
      </c>
      <c r="V141" s="52">
        <f>SUMIFS(GENED!$S:$S,GENED!$A:$A,$A141,GENED!$B:$B,$B141)</f>
        <v>0</v>
      </c>
      <c r="W141" s="53">
        <f>SUMIFS(EL!D:D,EL!$A:$A,$A141,EL!$B:$B,$B141)</f>
        <v>0</v>
      </c>
      <c r="X141" s="52">
        <f>SUMIFS('Student Support Aid'!G:G,'Student Support Aid'!$A:$A,$A141,'Student Support Aid'!$B:$B,$B141)</f>
        <v>40000</v>
      </c>
      <c r="Y141" s="53">
        <f>SUMIFS('School Library Aid'!I:I,'School Library Aid'!$A:$A,$A141,'School Library Aid'!$B:$B,$B141)</f>
        <v>40000</v>
      </c>
      <c r="Z141" s="53">
        <f>SUMIF(AIEA!A:A,A141,AIEA!D:D)</f>
        <v>0</v>
      </c>
      <c r="AA141" s="53">
        <f>SUMIFS('EOS GE25-F23-WEBLOAD'!$G:$G,'EOS GE25-F23-WEBLOAD'!$A:$A,$A141,'EOS GE25-F23-WEBLOAD'!$B:$B,$B141)*2</f>
        <v>410.40000000000003</v>
      </c>
      <c r="AB141" s="53">
        <f>SUMIF('Community Ed'!A:A,'Major Revenues'!A141,'Community Ed'!C:C)</f>
        <v>4098.13</v>
      </c>
      <c r="AC141" s="53">
        <f>SUMIFS(SPED!E:E,SPED!A:A,A141,SPED!B:B,B141)</f>
        <v>63897.092666570272</v>
      </c>
      <c r="AD141" s="55">
        <f t="shared" si="52"/>
        <v>262162.62266656978</v>
      </c>
      <c r="AE141" s="55">
        <f t="shared" si="53"/>
        <v>1277.5956270300671</v>
      </c>
      <c r="AF141" s="51"/>
    </row>
    <row r="142" spans="1:32" x14ac:dyDescent="0.25">
      <c r="A142" s="3">
        <v>361</v>
      </c>
      <c r="B142" s="3">
        <v>1</v>
      </c>
      <c r="C142" s="4" t="s">
        <v>166</v>
      </c>
      <c r="D142" s="5">
        <v>5</v>
      </c>
      <c r="E142" s="52">
        <f>SUMIFS('EOS GE24-F23-WEBLOAD'!$G:$G,'EOS GE24-F23-WEBLOAD'!$A:$A,$A142,'EOS GE24-F23-WEBLOAD'!$B:$B,$B142)</f>
        <v>940.59999999999991</v>
      </c>
      <c r="F142" s="52">
        <f>SUMIFS(GENED!$F:$F,GENED!$A:$A,$A142,GENED!$B:$B,$B142)</f>
        <v>258665</v>
      </c>
      <c r="G142" s="52">
        <f>SUMIFS(GENED!$AM:$AM,GENED!$A:$A,$A142,GENED!$B:$B,$B142)</f>
        <v>41118</v>
      </c>
      <c r="H142" s="52">
        <f>SUMIFS(GENED!$J:$J,GENED!$A:$A,$A142,GENED!$B:$B,$B142)</f>
        <v>0</v>
      </c>
      <c r="I142" s="52">
        <f>SUMIFS(EL!C:C,EL!$A:$A,$A142,EL!$B:$B,$B142)</f>
        <v>10530</v>
      </c>
      <c r="J142" s="52">
        <f>SUMIFS('Student Support Aid'!F:F,'Student Support Aid'!$A:$A,$A142,'Student Support Aid'!$B:$B,$B142)</f>
        <v>40000</v>
      </c>
      <c r="K142" s="52">
        <f>SUMIFS('School Library Aid'!H:H,'School Library Aid'!$A:$A,$A142,'School Library Aid'!$B:$B,$B142)</f>
        <v>40000</v>
      </c>
      <c r="L142" s="52">
        <v>29088</v>
      </c>
      <c r="M142" s="52">
        <f>SUMIFS('EOS GE24-F23-WEBLOAD'!$G:$G,'EOS GE24-F23-WEBLOAD'!$A:$A,$A142,'EOS GE24-F23-WEBLOAD'!$B:$B,$B142)*2</f>
        <v>1881.1999999999998</v>
      </c>
      <c r="N142" s="52">
        <f>SUMIFS(SPED!D:D,SPED!A:A,A142,SPED!B:B,B142)</f>
        <v>331347.14065296506</v>
      </c>
      <c r="O142" s="55">
        <f t="shared" si="50"/>
        <v>752629.34065296501</v>
      </c>
      <c r="P142" s="52">
        <f t="shared" si="51"/>
        <v>800.15877169143641</v>
      </c>
      <c r="Q142" s="64"/>
      <c r="R142" s="52">
        <f>SUMIFS('EOS GE25-F23-WEBLOAD'!$G:$G,'EOS GE25-F23-WEBLOAD'!$A:$A,$A142,'EOS GE25-F23-WEBLOAD'!$B:$B,$B142)</f>
        <v>940.59999999999991</v>
      </c>
      <c r="S142" s="52">
        <f>SUMIFS(GENED!$O:$O,GENED!$A:$A,$A142,GENED!$B:$B,$B142)</f>
        <v>393171</v>
      </c>
      <c r="T142" s="52">
        <f>SUMIFS(GENED!$AQ:$AQ,GENED!$A:$A,$A142,GENED!$B:$B,$B142)</f>
        <v>59661</v>
      </c>
      <c r="U142" s="52">
        <f>SUMIFS(GENED!$AA:$AA,GENED!$A:$A,$A142,GENED!$B:$B,$B142)</f>
        <v>0</v>
      </c>
      <c r="V142" s="52">
        <f>SUMIFS(GENED!$S:$S,GENED!$A:$A,$A142,GENED!$B:$B,$B142)</f>
        <v>0</v>
      </c>
      <c r="W142" s="53">
        <f>SUMIFS(EL!D:D,EL!$A:$A,$A142,EL!$B:$B,$B142)</f>
        <v>10530</v>
      </c>
      <c r="X142" s="52">
        <f>SUMIFS('Student Support Aid'!G:G,'Student Support Aid'!$A:$A,$A142,'Student Support Aid'!$B:$B,$B142)</f>
        <v>40000</v>
      </c>
      <c r="Y142" s="53">
        <f>SUMIFS('School Library Aid'!I:I,'School Library Aid'!$A:$A,$A142,'School Library Aid'!$B:$B,$B142)</f>
        <v>40000</v>
      </c>
      <c r="Z142" s="53">
        <f>SUMIF(AIEA!A:A,A142,AIEA!D:D)</f>
        <v>29514</v>
      </c>
      <c r="AA142" s="53">
        <f>SUMIFS('EOS GE25-F23-WEBLOAD'!$G:$G,'EOS GE25-F23-WEBLOAD'!$A:$A,$A142,'EOS GE25-F23-WEBLOAD'!$B:$B,$B142)*2</f>
        <v>1881.1999999999998</v>
      </c>
      <c r="AB142" s="53">
        <f>SUMIF('Community Ed'!A:A,'Major Revenues'!A142,'Community Ed'!C:C)</f>
        <v>43771.47</v>
      </c>
      <c r="AC142" s="53">
        <f>SUMIFS(SPED!E:E,SPED!A:A,A142,SPED!B:B,B142)</f>
        <v>327757.45473411737</v>
      </c>
      <c r="AD142" s="55">
        <f t="shared" si="52"/>
        <v>946286.1247341173</v>
      </c>
      <c r="AE142" s="55">
        <f t="shared" si="53"/>
        <v>1006.0452102212603</v>
      </c>
      <c r="AF142" s="51"/>
    </row>
    <row r="143" spans="1:32" x14ac:dyDescent="0.25">
      <c r="A143" s="3">
        <v>362</v>
      </c>
      <c r="B143" s="3">
        <v>1</v>
      </c>
      <c r="C143" s="4" t="s">
        <v>167</v>
      </c>
      <c r="D143" s="5">
        <v>6</v>
      </c>
      <c r="E143" s="52">
        <f>SUMIFS('EOS GE24-F23-WEBLOAD'!$G:$G,'EOS GE24-F23-WEBLOAD'!$A:$A,$A143,'EOS GE24-F23-WEBLOAD'!$B:$B,$B143)</f>
        <v>303.40000000000003</v>
      </c>
      <c r="F143" s="52">
        <f>SUMIFS(GENED!$F:$F,GENED!$A:$A,$A143,GENED!$B:$B,$B143)</f>
        <v>83435</v>
      </c>
      <c r="G143" s="52">
        <f>SUMIFS(GENED!$AM:$AM,GENED!$A:$A,$A143,GENED!$B:$B,$B143)</f>
        <v>54481</v>
      </c>
      <c r="H143" s="52">
        <f>SUMIFS(GENED!$J:$J,GENED!$A:$A,$A143,GENED!$B:$B,$B143)</f>
        <v>0</v>
      </c>
      <c r="I143" s="52">
        <f>SUMIFS(EL!C:C,EL!$A:$A,$A143,EL!$B:$B,$B143)</f>
        <v>0</v>
      </c>
      <c r="J143" s="52">
        <f>SUMIFS('Student Support Aid'!F:F,'Student Support Aid'!$A:$A,$A143,'Student Support Aid'!$B:$B,$B143)</f>
        <v>40000</v>
      </c>
      <c r="K143" s="52">
        <f>SUMIFS('School Library Aid'!H:H,'School Library Aid'!$A:$A,$A143,'School Library Aid'!$B:$B,$B143)</f>
        <v>40000</v>
      </c>
      <c r="L143" s="52">
        <v>0</v>
      </c>
      <c r="M143" s="52">
        <f>SUMIFS('EOS GE24-F23-WEBLOAD'!$G:$G,'EOS GE24-F23-WEBLOAD'!$A:$A,$A143,'EOS GE24-F23-WEBLOAD'!$B:$B,$B143)*2</f>
        <v>606.80000000000007</v>
      </c>
      <c r="N143" s="52">
        <f>SUMIFS(SPED!D:D,SPED!A:A,A143,SPED!B:B,B143)</f>
        <v>22391.888441556017</v>
      </c>
      <c r="O143" s="55">
        <f t="shared" si="50"/>
        <v>240914.68844155601</v>
      </c>
      <c r="P143" s="52">
        <f t="shared" si="51"/>
        <v>794.04973118508894</v>
      </c>
      <c r="Q143" s="64"/>
      <c r="R143" s="52">
        <f>SUMIFS('EOS GE25-F23-WEBLOAD'!$G:$G,'EOS GE25-F23-WEBLOAD'!$A:$A,$A143,'EOS GE25-F23-WEBLOAD'!$B:$B,$B143)</f>
        <v>303.40000000000003</v>
      </c>
      <c r="S143" s="52">
        <f>SUMIFS(GENED!$O:$O,GENED!$A:$A,$A143,GENED!$B:$B,$B143)</f>
        <v>126821</v>
      </c>
      <c r="T143" s="52">
        <f>SUMIFS(GENED!$AQ:$AQ,GENED!$A:$A,$A143,GENED!$B:$B,$B143)</f>
        <v>77079</v>
      </c>
      <c r="U143" s="52">
        <f>SUMIFS(GENED!$AA:$AA,GENED!$A:$A,$A143,GENED!$B:$B,$B143)</f>
        <v>16360</v>
      </c>
      <c r="V143" s="52">
        <f>SUMIFS(GENED!$S:$S,GENED!$A:$A,$A143,GENED!$B:$B,$B143)</f>
        <v>0</v>
      </c>
      <c r="W143" s="53">
        <f>SUMIFS(EL!D:D,EL!$A:$A,$A143,EL!$B:$B,$B143)</f>
        <v>0</v>
      </c>
      <c r="X143" s="52">
        <f>SUMIFS('Student Support Aid'!G:G,'Student Support Aid'!$A:$A,$A143,'Student Support Aid'!$B:$B,$B143)</f>
        <v>40000</v>
      </c>
      <c r="Y143" s="53">
        <f>SUMIFS('School Library Aid'!I:I,'School Library Aid'!$A:$A,$A143,'School Library Aid'!$B:$B,$B143)</f>
        <v>40000</v>
      </c>
      <c r="Z143" s="53">
        <f>SUMIF(AIEA!A:A,A143,AIEA!D:D)</f>
        <v>0</v>
      </c>
      <c r="AA143" s="53">
        <f>SUMIFS('EOS GE25-F23-WEBLOAD'!$G:$G,'EOS GE25-F23-WEBLOAD'!$A:$A,$A143,'EOS GE25-F23-WEBLOAD'!$B:$B,$B143)*2</f>
        <v>606.80000000000007</v>
      </c>
      <c r="AB143" s="53">
        <f>SUMIF('Community Ed'!A:A,'Major Revenues'!A143,'Community Ed'!C:C)</f>
        <v>6344.33</v>
      </c>
      <c r="AC143" s="53">
        <f>SUMIFS(SPED!E:E,SPED!A:A,A143,SPED!B:B,B143)</f>
        <v>23427.526392435306</v>
      </c>
      <c r="AD143" s="55">
        <f t="shared" si="52"/>
        <v>330638.65639243531</v>
      </c>
      <c r="AE143" s="55">
        <f t="shared" si="53"/>
        <v>1089.7780368900305</v>
      </c>
      <c r="AF143" s="51"/>
    </row>
    <row r="144" spans="1:32" x14ac:dyDescent="0.25">
      <c r="A144" s="3">
        <v>363</v>
      </c>
      <c r="B144" s="3">
        <v>1</v>
      </c>
      <c r="C144" s="4" t="s">
        <v>168</v>
      </c>
      <c r="D144" s="5">
        <v>6</v>
      </c>
      <c r="E144" s="52">
        <f>SUMIFS('EOS GE24-F23-WEBLOAD'!$G:$G,'EOS GE24-F23-WEBLOAD'!$A:$A,$A144,'EOS GE24-F23-WEBLOAD'!$B:$B,$B144)</f>
        <v>295.2</v>
      </c>
      <c r="F144" s="52">
        <f>SUMIFS(GENED!$F:$F,GENED!$A:$A,$A144,GENED!$B:$B,$B144)</f>
        <v>81180</v>
      </c>
      <c r="G144" s="52">
        <f>SUMIFS(GENED!$AM:$AM,GENED!$A:$A,$A144,GENED!$B:$B,$B144)</f>
        <v>81069</v>
      </c>
      <c r="H144" s="52">
        <f>SUMIFS(GENED!$J:$J,GENED!$A:$A,$A144,GENED!$B:$B,$B144)</f>
        <v>0</v>
      </c>
      <c r="I144" s="52">
        <f>SUMIFS(EL!C:C,EL!$A:$A,$A144,EL!$B:$B,$B144)</f>
        <v>10487</v>
      </c>
      <c r="J144" s="52">
        <f>SUMIFS('Student Support Aid'!F:F,'Student Support Aid'!$A:$A,$A144,'Student Support Aid'!$B:$B,$B144)</f>
        <v>40000</v>
      </c>
      <c r="K144" s="52">
        <f>SUMIFS('School Library Aid'!H:H,'School Library Aid'!$A:$A,$A144,'School Library Aid'!$B:$B,$B144)</f>
        <v>40000</v>
      </c>
      <c r="L144" s="52">
        <v>22272</v>
      </c>
      <c r="M144" s="52">
        <f>SUMIFS('EOS GE24-F23-WEBLOAD'!$G:$G,'EOS GE24-F23-WEBLOAD'!$A:$A,$A144,'EOS GE24-F23-WEBLOAD'!$B:$B,$B144)*2</f>
        <v>590.4</v>
      </c>
      <c r="N144" s="52">
        <f>SUMIFS(SPED!D:D,SPED!A:A,A144,SPED!B:B,B144)</f>
        <v>65062.142741883756</v>
      </c>
      <c r="O144" s="55">
        <f t="shared" si="50"/>
        <v>340660.54274188378</v>
      </c>
      <c r="P144" s="52">
        <f t="shared" si="51"/>
        <v>1153.9991285294166</v>
      </c>
      <c r="Q144" s="64"/>
      <c r="R144" s="52">
        <f>SUMIFS('EOS GE25-F23-WEBLOAD'!$G:$G,'EOS GE25-F23-WEBLOAD'!$A:$A,$A144,'EOS GE25-F23-WEBLOAD'!$B:$B,$B144)</f>
        <v>300.39999999999998</v>
      </c>
      <c r="S144" s="52">
        <f>SUMIFS(GENED!$O:$O,GENED!$A:$A,$A144,GENED!$B:$B,$B144)</f>
        <v>125567</v>
      </c>
      <c r="T144" s="52">
        <f>SUMIFS(GENED!$AQ:$AQ,GENED!$A:$A,$A144,GENED!$B:$B,$B144)</f>
        <v>123594</v>
      </c>
      <c r="U144" s="52">
        <f>SUMIFS(GENED!$AA:$AA,GENED!$A:$A,$A144,GENED!$B:$B,$B144)</f>
        <v>16347</v>
      </c>
      <c r="V144" s="52">
        <f>SUMIFS(GENED!$S:$S,GENED!$A:$A,$A144,GENED!$B:$B,$B144)</f>
        <v>0</v>
      </c>
      <c r="W144" s="53">
        <f>SUMIFS(EL!D:D,EL!$A:$A,$A144,EL!$B:$B,$B144)</f>
        <v>10486</v>
      </c>
      <c r="X144" s="52">
        <f>SUMIFS('Student Support Aid'!G:G,'Student Support Aid'!$A:$A,$A144,'Student Support Aid'!$B:$B,$B144)</f>
        <v>40000</v>
      </c>
      <c r="Y144" s="53">
        <f>SUMIFS('School Library Aid'!I:I,'School Library Aid'!$A:$A,$A144,'School Library Aid'!$B:$B,$B144)</f>
        <v>40000</v>
      </c>
      <c r="Z144" s="53">
        <f>SUMIF(AIEA!A:A,A144,AIEA!D:D)</f>
        <v>22414</v>
      </c>
      <c r="AA144" s="53">
        <f>SUMIFS('EOS GE25-F23-WEBLOAD'!$G:$G,'EOS GE25-F23-WEBLOAD'!$A:$A,$A144,'EOS GE25-F23-WEBLOAD'!$B:$B,$B144)*2</f>
        <v>600.79999999999995</v>
      </c>
      <c r="AB144" s="53">
        <f>SUMIF('Community Ed'!A:A,'Major Revenues'!A144,'Community Ed'!C:C)</f>
        <v>6018.99</v>
      </c>
      <c r="AC144" s="53">
        <f>SUMIFS(SPED!E:E,SPED!A:A,A144,SPED!B:B,B144)</f>
        <v>63924.214165171725</v>
      </c>
      <c r="AD144" s="55">
        <f t="shared" si="52"/>
        <v>448952.0041651717</v>
      </c>
      <c r="AE144" s="55">
        <f t="shared" si="53"/>
        <v>1494.5139952236077</v>
      </c>
      <c r="AF144" s="51"/>
    </row>
    <row r="145" spans="1:32" x14ac:dyDescent="0.25">
      <c r="A145" s="3">
        <v>378</v>
      </c>
      <c r="B145" s="3">
        <v>1</v>
      </c>
      <c r="C145" s="4" t="s">
        <v>169</v>
      </c>
      <c r="D145" s="5">
        <v>6</v>
      </c>
      <c r="E145" s="52">
        <f>SUMIFS('EOS GE24-F23-WEBLOAD'!$G:$G,'EOS GE24-F23-WEBLOAD'!$A:$A,$A145,'EOS GE24-F23-WEBLOAD'!$B:$B,$B145)</f>
        <v>617.19999999999993</v>
      </c>
      <c r="F145" s="52">
        <f>SUMIFS(GENED!$F:$F,GENED!$A:$A,$A145,GENED!$B:$B,$B145)</f>
        <v>169730</v>
      </c>
      <c r="G145" s="52">
        <f>SUMIFS(GENED!$AM:$AM,GENED!$A:$A,$A145,GENED!$B:$B,$B145)</f>
        <v>24352</v>
      </c>
      <c r="H145" s="52">
        <f>SUMIFS(GENED!$J:$J,GENED!$A:$A,$A145,GENED!$B:$B,$B145)</f>
        <v>0</v>
      </c>
      <c r="I145" s="52">
        <f>SUMIFS(EL!C:C,EL!$A:$A,$A145,EL!$B:$B,$B145)</f>
        <v>10528</v>
      </c>
      <c r="J145" s="52">
        <f>SUMIFS('Student Support Aid'!F:F,'Student Support Aid'!$A:$A,$A145,'Student Support Aid'!$B:$B,$B145)</f>
        <v>40000</v>
      </c>
      <c r="K145" s="52">
        <f>SUMIFS('School Library Aid'!H:H,'School Library Aid'!$A:$A,$A145,'School Library Aid'!$B:$B,$B145)</f>
        <v>40000</v>
      </c>
      <c r="L145" s="52">
        <v>0</v>
      </c>
      <c r="M145" s="52">
        <f>SUMIFS('EOS GE24-F23-WEBLOAD'!$G:$G,'EOS GE24-F23-WEBLOAD'!$A:$A,$A145,'EOS GE24-F23-WEBLOAD'!$B:$B,$B145)*2</f>
        <v>1234.3999999999999</v>
      </c>
      <c r="N145" s="52">
        <f>SUMIFS(SPED!D:D,SPED!A:A,A145,SPED!B:B,B145)</f>
        <v>186584.08366596699</v>
      </c>
      <c r="O145" s="55">
        <f t="shared" si="50"/>
        <v>472428.48366596701</v>
      </c>
      <c r="P145" s="52">
        <f t="shared" si="51"/>
        <v>765.43824313993366</v>
      </c>
      <c r="Q145" s="64"/>
      <c r="R145" s="52">
        <f>SUMIFS('EOS GE25-F23-WEBLOAD'!$G:$G,'EOS GE25-F23-WEBLOAD'!$A:$A,$A145,'EOS GE25-F23-WEBLOAD'!$B:$B,$B145)</f>
        <v>603.59999999999991</v>
      </c>
      <c r="S145" s="52">
        <f>SUMIFS(GENED!$O:$O,GENED!$A:$A,$A145,GENED!$B:$B,$B145)</f>
        <v>252305</v>
      </c>
      <c r="T145" s="52">
        <f>SUMIFS(GENED!$AQ:$AQ,GENED!$A:$A,$A145,GENED!$B:$B,$B145)</f>
        <v>37937</v>
      </c>
      <c r="U145" s="52">
        <f>SUMIFS(GENED!$AA:$AA,GENED!$A:$A,$A145,GENED!$B:$B,$B145)</f>
        <v>25960</v>
      </c>
      <c r="V145" s="52">
        <f>SUMIFS(GENED!$S:$S,GENED!$A:$A,$A145,GENED!$B:$B,$B145)</f>
        <v>0</v>
      </c>
      <c r="W145" s="53">
        <f>SUMIFS(EL!D:D,EL!$A:$A,$A145,EL!$B:$B,$B145)</f>
        <v>10528</v>
      </c>
      <c r="X145" s="52">
        <f>SUMIFS('Student Support Aid'!G:G,'Student Support Aid'!$A:$A,$A145,'Student Support Aid'!$B:$B,$B145)</f>
        <v>40000</v>
      </c>
      <c r="Y145" s="53">
        <f>SUMIFS('School Library Aid'!I:I,'School Library Aid'!$A:$A,$A145,'School Library Aid'!$B:$B,$B145)</f>
        <v>40000</v>
      </c>
      <c r="Z145" s="53">
        <f>SUMIF(AIEA!A:A,A145,AIEA!D:D)</f>
        <v>0</v>
      </c>
      <c r="AA145" s="53">
        <f>SUMIFS('EOS GE25-F23-WEBLOAD'!$G:$G,'EOS GE25-F23-WEBLOAD'!$A:$A,$A145,'EOS GE25-F23-WEBLOAD'!$B:$B,$B145)*2</f>
        <v>1207.1999999999998</v>
      </c>
      <c r="AB145" s="53">
        <f>SUMIF('Community Ed'!A:A,'Major Revenues'!A145,'Community Ed'!C:C)</f>
        <v>0</v>
      </c>
      <c r="AC145" s="53">
        <f>SUMIFS(SPED!E:E,SPED!A:A,A145,SPED!B:B,B145)</f>
        <v>194769.85019383184</v>
      </c>
      <c r="AD145" s="55">
        <f t="shared" si="52"/>
        <v>602707.05019383179</v>
      </c>
      <c r="AE145" s="55">
        <f t="shared" si="53"/>
        <v>998.52062656367116</v>
      </c>
      <c r="AF145" s="51"/>
    </row>
    <row r="146" spans="1:32" x14ac:dyDescent="0.25">
      <c r="A146" s="3">
        <v>381</v>
      </c>
      <c r="B146" s="3">
        <v>1</v>
      </c>
      <c r="C146" s="4" t="s">
        <v>170</v>
      </c>
      <c r="D146" s="5">
        <v>5</v>
      </c>
      <c r="E146" s="52">
        <f>SUMIFS('EOS GE24-F23-WEBLOAD'!$G:$G,'EOS GE24-F23-WEBLOAD'!$A:$A,$A146,'EOS GE24-F23-WEBLOAD'!$B:$B,$B146)</f>
        <v>1424</v>
      </c>
      <c r="F146" s="52">
        <f>SUMIFS(GENED!$F:$F,GENED!$A:$A,$A146,GENED!$B:$B,$B146)</f>
        <v>391600</v>
      </c>
      <c r="G146" s="52">
        <f>SUMIFS(GENED!$AM:$AM,GENED!$A:$A,$A146,GENED!$B:$B,$B146)</f>
        <v>94468</v>
      </c>
      <c r="H146" s="52">
        <f>SUMIFS(GENED!$J:$J,GENED!$A:$A,$A146,GENED!$B:$B,$B146)</f>
        <v>0</v>
      </c>
      <c r="I146" s="52">
        <f>SUMIFS(EL!C:C,EL!$A:$A,$A146,EL!$B:$B,$B146)</f>
        <v>10485</v>
      </c>
      <c r="J146" s="52">
        <f>SUMIFS('Student Support Aid'!F:F,'Student Support Aid'!$A:$A,$A146,'Student Support Aid'!$B:$B,$B146)</f>
        <v>40000</v>
      </c>
      <c r="K146" s="52">
        <f>SUMIFS('School Library Aid'!H:H,'School Library Aid'!$A:$A,$A146,'School Library Aid'!$B:$B,$B146)</f>
        <v>40000</v>
      </c>
      <c r="L146" s="52">
        <v>21136</v>
      </c>
      <c r="M146" s="52">
        <f>SUMIFS('EOS GE24-F23-WEBLOAD'!$G:$G,'EOS GE24-F23-WEBLOAD'!$A:$A,$A146,'EOS GE24-F23-WEBLOAD'!$B:$B,$B146)*2</f>
        <v>2848</v>
      </c>
      <c r="N146" s="52">
        <f>SUMIFS(SPED!D:D,SPED!A:A,A146,SPED!B:B,B146)</f>
        <v>591164.45293082111</v>
      </c>
      <c r="O146" s="55">
        <f t="shared" si="50"/>
        <v>1191701.4529308211</v>
      </c>
      <c r="P146" s="52">
        <f t="shared" si="51"/>
        <v>836.86899784467778</v>
      </c>
      <c r="Q146" s="64"/>
      <c r="R146" s="52">
        <f>SUMIFS('EOS GE25-F23-WEBLOAD'!$G:$G,'EOS GE25-F23-WEBLOAD'!$A:$A,$A146,'EOS GE25-F23-WEBLOAD'!$B:$B,$B146)</f>
        <v>1424</v>
      </c>
      <c r="S146" s="52">
        <f>SUMIFS(GENED!$O:$O,GENED!$A:$A,$A146,GENED!$B:$B,$B146)</f>
        <v>595232</v>
      </c>
      <c r="T146" s="52">
        <f>SUMIFS(GENED!$AQ:$AQ,GENED!$A:$A,$A146,GENED!$B:$B,$B146)</f>
        <v>138796</v>
      </c>
      <c r="U146" s="52">
        <f>SUMIFS(GENED!$AA:$AA,GENED!$A:$A,$A146,GENED!$B:$B,$B146)</f>
        <v>0</v>
      </c>
      <c r="V146" s="52">
        <f>SUMIFS(GENED!$S:$S,GENED!$A:$A,$A146,GENED!$B:$B,$B146)</f>
        <v>0</v>
      </c>
      <c r="W146" s="53">
        <f>SUMIFS(EL!D:D,EL!$A:$A,$A146,EL!$B:$B,$B146)</f>
        <v>10485</v>
      </c>
      <c r="X146" s="52">
        <f>SUMIFS('Student Support Aid'!G:G,'Student Support Aid'!$A:$A,$A146,'Student Support Aid'!$B:$B,$B146)</f>
        <v>40000</v>
      </c>
      <c r="Y146" s="53">
        <f>SUMIFS('School Library Aid'!I:I,'School Library Aid'!$A:$A,$A146,'School Library Aid'!$B:$B,$B146)</f>
        <v>40000</v>
      </c>
      <c r="Z146" s="53">
        <f>SUMIF(AIEA!A:A,A146,AIEA!D:D)</f>
        <v>21278</v>
      </c>
      <c r="AA146" s="53">
        <f>SUMIFS('EOS GE25-F23-WEBLOAD'!$G:$G,'EOS GE25-F23-WEBLOAD'!$A:$A,$A146,'EOS GE25-F23-WEBLOAD'!$B:$B,$B146)*2</f>
        <v>2848</v>
      </c>
      <c r="AB146" s="53">
        <f>SUMIF('Community Ed'!A:A,'Major Revenues'!A146,'Community Ed'!C:C)</f>
        <v>0</v>
      </c>
      <c r="AC146" s="53">
        <f>SUMIFS(SPED!E:E,SPED!A:A,A146,SPED!B:B,B146)</f>
        <v>551465.59658651147</v>
      </c>
      <c r="AD146" s="55">
        <f t="shared" si="52"/>
        <v>1400104.5965865115</v>
      </c>
      <c r="AE146" s="55">
        <f t="shared" si="53"/>
        <v>983.2195200747974</v>
      </c>
      <c r="AF146" s="51"/>
    </row>
    <row r="147" spans="1:32" x14ac:dyDescent="0.25">
      <c r="A147" s="3">
        <v>390</v>
      </c>
      <c r="B147" s="3">
        <v>1</v>
      </c>
      <c r="C147" s="4" t="s">
        <v>171</v>
      </c>
      <c r="D147" s="5">
        <v>6</v>
      </c>
      <c r="E147" s="52">
        <f>SUMIFS('EOS GE24-F23-WEBLOAD'!$G:$G,'EOS GE24-F23-WEBLOAD'!$A:$A,$A147,'EOS GE24-F23-WEBLOAD'!$B:$B,$B147)</f>
        <v>444.59999999999997</v>
      </c>
      <c r="F147" s="52">
        <f>SUMIFS(GENED!$F:$F,GENED!$A:$A,$A147,GENED!$B:$B,$B147)</f>
        <v>122265</v>
      </c>
      <c r="G147" s="52">
        <f>SUMIFS(GENED!$AM:$AM,GENED!$A:$A,$A147,GENED!$B:$B,$B147)</f>
        <v>54280</v>
      </c>
      <c r="H147" s="52">
        <f>SUMIFS(GENED!$J:$J,GENED!$A:$A,$A147,GENED!$B:$B,$B147)</f>
        <v>0</v>
      </c>
      <c r="I147" s="52">
        <f>SUMIFS(EL!C:C,EL!$A:$A,$A147,EL!$B:$B,$B147)</f>
        <v>0</v>
      </c>
      <c r="J147" s="52">
        <f>SUMIFS('Student Support Aid'!F:F,'Student Support Aid'!$A:$A,$A147,'Student Support Aid'!$B:$B,$B147)</f>
        <v>40000</v>
      </c>
      <c r="K147" s="52">
        <f>SUMIFS('School Library Aid'!H:H,'School Library Aid'!$A:$A,$A147,'School Library Aid'!$B:$B,$B147)</f>
        <v>40000</v>
      </c>
      <c r="L147" s="52">
        <v>0</v>
      </c>
      <c r="M147" s="52">
        <f>SUMIFS('EOS GE24-F23-WEBLOAD'!$G:$G,'EOS GE24-F23-WEBLOAD'!$A:$A,$A147,'EOS GE24-F23-WEBLOAD'!$B:$B,$B147)*2</f>
        <v>889.19999999999993</v>
      </c>
      <c r="N147" s="52">
        <f>SUMIFS(SPED!D:D,SPED!A:A,A147,SPED!B:B,B147)</f>
        <v>77362.936122888757</v>
      </c>
      <c r="O147" s="55">
        <f t="shared" si="50"/>
        <v>334797.13612288877</v>
      </c>
      <c r="P147" s="52">
        <f t="shared" si="51"/>
        <v>753.02999577797755</v>
      </c>
      <c r="Q147" s="64"/>
      <c r="R147" s="52">
        <f>SUMIFS('EOS GE25-F23-WEBLOAD'!$G:$G,'EOS GE25-F23-WEBLOAD'!$A:$A,$A147,'EOS GE25-F23-WEBLOAD'!$B:$B,$B147)</f>
        <v>444.59999999999997</v>
      </c>
      <c r="S147" s="52">
        <f>SUMIFS(GENED!$O:$O,GENED!$A:$A,$A147,GENED!$B:$B,$B147)</f>
        <v>185843</v>
      </c>
      <c r="T147" s="52">
        <f>SUMIFS(GENED!$AQ:$AQ,GENED!$A:$A,$A147,GENED!$B:$B,$B147)</f>
        <v>81438</v>
      </c>
      <c r="U147" s="52">
        <f>SUMIFS(GENED!$AA:$AA,GENED!$A:$A,$A147,GENED!$B:$B,$B147)</f>
        <v>0</v>
      </c>
      <c r="V147" s="52">
        <f>SUMIFS(GENED!$S:$S,GENED!$A:$A,$A147,GENED!$B:$B,$B147)</f>
        <v>0</v>
      </c>
      <c r="W147" s="53">
        <f>SUMIFS(EL!D:D,EL!$A:$A,$A147,EL!$B:$B,$B147)</f>
        <v>0</v>
      </c>
      <c r="X147" s="52">
        <f>SUMIFS('Student Support Aid'!G:G,'Student Support Aid'!$A:$A,$A147,'Student Support Aid'!$B:$B,$B147)</f>
        <v>40000</v>
      </c>
      <c r="Y147" s="53">
        <f>SUMIFS('School Library Aid'!I:I,'School Library Aid'!$A:$A,$A147,'School Library Aid'!$B:$B,$B147)</f>
        <v>40000</v>
      </c>
      <c r="Z147" s="53">
        <f>SUMIF(AIEA!A:A,A147,AIEA!D:D)</f>
        <v>0</v>
      </c>
      <c r="AA147" s="53">
        <f>SUMIFS('EOS GE25-F23-WEBLOAD'!$G:$G,'EOS GE25-F23-WEBLOAD'!$A:$A,$A147,'EOS GE25-F23-WEBLOAD'!$B:$B,$B147)*2</f>
        <v>889.19999999999993</v>
      </c>
      <c r="AB147" s="53">
        <f>SUMIF('Community Ed'!A:A,'Major Revenues'!A147,'Community Ed'!C:C)</f>
        <v>3022.75</v>
      </c>
      <c r="AC147" s="53">
        <f>SUMIFS(SPED!E:E,SPED!A:A,A147,SPED!B:B,B147)</f>
        <v>75336.042466040351</v>
      </c>
      <c r="AD147" s="55">
        <f t="shared" si="52"/>
        <v>426528.99246604036</v>
      </c>
      <c r="AE147" s="55">
        <f t="shared" si="53"/>
        <v>959.35445898794512</v>
      </c>
      <c r="AF147" s="51"/>
    </row>
    <row r="148" spans="1:32" x14ac:dyDescent="0.25">
      <c r="A148" s="3">
        <v>391</v>
      </c>
      <c r="B148" s="3">
        <v>1</v>
      </c>
      <c r="C148" s="4" t="s">
        <v>172</v>
      </c>
      <c r="D148" s="5">
        <v>6</v>
      </c>
      <c r="E148" s="52">
        <f>SUMIFS('EOS GE24-F23-WEBLOAD'!$G:$G,'EOS GE24-F23-WEBLOAD'!$A:$A,$A148,'EOS GE24-F23-WEBLOAD'!$B:$B,$B148)</f>
        <v>648.4</v>
      </c>
      <c r="F148" s="52">
        <f>SUMIFS(GENED!$F:$F,GENED!$A:$A,$A148,GENED!$B:$B,$B148)</f>
        <v>178310</v>
      </c>
      <c r="G148" s="52">
        <f>SUMIFS(GENED!$AM:$AM,GENED!$A:$A,$A148,GENED!$B:$B,$B148)</f>
        <v>20155</v>
      </c>
      <c r="H148" s="52">
        <f>SUMIFS(GENED!$J:$J,GENED!$A:$A,$A148,GENED!$B:$B,$B148)</f>
        <v>0</v>
      </c>
      <c r="I148" s="52">
        <f>SUMIFS(EL!C:C,EL!$A:$A,$A148,EL!$B:$B,$B148)</f>
        <v>10505</v>
      </c>
      <c r="J148" s="52">
        <f>SUMIFS('Student Support Aid'!F:F,'Student Support Aid'!$A:$A,$A148,'Student Support Aid'!$B:$B,$B148)</f>
        <v>40000</v>
      </c>
      <c r="K148" s="52">
        <f>SUMIFS('School Library Aid'!H:H,'School Library Aid'!$A:$A,$A148,'School Library Aid'!$B:$B,$B148)</f>
        <v>40000</v>
      </c>
      <c r="L148" s="52">
        <v>0</v>
      </c>
      <c r="M148" s="52">
        <f>SUMIFS('EOS GE24-F23-WEBLOAD'!$G:$G,'EOS GE24-F23-WEBLOAD'!$A:$A,$A148,'EOS GE24-F23-WEBLOAD'!$B:$B,$B148)*2</f>
        <v>1296.8</v>
      </c>
      <c r="N148" s="52">
        <f>SUMIFS(SPED!D:D,SPED!A:A,A148,SPED!B:B,B148)</f>
        <v>115176.03429488442</v>
      </c>
      <c r="O148" s="55">
        <f t="shared" si="50"/>
        <v>405442.83429488441</v>
      </c>
      <c r="P148" s="52">
        <f t="shared" si="51"/>
        <v>625.2974002080266</v>
      </c>
      <c r="Q148" s="64"/>
      <c r="R148" s="52">
        <f>SUMIFS('EOS GE25-F23-WEBLOAD'!$G:$G,'EOS GE25-F23-WEBLOAD'!$A:$A,$A148,'EOS GE25-F23-WEBLOAD'!$B:$B,$B148)</f>
        <v>661.2</v>
      </c>
      <c r="S148" s="52">
        <f>SUMIFS(GENED!$O:$O,GENED!$A:$A,$A148,GENED!$B:$B,$B148)</f>
        <v>276381</v>
      </c>
      <c r="T148" s="52">
        <f>SUMIFS(GENED!$AQ:$AQ,GENED!$A:$A,$A148,GENED!$B:$B,$B148)</f>
        <v>18600</v>
      </c>
      <c r="U148" s="52">
        <f>SUMIFS(GENED!$AA:$AA,GENED!$A:$A,$A148,GENED!$B:$B,$B148)</f>
        <v>0</v>
      </c>
      <c r="V148" s="52">
        <f>SUMIFS(GENED!$S:$S,GENED!$A:$A,$A148,GENED!$B:$B,$B148)</f>
        <v>0</v>
      </c>
      <c r="W148" s="53">
        <f>SUMIFS(EL!D:D,EL!$A:$A,$A148,EL!$B:$B,$B148)</f>
        <v>10505</v>
      </c>
      <c r="X148" s="52">
        <f>SUMIFS('Student Support Aid'!G:G,'Student Support Aid'!$A:$A,$A148,'Student Support Aid'!$B:$B,$B148)</f>
        <v>40000</v>
      </c>
      <c r="Y148" s="53">
        <f>SUMIFS('School Library Aid'!I:I,'School Library Aid'!$A:$A,$A148,'School Library Aid'!$B:$B,$B148)</f>
        <v>40000</v>
      </c>
      <c r="Z148" s="53">
        <f>SUMIF(AIEA!A:A,A148,AIEA!D:D)</f>
        <v>0</v>
      </c>
      <c r="AA148" s="53">
        <f>SUMIFS('EOS GE25-F23-WEBLOAD'!$G:$G,'EOS GE25-F23-WEBLOAD'!$A:$A,$A148,'EOS GE25-F23-WEBLOAD'!$B:$B,$B148)*2</f>
        <v>1322.4</v>
      </c>
      <c r="AB148" s="53">
        <f>SUMIF('Community Ed'!A:A,'Major Revenues'!A148,'Community Ed'!C:C)</f>
        <v>0</v>
      </c>
      <c r="AC148" s="53">
        <f>SUMIFS(SPED!E:E,SPED!A:A,A148,SPED!B:B,B148)</f>
        <v>63848.392110313405</v>
      </c>
      <c r="AD148" s="55">
        <f t="shared" si="52"/>
        <v>450656.79211031343</v>
      </c>
      <c r="AE148" s="55">
        <f t="shared" si="53"/>
        <v>681.57409575062525</v>
      </c>
      <c r="AF148" s="51"/>
    </row>
    <row r="149" spans="1:32" x14ac:dyDescent="0.25">
      <c r="A149" s="3">
        <v>402</v>
      </c>
      <c r="B149" s="3">
        <v>1</v>
      </c>
      <c r="C149" s="4" t="s">
        <v>173</v>
      </c>
      <c r="D149" s="5">
        <v>6</v>
      </c>
      <c r="E149" s="52">
        <f>SUMIFS('EOS GE24-F23-WEBLOAD'!$G:$G,'EOS GE24-F23-WEBLOAD'!$A:$A,$A149,'EOS GE24-F23-WEBLOAD'!$B:$B,$B149)</f>
        <v>186.79999999999998</v>
      </c>
      <c r="F149" s="52">
        <f>SUMIFS(GENED!$F:$F,GENED!$A:$A,$A149,GENED!$B:$B,$B149)</f>
        <v>51370</v>
      </c>
      <c r="G149" s="52">
        <f>SUMIFS(GENED!$AM:$AM,GENED!$A:$A,$A149,GENED!$B:$B,$B149)</f>
        <v>17021</v>
      </c>
      <c r="H149" s="52">
        <f>SUMIFS(GENED!$J:$J,GENED!$A:$A,$A149,GENED!$B:$B,$B149)</f>
        <v>0</v>
      </c>
      <c r="I149" s="52">
        <f>SUMIFS(EL!C:C,EL!$A:$A,$A149,EL!$B:$B,$B149)</f>
        <v>10519</v>
      </c>
      <c r="J149" s="52">
        <f>SUMIFS('Student Support Aid'!F:F,'Student Support Aid'!$A:$A,$A149,'Student Support Aid'!$B:$B,$B149)</f>
        <v>40000</v>
      </c>
      <c r="K149" s="52">
        <f>SUMIFS('School Library Aid'!H:H,'School Library Aid'!$A:$A,$A149,'School Library Aid'!$B:$B,$B149)</f>
        <v>40000</v>
      </c>
      <c r="L149" s="52">
        <v>0</v>
      </c>
      <c r="M149" s="52">
        <f>SUMIFS('EOS GE24-F23-WEBLOAD'!$G:$G,'EOS GE24-F23-WEBLOAD'!$A:$A,$A149,'EOS GE24-F23-WEBLOAD'!$B:$B,$B149)*2</f>
        <v>373.59999999999997</v>
      </c>
      <c r="N149" s="52">
        <f>SUMIFS(SPED!D:D,SPED!A:A,A149,SPED!B:B,B149)</f>
        <v>7070.4783405424096</v>
      </c>
      <c r="O149" s="55">
        <f t="shared" si="50"/>
        <v>166354.07834054242</v>
      </c>
      <c r="P149" s="52">
        <f t="shared" si="51"/>
        <v>890.54645792581596</v>
      </c>
      <c r="Q149" s="64"/>
      <c r="R149" s="52">
        <f>SUMIFS('EOS GE25-F23-WEBLOAD'!$G:$G,'EOS GE25-F23-WEBLOAD'!$A:$A,$A149,'EOS GE25-F23-WEBLOAD'!$B:$B,$B149)</f>
        <v>174.20000000000002</v>
      </c>
      <c r="S149" s="52">
        <f>SUMIFS(GENED!$O:$O,GENED!$A:$A,$A149,GENED!$B:$B,$B149)</f>
        <v>72815</v>
      </c>
      <c r="T149" s="52">
        <f>SUMIFS(GENED!$AQ:$AQ,GENED!$A:$A,$A149,GENED!$B:$B,$B149)</f>
        <v>24353</v>
      </c>
      <c r="U149" s="52">
        <f>SUMIFS(GENED!$AA:$AA,GENED!$A:$A,$A149,GENED!$B:$B,$B149)</f>
        <v>0</v>
      </c>
      <c r="V149" s="52">
        <f>SUMIFS(GENED!$S:$S,GENED!$A:$A,$A149,GENED!$B:$B,$B149)</f>
        <v>0</v>
      </c>
      <c r="W149" s="53">
        <f>SUMIFS(EL!D:D,EL!$A:$A,$A149,EL!$B:$B,$B149)</f>
        <v>10852</v>
      </c>
      <c r="X149" s="52">
        <f>SUMIFS('Student Support Aid'!G:G,'Student Support Aid'!$A:$A,$A149,'Student Support Aid'!$B:$B,$B149)</f>
        <v>40000</v>
      </c>
      <c r="Y149" s="53">
        <f>SUMIFS('School Library Aid'!I:I,'School Library Aid'!$A:$A,$A149,'School Library Aid'!$B:$B,$B149)</f>
        <v>40000</v>
      </c>
      <c r="Z149" s="53">
        <f>SUMIF(AIEA!A:A,A149,AIEA!D:D)</f>
        <v>0</v>
      </c>
      <c r="AA149" s="53">
        <f>SUMIFS('EOS GE25-F23-WEBLOAD'!$G:$G,'EOS GE25-F23-WEBLOAD'!$A:$A,$A149,'EOS GE25-F23-WEBLOAD'!$B:$B,$B149)*2</f>
        <v>348.40000000000003</v>
      </c>
      <c r="AB149" s="53">
        <f>SUMIF('Community Ed'!A:A,'Major Revenues'!A149,'Community Ed'!C:C)</f>
        <v>548.77</v>
      </c>
      <c r="AC149" s="53">
        <f>SUMIFS(SPED!E:E,SPED!A:A,A149,SPED!B:B,B149)</f>
        <v>7016.6348450924852</v>
      </c>
      <c r="AD149" s="55">
        <f t="shared" si="52"/>
        <v>195933.80484509247</v>
      </c>
      <c r="AE149" s="55">
        <f t="shared" si="53"/>
        <v>1124.7635180544917</v>
      </c>
      <c r="AF149" s="51"/>
    </row>
    <row r="150" spans="1:32" x14ac:dyDescent="0.25">
      <c r="A150" s="3">
        <v>403</v>
      </c>
      <c r="B150" s="3">
        <v>1</v>
      </c>
      <c r="C150" s="4" t="s">
        <v>174</v>
      </c>
      <c r="D150" s="5">
        <v>6</v>
      </c>
      <c r="E150" s="52">
        <f>SUMIFS('EOS GE24-F23-WEBLOAD'!$G:$G,'EOS GE24-F23-WEBLOAD'!$A:$A,$A150,'EOS GE24-F23-WEBLOAD'!$B:$B,$B150)</f>
        <v>132.20000000000002</v>
      </c>
      <c r="F150" s="52">
        <f>SUMIFS(GENED!$F:$F,GENED!$A:$A,$A150,GENED!$B:$B,$B150)</f>
        <v>36355</v>
      </c>
      <c r="G150" s="52">
        <f>SUMIFS(GENED!$AM:$AM,GENED!$A:$A,$A150,GENED!$B:$B,$B150)</f>
        <v>2614</v>
      </c>
      <c r="H150" s="52">
        <f>SUMIFS(GENED!$J:$J,GENED!$A:$A,$A150,GENED!$B:$B,$B150)</f>
        <v>1181.6733234652784</v>
      </c>
      <c r="I150" s="52">
        <f>SUMIFS(EL!C:C,EL!$A:$A,$A150,EL!$B:$B,$B150)</f>
        <v>0</v>
      </c>
      <c r="J150" s="52">
        <f>SUMIFS('Student Support Aid'!F:F,'Student Support Aid'!$A:$A,$A150,'Student Support Aid'!$B:$B,$B150)</f>
        <v>40000</v>
      </c>
      <c r="K150" s="52">
        <f>SUMIFS('School Library Aid'!H:H,'School Library Aid'!$A:$A,$A150,'School Library Aid'!$B:$B,$B150)</f>
        <v>40000</v>
      </c>
      <c r="L150" s="52">
        <v>0</v>
      </c>
      <c r="M150" s="52">
        <f>SUMIFS('EOS GE24-F23-WEBLOAD'!$G:$G,'EOS GE24-F23-WEBLOAD'!$A:$A,$A150,'EOS GE24-F23-WEBLOAD'!$B:$B,$B150)*2</f>
        <v>264.40000000000003</v>
      </c>
      <c r="N150" s="52">
        <f>SUMIFS(SPED!D:D,SPED!A:A,A150,SPED!B:B,B150)</f>
        <v>66984.063648773357</v>
      </c>
      <c r="O150" s="55">
        <f t="shared" si="50"/>
        <v>187399.13697223863</v>
      </c>
      <c r="P150" s="52">
        <f t="shared" si="51"/>
        <v>1417.5426397294902</v>
      </c>
      <c r="Q150" s="64"/>
      <c r="R150" s="52">
        <f>SUMIFS('EOS GE25-F23-WEBLOAD'!$G:$G,'EOS GE25-F23-WEBLOAD'!$A:$A,$A150,'EOS GE25-F23-WEBLOAD'!$B:$B,$B150)</f>
        <v>131.4</v>
      </c>
      <c r="S150" s="52">
        <f>SUMIFS(GENED!$O:$O,GENED!$A:$A,$A150,GENED!$B:$B,$B150)</f>
        <v>54925</v>
      </c>
      <c r="T150" s="52">
        <f>SUMIFS(GENED!$AQ:$AQ,GENED!$A:$A,$A150,GENED!$B:$B,$B150)</f>
        <v>3345.0119999998715</v>
      </c>
      <c r="U150" s="52">
        <f>SUMIFS(GENED!$AA:$AA,GENED!$A:$A,$A150,GENED!$B:$B,$B150)</f>
        <v>1349</v>
      </c>
      <c r="V150" s="52">
        <f>SUMIFS(GENED!$S:$S,GENED!$A:$A,$A150,GENED!$B:$B,$B150)</f>
        <v>637.97562180669775</v>
      </c>
      <c r="W150" s="53">
        <f>SUMIFS(EL!D:D,EL!$A:$A,$A150,EL!$B:$B,$B150)</f>
        <v>0</v>
      </c>
      <c r="X150" s="52">
        <f>SUMIFS('Student Support Aid'!G:G,'Student Support Aid'!$A:$A,$A150,'Student Support Aid'!$B:$B,$B150)</f>
        <v>40000</v>
      </c>
      <c r="Y150" s="53">
        <f>SUMIFS('School Library Aid'!I:I,'School Library Aid'!$A:$A,$A150,'School Library Aid'!$B:$B,$B150)</f>
        <v>40000</v>
      </c>
      <c r="Z150" s="53">
        <f>SUMIF(AIEA!A:A,A150,AIEA!D:D)</f>
        <v>0</v>
      </c>
      <c r="AA150" s="53">
        <f>SUMIFS('EOS GE25-F23-WEBLOAD'!$G:$G,'EOS GE25-F23-WEBLOAD'!$A:$A,$A150,'EOS GE25-F23-WEBLOAD'!$B:$B,$B150)*2</f>
        <v>262.8</v>
      </c>
      <c r="AB150" s="53">
        <f>SUMIF('Community Ed'!A:A,'Major Revenues'!A150,'Community Ed'!C:C)</f>
        <v>0</v>
      </c>
      <c r="AC150" s="53">
        <f>SUMIFS(SPED!E:E,SPED!A:A,A150,SPED!B:B,B150)</f>
        <v>68958.026652391141</v>
      </c>
      <c r="AD150" s="55">
        <f t="shared" si="52"/>
        <v>209477.81427419768</v>
      </c>
      <c r="AE150" s="55">
        <f t="shared" si="53"/>
        <v>1594.1994998036353</v>
      </c>
      <c r="AF150" s="51"/>
    </row>
    <row r="151" spans="1:32" x14ac:dyDescent="0.25">
      <c r="A151" s="3">
        <v>404</v>
      </c>
      <c r="B151" s="3">
        <v>1</v>
      </c>
      <c r="C151" s="4" t="s">
        <v>175</v>
      </c>
      <c r="D151" s="5">
        <v>6</v>
      </c>
      <c r="E151" s="52">
        <f>SUMIFS('EOS GE24-F23-WEBLOAD'!$G:$G,'EOS GE24-F23-WEBLOAD'!$A:$A,$A151,'EOS GE24-F23-WEBLOAD'!$B:$B,$B151)</f>
        <v>194.20000000000002</v>
      </c>
      <c r="F151" s="52">
        <f>SUMIFS(GENED!$F:$F,GENED!$A:$A,$A151,GENED!$B:$B,$B151)</f>
        <v>53405</v>
      </c>
      <c r="G151" s="52">
        <f>SUMIFS(GENED!$AM:$AM,GENED!$A:$A,$A151,GENED!$B:$B,$B151)</f>
        <v>7514</v>
      </c>
      <c r="H151" s="52">
        <f>SUMIFS(GENED!$J:$J,GENED!$A:$A,$A151,GENED!$B:$B,$B151)</f>
        <v>8836.197698292628</v>
      </c>
      <c r="I151" s="52">
        <f>SUMIFS(EL!C:C,EL!$A:$A,$A151,EL!$B:$B,$B151)</f>
        <v>0</v>
      </c>
      <c r="J151" s="52">
        <f>SUMIFS('Student Support Aid'!F:F,'Student Support Aid'!$A:$A,$A151,'Student Support Aid'!$B:$B,$B151)</f>
        <v>40000</v>
      </c>
      <c r="K151" s="52">
        <f>SUMIFS('School Library Aid'!H:H,'School Library Aid'!$A:$A,$A151,'School Library Aid'!$B:$B,$B151)</f>
        <v>40000</v>
      </c>
      <c r="L151" s="52">
        <v>0</v>
      </c>
      <c r="M151" s="52">
        <f>SUMIFS('EOS GE24-F23-WEBLOAD'!$G:$G,'EOS GE24-F23-WEBLOAD'!$A:$A,$A151,'EOS GE24-F23-WEBLOAD'!$B:$B,$B151)*2</f>
        <v>388.40000000000003</v>
      </c>
      <c r="N151" s="52">
        <f>SUMIFS(SPED!D:D,SPED!A:A,A151,SPED!B:B,B151)</f>
        <v>33108.951542381314</v>
      </c>
      <c r="O151" s="55">
        <f t="shared" si="50"/>
        <v>183252.54924067392</v>
      </c>
      <c r="P151" s="52">
        <f t="shared" si="51"/>
        <v>943.62795695506645</v>
      </c>
      <c r="Q151" s="64"/>
      <c r="R151" s="52">
        <f>SUMIFS('EOS GE25-F23-WEBLOAD'!$G:$G,'EOS GE25-F23-WEBLOAD'!$A:$A,$A151,'EOS GE25-F23-WEBLOAD'!$B:$B,$B151)</f>
        <v>202.60000000000002</v>
      </c>
      <c r="S151" s="52">
        <f>SUMIFS(GENED!$O:$O,GENED!$A:$A,$A151,GENED!$B:$B,$B151)</f>
        <v>84687</v>
      </c>
      <c r="T151" s="52">
        <f>SUMIFS(GENED!$AQ:$AQ,GENED!$A:$A,$A151,GENED!$B:$B,$B151)</f>
        <v>9632.8919999999925</v>
      </c>
      <c r="U151" s="52">
        <f>SUMIFS(GENED!$AA:$AA,GENED!$A:$A,$A151,GENED!$B:$B,$B151)</f>
        <v>8625</v>
      </c>
      <c r="V151" s="52">
        <f>SUMIFS(GENED!$S:$S,GENED!$A:$A,$A151,GENED!$B:$B,$B151)</f>
        <v>6349.5283334120177</v>
      </c>
      <c r="W151" s="53">
        <f>SUMIFS(EL!D:D,EL!$A:$A,$A151,EL!$B:$B,$B151)</f>
        <v>0</v>
      </c>
      <c r="X151" s="52">
        <f>SUMIFS('Student Support Aid'!G:G,'Student Support Aid'!$A:$A,$A151,'Student Support Aid'!$B:$B,$B151)</f>
        <v>40000</v>
      </c>
      <c r="Y151" s="53">
        <f>SUMIFS('School Library Aid'!I:I,'School Library Aid'!$A:$A,$A151,'School Library Aid'!$B:$B,$B151)</f>
        <v>40000</v>
      </c>
      <c r="Z151" s="53">
        <f>SUMIF(AIEA!A:A,A151,AIEA!D:D)</f>
        <v>0</v>
      </c>
      <c r="AA151" s="53">
        <f>SUMIFS('EOS GE25-F23-WEBLOAD'!$G:$G,'EOS GE25-F23-WEBLOAD'!$A:$A,$A151,'EOS GE25-F23-WEBLOAD'!$B:$B,$B151)*2</f>
        <v>405.20000000000005</v>
      </c>
      <c r="AB151" s="53">
        <f>SUMIF('Community Ed'!A:A,'Major Revenues'!A151,'Community Ed'!C:C)</f>
        <v>0</v>
      </c>
      <c r="AC151" s="53">
        <f>SUMIFS(SPED!E:E,SPED!A:A,A151,SPED!B:B,B151)</f>
        <v>34717.913758055191</v>
      </c>
      <c r="AD151" s="55">
        <f t="shared" si="52"/>
        <v>224417.53409146721</v>
      </c>
      <c r="AE151" s="55">
        <f t="shared" si="53"/>
        <v>1107.6877299677551</v>
      </c>
      <c r="AF151" s="51"/>
    </row>
    <row r="152" spans="1:32" x14ac:dyDescent="0.25">
      <c r="A152" s="3">
        <v>413</v>
      </c>
      <c r="B152" s="3">
        <v>1</v>
      </c>
      <c r="C152" s="4" t="s">
        <v>176</v>
      </c>
      <c r="D152" s="5">
        <v>4</v>
      </c>
      <c r="E152" s="52">
        <f>SUMIFS('EOS GE24-F23-WEBLOAD'!$G:$G,'EOS GE24-F23-WEBLOAD'!$A:$A,$A152,'EOS GE24-F23-WEBLOAD'!$B:$B,$B152)</f>
        <v>2764.2</v>
      </c>
      <c r="F152" s="52">
        <f>SUMIFS(GENED!$F:$F,GENED!$A:$A,$A152,GENED!$B:$B,$B152)</f>
        <v>760155</v>
      </c>
      <c r="G152" s="52">
        <f>SUMIFS(GENED!$AM:$AM,GENED!$A:$A,$A152,GENED!$B:$B,$B152)</f>
        <v>169128</v>
      </c>
      <c r="H152" s="52">
        <f>SUMIFS(GENED!$J:$J,GENED!$A:$A,$A152,GENED!$B:$B,$B152)</f>
        <v>0</v>
      </c>
      <c r="I152" s="52">
        <f>SUMIFS(EL!C:C,EL!$A:$A,$A152,EL!$B:$B,$B152)</f>
        <v>284000</v>
      </c>
      <c r="J152" s="52">
        <f>SUMIFS('Student Support Aid'!F:F,'Student Support Aid'!$A:$A,$A152,'Student Support Aid'!$B:$B,$B152)</f>
        <v>40000</v>
      </c>
      <c r="K152" s="52">
        <f>SUMIFS('School Library Aid'!H:H,'School Library Aid'!$A:$A,$A152,'School Library Aid'!$B:$B,$B152)</f>
        <v>44531.261999999995</v>
      </c>
      <c r="L152" s="52">
        <v>22698</v>
      </c>
      <c r="M152" s="52">
        <f>SUMIFS('EOS GE24-F23-WEBLOAD'!$G:$G,'EOS GE24-F23-WEBLOAD'!$A:$A,$A152,'EOS GE24-F23-WEBLOAD'!$B:$B,$B152)*2</f>
        <v>5528.4</v>
      </c>
      <c r="N152" s="52">
        <f>SUMIFS(SPED!D:D,SPED!A:A,A152,SPED!B:B,B152)</f>
        <v>914360.83762447536</v>
      </c>
      <c r="O152" s="55">
        <f t="shared" si="50"/>
        <v>2240401.4996244754</v>
      </c>
      <c r="P152" s="52">
        <f t="shared" si="51"/>
        <v>810.50629463297719</v>
      </c>
      <c r="Q152" s="64"/>
      <c r="R152" s="52">
        <f>SUMIFS('EOS GE25-F23-WEBLOAD'!$G:$G,'EOS GE25-F23-WEBLOAD'!$A:$A,$A152,'EOS GE25-F23-WEBLOAD'!$B:$B,$B152)</f>
        <v>2763.9999999999995</v>
      </c>
      <c r="S152" s="52">
        <f>SUMIFS(GENED!$O:$O,GENED!$A:$A,$A152,GENED!$B:$B,$B152)</f>
        <v>1155352</v>
      </c>
      <c r="T152" s="52">
        <f>SUMIFS(GENED!$AQ:$AQ,GENED!$A:$A,$A152,GENED!$B:$B,$B152)</f>
        <v>256453</v>
      </c>
      <c r="U152" s="52">
        <f>SUMIFS(GENED!$AA:$AA,GENED!$A:$A,$A152,GENED!$B:$B,$B152)</f>
        <v>146995</v>
      </c>
      <c r="V152" s="52">
        <f>SUMIFS(GENED!$S:$S,GENED!$A:$A,$A152,GENED!$B:$B,$B152)</f>
        <v>0</v>
      </c>
      <c r="W152" s="53">
        <f>SUMIFS(EL!D:D,EL!$A:$A,$A152,EL!$B:$B,$B152)</f>
        <v>277610</v>
      </c>
      <c r="X152" s="52">
        <f>SUMIFS('Student Support Aid'!G:G,'Student Support Aid'!$A:$A,$A152,'Student Support Aid'!$B:$B,$B152)</f>
        <v>47209.119999999988</v>
      </c>
      <c r="Y152" s="53">
        <f>SUMIFS('School Library Aid'!I:I,'School Library Aid'!$A:$A,$A152,'School Library Aid'!$B:$B,$B152)</f>
        <v>44528.039999999994</v>
      </c>
      <c r="Z152" s="53">
        <f>SUMIF(AIEA!A:A,A152,AIEA!D:D)</f>
        <v>22982</v>
      </c>
      <c r="AA152" s="53">
        <f>SUMIFS('EOS GE25-F23-WEBLOAD'!$G:$G,'EOS GE25-F23-WEBLOAD'!$A:$A,$A152,'EOS GE25-F23-WEBLOAD'!$B:$B,$B152)*2</f>
        <v>5527.9999999999991</v>
      </c>
      <c r="AB152" s="53">
        <f>SUMIF('Community Ed'!A:A,'Major Revenues'!A152,'Community Ed'!C:C)</f>
        <v>45319.93</v>
      </c>
      <c r="AC152" s="53">
        <f>SUMIFS(SPED!E:E,SPED!A:A,A152,SPED!B:B,B152)</f>
        <v>912482.72079618089</v>
      </c>
      <c r="AD152" s="55">
        <f t="shared" si="52"/>
        <v>2914459.8107961807</v>
      </c>
      <c r="AE152" s="55">
        <f t="shared" si="53"/>
        <v>1054.43553212597</v>
      </c>
      <c r="AF152" s="51"/>
    </row>
    <row r="153" spans="1:32" x14ac:dyDescent="0.25">
      <c r="A153" s="3">
        <v>414</v>
      </c>
      <c r="B153" s="3">
        <v>1</v>
      </c>
      <c r="C153" s="4" t="s">
        <v>177</v>
      </c>
      <c r="D153" s="5">
        <v>6</v>
      </c>
      <c r="E153" s="52">
        <f>SUMIFS('EOS GE24-F23-WEBLOAD'!$G:$G,'EOS GE24-F23-WEBLOAD'!$A:$A,$A153,'EOS GE24-F23-WEBLOAD'!$B:$B,$B153)</f>
        <v>494.59999999999997</v>
      </c>
      <c r="F153" s="52">
        <f>SUMIFS(GENED!$F:$F,GENED!$A:$A,$A153,GENED!$B:$B,$B153)</f>
        <v>136015</v>
      </c>
      <c r="G153" s="52">
        <f>SUMIFS(GENED!$AM:$AM,GENED!$A:$A,$A153,GENED!$B:$B,$B153)</f>
        <v>18755</v>
      </c>
      <c r="H153" s="52">
        <f>SUMIFS(GENED!$J:$J,GENED!$A:$A,$A153,GENED!$B:$B,$B153)</f>
        <v>0</v>
      </c>
      <c r="I153" s="52">
        <f>SUMIFS(EL!C:C,EL!$A:$A,$A153,EL!$B:$B,$B153)</f>
        <v>10887</v>
      </c>
      <c r="J153" s="52">
        <f>SUMIFS('Student Support Aid'!F:F,'Student Support Aid'!$A:$A,$A153,'Student Support Aid'!$B:$B,$B153)</f>
        <v>40000</v>
      </c>
      <c r="K153" s="52">
        <f>SUMIFS('School Library Aid'!H:H,'School Library Aid'!$A:$A,$A153,'School Library Aid'!$B:$B,$B153)</f>
        <v>40000</v>
      </c>
      <c r="L153" s="52">
        <v>0</v>
      </c>
      <c r="M153" s="52">
        <f>SUMIFS('EOS GE24-F23-WEBLOAD'!$G:$G,'EOS GE24-F23-WEBLOAD'!$A:$A,$A153,'EOS GE24-F23-WEBLOAD'!$B:$B,$B153)*2</f>
        <v>989.19999999999993</v>
      </c>
      <c r="N153" s="52">
        <f>SUMIFS(SPED!D:D,SPED!A:A,A153,SPED!B:B,B153)</f>
        <v>112087.97341416136</v>
      </c>
      <c r="O153" s="55">
        <f t="shared" si="50"/>
        <v>358734.17341416137</v>
      </c>
      <c r="P153" s="52">
        <f t="shared" si="51"/>
        <v>725.3016041531771</v>
      </c>
      <c r="Q153" s="64"/>
      <c r="R153" s="52">
        <f>SUMIFS('EOS GE25-F23-WEBLOAD'!$G:$G,'EOS GE25-F23-WEBLOAD'!$A:$A,$A153,'EOS GE25-F23-WEBLOAD'!$B:$B,$B153)</f>
        <v>491.8</v>
      </c>
      <c r="S153" s="52">
        <f>SUMIFS(GENED!$O:$O,GENED!$A:$A,$A153,GENED!$B:$B,$B153)</f>
        <v>205573</v>
      </c>
      <c r="T153" s="52">
        <f>SUMIFS(GENED!$AQ:$AQ,GENED!$A:$A,$A153,GENED!$B:$B,$B153)</f>
        <v>25733</v>
      </c>
      <c r="U153" s="52">
        <f>SUMIFS(GENED!$AA:$AA,GENED!$A:$A,$A153,GENED!$B:$B,$B153)</f>
        <v>23522</v>
      </c>
      <c r="V153" s="52">
        <f>SUMIFS(GENED!$S:$S,GENED!$A:$A,$A153,GENED!$B:$B,$B153)</f>
        <v>0</v>
      </c>
      <c r="W153" s="53">
        <f>SUMIFS(EL!D:D,EL!$A:$A,$A153,EL!$B:$B,$B153)</f>
        <v>10891</v>
      </c>
      <c r="X153" s="52">
        <f>SUMIFS('Student Support Aid'!G:G,'Student Support Aid'!$A:$A,$A153,'Student Support Aid'!$B:$B,$B153)</f>
        <v>40000</v>
      </c>
      <c r="Y153" s="53">
        <f>SUMIFS('School Library Aid'!I:I,'School Library Aid'!$A:$A,$A153,'School Library Aid'!$B:$B,$B153)</f>
        <v>40000</v>
      </c>
      <c r="Z153" s="53">
        <f>SUMIF(AIEA!A:A,A153,AIEA!D:D)</f>
        <v>0</v>
      </c>
      <c r="AA153" s="53">
        <f>SUMIFS('EOS GE25-F23-WEBLOAD'!$G:$G,'EOS GE25-F23-WEBLOAD'!$A:$A,$A153,'EOS GE25-F23-WEBLOAD'!$B:$B,$B153)*2</f>
        <v>983.6</v>
      </c>
      <c r="AB153" s="53">
        <f>SUMIF('Community Ed'!A:A,'Major Revenues'!A153,'Community Ed'!C:C)</f>
        <v>0</v>
      </c>
      <c r="AC153" s="53">
        <f>SUMIFS(SPED!E:E,SPED!A:A,A153,SPED!B:B,B153)</f>
        <v>116792.42307975539</v>
      </c>
      <c r="AD153" s="55">
        <f t="shared" si="52"/>
        <v>463495.02307975537</v>
      </c>
      <c r="AE153" s="55">
        <f t="shared" si="53"/>
        <v>942.44616323659079</v>
      </c>
      <c r="AF153" s="51"/>
    </row>
    <row r="154" spans="1:32" x14ac:dyDescent="0.25">
      <c r="A154" s="3">
        <v>415</v>
      </c>
      <c r="B154" s="3">
        <v>1</v>
      </c>
      <c r="C154" s="4" t="s">
        <v>178</v>
      </c>
      <c r="D154" s="5">
        <v>6</v>
      </c>
      <c r="E154" s="52">
        <f>SUMIFS('EOS GE24-F23-WEBLOAD'!$G:$G,'EOS GE24-F23-WEBLOAD'!$A:$A,$A154,'EOS GE24-F23-WEBLOAD'!$B:$B,$B154)</f>
        <v>228.99999999999997</v>
      </c>
      <c r="F154" s="52">
        <f>SUMIFS(GENED!$F:$F,GENED!$A:$A,$A154,GENED!$B:$B,$B154)</f>
        <v>62975</v>
      </c>
      <c r="G154" s="52">
        <f>SUMIFS(GENED!$AM:$AM,GENED!$A:$A,$A154,GENED!$B:$B,$B154)</f>
        <v>11990</v>
      </c>
      <c r="H154" s="52">
        <f>SUMIFS(GENED!$J:$J,GENED!$A:$A,$A154,GENED!$B:$B,$B154)</f>
        <v>24207.396107178152</v>
      </c>
      <c r="I154" s="52">
        <f>SUMIFS(EL!C:C,EL!$A:$A,$A154,EL!$B:$B,$B154)</f>
        <v>12460</v>
      </c>
      <c r="J154" s="52">
        <f>SUMIFS('Student Support Aid'!F:F,'Student Support Aid'!$A:$A,$A154,'Student Support Aid'!$B:$B,$B154)</f>
        <v>40000</v>
      </c>
      <c r="K154" s="52">
        <f>SUMIFS('School Library Aid'!H:H,'School Library Aid'!$A:$A,$A154,'School Library Aid'!$B:$B,$B154)</f>
        <v>40000</v>
      </c>
      <c r="L154" s="52">
        <v>0</v>
      </c>
      <c r="M154" s="52">
        <f>SUMIFS('EOS GE24-F23-WEBLOAD'!$G:$G,'EOS GE24-F23-WEBLOAD'!$A:$A,$A154,'EOS GE24-F23-WEBLOAD'!$B:$B,$B154)*2</f>
        <v>457.99999999999994</v>
      </c>
      <c r="N154" s="52">
        <f>SUMIFS(SPED!D:D,SPED!A:A,A154,SPED!B:B,B154)</f>
        <v>47183.142038857564</v>
      </c>
      <c r="O154" s="55">
        <f t="shared" si="50"/>
        <v>239273.53814603572</v>
      </c>
      <c r="P154" s="52">
        <f t="shared" si="51"/>
        <v>1044.8626119914225</v>
      </c>
      <c r="Q154" s="64"/>
      <c r="R154" s="52">
        <f>SUMIFS('EOS GE25-F23-WEBLOAD'!$G:$G,'EOS GE25-F23-WEBLOAD'!$A:$A,$A154,'EOS GE25-F23-WEBLOAD'!$B:$B,$B154)</f>
        <v>225.2</v>
      </c>
      <c r="S154" s="52">
        <f>SUMIFS(GENED!$O:$O,GENED!$A:$A,$A154,GENED!$B:$B,$B154)</f>
        <v>94133</v>
      </c>
      <c r="T154" s="52">
        <f>SUMIFS(GENED!$AQ:$AQ,GENED!$A:$A,$A154,GENED!$B:$B,$B154)</f>
        <v>17360.632000000216</v>
      </c>
      <c r="U154" s="52">
        <f>SUMIFS(GENED!$AA:$AA,GENED!$A:$A,$A154,GENED!$B:$B,$B154)</f>
        <v>10631</v>
      </c>
      <c r="V154" s="52">
        <f>SUMIFS(GENED!$S:$S,GENED!$A:$A,$A154,GENED!$B:$B,$B154)</f>
        <v>24114.609280140969</v>
      </c>
      <c r="W154" s="53">
        <f>SUMIFS(EL!D:D,EL!$A:$A,$A154,EL!$B:$B,$B154)</f>
        <v>12512</v>
      </c>
      <c r="X154" s="52">
        <f>SUMIFS('Student Support Aid'!G:G,'Student Support Aid'!$A:$A,$A154,'Student Support Aid'!$B:$B,$B154)</f>
        <v>40000</v>
      </c>
      <c r="Y154" s="53">
        <f>SUMIFS('School Library Aid'!I:I,'School Library Aid'!$A:$A,$A154,'School Library Aid'!$B:$B,$B154)</f>
        <v>40000</v>
      </c>
      <c r="Z154" s="53">
        <f>SUMIF(AIEA!A:A,A154,AIEA!D:D)</f>
        <v>0</v>
      </c>
      <c r="AA154" s="53">
        <f>SUMIFS('EOS GE25-F23-WEBLOAD'!$G:$G,'EOS GE25-F23-WEBLOAD'!$A:$A,$A154,'EOS GE25-F23-WEBLOAD'!$B:$B,$B154)*2</f>
        <v>450.4</v>
      </c>
      <c r="AB154" s="53">
        <f>SUMIF('Community Ed'!A:A,'Major Revenues'!A154,'Community Ed'!C:C)</f>
        <v>35.43</v>
      </c>
      <c r="AC154" s="53">
        <f>SUMIFS(SPED!E:E,SPED!A:A,A154,SPED!B:B,B154)</f>
        <v>47842.686741795216</v>
      </c>
      <c r="AD154" s="55">
        <f t="shared" si="52"/>
        <v>287079.7580219364</v>
      </c>
      <c r="AE154" s="55">
        <f t="shared" si="53"/>
        <v>1274.7769006302683</v>
      </c>
      <c r="AF154" s="51"/>
    </row>
    <row r="155" spans="1:32" x14ac:dyDescent="0.25">
      <c r="A155" s="3">
        <v>423</v>
      </c>
      <c r="B155" s="3">
        <v>1</v>
      </c>
      <c r="C155" s="4" t="s">
        <v>179</v>
      </c>
      <c r="D155" s="5">
        <v>4</v>
      </c>
      <c r="E155" s="52">
        <f>SUMIFS('EOS GE24-F23-WEBLOAD'!$G:$G,'EOS GE24-F23-WEBLOAD'!$A:$A,$A155,'EOS GE24-F23-WEBLOAD'!$B:$B,$B155)</f>
        <v>2807.7999999999997</v>
      </c>
      <c r="F155" s="52">
        <f>SUMIFS(GENED!$F:$F,GENED!$A:$A,$A155,GENED!$B:$B,$B155)</f>
        <v>772145</v>
      </c>
      <c r="G155" s="52">
        <f>SUMIFS(GENED!$AM:$AM,GENED!$A:$A,$A155,GENED!$B:$B,$B155)</f>
        <v>86668</v>
      </c>
      <c r="H155" s="52">
        <f>SUMIFS(GENED!$J:$J,GENED!$A:$A,$A155,GENED!$B:$B,$B155)</f>
        <v>0</v>
      </c>
      <c r="I155" s="52">
        <f>SUMIFS(EL!C:C,EL!$A:$A,$A155,EL!$B:$B,$B155)</f>
        <v>13502</v>
      </c>
      <c r="J155" s="52">
        <f>SUMIFS('Student Support Aid'!F:F,'Student Support Aid'!$A:$A,$A155,'Student Support Aid'!$B:$B,$B155)</f>
        <v>40000</v>
      </c>
      <c r="K155" s="52">
        <f>SUMIFS('School Library Aid'!H:H,'School Library Aid'!$A:$A,$A155,'School Library Aid'!$B:$B,$B155)</f>
        <v>45233.657999999996</v>
      </c>
      <c r="L155" s="52">
        <v>0</v>
      </c>
      <c r="M155" s="52">
        <f>SUMIFS('EOS GE24-F23-WEBLOAD'!$G:$G,'EOS GE24-F23-WEBLOAD'!$A:$A,$A155,'EOS GE24-F23-WEBLOAD'!$B:$B,$B155)*2</f>
        <v>5615.5999999999995</v>
      </c>
      <c r="N155" s="52">
        <f>SUMIFS(SPED!D:D,SPED!A:A,A155,SPED!B:B,B155)</f>
        <v>1096046.2343485244</v>
      </c>
      <c r="O155" s="55">
        <f t="shared" si="50"/>
        <v>2059210.4923485243</v>
      </c>
      <c r="P155" s="52">
        <f t="shared" si="51"/>
        <v>733.38930563021745</v>
      </c>
      <c r="Q155" s="64"/>
      <c r="R155" s="52">
        <f>SUMIFS('EOS GE25-F23-WEBLOAD'!$G:$G,'EOS GE25-F23-WEBLOAD'!$A:$A,$A155,'EOS GE25-F23-WEBLOAD'!$B:$B,$B155)</f>
        <v>2753</v>
      </c>
      <c r="S155" s="52">
        <f>SUMIFS(GENED!$O:$O,GENED!$A:$A,$A155,GENED!$B:$B,$B155)</f>
        <v>1150754</v>
      </c>
      <c r="T155" s="52">
        <f>SUMIFS(GENED!$AQ:$AQ,GENED!$A:$A,$A155,GENED!$B:$B,$B155)</f>
        <v>128179</v>
      </c>
      <c r="U155" s="52">
        <f>SUMIFS(GENED!$AA:$AA,GENED!$A:$A,$A155,GENED!$B:$B,$B155)</f>
        <v>0</v>
      </c>
      <c r="V155" s="52">
        <f>SUMIFS(GENED!$S:$S,GENED!$A:$A,$A155,GENED!$B:$B,$B155)</f>
        <v>0</v>
      </c>
      <c r="W155" s="53">
        <f>SUMIFS(EL!D:D,EL!$A:$A,$A155,EL!$B:$B,$B155)</f>
        <v>13510</v>
      </c>
      <c r="X155" s="52">
        <f>SUMIFS('Student Support Aid'!G:G,'Student Support Aid'!$A:$A,$A155,'Student Support Aid'!$B:$B,$B155)</f>
        <v>47021.24</v>
      </c>
      <c r="Y155" s="53">
        <f>SUMIFS('School Library Aid'!I:I,'School Library Aid'!$A:$A,$A155,'School Library Aid'!$B:$B,$B155)</f>
        <v>44350.83</v>
      </c>
      <c r="Z155" s="53">
        <f>SUMIF(AIEA!A:A,A155,AIEA!D:D)</f>
        <v>0</v>
      </c>
      <c r="AA155" s="53">
        <f>SUMIFS('EOS GE25-F23-WEBLOAD'!$G:$G,'EOS GE25-F23-WEBLOAD'!$A:$A,$A155,'EOS GE25-F23-WEBLOAD'!$B:$B,$B155)*2</f>
        <v>5506</v>
      </c>
      <c r="AB155" s="53">
        <f>SUMIF('Community Ed'!A:A,'Major Revenues'!A155,'Community Ed'!C:C)</f>
        <v>60599.6</v>
      </c>
      <c r="AC155" s="53">
        <f>SUMIFS(SPED!E:E,SPED!A:A,A155,SPED!B:B,B155)</f>
        <v>1014543.4366250057</v>
      </c>
      <c r="AD155" s="55">
        <f t="shared" si="52"/>
        <v>2464464.1066250056</v>
      </c>
      <c r="AE155" s="55">
        <f t="shared" si="53"/>
        <v>895.19219274428099</v>
      </c>
      <c r="AF155" s="51"/>
    </row>
    <row r="156" spans="1:32" x14ac:dyDescent="0.25">
      <c r="A156" s="3">
        <v>424</v>
      </c>
      <c r="B156" s="3">
        <v>1</v>
      </c>
      <c r="C156" s="4" t="s">
        <v>180</v>
      </c>
      <c r="D156" s="5">
        <v>6</v>
      </c>
      <c r="E156" s="52">
        <f>SUMIFS('EOS GE24-F23-WEBLOAD'!$G:$G,'EOS GE24-F23-WEBLOAD'!$A:$A,$A156,'EOS GE24-F23-WEBLOAD'!$B:$B,$B156)</f>
        <v>553.4</v>
      </c>
      <c r="F156" s="52">
        <f>SUMIFS(GENED!$F:$F,GENED!$A:$A,$A156,GENED!$B:$B,$B156)</f>
        <v>152185</v>
      </c>
      <c r="G156" s="52">
        <f>SUMIFS(GENED!$AM:$AM,GENED!$A:$A,$A156,GENED!$B:$B,$B156)</f>
        <v>12824</v>
      </c>
      <c r="H156" s="52">
        <f>SUMIFS(GENED!$J:$J,GENED!$A:$A,$A156,GENED!$B:$B,$B156)</f>
        <v>0</v>
      </c>
      <c r="I156" s="52">
        <f>SUMIFS(EL!C:C,EL!$A:$A,$A156,EL!$B:$B,$B156)</f>
        <v>46150</v>
      </c>
      <c r="J156" s="52">
        <f>SUMIFS('Student Support Aid'!F:F,'Student Support Aid'!$A:$A,$A156,'Student Support Aid'!$B:$B,$B156)</f>
        <v>40000</v>
      </c>
      <c r="K156" s="52">
        <f>SUMIFS('School Library Aid'!H:H,'School Library Aid'!$A:$A,$A156,'School Library Aid'!$B:$B,$B156)</f>
        <v>40000</v>
      </c>
      <c r="L156" s="52">
        <v>0</v>
      </c>
      <c r="M156" s="52">
        <f>SUMIFS('EOS GE24-F23-WEBLOAD'!$G:$G,'EOS GE24-F23-WEBLOAD'!$A:$A,$A156,'EOS GE24-F23-WEBLOAD'!$B:$B,$B156)*2</f>
        <v>1106.8</v>
      </c>
      <c r="N156" s="52">
        <f>SUMIFS(SPED!D:D,SPED!A:A,A156,SPED!B:B,B156)</f>
        <v>118748.39094438747</v>
      </c>
      <c r="O156" s="55">
        <f t="shared" si="50"/>
        <v>411014.19094438746</v>
      </c>
      <c r="P156" s="52">
        <f t="shared" si="51"/>
        <v>742.70724782144464</v>
      </c>
      <c r="Q156" s="64"/>
      <c r="R156" s="52">
        <f>SUMIFS('EOS GE25-F23-WEBLOAD'!$G:$G,'EOS GE25-F23-WEBLOAD'!$A:$A,$A156,'EOS GE25-F23-WEBLOAD'!$B:$B,$B156)</f>
        <v>501.79999999999995</v>
      </c>
      <c r="S156" s="52">
        <f>SUMIFS(GENED!$O:$O,GENED!$A:$A,$A156,GENED!$B:$B,$B156)</f>
        <v>209753</v>
      </c>
      <c r="T156" s="52">
        <f>SUMIFS(GENED!$AQ:$AQ,GENED!$A:$A,$A156,GENED!$B:$B,$B156)</f>
        <v>23390</v>
      </c>
      <c r="U156" s="52">
        <f>SUMIFS(GENED!$AA:$AA,GENED!$A:$A,$A156,GENED!$B:$B,$B156)</f>
        <v>0</v>
      </c>
      <c r="V156" s="52">
        <f>SUMIFS(GENED!$S:$S,GENED!$A:$A,$A156,GENED!$B:$B,$B156)</f>
        <v>0</v>
      </c>
      <c r="W156" s="53">
        <f>SUMIFS(EL!D:D,EL!$A:$A,$A156,EL!$B:$B,$B156)</f>
        <v>30942</v>
      </c>
      <c r="X156" s="52">
        <f>SUMIFS('Student Support Aid'!G:G,'Student Support Aid'!$A:$A,$A156,'Student Support Aid'!$B:$B,$B156)</f>
        <v>40000</v>
      </c>
      <c r="Y156" s="53">
        <f>SUMIFS('School Library Aid'!I:I,'School Library Aid'!$A:$A,$A156,'School Library Aid'!$B:$B,$B156)</f>
        <v>40000</v>
      </c>
      <c r="Z156" s="53">
        <f>SUMIF(AIEA!A:A,A156,AIEA!D:D)</f>
        <v>0</v>
      </c>
      <c r="AA156" s="53">
        <f>SUMIFS('EOS GE25-F23-WEBLOAD'!$G:$G,'EOS GE25-F23-WEBLOAD'!$A:$A,$A156,'EOS GE25-F23-WEBLOAD'!$B:$B,$B156)*2</f>
        <v>1003.5999999999999</v>
      </c>
      <c r="AB156" s="53">
        <f>SUMIF('Community Ed'!A:A,'Major Revenues'!A156,'Community Ed'!C:C)</f>
        <v>12042.39</v>
      </c>
      <c r="AC156" s="53">
        <f>SUMIFS(SPED!E:E,SPED!A:A,A156,SPED!B:B,B156)</f>
        <v>126787.09143989824</v>
      </c>
      <c r="AD156" s="55">
        <f t="shared" si="52"/>
        <v>483918.08143989823</v>
      </c>
      <c r="AE156" s="55">
        <f t="shared" si="53"/>
        <v>964.36445085671244</v>
      </c>
      <c r="AF156" s="51"/>
    </row>
    <row r="157" spans="1:32" x14ac:dyDescent="0.25">
      <c r="A157" s="3">
        <v>432</v>
      </c>
      <c r="B157" s="3">
        <v>1</v>
      </c>
      <c r="C157" s="4" t="s">
        <v>181</v>
      </c>
      <c r="D157" s="5">
        <v>6</v>
      </c>
      <c r="E157" s="52">
        <f>SUMIFS('EOS GE24-F23-WEBLOAD'!$G:$G,'EOS GE24-F23-WEBLOAD'!$A:$A,$A157,'EOS GE24-F23-WEBLOAD'!$B:$B,$B157)</f>
        <v>672.6</v>
      </c>
      <c r="F157" s="52">
        <f>SUMIFS(GENED!$F:$F,GENED!$A:$A,$A157,GENED!$B:$B,$B157)</f>
        <v>184965</v>
      </c>
      <c r="G157" s="52">
        <f>SUMIFS(GENED!$AM:$AM,GENED!$A:$A,$A157,GENED!$B:$B,$B157)</f>
        <v>104323</v>
      </c>
      <c r="H157" s="52">
        <f>SUMIFS(GENED!$J:$J,GENED!$A:$A,$A157,GENED!$B:$B,$B157)</f>
        <v>0</v>
      </c>
      <c r="I157" s="52">
        <f>SUMIFS(EL!C:C,EL!$A:$A,$A157,EL!$B:$B,$B157)</f>
        <v>0</v>
      </c>
      <c r="J157" s="52">
        <f>SUMIFS('Student Support Aid'!F:F,'Student Support Aid'!$A:$A,$A157,'Student Support Aid'!$B:$B,$B157)</f>
        <v>40000</v>
      </c>
      <c r="K157" s="52">
        <f>SUMIFS('School Library Aid'!H:H,'School Library Aid'!$A:$A,$A157,'School Library Aid'!$B:$B,$B157)</f>
        <v>40000</v>
      </c>
      <c r="L157" s="52">
        <v>98952</v>
      </c>
      <c r="M157" s="52">
        <f>SUMIFS('EOS GE24-F23-WEBLOAD'!$G:$G,'EOS GE24-F23-WEBLOAD'!$A:$A,$A157,'EOS GE24-F23-WEBLOAD'!$B:$B,$B157)*2</f>
        <v>1345.2</v>
      </c>
      <c r="N157" s="52">
        <f>SUMIFS(SPED!D:D,SPED!A:A,A157,SPED!B:B,B157)</f>
        <v>312503.16685885447</v>
      </c>
      <c r="O157" s="55">
        <f t="shared" si="50"/>
        <v>782088.36685885442</v>
      </c>
      <c r="P157" s="52">
        <f t="shared" si="51"/>
        <v>1162.7837746935093</v>
      </c>
      <c r="Q157" s="64"/>
      <c r="R157" s="52">
        <f>SUMIFS('EOS GE25-F23-WEBLOAD'!$G:$G,'EOS GE25-F23-WEBLOAD'!$A:$A,$A157,'EOS GE25-F23-WEBLOAD'!$B:$B,$B157)</f>
        <v>672.6</v>
      </c>
      <c r="S157" s="52">
        <f>SUMIFS(GENED!$O:$O,GENED!$A:$A,$A157,GENED!$B:$B,$B157)</f>
        <v>281147</v>
      </c>
      <c r="T157" s="52">
        <f>SUMIFS(GENED!$AQ:$AQ,GENED!$A:$A,$A157,GENED!$B:$B,$B157)</f>
        <v>158002</v>
      </c>
      <c r="U157" s="52">
        <f>SUMIFS(GENED!$AA:$AA,GENED!$A:$A,$A157,GENED!$B:$B,$B157)</f>
        <v>14092</v>
      </c>
      <c r="V157" s="52">
        <f>SUMIFS(GENED!$S:$S,GENED!$A:$A,$A157,GENED!$B:$B,$B157)</f>
        <v>0</v>
      </c>
      <c r="W157" s="53">
        <f>SUMIFS(EL!D:D,EL!$A:$A,$A157,EL!$B:$B,$B157)</f>
        <v>0</v>
      </c>
      <c r="X157" s="52">
        <f>SUMIFS('Student Support Aid'!G:G,'Student Support Aid'!$A:$A,$A157,'Student Support Aid'!$B:$B,$B157)</f>
        <v>40000</v>
      </c>
      <c r="Y157" s="53">
        <f>SUMIFS('School Library Aid'!I:I,'School Library Aid'!$A:$A,$A157,'School Library Aid'!$B:$B,$B157)</f>
        <v>40000</v>
      </c>
      <c r="Z157" s="53">
        <f>SUMIF(AIEA!A:A,A157,AIEA!D:D)</f>
        <v>102360</v>
      </c>
      <c r="AA157" s="53">
        <f>SUMIFS('EOS GE25-F23-WEBLOAD'!$G:$G,'EOS GE25-F23-WEBLOAD'!$A:$A,$A157,'EOS GE25-F23-WEBLOAD'!$B:$B,$B157)*2</f>
        <v>1345.2</v>
      </c>
      <c r="AB157" s="53">
        <f>SUMIF('Community Ed'!A:A,'Major Revenues'!A157,'Community Ed'!C:C)</f>
        <v>11928.68</v>
      </c>
      <c r="AC157" s="53">
        <f>SUMIFS(SPED!E:E,SPED!A:A,A157,SPED!B:B,B157)</f>
        <v>346558.32962034969</v>
      </c>
      <c r="AD157" s="55">
        <f t="shared" si="52"/>
        <v>995433.20962034969</v>
      </c>
      <c r="AE157" s="55">
        <f t="shared" si="53"/>
        <v>1479.978010140276</v>
      </c>
      <c r="AF157" s="51"/>
    </row>
    <row r="158" spans="1:32" x14ac:dyDescent="0.25">
      <c r="A158" s="3">
        <v>435</v>
      </c>
      <c r="B158" s="3">
        <v>1</v>
      </c>
      <c r="C158" s="4" t="s">
        <v>182</v>
      </c>
      <c r="D158" s="5">
        <v>6</v>
      </c>
      <c r="E158" s="52">
        <f>SUMIFS('EOS GE24-F23-WEBLOAD'!$G:$G,'EOS GE24-F23-WEBLOAD'!$A:$A,$A158,'EOS GE24-F23-WEBLOAD'!$B:$B,$B158)</f>
        <v>782.8</v>
      </c>
      <c r="F158" s="52">
        <f>SUMIFS(GENED!$F:$F,GENED!$A:$A,$A158,GENED!$B:$B,$B158)</f>
        <v>215270</v>
      </c>
      <c r="G158" s="52">
        <f>SUMIFS(GENED!$AM:$AM,GENED!$A:$A,$A158,GENED!$B:$B,$B158)</f>
        <v>96751</v>
      </c>
      <c r="H158" s="52">
        <f>SUMIFS(GENED!$J:$J,GENED!$A:$A,$A158,GENED!$B:$B,$B158)</f>
        <v>46833.841424999991</v>
      </c>
      <c r="I158" s="52">
        <f>SUMIFS(EL!C:C,EL!$A:$A,$A158,EL!$B:$B,$B158)</f>
        <v>0</v>
      </c>
      <c r="J158" s="52">
        <f>SUMIFS('Student Support Aid'!F:F,'Student Support Aid'!$A:$A,$A158,'Student Support Aid'!$B:$B,$B158)</f>
        <v>40000</v>
      </c>
      <c r="K158" s="52">
        <f>SUMIFS('School Library Aid'!H:H,'School Library Aid'!$A:$A,$A158,'School Library Aid'!$B:$B,$B158)</f>
        <v>40000</v>
      </c>
      <c r="L158" s="52">
        <v>101792</v>
      </c>
      <c r="M158" s="52">
        <f>SUMIFS('EOS GE24-F23-WEBLOAD'!$G:$G,'EOS GE24-F23-WEBLOAD'!$A:$A,$A158,'EOS GE24-F23-WEBLOAD'!$B:$B,$B158)*2</f>
        <v>1565.6</v>
      </c>
      <c r="N158" s="52">
        <f>SUMIFS(SPED!D:D,SPED!A:A,A158,SPED!B:B,B158)</f>
        <v>177018.00313872471</v>
      </c>
      <c r="O158" s="55">
        <f t="shared" si="50"/>
        <v>719230.44456372468</v>
      </c>
      <c r="P158" s="52">
        <f t="shared" si="51"/>
        <v>918.79208554384866</v>
      </c>
      <c r="Q158" s="64"/>
      <c r="R158" s="52">
        <f>SUMIFS('EOS GE25-F23-WEBLOAD'!$G:$G,'EOS GE25-F23-WEBLOAD'!$A:$A,$A158,'EOS GE25-F23-WEBLOAD'!$B:$B,$B158)</f>
        <v>782.8</v>
      </c>
      <c r="S158" s="52">
        <f>SUMIFS(GENED!$O:$O,GENED!$A:$A,$A158,GENED!$B:$B,$B158)</f>
        <v>327211</v>
      </c>
      <c r="T158" s="52">
        <f>SUMIFS(GENED!$AQ:$AQ,GENED!$A:$A,$A158,GENED!$B:$B,$B158)</f>
        <v>142409.09800000116</v>
      </c>
      <c r="U158" s="52">
        <f>SUMIFS(GENED!$AA:$AA,GENED!$A:$A,$A158,GENED!$B:$B,$B158)</f>
        <v>25659</v>
      </c>
      <c r="V158" s="52">
        <f>SUMIFS(GENED!$S:$S,GENED!$A:$A,$A158,GENED!$B:$B,$B158)</f>
        <v>54146.212249839155</v>
      </c>
      <c r="W158" s="53">
        <f>SUMIFS(EL!D:D,EL!$A:$A,$A158,EL!$B:$B,$B158)</f>
        <v>0</v>
      </c>
      <c r="X158" s="52">
        <f>SUMIFS('Student Support Aid'!G:G,'Student Support Aid'!$A:$A,$A158,'Student Support Aid'!$B:$B,$B158)</f>
        <v>40000</v>
      </c>
      <c r="Y158" s="53">
        <f>SUMIFS('School Library Aid'!I:I,'School Library Aid'!$A:$A,$A158,'School Library Aid'!$B:$B,$B158)</f>
        <v>40000</v>
      </c>
      <c r="Z158" s="53">
        <f>SUMIF(AIEA!A:A,A158,AIEA!D:D)</f>
        <v>105342</v>
      </c>
      <c r="AA158" s="53">
        <f>SUMIFS('EOS GE25-F23-WEBLOAD'!$G:$G,'EOS GE25-F23-WEBLOAD'!$A:$A,$A158,'EOS GE25-F23-WEBLOAD'!$B:$B,$B158)*2</f>
        <v>1565.6</v>
      </c>
      <c r="AB158" s="53">
        <f>SUMIF('Community Ed'!A:A,'Major Revenues'!A158,'Community Ed'!C:C)</f>
        <v>345.02</v>
      </c>
      <c r="AC158" s="53">
        <f>SUMIFS(SPED!E:E,SPED!A:A,A158,SPED!B:B,B158)</f>
        <v>201245.43705922202</v>
      </c>
      <c r="AD158" s="55">
        <f t="shared" si="52"/>
        <v>937923.36730906239</v>
      </c>
      <c r="AE158" s="55">
        <f t="shared" si="53"/>
        <v>1198.1647512890424</v>
      </c>
      <c r="AF158" s="51"/>
    </row>
    <row r="159" spans="1:32" x14ac:dyDescent="0.25">
      <c r="A159" s="3">
        <v>441</v>
      </c>
      <c r="B159" s="3">
        <v>1</v>
      </c>
      <c r="C159" s="4" t="s">
        <v>183</v>
      </c>
      <c r="D159" s="5">
        <v>6</v>
      </c>
      <c r="E159" s="52">
        <f>SUMIFS('EOS GE24-F23-WEBLOAD'!$G:$G,'EOS GE24-F23-WEBLOAD'!$A:$A,$A159,'EOS GE24-F23-WEBLOAD'!$B:$B,$B159)</f>
        <v>491.2</v>
      </c>
      <c r="F159" s="52">
        <f>SUMIFS(GENED!$F:$F,GENED!$A:$A,$A159,GENED!$B:$B,$B159)</f>
        <v>135080</v>
      </c>
      <c r="G159" s="52">
        <f>SUMIFS(GENED!$AM:$AM,GENED!$A:$A,$A159,GENED!$B:$B,$B159)</f>
        <v>46551</v>
      </c>
      <c r="H159" s="52">
        <f>SUMIFS(GENED!$J:$J,GENED!$A:$A,$A159,GENED!$B:$B,$B159)</f>
        <v>6074.1396029999887</v>
      </c>
      <c r="I159" s="52">
        <f>SUMIFS(EL!C:C,EL!$A:$A,$A159,EL!$B:$B,$B159)</f>
        <v>10495</v>
      </c>
      <c r="J159" s="52">
        <f>SUMIFS('Student Support Aid'!F:F,'Student Support Aid'!$A:$A,$A159,'Student Support Aid'!$B:$B,$B159)</f>
        <v>40000</v>
      </c>
      <c r="K159" s="52">
        <f>SUMIFS('School Library Aid'!H:H,'School Library Aid'!$A:$A,$A159,'School Library Aid'!$B:$B,$B159)</f>
        <v>40000</v>
      </c>
      <c r="L159" s="52">
        <v>0</v>
      </c>
      <c r="M159" s="52">
        <f>SUMIFS('EOS GE24-F23-WEBLOAD'!$G:$G,'EOS GE24-F23-WEBLOAD'!$A:$A,$A159,'EOS GE24-F23-WEBLOAD'!$B:$B,$B159)*2</f>
        <v>982.4</v>
      </c>
      <c r="N159" s="52">
        <f>SUMIFS(SPED!D:D,SPED!A:A,A159,SPED!B:B,B159)</f>
        <v>91979.117152692517</v>
      </c>
      <c r="O159" s="55">
        <f t="shared" ref="O159:O222" si="54">SUM(F159:N159)</f>
        <v>371161.65675569256</v>
      </c>
      <c r="P159" s="52">
        <f t="shared" ref="P159:P222" si="55">IFERROR(O159/E159,0)</f>
        <v>755.6222653821103</v>
      </c>
      <c r="Q159" s="64"/>
      <c r="R159" s="52">
        <f>SUMIFS('EOS GE25-F23-WEBLOAD'!$G:$G,'EOS GE25-F23-WEBLOAD'!$A:$A,$A159,'EOS GE25-F23-WEBLOAD'!$B:$B,$B159)</f>
        <v>486.40000000000003</v>
      </c>
      <c r="S159" s="52">
        <f>SUMIFS(GENED!$O:$O,GENED!$A:$A,$A159,GENED!$B:$B,$B159)</f>
        <v>203315</v>
      </c>
      <c r="T159" s="52">
        <f>SUMIFS(GENED!$AQ:$AQ,GENED!$A:$A,$A159,GENED!$B:$B,$B159)</f>
        <v>67881.626000000164</v>
      </c>
      <c r="U159" s="52">
        <f>SUMIFS(GENED!$AA:$AA,GENED!$A:$A,$A159,GENED!$B:$B,$B159)</f>
        <v>0</v>
      </c>
      <c r="V159" s="52">
        <f>SUMIFS(GENED!$S:$S,GENED!$A:$A,$A159,GENED!$B:$B,$B159)</f>
        <v>2013.5743281989708</v>
      </c>
      <c r="W159" s="53">
        <f>SUMIFS(EL!D:D,EL!$A:$A,$A159,EL!$B:$B,$B159)</f>
        <v>10494</v>
      </c>
      <c r="X159" s="52">
        <f>SUMIFS('Student Support Aid'!G:G,'Student Support Aid'!$A:$A,$A159,'Student Support Aid'!$B:$B,$B159)</f>
        <v>40000</v>
      </c>
      <c r="Y159" s="53">
        <f>SUMIFS('School Library Aid'!I:I,'School Library Aid'!$A:$A,$A159,'School Library Aid'!$B:$B,$B159)</f>
        <v>40000</v>
      </c>
      <c r="Z159" s="53">
        <f>SUMIF(AIEA!A:A,A159,AIEA!D:D)</f>
        <v>0</v>
      </c>
      <c r="AA159" s="53">
        <f>SUMIFS('EOS GE25-F23-WEBLOAD'!$G:$G,'EOS GE25-F23-WEBLOAD'!$A:$A,$A159,'EOS GE25-F23-WEBLOAD'!$B:$B,$B159)*2</f>
        <v>972.80000000000007</v>
      </c>
      <c r="AB159" s="53">
        <f>SUMIF('Community Ed'!A:A,'Major Revenues'!A159,'Community Ed'!C:C)</f>
        <v>0</v>
      </c>
      <c r="AC159" s="53">
        <f>SUMIFS(SPED!E:E,SPED!A:A,A159,SPED!B:B,B159)</f>
        <v>88337.311551097548</v>
      </c>
      <c r="AD159" s="55">
        <f t="shared" ref="AD159:AD222" si="56">SUM(S159:AC159)</f>
        <v>453014.31187929667</v>
      </c>
      <c r="AE159" s="55">
        <f t="shared" ref="AE159:AE222" si="57">IFERROR(AD159/R159,0)</f>
        <v>931.36166093605391</v>
      </c>
      <c r="AF159" s="51"/>
    </row>
    <row r="160" spans="1:32" x14ac:dyDescent="0.25">
      <c r="A160" s="3">
        <v>447</v>
      </c>
      <c r="B160" s="3">
        <v>1</v>
      </c>
      <c r="C160" s="4" t="s">
        <v>184</v>
      </c>
      <c r="D160" s="5">
        <v>6</v>
      </c>
      <c r="E160" s="52">
        <f>SUMIFS('EOS GE24-F23-WEBLOAD'!$G:$G,'EOS GE24-F23-WEBLOAD'!$A:$A,$A160,'EOS GE24-F23-WEBLOAD'!$B:$B,$B160)</f>
        <v>144.39999999999998</v>
      </c>
      <c r="F160" s="52">
        <f>SUMIFS(GENED!$F:$F,GENED!$A:$A,$A160,GENED!$B:$B,$B160)</f>
        <v>39710</v>
      </c>
      <c r="G160" s="52">
        <f>SUMIFS(GENED!$AM:$AM,GENED!$A:$A,$A160,GENED!$B:$B,$B160)</f>
        <v>37029</v>
      </c>
      <c r="H160" s="52">
        <f>SUMIFS(GENED!$J:$J,GENED!$A:$A,$A160,GENED!$B:$B,$B160)</f>
        <v>0</v>
      </c>
      <c r="I160" s="52">
        <f>SUMIFS(EL!C:C,EL!$A:$A,$A160,EL!$B:$B,$B160)</f>
        <v>0</v>
      </c>
      <c r="J160" s="52">
        <f>SUMIFS('Student Support Aid'!F:F,'Student Support Aid'!$A:$A,$A160,'Student Support Aid'!$B:$B,$B160)</f>
        <v>40000</v>
      </c>
      <c r="K160" s="52">
        <f>SUMIFS('School Library Aid'!H:H,'School Library Aid'!$A:$A,$A160,'School Library Aid'!$B:$B,$B160)</f>
        <v>40000</v>
      </c>
      <c r="L160" s="52">
        <v>0</v>
      </c>
      <c r="M160" s="52">
        <f>SUMIFS('EOS GE24-F23-WEBLOAD'!$G:$G,'EOS GE24-F23-WEBLOAD'!$A:$A,$A160,'EOS GE24-F23-WEBLOAD'!$B:$B,$B160)*2</f>
        <v>288.79999999999995</v>
      </c>
      <c r="N160" s="52">
        <f>SUMIFS(SPED!D:D,SPED!A:A,A160,SPED!B:B,B160)</f>
        <v>16288.039274193754</v>
      </c>
      <c r="O160" s="55">
        <f t="shared" si="54"/>
        <v>173315.83927419374</v>
      </c>
      <c r="P160" s="52">
        <f t="shared" si="55"/>
        <v>1200.2481944196245</v>
      </c>
      <c r="Q160" s="64"/>
      <c r="R160" s="52">
        <f>SUMIFS('EOS GE25-F23-WEBLOAD'!$G:$G,'EOS GE25-F23-WEBLOAD'!$A:$A,$A160,'EOS GE25-F23-WEBLOAD'!$B:$B,$B160)</f>
        <v>144.39999999999998</v>
      </c>
      <c r="S160" s="52">
        <f>SUMIFS(GENED!$O:$O,GENED!$A:$A,$A160,GENED!$B:$B,$B160)</f>
        <v>60359</v>
      </c>
      <c r="T160" s="52">
        <f>SUMIFS(GENED!$AQ:$AQ,GENED!$A:$A,$A160,GENED!$B:$B,$B160)</f>
        <v>56132</v>
      </c>
      <c r="U160" s="52">
        <f>SUMIFS(GENED!$AA:$AA,GENED!$A:$A,$A160,GENED!$B:$B,$B160)</f>
        <v>7200</v>
      </c>
      <c r="V160" s="52">
        <f>SUMIFS(GENED!$S:$S,GENED!$A:$A,$A160,GENED!$B:$B,$B160)</f>
        <v>0</v>
      </c>
      <c r="W160" s="53">
        <f>SUMIFS(EL!D:D,EL!$A:$A,$A160,EL!$B:$B,$B160)</f>
        <v>0</v>
      </c>
      <c r="X160" s="52">
        <f>SUMIFS('Student Support Aid'!G:G,'Student Support Aid'!$A:$A,$A160,'Student Support Aid'!$B:$B,$B160)</f>
        <v>40000</v>
      </c>
      <c r="Y160" s="53">
        <f>SUMIFS('School Library Aid'!I:I,'School Library Aid'!$A:$A,$A160,'School Library Aid'!$B:$B,$B160)</f>
        <v>40000</v>
      </c>
      <c r="Z160" s="53">
        <f>SUMIF(AIEA!A:A,A160,AIEA!D:D)</f>
        <v>0</v>
      </c>
      <c r="AA160" s="53">
        <f>SUMIFS('EOS GE25-F23-WEBLOAD'!$G:$G,'EOS GE25-F23-WEBLOAD'!$A:$A,$A160,'EOS GE25-F23-WEBLOAD'!$B:$B,$B160)*2</f>
        <v>288.79999999999995</v>
      </c>
      <c r="AB160" s="53">
        <f>SUMIF('Community Ed'!A:A,'Major Revenues'!A160,'Community Ed'!C:C)</f>
        <v>3004.21</v>
      </c>
      <c r="AC160" s="53">
        <f>SUMIFS(SPED!E:E,SPED!A:A,A160,SPED!B:B,B160)</f>
        <v>17012.866917721811</v>
      </c>
      <c r="AD160" s="55">
        <f t="shared" si="56"/>
        <v>223996.87691772179</v>
      </c>
      <c r="AE160" s="55">
        <f t="shared" si="57"/>
        <v>1551.2249094025058</v>
      </c>
      <c r="AF160" s="51"/>
    </row>
    <row r="161" spans="1:32" x14ac:dyDescent="0.25">
      <c r="A161" s="3">
        <v>458</v>
      </c>
      <c r="B161" s="3">
        <v>1</v>
      </c>
      <c r="C161" s="4" t="s">
        <v>185</v>
      </c>
      <c r="D161" s="5">
        <v>6</v>
      </c>
      <c r="E161" s="52">
        <f>SUMIFS('EOS GE24-F23-WEBLOAD'!$G:$G,'EOS GE24-F23-WEBLOAD'!$A:$A,$A161,'EOS GE24-F23-WEBLOAD'!$B:$B,$B161)</f>
        <v>258.36</v>
      </c>
      <c r="F161" s="52">
        <f>SUMIFS(GENED!$F:$F,GENED!$A:$A,$A161,GENED!$B:$B,$B161)</f>
        <v>71049</v>
      </c>
      <c r="G161" s="52">
        <f>SUMIFS(GENED!$AM:$AM,GENED!$A:$A,$A161,GENED!$B:$B,$B161)</f>
        <v>21621</v>
      </c>
      <c r="H161" s="52">
        <f>SUMIFS(GENED!$J:$J,GENED!$A:$A,$A161,GENED!$B:$B,$B161)</f>
        <v>847.33471199999622</v>
      </c>
      <c r="I161" s="52">
        <f>SUMIFS(EL!C:C,EL!$A:$A,$A161,EL!$B:$B,$B161)</f>
        <v>0</v>
      </c>
      <c r="J161" s="52">
        <f>SUMIFS('Student Support Aid'!F:F,'Student Support Aid'!$A:$A,$A161,'Student Support Aid'!$B:$B,$B161)</f>
        <v>40000</v>
      </c>
      <c r="K161" s="52">
        <f>SUMIFS('School Library Aid'!H:H,'School Library Aid'!$A:$A,$A161,'School Library Aid'!$B:$B,$B161)</f>
        <v>40000</v>
      </c>
      <c r="L161" s="52">
        <v>0</v>
      </c>
      <c r="M161" s="52">
        <f>SUMIFS('EOS GE24-F23-WEBLOAD'!$G:$G,'EOS GE24-F23-WEBLOAD'!$A:$A,$A161,'EOS GE24-F23-WEBLOAD'!$B:$B,$B161)*2</f>
        <v>516.72</v>
      </c>
      <c r="N161" s="52">
        <f>SUMIFS(SPED!D:D,SPED!A:A,A161,SPED!B:B,B161)</f>
        <v>78650.333931643865</v>
      </c>
      <c r="O161" s="55">
        <f t="shared" si="54"/>
        <v>252684.38864364385</v>
      </c>
      <c r="P161" s="52">
        <f t="shared" si="55"/>
        <v>978.0321591718681</v>
      </c>
      <c r="Q161" s="64"/>
      <c r="R161" s="52">
        <f>SUMIFS('EOS GE25-F23-WEBLOAD'!$G:$G,'EOS GE25-F23-WEBLOAD'!$A:$A,$A161,'EOS GE25-F23-WEBLOAD'!$B:$B,$B161)</f>
        <v>269.16000000000003</v>
      </c>
      <c r="S161" s="52">
        <f>SUMIFS(GENED!$O:$O,GENED!$A:$A,$A161,GENED!$B:$B,$B161)</f>
        <v>112509</v>
      </c>
      <c r="T161" s="52">
        <f>SUMIFS(GENED!$AQ:$AQ,GENED!$A:$A,$A161,GENED!$B:$B,$B161)</f>
        <v>33348.135943793226</v>
      </c>
      <c r="U161" s="52">
        <f>SUMIFS(GENED!$AA:$AA,GENED!$A:$A,$A161,GENED!$B:$B,$B161)</f>
        <v>14182</v>
      </c>
      <c r="V161" s="52">
        <f>SUMIFS(GENED!$S:$S,GENED!$A:$A,$A161,GENED!$B:$B,$B161)</f>
        <v>0</v>
      </c>
      <c r="W161" s="53">
        <f>SUMIFS(EL!D:D,EL!$A:$A,$A161,EL!$B:$B,$B161)</f>
        <v>0</v>
      </c>
      <c r="X161" s="52">
        <f>SUMIFS('Student Support Aid'!G:G,'Student Support Aid'!$A:$A,$A161,'Student Support Aid'!$B:$B,$B161)</f>
        <v>40000</v>
      </c>
      <c r="Y161" s="53">
        <f>SUMIFS('School Library Aid'!I:I,'School Library Aid'!$A:$A,$A161,'School Library Aid'!$B:$B,$B161)</f>
        <v>40000</v>
      </c>
      <c r="Z161" s="53">
        <f>SUMIF(AIEA!A:A,A161,AIEA!D:D)</f>
        <v>0</v>
      </c>
      <c r="AA161" s="53">
        <f>SUMIFS('EOS GE25-F23-WEBLOAD'!$G:$G,'EOS GE25-F23-WEBLOAD'!$A:$A,$A161,'EOS GE25-F23-WEBLOAD'!$B:$B,$B161)*2</f>
        <v>538.32000000000005</v>
      </c>
      <c r="AB161" s="53">
        <f>SUMIF('Community Ed'!A:A,'Major Revenues'!A161,'Community Ed'!C:C)</f>
        <v>0</v>
      </c>
      <c r="AC161" s="53">
        <f>SUMIFS(SPED!E:E,SPED!A:A,A161,SPED!B:B,B161)</f>
        <v>81839.735222596326</v>
      </c>
      <c r="AD161" s="55">
        <f t="shared" si="56"/>
        <v>322417.19116638956</v>
      </c>
      <c r="AE161" s="55">
        <f t="shared" si="57"/>
        <v>1197.8644344122065</v>
      </c>
      <c r="AF161" s="51"/>
    </row>
    <row r="162" spans="1:32" x14ac:dyDescent="0.25">
      <c r="A162" s="3">
        <v>463</v>
      </c>
      <c r="B162" s="3">
        <v>1</v>
      </c>
      <c r="C162" s="4" t="s">
        <v>186</v>
      </c>
      <c r="D162" s="5">
        <v>6</v>
      </c>
      <c r="E162" s="52">
        <f>SUMIFS('EOS GE24-F23-WEBLOAD'!$G:$G,'EOS GE24-F23-WEBLOAD'!$A:$A,$A162,'EOS GE24-F23-WEBLOAD'!$B:$B,$B162)</f>
        <v>950.8</v>
      </c>
      <c r="F162" s="52">
        <f>SUMIFS(GENED!$F:$F,GENED!$A:$A,$A162,GENED!$B:$B,$B162)</f>
        <v>261470</v>
      </c>
      <c r="G162" s="52">
        <f>SUMIFS(GENED!$AM:$AM,GENED!$A:$A,$A162,GENED!$B:$B,$B162)</f>
        <v>23721</v>
      </c>
      <c r="H162" s="52">
        <f>SUMIFS(GENED!$J:$J,GENED!$A:$A,$A162,GENED!$B:$B,$B162)</f>
        <v>7694.0394570732897</v>
      </c>
      <c r="I162" s="52">
        <f>SUMIFS(EL!C:C,EL!$A:$A,$A162,EL!$B:$B,$B162)</f>
        <v>10528</v>
      </c>
      <c r="J162" s="52">
        <f>SUMIFS('Student Support Aid'!F:F,'Student Support Aid'!$A:$A,$A162,'Student Support Aid'!$B:$B,$B162)</f>
        <v>40000</v>
      </c>
      <c r="K162" s="52">
        <f>SUMIFS('School Library Aid'!H:H,'School Library Aid'!$A:$A,$A162,'School Library Aid'!$B:$B,$B162)</f>
        <v>40000</v>
      </c>
      <c r="L162" s="52">
        <v>0</v>
      </c>
      <c r="M162" s="52">
        <f>SUMIFS('EOS GE24-F23-WEBLOAD'!$G:$G,'EOS GE24-F23-WEBLOAD'!$A:$A,$A162,'EOS GE24-F23-WEBLOAD'!$B:$B,$B162)*2</f>
        <v>1901.6</v>
      </c>
      <c r="N162" s="52">
        <f>SUMIFS(SPED!D:D,SPED!A:A,A162,SPED!B:B,B162)</f>
        <v>273841.15928334231</v>
      </c>
      <c r="O162" s="55">
        <f t="shared" si="54"/>
        <v>659155.7987404156</v>
      </c>
      <c r="P162" s="52">
        <f t="shared" si="55"/>
        <v>693.2644075940425</v>
      </c>
      <c r="Q162" s="64"/>
      <c r="R162" s="52">
        <f>SUMIFS('EOS GE25-F23-WEBLOAD'!$G:$G,'EOS GE25-F23-WEBLOAD'!$A:$A,$A162,'EOS GE25-F23-WEBLOAD'!$B:$B,$B162)</f>
        <v>921</v>
      </c>
      <c r="S162" s="52">
        <f>SUMIFS(GENED!$O:$O,GENED!$A:$A,$A162,GENED!$B:$B,$B162)</f>
        <v>384978</v>
      </c>
      <c r="T162" s="52">
        <f>SUMIFS(GENED!$AQ:$AQ,GENED!$A:$A,$A162,GENED!$B:$B,$B162)</f>
        <v>30853.570000000298</v>
      </c>
      <c r="U162" s="52">
        <f>SUMIFS(GENED!$AA:$AA,GENED!$A:$A,$A162,GENED!$B:$B,$B162)</f>
        <v>5239</v>
      </c>
      <c r="V162" s="52">
        <f>SUMIFS(GENED!$S:$S,GENED!$A:$A,$A162,GENED!$B:$B,$B162)</f>
        <v>8465.1134903416096</v>
      </c>
      <c r="W162" s="53">
        <f>SUMIFS(EL!D:D,EL!$A:$A,$A162,EL!$B:$B,$B162)</f>
        <v>10530</v>
      </c>
      <c r="X162" s="52">
        <f>SUMIFS('Student Support Aid'!G:G,'Student Support Aid'!$A:$A,$A162,'Student Support Aid'!$B:$B,$B162)</f>
        <v>40000</v>
      </c>
      <c r="Y162" s="53">
        <f>SUMIFS('School Library Aid'!I:I,'School Library Aid'!$A:$A,$A162,'School Library Aid'!$B:$B,$B162)</f>
        <v>40000</v>
      </c>
      <c r="Z162" s="53">
        <f>SUMIF(AIEA!A:A,A162,AIEA!D:D)</f>
        <v>0</v>
      </c>
      <c r="AA162" s="53">
        <f>SUMIFS('EOS GE25-F23-WEBLOAD'!$G:$G,'EOS GE25-F23-WEBLOAD'!$A:$A,$A162,'EOS GE25-F23-WEBLOAD'!$B:$B,$B162)*2</f>
        <v>1842</v>
      </c>
      <c r="AB162" s="53">
        <f>SUMIF('Community Ed'!A:A,'Major Revenues'!A162,'Community Ed'!C:C)</f>
        <v>11774.27</v>
      </c>
      <c r="AC162" s="53">
        <f>SUMIFS(SPED!E:E,SPED!A:A,A162,SPED!B:B,B162)</f>
        <v>256298.25011113239</v>
      </c>
      <c r="AD162" s="55">
        <f t="shared" si="56"/>
        <v>789980.20360147429</v>
      </c>
      <c r="AE162" s="55">
        <f t="shared" si="57"/>
        <v>857.74180629910347</v>
      </c>
      <c r="AF162" s="51"/>
    </row>
    <row r="163" spans="1:32" x14ac:dyDescent="0.25">
      <c r="A163" s="3">
        <v>465</v>
      </c>
      <c r="B163" s="3">
        <v>1</v>
      </c>
      <c r="C163" s="4" t="s">
        <v>187</v>
      </c>
      <c r="D163" s="5">
        <v>5</v>
      </c>
      <c r="E163" s="52">
        <f>SUMIFS('EOS GE24-F23-WEBLOAD'!$G:$G,'EOS GE24-F23-WEBLOAD'!$A:$A,$A163,'EOS GE24-F23-WEBLOAD'!$B:$B,$B163)</f>
        <v>1699.2</v>
      </c>
      <c r="F163" s="52">
        <f>SUMIFS(GENED!$F:$F,GENED!$A:$A,$A163,GENED!$B:$B,$B163)</f>
        <v>467280</v>
      </c>
      <c r="G163" s="52">
        <f>SUMIFS(GENED!$AM:$AM,GENED!$A:$A,$A163,GENED!$B:$B,$B163)</f>
        <v>65703</v>
      </c>
      <c r="H163" s="52">
        <f>SUMIFS(GENED!$J:$J,GENED!$A:$A,$A163,GENED!$B:$B,$B163)</f>
        <v>0</v>
      </c>
      <c r="I163" s="52">
        <f>SUMIFS(EL!C:C,EL!$A:$A,$A163,EL!$B:$B,$B163)</f>
        <v>12619</v>
      </c>
      <c r="J163" s="52">
        <f>SUMIFS('Student Support Aid'!F:F,'Student Support Aid'!$A:$A,$A163,'Student Support Aid'!$B:$B,$B163)</f>
        <v>40000</v>
      </c>
      <c r="K163" s="52">
        <f>SUMIFS('School Library Aid'!H:H,'School Library Aid'!$A:$A,$A163,'School Library Aid'!$B:$B,$B163)</f>
        <v>40000</v>
      </c>
      <c r="L163" s="52">
        <v>0</v>
      </c>
      <c r="M163" s="52">
        <f>SUMIFS('EOS GE24-F23-WEBLOAD'!$G:$G,'EOS GE24-F23-WEBLOAD'!$A:$A,$A163,'EOS GE24-F23-WEBLOAD'!$B:$B,$B163)*2</f>
        <v>3398.4</v>
      </c>
      <c r="N163" s="52">
        <f>SUMIFS(SPED!D:D,SPED!A:A,A163,SPED!B:B,B163)</f>
        <v>820214.6615933096</v>
      </c>
      <c r="O163" s="55">
        <f t="shared" si="54"/>
        <v>1449215.0615933095</v>
      </c>
      <c r="P163" s="52">
        <f t="shared" si="55"/>
        <v>852.88080366837892</v>
      </c>
      <c r="Q163" s="64"/>
      <c r="R163" s="52">
        <f>SUMIFS('EOS GE25-F23-WEBLOAD'!$G:$G,'EOS GE25-F23-WEBLOAD'!$A:$A,$A163,'EOS GE25-F23-WEBLOAD'!$B:$B,$B163)</f>
        <v>1700.0000000000002</v>
      </c>
      <c r="S163" s="52">
        <f>SUMIFS(GENED!$O:$O,GENED!$A:$A,$A163,GENED!$B:$B,$B163)</f>
        <v>710600</v>
      </c>
      <c r="T163" s="52">
        <f>SUMIFS(GENED!$AQ:$AQ,GENED!$A:$A,$A163,GENED!$B:$B,$B163)</f>
        <v>99296</v>
      </c>
      <c r="U163" s="52">
        <f>SUMIFS(GENED!$AA:$AA,GENED!$A:$A,$A163,GENED!$B:$B,$B163)</f>
        <v>35385</v>
      </c>
      <c r="V163" s="52">
        <f>SUMIFS(GENED!$S:$S,GENED!$A:$A,$A163,GENED!$B:$B,$B163)</f>
        <v>0</v>
      </c>
      <c r="W163" s="53">
        <f>SUMIFS(EL!D:D,EL!$A:$A,$A163,EL!$B:$B,$B163)</f>
        <v>12619</v>
      </c>
      <c r="X163" s="52">
        <f>SUMIFS('Student Support Aid'!G:G,'Student Support Aid'!$A:$A,$A163,'Student Support Aid'!$B:$B,$B163)</f>
        <v>40000</v>
      </c>
      <c r="Y163" s="53">
        <f>SUMIFS('School Library Aid'!I:I,'School Library Aid'!$A:$A,$A163,'School Library Aid'!$B:$B,$B163)</f>
        <v>40000</v>
      </c>
      <c r="Z163" s="53">
        <f>SUMIF(AIEA!A:A,A163,AIEA!D:D)</f>
        <v>0</v>
      </c>
      <c r="AA163" s="53">
        <f>SUMIFS('EOS GE25-F23-WEBLOAD'!$G:$G,'EOS GE25-F23-WEBLOAD'!$A:$A,$A163,'EOS GE25-F23-WEBLOAD'!$B:$B,$B163)*2</f>
        <v>3400.0000000000005</v>
      </c>
      <c r="AB163" s="53">
        <f>SUMIF('Community Ed'!A:A,'Major Revenues'!A163,'Community Ed'!C:C)</f>
        <v>34162.93</v>
      </c>
      <c r="AC163" s="53">
        <f>SUMIFS(SPED!E:E,SPED!A:A,A163,SPED!B:B,B163)</f>
        <v>810704.25062892446</v>
      </c>
      <c r="AD163" s="55">
        <f t="shared" si="56"/>
        <v>1786167.1806289246</v>
      </c>
      <c r="AE163" s="55">
        <f t="shared" si="57"/>
        <v>1050.6865768405437</v>
      </c>
      <c r="AF163" s="51"/>
    </row>
    <row r="164" spans="1:32" x14ac:dyDescent="0.25">
      <c r="A164" s="3">
        <v>466</v>
      </c>
      <c r="B164" s="3">
        <v>1</v>
      </c>
      <c r="C164" s="4" t="s">
        <v>188</v>
      </c>
      <c r="D164" s="5">
        <v>4</v>
      </c>
      <c r="E164" s="52">
        <f>SUMIFS('EOS GE24-F23-WEBLOAD'!$G:$G,'EOS GE24-F23-WEBLOAD'!$A:$A,$A164,'EOS GE24-F23-WEBLOAD'!$B:$B,$B164)</f>
        <v>2324.7999999999997</v>
      </c>
      <c r="F164" s="52">
        <f>SUMIFS(GENED!$F:$F,GENED!$A:$A,$A164,GENED!$B:$B,$B164)</f>
        <v>639320</v>
      </c>
      <c r="G164" s="52">
        <f>SUMIFS(GENED!$AM:$AM,GENED!$A:$A,$A164,GENED!$B:$B,$B164)</f>
        <v>46462</v>
      </c>
      <c r="H164" s="52">
        <f>SUMIFS(GENED!$J:$J,GENED!$A:$A,$A164,GENED!$B:$B,$B164)</f>
        <v>30237.762840567797</v>
      </c>
      <c r="I164" s="52">
        <f>SUMIFS(EL!C:C,EL!$A:$A,$A164,EL!$B:$B,$B164)</f>
        <v>10632</v>
      </c>
      <c r="J164" s="52">
        <f>SUMIFS('Student Support Aid'!F:F,'Student Support Aid'!$A:$A,$A164,'Student Support Aid'!$B:$B,$B164)</f>
        <v>40000</v>
      </c>
      <c r="K164" s="52">
        <f>SUMIFS('School Library Aid'!H:H,'School Library Aid'!$A:$A,$A164,'School Library Aid'!$B:$B,$B164)</f>
        <v>40000</v>
      </c>
      <c r="L164" s="52">
        <v>0</v>
      </c>
      <c r="M164" s="52">
        <f>SUMIFS('EOS GE24-F23-WEBLOAD'!$G:$G,'EOS GE24-F23-WEBLOAD'!$A:$A,$A164,'EOS GE24-F23-WEBLOAD'!$B:$B,$B164)*2</f>
        <v>4649.5999999999995</v>
      </c>
      <c r="N164" s="52">
        <f>SUMIFS(SPED!D:D,SPED!A:A,A164,SPED!B:B,B164)</f>
        <v>375408.78435881203</v>
      </c>
      <c r="O164" s="55">
        <f t="shared" si="54"/>
        <v>1186710.1471993797</v>
      </c>
      <c r="P164" s="52">
        <f t="shared" si="55"/>
        <v>510.45687680634029</v>
      </c>
      <c r="Q164" s="64"/>
      <c r="R164" s="52">
        <f>SUMIFS('EOS GE25-F23-WEBLOAD'!$G:$G,'EOS GE25-F23-WEBLOAD'!$A:$A,$A164,'EOS GE25-F23-WEBLOAD'!$B:$B,$B164)</f>
        <v>2312.7999999999997</v>
      </c>
      <c r="S164" s="52">
        <f>SUMIFS(GENED!$O:$O,GENED!$A:$A,$A164,GENED!$B:$B,$B164)</f>
        <v>966751</v>
      </c>
      <c r="T164" s="52">
        <f>SUMIFS(GENED!$AQ:$AQ,GENED!$A:$A,$A164,GENED!$B:$B,$B164)</f>
        <v>63798.306000001729</v>
      </c>
      <c r="U164" s="52">
        <f>SUMIFS(GENED!$AA:$AA,GENED!$A:$A,$A164,GENED!$B:$B,$B164)</f>
        <v>124538</v>
      </c>
      <c r="V164" s="52">
        <f>SUMIFS(GENED!$S:$S,GENED!$A:$A,$A164,GENED!$B:$B,$B164)</f>
        <v>31273.746264705493</v>
      </c>
      <c r="W164" s="53">
        <f>SUMIFS(EL!D:D,EL!$A:$A,$A164,EL!$B:$B,$B164)</f>
        <v>10633</v>
      </c>
      <c r="X164" s="52">
        <f>SUMIFS('Student Support Aid'!G:G,'Student Support Aid'!$A:$A,$A164,'Student Support Aid'!$B:$B,$B164)</f>
        <v>40000</v>
      </c>
      <c r="Y164" s="53">
        <f>SUMIFS('School Library Aid'!I:I,'School Library Aid'!$A:$A,$A164,'School Library Aid'!$B:$B,$B164)</f>
        <v>40000</v>
      </c>
      <c r="Z164" s="53">
        <f>SUMIF(AIEA!A:A,A164,AIEA!D:D)</f>
        <v>0</v>
      </c>
      <c r="AA164" s="53">
        <f>SUMIFS('EOS GE25-F23-WEBLOAD'!$G:$G,'EOS GE25-F23-WEBLOAD'!$A:$A,$A164,'EOS GE25-F23-WEBLOAD'!$B:$B,$B164)*2</f>
        <v>4625.5999999999995</v>
      </c>
      <c r="AB164" s="53">
        <f>SUMIF('Community Ed'!A:A,'Major Revenues'!A164,'Community Ed'!C:C)</f>
        <v>34103.339999999997</v>
      </c>
      <c r="AC164" s="53">
        <f>SUMIFS(SPED!E:E,SPED!A:A,A164,SPED!B:B,B164)</f>
        <v>421889.32221075008</v>
      </c>
      <c r="AD164" s="55">
        <f t="shared" si="56"/>
        <v>1737612.3144754574</v>
      </c>
      <c r="AE164" s="55">
        <f t="shared" si="57"/>
        <v>751.30245350893188</v>
      </c>
      <c r="AF164" s="51"/>
    </row>
    <row r="165" spans="1:32" x14ac:dyDescent="0.25">
      <c r="A165" s="3">
        <v>473</v>
      </c>
      <c r="B165" s="3">
        <v>1</v>
      </c>
      <c r="C165" s="4" t="s">
        <v>189</v>
      </c>
      <c r="D165" s="5">
        <v>6</v>
      </c>
      <c r="E165" s="52">
        <f>SUMIFS('EOS GE24-F23-WEBLOAD'!$G:$G,'EOS GE24-F23-WEBLOAD'!$A:$A,$A165,'EOS GE24-F23-WEBLOAD'!$B:$B,$B165)</f>
        <v>458.79999999999995</v>
      </c>
      <c r="F165" s="52">
        <f>SUMIFS(GENED!$F:$F,GENED!$A:$A,$A165,GENED!$B:$B,$B165)</f>
        <v>126170</v>
      </c>
      <c r="G165" s="52">
        <f>SUMIFS(GENED!$AM:$AM,GENED!$A:$A,$A165,GENED!$B:$B,$B165)</f>
        <v>36695</v>
      </c>
      <c r="H165" s="52">
        <f>SUMIFS(GENED!$J:$J,GENED!$A:$A,$A165,GENED!$B:$B,$B165)</f>
        <v>0</v>
      </c>
      <c r="I165" s="52">
        <f>SUMIFS(EL!C:C,EL!$A:$A,$A165,EL!$B:$B,$B165)</f>
        <v>10484</v>
      </c>
      <c r="J165" s="52">
        <f>SUMIFS('Student Support Aid'!F:F,'Student Support Aid'!$A:$A,$A165,'Student Support Aid'!$B:$B,$B165)</f>
        <v>40000</v>
      </c>
      <c r="K165" s="52">
        <f>SUMIFS('School Library Aid'!H:H,'School Library Aid'!$A:$A,$A165,'School Library Aid'!$B:$B,$B165)</f>
        <v>40000</v>
      </c>
      <c r="L165" s="52">
        <v>28520</v>
      </c>
      <c r="M165" s="52">
        <f>SUMIFS('EOS GE24-F23-WEBLOAD'!$G:$G,'EOS GE24-F23-WEBLOAD'!$A:$A,$A165,'EOS GE24-F23-WEBLOAD'!$B:$B,$B165)*2</f>
        <v>917.59999999999991</v>
      </c>
      <c r="N165" s="52">
        <f>SUMIFS(SPED!D:D,SPED!A:A,A165,SPED!B:B,B165)</f>
        <v>163710.28739251231</v>
      </c>
      <c r="O165" s="55">
        <f t="shared" si="54"/>
        <v>446496.88739251229</v>
      </c>
      <c r="P165" s="52">
        <f t="shared" si="55"/>
        <v>973.18414863232852</v>
      </c>
      <c r="Q165" s="64"/>
      <c r="R165" s="52">
        <f>SUMIFS('EOS GE25-F23-WEBLOAD'!$G:$G,'EOS GE25-F23-WEBLOAD'!$A:$A,$A165,'EOS GE25-F23-WEBLOAD'!$B:$B,$B165)</f>
        <v>458.79999999999995</v>
      </c>
      <c r="S165" s="52">
        <f>SUMIFS(GENED!$O:$O,GENED!$A:$A,$A165,GENED!$B:$B,$B165)</f>
        <v>191779</v>
      </c>
      <c r="T165" s="52">
        <f>SUMIFS(GENED!$AQ:$AQ,GENED!$A:$A,$A165,GENED!$B:$B,$B165)</f>
        <v>55594</v>
      </c>
      <c r="U165" s="52">
        <f>SUMIFS(GENED!$AA:$AA,GENED!$A:$A,$A165,GENED!$B:$B,$B165)</f>
        <v>0</v>
      </c>
      <c r="V165" s="52">
        <f>SUMIFS(GENED!$S:$S,GENED!$A:$A,$A165,GENED!$B:$B,$B165)</f>
        <v>0</v>
      </c>
      <c r="W165" s="53">
        <f>SUMIFS(EL!D:D,EL!$A:$A,$A165,EL!$B:$B,$B165)</f>
        <v>10484</v>
      </c>
      <c r="X165" s="52">
        <f>SUMIFS('Student Support Aid'!G:G,'Student Support Aid'!$A:$A,$A165,'Student Support Aid'!$B:$B,$B165)</f>
        <v>40000</v>
      </c>
      <c r="Y165" s="53">
        <f>SUMIFS('School Library Aid'!I:I,'School Library Aid'!$A:$A,$A165,'School Library Aid'!$B:$B,$B165)</f>
        <v>40000</v>
      </c>
      <c r="Z165" s="53">
        <f>SUMIF(AIEA!A:A,A165,AIEA!D:D)</f>
        <v>28946</v>
      </c>
      <c r="AA165" s="53">
        <f>SUMIFS('EOS GE25-F23-WEBLOAD'!$G:$G,'EOS GE25-F23-WEBLOAD'!$A:$A,$A165,'EOS GE25-F23-WEBLOAD'!$B:$B,$B165)*2</f>
        <v>917.59999999999991</v>
      </c>
      <c r="AB165" s="53">
        <f>SUMIF('Community Ed'!A:A,'Major Revenues'!A165,'Community Ed'!C:C)</f>
        <v>919.08</v>
      </c>
      <c r="AC165" s="53">
        <f>SUMIFS(SPED!E:E,SPED!A:A,A165,SPED!B:B,B165)</f>
        <v>162784.67518496572</v>
      </c>
      <c r="AD165" s="55">
        <f t="shared" si="56"/>
        <v>531424.35518496577</v>
      </c>
      <c r="AE165" s="55">
        <f t="shared" si="57"/>
        <v>1158.2919685810066</v>
      </c>
      <c r="AF165" s="51"/>
    </row>
    <row r="166" spans="1:32" x14ac:dyDescent="0.25">
      <c r="A166" s="3">
        <v>477</v>
      </c>
      <c r="B166" s="3">
        <v>1</v>
      </c>
      <c r="C166" s="4" t="s">
        <v>190</v>
      </c>
      <c r="D166" s="5">
        <v>4</v>
      </c>
      <c r="E166" s="52">
        <f>SUMIFS('EOS GE24-F23-WEBLOAD'!$G:$G,'EOS GE24-F23-WEBLOAD'!$A:$A,$A166,'EOS GE24-F23-WEBLOAD'!$B:$B,$B166)</f>
        <v>3508.0000000000005</v>
      </c>
      <c r="F166" s="52">
        <f>SUMIFS(GENED!$F:$F,GENED!$A:$A,$A166,GENED!$B:$B,$B166)</f>
        <v>964700</v>
      </c>
      <c r="G166" s="52">
        <f>SUMIFS(GENED!$AM:$AM,GENED!$A:$A,$A166,GENED!$B:$B,$B166)</f>
        <v>99584</v>
      </c>
      <c r="H166" s="52">
        <f>SUMIFS(GENED!$J:$J,GENED!$A:$A,$A166,GENED!$B:$B,$B166)</f>
        <v>15919.815239999967</v>
      </c>
      <c r="I166" s="52">
        <f>SUMIFS(EL!C:C,EL!$A:$A,$A166,EL!$B:$B,$B166)</f>
        <v>10595</v>
      </c>
      <c r="J166" s="52">
        <f>SUMIFS('Student Support Aid'!F:F,'Student Support Aid'!$A:$A,$A166,'Student Support Aid'!$B:$B,$B166)</f>
        <v>41885.520000000004</v>
      </c>
      <c r="K166" s="52">
        <f>SUMIFS('School Library Aid'!H:H,'School Library Aid'!$A:$A,$A166,'School Library Aid'!$B:$B,$B166)</f>
        <v>56513.880000000005</v>
      </c>
      <c r="L166" s="52">
        <v>22414</v>
      </c>
      <c r="M166" s="52">
        <f>SUMIFS('EOS GE24-F23-WEBLOAD'!$G:$G,'EOS GE24-F23-WEBLOAD'!$A:$A,$A166,'EOS GE24-F23-WEBLOAD'!$B:$B,$B166)*2</f>
        <v>7016.0000000000009</v>
      </c>
      <c r="N166" s="52">
        <f>SUMIFS(SPED!D:D,SPED!A:A,A166,SPED!B:B,B166)</f>
        <v>1432392.8529431568</v>
      </c>
      <c r="O166" s="55">
        <f t="shared" si="54"/>
        <v>2651021.0681831567</v>
      </c>
      <c r="P166" s="52">
        <f t="shared" si="55"/>
        <v>755.70726002940603</v>
      </c>
      <c r="Q166" s="64"/>
      <c r="R166" s="52">
        <f>SUMIFS('EOS GE25-F23-WEBLOAD'!$G:$G,'EOS GE25-F23-WEBLOAD'!$A:$A,$A166,'EOS GE25-F23-WEBLOAD'!$B:$B,$B166)</f>
        <v>3482.2000000000007</v>
      </c>
      <c r="S166" s="52">
        <f>SUMIFS(GENED!$O:$O,GENED!$A:$A,$A166,GENED!$B:$B,$B166)</f>
        <v>1455559</v>
      </c>
      <c r="T166" s="52">
        <f>SUMIFS(GENED!$AQ:$AQ,GENED!$A:$A,$A166,GENED!$B:$B,$B166)</f>
        <v>135634.11600000039</v>
      </c>
      <c r="U166" s="52">
        <f>SUMIFS(GENED!$AA:$AA,GENED!$A:$A,$A166,GENED!$B:$B,$B166)</f>
        <v>0</v>
      </c>
      <c r="V166" s="52">
        <f>SUMIFS(GENED!$S:$S,GENED!$A:$A,$A166,GENED!$B:$B,$B166)</f>
        <v>7226.9268761108397</v>
      </c>
      <c r="W166" s="53">
        <f>SUMIFS(EL!D:D,EL!$A:$A,$A166,EL!$B:$B,$B166)</f>
        <v>10597</v>
      </c>
      <c r="X166" s="52">
        <f>SUMIFS('Student Support Aid'!G:G,'Student Support Aid'!$A:$A,$A166,'Student Support Aid'!$B:$B,$B166)</f>
        <v>59475.97600000001</v>
      </c>
      <c r="Y166" s="53">
        <f>SUMIFS('School Library Aid'!I:I,'School Library Aid'!$A:$A,$A166,'School Library Aid'!$B:$B,$B166)</f>
        <v>56098.242000000013</v>
      </c>
      <c r="Z166" s="53">
        <f>SUMIF(AIEA!A:A,A166,AIEA!D:D)</f>
        <v>22698</v>
      </c>
      <c r="AA166" s="53">
        <f>SUMIFS('EOS GE25-F23-WEBLOAD'!$G:$G,'EOS GE25-F23-WEBLOAD'!$A:$A,$A166,'EOS GE25-F23-WEBLOAD'!$B:$B,$B166)*2</f>
        <v>6964.4000000000015</v>
      </c>
      <c r="AB166" s="53">
        <f>SUMIF('Community Ed'!A:A,'Major Revenues'!A166,'Community Ed'!C:C)</f>
        <v>73045.17</v>
      </c>
      <c r="AC166" s="53">
        <f>SUMIFS(SPED!E:E,SPED!A:A,A166,SPED!B:B,B166)</f>
        <v>1404733.4937829524</v>
      </c>
      <c r="AD166" s="55">
        <f t="shared" si="56"/>
        <v>3232032.3246590635</v>
      </c>
      <c r="AE166" s="55">
        <f t="shared" si="57"/>
        <v>928.1581542298153</v>
      </c>
      <c r="AF166" s="51"/>
    </row>
    <row r="167" spans="1:32" x14ac:dyDescent="0.25">
      <c r="A167" s="3">
        <v>480</v>
      </c>
      <c r="B167" s="3">
        <v>1</v>
      </c>
      <c r="C167" s="4" t="s">
        <v>191</v>
      </c>
      <c r="D167" s="5">
        <v>6</v>
      </c>
      <c r="E167" s="52">
        <f>SUMIFS('EOS GE24-F23-WEBLOAD'!$G:$G,'EOS GE24-F23-WEBLOAD'!$A:$A,$A167,'EOS GE24-F23-WEBLOAD'!$B:$B,$B167)</f>
        <v>693.99999999999989</v>
      </c>
      <c r="F167" s="52">
        <f>SUMIFS(GENED!$F:$F,GENED!$A:$A,$A167,GENED!$B:$B,$B167)</f>
        <v>190850</v>
      </c>
      <c r="G167" s="52">
        <f>SUMIFS(GENED!$AM:$AM,GENED!$A:$A,$A167,GENED!$B:$B,$B167)</f>
        <v>80493</v>
      </c>
      <c r="H167" s="52">
        <f>SUMIFS(GENED!$J:$J,GENED!$A:$A,$A167,GENED!$B:$B,$B167)</f>
        <v>18483.580993500043</v>
      </c>
      <c r="I167" s="52">
        <f>SUMIFS(EL!C:C,EL!$A:$A,$A167,EL!$B:$B,$B167)</f>
        <v>10483</v>
      </c>
      <c r="J167" s="52">
        <f>SUMIFS('Student Support Aid'!F:F,'Student Support Aid'!$A:$A,$A167,'Student Support Aid'!$B:$B,$B167)</f>
        <v>40000</v>
      </c>
      <c r="K167" s="52">
        <f>SUMIFS('School Library Aid'!H:H,'School Library Aid'!$A:$A,$A167,'School Library Aid'!$B:$B,$B167)</f>
        <v>40000</v>
      </c>
      <c r="L167" s="52">
        <v>57346</v>
      </c>
      <c r="M167" s="52">
        <f>SUMIFS('EOS GE24-F23-WEBLOAD'!$G:$G,'EOS GE24-F23-WEBLOAD'!$A:$A,$A167,'EOS GE24-F23-WEBLOAD'!$B:$B,$B167)*2</f>
        <v>1387.9999999999998</v>
      </c>
      <c r="N167" s="52">
        <f>SUMIFS(SPED!D:D,SPED!A:A,A167,SPED!B:B,B167)</f>
        <v>499566.48138027731</v>
      </c>
      <c r="O167" s="55">
        <f t="shared" si="54"/>
        <v>938610.06237377739</v>
      </c>
      <c r="P167" s="52">
        <f t="shared" si="55"/>
        <v>1352.4640668210052</v>
      </c>
      <c r="Q167" s="64"/>
      <c r="R167" s="52">
        <f>SUMIFS('EOS GE25-F23-WEBLOAD'!$G:$G,'EOS GE25-F23-WEBLOAD'!$A:$A,$A167,'EOS GE25-F23-WEBLOAD'!$B:$B,$B167)</f>
        <v>693.99999999999989</v>
      </c>
      <c r="S167" s="52">
        <f>SUMIFS(GENED!$O:$O,GENED!$A:$A,$A167,GENED!$B:$B,$B167)</f>
        <v>290092</v>
      </c>
      <c r="T167" s="52">
        <f>SUMIFS(GENED!$AQ:$AQ,GENED!$A:$A,$A167,GENED!$B:$B,$B167)</f>
        <v>118602.62399999984</v>
      </c>
      <c r="U167" s="52">
        <f>SUMIFS(GENED!$AA:$AA,GENED!$A:$A,$A167,GENED!$B:$B,$B167)</f>
        <v>0</v>
      </c>
      <c r="V167" s="52">
        <f>SUMIFS(GENED!$S:$S,GENED!$A:$A,$A167,GENED!$B:$B,$B167)</f>
        <v>18449.822287684889</v>
      </c>
      <c r="W167" s="53">
        <f>SUMIFS(EL!D:D,EL!$A:$A,$A167,EL!$B:$B,$B167)</f>
        <v>10483</v>
      </c>
      <c r="X167" s="52">
        <f>SUMIFS('Student Support Aid'!G:G,'Student Support Aid'!$A:$A,$A167,'Student Support Aid'!$B:$B,$B167)</f>
        <v>40000</v>
      </c>
      <c r="Y167" s="53">
        <f>SUMIFS('School Library Aid'!I:I,'School Library Aid'!$A:$A,$A167,'School Library Aid'!$B:$B,$B167)</f>
        <v>40000</v>
      </c>
      <c r="Z167" s="53">
        <f>SUMIF(AIEA!A:A,A167,AIEA!D:D)</f>
        <v>59050</v>
      </c>
      <c r="AA167" s="53">
        <f>SUMIFS('EOS GE25-F23-WEBLOAD'!$G:$G,'EOS GE25-F23-WEBLOAD'!$A:$A,$A167,'EOS GE25-F23-WEBLOAD'!$B:$B,$B167)*2</f>
        <v>1387.9999999999998</v>
      </c>
      <c r="AB167" s="53">
        <f>SUMIF('Community Ed'!A:A,'Major Revenues'!A167,'Community Ed'!C:C)</f>
        <v>9164.52</v>
      </c>
      <c r="AC167" s="53">
        <f>SUMIFS(SPED!E:E,SPED!A:A,A167,SPED!B:B,B167)</f>
        <v>515477.63350476604</v>
      </c>
      <c r="AD167" s="55">
        <f t="shared" si="56"/>
        <v>1102707.5997924507</v>
      </c>
      <c r="AE167" s="55">
        <f t="shared" si="57"/>
        <v>1588.9158498450302</v>
      </c>
      <c r="AF167" s="51"/>
    </row>
    <row r="168" spans="1:32" x14ac:dyDescent="0.25">
      <c r="A168" s="3">
        <v>482</v>
      </c>
      <c r="B168" s="3">
        <v>1</v>
      </c>
      <c r="C168" s="4" t="s">
        <v>192</v>
      </c>
      <c r="D168" s="5">
        <v>4</v>
      </c>
      <c r="E168" s="52">
        <f>SUMIFS('EOS GE24-F23-WEBLOAD'!$G:$G,'EOS GE24-F23-WEBLOAD'!$A:$A,$A168,'EOS GE24-F23-WEBLOAD'!$B:$B,$B168)</f>
        <v>2533.1999999999998</v>
      </c>
      <c r="F168" s="52">
        <f>SUMIFS(GENED!$F:$F,GENED!$A:$A,$A168,GENED!$B:$B,$B168)</f>
        <v>696630</v>
      </c>
      <c r="G168" s="52">
        <f>SUMIFS(GENED!$AM:$AM,GENED!$A:$A,$A168,GENED!$B:$B,$B168)</f>
        <v>125960</v>
      </c>
      <c r="H168" s="52">
        <f>SUMIFS(GENED!$J:$J,GENED!$A:$A,$A168,GENED!$B:$B,$B168)</f>
        <v>20480.162900569558</v>
      </c>
      <c r="I168" s="52">
        <f>SUMIFS(EL!C:C,EL!$A:$A,$A168,EL!$B:$B,$B168)</f>
        <v>10642</v>
      </c>
      <c r="J168" s="52">
        <f>SUMIFS('Student Support Aid'!F:F,'Student Support Aid'!$A:$A,$A168,'Student Support Aid'!$B:$B,$B168)</f>
        <v>40000</v>
      </c>
      <c r="K168" s="52">
        <f>SUMIFS('School Library Aid'!H:H,'School Library Aid'!$A:$A,$A168,'School Library Aid'!$B:$B,$B168)</f>
        <v>40809.851999999999</v>
      </c>
      <c r="L168" s="52">
        <v>23124</v>
      </c>
      <c r="M168" s="52">
        <f>SUMIFS('EOS GE24-F23-WEBLOAD'!$G:$G,'EOS GE24-F23-WEBLOAD'!$A:$A,$A168,'EOS GE24-F23-WEBLOAD'!$B:$B,$B168)*2</f>
        <v>5066.3999999999996</v>
      </c>
      <c r="N168" s="52">
        <f>SUMIFS(SPED!D:D,SPED!A:A,A168,SPED!B:B,B168)</f>
        <v>905402.18050187081</v>
      </c>
      <c r="O168" s="55">
        <f t="shared" si="54"/>
        <v>1868114.5954024405</v>
      </c>
      <c r="P168" s="52">
        <f t="shared" si="55"/>
        <v>737.45246936777221</v>
      </c>
      <c r="Q168" s="64"/>
      <c r="R168" s="52">
        <f>SUMIFS('EOS GE25-F23-WEBLOAD'!$G:$G,'EOS GE25-F23-WEBLOAD'!$A:$A,$A168,'EOS GE25-F23-WEBLOAD'!$B:$B,$B168)</f>
        <v>2490.4</v>
      </c>
      <c r="S168" s="52">
        <f>SUMIFS(GENED!$O:$O,GENED!$A:$A,$A168,GENED!$B:$B,$B168)</f>
        <v>1040987</v>
      </c>
      <c r="T168" s="52">
        <f>SUMIFS(GENED!$AQ:$AQ,GENED!$A:$A,$A168,GENED!$B:$B,$B168)</f>
        <v>180034.71000000089</v>
      </c>
      <c r="U168" s="52">
        <f>SUMIFS(GENED!$AA:$AA,GENED!$A:$A,$A168,GENED!$B:$B,$B168)</f>
        <v>43401</v>
      </c>
      <c r="V168" s="52">
        <f>SUMIFS(GENED!$S:$S,GENED!$A:$A,$A168,GENED!$B:$B,$B168)</f>
        <v>20477.482644442294</v>
      </c>
      <c r="W168" s="53">
        <f>SUMIFS(EL!D:D,EL!$A:$A,$A168,EL!$B:$B,$B168)</f>
        <v>10645</v>
      </c>
      <c r="X168" s="52">
        <f>SUMIFS('Student Support Aid'!G:G,'Student Support Aid'!$A:$A,$A168,'Student Support Aid'!$B:$B,$B168)</f>
        <v>42536.031999999999</v>
      </c>
      <c r="Y168" s="53">
        <f>SUMIFS('School Library Aid'!I:I,'School Library Aid'!$A:$A,$A168,'School Library Aid'!$B:$B,$B168)</f>
        <v>40120.343999999997</v>
      </c>
      <c r="Z168" s="53">
        <f>SUMIF(AIEA!A:A,A168,AIEA!D:D)</f>
        <v>23408</v>
      </c>
      <c r="AA168" s="53">
        <f>SUMIFS('EOS GE25-F23-WEBLOAD'!$G:$G,'EOS GE25-F23-WEBLOAD'!$A:$A,$A168,'EOS GE25-F23-WEBLOAD'!$B:$B,$B168)*2</f>
        <v>4980.8</v>
      </c>
      <c r="AB168" s="53">
        <f>SUMIF('Community Ed'!A:A,'Major Revenues'!A168,'Community Ed'!C:C)</f>
        <v>75777.72</v>
      </c>
      <c r="AC168" s="53">
        <f>SUMIFS(SPED!E:E,SPED!A:A,A168,SPED!B:B,B168)</f>
        <v>937780.16770369885</v>
      </c>
      <c r="AD168" s="55">
        <f t="shared" si="56"/>
        <v>2420148.2563481419</v>
      </c>
      <c r="AE168" s="55">
        <f t="shared" si="57"/>
        <v>971.79097990208072</v>
      </c>
      <c r="AF168" s="51"/>
    </row>
    <row r="169" spans="1:32" x14ac:dyDescent="0.25">
      <c r="A169" s="3">
        <v>484</v>
      </c>
      <c r="B169" s="3">
        <v>1</v>
      </c>
      <c r="C169" s="4" t="s">
        <v>193</v>
      </c>
      <c r="D169" s="5">
        <v>5</v>
      </c>
      <c r="E169" s="52">
        <f>SUMIFS('EOS GE24-F23-WEBLOAD'!$G:$G,'EOS GE24-F23-WEBLOAD'!$A:$A,$A169,'EOS GE24-F23-WEBLOAD'!$B:$B,$B169)</f>
        <v>1379</v>
      </c>
      <c r="F169" s="52">
        <f>SUMIFS(GENED!$F:$F,GENED!$A:$A,$A169,GENED!$B:$B,$B169)</f>
        <v>379225</v>
      </c>
      <c r="G169" s="52">
        <f>SUMIFS(GENED!$AM:$AM,GENED!$A:$A,$A169,GENED!$B:$B,$B169)</f>
        <v>41580</v>
      </c>
      <c r="H169" s="52">
        <f>SUMIFS(GENED!$J:$J,GENED!$A:$A,$A169,GENED!$B:$B,$B169)</f>
        <v>0</v>
      </c>
      <c r="I169" s="52">
        <f>SUMIFS(EL!C:C,EL!$A:$A,$A169,EL!$B:$B,$B169)</f>
        <v>10492</v>
      </c>
      <c r="J169" s="52">
        <f>SUMIFS('Student Support Aid'!F:F,'Student Support Aid'!$A:$A,$A169,'Student Support Aid'!$B:$B,$B169)</f>
        <v>40000</v>
      </c>
      <c r="K169" s="52">
        <f>SUMIFS('School Library Aid'!H:H,'School Library Aid'!$A:$A,$A169,'School Library Aid'!$B:$B,$B169)</f>
        <v>40000</v>
      </c>
      <c r="L169" s="52">
        <v>0</v>
      </c>
      <c r="M169" s="52">
        <f>SUMIFS('EOS GE24-F23-WEBLOAD'!$G:$G,'EOS GE24-F23-WEBLOAD'!$A:$A,$A169,'EOS GE24-F23-WEBLOAD'!$B:$B,$B169)*2</f>
        <v>2758</v>
      </c>
      <c r="N169" s="52">
        <f>SUMIFS(SPED!D:D,SPED!A:A,A169,SPED!B:B,B169)</f>
        <v>311455.70211949968</v>
      </c>
      <c r="O169" s="55">
        <f t="shared" si="54"/>
        <v>825510.70211949968</v>
      </c>
      <c r="P169" s="52">
        <f t="shared" si="55"/>
        <v>598.62995077556172</v>
      </c>
      <c r="Q169" s="64"/>
      <c r="R169" s="52">
        <f>SUMIFS('EOS GE25-F23-WEBLOAD'!$G:$G,'EOS GE25-F23-WEBLOAD'!$A:$A,$A169,'EOS GE25-F23-WEBLOAD'!$B:$B,$B169)</f>
        <v>1363.2000000000003</v>
      </c>
      <c r="S169" s="52">
        <f>SUMIFS(GENED!$O:$O,GENED!$A:$A,$A169,GENED!$B:$B,$B169)</f>
        <v>569817</v>
      </c>
      <c r="T169" s="52">
        <f>SUMIFS(GENED!$AQ:$AQ,GENED!$A:$A,$A169,GENED!$B:$B,$B169)</f>
        <v>62233.847972197458</v>
      </c>
      <c r="U169" s="52">
        <f>SUMIFS(GENED!$AA:$AA,GENED!$A:$A,$A169,GENED!$B:$B,$B169)</f>
        <v>64397</v>
      </c>
      <c r="V169" s="52">
        <f>SUMIFS(GENED!$S:$S,GENED!$A:$A,$A169,GENED!$B:$B,$B169)</f>
        <v>0</v>
      </c>
      <c r="W169" s="53">
        <f>SUMIFS(EL!D:D,EL!$A:$A,$A169,EL!$B:$B,$B169)</f>
        <v>10492</v>
      </c>
      <c r="X169" s="52">
        <f>SUMIFS('Student Support Aid'!G:G,'Student Support Aid'!$A:$A,$A169,'Student Support Aid'!$B:$B,$B169)</f>
        <v>40000</v>
      </c>
      <c r="Y169" s="53">
        <f>SUMIFS('School Library Aid'!I:I,'School Library Aid'!$A:$A,$A169,'School Library Aid'!$B:$B,$B169)</f>
        <v>40000</v>
      </c>
      <c r="Z169" s="53">
        <f>SUMIF(AIEA!A:A,A169,AIEA!D:D)</f>
        <v>0</v>
      </c>
      <c r="AA169" s="53">
        <f>SUMIFS('EOS GE25-F23-WEBLOAD'!$G:$G,'EOS GE25-F23-WEBLOAD'!$A:$A,$A169,'EOS GE25-F23-WEBLOAD'!$B:$B,$B169)*2</f>
        <v>2726.4000000000005</v>
      </c>
      <c r="AB169" s="53">
        <f>SUMIF('Community Ed'!A:A,'Major Revenues'!A169,'Community Ed'!C:C)</f>
        <v>21820.25</v>
      </c>
      <c r="AC169" s="53">
        <f>SUMIFS(SPED!E:E,SPED!A:A,A169,SPED!B:B,B169)</f>
        <v>345583.40205626632</v>
      </c>
      <c r="AD169" s="55">
        <f t="shared" si="56"/>
        <v>1157069.9000284639</v>
      </c>
      <c r="AE169" s="55">
        <f t="shared" si="57"/>
        <v>848.78953934012884</v>
      </c>
      <c r="AF169" s="51"/>
    </row>
    <row r="170" spans="1:32" x14ac:dyDescent="0.25">
      <c r="A170" s="3">
        <v>485</v>
      </c>
      <c r="B170" s="3">
        <v>1</v>
      </c>
      <c r="C170" s="4" t="s">
        <v>194</v>
      </c>
      <c r="D170" s="5">
        <v>6</v>
      </c>
      <c r="E170" s="52">
        <f>SUMIFS('EOS GE24-F23-WEBLOAD'!$G:$G,'EOS GE24-F23-WEBLOAD'!$A:$A,$A170,'EOS GE24-F23-WEBLOAD'!$B:$B,$B170)</f>
        <v>1060.8000000000002</v>
      </c>
      <c r="F170" s="52">
        <f>SUMIFS(GENED!$F:$F,GENED!$A:$A,$A170,GENED!$B:$B,$B170)</f>
        <v>291720</v>
      </c>
      <c r="G170" s="52">
        <f>SUMIFS(GENED!$AM:$AM,GENED!$A:$A,$A170,GENED!$B:$B,$B170)</f>
        <v>21057</v>
      </c>
      <c r="H170" s="52">
        <f>SUMIFS(GENED!$J:$J,GENED!$A:$A,$A170,GENED!$B:$B,$B170)</f>
        <v>0</v>
      </c>
      <c r="I170" s="52">
        <f>SUMIFS(EL!C:C,EL!$A:$A,$A170,EL!$B:$B,$B170)</f>
        <v>0</v>
      </c>
      <c r="J170" s="52">
        <f>SUMIFS('Student Support Aid'!F:F,'Student Support Aid'!$A:$A,$A170,'Student Support Aid'!$B:$B,$B170)</f>
        <v>40000</v>
      </c>
      <c r="K170" s="52">
        <f>SUMIFS('School Library Aid'!H:H,'School Library Aid'!$A:$A,$A170,'School Library Aid'!$B:$B,$B170)</f>
        <v>40000</v>
      </c>
      <c r="L170" s="52">
        <v>0</v>
      </c>
      <c r="M170" s="52">
        <f>SUMIFS('EOS GE24-F23-WEBLOAD'!$G:$G,'EOS GE24-F23-WEBLOAD'!$A:$A,$A170,'EOS GE24-F23-WEBLOAD'!$B:$B,$B170)*2</f>
        <v>2121.6000000000004</v>
      </c>
      <c r="N170" s="52">
        <f>SUMIFS(SPED!D:D,SPED!A:A,A170,SPED!B:B,B170)</f>
        <v>274222.54414308374</v>
      </c>
      <c r="O170" s="55">
        <f t="shared" si="54"/>
        <v>669121.14414308371</v>
      </c>
      <c r="P170" s="52">
        <f t="shared" si="55"/>
        <v>630.7703093354861</v>
      </c>
      <c r="Q170" s="64"/>
      <c r="R170" s="52">
        <f>SUMIFS('EOS GE25-F23-WEBLOAD'!$G:$G,'EOS GE25-F23-WEBLOAD'!$A:$A,$A170,'EOS GE25-F23-WEBLOAD'!$B:$B,$B170)</f>
        <v>1060.4000000000001</v>
      </c>
      <c r="S170" s="52">
        <f>SUMIFS(GENED!$O:$O,GENED!$A:$A,$A170,GENED!$B:$B,$B170)</f>
        <v>443247</v>
      </c>
      <c r="T170" s="52">
        <f>SUMIFS(GENED!$AQ:$AQ,GENED!$A:$A,$A170,GENED!$B:$B,$B170)</f>
        <v>31273</v>
      </c>
      <c r="U170" s="52">
        <f>SUMIFS(GENED!$AA:$AA,GENED!$A:$A,$A170,GENED!$B:$B,$B170)</f>
        <v>46234</v>
      </c>
      <c r="V170" s="52">
        <f>SUMIFS(GENED!$S:$S,GENED!$A:$A,$A170,GENED!$B:$B,$B170)</f>
        <v>0</v>
      </c>
      <c r="W170" s="53">
        <f>SUMIFS(EL!D:D,EL!$A:$A,$A170,EL!$B:$B,$B170)</f>
        <v>0</v>
      </c>
      <c r="X170" s="52">
        <f>SUMIFS('Student Support Aid'!G:G,'Student Support Aid'!$A:$A,$A170,'Student Support Aid'!$B:$B,$B170)</f>
        <v>40000</v>
      </c>
      <c r="Y170" s="53">
        <f>SUMIFS('School Library Aid'!I:I,'School Library Aid'!$A:$A,$A170,'School Library Aid'!$B:$B,$B170)</f>
        <v>40000</v>
      </c>
      <c r="Z170" s="53">
        <f>SUMIF(AIEA!A:A,A170,AIEA!D:D)</f>
        <v>0</v>
      </c>
      <c r="AA170" s="53">
        <f>SUMIFS('EOS GE25-F23-WEBLOAD'!$G:$G,'EOS GE25-F23-WEBLOAD'!$A:$A,$A170,'EOS GE25-F23-WEBLOAD'!$B:$B,$B170)*2</f>
        <v>2120.8000000000002</v>
      </c>
      <c r="AB170" s="53">
        <f>SUMIF('Community Ed'!A:A,'Major Revenues'!A170,'Community Ed'!C:C)</f>
        <v>13443.92</v>
      </c>
      <c r="AC170" s="53">
        <f>SUMIFS(SPED!E:E,SPED!A:A,A170,SPED!B:B,B170)</f>
        <v>273074.92203603126</v>
      </c>
      <c r="AD170" s="55">
        <f t="shared" si="56"/>
        <v>889393.64203603135</v>
      </c>
      <c r="AE170" s="55">
        <f t="shared" si="57"/>
        <v>838.73410225955422</v>
      </c>
      <c r="AF170" s="51"/>
    </row>
    <row r="171" spans="1:32" x14ac:dyDescent="0.25">
      <c r="A171" s="3">
        <v>486</v>
      </c>
      <c r="B171" s="3">
        <v>1</v>
      </c>
      <c r="C171" s="4" t="s">
        <v>195</v>
      </c>
      <c r="D171" s="5">
        <v>6</v>
      </c>
      <c r="E171" s="52">
        <f>SUMIFS('EOS GE24-F23-WEBLOAD'!$G:$G,'EOS GE24-F23-WEBLOAD'!$A:$A,$A171,'EOS GE24-F23-WEBLOAD'!$B:$B,$B171)</f>
        <v>363.60000000000008</v>
      </c>
      <c r="F171" s="52">
        <f>SUMIFS(GENED!$F:$F,GENED!$A:$A,$A171,GENED!$B:$B,$B171)</f>
        <v>99990</v>
      </c>
      <c r="G171" s="52">
        <f>SUMIFS(GENED!$AM:$AM,GENED!$A:$A,$A171,GENED!$B:$B,$B171)</f>
        <v>16068</v>
      </c>
      <c r="H171" s="52">
        <f>SUMIFS(GENED!$J:$J,GENED!$A:$A,$A171,GENED!$B:$B,$B171)</f>
        <v>0</v>
      </c>
      <c r="I171" s="52">
        <f>SUMIFS(EL!C:C,EL!$A:$A,$A171,EL!$B:$B,$B171)</f>
        <v>11608</v>
      </c>
      <c r="J171" s="52">
        <f>SUMIFS('Student Support Aid'!F:F,'Student Support Aid'!$A:$A,$A171,'Student Support Aid'!$B:$B,$B171)</f>
        <v>40000</v>
      </c>
      <c r="K171" s="52">
        <f>SUMIFS('School Library Aid'!H:H,'School Library Aid'!$A:$A,$A171,'School Library Aid'!$B:$B,$B171)</f>
        <v>40000</v>
      </c>
      <c r="L171" s="52">
        <v>0</v>
      </c>
      <c r="M171" s="52">
        <f>SUMIFS('EOS GE24-F23-WEBLOAD'!$G:$G,'EOS GE24-F23-WEBLOAD'!$A:$A,$A171,'EOS GE24-F23-WEBLOAD'!$B:$B,$B171)*2</f>
        <v>727.20000000000016</v>
      </c>
      <c r="N171" s="52">
        <f>SUMIFS(SPED!D:D,SPED!A:A,A171,SPED!B:B,B171)</f>
        <v>65438.614872795297</v>
      </c>
      <c r="O171" s="55">
        <f t="shared" si="54"/>
        <v>273831.81487279531</v>
      </c>
      <c r="P171" s="52">
        <f t="shared" si="55"/>
        <v>753.11280218040497</v>
      </c>
      <c r="Q171" s="64"/>
      <c r="R171" s="52">
        <f>SUMIFS('EOS GE25-F23-WEBLOAD'!$G:$G,'EOS GE25-F23-WEBLOAD'!$A:$A,$A171,'EOS GE25-F23-WEBLOAD'!$B:$B,$B171)</f>
        <v>363.60000000000008</v>
      </c>
      <c r="S171" s="52">
        <f>SUMIFS(GENED!$O:$O,GENED!$A:$A,$A171,GENED!$B:$B,$B171)</f>
        <v>151985</v>
      </c>
      <c r="T171" s="52">
        <f>SUMIFS(GENED!$AQ:$AQ,GENED!$A:$A,$A171,GENED!$B:$B,$B171)</f>
        <v>21273</v>
      </c>
      <c r="U171" s="52">
        <f>SUMIFS(GENED!$AA:$AA,GENED!$A:$A,$A171,GENED!$B:$B,$B171)</f>
        <v>0</v>
      </c>
      <c r="V171" s="52">
        <f>SUMIFS(GENED!$S:$S,GENED!$A:$A,$A171,GENED!$B:$B,$B171)</f>
        <v>0</v>
      </c>
      <c r="W171" s="53">
        <f>SUMIFS(EL!D:D,EL!$A:$A,$A171,EL!$B:$B,$B171)</f>
        <v>11608</v>
      </c>
      <c r="X171" s="52">
        <f>SUMIFS('Student Support Aid'!G:G,'Student Support Aid'!$A:$A,$A171,'Student Support Aid'!$B:$B,$B171)</f>
        <v>40000</v>
      </c>
      <c r="Y171" s="53">
        <f>SUMIFS('School Library Aid'!I:I,'School Library Aid'!$A:$A,$A171,'School Library Aid'!$B:$B,$B171)</f>
        <v>40000</v>
      </c>
      <c r="Z171" s="53">
        <f>SUMIF(AIEA!A:A,A171,AIEA!D:D)</f>
        <v>0</v>
      </c>
      <c r="AA171" s="53">
        <f>SUMIFS('EOS GE25-F23-WEBLOAD'!$G:$G,'EOS GE25-F23-WEBLOAD'!$A:$A,$A171,'EOS GE25-F23-WEBLOAD'!$B:$B,$B171)*2</f>
        <v>727.20000000000016</v>
      </c>
      <c r="AB171" s="53">
        <f>SUMIF('Community Ed'!A:A,'Major Revenues'!A171,'Community Ed'!C:C)</f>
        <v>3337.72</v>
      </c>
      <c r="AC171" s="53">
        <f>SUMIFS(SPED!E:E,SPED!A:A,A171,SPED!B:B,B171)</f>
        <v>70841.835694041802</v>
      </c>
      <c r="AD171" s="55">
        <f t="shared" si="56"/>
        <v>339772.75569404179</v>
      </c>
      <c r="AE171" s="55">
        <f t="shared" si="57"/>
        <v>934.46852501111584</v>
      </c>
      <c r="AF171" s="51"/>
    </row>
    <row r="172" spans="1:32" x14ac:dyDescent="0.25">
      <c r="A172" s="3">
        <v>487</v>
      </c>
      <c r="B172" s="3">
        <v>1</v>
      </c>
      <c r="C172" s="4" t="s">
        <v>196</v>
      </c>
      <c r="D172" s="5">
        <v>6</v>
      </c>
      <c r="E172" s="52">
        <f>SUMIFS('EOS GE24-F23-WEBLOAD'!$G:$G,'EOS GE24-F23-WEBLOAD'!$A:$A,$A172,'EOS GE24-F23-WEBLOAD'!$B:$B,$B172)</f>
        <v>369.40000000000003</v>
      </c>
      <c r="F172" s="52">
        <f>SUMIFS(GENED!$F:$F,GENED!$A:$A,$A172,GENED!$B:$B,$B172)</f>
        <v>101585</v>
      </c>
      <c r="G172" s="52">
        <f>SUMIFS(GENED!$AM:$AM,GENED!$A:$A,$A172,GENED!$B:$B,$B172)</f>
        <v>9603</v>
      </c>
      <c r="H172" s="52">
        <f>SUMIFS(GENED!$J:$J,GENED!$A:$A,$A172,GENED!$B:$B,$B172)</f>
        <v>0</v>
      </c>
      <c r="I172" s="52">
        <f>SUMIFS(EL!C:C,EL!$A:$A,$A172,EL!$B:$B,$B172)</f>
        <v>0</v>
      </c>
      <c r="J172" s="52">
        <f>SUMIFS('Student Support Aid'!F:F,'Student Support Aid'!$A:$A,$A172,'Student Support Aid'!$B:$B,$B172)</f>
        <v>40000</v>
      </c>
      <c r="K172" s="52">
        <f>SUMIFS('School Library Aid'!H:H,'School Library Aid'!$A:$A,$A172,'School Library Aid'!$B:$B,$B172)</f>
        <v>40000</v>
      </c>
      <c r="L172" s="52">
        <v>0</v>
      </c>
      <c r="M172" s="52">
        <f>SUMIFS('EOS GE24-F23-WEBLOAD'!$G:$G,'EOS GE24-F23-WEBLOAD'!$A:$A,$A172,'EOS GE24-F23-WEBLOAD'!$B:$B,$B172)*2</f>
        <v>738.80000000000007</v>
      </c>
      <c r="N172" s="52">
        <f>SUMIFS(SPED!D:D,SPED!A:A,A172,SPED!B:B,B172)</f>
        <v>111402.17141341174</v>
      </c>
      <c r="O172" s="55">
        <f t="shared" si="54"/>
        <v>303328.97141341172</v>
      </c>
      <c r="P172" s="52">
        <f t="shared" si="55"/>
        <v>821.13960859071926</v>
      </c>
      <c r="Q172" s="64"/>
      <c r="R172" s="52">
        <f>SUMIFS('EOS GE25-F23-WEBLOAD'!$G:$G,'EOS GE25-F23-WEBLOAD'!$A:$A,$A172,'EOS GE25-F23-WEBLOAD'!$B:$B,$B172)</f>
        <v>369.40000000000003</v>
      </c>
      <c r="S172" s="52">
        <f>SUMIFS(GENED!$O:$O,GENED!$A:$A,$A172,GENED!$B:$B,$B172)</f>
        <v>154409</v>
      </c>
      <c r="T172" s="52">
        <f>SUMIFS(GENED!$AQ:$AQ,GENED!$A:$A,$A172,GENED!$B:$B,$B172)</f>
        <v>13857</v>
      </c>
      <c r="U172" s="52">
        <f>SUMIFS(GENED!$AA:$AA,GENED!$A:$A,$A172,GENED!$B:$B,$B172)</f>
        <v>0</v>
      </c>
      <c r="V172" s="52">
        <f>SUMIFS(GENED!$S:$S,GENED!$A:$A,$A172,GENED!$B:$B,$B172)</f>
        <v>0</v>
      </c>
      <c r="W172" s="53">
        <f>SUMIFS(EL!D:D,EL!$A:$A,$A172,EL!$B:$B,$B172)</f>
        <v>0</v>
      </c>
      <c r="X172" s="52">
        <f>SUMIFS('Student Support Aid'!G:G,'Student Support Aid'!$A:$A,$A172,'Student Support Aid'!$B:$B,$B172)</f>
        <v>40000</v>
      </c>
      <c r="Y172" s="53">
        <f>SUMIFS('School Library Aid'!I:I,'School Library Aid'!$A:$A,$A172,'School Library Aid'!$B:$B,$B172)</f>
        <v>40000</v>
      </c>
      <c r="Z172" s="53">
        <f>SUMIF(AIEA!A:A,A172,AIEA!D:D)</f>
        <v>0</v>
      </c>
      <c r="AA172" s="53">
        <f>SUMIFS('EOS GE25-F23-WEBLOAD'!$G:$G,'EOS GE25-F23-WEBLOAD'!$A:$A,$A172,'EOS GE25-F23-WEBLOAD'!$B:$B,$B172)*2</f>
        <v>738.80000000000007</v>
      </c>
      <c r="AB172" s="53">
        <f>SUMIF('Community Ed'!A:A,'Major Revenues'!A172,'Community Ed'!C:C)</f>
        <v>9133.7099999999991</v>
      </c>
      <c r="AC172" s="53">
        <f>SUMIFS(SPED!E:E,SPED!A:A,A172,SPED!B:B,B172)</f>
        <v>119440.41179391847</v>
      </c>
      <c r="AD172" s="55">
        <f t="shared" si="56"/>
        <v>377578.92179391847</v>
      </c>
      <c r="AE172" s="55">
        <f t="shared" si="57"/>
        <v>1022.1410985217067</v>
      </c>
      <c r="AF172" s="51"/>
    </row>
    <row r="173" spans="1:32" x14ac:dyDescent="0.25">
      <c r="A173" s="3">
        <v>492</v>
      </c>
      <c r="B173" s="3">
        <v>1</v>
      </c>
      <c r="C173" s="4" t="s">
        <v>197</v>
      </c>
      <c r="D173" s="5">
        <v>4</v>
      </c>
      <c r="E173" s="52">
        <f>SUMIFS('EOS GE24-F23-WEBLOAD'!$G:$G,'EOS GE24-F23-WEBLOAD'!$A:$A,$A173,'EOS GE24-F23-WEBLOAD'!$B:$B,$B173)</f>
        <v>5441.4600000000009</v>
      </c>
      <c r="F173" s="52">
        <f>SUMIFS(GENED!$F:$F,GENED!$A:$A,$A173,GENED!$B:$B,$B173)</f>
        <v>1496401</v>
      </c>
      <c r="G173" s="52">
        <f>SUMIFS(GENED!$AM:$AM,GENED!$A:$A,$A173,GENED!$B:$B,$B173)</f>
        <v>413633</v>
      </c>
      <c r="H173" s="52">
        <f>SUMIFS(GENED!$J:$J,GENED!$A:$A,$A173,GENED!$B:$B,$B173)</f>
        <v>0</v>
      </c>
      <c r="I173" s="52">
        <f>SUMIFS(EL!C:C,EL!$A:$A,$A173,EL!$B:$B,$B173)</f>
        <v>639000</v>
      </c>
      <c r="J173" s="52">
        <f>SUMIFS('Student Support Aid'!F:F,'Student Support Aid'!$A:$A,$A173,'Student Support Aid'!$B:$B,$B173)</f>
        <v>64971.032400000011</v>
      </c>
      <c r="K173" s="52">
        <f>SUMIFS('School Library Aid'!H:H,'School Library Aid'!$A:$A,$A173,'School Library Aid'!$B:$B,$B173)</f>
        <v>87661.920600000012</v>
      </c>
      <c r="L173" s="52">
        <v>24686</v>
      </c>
      <c r="M173" s="52">
        <f>SUMIFS('EOS GE24-F23-WEBLOAD'!$G:$G,'EOS GE24-F23-WEBLOAD'!$A:$A,$A173,'EOS GE24-F23-WEBLOAD'!$B:$B,$B173)*2</f>
        <v>10882.920000000002</v>
      </c>
      <c r="N173" s="52">
        <f>SUMIFS(SPED!D:D,SPED!A:A,A173,SPED!B:B,B173)</f>
        <v>2333984.833266018</v>
      </c>
      <c r="O173" s="55">
        <f t="shared" si="54"/>
        <v>5071220.7062660176</v>
      </c>
      <c r="P173" s="52">
        <f t="shared" si="55"/>
        <v>931.95956715036345</v>
      </c>
      <c r="Q173" s="64"/>
      <c r="R173" s="52">
        <f>SUMIFS('EOS GE25-F23-WEBLOAD'!$G:$G,'EOS GE25-F23-WEBLOAD'!$A:$A,$A173,'EOS GE25-F23-WEBLOAD'!$B:$B,$B173)</f>
        <v>5389.86</v>
      </c>
      <c r="S173" s="52">
        <f>SUMIFS(GENED!$O:$O,GENED!$A:$A,$A173,GENED!$B:$B,$B173)</f>
        <v>2252962</v>
      </c>
      <c r="T173" s="52">
        <f>SUMIFS(GENED!$AQ:$AQ,GENED!$A:$A,$A173,GENED!$B:$B,$B173)</f>
        <v>623315</v>
      </c>
      <c r="U173" s="52">
        <f>SUMIFS(GENED!$AA:$AA,GENED!$A:$A,$A173,GENED!$B:$B,$B173)</f>
        <v>222460</v>
      </c>
      <c r="V173" s="52">
        <f>SUMIFS(GENED!$S:$S,GENED!$A:$A,$A173,GENED!$B:$B,$B173)</f>
        <v>0</v>
      </c>
      <c r="W173" s="53">
        <f>SUMIFS(EL!D:D,EL!$A:$A,$A173,EL!$B:$B,$B173)</f>
        <v>639000</v>
      </c>
      <c r="X173" s="52">
        <f>SUMIFS('Student Support Aid'!G:G,'Student Support Aid'!$A:$A,$A173,'Student Support Aid'!$B:$B,$B173)</f>
        <v>92058.808799999984</v>
      </c>
      <c r="Y173" s="53">
        <f>SUMIFS('School Library Aid'!I:I,'School Library Aid'!$A:$A,$A173,'School Library Aid'!$B:$B,$B173)</f>
        <v>86830.644599999985</v>
      </c>
      <c r="Z173" s="53">
        <f>SUMIF(AIEA!A:A,A173,AIEA!D:D)</f>
        <v>24970</v>
      </c>
      <c r="AA173" s="53">
        <f>SUMIFS('EOS GE25-F23-WEBLOAD'!$G:$G,'EOS GE25-F23-WEBLOAD'!$A:$A,$A173,'EOS GE25-F23-WEBLOAD'!$B:$B,$B173)*2</f>
        <v>10779.72</v>
      </c>
      <c r="AB173" s="53">
        <f>SUMIF('Community Ed'!A:A,'Major Revenues'!A173,'Community Ed'!C:C)</f>
        <v>145524.5</v>
      </c>
      <c r="AC173" s="53">
        <f>SUMIFS(SPED!E:E,SPED!A:A,A173,SPED!B:B,B173)</f>
        <v>2410239.7254152186</v>
      </c>
      <c r="AD173" s="55">
        <f t="shared" si="56"/>
        <v>6508140.3988152184</v>
      </c>
      <c r="AE173" s="55">
        <f t="shared" si="57"/>
        <v>1207.4785613754752</v>
      </c>
      <c r="AF173" s="51"/>
    </row>
    <row r="174" spans="1:32" x14ac:dyDescent="0.25">
      <c r="A174" s="3">
        <v>495</v>
      </c>
      <c r="B174" s="3">
        <v>1</v>
      </c>
      <c r="C174" s="4" t="s">
        <v>198</v>
      </c>
      <c r="D174" s="5">
        <v>6</v>
      </c>
      <c r="E174" s="52">
        <f>SUMIFS('EOS GE24-F23-WEBLOAD'!$G:$G,'EOS GE24-F23-WEBLOAD'!$A:$A,$A174,'EOS GE24-F23-WEBLOAD'!$B:$B,$B174)</f>
        <v>493.6</v>
      </c>
      <c r="F174" s="52">
        <f>SUMIFS(GENED!$F:$F,GENED!$A:$A,$A174,GENED!$B:$B,$B174)</f>
        <v>135740</v>
      </c>
      <c r="G174" s="52">
        <f>SUMIFS(GENED!$AM:$AM,GENED!$A:$A,$A174,GENED!$B:$B,$B174)</f>
        <v>13119</v>
      </c>
      <c r="H174" s="52">
        <f>SUMIFS(GENED!$J:$J,GENED!$A:$A,$A174,GENED!$B:$B,$B174)</f>
        <v>0</v>
      </c>
      <c r="I174" s="52">
        <f>SUMIFS(EL!C:C,EL!$A:$A,$A174,EL!$B:$B,$B174)</f>
        <v>0</v>
      </c>
      <c r="J174" s="52">
        <f>SUMIFS('Student Support Aid'!F:F,'Student Support Aid'!$A:$A,$A174,'Student Support Aid'!$B:$B,$B174)</f>
        <v>40000</v>
      </c>
      <c r="K174" s="52">
        <f>SUMIFS('School Library Aid'!H:H,'School Library Aid'!$A:$A,$A174,'School Library Aid'!$B:$B,$B174)</f>
        <v>40000</v>
      </c>
      <c r="L174" s="52">
        <v>0</v>
      </c>
      <c r="M174" s="52">
        <f>SUMIFS('EOS GE24-F23-WEBLOAD'!$G:$G,'EOS GE24-F23-WEBLOAD'!$A:$A,$A174,'EOS GE24-F23-WEBLOAD'!$B:$B,$B174)*2</f>
        <v>987.2</v>
      </c>
      <c r="N174" s="52">
        <f>SUMIFS(SPED!D:D,SPED!A:A,A174,SPED!B:B,B174)</f>
        <v>96579.592467616545</v>
      </c>
      <c r="O174" s="55">
        <f t="shared" si="54"/>
        <v>326425.79246761656</v>
      </c>
      <c r="P174" s="52">
        <f t="shared" si="55"/>
        <v>661.31643530716474</v>
      </c>
      <c r="Q174" s="64"/>
      <c r="R174" s="52">
        <f>SUMIFS('EOS GE25-F23-WEBLOAD'!$G:$G,'EOS GE25-F23-WEBLOAD'!$A:$A,$A174,'EOS GE25-F23-WEBLOAD'!$B:$B,$B174)</f>
        <v>493.6</v>
      </c>
      <c r="S174" s="52">
        <f>SUMIFS(GENED!$O:$O,GENED!$A:$A,$A174,GENED!$B:$B,$B174)</f>
        <v>206325</v>
      </c>
      <c r="T174" s="52">
        <f>SUMIFS(GENED!$AQ:$AQ,GENED!$A:$A,$A174,GENED!$B:$B,$B174)</f>
        <v>19375</v>
      </c>
      <c r="U174" s="52">
        <f>SUMIFS(GENED!$AA:$AA,GENED!$A:$A,$A174,GENED!$B:$B,$B174)</f>
        <v>25430</v>
      </c>
      <c r="V174" s="52">
        <f>SUMIFS(GENED!$S:$S,GENED!$A:$A,$A174,GENED!$B:$B,$B174)</f>
        <v>0</v>
      </c>
      <c r="W174" s="53">
        <f>SUMIFS(EL!D:D,EL!$A:$A,$A174,EL!$B:$B,$B174)</f>
        <v>0</v>
      </c>
      <c r="X174" s="52">
        <f>SUMIFS('Student Support Aid'!G:G,'Student Support Aid'!$A:$A,$A174,'Student Support Aid'!$B:$B,$B174)</f>
        <v>40000</v>
      </c>
      <c r="Y174" s="53">
        <f>SUMIFS('School Library Aid'!I:I,'School Library Aid'!$A:$A,$A174,'School Library Aid'!$B:$B,$B174)</f>
        <v>40000</v>
      </c>
      <c r="Z174" s="53">
        <f>SUMIF(AIEA!A:A,A174,AIEA!D:D)</f>
        <v>0</v>
      </c>
      <c r="AA174" s="53">
        <f>SUMIFS('EOS GE25-F23-WEBLOAD'!$G:$G,'EOS GE25-F23-WEBLOAD'!$A:$A,$A174,'EOS GE25-F23-WEBLOAD'!$B:$B,$B174)*2</f>
        <v>987.2</v>
      </c>
      <c r="AB174" s="53">
        <f>SUMIF('Community Ed'!A:A,'Major Revenues'!A174,'Community Ed'!C:C)</f>
        <v>0</v>
      </c>
      <c r="AC174" s="53">
        <f>SUMIFS(SPED!E:E,SPED!A:A,A174,SPED!B:B,B174)</f>
        <v>101805.76552064554</v>
      </c>
      <c r="AD174" s="55">
        <f t="shared" si="56"/>
        <v>433922.96552064555</v>
      </c>
      <c r="AE174" s="55">
        <f t="shared" si="57"/>
        <v>879.09839043890906</v>
      </c>
      <c r="AF174" s="51"/>
    </row>
    <row r="175" spans="1:32" x14ac:dyDescent="0.25">
      <c r="A175" s="3">
        <v>497</v>
      </c>
      <c r="B175" s="3">
        <v>1</v>
      </c>
      <c r="C175" s="4" t="s">
        <v>199</v>
      </c>
      <c r="D175" s="5">
        <v>6</v>
      </c>
      <c r="E175" s="52">
        <f>SUMIFS('EOS GE24-F23-WEBLOAD'!$G:$G,'EOS GE24-F23-WEBLOAD'!$A:$A,$A175,'EOS GE24-F23-WEBLOAD'!$B:$B,$B175)</f>
        <v>338.99999999999994</v>
      </c>
      <c r="F175" s="52">
        <f>SUMIFS(GENED!$F:$F,GENED!$A:$A,$A175,GENED!$B:$B,$B175)</f>
        <v>93225</v>
      </c>
      <c r="G175" s="52">
        <f>SUMIFS(GENED!$AM:$AM,GENED!$A:$A,$A175,GENED!$B:$B,$B175)</f>
        <v>21723</v>
      </c>
      <c r="H175" s="52">
        <f>SUMIFS(GENED!$J:$J,GENED!$A:$A,$A175,GENED!$B:$B,$B175)</f>
        <v>0</v>
      </c>
      <c r="I175" s="52">
        <f>SUMIFS(EL!C:C,EL!$A:$A,$A175,EL!$B:$B,$B175)</f>
        <v>12338</v>
      </c>
      <c r="J175" s="52">
        <f>SUMIFS('Student Support Aid'!F:F,'Student Support Aid'!$A:$A,$A175,'Student Support Aid'!$B:$B,$B175)</f>
        <v>40000</v>
      </c>
      <c r="K175" s="52">
        <f>SUMIFS('School Library Aid'!H:H,'School Library Aid'!$A:$A,$A175,'School Library Aid'!$B:$B,$B175)</f>
        <v>40000</v>
      </c>
      <c r="L175" s="52">
        <v>0</v>
      </c>
      <c r="M175" s="52">
        <f>SUMIFS('EOS GE24-F23-WEBLOAD'!$G:$G,'EOS GE24-F23-WEBLOAD'!$A:$A,$A175,'EOS GE24-F23-WEBLOAD'!$B:$B,$B175)*2</f>
        <v>677.99999999999989</v>
      </c>
      <c r="N175" s="52">
        <f>SUMIFS(SPED!D:D,SPED!A:A,A175,SPED!B:B,B175)</f>
        <v>124012.71893578948</v>
      </c>
      <c r="O175" s="55">
        <f t="shared" si="54"/>
        <v>331976.71893578948</v>
      </c>
      <c r="P175" s="52">
        <f t="shared" si="55"/>
        <v>979.28235674274197</v>
      </c>
      <c r="Q175" s="64"/>
      <c r="R175" s="52">
        <f>SUMIFS('EOS GE25-F23-WEBLOAD'!$G:$G,'EOS GE25-F23-WEBLOAD'!$A:$A,$A175,'EOS GE25-F23-WEBLOAD'!$B:$B,$B175)</f>
        <v>335.19999999999993</v>
      </c>
      <c r="S175" s="52">
        <f>SUMIFS(GENED!$O:$O,GENED!$A:$A,$A175,GENED!$B:$B,$B175)</f>
        <v>140113</v>
      </c>
      <c r="T175" s="52">
        <f>SUMIFS(GENED!$AQ:$AQ,GENED!$A:$A,$A175,GENED!$B:$B,$B175)</f>
        <v>32769</v>
      </c>
      <c r="U175" s="52">
        <f>SUMIFS(GENED!$AA:$AA,GENED!$A:$A,$A175,GENED!$B:$B,$B175)</f>
        <v>16481</v>
      </c>
      <c r="V175" s="52">
        <f>SUMIFS(GENED!$S:$S,GENED!$A:$A,$A175,GENED!$B:$B,$B175)</f>
        <v>0</v>
      </c>
      <c r="W175" s="53">
        <f>SUMIFS(EL!D:D,EL!$A:$A,$A175,EL!$B:$B,$B175)</f>
        <v>10530</v>
      </c>
      <c r="X175" s="52">
        <f>SUMIFS('Student Support Aid'!G:G,'Student Support Aid'!$A:$A,$A175,'Student Support Aid'!$B:$B,$B175)</f>
        <v>40000</v>
      </c>
      <c r="Y175" s="53">
        <f>SUMIFS('School Library Aid'!I:I,'School Library Aid'!$A:$A,$A175,'School Library Aid'!$B:$B,$B175)</f>
        <v>40000</v>
      </c>
      <c r="Z175" s="53">
        <f>SUMIF(AIEA!A:A,A175,AIEA!D:D)</f>
        <v>0</v>
      </c>
      <c r="AA175" s="53">
        <f>SUMIFS('EOS GE25-F23-WEBLOAD'!$G:$G,'EOS GE25-F23-WEBLOAD'!$A:$A,$A175,'EOS GE25-F23-WEBLOAD'!$B:$B,$B175)*2</f>
        <v>670.39999999999986</v>
      </c>
      <c r="AB175" s="53">
        <f>SUMIF('Community Ed'!A:A,'Major Revenues'!A175,'Community Ed'!C:C)</f>
        <v>0</v>
      </c>
      <c r="AC175" s="53">
        <f>SUMIFS(SPED!E:E,SPED!A:A,A175,SPED!B:B,B175)</f>
        <v>133115.46098097746</v>
      </c>
      <c r="AD175" s="55">
        <f t="shared" si="56"/>
        <v>413678.86098097748</v>
      </c>
      <c r="AE175" s="55">
        <f t="shared" si="57"/>
        <v>1234.1254802535129</v>
      </c>
      <c r="AF175" s="51"/>
    </row>
    <row r="176" spans="1:32" x14ac:dyDescent="0.25">
      <c r="A176" s="3">
        <v>499</v>
      </c>
      <c r="B176" s="3">
        <v>1</v>
      </c>
      <c r="C176" s="4" t="s">
        <v>200</v>
      </c>
      <c r="D176" s="5">
        <v>6</v>
      </c>
      <c r="E176" s="52">
        <f>SUMIFS('EOS GE24-F23-WEBLOAD'!$G:$G,'EOS GE24-F23-WEBLOAD'!$A:$A,$A176,'EOS GE24-F23-WEBLOAD'!$B:$B,$B176)</f>
        <v>300</v>
      </c>
      <c r="F176" s="52">
        <f>SUMIFS(GENED!$F:$F,GENED!$A:$A,$A176,GENED!$B:$B,$B176)</f>
        <v>82500</v>
      </c>
      <c r="G176" s="52">
        <f>SUMIFS(GENED!$AM:$AM,GENED!$A:$A,$A176,GENED!$B:$B,$B176)</f>
        <v>13165</v>
      </c>
      <c r="H176" s="52">
        <f>SUMIFS(GENED!$J:$J,GENED!$A:$A,$A176,GENED!$B:$B,$B176)</f>
        <v>0</v>
      </c>
      <c r="I176" s="52">
        <f>SUMIFS(EL!C:C,EL!$A:$A,$A176,EL!$B:$B,$B176)</f>
        <v>10534</v>
      </c>
      <c r="J176" s="52">
        <f>SUMIFS('Student Support Aid'!F:F,'Student Support Aid'!$A:$A,$A176,'Student Support Aid'!$B:$B,$B176)</f>
        <v>40000</v>
      </c>
      <c r="K176" s="52">
        <f>SUMIFS('School Library Aid'!H:H,'School Library Aid'!$A:$A,$A176,'School Library Aid'!$B:$B,$B176)</f>
        <v>40000</v>
      </c>
      <c r="L176" s="52">
        <v>0</v>
      </c>
      <c r="M176" s="52">
        <f>SUMIFS('EOS GE24-F23-WEBLOAD'!$G:$G,'EOS GE24-F23-WEBLOAD'!$A:$A,$A176,'EOS GE24-F23-WEBLOAD'!$B:$B,$B176)*2</f>
        <v>600</v>
      </c>
      <c r="N176" s="52">
        <f>SUMIFS(SPED!D:D,SPED!A:A,A176,SPED!B:B,B176)</f>
        <v>99004.137251838227</v>
      </c>
      <c r="O176" s="55">
        <f t="shared" si="54"/>
        <v>285803.13725183823</v>
      </c>
      <c r="P176" s="52">
        <f t="shared" si="55"/>
        <v>952.67712417279404</v>
      </c>
      <c r="Q176" s="64"/>
      <c r="R176" s="52">
        <f>SUMIFS('EOS GE25-F23-WEBLOAD'!$G:$G,'EOS GE25-F23-WEBLOAD'!$A:$A,$A176,'EOS GE25-F23-WEBLOAD'!$B:$B,$B176)</f>
        <v>283.2</v>
      </c>
      <c r="S176" s="52">
        <f>SUMIFS(GENED!$O:$O,GENED!$A:$A,$A176,GENED!$B:$B,$B176)</f>
        <v>118377</v>
      </c>
      <c r="T176" s="52">
        <f>SUMIFS(GENED!$AQ:$AQ,GENED!$A:$A,$A176,GENED!$B:$B,$B176)</f>
        <v>21269</v>
      </c>
      <c r="U176" s="52">
        <f>SUMIFS(GENED!$AA:$AA,GENED!$A:$A,$A176,GENED!$B:$B,$B176)</f>
        <v>14604</v>
      </c>
      <c r="V176" s="52">
        <f>SUMIFS(GENED!$S:$S,GENED!$A:$A,$A176,GENED!$B:$B,$B176)</f>
        <v>0</v>
      </c>
      <c r="W176" s="53">
        <f>SUMIFS(EL!D:D,EL!$A:$A,$A176,EL!$B:$B,$B176)</f>
        <v>10538</v>
      </c>
      <c r="X176" s="52">
        <f>SUMIFS('Student Support Aid'!G:G,'Student Support Aid'!$A:$A,$A176,'Student Support Aid'!$B:$B,$B176)</f>
        <v>40000</v>
      </c>
      <c r="Y176" s="53">
        <f>SUMIFS('School Library Aid'!I:I,'School Library Aid'!$A:$A,$A176,'School Library Aid'!$B:$B,$B176)</f>
        <v>40000</v>
      </c>
      <c r="Z176" s="53">
        <f>SUMIF(AIEA!A:A,A176,AIEA!D:D)</f>
        <v>0</v>
      </c>
      <c r="AA176" s="53">
        <f>SUMIFS('EOS GE25-F23-WEBLOAD'!$G:$G,'EOS GE25-F23-WEBLOAD'!$A:$A,$A176,'EOS GE25-F23-WEBLOAD'!$B:$B,$B176)*2</f>
        <v>566.4</v>
      </c>
      <c r="AB176" s="53">
        <f>SUMIF('Community Ed'!A:A,'Major Revenues'!A176,'Community Ed'!C:C)</f>
        <v>0</v>
      </c>
      <c r="AC176" s="53">
        <f>SUMIFS(SPED!E:E,SPED!A:A,A176,SPED!B:B,B176)</f>
        <v>111780.47508962709</v>
      </c>
      <c r="AD176" s="55">
        <f t="shared" si="56"/>
        <v>357134.87508962711</v>
      </c>
      <c r="AE176" s="55">
        <f t="shared" si="57"/>
        <v>1261.0694741865364</v>
      </c>
      <c r="AF176" s="51"/>
    </row>
    <row r="177" spans="1:32" x14ac:dyDescent="0.25">
      <c r="A177" s="3">
        <v>500</v>
      </c>
      <c r="B177" s="3">
        <v>1</v>
      </c>
      <c r="C177" s="4" t="s">
        <v>201</v>
      </c>
      <c r="D177" s="5">
        <v>6</v>
      </c>
      <c r="E177" s="52">
        <f>SUMIFS('EOS GE24-F23-WEBLOAD'!$G:$G,'EOS GE24-F23-WEBLOAD'!$A:$A,$A177,'EOS GE24-F23-WEBLOAD'!$B:$B,$B177)</f>
        <v>489.4</v>
      </c>
      <c r="F177" s="52">
        <f>SUMIFS(GENED!$F:$F,GENED!$A:$A,$A177,GENED!$B:$B,$B177)</f>
        <v>134585</v>
      </c>
      <c r="G177" s="52">
        <f>SUMIFS(GENED!$AM:$AM,GENED!$A:$A,$A177,GENED!$B:$B,$B177)</f>
        <v>14561</v>
      </c>
      <c r="H177" s="52">
        <f>SUMIFS(GENED!$J:$J,GENED!$A:$A,$A177,GENED!$B:$B,$B177)</f>
        <v>15846.963426000002</v>
      </c>
      <c r="I177" s="52">
        <f>SUMIFS(EL!C:C,EL!$A:$A,$A177,EL!$B:$B,$B177)</f>
        <v>10569</v>
      </c>
      <c r="J177" s="52">
        <f>SUMIFS('Student Support Aid'!F:F,'Student Support Aid'!$A:$A,$A177,'Student Support Aid'!$B:$B,$B177)</f>
        <v>40000</v>
      </c>
      <c r="K177" s="52">
        <f>SUMIFS('School Library Aid'!H:H,'School Library Aid'!$A:$A,$A177,'School Library Aid'!$B:$B,$B177)</f>
        <v>40000</v>
      </c>
      <c r="L177" s="52">
        <v>0</v>
      </c>
      <c r="M177" s="52">
        <f>SUMIFS('EOS GE24-F23-WEBLOAD'!$G:$G,'EOS GE24-F23-WEBLOAD'!$A:$A,$A177,'EOS GE24-F23-WEBLOAD'!$B:$B,$B177)*2</f>
        <v>978.8</v>
      </c>
      <c r="N177" s="52">
        <f>SUMIFS(SPED!D:D,SPED!A:A,A177,SPED!B:B,B177)</f>
        <v>184527.48998853652</v>
      </c>
      <c r="O177" s="55">
        <f t="shared" si="54"/>
        <v>441068.25341453648</v>
      </c>
      <c r="P177" s="52">
        <f t="shared" si="55"/>
        <v>901.24285536276363</v>
      </c>
      <c r="Q177" s="64"/>
      <c r="R177" s="52">
        <f>SUMIFS('EOS GE25-F23-WEBLOAD'!$G:$G,'EOS GE25-F23-WEBLOAD'!$A:$A,$A177,'EOS GE25-F23-WEBLOAD'!$B:$B,$B177)</f>
        <v>476.59999999999997</v>
      </c>
      <c r="S177" s="52">
        <f>SUMIFS(GENED!$O:$O,GENED!$A:$A,$A177,GENED!$B:$B,$B177)</f>
        <v>199219</v>
      </c>
      <c r="T177" s="52">
        <f>SUMIFS(GENED!$AQ:$AQ,GENED!$A:$A,$A177,GENED!$B:$B,$B177)</f>
        <v>21122.898000000045</v>
      </c>
      <c r="U177" s="52">
        <f>SUMIFS(GENED!$AA:$AA,GENED!$A:$A,$A177,GENED!$B:$B,$B177)</f>
        <v>0</v>
      </c>
      <c r="V177" s="52">
        <f>SUMIFS(GENED!$S:$S,GENED!$A:$A,$A177,GENED!$B:$B,$B177)</f>
        <v>16163.400405844877</v>
      </c>
      <c r="W177" s="53">
        <f>SUMIFS(EL!D:D,EL!$A:$A,$A177,EL!$B:$B,$B177)</f>
        <v>10572</v>
      </c>
      <c r="X177" s="52">
        <f>SUMIFS('Student Support Aid'!G:G,'Student Support Aid'!$A:$A,$A177,'Student Support Aid'!$B:$B,$B177)</f>
        <v>40000</v>
      </c>
      <c r="Y177" s="53">
        <f>SUMIFS('School Library Aid'!I:I,'School Library Aid'!$A:$A,$A177,'School Library Aid'!$B:$B,$B177)</f>
        <v>40000</v>
      </c>
      <c r="Z177" s="53">
        <f>SUMIF(AIEA!A:A,A177,AIEA!D:D)</f>
        <v>0</v>
      </c>
      <c r="AA177" s="53">
        <f>SUMIFS('EOS GE25-F23-WEBLOAD'!$G:$G,'EOS GE25-F23-WEBLOAD'!$A:$A,$A177,'EOS GE25-F23-WEBLOAD'!$B:$B,$B177)*2</f>
        <v>953.19999999999993</v>
      </c>
      <c r="AB177" s="53">
        <f>SUMIF('Community Ed'!A:A,'Major Revenues'!A177,'Community Ed'!C:C)</f>
        <v>0</v>
      </c>
      <c r="AC177" s="53">
        <f>SUMIFS(SPED!E:E,SPED!A:A,A177,SPED!B:B,B177)</f>
        <v>196067.82760183263</v>
      </c>
      <c r="AD177" s="55">
        <f t="shared" si="56"/>
        <v>524098.32600767759</v>
      </c>
      <c r="AE177" s="55">
        <f t="shared" si="57"/>
        <v>1099.6607763484633</v>
      </c>
      <c r="AF177" s="51"/>
    </row>
    <row r="178" spans="1:32" x14ac:dyDescent="0.25">
      <c r="A178" s="3">
        <v>505</v>
      </c>
      <c r="B178" s="3">
        <v>1</v>
      </c>
      <c r="C178" s="4" t="s">
        <v>202</v>
      </c>
      <c r="D178" s="5">
        <v>6</v>
      </c>
      <c r="E178" s="52">
        <f>SUMIFS('EOS GE24-F23-WEBLOAD'!$G:$G,'EOS GE24-F23-WEBLOAD'!$A:$A,$A178,'EOS GE24-F23-WEBLOAD'!$B:$B,$B178)</f>
        <v>410.40000000000009</v>
      </c>
      <c r="F178" s="52">
        <f>SUMIFS(GENED!$F:$F,GENED!$A:$A,$A178,GENED!$B:$B,$B178)</f>
        <v>112860</v>
      </c>
      <c r="G178" s="52">
        <f>SUMIFS(GENED!$AM:$AM,GENED!$A:$A,$A178,GENED!$B:$B,$B178)</f>
        <v>26464</v>
      </c>
      <c r="H178" s="52">
        <f>SUMIFS(GENED!$J:$J,GENED!$A:$A,$A178,GENED!$B:$B,$B178)</f>
        <v>5330.9017935545126</v>
      </c>
      <c r="I178" s="52">
        <f>SUMIFS(EL!C:C,EL!$A:$A,$A178,EL!$B:$B,$B178)</f>
        <v>29716</v>
      </c>
      <c r="J178" s="52">
        <f>SUMIFS('Student Support Aid'!F:F,'Student Support Aid'!$A:$A,$A178,'Student Support Aid'!$B:$B,$B178)</f>
        <v>40000</v>
      </c>
      <c r="K178" s="52">
        <f>SUMIFS('School Library Aid'!H:H,'School Library Aid'!$A:$A,$A178,'School Library Aid'!$B:$B,$B178)</f>
        <v>40000</v>
      </c>
      <c r="L178" s="52">
        <v>0</v>
      </c>
      <c r="M178" s="52">
        <f>SUMIFS('EOS GE24-F23-WEBLOAD'!$G:$G,'EOS GE24-F23-WEBLOAD'!$A:$A,$A178,'EOS GE24-F23-WEBLOAD'!$B:$B,$B178)*2</f>
        <v>820.80000000000018</v>
      </c>
      <c r="N178" s="52">
        <f>SUMIFS(SPED!D:D,SPED!A:A,A178,SPED!B:B,B178)</f>
        <v>115443.61412752885</v>
      </c>
      <c r="O178" s="55">
        <f t="shared" si="54"/>
        <v>370635.31592108333</v>
      </c>
      <c r="P178" s="52">
        <f t="shared" si="55"/>
        <v>903.10749493441335</v>
      </c>
      <c r="Q178" s="64"/>
      <c r="R178" s="52">
        <f>SUMIFS('EOS GE25-F23-WEBLOAD'!$G:$G,'EOS GE25-F23-WEBLOAD'!$A:$A,$A178,'EOS GE25-F23-WEBLOAD'!$B:$B,$B178)</f>
        <v>395.80000000000007</v>
      </c>
      <c r="S178" s="52">
        <f>SUMIFS(GENED!$O:$O,GENED!$A:$A,$A178,GENED!$B:$B,$B178)</f>
        <v>165445</v>
      </c>
      <c r="T178" s="52">
        <f>SUMIFS(GENED!$AQ:$AQ,GENED!$A:$A,$A178,GENED!$B:$B,$B178)</f>
        <v>38633.297999999486</v>
      </c>
      <c r="U178" s="52">
        <f>SUMIFS(GENED!$AA:$AA,GENED!$A:$A,$A178,GENED!$B:$B,$B178)</f>
        <v>16902</v>
      </c>
      <c r="V178" s="52">
        <f>SUMIFS(GENED!$S:$S,GENED!$A:$A,$A178,GENED!$B:$B,$B178)</f>
        <v>6895.8649012546521</v>
      </c>
      <c r="W178" s="53">
        <f>SUMIFS(EL!D:D,EL!$A:$A,$A178,EL!$B:$B,$B178)</f>
        <v>29820</v>
      </c>
      <c r="X178" s="52">
        <f>SUMIFS('Student Support Aid'!G:G,'Student Support Aid'!$A:$A,$A178,'Student Support Aid'!$B:$B,$B178)</f>
        <v>40000</v>
      </c>
      <c r="Y178" s="53">
        <f>SUMIFS('School Library Aid'!I:I,'School Library Aid'!$A:$A,$A178,'School Library Aid'!$B:$B,$B178)</f>
        <v>40000</v>
      </c>
      <c r="Z178" s="53">
        <f>SUMIF(AIEA!A:A,A178,AIEA!D:D)</f>
        <v>0</v>
      </c>
      <c r="AA178" s="53">
        <f>SUMIFS('EOS GE25-F23-WEBLOAD'!$G:$G,'EOS GE25-F23-WEBLOAD'!$A:$A,$A178,'EOS GE25-F23-WEBLOAD'!$B:$B,$B178)*2</f>
        <v>791.60000000000014</v>
      </c>
      <c r="AB178" s="53">
        <f>SUMIF('Community Ed'!A:A,'Major Revenues'!A178,'Community Ed'!C:C)</f>
        <v>0</v>
      </c>
      <c r="AC178" s="53">
        <f>SUMIFS(SPED!E:E,SPED!A:A,A178,SPED!B:B,B178)</f>
        <v>124829.24208911264</v>
      </c>
      <c r="AD178" s="55">
        <f t="shared" si="56"/>
        <v>463317.00499036675</v>
      </c>
      <c r="AE178" s="55">
        <f t="shared" si="57"/>
        <v>1170.5836407033014</v>
      </c>
      <c r="AF178" s="51"/>
    </row>
    <row r="179" spans="1:32" x14ac:dyDescent="0.25">
      <c r="A179" s="3">
        <v>507</v>
      </c>
      <c r="B179" s="3">
        <v>1</v>
      </c>
      <c r="C179" s="4" t="s">
        <v>203</v>
      </c>
      <c r="D179" s="5">
        <v>6</v>
      </c>
      <c r="E179" s="52">
        <f>SUMIFS('EOS GE24-F23-WEBLOAD'!$G:$G,'EOS GE24-F23-WEBLOAD'!$A:$A,$A179,'EOS GE24-F23-WEBLOAD'!$B:$B,$B179)</f>
        <v>383.2</v>
      </c>
      <c r="F179" s="52">
        <f>SUMIFS(GENED!$F:$F,GENED!$A:$A,$A179,GENED!$B:$B,$B179)</f>
        <v>105380</v>
      </c>
      <c r="G179" s="52">
        <f>SUMIFS(GENED!$AM:$AM,GENED!$A:$A,$A179,GENED!$B:$B,$B179)</f>
        <v>8527</v>
      </c>
      <c r="H179" s="52">
        <f>SUMIFS(GENED!$J:$J,GENED!$A:$A,$A179,GENED!$B:$B,$B179)</f>
        <v>0</v>
      </c>
      <c r="I179" s="52">
        <f>SUMIFS(EL!C:C,EL!$A:$A,$A179,EL!$B:$B,$B179)</f>
        <v>0</v>
      </c>
      <c r="J179" s="52">
        <f>SUMIFS('Student Support Aid'!F:F,'Student Support Aid'!$A:$A,$A179,'Student Support Aid'!$B:$B,$B179)</f>
        <v>40000</v>
      </c>
      <c r="K179" s="52">
        <f>SUMIFS('School Library Aid'!H:H,'School Library Aid'!$A:$A,$A179,'School Library Aid'!$B:$B,$B179)</f>
        <v>40000</v>
      </c>
      <c r="L179" s="52">
        <v>0</v>
      </c>
      <c r="M179" s="52">
        <f>SUMIFS('EOS GE24-F23-WEBLOAD'!$G:$G,'EOS GE24-F23-WEBLOAD'!$A:$A,$A179,'EOS GE24-F23-WEBLOAD'!$B:$B,$B179)*2</f>
        <v>766.4</v>
      </c>
      <c r="N179" s="52">
        <f>SUMIFS(SPED!D:D,SPED!A:A,A179,SPED!B:B,B179)</f>
        <v>107484.42985439347</v>
      </c>
      <c r="O179" s="55">
        <f t="shared" si="54"/>
        <v>302157.82985439349</v>
      </c>
      <c r="P179" s="52">
        <f t="shared" si="55"/>
        <v>788.51208208349033</v>
      </c>
      <c r="Q179" s="64"/>
      <c r="R179" s="52">
        <f>SUMIFS('EOS GE25-F23-WEBLOAD'!$G:$G,'EOS GE25-F23-WEBLOAD'!$A:$A,$A179,'EOS GE25-F23-WEBLOAD'!$B:$B,$B179)</f>
        <v>383.4</v>
      </c>
      <c r="S179" s="52">
        <f>SUMIFS(GENED!$O:$O,GENED!$A:$A,$A179,GENED!$B:$B,$B179)</f>
        <v>160261</v>
      </c>
      <c r="T179" s="52">
        <f>SUMIFS(GENED!$AQ:$AQ,GENED!$A:$A,$A179,GENED!$B:$B,$B179)</f>
        <v>12785</v>
      </c>
      <c r="U179" s="52">
        <f>SUMIFS(GENED!$AA:$AA,GENED!$A:$A,$A179,GENED!$B:$B,$B179)</f>
        <v>0</v>
      </c>
      <c r="V179" s="52">
        <f>SUMIFS(GENED!$S:$S,GENED!$A:$A,$A179,GENED!$B:$B,$B179)</f>
        <v>0</v>
      </c>
      <c r="W179" s="53">
        <f>SUMIFS(EL!D:D,EL!$A:$A,$A179,EL!$B:$B,$B179)</f>
        <v>0</v>
      </c>
      <c r="X179" s="52">
        <f>SUMIFS('Student Support Aid'!G:G,'Student Support Aid'!$A:$A,$A179,'Student Support Aid'!$B:$B,$B179)</f>
        <v>40000</v>
      </c>
      <c r="Y179" s="53">
        <f>SUMIFS('School Library Aid'!I:I,'School Library Aid'!$A:$A,$A179,'School Library Aid'!$B:$B,$B179)</f>
        <v>40000</v>
      </c>
      <c r="Z179" s="53">
        <f>SUMIF(AIEA!A:A,A179,AIEA!D:D)</f>
        <v>0</v>
      </c>
      <c r="AA179" s="53">
        <f>SUMIFS('EOS GE25-F23-WEBLOAD'!$G:$G,'EOS GE25-F23-WEBLOAD'!$A:$A,$A179,'EOS GE25-F23-WEBLOAD'!$B:$B,$B179)*2</f>
        <v>766.8</v>
      </c>
      <c r="AB179" s="53">
        <f>SUMIF('Community Ed'!A:A,'Major Revenues'!A179,'Community Ed'!C:C)</f>
        <v>0</v>
      </c>
      <c r="AC179" s="53">
        <f>SUMIFS(SPED!E:E,SPED!A:A,A179,SPED!B:B,B179)</f>
        <v>119736.28404158336</v>
      </c>
      <c r="AD179" s="55">
        <f t="shared" si="56"/>
        <v>373549.08404158335</v>
      </c>
      <c r="AE179" s="55">
        <f t="shared" si="57"/>
        <v>974.30642681685799</v>
      </c>
      <c r="AF179" s="51"/>
    </row>
    <row r="180" spans="1:32" x14ac:dyDescent="0.25">
      <c r="A180" s="3">
        <v>508</v>
      </c>
      <c r="B180" s="3">
        <v>1</v>
      </c>
      <c r="C180" s="4" t="s">
        <v>204</v>
      </c>
      <c r="D180" s="5">
        <v>5</v>
      </c>
      <c r="E180" s="52">
        <f>SUMIFS('EOS GE24-F23-WEBLOAD'!$G:$G,'EOS GE24-F23-WEBLOAD'!$A:$A,$A180,'EOS GE24-F23-WEBLOAD'!$B:$B,$B180)</f>
        <v>2253.1999999999998</v>
      </c>
      <c r="F180" s="52">
        <f>SUMIFS(GENED!$F:$F,GENED!$A:$A,$A180,GENED!$B:$B,$B180)</f>
        <v>619630</v>
      </c>
      <c r="G180" s="52">
        <f>SUMIFS(GENED!$AM:$AM,GENED!$A:$A,$A180,GENED!$B:$B,$B180)</f>
        <v>84010</v>
      </c>
      <c r="H180" s="52">
        <f>SUMIFS(GENED!$J:$J,GENED!$A:$A,$A180,GENED!$B:$B,$B180)</f>
        <v>0</v>
      </c>
      <c r="I180" s="52">
        <f>SUMIFS(EL!C:C,EL!$A:$A,$A180,EL!$B:$B,$B180)</f>
        <v>92476</v>
      </c>
      <c r="J180" s="52">
        <f>SUMIFS('Student Support Aid'!F:F,'Student Support Aid'!$A:$A,$A180,'Student Support Aid'!$B:$B,$B180)</f>
        <v>40000</v>
      </c>
      <c r="K180" s="52">
        <f>SUMIFS('School Library Aid'!H:H,'School Library Aid'!$A:$A,$A180,'School Library Aid'!$B:$B,$B180)</f>
        <v>40000</v>
      </c>
      <c r="L180" s="52">
        <v>0</v>
      </c>
      <c r="M180" s="52">
        <f>SUMIFS('EOS GE24-F23-WEBLOAD'!$G:$G,'EOS GE24-F23-WEBLOAD'!$A:$A,$A180,'EOS GE24-F23-WEBLOAD'!$B:$B,$B180)*2</f>
        <v>4506.3999999999996</v>
      </c>
      <c r="N180" s="52">
        <f>SUMIFS(SPED!D:D,SPED!A:A,A180,SPED!B:B,B180)</f>
        <v>917557.33318950236</v>
      </c>
      <c r="O180" s="55">
        <f t="shared" si="54"/>
        <v>1798179.7331895023</v>
      </c>
      <c r="P180" s="52">
        <f t="shared" si="55"/>
        <v>798.05597957993189</v>
      </c>
      <c r="Q180" s="64"/>
      <c r="R180" s="52">
        <f>SUMIFS('EOS GE25-F23-WEBLOAD'!$G:$G,'EOS GE25-F23-WEBLOAD'!$A:$A,$A180,'EOS GE25-F23-WEBLOAD'!$B:$B,$B180)</f>
        <v>2208.4</v>
      </c>
      <c r="S180" s="52">
        <f>SUMIFS(GENED!$O:$O,GENED!$A:$A,$A180,GENED!$B:$B,$B180)</f>
        <v>923111</v>
      </c>
      <c r="T180" s="52">
        <f>SUMIFS(GENED!$AQ:$AQ,GENED!$A:$A,$A180,GENED!$B:$B,$B180)</f>
        <v>126070</v>
      </c>
      <c r="U180" s="52">
        <f>SUMIFS(GENED!$AA:$AA,GENED!$A:$A,$A180,GENED!$B:$B,$B180)</f>
        <v>26788</v>
      </c>
      <c r="V180" s="52">
        <f>SUMIFS(GENED!$S:$S,GENED!$A:$A,$A180,GENED!$B:$B,$B180)</f>
        <v>0</v>
      </c>
      <c r="W180" s="53">
        <f>SUMIFS(EL!D:D,EL!$A:$A,$A180,EL!$B:$B,$B180)</f>
        <v>92810</v>
      </c>
      <c r="X180" s="52">
        <f>SUMIFS('Student Support Aid'!G:G,'Student Support Aid'!$A:$A,$A180,'Student Support Aid'!$B:$B,$B180)</f>
        <v>40000</v>
      </c>
      <c r="Y180" s="53">
        <f>SUMIFS('School Library Aid'!I:I,'School Library Aid'!$A:$A,$A180,'School Library Aid'!$B:$B,$B180)</f>
        <v>40000</v>
      </c>
      <c r="Z180" s="53">
        <f>SUMIF(AIEA!A:A,A180,AIEA!D:D)</f>
        <v>0</v>
      </c>
      <c r="AA180" s="53">
        <f>SUMIFS('EOS GE25-F23-WEBLOAD'!$G:$G,'EOS GE25-F23-WEBLOAD'!$A:$A,$A180,'EOS GE25-F23-WEBLOAD'!$B:$B,$B180)*2</f>
        <v>4416.8</v>
      </c>
      <c r="AB180" s="53">
        <f>SUMIF('Community Ed'!A:A,'Major Revenues'!A180,'Community Ed'!C:C)</f>
        <v>66793.3</v>
      </c>
      <c r="AC180" s="53">
        <f>SUMIFS(SPED!E:E,SPED!A:A,A180,SPED!B:B,B180)</f>
        <v>873292.37085970305</v>
      </c>
      <c r="AD180" s="55">
        <f t="shared" si="56"/>
        <v>2193281.4708597031</v>
      </c>
      <c r="AE180" s="55">
        <f t="shared" si="57"/>
        <v>993.1540802661217</v>
      </c>
      <c r="AF180" s="51"/>
    </row>
    <row r="181" spans="1:32" x14ac:dyDescent="0.25">
      <c r="A181" s="3">
        <v>511</v>
      </c>
      <c r="B181" s="3">
        <v>1</v>
      </c>
      <c r="C181" s="4" t="s">
        <v>205</v>
      </c>
      <c r="D181" s="5">
        <v>6</v>
      </c>
      <c r="E181" s="52">
        <f>SUMIFS('EOS GE24-F23-WEBLOAD'!$G:$G,'EOS GE24-F23-WEBLOAD'!$A:$A,$A181,'EOS GE24-F23-WEBLOAD'!$B:$B,$B181)</f>
        <v>620.00000000000011</v>
      </c>
      <c r="F181" s="52">
        <f>SUMIFS(GENED!$F:$F,GENED!$A:$A,$A181,GENED!$B:$B,$B181)</f>
        <v>170500</v>
      </c>
      <c r="G181" s="52">
        <f>SUMIFS(GENED!$AM:$AM,GENED!$A:$A,$A181,GENED!$B:$B,$B181)</f>
        <v>23103</v>
      </c>
      <c r="H181" s="52">
        <f>SUMIFS(GENED!$J:$J,GENED!$A:$A,$A181,GENED!$B:$B,$B181)</f>
        <v>0</v>
      </c>
      <c r="I181" s="52">
        <f>SUMIFS(EL!C:C,EL!$A:$A,$A181,EL!$B:$B,$B181)</f>
        <v>14903</v>
      </c>
      <c r="J181" s="52">
        <f>SUMIFS('Student Support Aid'!F:F,'Student Support Aid'!$A:$A,$A181,'Student Support Aid'!$B:$B,$B181)</f>
        <v>40000</v>
      </c>
      <c r="K181" s="52">
        <f>SUMIFS('School Library Aid'!H:H,'School Library Aid'!$A:$A,$A181,'School Library Aid'!$B:$B,$B181)</f>
        <v>40000</v>
      </c>
      <c r="L181" s="52">
        <v>0</v>
      </c>
      <c r="M181" s="52">
        <f>SUMIFS('EOS GE24-F23-WEBLOAD'!$G:$G,'EOS GE24-F23-WEBLOAD'!$A:$A,$A181,'EOS GE24-F23-WEBLOAD'!$B:$B,$B181)*2</f>
        <v>1240.0000000000002</v>
      </c>
      <c r="N181" s="52">
        <f>SUMIFS(SPED!D:D,SPED!A:A,A181,SPED!B:B,B181)</f>
        <v>124396.57492565177</v>
      </c>
      <c r="O181" s="55">
        <f t="shared" si="54"/>
        <v>414142.57492565177</v>
      </c>
      <c r="P181" s="52">
        <f t="shared" si="55"/>
        <v>667.97189504137373</v>
      </c>
      <c r="Q181" s="64"/>
      <c r="R181" s="52">
        <f>SUMIFS('EOS GE25-F23-WEBLOAD'!$G:$G,'EOS GE25-F23-WEBLOAD'!$A:$A,$A181,'EOS GE25-F23-WEBLOAD'!$B:$B,$B181)</f>
        <v>612</v>
      </c>
      <c r="S181" s="52">
        <f>SUMIFS(GENED!$O:$O,GENED!$A:$A,$A181,GENED!$B:$B,$B181)</f>
        <v>255816</v>
      </c>
      <c r="T181" s="52">
        <f>SUMIFS(GENED!$AQ:$AQ,GENED!$A:$A,$A181,GENED!$B:$B,$B181)</f>
        <v>35419</v>
      </c>
      <c r="U181" s="52">
        <f>SUMIFS(GENED!$AA:$AA,GENED!$A:$A,$A181,GENED!$B:$B,$B181)</f>
        <v>20394</v>
      </c>
      <c r="V181" s="52">
        <f>SUMIFS(GENED!$S:$S,GENED!$A:$A,$A181,GENED!$B:$B,$B181)</f>
        <v>0</v>
      </c>
      <c r="W181" s="53">
        <f>SUMIFS(EL!D:D,EL!$A:$A,$A181,EL!$B:$B,$B181)</f>
        <v>14936</v>
      </c>
      <c r="X181" s="52">
        <f>SUMIFS('Student Support Aid'!G:G,'Student Support Aid'!$A:$A,$A181,'Student Support Aid'!$B:$B,$B181)</f>
        <v>40000</v>
      </c>
      <c r="Y181" s="53">
        <f>SUMIFS('School Library Aid'!I:I,'School Library Aid'!$A:$A,$A181,'School Library Aid'!$B:$B,$B181)</f>
        <v>40000</v>
      </c>
      <c r="Z181" s="53">
        <f>SUMIF(AIEA!A:A,A181,AIEA!D:D)</f>
        <v>0</v>
      </c>
      <c r="AA181" s="53">
        <f>SUMIFS('EOS GE25-F23-WEBLOAD'!$G:$G,'EOS GE25-F23-WEBLOAD'!$A:$A,$A181,'EOS GE25-F23-WEBLOAD'!$B:$B,$B181)*2</f>
        <v>1224</v>
      </c>
      <c r="AB181" s="53">
        <f>SUMIF('Community Ed'!A:A,'Major Revenues'!A181,'Community Ed'!C:C)</f>
        <v>0</v>
      </c>
      <c r="AC181" s="53">
        <f>SUMIFS(SPED!E:E,SPED!A:A,A181,SPED!B:B,B181)</f>
        <v>126525.4433435041</v>
      </c>
      <c r="AD181" s="55">
        <f t="shared" si="56"/>
        <v>534314.4433435041</v>
      </c>
      <c r="AE181" s="55">
        <f t="shared" si="57"/>
        <v>873.06281592075834</v>
      </c>
      <c r="AF181" s="51"/>
    </row>
    <row r="182" spans="1:32" x14ac:dyDescent="0.25">
      <c r="A182" s="3">
        <v>514</v>
      </c>
      <c r="B182" s="3">
        <v>1</v>
      </c>
      <c r="C182" s="4" t="s">
        <v>206</v>
      </c>
      <c r="D182" s="5">
        <v>6</v>
      </c>
      <c r="E182" s="52">
        <f>SUMIFS('EOS GE24-F23-WEBLOAD'!$G:$G,'EOS GE24-F23-WEBLOAD'!$A:$A,$A182,'EOS GE24-F23-WEBLOAD'!$B:$B,$B182)</f>
        <v>148.6</v>
      </c>
      <c r="F182" s="52">
        <f>SUMIFS(GENED!$F:$F,GENED!$A:$A,$A182,GENED!$B:$B,$B182)</f>
        <v>40865</v>
      </c>
      <c r="G182" s="52">
        <f>SUMIFS(GENED!$AM:$AM,GENED!$A:$A,$A182,GENED!$B:$B,$B182)</f>
        <v>7069</v>
      </c>
      <c r="H182" s="52">
        <f>SUMIFS(GENED!$J:$J,GENED!$A:$A,$A182,GENED!$B:$B,$B182)</f>
        <v>8453.9740256311343</v>
      </c>
      <c r="I182" s="52">
        <f>SUMIFS(EL!C:C,EL!$A:$A,$A182,EL!$B:$B,$B182)</f>
        <v>10528</v>
      </c>
      <c r="J182" s="52">
        <f>SUMIFS('Student Support Aid'!F:F,'Student Support Aid'!$A:$A,$A182,'Student Support Aid'!$B:$B,$B182)</f>
        <v>40000</v>
      </c>
      <c r="K182" s="52">
        <f>SUMIFS('School Library Aid'!H:H,'School Library Aid'!$A:$A,$A182,'School Library Aid'!$B:$B,$B182)</f>
        <v>40000</v>
      </c>
      <c r="L182" s="52">
        <v>0</v>
      </c>
      <c r="M182" s="52">
        <f>SUMIFS('EOS GE24-F23-WEBLOAD'!$G:$G,'EOS GE24-F23-WEBLOAD'!$A:$A,$A182,'EOS GE24-F23-WEBLOAD'!$B:$B,$B182)*2</f>
        <v>297.2</v>
      </c>
      <c r="N182" s="52">
        <f>SUMIFS(SPED!D:D,SPED!A:A,A182,SPED!B:B,B182)</f>
        <v>39170.048404843837</v>
      </c>
      <c r="O182" s="55">
        <f t="shared" si="54"/>
        <v>186383.222430475</v>
      </c>
      <c r="P182" s="52">
        <f t="shared" si="55"/>
        <v>1254.2612545792397</v>
      </c>
      <c r="Q182" s="64"/>
      <c r="R182" s="52">
        <f>SUMIFS('EOS GE25-F23-WEBLOAD'!$G:$G,'EOS GE25-F23-WEBLOAD'!$A:$A,$A182,'EOS GE25-F23-WEBLOAD'!$B:$B,$B182)</f>
        <v>148.6</v>
      </c>
      <c r="S182" s="52">
        <f>SUMIFS(GENED!$O:$O,GENED!$A:$A,$A182,GENED!$B:$B,$B182)</f>
        <v>62115</v>
      </c>
      <c r="T182" s="52">
        <f>SUMIFS(GENED!$AQ:$AQ,GENED!$A:$A,$A182,GENED!$B:$B,$B182)</f>
        <v>9920.903999999864</v>
      </c>
      <c r="U182" s="52">
        <f>SUMIFS(GENED!$AA:$AA,GENED!$A:$A,$A182,GENED!$B:$B,$B182)</f>
        <v>5957</v>
      </c>
      <c r="V182" s="52">
        <f>SUMIFS(GENED!$S:$S,GENED!$A:$A,$A182,GENED!$B:$B,$B182)</f>
        <v>9134.6636977393064</v>
      </c>
      <c r="W182" s="53">
        <f>SUMIFS(EL!D:D,EL!$A:$A,$A182,EL!$B:$B,$B182)</f>
        <v>10528</v>
      </c>
      <c r="X182" s="52">
        <f>SUMIFS('Student Support Aid'!G:G,'Student Support Aid'!$A:$A,$A182,'Student Support Aid'!$B:$B,$B182)</f>
        <v>40000</v>
      </c>
      <c r="Y182" s="53">
        <f>SUMIFS('School Library Aid'!I:I,'School Library Aid'!$A:$A,$A182,'School Library Aid'!$B:$B,$B182)</f>
        <v>40000</v>
      </c>
      <c r="Z182" s="53">
        <f>SUMIF(AIEA!A:A,A182,AIEA!D:D)</f>
        <v>0</v>
      </c>
      <c r="AA182" s="53">
        <f>SUMIFS('EOS GE25-F23-WEBLOAD'!$G:$G,'EOS GE25-F23-WEBLOAD'!$A:$A,$A182,'EOS GE25-F23-WEBLOAD'!$B:$B,$B182)*2</f>
        <v>297.2</v>
      </c>
      <c r="AB182" s="53">
        <f>SUMIF('Community Ed'!A:A,'Major Revenues'!A182,'Community Ed'!C:C)</f>
        <v>0</v>
      </c>
      <c r="AC182" s="53">
        <f>SUMIFS(SPED!E:E,SPED!A:A,A182,SPED!B:B,B182)</f>
        <v>38305.837483197043</v>
      </c>
      <c r="AD182" s="55">
        <f t="shared" si="56"/>
        <v>216258.60518093623</v>
      </c>
      <c r="AE182" s="55">
        <f t="shared" si="57"/>
        <v>1455.3068989295843</v>
      </c>
      <c r="AF182" s="51"/>
    </row>
    <row r="183" spans="1:32" x14ac:dyDescent="0.25">
      <c r="A183" s="3">
        <v>518</v>
      </c>
      <c r="B183" s="3">
        <v>1</v>
      </c>
      <c r="C183" s="4" t="s">
        <v>207</v>
      </c>
      <c r="D183" s="5">
        <v>4</v>
      </c>
      <c r="E183" s="52">
        <f>SUMIFS('EOS GE24-F23-WEBLOAD'!$G:$G,'EOS GE24-F23-WEBLOAD'!$A:$A,$A183,'EOS GE24-F23-WEBLOAD'!$B:$B,$B183)</f>
        <v>3689.8</v>
      </c>
      <c r="F183" s="52">
        <f>SUMIFS(GENED!$F:$F,GENED!$A:$A,$A183,GENED!$B:$B,$B183)</f>
        <v>1014695</v>
      </c>
      <c r="G183" s="52">
        <f>SUMIFS(GENED!$AM:$AM,GENED!$A:$A,$A183,GENED!$B:$B,$B183)</f>
        <v>334378</v>
      </c>
      <c r="H183" s="52">
        <f>SUMIFS(GENED!$J:$J,GENED!$A:$A,$A183,GENED!$B:$B,$B183)</f>
        <v>0</v>
      </c>
      <c r="I183" s="52">
        <f>SUMIFS(EL!C:C,EL!$A:$A,$A183,EL!$B:$B,$B183)</f>
        <v>947850</v>
      </c>
      <c r="J183" s="52">
        <f>SUMIFS('Student Support Aid'!F:F,'Student Support Aid'!$A:$A,$A183,'Student Support Aid'!$B:$B,$B183)</f>
        <v>44056.212</v>
      </c>
      <c r="K183" s="52">
        <f>SUMIFS('School Library Aid'!H:H,'School Library Aid'!$A:$A,$A183,'School Library Aid'!$B:$B,$B183)</f>
        <v>59442.678</v>
      </c>
      <c r="L183" s="52">
        <v>21562</v>
      </c>
      <c r="M183" s="52">
        <f>SUMIFS('EOS GE24-F23-WEBLOAD'!$G:$G,'EOS GE24-F23-WEBLOAD'!$A:$A,$A183,'EOS GE24-F23-WEBLOAD'!$B:$B,$B183)*2</f>
        <v>7379.6</v>
      </c>
      <c r="N183" s="52">
        <f>SUMIFS(SPED!D:D,SPED!A:A,A183,SPED!B:B,B183)</f>
        <v>932494.76500094682</v>
      </c>
      <c r="O183" s="55">
        <f t="shared" si="54"/>
        <v>3361858.2550009466</v>
      </c>
      <c r="P183" s="52">
        <f t="shared" si="55"/>
        <v>911.1220811428658</v>
      </c>
      <c r="Q183" s="64"/>
      <c r="R183" s="52">
        <f>SUMIFS('EOS GE25-F23-WEBLOAD'!$G:$G,'EOS GE25-F23-WEBLOAD'!$A:$A,$A183,'EOS GE25-F23-WEBLOAD'!$B:$B,$B183)</f>
        <v>4236.8</v>
      </c>
      <c r="S183" s="52">
        <f>SUMIFS(GENED!$O:$O,GENED!$A:$A,$A183,GENED!$B:$B,$B183)</f>
        <v>1770983</v>
      </c>
      <c r="T183" s="52">
        <f>SUMIFS(GENED!$AQ:$AQ,GENED!$A:$A,$A183,GENED!$B:$B,$B183)</f>
        <v>588204</v>
      </c>
      <c r="U183" s="52">
        <f>SUMIFS(GENED!$AA:$AA,GENED!$A:$A,$A183,GENED!$B:$B,$B183)</f>
        <v>146332</v>
      </c>
      <c r="V183" s="52">
        <f>SUMIFS(GENED!$S:$S,GENED!$A:$A,$A183,GENED!$B:$B,$B183)</f>
        <v>0</v>
      </c>
      <c r="W183" s="53">
        <f>SUMIFS(EL!D:D,EL!$A:$A,$A183,EL!$B:$B,$B183)</f>
        <v>672370</v>
      </c>
      <c r="X183" s="52">
        <f>SUMIFS('Student Support Aid'!G:G,'Student Support Aid'!$A:$A,$A183,'Student Support Aid'!$B:$B,$B183)</f>
        <v>72364.543999999994</v>
      </c>
      <c r="Y183" s="53">
        <f>SUMIFS('School Library Aid'!I:I,'School Library Aid'!$A:$A,$A183,'School Library Aid'!$B:$B,$B183)</f>
        <v>68254.847999999998</v>
      </c>
      <c r="Z183" s="53">
        <f>SUMIF(AIEA!A:A,A183,AIEA!D:D)</f>
        <v>21704</v>
      </c>
      <c r="AA183" s="53">
        <f>SUMIFS('EOS GE25-F23-WEBLOAD'!$G:$G,'EOS GE25-F23-WEBLOAD'!$A:$A,$A183,'EOS GE25-F23-WEBLOAD'!$B:$B,$B183)*2</f>
        <v>8473.6</v>
      </c>
      <c r="AB183" s="53">
        <f>SUMIF('Community Ed'!A:A,'Major Revenues'!A183,'Community Ed'!C:C)</f>
        <v>36402.730000000003</v>
      </c>
      <c r="AC183" s="53">
        <f>SUMIFS(SPED!E:E,SPED!A:A,A183,SPED!B:B,B183)</f>
        <v>1280449.8027088093</v>
      </c>
      <c r="AD183" s="55">
        <f t="shared" si="56"/>
        <v>4665538.5247088093</v>
      </c>
      <c r="AE183" s="55">
        <f t="shared" si="57"/>
        <v>1101.1939493742468</v>
      </c>
      <c r="AF183" s="51"/>
    </row>
    <row r="184" spans="1:32" x14ac:dyDescent="0.25">
      <c r="A184" s="3">
        <v>531</v>
      </c>
      <c r="B184" s="3">
        <v>1</v>
      </c>
      <c r="C184" s="4" t="s">
        <v>208</v>
      </c>
      <c r="D184" s="5">
        <v>5</v>
      </c>
      <c r="E184" s="52">
        <f>SUMIFS('EOS GE24-F23-WEBLOAD'!$G:$G,'EOS GE24-F23-WEBLOAD'!$A:$A,$A184,'EOS GE24-F23-WEBLOAD'!$B:$B,$B184)</f>
        <v>2569</v>
      </c>
      <c r="F184" s="52">
        <f>SUMIFS(GENED!$F:$F,GENED!$A:$A,$A184,GENED!$B:$B,$B184)</f>
        <v>706475</v>
      </c>
      <c r="G184" s="52">
        <f>SUMIFS(GENED!$AM:$AM,GENED!$A:$A,$A184,GENED!$B:$B,$B184)</f>
        <v>18443</v>
      </c>
      <c r="H184" s="52">
        <f>SUMIFS(GENED!$J:$J,GENED!$A:$A,$A184,GENED!$B:$B,$B184)</f>
        <v>0</v>
      </c>
      <c r="I184" s="52">
        <f>SUMIFS(EL!C:C,EL!$A:$A,$A184,EL!$B:$B,$B184)</f>
        <v>10565</v>
      </c>
      <c r="J184" s="52">
        <f>SUMIFS('Student Support Aid'!F:F,'Student Support Aid'!$A:$A,$A184,'Student Support Aid'!$B:$B,$B184)</f>
        <v>40000</v>
      </c>
      <c r="K184" s="52">
        <f>SUMIFS('School Library Aid'!H:H,'School Library Aid'!$A:$A,$A184,'School Library Aid'!$B:$B,$B184)</f>
        <v>41386.589999999997</v>
      </c>
      <c r="L184" s="52">
        <v>0</v>
      </c>
      <c r="M184" s="52">
        <f>SUMIFS('EOS GE24-F23-WEBLOAD'!$G:$G,'EOS GE24-F23-WEBLOAD'!$A:$A,$A184,'EOS GE24-F23-WEBLOAD'!$B:$B,$B184)*2</f>
        <v>5138</v>
      </c>
      <c r="N184" s="52">
        <f>SUMIFS(SPED!D:D,SPED!A:A,A184,SPED!B:B,B184)</f>
        <v>521915.03662326839</v>
      </c>
      <c r="O184" s="55">
        <f t="shared" si="54"/>
        <v>1343922.6266232682</v>
      </c>
      <c r="P184" s="52">
        <f t="shared" si="55"/>
        <v>523.13064485140842</v>
      </c>
      <c r="Q184" s="64"/>
      <c r="R184" s="52">
        <f>SUMIFS('EOS GE25-F23-WEBLOAD'!$G:$G,'EOS GE25-F23-WEBLOAD'!$A:$A,$A184,'EOS GE25-F23-WEBLOAD'!$B:$B,$B184)</f>
        <v>2536.6000000000004</v>
      </c>
      <c r="S184" s="52">
        <f>SUMIFS(GENED!$O:$O,GENED!$A:$A,$A184,GENED!$B:$B,$B184)</f>
        <v>1060299</v>
      </c>
      <c r="T184" s="52">
        <f>SUMIFS(GENED!$AQ:$AQ,GENED!$A:$A,$A184,GENED!$B:$B,$B184)</f>
        <v>31487</v>
      </c>
      <c r="U184" s="52">
        <f>SUMIFS(GENED!$AA:$AA,GENED!$A:$A,$A184,GENED!$B:$B,$B184)</f>
        <v>0</v>
      </c>
      <c r="V184" s="52">
        <f>SUMIFS(GENED!$S:$S,GENED!$A:$A,$A184,GENED!$B:$B,$B184)</f>
        <v>0</v>
      </c>
      <c r="W184" s="53">
        <f>SUMIFS(EL!D:D,EL!$A:$A,$A184,EL!$B:$B,$B184)</f>
        <v>10566</v>
      </c>
      <c r="X184" s="52">
        <f>SUMIFS('Student Support Aid'!G:G,'Student Support Aid'!$A:$A,$A184,'Student Support Aid'!$B:$B,$B184)</f>
        <v>43325.128000000004</v>
      </c>
      <c r="Y184" s="53">
        <f>SUMIFS('School Library Aid'!I:I,'School Library Aid'!$A:$A,$A184,'School Library Aid'!$B:$B,$B184)</f>
        <v>40864.626000000004</v>
      </c>
      <c r="Z184" s="53">
        <f>SUMIF(AIEA!A:A,A184,AIEA!D:D)</f>
        <v>0</v>
      </c>
      <c r="AA184" s="53">
        <f>SUMIFS('EOS GE25-F23-WEBLOAD'!$G:$G,'EOS GE25-F23-WEBLOAD'!$A:$A,$A184,'EOS GE25-F23-WEBLOAD'!$B:$B,$B184)*2</f>
        <v>5073.2000000000007</v>
      </c>
      <c r="AB184" s="53">
        <f>SUMIF('Community Ed'!A:A,'Major Revenues'!A184,'Community Ed'!C:C)</f>
        <v>20426.66</v>
      </c>
      <c r="AC184" s="53">
        <f>SUMIFS(SPED!E:E,SPED!A:A,A184,SPED!B:B,B184)</f>
        <v>538262.30586732272</v>
      </c>
      <c r="AD184" s="55">
        <f t="shared" si="56"/>
        <v>1750303.9198673225</v>
      </c>
      <c r="AE184" s="55">
        <f t="shared" si="57"/>
        <v>690.01967983415682</v>
      </c>
      <c r="AF184" s="51"/>
    </row>
    <row r="185" spans="1:32" x14ac:dyDescent="0.25">
      <c r="A185" s="3">
        <v>533</v>
      </c>
      <c r="B185" s="3">
        <v>1</v>
      </c>
      <c r="C185" s="4" t="s">
        <v>209</v>
      </c>
      <c r="D185" s="5">
        <v>5</v>
      </c>
      <c r="E185" s="52">
        <f>SUMIFS('EOS GE24-F23-WEBLOAD'!$G:$G,'EOS GE24-F23-WEBLOAD'!$A:$A,$A185,'EOS GE24-F23-WEBLOAD'!$B:$B,$B185)</f>
        <v>1236.4000000000001</v>
      </c>
      <c r="F185" s="52">
        <f>SUMIFS(GENED!$F:$F,GENED!$A:$A,$A185,GENED!$B:$B,$B185)</f>
        <v>340010</v>
      </c>
      <c r="G185" s="52">
        <f>SUMIFS(GENED!$AM:$AM,GENED!$A:$A,$A185,GENED!$B:$B,$B185)</f>
        <v>17271</v>
      </c>
      <c r="H185" s="52">
        <f>SUMIFS(GENED!$J:$J,GENED!$A:$A,$A185,GENED!$B:$B,$B185)</f>
        <v>0</v>
      </c>
      <c r="I185" s="52">
        <f>SUMIFS(EL!C:C,EL!$A:$A,$A185,EL!$B:$B,$B185)</f>
        <v>10573</v>
      </c>
      <c r="J185" s="52">
        <f>SUMIFS('Student Support Aid'!F:F,'Student Support Aid'!$A:$A,$A185,'Student Support Aid'!$B:$B,$B185)</f>
        <v>40000</v>
      </c>
      <c r="K185" s="52">
        <f>SUMIFS('School Library Aid'!H:H,'School Library Aid'!$A:$A,$A185,'School Library Aid'!$B:$B,$B185)</f>
        <v>40000</v>
      </c>
      <c r="L185" s="52">
        <v>0</v>
      </c>
      <c r="M185" s="52">
        <f>SUMIFS('EOS GE24-F23-WEBLOAD'!$G:$G,'EOS GE24-F23-WEBLOAD'!$A:$A,$A185,'EOS GE24-F23-WEBLOAD'!$B:$B,$B185)*2</f>
        <v>2472.8000000000002</v>
      </c>
      <c r="N185" s="52">
        <f>SUMIFS(SPED!D:D,SPED!A:A,A185,SPED!B:B,B185)</f>
        <v>309221.18290290679</v>
      </c>
      <c r="O185" s="55">
        <f t="shared" si="54"/>
        <v>759547.98290290684</v>
      </c>
      <c r="P185" s="52">
        <f t="shared" si="55"/>
        <v>614.32221198876312</v>
      </c>
      <c r="Q185" s="64"/>
      <c r="R185" s="52">
        <f>SUMIFS('EOS GE25-F23-WEBLOAD'!$G:$G,'EOS GE25-F23-WEBLOAD'!$A:$A,$A185,'EOS GE25-F23-WEBLOAD'!$B:$B,$B185)</f>
        <v>1236.4000000000001</v>
      </c>
      <c r="S185" s="52">
        <f>SUMIFS(GENED!$O:$O,GENED!$A:$A,$A185,GENED!$B:$B,$B185)</f>
        <v>516815</v>
      </c>
      <c r="T185" s="52">
        <f>SUMIFS(GENED!$AQ:$AQ,GENED!$A:$A,$A185,GENED!$B:$B,$B185)</f>
        <v>24192</v>
      </c>
      <c r="U185" s="52">
        <f>SUMIFS(GENED!$AA:$AA,GENED!$A:$A,$A185,GENED!$B:$B,$B185)</f>
        <v>67113</v>
      </c>
      <c r="V185" s="52">
        <f>SUMIFS(GENED!$S:$S,GENED!$A:$A,$A185,GENED!$B:$B,$B185)</f>
        <v>0</v>
      </c>
      <c r="W185" s="53">
        <f>SUMIFS(EL!D:D,EL!$A:$A,$A185,EL!$B:$B,$B185)</f>
        <v>10573</v>
      </c>
      <c r="X185" s="52">
        <f>SUMIFS('Student Support Aid'!G:G,'Student Support Aid'!$A:$A,$A185,'Student Support Aid'!$B:$B,$B185)</f>
        <v>40000</v>
      </c>
      <c r="Y185" s="53">
        <f>SUMIFS('School Library Aid'!I:I,'School Library Aid'!$A:$A,$A185,'School Library Aid'!$B:$B,$B185)</f>
        <v>40000</v>
      </c>
      <c r="Z185" s="53">
        <f>SUMIF(AIEA!A:A,A185,AIEA!D:D)</f>
        <v>0</v>
      </c>
      <c r="AA185" s="53">
        <f>SUMIFS('EOS GE25-F23-WEBLOAD'!$G:$G,'EOS GE25-F23-WEBLOAD'!$A:$A,$A185,'EOS GE25-F23-WEBLOAD'!$B:$B,$B185)*2</f>
        <v>2472.8000000000002</v>
      </c>
      <c r="AB185" s="53">
        <f>SUMIF('Community Ed'!A:A,'Major Revenues'!A185,'Community Ed'!C:C)</f>
        <v>9965.51</v>
      </c>
      <c r="AC185" s="53">
        <f>SUMIFS(SPED!E:E,SPED!A:A,A185,SPED!B:B,B185)</f>
        <v>289420.58100469178</v>
      </c>
      <c r="AD185" s="55">
        <f t="shared" si="56"/>
        <v>1000551.8910046918</v>
      </c>
      <c r="AE185" s="55">
        <f t="shared" si="57"/>
        <v>809.24611048583938</v>
      </c>
      <c r="AF185" s="51"/>
    </row>
    <row r="186" spans="1:32" x14ac:dyDescent="0.25">
      <c r="A186" s="3">
        <v>534</v>
      </c>
      <c r="B186" s="3">
        <v>1</v>
      </c>
      <c r="C186" s="4" t="s">
        <v>210</v>
      </c>
      <c r="D186" s="5">
        <v>5</v>
      </c>
      <c r="E186" s="52">
        <f>SUMIFS('EOS GE24-F23-WEBLOAD'!$G:$G,'EOS GE24-F23-WEBLOAD'!$A:$A,$A186,'EOS GE24-F23-WEBLOAD'!$B:$B,$B186)</f>
        <v>2248.6000000000004</v>
      </c>
      <c r="F186" s="52">
        <f>SUMIFS(GENED!$F:$F,GENED!$A:$A,$A186,GENED!$B:$B,$B186)</f>
        <v>618365</v>
      </c>
      <c r="G186" s="52">
        <f>SUMIFS(GENED!$AM:$AM,GENED!$A:$A,$A186,GENED!$B:$B,$B186)</f>
        <v>37060</v>
      </c>
      <c r="H186" s="52">
        <f>SUMIFS(GENED!$J:$J,GENED!$A:$A,$A186,GENED!$B:$B,$B186)</f>
        <v>0</v>
      </c>
      <c r="I186" s="52">
        <f>SUMIFS(EL!C:C,EL!$A:$A,$A186,EL!$B:$B,$B186)</f>
        <v>10561</v>
      </c>
      <c r="J186" s="52">
        <f>SUMIFS('Student Support Aid'!F:F,'Student Support Aid'!$A:$A,$A186,'Student Support Aid'!$B:$B,$B186)</f>
        <v>40000</v>
      </c>
      <c r="K186" s="52">
        <f>SUMIFS('School Library Aid'!H:H,'School Library Aid'!$A:$A,$A186,'School Library Aid'!$B:$B,$B186)</f>
        <v>40000</v>
      </c>
      <c r="L186" s="52">
        <v>0</v>
      </c>
      <c r="M186" s="52">
        <f>SUMIFS('EOS GE24-F23-WEBLOAD'!$G:$G,'EOS GE24-F23-WEBLOAD'!$A:$A,$A186,'EOS GE24-F23-WEBLOAD'!$B:$B,$B186)*2</f>
        <v>4497.2000000000007</v>
      </c>
      <c r="N186" s="52">
        <f>SUMIFS(SPED!D:D,SPED!A:A,A186,SPED!B:B,B186)</f>
        <v>680438.14600339346</v>
      </c>
      <c r="O186" s="55">
        <f t="shared" si="54"/>
        <v>1430921.3460033934</v>
      </c>
      <c r="P186" s="52">
        <f t="shared" si="55"/>
        <v>636.36100062411867</v>
      </c>
      <c r="Q186" s="64"/>
      <c r="R186" s="52">
        <f>SUMIFS('EOS GE25-F23-WEBLOAD'!$G:$G,'EOS GE25-F23-WEBLOAD'!$A:$A,$A186,'EOS GE25-F23-WEBLOAD'!$B:$B,$B186)</f>
        <v>2248.6000000000004</v>
      </c>
      <c r="S186" s="52">
        <f>SUMIFS(GENED!$O:$O,GENED!$A:$A,$A186,GENED!$B:$B,$B186)</f>
        <v>939915</v>
      </c>
      <c r="T186" s="52">
        <f>SUMIFS(GENED!$AQ:$AQ,GENED!$A:$A,$A186,GENED!$B:$B,$B186)</f>
        <v>51160</v>
      </c>
      <c r="U186" s="52">
        <f>SUMIFS(GENED!$AA:$AA,GENED!$A:$A,$A186,GENED!$B:$B,$B186)</f>
        <v>30680</v>
      </c>
      <c r="V186" s="52">
        <f>SUMIFS(GENED!$S:$S,GENED!$A:$A,$A186,GENED!$B:$B,$B186)</f>
        <v>0</v>
      </c>
      <c r="W186" s="53">
        <f>SUMIFS(EL!D:D,EL!$A:$A,$A186,EL!$B:$B,$B186)</f>
        <v>10561</v>
      </c>
      <c r="X186" s="52">
        <f>SUMIFS('Student Support Aid'!G:G,'Student Support Aid'!$A:$A,$A186,'Student Support Aid'!$B:$B,$B186)</f>
        <v>40000</v>
      </c>
      <c r="Y186" s="53">
        <f>SUMIFS('School Library Aid'!I:I,'School Library Aid'!$A:$A,$A186,'School Library Aid'!$B:$B,$B186)</f>
        <v>40000</v>
      </c>
      <c r="Z186" s="53">
        <f>SUMIF(AIEA!A:A,A186,AIEA!D:D)</f>
        <v>0</v>
      </c>
      <c r="AA186" s="53">
        <f>SUMIFS('EOS GE25-F23-WEBLOAD'!$G:$G,'EOS GE25-F23-WEBLOAD'!$A:$A,$A186,'EOS GE25-F23-WEBLOAD'!$B:$B,$B186)*2</f>
        <v>4497.2000000000007</v>
      </c>
      <c r="AB186" s="53">
        <f>SUMIF('Community Ed'!A:A,'Major Revenues'!A186,'Community Ed'!C:C)</f>
        <v>26235.67</v>
      </c>
      <c r="AC186" s="53">
        <f>SUMIFS(SPED!E:E,SPED!A:A,A186,SPED!B:B,B186)</f>
        <v>730733.04510399327</v>
      </c>
      <c r="AD186" s="55">
        <f t="shared" si="56"/>
        <v>1873781.9151039931</v>
      </c>
      <c r="AE186" s="55">
        <f t="shared" si="57"/>
        <v>833.31046655874445</v>
      </c>
      <c r="AF186" s="51"/>
    </row>
    <row r="187" spans="1:32" x14ac:dyDescent="0.25">
      <c r="A187" s="3">
        <v>535</v>
      </c>
      <c r="B187" s="3">
        <v>1</v>
      </c>
      <c r="C187" s="4" t="s">
        <v>211</v>
      </c>
      <c r="D187" s="5">
        <v>4</v>
      </c>
      <c r="E187" s="52">
        <f>SUMIFS('EOS GE24-F23-WEBLOAD'!$G:$G,'EOS GE24-F23-WEBLOAD'!$A:$A,$A187,'EOS GE24-F23-WEBLOAD'!$B:$B,$B187)</f>
        <v>18537.8</v>
      </c>
      <c r="F187" s="52">
        <f>SUMIFS(GENED!$F:$F,GENED!$A:$A,$A187,GENED!$B:$B,$B187)</f>
        <v>5097895</v>
      </c>
      <c r="G187" s="52">
        <f>SUMIFS(GENED!$AM:$AM,GENED!$A:$A,$A187,GENED!$B:$B,$B187)</f>
        <v>669536</v>
      </c>
      <c r="H187" s="52">
        <f>SUMIFS(GENED!$J:$J,GENED!$A:$A,$A187,GENED!$B:$B,$B187)</f>
        <v>171486.20594611426</v>
      </c>
      <c r="I187" s="52">
        <f>SUMIFS(EL!C:C,EL!$A:$A,$A187,EL!$B:$B,$B187)</f>
        <v>966016</v>
      </c>
      <c r="J187" s="52">
        <f>SUMIFS('Student Support Aid'!F:F,'Student Support Aid'!$A:$A,$A187,'Student Support Aid'!$B:$B,$B187)</f>
        <v>221341.33199999999</v>
      </c>
      <c r="K187" s="52">
        <f>SUMIFS('School Library Aid'!H:H,'School Library Aid'!$A:$A,$A187,'School Library Aid'!$B:$B,$B187)</f>
        <v>298643.95799999998</v>
      </c>
      <c r="L187" s="52">
        <v>39028</v>
      </c>
      <c r="M187" s="52">
        <f>SUMIFS('EOS GE24-F23-WEBLOAD'!$G:$G,'EOS GE24-F23-WEBLOAD'!$A:$A,$A187,'EOS GE24-F23-WEBLOAD'!$B:$B,$B187)*2</f>
        <v>37075.599999999999</v>
      </c>
      <c r="N187" s="52">
        <f>SUMIFS(SPED!D:D,SPED!A:A,A187,SPED!B:B,B187)</f>
        <v>7135758.806199111</v>
      </c>
      <c r="O187" s="55">
        <f t="shared" si="54"/>
        <v>14636780.902145226</v>
      </c>
      <c r="P187" s="52">
        <f t="shared" si="55"/>
        <v>789.56407460136722</v>
      </c>
      <c r="Q187" s="64"/>
      <c r="R187" s="52">
        <f>SUMIFS('EOS GE25-F23-WEBLOAD'!$G:$G,'EOS GE25-F23-WEBLOAD'!$A:$A,$A187,'EOS GE25-F23-WEBLOAD'!$B:$B,$B187)</f>
        <v>18247</v>
      </c>
      <c r="S187" s="52">
        <f>SUMIFS(GENED!$O:$O,GENED!$A:$A,$A187,GENED!$B:$B,$B187)</f>
        <v>7627246</v>
      </c>
      <c r="T187" s="52">
        <f>SUMIFS(GENED!$AQ:$AQ,GENED!$A:$A,$A187,GENED!$B:$B,$B187)</f>
        <v>961075.16399997473</v>
      </c>
      <c r="U187" s="52">
        <f>SUMIFS(GENED!$AA:$AA,GENED!$A:$A,$A187,GENED!$B:$B,$B187)</f>
        <v>0</v>
      </c>
      <c r="V187" s="52">
        <f>SUMIFS(GENED!$S:$S,GENED!$A:$A,$A187,GENED!$B:$B,$B187)</f>
        <v>162599.02736491477</v>
      </c>
      <c r="W187" s="53">
        <f>SUMIFS(EL!D:D,EL!$A:$A,$A187,EL!$B:$B,$B187)</f>
        <v>1036829</v>
      </c>
      <c r="X187" s="52">
        <f>SUMIFS('Student Support Aid'!G:G,'Student Support Aid'!$A:$A,$A187,'Student Support Aid'!$B:$B,$B187)</f>
        <v>311658.75999999995</v>
      </c>
      <c r="Y187" s="53">
        <f>SUMIFS('School Library Aid'!I:I,'School Library Aid'!$A:$A,$A187,'School Library Aid'!$B:$B,$B187)</f>
        <v>293959.17</v>
      </c>
      <c r="Z187" s="53">
        <f>SUMIF(AIEA!A:A,A187,AIEA!D:D)</f>
        <v>39880</v>
      </c>
      <c r="AA187" s="53">
        <f>SUMIFS('EOS GE25-F23-WEBLOAD'!$G:$G,'EOS GE25-F23-WEBLOAD'!$A:$A,$A187,'EOS GE25-F23-WEBLOAD'!$B:$B,$B187)*2</f>
        <v>36494</v>
      </c>
      <c r="AB187" s="53">
        <f>SUMIF('Community Ed'!A:A,'Major Revenues'!A187,'Community Ed'!C:C)</f>
        <v>82951.91</v>
      </c>
      <c r="AC187" s="53">
        <f>SUMIFS(SPED!E:E,SPED!A:A,A187,SPED!B:B,B187)</f>
        <v>7391746.4742252678</v>
      </c>
      <c r="AD187" s="55">
        <f t="shared" si="56"/>
        <v>17944439.505590156</v>
      </c>
      <c r="AE187" s="55">
        <f t="shared" si="57"/>
        <v>983.41861706527959</v>
      </c>
      <c r="AF187" s="51"/>
    </row>
    <row r="188" spans="1:32" x14ac:dyDescent="0.25">
      <c r="A188" s="3">
        <v>542</v>
      </c>
      <c r="B188" s="3">
        <v>1</v>
      </c>
      <c r="C188" s="4" t="s">
        <v>212</v>
      </c>
      <c r="D188" s="5">
        <v>6</v>
      </c>
      <c r="E188" s="52">
        <f>SUMIFS('EOS GE24-F23-WEBLOAD'!$G:$G,'EOS GE24-F23-WEBLOAD'!$A:$A,$A188,'EOS GE24-F23-WEBLOAD'!$B:$B,$B188)</f>
        <v>443.79999999999995</v>
      </c>
      <c r="F188" s="52">
        <f>SUMIFS(GENED!$F:$F,GENED!$A:$A,$A188,GENED!$B:$B,$B188)</f>
        <v>122045</v>
      </c>
      <c r="G188" s="52">
        <f>SUMIFS(GENED!$AM:$AM,GENED!$A:$A,$A188,GENED!$B:$B,$B188)</f>
        <v>16189</v>
      </c>
      <c r="H188" s="52">
        <f>SUMIFS(GENED!$J:$J,GENED!$A:$A,$A188,GENED!$B:$B,$B188)</f>
        <v>22949.170275387267</v>
      </c>
      <c r="I188" s="52">
        <f>SUMIFS(EL!C:C,EL!$A:$A,$A188,EL!$B:$B,$B188)</f>
        <v>10496</v>
      </c>
      <c r="J188" s="52">
        <f>SUMIFS('Student Support Aid'!F:F,'Student Support Aid'!$A:$A,$A188,'Student Support Aid'!$B:$B,$B188)</f>
        <v>40000</v>
      </c>
      <c r="K188" s="52">
        <f>SUMIFS('School Library Aid'!H:H,'School Library Aid'!$A:$A,$A188,'School Library Aid'!$B:$B,$B188)</f>
        <v>40000</v>
      </c>
      <c r="L188" s="52">
        <v>0</v>
      </c>
      <c r="M188" s="52">
        <f>SUMIFS('EOS GE24-F23-WEBLOAD'!$G:$G,'EOS GE24-F23-WEBLOAD'!$A:$A,$A188,'EOS GE24-F23-WEBLOAD'!$B:$B,$B188)*2</f>
        <v>887.59999999999991</v>
      </c>
      <c r="N188" s="52">
        <f>SUMIFS(SPED!D:D,SPED!A:A,A188,SPED!B:B,B188)</f>
        <v>121490.18823793187</v>
      </c>
      <c r="O188" s="55">
        <f t="shared" si="54"/>
        <v>374056.95851331914</v>
      </c>
      <c r="P188" s="52">
        <f t="shared" si="55"/>
        <v>842.85028957485167</v>
      </c>
      <c r="Q188" s="64"/>
      <c r="R188" s="52">
        <f>SUMIFS('EOS GE25-F23-WEBLOAD'!$G:$G,'EOS GE25-F23-WEBLOAD'!$A:$A,$A188,'EOS GE25-F23-WEBLOAD'!$B:$B,$B188)</f>
        <v>422.6</v>
      </c>
      <c r="S188" s="52">
        <f>SUMIFS(GENED!$O:$O,GENED!$A:$A,$A188,GENED!$B:$B,$B188)</f>
        <v>176647</v>
      </c>
      <c r="T188" s="52">
        <f>SUMIFS(GENED!$AQ:$AQ,GENED!$A:$A,$A188,GENED!$B:$B,$B188)</f>
        <v>23828.513999999501</v>
      </c>
      <c r="U188" s="52">
        <f>SUMIFS(GENED!$AA:$AA,GENED!$A:$A,$A188,GENED!$B:$B,$B188)</f>
        <v>0</v>
      </c>
      <c r="V188" s="52">
        <f>SUMIFS(GENED!$S:$S,GENED!$A:$A,$A188,GENED!$B:$B,$B188)</f>
        <v>24502.481916057586</v>
      </c>
      <c r="W188" s="53">
        <f>SUMIFS(EL!D:D,EL!$A:$A,$A188,EL!$B:$B,$B188)</f>
        <v>10497</v>
      </c>
      <c r="X188" s="52">
        <f>SUMIFS('Student Support Aid'!G:G,'Student Support Aid'!$A:$A,$A188,'Student Support Aid'!$B:$B,$B188)</f>
        <v>40000</v>
      </c>
      <c r="Y188" s="53">
        <f>SUMIFS('School Library Aid'!I:I,'School Library Aid'!$A:$A,$A188,'School Library Aid'!$B:$B,$B188)</f>
        <v>40000</v>
      </c>
      <c r="Z188" s="53">
        <f>SUMIF(AIEA!A:A,A188,AIEA!D:D)</f>
        <v>0</v>
      </c>
      <c r="AA188" s="53">
        <f>SUMIFS('EOS GE25-F23-WEBLOAD'!$G:$G,'EOS GE25-F23-WEBLOAD'!$A:$A,$A188,'EOS GE25-F23-WEBLOAD'!$B:$B,$B188)*2</f>
        <v>845.2</v>
      </c>
      <c r="AB188" s="53">
        <f>SUMIF('Community Ed'!A:A,'Major Revenues'!A188,'Community Ed'!C:C)</f>
        <v>0</v>
      </c>
      <c r="AC188" s="53">
        <f>SUMIFS(SPED!E:E,SPED!A:A,A188,SPED!B:B,B188)</f>
        <v>127563.45630087075</v>
      </c>
      <c r="AD188" s="55">
        <f t="shared" si="56"/>
        <v>443883.65221692785</v>
      </c>
      <c r="AE188" s="55">
        <f t="shared" si="57"/>
        <v>1050.3635878299285</v>
      </c>
      <c r="AF188" s="51"/>
    </row>
    <row r="189" spans="1:32" x14ac:dyDescent="0.25">
      <c r="A189" s="3">
        <v>544</v>
      </c>
      <c r="B189" s="3">
        <v>1</v>
      </c>
      <c r="C189" s="4" t="s">
        <v>213</v>
      </c>
      <c r="D189" s="5">
        <v>4</v>
      </c>
      <c r="E189" s="52">
        <f>SUMIFS('EOS GE24-F23-WEBLOAD'!$G:$G,'EOS GE24-F23-WEBLOAD'!$A:$A,$A189,'EOS GE24-F23-WEBLOAD'!$B:$B,$B189)</f>
        <v>3175</v>
      </c>
      <c r="F189" s="52">
        <f>SUMIFS(GENED!$F:$F,GENED!$A:$A,$A189,GENED!$B:$B,$B189)</f>
        <v>873125</v>
      </c>
      <c r="G189" s="52">
        <f>SUMIFS(GENED!$AM:$AM,GENED!$A:$A,$A189,GENED!$B:$B,$B189)</f>
        <v>133865</v>
      </c>
      <c r="H189" s="52">
        <f>SUMIFS(GENED!$J:$J,GENED!$A:$A,$A189,GENED!$B:$B,$B189)</f>
        <v>0</v>
      </c>
      <c r="I189" s="52">
        <f>SUMIFS(EL!C:C,EL!$A:$A,$A189,EL!$B:$B,$B189)</f>
        <v>15671</v>
      </c>
      <c r="J189" s="52">
        <f>SUMIFS('Student Support Aid'!F:F,'Student Support Aid'!$A:$A,$A189,'Student Support Aid'!$B:$B,$B189)</f>
        <v>40000</v>
      </c>
      <c r="K189" s="52">
        <f>SUMIFS('School Library Aid'!H:H,'School Library Aid'!$A:$A,$A189,'School Library Aid'!$B:$B,$B189)</f>
        <v>51149.25</v>
      </c>
      <c r="L189" s="52">
        <v>33064</v>
      </c>
      <c r="M189" s="52">
        <f>SUMIFS('EOS GE24-F23-WEBLOAD'!$G:$G,'EOS GE24-F23-WEBLOAD'!$A:$A,$A189,'EOS GE24-F23-WEBLOAD'!$B:$B,$B189)*2</f>
        <v>6350</v>
      </c>
      <c r="N189" s="52">
        <f>SUMIFS(SPED!D:D,SPED!A:A,A189,SPED!B:B,B189)</f>
        <v>936798.23361347103</v>
      </c>
      <c r="O189" s="55">
        <f t="shared" si="54"/>
        <v>2090022.483613471</v>
      </c>
      <c r="P189" s="52">
        <f t="shared" si="55"/>
        <v>658.27479798849481</v>
      </c>
      <c r="Q189" s="64"/>
      <c r="R189" s="52">
        <f>SUMIFS('EOS GE25-F23-WEBLOAD'!$G:$G,'EOS GE25-F23-WEBLOAD'!$A:$A,$A189,'EOS GE25-F23-WEBLOAD'!$B:$B,$B189)</f>
        <v>3176</v>
      </c>
      <c r="S189" s="52">
        <f>SUMIFS(GENED!$O:$O,GENED!$A:$A,$A189,GENED!$B:$B,$B189)</f>
        <v>1327568</v>
      </c>
      <c r="T189" s="52">
        <f>SUMIFS(GENED!$AQ:$AQ,GENED!$A:$A,$A189,GENED!$B:$B,$B189)</f>
        <v>193243</v>
      </c>
      <c r="U189" s="52">
        <f>SUMIFS(GENED!$AA:$AA,GENED!$A:$A,$A189,GENED!$B:$B,$B189)</f>
        <v>0</v>
      </c>
      <c r="V189" s="52">
        <f>SUMIFS(GENED!$S:$S,GENED!$A:$A,$A189,GENED!$B:$B,$B189)</f>
        <v>0</v>
      </c>
      <c r="W189" s="53">
        <f>SUMIFS(EL!D:D,EL!$A:$A,$A189,EL!$B:$B,$B189)</f>
        <v>16235</v>
      </c>
      <c r="X189" s="52">
        <f>SUMIFS('Student Support Aid'!G:G,'Student Support Aid'!$A:$A,$A189,'Student Support Aid'!$B:$B,$B189)</f>
        <v>54246.079999999994</v>
      </c>
      <c r="Y189" s="53">
        <f>SUMIFS('School Library Aid'!I:I,'School Library Aid'!$A:$A,$A189,'School Library Aid'!$B:$B,$B189)</f>
        <v>51165.36</v>
      </c>
      <c r="Z189" s="53">
        <f>SUMIF(AIEA!A:A,A189,AIEA!D:D)</f>
        <v>33774</v>
      </c>
      <c r="AA189" s="53">
        <f>SUMIFS('EOS GE25-F23-WEBLOAD'!$G:$G,'EOS GE25-F23-WEBLOAD'!$A:$A,$A189,'EOS GE25-F23-WEBLOAD'!$B:$B,$B189)*2</f>
        <v>6352</v>
      </c>
      <c r="AB189" s="53">
        <f>SUMIF('Community Ed'!A:A,'Major Revenues'!A189,'Community Ed'!C:C)</f>
        <v>53494.16</v>
      </c>
      <c r="AC189" s="53">
        <f>SUMIFS(SPED!E:E,SPED!A:A,A189,SPED!B:B,B189)</f>
        <v>973204.11750745308</v>
      </c>
      <c r="AD189" s="55">
        <f t="shared" si="56"/>
        <v>2709281.7175074532</v>
      </c>
      <c r="AE189" s="55">
        <f t="shared" si="57"/>
        <v>853.04839971897138</v>
      </c>
      <c r="AF189" s="51"/>
    </row>
    <row r="190" spans="1:32" x14ac:dyDescent="0.25">
      <c r="A190" s="3">
        <v>545</v>
      </c>
      <c r="B190" s="3">
        <v>1</v>
      </c>
      <c r="C190" s="4" t="s">
        <v>214</v>
      </c>
      <c r="D190" s="5">
        <v>6</v>
      </c>
      <c r="E190" s="52">
        <f>SUMIFS('EOS GE24-F23-WEBLOAD'!$G:$G,'EOS GE24-F23-WEBLOAD'!$A:$A,$A190,'EOS GE24-F23-WEBLOAD'!$B:$B,$B190)</f>
        <v>369.20000000000005</v>
      </c>
      <c r="F190" s="52">
        <f>SUMIFS(GENED!$F:$F,GENED!$A:$A,$A190,GENED!$B:$B,$B190)</f>
        <v>101530</v>
      </c>
      <c r="G190" s="52">
        <f>SUMIFS(GENED!$AM:$AM,GENED!$A:$A,$A190,GENED!$B:$B,$B190)</f>
        <v>25910</v>
      </c>
      <c r="H190" s="52">
        <f>SUMIFS(GENED!$J:$J,GENED!$A:$A,$A190,GENED!$B:$B,$B190)</f>
        <v>0</v>
      </c>
      <c r="I190" s="52">
        <f>SUMIFS(EL!C:C,EL!$A:$A,$A190,EL!$B:$B,$B190)</f>
        <v>10500</v>
      </c>
      <c r="J190" s="52">
        <f>SUMIFS('Student Support Aid'!F:F,'Student Support Aid'!$A:$A,$A190,'Student Support Aid'!$B:$B,$B190)</f>
        <v>40000</v>
      </c>
      <c r="K190" s="52">
        <f>SUMIFS('School Library Aid'!H:H,'School Library Aid'!$A:$A,$A190,'School Library Aid'!$B:$B,$B190)</f>
        <v>40000</v>
      </c>
      <c r="L190" s="52">
        <v>0</v>
      </c>
      <c r="M190" s="52">
        <f>SUMIFS('EOS GE24-F23-WEBLOAD'!$G:$G,'EOS GE24-F23-WEBLOAD'!$A:$A,$A190,'EOS GE24-F23-WEBLOAD'!$B:$B,$B190)*2</f>
        <v>738.40000000000009</v>
      </c>
      <c r="N190" s="52">
        <f>SUMIFS(SPED!D:D,SPED!A:A,A190,SPED!B:B,B190)</f>
        <v>124603.84349416191</v>
      </c>
      <c r="O190" s="55">
        <f t="shared" si="54"/>
        <v>343282.24349416187</v>
      </c>
      <c r="P190" s="52">
        <f t="shared" si="55"/>
        <v>929.80022614886741</v>
      </c>
      <c r="Q190" s="64"/>
      <c r="R190" s="52">
        <f>SUMIFS('EOS GE25-F23-WEBLOAD'!$G:$G,'EOS GE25-F23-WEBLOAD'!$A:$A,$A190,'EOS GE25-F23-WEBLOAD'!$B:$B,$B190)</f>
        <v>369.20000000000005</v>
      </c>
      <c r="S190" s="52">
        <f>SUMIFS(GENED!$O:$O,GENED!$A:$A,$A190,GENED!$B:$B,$B190)</f>
        <v>154325</v>
      </c>
      <c r="T190" s="52">
        <f>SUMIFS(GENED!$AQ:$AQ,GENED!$A:$A,$A190,GENED!$B:$B,$B190)</f>
        <v>39044</v>
      </c>
      <c r="U190" s="52">
        <f>SUMIFS(GENED!$AA:$AA,GENED!$A:$A,$A190,GENED!$B:$B,$B190)</f>
        <v>0</v>
      </c>
      <c r="V190" s="52">
        <f>SUMIFS(GENED!$S:$S,GENED!$A:$A,$A190,GENED!$B:$B,$B190)</f>
        <v>0</v>
      </c>
      <c r="W190" s="53">
        <f>SUMIFS(EL!D:D,EL!$A:$A,$A190,EL!$B:$B,$B190)</f>
        <v>10500</v>
      </c>
      <c r="X190" s="52">
        <f>SUMIFS('Student Support Aid'!G:G,'Student Support Aid'!$A:$A,$A190,'Student Support Aid'!$B:$B,$B190)</f>
        <v>40000</v>
      </c>
      <c r="Y190" s="53">
        <f>SUMIFS('School Library Aid'!I:I,'School Library Aid'!$A:$A,$A190,'School Library Aid'!$B:$B,$B190)</f>
        <v>40000</v>
      </c>
      <c r="Z190" s="53">
        <f>SUMIF(AIEA!A:A,A190,AIEA!D:D)</f>
        <v>0</v>
      </c>
      <c r="AA190" s="53">
        <f>SUMIFS('EOS GE25-F23-WEBLOAD'!$G:$G,'EOS GE25-F23-WEBLOAD'!$A:$A,$A190,'EOS GE25-F23-WEBLOAD'!$B:$B,$B190)*2</f>
        <v>738.40000000000009</v>
      </c>
      <c r="AB190" s="53">
        <f>SUMIF('Community Ed'!A:A,'Major Revenues'!A190,'Community Ed'!C:C)</f>
        <v>1545.34</v>
      </c>
      <c r="AC190" s="53">
        <f>SUMIFS(SPED!E:E,SPED!A:A,A190,SPED!B:B,B190)</f>
        <v>128634.60295870638</v>
      </c>
      <c r="AD190" s="55">
        <f t="shared" si="56"/>
        <v>414787.34295870643</v>
      </c>
      <c r="AE190" s="55">
        <f t="shared" si="57"/>
        <v>1123.4760101806783</v>
      </c>
      <c r="AF190" s="51"/>
    </row>
    <row r="191" spans="1:32" x14ac:dyDescent="0.25">
      <c r="A191" s="3">
        <v>547</v>
      </c>
      <c r="B191" s="3">
        <v>1</v>
      </c>
      <c r="C191" s="4" t="s">
        <v>215</v>
      </c>
      <c r="D191" s="5">
        <v>6</v>
      </c>
      <c r="E191" s="52">
        <f>SUMIFS('EOS GE24-F23-WEBLOAD'!$G:$G,'EOS GE24-F23-WEBLOAD'!$A:$A,$A191,'EOS GE24-F23-WEBLOAD'!$B:$B,$B191)</f>
        <v>543.19999999999993</v>
      </c>
      <c r="F191" s="52">
        <f>SUMIFS(GENED!$F:$F,GENED!$A:$A,$A191,GENED!$B:$B,$B191)</f>
        <v>149380</v>
      </c>
      <c r="G191" s="52">
        <f>SUMIFS(GENED!$AM:$AM,GENED!$A:$A,$A191,GENED!$B:$B,$B191)</f>
        <v>28127</v>
      </c>
      <c r="H191" s="52">
        <f>SUMIFS(GENED!$J:$J,GENED!$A:$A,$A191,GENED!$B:$B,$B191)</f>
        <v>5236.9171194098017</v>
      </c>
      <c r="I191" s="52">
        <f>SUMIFS(EL!C:C,EL!$A:$A,$A191,EL!$B:$B,$B191)</f>
        <v>0</v>
      </c>
      <c r="J191" s="52">
        <f>SUMIFS('Student Support Aid'!F:F,'Student Support Aid'!$A:$A,$A191,'Student Support Aid'!$B:$B,$B191)</f>
        <v>40000</v>
      </c>
      <c r="K191" s="52">
        <f>SUMIFS('School Library Aid'!H:H,'School Library Aid'!$A:$A,$A191,'School Library Aid'!$B:$B,$B191)</f>
        <v>40000</v>
      </c>
      <c r="L191" s="52">
        <v>0</v>
      </c>
      <c r="M191" s="52">
        <f>SUMIFS('EOS GE24-F23-WEBLOAD'!$G:$G,'EOS GE24-F23-WEBLOAD'!$A:$A,$A191,'EOS GE24-F23-WEBLOAD'!$B:$B,$B191)*2</f>
        <v>1086.3999999999999</v>
      </c>
      <c r="N191" s="52">
        <f>SUMIFS(SPED!D:D,SPED!A:A,A191,SPED!B:B,B191)</f>
        <v>115088.63126285502</v>
      </c>
      <c r="O191" s="55">
        <f t="shared" si="54"/>
        <v>378918.94838226482</v>
      </c>
      <c r="P191" s="52">
        <f t="shared" si="55"/>
        <v>697.56801984953029</v>
      </c>
      <c r="Q191" s="64"/>
      <c r="R191" s="52">
        <f>SUMIFS('EOS GE25-F23-WEBLOAD'!$G:$G,'EOS GE25-F23-WEBLOAD'!$A:$A,$A191,'EOS GE25-F23-WEBLOAD'!$B:$B,$B191)</f>
        <v>543.19999999999993</v>
      </c>
      <c r="S191" s="52">
        <f>SUMIFS(GENED!$O:$O,GENED!$A:$A,$A191,GENED!$B:$B,$B191)</f>
        <v>227057</v>
      </c>
      <c r="T191" s="52">
        <f>SUMIFS(GENED!$AQ:$AQ,GENED!$A:$A,$A191,GENED!$B:$B,$B191)</f>
        <v>36453.954000000842</v>
      </c>
      <c r="U191" s="52">
        <f>SUMIFS(GENED!$AA:$AA,GENED!$A:$A,$A191,GENED!$B:$B,$B191)</f>
        <v>0</v>
      </c>
      <c r="V191" s="52">
        <f>SUMIFS(GENED!$S:$S,GENED!$A:$A,$A191,GENED!$B:$B,$B191)</f>
        <v>4141.2608619363164</v>
      </c>
      <c r="W191" s="53">
        <f>SUMIFS(EL!D:D,EL!$A:$A,$A191,EL!$B:$B,$B191)</f>
        <v>0</v>
      </c>
      <c r="X191" s="52">
        <f>SUMIFS('Student Support Aid'!G:G,'Student Support Aid'!$A:$A,$A191,'Student Support Aid'!$B:$B,$B191)</f>
        <v>40000</v>
      </c>
      <c r="Y191" s="53">
        <f>SUMIFS('School Library Aid'!I:I,'School Library Aid'!$A:$A,$A191,'School Library Aid'!$B:$B,$B191)</f>
        <v>40000</v>
      </c>
      <c r="Z191" s="53">
        <f>SUMIF(AIEA!A:A,A191,AIEA!D:D)</f>
        <v>0</v>
      </c>
      <c r="AA191" s="53">
        <f>SUMIFS('EOS GE25-F23-WEBLOAD'!$G:$G,'EOS GE25-F23-WEBLOAD'!$A:$A,$A191,'EOS GE25-F23-WEBLOAD'!$B:$B,$B191)*2</f>
        <v>1086.3999999999999</v>
      </c>
      <c r="AB191" s="53">
        <f>SUMIF('Community Ed'!A:A,'Major Revenues'!A191,'Community Ed'!C:C)</f>
        <v>3654.48</v>
      </c>
      <c r="AC191" s="53">
        <f>SUMIFS(SPED!E:E,SPED!A:A,A191,SPED!B:B,B191)</f>
        <v>121266.86266533996</v>
      </c>
      <c r="AD191" s="55">
        <f t="shared" si="56"/>
        <v>473659.95752727712</v>
      </c>
      <c r="AE191" s="55">
        <f t="shared" si="57"/>
        <v>871.98077600750582</v>
      </c>
      <c r="AF191" s="51"/>
    </row>
    <row r="192" spans="1:32" x14ac:dyDescent="0.25">
      <c r="A192" s="3">
        <v>548</v>
      </c>
      <c r="B192" s="3">
        <v>1</v>
      </c>
      <c r="C192" s="4" t="s">
        <v>216</v>
      </c>
      <c r="D192" s="5">
        <v>6</v>
      </c>
      <c r="E192" s="52">
        <f>SUMIFS('EOS GE24-F23-WEBLOAD'!$G:$G,'EOS GE24-F23-WEBLOAD'!$A:$A,$A192,'EOS GE24-F23-WEBLOAD'!$B:$B,$B192)</f>
        <v>936</v>
      </c>
      <c r="F192" s="52">
        <f>SUMIFS(GENED!$F:$F,GENED!$A:$A,$A192,GENED!$B:$B,$B192)</f>
        <v>257400</v>
      </c>
      <c r="G192" s="52">
        <f>SUMIFS(GENED!$AM:$AM,GENED!$A:$A,$A192,GENED!$B:$B,$B192)</f>
        <v>57271</v>
      </c>
      <c r="H192" s="52">
        <f>SUMIFS(GENED!$J:$J,GENED!$A:$A,$A192,GENED!$B:$B,$B192)</f>
        <v>0</v>
      </c>
      <c r="I192" s="52">
        <f>SUMIFS(EL!C:C,EL!$A:$A,$A192,EL!$B:$B,$B192)</f>
        <v>127800</v>
      </c>
      <c r="J192" s="52">
        <f>SUMIFS('Student Support Aid'!F:F,'Student Support Aid'!$A:$A,$A192,'Student Support Aid'!$B:$B,$B192)</f>
        <v>40000</v>
      </c>
      <c r="K192" s="52">
        <f>SUMIFS('School Library Aid'!H:H,'School Library Aid'!$A:$A,$A192,'School Library Aid'!$B:$B,$B192)</f>
        <v>40000</v>
      </c>
      <c r="L192" s="52">
        <v>0</v>
      </c>
      <c r="M192" s="52">
        <f>SUMIFS('EOS GE24-F23-WEBLOAD'!$G:$G,'EOS GE24-F23-WEBLOAD'!$A:$A,$A192,'EOS GE24-F23-WEBLOAD'!$B:$B,$B192)*2</f>
        <v>1872</v>
      </c>
      <c r="N192" s="52">
        <f>SUMIFS(SPED!D:D,SPED!A:A,A192,SPED!B:B,B192)</f>
        <v>285816.79288633936</v>
      </c>
      <c r="O192" s="55">
        <f t="shared" si="54"/>
        <v>810159.79288633936</v>
      </c>
      <c r="P192" s="52">
        <f t="shared" si="55"/>
        <v>865.55533428027707</v>
      </c>
      <c r="Q192" s="64"/>
      <c r="R192" s="52">
        <f>SUMIFS('EOS GE25-F23-WEBLOAD'!$G:$G,'EOS GE25-F23-WEBLOAD'!$A:$A,$A192,'EOS GE25-F23-WEBLOAD'!$B:$B,$B192)</f>
        <v>936</v>
      </c>
      <c r="S192" s="52">
        <f>SUMIFS(GENED!$O:$O,GENED!$A:$A,$A192,GENED!$B:$B,$B192)</f>
        <v>391248</v>
      </c>
      <c r="T192" s="52">
        <f>SUMIFS(GENED!$AQ:$AQ,GENED!$A:$A,$A192,GENED!$B:$B,$B192)</f>
        <v>85628</v>
      </c>
      <c r="U192" s="52">
        <f>SUMIFS(GENED!$AA:$AA,GENED!$A:$A,$A192,GENED!$B:$B,$B192)</f>
        <v>0</v>
      </c>
      <c r="V192" s="52">
        <f>SUMIFS(GENED!$S:$S,GENED!$A:$A,$A192,GENED!$B:$B,$B192)</f>
        <v>0</v>
      </c>
      <c r="W192" s="53">
        <f>SUMIFS(EL!D:D,EL!$A:$A,$A192,EL!$B:$B,$B192)</f>
        <v>127800</v>
      </c>
      <c r="X192" s="52">
        <f>SUMIFS('Student Support Aid'!G:G,'Student Support Aid'!$A:$A,$A192,'Student Support Aid'!$B:$B,$B192)</f>
        <v>40000</v>
      </c>
      <c r="Y192" s="53">
        <f>SUMIFS('School Library Aid'!I:I,'School Library Aid'!$A:$A,$A192,'School Library Aid'!$B:$B,$B192)</f>
        <v>40000</v>
      </c>
      <c r="Z192" s="53">
        <f>SUMIF(AIEA!A:A,A192,AIEA!D:D)</f>
        <v>0</v>
      </c>
      <c r="AA192" s="53">
        <f>SUMIFS('EOS GE25-F23-WEBLOAD'!$G:$G,'EOS GE25-F23-WEBLOAD'!$A:$A,$A192,'EOS GE25-F23-WEBLOAD'!$B:$B,$B192)*2</f>
        <v>1872</v>
      </c>
      <c r="AB192" s="53">
        <f>SUMIF('Community Ed'!A:A,'Major Revenues'!A192,'Community Ed'!C:C)</f>
        <v>0</v>
      </c>
      <c r="AC192" s="53">
        <f>SUMIFS(SPED!E:E,SPED!A:A,A192,SPED!B:B,B192)</f>
        <v>289679.79415577871</v>
      </c>
      <c r="AD192" s="55">
        <f t="shared" si="56"/>
        <v>976227.79415577871</v>
      </c>
      <c r="AE192" s="55">
        <f t="shared" si="57"/>
        <v>1042.9784125595927</v>
      </c>
      <c r="AF192" s="51"/>
    </row>
    <row r="193" spans="1:32" x14ac:dyDescent="0.25">
      <c r="A193" s="3">
        <v>549</v>
      </c>
      <c r="B193" s="3">
        <v>1</v>
      </c>
      <c r="C193" s="4" t="s">
        <v>217</v>
      </c>
      <c r="D193" s="5">
        <v>5</v>
      </c>
      <c r="E193" s="52">
        <f>SUMIFS('EOS GE24-F23-WEBLOAD'!$G:$G,'EOS GE24-F23-WEBLOAD'!$A:$A,$A193,'EOS GE24-F23-WEBLOAD'!$B:$B,$B193)</f>
        <v>1799.1999999999998</v>
      </c>
      <c r="F193" s="52">
        <f>SUMIFS(GENED!$F:$F,GENED!$A:$A,$A193,GENED!$B:$B,$B193)</f>
        <v>494780</v>
      </c>
      <c r="G193" s="52">
        <f>SUMIFS(GENED!$AM:$AM,GENED!$A:$A,$A193,GENED!$B:$B,$B193)</f>
        <v>61898</v>
      </c>
      <c r="H193" s="52">
        <f>SUMIFS(GENED!$J:$J,GENED!$A:$A,$A193,GENED!$B:$B,$B193)</f>
        <v>14725.900055999984</v>
      </c>
      <c r="I193" s="52">
        <f>SUMIFS(EL!C:C,EL!$A:$A,$A193,EL!$B:$B,$B193)</f>
        <v>22588</v>
      </c>
      <c r="J193" s="52">
        <f>SUMIFS('Student Support Aid'!F:F,'Student Support Aid'!$A:$A,$A193,'Student Support Aid'!$B:$B,$B193)</f>
        <v>40000</v>
      </c>
      <c r="K193" s="52">
        <f>SUMIFS('School Library Aid'!H:H,'School Library Aid'!$A:$A,$A193,'School Library Aid'!$B:$B,$B193)</f>
        <v>40000</v>
      </c>
      <c r="L193" s="52">
        <v>25680</v>
      </c>
      <c r="M193" s="52">
        <f>SUMIFS('EOS GE24-F23-WEBLOAD'!$G:$G,'EOS GE24-F23-WEBLOAD'!$A:$A,$A193,'EOS GE24-F23-WEBLOAD'!$B:$B,$B193)*2</f>
        <v>3598.3999999999996</v>
      </c>
      <c r="N193" s="52">
        <f>SUMIFS(SPED!D:D,SPED!A:A,A193,SPED!B:B,B193)</f>
        <v>565424.9403020665</v>
      </c>
      <c r="O193" s="55">
        <f t="shared" si="54"/>
        <v>1268695.2403580665</v>
      </c>
      <c r="P193" s="52">
        <f t="shared" si="55"/>
        <v>705.14408645957462</v>
      </c>
      <c r="Q193" s="64"/>
      <c r="R193" s="52">
        <f>SUMIFS('EOS GE25-F23-WEBLOAD'!$G:$G,'EOS GE25-F23-WEBLOAD'!$A:$A,$A193,'EOS GE25-F23-WEBLOAD'!$B:$B,$B193)</f>
        <v>1830.1999999999998</v>
      </c>
      <c r="S193" s="52">
        <f>SUMIFS(GENED!$O:$O,GENED!$A:$A,$A193,GENED!$B:$B,$B193)</f>
        <v>765023</v>
      </c>
      <c r="T193" s="52">
        <f>SUMIFS(GENED!$AQ:$AQ,GENED!$A:$A,$A193,GENED!$B:$B,$B193)</f>
        <v>88478.697999997064</v>
      </c>
      <c r="U193" s="52">
        <f>SUMIFS(GENED!$AA:$AA,GENED!$A:$A,$A193,GENED!$B:$B,$B193)</f>
        <v>0</v>
      </c>
      <c r="V193" s="52">
        <f>SUMIFS(GENED!$S:$S,GENED!$A:$A,$A193,GENED!$B:$B,$B193)</f>
        <v>1770.7354959586519</v>
      </c>
      <c r="W193" s="53">
        <f>SUMIFS(EL!D:D,EL!$A:$A,$A193,EL!$B:$B,$B193)</f>
        <v>22560</v>
      </c>
      <c r="X193" s="52">
        <f>SUMIFS('Student Support Aid'!G:G,'Student Support Aid'!$A:$A,$A193,'Student Support Aid'!$B:$B,$B193)</f>
        <v>40000</v>
      </c>
      <c r="Y193" s="53">
        <f>SUMIFS('School Library Aid'!I:I,'School Library Aid'!$A:$A,$A193,'School Library Aid'!$B:$B,$B193)</f>
        <v>40000</v>
      </c>
      <c r="Z193" s="53">
        <f>SUMIF(AIEA!A:A,A193,AIEA!D:D)</f>
        <v>25964</v>
      </c>
      <c r="AA193" s="53">
        <f>SUMIFS('EOS GE25-F23-WEBLOAD'!$G:$G,'EOS GE25-F23-WEBLOAD'!$A:$A,$A193,'EOS GE25-F23-WEBLOAD'!$B:$B,$B193)*2</f>
        <v>3660.3999999999996</v>
      </c>
      <c r="AB193" s="53">
        <f>SUMIF('Community Ed'!A:A,'Major Revenues'!A193,'Community Ed'!C:C)</f>
        <v>0</v>
      </c>
      <c r="AC193" s="53">
        <f>SUMIFS(SPED!E:E,SPED!A:A,A193,SPED!B:B,B193)</f>
        <v>575010.81466228236</v>
      </c>
      <c r="AD193" s="55">
        <f t="shared" si="56"/>
        <v>1562467.6481582383</v>
      </c>
      <c r="AE193" s="55">
        <f t="shared" si="57"/>
        <v>853.71415591642358</v>
      </c>
      <c r="AF193" s="51"/>
    </row>
    <row r="194" spans="1:32" x14ac:dyDescent="0.25">
      <c r="A194" s="3">
        <v>550</v>
      </c>
      <c r="B194" s="3">
        <v>1</v>
      </c>
      <c r="C194" s="4" t="s">
        <v>218</v>
      </c>
      <c r="D194" s="5">
        <v>6</v>
      </c>
      <c r="E194" s="52">
        <f>SUMIFS('EOS GE24-F23-WEBLOAD'!$G:$G,'EOS GE24-F23-WEBLOAD'!$A:$A,$A194,'EOS GE24-F23-WEBLOAD'!$B:$B,$B194)</f>
        <v>619.4</v>
      </c>
      <c r="F194" s="52">
        <f>SUMIFS(GENED!$F:$F,GENED!$A:$A,$A194,GENED!$B:$B,$B194)</f>
        <v>170335</v>
      </c>
      <c r="G194" s="52">
        <f>SUMIFS(GENED!$AM:$AM,GENED!$A:$A,$A194,GENED!$B:$B,$B194)</f>
        <v>27147</v>
      </c>
      <c r="H194" s="52">
        <f>SUMIFS(GENED!$J:$J,GENED!$A:$A,$A194,GENED!$B:$B,$B194)</f>
        <v>0</v>
      </c>
      <c r="I194" s="52">
        <f>SUMIFS(EL!C:C,EL!$A:$A,$A194,EL!$B:$B,$B194)</f>
        <v>10554</v>
      </c>
      <c r="J194" s="52">
        <f>SUMIFS('Student Support Aid'!F:F,'Student Support Aid'!$A:$A,$A194,'Student Support Aid'!$B:$B,$B194)</f>
        <v>40000</v>
      </c>
      <c r="K194" s="52">
        <f>SUMIFS('School Library Aid'!H:H,'School Library Aid'!$A:$A,$A194,'School Library Aid'!$B:$B,$B194)</f>
        <v>40000</v>
      </c>
      <c r="L194" s="52">
        <v>0</v>
      </c>
      <c r="M194" s="52">
        <f>SUMIFS('EOS GE24-F23-WEBLOAD'!$G:$G,'EOS GE24-F23-WEBLOAD'!$A:$A,$A194,'EOS GE24-F23-WEBLOAD'!$B:$B,$B194)*2</f>
        <v>1238.8</v>
      </c>
      <c r="N194" s="52">
        <f>SUMIFS(SPED!D:D,SPED!A:A,A194,SPED!B:B,B194)</f>
        <v>118509.23094817484</v>
      </c>
      <c r="O194" s="55">
        <f t="shared" si="54"/>
        <v>407784.03094817483</v>
      </c>
      <c r="P194" s="52">
        <f t="shared" si="55"/>
        <v>658.35329504064396</v>
      </c>
      <c r="Q194" s="64"/>
      <c r="R194" s="52">
        <f>SUMIFS('EOS GE25-F23-WEBLOAD'!$G:$G,'EOS GE25-F23-WEBLOAD'!$A:$A,$A194,'EOS GE25-F23-WEBLOAD'!$B:$B,$B194)</f>
        <v>623.79999999999995</v>
      </c>
      <c r="S194" s="52">
        <f>SUMIFS(GENED!$O:$O,GENED!$A:$A,$A194,GENED!$B:$B,$B194)</f>
        <v>260749</v>
      </c>
      <c r="T194" s="52">
        <f>SUMIFS(GENED!$AQ:$AQ,GENED!$A:$A,$A194,GENED!$B:$B,$B194)</f>
        <v>41298</v>
      </c>
      <c r="U194" s="52">
        <f>SUMIFS(GENED!$AA:$AA,GENED!$A:$A,$A194,GENED!$B:$B,$B194)</f>
        <v>0</v>
      </c>
      <c r="V194" s="52">
        <f>SUMIFS(GENED!$S:$S,GENED!$A:$A,$A194,GENED!$B:$B,$B194)</f>
        <v>0</v>
      </c>
      <c r="W194" s="53">
        <f>SUMIFS(EL!D:D,EL!$A:$A,$A194,EL!$B:$B,$B194)</f>
        <v>10553</v>
      </c>
      <c r="X194" s="52">
        <f>SUMIFS('Student Support Aid'!G:G,'Student Support Aid'!$A:$A,$A194,'Student Support Aid'!$B:$B,$B194)</f>
        <v>40000</v>
      </c>
      <c r="Y194" s="53">
        <f>SUMIFS('School Library Aid'!I:I,'School Library Aid'!$A:$A,$A194,'School Library Aid'!$B:$B,$B194)</f>
        <v>40000</v>
      </c>
      <c r="Z194" s="53">
        <f>SUMIF(AIEA!A:A,A194,AIEA!D:D)</f>
        <v>0</v>
      </c>
      <c r="AA194" s="53">
        <f>SUMIFS('EOS GE25-F23-WEBLOAD'!$G:$G,'EOS GE25-F23-WEBLOAD'!$A:$A,$A194,'EOS GE25-F23-WEBLOAD'!$B:$B,$B194)*2</f>
        <v>1247.5999999999999</v>
      </c>
      <c r="AB194" s="53">
        <f>SUMIF('Community Ed'!A:A,'Major Revenues'!A194,'Community Ed'!C:C)</f>
        <v>2912.85</v>
      </c>
      <c r="AC194" s="53">
        <f>SUMIFS(SPED!E:E,SPED!A:A,A194,SPED!B:B,B194)</f>
        <v>128266.95604188147</v>
      </c>
      <c r="AD194" s="55">
        <f t="shared" si="56"/>
        <v>525027.40604188142</v>
      </c>
      <c r="AE194" s="55">
        <f t="shared" si="57"/>
        <v>841.65983655319246</v>
      </c>
      <c r="AF194" s="51"/>
    </row>
    <row r="195" spans="1:32" x14ac:dyDescent="0.25">
      <c r="A195" s="3">
        <v>553</v>
      </c>
      <c r="B195" s="3">
        <v>1</v>
      </c>
      <c r="C195" s="4" t="s">
        <v>219</v>
      </c>
      <c r="D195" s="5">
        <v>6</v>
      </c>
      <c r="E195" s="52">
        <f>SUMIFS('EOS GE24-F23-WEBLOAD'!$G:$G,'EOS GE24-F23-WEBLOAD'!$A:$A,$A195,'EOS GE24-F23-WEBLOAD'!$B:$B,$B195)</f>
        <v>866.19999999999993</v>
      </c>
      <c r="F195" s="52">
        <f>SUMIFS(GENED!$F:$F,GENED!$A:$A,$A195,GENED!$B:$B,$B195)</f>
        <v>238205</v>
      </c>
      <c r="G195" s="52">
        <f>SUMIFS(GENED!$AM:$AM,GENED!$A:$A,$A195,GENED!$B:$B,$B195)</f>
        <v>40024</v>
      </c>
      <c r="H195" s="52">
        <f>SUMIFS(GENED!$J:$J,GENED!$A:$A,$A195,GENED!$B:$B,$B195)</f>
        <v>0</v>
      </c>
      <c r="I195" s="52">
        <f>SUMIFS(EL!C:C,EL!$A:$A,$A195,EL!$B:$B,$B195)</f>
        <v>0</v>
      </c>
      <c r="J195" s="52">
        <f>SUMIFS('Student Support Aid'!F:F,'Student Support Aid'!$A:$A,$A195,'Student Support Aid'!$B:$B,$B195)</f>
        <v>40000</v>
      </c>
      <c r="K195" s="52">
        <f>SUMIFS('School Library Aid'!H:H,'School Library Aid'!$A:$A,$A195,'School Library Aid'!$B:$B,$B195)</f>
        <v>40000</v>
      </c>
      <c r="L195" s="52">
        <v>0</v>
      </c>
      <c r="M195" s="52">
        <f>SUMIFS('EOS GE24-F23-WEBLOAD'!$G:$G,'EOS GE24-F23-WEBLOAD'!$A:$A,$A195,'EOS GE24-F23-WEBLOAD'!$B:$B,$B195)*2</f>
        <v>1732.3999999999999</v>
      </c>
      <c r="N195" s="52">
        <f>SUMIFS(SPED!D:D,SPED!A:A,A195,SPED!B:B,B195)</f>
        <v>215660.24585101474</v>
      </c>
      <c r="O195" s="55">
        <f t="shared" si="54"/>
        <v>575621.64585101476</v>
      </c>
      <c r="P195" s="52">
        <f t="shared" si="55"/>
        <v>664.53664956247383</v>
      </c>
      <c r="Q195" s="64"/>
      <c r="R195" s="52">
        <f>SUMIFS('EOS GE25-F23-WEBLOAD'!$G:$G,'EOS GE25-F23-WEBLOAD'!$A:$A,$A195,'EOS GE25-F23-WEBLOAD'!$B:$B,$B195)</f>
        <v>877.59999999999991</v>
      </c>
      <c r="S195" s="52">
        <f>SUMIFS(GENED!$O:$O,GENED!$A:$A,$A195,GENED!$B:$B,$B195)</f>
        <v>366837</v>
      </c>
      <c r="T195" s="52">
        <f>SUMIFS(GENED!$AQ:$AQ,GENED!$A:$A,$A195,GENED!$B:$B,$B195)</f>
        <v>60900.000000000931</v>
      </c>
      <c r="U195" s="52">
        <f>SUMIFS(GENED!$AA:$AA,GENED!$A:$A,$A195,GENED!$B:$B,$B195)</f>
        <v>44146</v>
      </c>
      <c r="V195" s="52">
        <f>SUMIFS(GENED!$S:$S,GENED!$A:$A,$A195,GENED!$B:$B,$B195)</f>
        <v>0</v>
      </c>
      <c r="W195" s="53">
        <f>SUMIFS(EL!D:D,EL!$A:$A,$A195,EL!$B:$B,$B195)</f>
        <v>0</v>
      </c>
      <c r="X195" s="52">
        <f>SUMIFS('Student Support Aid'!G:G,'Student Support Aid'!$A:$A,$A195,'Student Support Aid'!$B:$B,$B195)</f>
        <v>40000</v>
      </c>
      <c r="Y195" s="53">
        <f>SUMIFS('School Library Aid'!I:I,'School Library Aid'!$A:$A,$A195,'School Library Aid'!$B:$B,$B195)</f>
        <v>40000</v>
      </c>
      <c r="Z195" s="53">
        <f>SUMIF(AIEA!A:A,A195,AIEA!D:D)</f>
        <v>0</v>
      </c>
      <c r="AA195" s="53">
        <f>SUMIFS('EOS GE25-F23-WEBLOAD'!$G:$G,'EOS GE25-F23-WEBLOAD'!$A:$A,$A195,'EOS GE25-F23-WEBLOAD'!$B:$B,$B195)*2</f>
        <v>1755.1999999999998</v>
      </c>
      <c r="AB195" s="53">
        <f>SUMIF('Community Ed'!A:A,'Major Revenues'!A195,'Community Ed'!C:C)</f>
        <v>15970.82</v>
      </c>
      <c r="AC195" s="53">
        <f>SUMIFS(SPED!E:E,SPED!A:A,A195,SPED!B:B,B195)</f>
        <v>223736.70388964401</v>
      </c>
      <c r="AD195" s="55">
        <f t="shared" si="56"/>
        <v>793345.72388964484</v>
      </c>
      <c r="AE195" s="55">
        <f t="shared" si="57"/>
        <v>903.99467170652338</v>
      </c>
      <c r="AF195" s="51"/>
    </row>
    <row r="196" spans="1:32" x14ac:dyDescent="0.25">
      <c r="A196" s="3">
        <v>561</v>
      </c>
      <c r="B196" s="3">
        <v>1</v>
      </c>
      <c r="C196" s="4" t="s">
        <v>220</v>
      </c>
      <c r="D196" s="5">
        <v>6</v>
      </c>
      <c r="E196" s="52">
        <f>SUMIFS('EOS GE24-F23-WEBLOAD'!$G:$G,'EOS GE24-F23-WEBLOAD'!$A:$A,$A196,'EOS GE24-F23-WEBLOAD'!$B:$B,$B196)</f>
        <v>268.2</v>
      </c>
      <c r="F196" s="52">
        <f>SUMIFS(GENED!$F:$F,GENED!$A:$A,$A196,GENED!$B:$B,$B196)</f>
        <v>73755</v>
      </c>
      <c r="G196" s="52">
        <f>SUMIFS(GENED!$AM:$AM,GENED!$A:$A,$A196,GENED!$B:$B,$B196)</f>
        <v>34625</v>
      </c>
      <c r="H196" s="52">
        <f>SUMIFS(GENED!$J:$J,GENED!$A:$A,$A196,GENED!$B:$B,$B196)</f>
        <v>106.23860103654442</v>
      </c>
      <c r="I196" s="52">
        <f>SUMIFS(EL!C:C,EL!$A:$A,$A196,EL!$B:$B,$B196)</f>
        <v>0</v>
      </c>
      <c r="J196" s="52">
        <f>SUMIFS('Student Support Aid'!F:F,'Student Support Aid'!$A:$A,$A196,'Student Support Aid'!$B:$B,$B196)</f>
        <v>40000</v>
      </c>
      <c r="K196" s="52">
        <f>SUMIFS('School Library Aid'!H:H,'School Library Aid'!$A:$A,$A196,'School Library Aid'!$B:$B,$B196)</f>
        <v>40000</v>
      </c>
      <c r="L196" s="52">
        <v>0</v>
      </c>
      <c r="M196" s="52">
        <f>SUMIFS('EOS GE24-F23-WEBLOAD'!$G:$G,'EOS GE24-F23-WEBLOAD'!$A:$A,$A196,'EOS GE24-F23-WEBLOAD'!$B:$B,$B196)*2</f>
        <v>536.4</v>
      </c>
      <c r="N196" s="52">
        <f>SUMIFS(SPED!D:D,SPED!A:A,A196,SPED!B:B,B196)</f>
        <v>21816.886553083197</v>
      </c>
      <c r="O196" s="55">
        <f t="shared" si="54"/>
        <v>210839.52515411974</v>
      </c>
      <c r="P196" s="52">
        <f t="shared" si="55"/>
        <v>786.12798342326528</v>
      </c>
      <c r="Q196" s="64"/>
      <c r="R196" s="52">
        <f>SUMIFS('EOS GE25-F23-WEBLOAD'!$G:$G,'EOS GE25-F23-WEBLOAD'!$A:$A,$A196,'EOS GE25-F23-WEBLOAD'!$B:$B,$B196)</f>
        <v>265.2</v>
      </c>
      <c r="S196" s="52">
        <f>SUMIFS(GENED!$O:$O,GENED!$A:$A,$A196,GENED!$B:$B,$B196)</f>
        <v>110853</v>
      </c>
      <c r="T196" s="52">
        <f>SUMIFS(GENED!$AQ:$AQ,GENED!$A:$A,$A196,GENED!$B:$B,$B196)</f>
        <v>52513</v>
      </c>
      <c r="U196" s="52">
        <f>SUMIFS(GENED!$AA:$AA,GENED!$A:$A,$A196,GENED!$B:$B,$B196)</f>
        <v>8776</v>
      </c>
      <c r="V196" s="52">
        <f>SUMIFS(GENED!$S:$S,GENED!$A:$A,$A196,GENED!$B:$B,$B196)</f>
        <v>0</v>
      </c>
      <c r="W196" s="53">
        <f>SUMIFS(EL!D:D,EL!$A:$A,$A196,EL!$B:$B,$B196)</f>
        <v>0</v>
      </c>
      <c r="X196" s="52">
        <f>SUMIFS('Student Support Aid'!G:G,'Student Support Aid'!$A:$A,$A196,'Student Support Aid'!$B:$B,$B196)</f>
        <v>40000</v>
      </c>
      <c r="Y196" s="53">
        <f>SUMIFS('School Library Aid'!I:I,'School Library Aid'!$A:$A,$A196,'School Library Aid'!$B:$B,$B196)</f>
        <v>40000</v>
      </c>
      <c r="Z196" s="53">
        <f>SUMIF(AIEA!A:A,A196,AIEA!D:D)</f>
        <v>0</v>
      </c>
      <c r="AA196" s="53">
        <f>SUMIFS('EOS GE25-F23-WEBLOAD'!$G:$G,'EOS GE25-F23-WEBLOAD'!$A:$A,$A196,'EOS GE25-F23-WEBLOAD'!$B:$B,$B196)*2</f>
        <v>530.4</v>
      </c>
      <c r="AB196" s="53">
        <f>SUMIF('Community Ed'!A:A,'Major Revenues'!A196,'Community Ed'!C:C)</f>
        <v>1979.21</v>
      </c>
      <c r="AC196" s="53">
        <f>SUMIFS(SPED!E:E,SPED!A:A,A196,SPED!B:B,B196)</f>
        <v>22848.15880374203</v>
      </c>
      <c r="AD196" s="55">
        <f t="shared" si="56"/>
        <v>277499.76880374202</v>
      </c>
      <c r="AE196" s="55">
        <f t="shared" si="57"/>
        <v>1046.3792187169761</v>
      </c>
      <c r="AF196" s="51"/>
    </row>
    <row r="197" spans="1:32" x14ac:dyDescent="0.25">
      <c r="A197" s="3">
        <v>564</v>
      </c>
      <c r="B197" s="3">
        <v>1</v>
      </c>
      <c r="C197" s="4" t="s">
        <v>221</v>
      </c>
      <c r="D197" s="5">
        <v>5</v>
      </c>
      <c r="E197" s="52">
        <f>SUMIFS('EOS GE24-F23-WEBLOAD'!$G:$G,'EOS GE24-F23-WEBLOAD'!$A:$A,$A197,'EOS GE24-F23-WEBLOAD'!$B:$B,$B197)</f>
        <v>1952.8</v>
      </c>
      <c r="F197" s="52">
        <f>SUMIFS(GENED!$F:$F,GENED!$A:$A,$A197,GENED!$B:$B,$B197)</f>
        <v>537020</v>
      </c>
      <c r="G197" s="52">
        <f>SUMIFS(GENED!$AM:$AM,GENED!$A:$A,$A197,GENED!$B:$B,$B197)</f>
        <v>61957</v>
      </c>
      <c r="H197" s="52">
        <f>SUMIFS(GENED!$J:$J,GENED!$A:$A,$A197,GENED!$B:$B,$B197)</f>
        <v>0</v>
      </c>
      <c r="I197" s="52">
        <f>SUMIFS(EL!C:C,EL!$A:$A,$A197,EL!$B:$B,$B197)</f>
        <v>10851</v>
      </c>
      <c r="J197" s="52">
        <f>SUMIFS('Student Support Aid'!F:F,'Student Support Aid'!$A:$A,$A197,'Student Support Aid'!$B:$B,$B197)</f>
        <v>40000</v>
      </c>
      <c r="K197" s="52">
        <f>SUMIFS('School Library Aid'!H:H,'School Library Aid'!$A:$A,$A197,'School Library Aid'!$B:$B,$B197)</f>
        <v>40000</v>
      </c>
      <c r="L197" s="52">
        <v>34626</v>
      </c>
      <c r="M197" s="52">
        <f>SUMIFS('EOS GE24-F23-WEBLOAD'!$G:$G,'EOS GE24-F23-WEBLOAD'!$A:$A,$A197,'EOS GE24-F23-WEBLOAD'!$B:$B,$B197)*2</f>
        <v>3905.6</v>
      </c>
      <c r="N197" s="52">
        <f>SUMIFS(SPED!D:D,SPED!A:A,A197,SPED!B:B,B197)</f>
        <v>550917.90108182514</v>
      </c>
      <c r="O197" s="55">
        <f t="shared" si="54"/>
        <v>1279277.5010818252</v>
      </c>
      <c r="P197" s="52">
        <f t="shared" si="55"/>
        <v>655.09908904231122</v>
      </c>
      <c r="Q197" s="64"/>
      <c r="R197" s="52">
        <f>SUMIFS('EOS GE25-F23-WEBLOAD'!$G:$G,'EOS GE25-F23-WEBLOAD'!$A:$A,$A197,'EOS GE25-F23-WEBLOAD'!$B:$B,$B197)</f>
        <v>1922.6</v>
      </c>
      <c r="S197" s="52">
        <f>SUMIFS(GENED!$O:$O,GENED!$A:$A,$A197,GENED!$B:$B,$B197)</f>
        <v>803647</v>
      </c>
      <c r="T197" s="52">
        <f>SUMIFS(GENED!$AQ:$AQ,GENED!$A:$A,$A197,GENED!$B:$B,$B197)</f>
        <v>90399</v>
      </c>
      <c r="U197" s="52">
        <f>SUMIFS(GENED!$AA:$AA,GENED!$A:$A,$A197,GENED!$B:$B,$B197)</f>
        <v>4957</v>
      </c>
      <c r="V197" s="52">
        <f>SUMIFS(GENED!$S:$S,GENED!$A:$A,$A197,GENED!$B:$B,$B197)</f>
        <v>0</v>
      </c>
      <c r="W197" s="53">
        <f>SUMIFS(EL!D:D,EL!$A:$A,$A197,EL!$B:$B,$B197)</f>
        <v>10858</v>
      </c>
      <c r="X197" s="52">
        <f>SUMIFS('Student Support Aid'!G:G,'Student Support Aid'!$A:$A,$A197,'Student Support Aid'!$B:$B,$B197)</f>
        <v>40000</v>
      </c>
      <c r="Y197" s="53">
        <f>SUMIFS('School Library Aid'!I:I,'School Library Aid'!$A:$A,$A197,'School Library Aid'!$B:$B,$B197)</f>
        <v>40000</v>
      </c>
      <c r="Z197" s="53">
        <f>SUMIF(AIEA!A:A,A197,AIEA!D:D)</f>
        <v>35336</v>
      </c>
      <c r="AA197" s="53">
        <f>SUMIFS('EOS GE25-F23-WEBLOAD'!$G:$G,'EOS GE25-F23-WEBLOAD'!$A:$A,$A197,'EOS GE25-F23-WEBLOAD'!$B:$B,$B197)*2</f>
        <v>3845.2</v>
      </c>
      <c r="AB197" s="53">
        <f>SUMIF('Community Ed'!A:A,'Major Revenues'!A197,'Community Ed'!C:C)</f>
        <v>51449.13</v>
      </c>
      <c r="AC197" s="53">
        <f>SUMIFS(SPED!E:E,SPED!A:A,A197,SPED!B:B,B197)</f>
        <v>538594.38589100493</v>
      </c>
      <c r="AD197" s="55">
        <f t="shared" si="56"/>
        <v>1619085.7158910048</v>
      </c>
      <c r="AE197" s="55">
        <f t="shared" si="57"/>
        <v>842.13342135181779</v>
      </c>
      <c r="AF197" s="51"/>
    </row>
    <row r="198" spans="1:32" x14ac:dyDescent="0.25">
      <c r="A198" s="3">
        <v>577</v>
      </c>
      <c r="B198" s="3">
        <v>1</v>
      </c>
      <c r="C198" s="4" t="s">
        <v>222</v>
      </c>
      <c r="D198" s="5">
        <v>6</v>
      </c>
      <c r="E198" s="52">
        <f>SUMIFS('EOS GE24-F23-WEBLOAD'!$G:$G,'EOS GE24-F23-WEBLOAD'!$A:$A,$A198,'EOS GE24-F23-WEBLOAD'!$B:$B,$B198)</f>
        <v>440.8</v>
      </c>
      <c r="F198" s="52">
        <f>SUMIFS(GENED!$F:$F,GENED!$A:$A,$A198,GENED!$B:$B,$B198)</f>
        <v>121220</v>
      </c>
      <c r="G198" s="52">
        <f>SUMIFS(GENED!$AM:$AM,GENED!$A:$A,$A198,GENED!$B:$B,$B198)</f>
        <v>27488</v>
      </c>
      <c r="H198" s="52">
        <f>SUMIFS(GENED!$J:$J,GENED!$A:$A,$A198,GENED!$B:$B,$B198)</f>
        <v>0</v>
      </c>
      <c r="I198" s="52">
        <f>SUMIFS(EL!C:C,EL!$A:$A,$A198,EL!$B:$B,$B198)</f>
        <v>10496</v>
      </c>
      <c r="J198" s="52">
        <f>SUMIFS('Student Support Aid'!F:F,'Student Support Aid'!$A:$A,$A198,'Student Support Aid'!$B:$B,$B198)</f>
        <v>40000</v>
      </c>
      <c r="K198" s="52">
        <f>SUMIFS('School Library Aid'!H:H,'School Library Aid'!$A:$A,$A198,'School Library Aid'!$B:$B,$B198)</f>
        <v>40000</v>
      </c>
      <c r="L198" s="52">
        <v>0</v>
      </c>
      <c r="M198" s="52">
        <f>SUMIFS('EOS GE24-F23-WEBLOAD'!$G:$G,'EOS GE24-F23-WEBLOAD'!$A:$A,$A198,'EOS GE24-F23-WEBLOAD'!$B:$B,$B198)*2</f>
        <v>881.6</v>
      </c>
      <c r="N198" s="52">
        <f>SUMIFS(SPED!D:D,SPED!A:A,A198,SPED!B:B,B198)</f>
        <v>168466.23293360812</v>
      </c>
      <c r="O198" s="55">
        <f t="shared" si="54"/>
        <v>408551.83293360809</v>
      </c>
      <c r="P198" s="52">
        <f t="shared" si="55"/>
        <v>926.84172625591668</v>
      </c>
      <c r="Q198" s="64"/>
      <c r="R198" s="52">
        <f>SUMIFS('EOS GE25-F23-WEBLOAD'!$G:$G,'EOS GE25-F23-WEBLOAD'!$A:$A,$A198,'EOS GE25-F23-WEBLOAD'!$B:$B,$B198)</f>
        <v>434.8</v>
      </c>
      <c r="S198" s="52">
        <f>SUMIFS(GENED!$O:$O,GENED!$A:$A,$A198,GENED!$B:$B,$B198)</f>
        <v>181747</v>
      </c>
      <c r="T198" s="52">
        <f>SUMIFS(GENED!$AQ:$AQ,GENED!$A:$A,$A198,GENED!$B:$B,$B198)</f>
        <v>41664</v>
      </c>
      <c r="U198" s="52">
        <f>SUMIFS(GENED!$AA:$AA,GENED!$A:$A,$A198,GENED!$B:$B,$B198)</f>
        <v>0</v>
      </c>
      <c r="V198" s="52">
        <f>SUMIFS(GENED!$S:$S,GENED!$A:$A,$A198,GENED!$B:$B,$B198)</f>
        <v>0</v>
      </c>
      <c r="W198" s="53">
        <f>SUMIFS(EL!D:D,EL!$A:$A,$A198,EL!$B:$B,$B198)</f>
        <v>10497</v>
      </c>
      <c r="X198" s="52">
        <f>SUMIFS('Student Support Aid'!G:G,'Student Support Aid'!$A:$A,$A198,'Student Support Aid'!$B:$B,$B198)</f>
        <v>40000</v>
      </c>
      <c r="Y198" s="53">
        <f>SUMIFS('School Library Aid'!I:I,'School Library Aid'!$A:$A,$A198,'School Library Aid'!$B:$B,$B198)</f>
        <v>40000</v>
      </c>
      <c r="Z198" s="53">
        <f>SUMIF(AIEA!A:A,A198,AIEA!D:D)</f>
        <v>0</v>
      </c>
      <c r="AA198" s="53">
        <f>SUMIFS('EOS GE25-F23-WEBLOAD'!$G:$G,'EOS GE25-F23-WEBLOAD'!$A:$A,$A198,'EOS GE25-F23-WEBLOAD'!$B:$B,$B198)*2</f>
        <v>869.6</v>
      </c>
      <c r="AB198" s="53">
        <f>SUMIF('Community Ed'!A:A,'Major Revenues'!A198,'Community Ed'!C:C)</f>
        <v>10479.56</v>
      </c>
      <c r="AC198" s="53">
        <f>SUMIFS(SPED!E:E,SPED!A:A,A198,SPED!B:B,B198)</f>
        <v>171197.15415512107</v>
      </c>
      <c r="AD198" s="55">
        <f t="shared" si="56"/>
        <v>496454.31415512104</v>
      </c>
      <c r="AE198" s="55">
        <f t="shared" si="57"/>
        <v>1141.7992505867549</v>
      </c>
      <c r="AF198" s="51"/>
    </row>
    <row r="199" spans="1:32" x14ac:dyDescent="0.25">
      <c r="A199" s="3">
        <v>578</v>
      </c>
      <c r="B199" s="3">
        <v>1</v>
      </c>
      <c r="C199" s="4" t="s">
        <v>223</v>
      </c>
      <c r="D199" s="5">
        <v>5</v>
      </c>
      <c r="E199" s="52">
        <f>SUMIFS('EOS GE24-F23-WEBLOAD'!$G:$G,'EOS GE24-F23-WEBLOAD'!$A:$A,$A199,'EOS GE24-F23-WEBLOAD'!$B:$B,$B199)</f>
        <v>1663.6000000000001</v>
      </c>
      <c r="F199" s="52">
        <f>SUMIFS(GENED!$F:$F,GENED!$A:$A,$A199,GENED!$B:$B,$B199)</f>
        <v>457490</v>
      </c>
      <c r="G199" s="52">
        <f>SUMIFS(GENED!$AM:$AM,GENED!$A:$A,$A199,GENED!$B:$B,$B199)</f>
        <v>64161</v>
      </c>
      <c r="H199" s="52">
        <f>SUMIFS(GENED!$J:$J,GENED!$A:$A,$A199,GENED!$B:$B,$B199)</f>
        <v>0</v>
      </c>
      <c r="I199" s="52">
        <f>SUMIFS(EL!C:C,EL!$A:$A,$A199,EL!$B:$B,$B199)</f>
        <v>10490</v>
      </c>
      <c r="J199" s="52">
        <f>SUMIFS('Student Support Aid'!F:F,'Student Support Aid'!$A:$A,$A199,'Student Support Aid'!$B:$B,$B199)</f>
        <v>40000</v>
      </c>
      <c r="K199" s="52">
        <f>SUMIFS('School Library Aid'!H:H,'School Library Aid'!$A:$A,$A199,'School Library Aid'!$B:$B,$B199)</f>
        <v>40000</v>
      </c>
      <c r="L199" s="52">
        <v>24260</v>
      </c>
      <c r="M199" s="52">
        <f>SUMIFS('EOS GE24-F23-WEBLOAD'!$G:$G,'EOS GE24-F23-WEBLOAD'!$A:$A,$A199,'EOS GE24-F23-WEBLOAD'!$B:$B,$B199)*2</f>
        <v>3327.2000000000003</v>
      </c>
      <c r="N199" s="52">
        <f>SUMIFS(SPED!D:D,SPED!A:A,A199,SPED!B:B,B199)</f>
        <v>451759.03442780999</v>
      </c>
      <c r="O199" s="55">
        <f t="shared" si="54"/>
        <v>1091487.2344278099</v>
      </c>
      <c r="P199" s="52">
        <f t="shared" si="55"/>
        <v>656.09956385417763</v>
      </c>
      <c r="Q199" s="64"/>
      <c r="R199" s="52">
        <f>SUMIFS('EOS GE25-F23-WEBLOAD'!$G:$G,'EOS GE25-F23-WEBLOAD'!$A:$A,$A199,'EOS GE25-F23-WEBLOAD'!$B:$B,$B199)</f>
        <v>1647.0000000000002</v>
      </c>
      <c r="S199" s="52">
        <f>SUMIFS(GENED!$O:$O,GENED!$A:$A,$A199,GENED!$B:$B,$B199)</f>
        <v>688446</v>
      </c>
      <c r="T199" s="52">
        <f>SUMIFS(GENED!$AQ:$AQ,GENED!$A:$A,$A199,GENED!$B:$B,$B199)</f>
        <v>95636</v>
      </c>
      <c r="U199" s="52">
        <f>SUMIFS(GENED!$AA:$AA,GENED!$A:$A,$A199,GENED!$B:$B,$B199)</f>
        <v>0</v>
      </c>
      <c r="V199" s="52">
        <f>SUMIFS(GENED!$S:$S,GENED!$A:$A,$A199,GENED!$B:$B,$B199)</f>
        <v>0</v>
      </c>
      <c r="W199" s="53">
        <f>SUMIFS(EL!D:D,EL!$A:$A,$A199,EL!$B:$B,$B199)</f>
        <v>10490</v>
      </c>
      <c r="X199" s="52">
        <f>SUMIFS('Student Support Aid'!G:G,'Student Support Aid'!$A:$A,$A199,'Student Support Aid'!$B:$B,$B199)</f>
        <v>40000</v>
      </c>
      <c r="Y199" s="53">
        <f>SUMIFS('School Library Aid'!I:I,'School Library Aid'!$A:$A,$A199,'School Library Aid'!$B:$B,$B199)</f>
        <v>40000</v>
      </c>
      <c r="Z199" s="53">
        <f>SUMIF(AIEA!A:A,A199,AIEA!D:D)</f>
        <v>24544</v>
      </c>
      <c r="AA199" s="53">
        <f>SUMIFS('EOS GE25-F23-WEBLOAD'!$G:$G,'EOS GE25-F23-WEBLOAD'!$A:$A,$A199,'EOS GE25-F23-WEBLOAD'!$B:$B,$B199)*2</f>
        <v>3294.0000000000005</v>
      </c>
      <c r="AB199" s="53">
        <f>SUMIF('Community Ed'!A:A,'Major Revenues'!A199,'Community Ed'!C:C)</f>
        <v>41299.089999999997</v>
      </c>
      <c r="AC199" s="53">
        <f>SUMIFS(SPED!E:E,SPED!A:A,A199,SPED!B:B,B199)</f>
        <v>490804.21124347951</v>
      </c>
      <c r="AD199" s="55">
        <f t="shared" si="56"/>
        <v>1434513.3012434794</v>
      </c>
      <c r="AE199" s="55">
        <f t="shared" si="57"/>
        <v>870.98561095536081</v>
      </c>
      <c r="AF199" s="51"/>
    </row>
    <row r="200" spans="1:32" x14ac:dyDescent="0.25">
      <c r="A200" s="3">
        <v>581</v>
      </c>
      <c r="B200" s="3">
        <v>1</v>
      </c>
      <c r="C200" s="4" t="s">
        <v>224</v>
      </c>
      <c r="D200" s="5">
        <v>6</v>
      </c>
      <c r="E200" s="52">
        <f>SUMIFS('EOS GE24-F23-WEBLOAD'!$G:$G,'EOS GE24-F23-WEBLOAD'!$A:$A,$A200,'EOS GE24-F23-WEBLOAD'!$B:$B,$B200)</f>
        <v>435.8</v>
      </c>
      <c r="F200" s="52">
        <f>SUMIFS(GENED!$F:$F,GENED!$A:$A,$A200,GENED!$B:$B,$B200)</f>
        <v>119845</v>
      </c>
      <c r="G200" s="52">
        <f>SUMIFS(GENED!$AM:$AM,GENED!$A:$A,$A200,GENED!$B:$B,$B200)</f>
        <v>29707</v>
      </c>
      <c r="H200" s="52">
        <f>SUMIFS(GENED!$J:$J,GENED!$A:$A,$A200,GENED!$B:$B,$B200)</f>
        <v>0</v>
      </c>
      <c r="I200" s="52">
        <f>SUMIFS(EL!C:C,EL!$A:$A,$A200,EL!$B:$B,$B200)</f>
        <v>21744</v>
      </c>
      <c r="J200" s="52">
        <f>SUMIFS('Student Support Aid'!F:F,'Student Support Aid'!$A:$A,$A200,'Student Support Aid'!$B:$B,$B200)</f>
        <v>40000</v>
      </c>
      <c r="K200" s="52">
        <f>SUMIFS('School Library Aid'!H:H,'School Library Aid'!$A:$A,$A200,'School Library Aid'!$B:$B,$B200)</f>
        <v>40000</v>
      </c>
      <c r="L200" s="52">
        <v>0</v>
      </c>
      <c r="M200" s="52">
        <f>SUMIFS('EOS GE24-F23-WEBLOAD'!$G:$G,'EOS GE24-F23-WEBLOAD'!$A:$A,$A200,'EOS GE24-F23-WEBLOAD'!$B:$B,$B200)*2</f>
        <v>871.6</v>
      </c>
      <c r="N200" s="52">
        <f>SUMIFS(SPED!D:D,SPED!A:A,A200,SPED!B:B,B200)</f>
        <v>111989.15967256913</v>
      </c>
      <c r="O200" s="55">
        <f t="shared" si="54"/>
        <v>364156.75967256911</v>
      </c>
      <c r="P200" s="52">
        <f t="shared" si="55"/>
        <v>835.60523100635407</v>
      </c>
      <c r="Q200" s="64"/>
      <c r="R200" s="52">
        <f>SUMIFS('EOS GE25-F23-WEBLOAD'!$G:$G,'EOS GE25-F23-WEBLOAD'!$A:$A,$A200,'EOS GE25-F23-WEBLOAD'!$B:$B,$B200)</f>
        <v>454.4</v>
      </c>
      <c r="S200" s="52">
        <f>SUMIFS(GENED!$O:$O,GENED!$A:$A,$A200,GENED!$B:$B,$B200)</f>
        <v>189939</v>
      </c>
      <c r="T200" s="52">
        <f>SUMIFS(GENED!$AQ:$AQ,GENED!$A:$A,$A200,GENED!$B:$B,$B200)</f>
        <v>45936</v>
      </c>
      <c r="U200" s="52">
        <f>SUMIFS(GENED!$AA:$AA,GENED!$A:$A,$A200,GENED!$B:$B,$B200)</f>
        <v>0</v>
      </c>
      <c r="V200" s="52">
        <f>SUMIFS(GENED!$S:$S,GENED!$A:$A,$A200,GENED!$B:$B,$B200)</f>
        <v>0</v>
      </c>
      <c r="W200" s="53">
        <f>SUMIFS(EL!D:D,EL!$A:$A,$A200,EL!$B:$B,$B200)</f>
        <v>22391</v>
      </c>
      <c r="X200" s="52">
        <f>SUMIFS('Student Support Aid'!G:G,'Student Support Aid'!$A:$A,$A200,'Student Support Aid'!$B:$B,$B200)</f>
        <v>40000</v>
      </c>
      <c r="Y200" s="53">
        <f>SUMIFS('School Library Aid'!I:I,'School Library Aid'!$A:$A,$A200,'School Library Aid'!$B:$B,$B200)</f>
        <v>40000</v>
      </c>
      <c r="Z200" s="53">
        <f>SUMIF(AIEA!A:A,A200,AIEA!D:D)</f>
        <v>0</v>
      </c>
      <c r="AA200" s="53">
        <f>SUMIFS('EOS GE25-F23-WEBLOAD'!$G:$G,'EOS GE25-F23-WEBLOAD'!$A:$A,$A200,'EOS GE25-F23-WEBLOAD'!$B:$B,$B200)*2</f>
        <v>908.8</v>
      </c>
      <c r="AB200" s="53">
        <f>SUMIF('Community Ed'!A:A,'Major Revenues'!A200,'Community Ed'!C:C)</f>
        <v>0</v>
      </c>
      <c r="AC200" s="53">
        <f>SUMIFS(SPED!E:E,SPED!A:A,A200,SPED!B:B,B200)</f>
        <v>121825.33568107651</v>
      </c>
      <c r="AD200" s="55">
        <f t="shared" si="56"/>
        <v>461000.1356810765</v>
      </c>
      <c r="AE200" s="55">
        <f t="shared" si="57"/>
        <v>1014.5249464812423</v>
      </c>
      <c r="AF200" s="51"/>
    </row>
    <row r="201" spans="1:32" x14ac:dyDescent="0.25">
      <c r="A201" s="3">
        <v>592</v>
      </c>
      <c r="B201" s="3">
        <v>1</v>
      </c>
      <c r="C201" s="4" t="s">
        <v>225</v>
      </c>
      <c r="D201" s="5">
        <v>6</v>
      </c>
      <c r="E201" s="52">
        <f>SUMIFS('EOS GE24-F23-WEBLOAD'!$G:$G,'EOS GE24-F23-WEBLOAD'!$A:$A,$A201,'EOS GE24-F23-WEBLOAD'!$B:$B,$B201)</f>
        <v>198.2</v>
      </c>
      <c r="F201" s="52">
        <f>SUMIFS(GENED!$F:$F,GENED!$A:$A,$A201,GENED!$B:$B,$B201)</f>
        <v>54505</v>
      </c>
      <c r="G201" s="52">
        <f>SUMIFS(GENED!$AM:$AM,GENED!$A:$A,$A201,GENED!$B:$B,$B201)</f>
        <v>21386</v>
      </c>
      <c r="H201" s="52">
        <f>SUMIFS(GENED!$J:$J,GENED!$A:$A,$A201,GENED!$B:$B,$B201)</f>
        <v>0</v>
      </c>
      <c r="I201" s="52">
        <f>SUMIFS(EL!C:C,EL!$A:$A,$A201,EL!$B:$B,$B201)</f>
        <v>0</v>
      </c>
      <c r="J201" s="52">
        <f>SUMIFS('Student Support Aid'!F:F,'Student Support Aid'!$A:$A,$A201,'Student Support Aid'!$B:$B,$B201)</f>
        <v>40000</v>
      </c>
      <c r="K201" s="52">
        <f>SUMIFS('School Library Aid'!H:H,'School Library Aid'!$A:$A,$A201,'School Library Aid'!$B:$B,$B201)</f>
        <v>40000</v>
      </c>
      <c r="L201" s="52">
        <v>0</v>
      </c>
      <c r="M201" s="52">
        <f>SUMIFS('EOS GE24-F23-WEBLOAD'!$G:$G,'EOS GE24-F23-WEBLOAD'!$A:$A,$A201,'EOS GE24-F23-WEBLOAD'!$B:$B,$B201)*2</f>
        <v>396.4</v>
      </c>
      <c r="N201" s="52">
        <f>SUMIFS(SPED!D:D,SPED!A:A,A201,SPED!B:B,B201)</f>
        <v>48957.047551952768</v>
      </c>
      <c r="O201" s="55">
        <f t="shared" si="54"/>
        <v>205244.44755195276</v>
      </c>
      <c r="P201" s="52">
        <f t="shared" si="55"/>
        <v>1035.5421168110634</v>
      </c>
      <c r="Q201" s="64"/>
      <c r="R201" s="52">
        <f>SUMIFS('EOS GE25-F23-WEBLOAD'!$G:$G,'EOS GE25-F23-WEBLOAD'!$A:$A,$A201,'EOS GE25-F23-WEBLOAD'!$B:$B,$B201)</f>
        <v>190.4</v>
      </c>
      <c r="S201" s="52">
        <f>SUMIFS(GENED!$O:$O,GENED!$A:$A,$A201,GENED!$B:$B,$B201)</f>
        <v>79587</v>
      </c>
      <c r="T201" s="52">
        <f>SUMIFS(GENED!$AQ:$AQ,GENED!$A:$A,$A201,GENED!$B:$B,$B201)</f>
        <v>31825</v>
      </c>
      <c r="U201" s="52">
        <f>SUMIFS(GENED!$AA:$AA,GENED!$A:$A,$A201,GENED!$B:$B,$B201)</f>
        <v>5889</v>
      </c>
      <c r="V201" s="52">
        <f>SUMIFS(GENED!$S:$S,GENED!$A:$A,$A201,GENED!$B:$B,$B201)</f>
        <v>0</v>
      </c>
      <c r="W201" s="53">
        <f>SUMIFS(EL!D:D,EL!$A:$A,$A201,EL!$B:$B,$B201)</f>
        <v>0</v>
      </c>
      <c r="X201" s="52">
        <f>SUMIFS('Student Support Aid'!G:G,'Student Support Aid'!$A:$A,$A201,'Student Support Aid'!$B:$B,$B201)</f>
        <v>40000</v>
      </c>
      <c r="Y201" s="53">
        <f>SUMIFS('School Library Aid'!I:I,'School Library Aid'!$A:$A,$A201,'School Library Aid'!$B:$B,$B201)</f>
        <v>40000</v>
      </c>
      <c r="Z201" s="53">
        <f>SUMIF(AIEA!A:A,A201,AIEA!D:D)</f>
        <v>0</v>
      </c>
      <c r="AA201" s="53">
        <f>SUMIFS('EOS GE25-F23-WEBLOAD'!$G:$G,'EOS GE25-F23-WEBLOAD'!$A:$A,$A201,'EOS GE25-F23-WEBLOAD'!$B:$B,$B201)*2</f>
        <v>380.8</v>
      </c>
      <c r="AB201" s="53">
        <f>SUMIF('Community Ed'!A:A,'Major Revenues'!A201,'Community Ed'!C:C)</f>
        <v>0</v>
      </c>
      <c r="AC201" s="53">
        <f>SUMIFS(SPED!E:E,SPED!A:A,A201,SPED!B:B,B201)</f>
        <v>45597.950677220069</v>
      </c>
      <c r="AD201" s="55">
        <f t="shared" si="56"/>
        <v>243279.75067722006</v>
      </c>
      <c r="AE201" s="55">
        <f t="shared" si="57"/>
        <v>1277.7297829685926</v>
      </c>
      <c r="AF201" s="51"/>
    </row>
    <row r="202" spans="1:32" x14ac:dyDescent="0.25">
      <c r="A202" s="3">
        <v>593</v>
      </c>
      <c r="B202" s="3">
        <v>1</v>
      </c>
      <c r="C202" s="4" t="s">
        <v>226</v>
      </c>
      <c r="D202" s="5">
        <v>5</v>
      </c>
      <c r="E202" s="52">
        <f>SUMIFS('EOS GE24-F23-WEBLOAD'!$G:$G,'EOS GE24-F23-WEBLOAD'!$A:$A,$A202,'EOS GE24-F23-WEBLOAD'!$B:$B,$B202)</f>
        <v>1186.5999999999999</v>
      </c>
      <c r="F202" s="52">
        <f>SUMIFS(GENED!$F:$F,GENED!$A:$A,$A202,GENED!$B:$B,$B202)</f>
        <v>326315</v>
      </c>
      <c r="G202" s="52">
        <f>SUMIFS(GENED!$AM:$AM,GENED!$A:$A,$A202,GENED!$B:$B,$B202)</f>
        <v>87718</v>
      </c>
      <c r="H202" s="52">
        <f>SUMIFS(GENED!$J:$J,GENED!$A:$A,$A202,GENED!$B:$B,$B202)</f>
        <v>0</v>
      </c>
      <c r="I202" s="52">
        <f>SUMIFS(EL!C:C,EL!$A:$A,$A202,EL!$B:$B,$B202)</f>
        <v>14078</v>
      </c>
      <c r="J202" s="52">
        <f>SUMIFS('Student Support Aid'!F:F,'Student Support Aid'!$A:$A,$A202,'Student Support Aid'!$B:$B,$B202)</f>
        <v>40000</v>
      </c>
      <c r="K202" s="52">
        <f>SUMIFS('School Library Aid'!H:H,'School Library Aid'!$A:$A,$A202,'School Library Aid'!$B:$B,$B202)</f>
        <v>40000</v>
      </c>
      <c r="L202" s="52">
        <v>35904</v>
      </c>
      <c r="M202" s="52">
        <f>SUMIFS('EOS GE24-F23-WEBLOAD'!$G:$G,'EOS GE24-F23-WEBLOAD'!$A:$A,$A202,'EOS GE24-F23-WEBLOAD'!$B:$B,$B202)*2</f>
        <v>2373.1999999999998</v>
      </c>
      <c r="N202" s="52">
        <f>SUMIFS(SPED!D:D,SPED!A:A,A202,SPED!B:B,B202)</f>
        <v>483398.05193470116</v>
      </c>
      <c r="O202" s="55">
        <f t="shared" si="54"/>
        <v>1029786.2519347011</v>
      </c>
      <c r="P202" s="52">
        <f t="shared" si="55"/>
        <v>867.8461587179346</v>
      </c>
      <c r="Q202" s="64"/>
      <c r="R202" s="52">
        <f>SUMIFS('EOS GE25-F23-WEBLOAD'!$G:$G,'EOS GE25-F23-WEBLOAD'!$A:$A,$A202,'EOS GE25-F23-WEBLOAD'!$B:$B,$B202)</f>
        <v>1186.5999999999999</v>
      </c>
      <c r="S202" s="52">
        <f>SUMIFS(GENED!$O:$O,GENED!$A:$A,$A202,GENED!$B:$B,$B202)</f>
        <v>495999</v>
      </c>
      <c r="T202" s="52">
        <f>SUMIFS(GENED!$AQ:$AQ,GENED!$A:$A,$A202,GENED!$B:$B,$B202)</f>
        <v>132828</v>
      </c>
      <c r="U202" s="52">
        <f>SUMIFS(GENED!$AA:$AA,GENED!$A:$A,$A202,GENED!$B:$B,$B202)</f>
        <v>64750</v>
      </c>
      <c r="V202" s="52">
        <f>SUMIFS(GENED!$S:$S,GENED!$A:$A,$A202,GENED!$B:$B,$B202)</f>
        <v>0</v>
      </c>
      <c r="W202" s="53">
        <f>SUMIFS(EL!D:D,EL!$A:$A,$A202,EL!$B:$B,$B202)</f>
        <v>14078</v>
      </c>
      <c r="X202" s="52">
        <f>SUMIFS('Student Support Aid'!G:G,'Student Support Aid'!$A:$A,$A202,'Student Support Aid'!$B:$B,$B202)</f>
        <v>40000</v>
      </c>
      <c r="Y202" s="53">
        <f>SUMIFS('School Library Aid'!I:I,'School Library Aid'!$A:$A,$A202,'School Library Aid'!$B:$B,$B202)</f>
        <v>40000</v>
      </c>
      <c r="Z202" s="53">
        <f>SUMIF(AIEA!A:A,A202,AIEA!D:D)</f>
        <v>36614</v>
      </c>
      <c r="AA202" s="53">
        <f>SUMIFS('EOS GE25-F23-WEBLOAD'!$G:$G,'EOS GE25-F23-WEBLOAD'!$A:$A,$A202,'EOS GE25-F23-WEBLOAD'!$B:$B,$B202)*2</f>
        <v>2373.1999999999998</v>
      </c>
      <c r="AB202" s="53">
        <f>SUMIF('Community Ed'!A:A,'Major Revenues'!A202,'Community Ed'!C:C)</f>
        <v>25692.5</v>
      </c>
      <c r="AC202" s="53">
        <f>SUMIFS(SPED!E:E,SPED!A:A,A202,SPED!B:B,B202)</f>
        <v>490769.26175056025</v>
      </c>
      <c r="AD202" s="55">
        <f t="shared" si="56"/>
        <v>1343103.9617505602</v>
      </c>
      <c r="AE202" s="55">
        <f t="shared" si="57"/>
        <v>1131.892770731974</v>
      </c>
      <c r="AF202" s="51"/>
    </row>
    <row r="203" spans="1:32" x14ac:dyDescent="0.25">
      <c r="A203" s="3">
        <v>595</v>
      </c>
      <c r="B203" s="3">
        <v>1</v>
      </c>
      <c r="C203" s="4" t="s">
        <v>227</v>
      </c>
      <c r="D203" s="5">
        <v>5</v>
      </c>
      <c r="E203" s="52">
        <f>SUMIFS('EOS GE24-F23-WEBLOAD'!$G:$G,'EOS GE24-F23-WEBLOAD'!$A:$A,$A203,'EOS GE24-F23-WEBLOAD'!$B:$B,$B203)</f>
        <v>2046.2000000000003</v>
      </c>
      <c r="F203" s="52">
        <f>SUMIFS(GENED!$F:$F,GENED!$A:$A,$A203,GENED!$B:$B,$B203)</f>
        <v>562705</v>
      </c>
      <c r="G203" s="52">
        <f>SUMIFS(GENED!$AM:$AM,GENED!$A:$A,$A203,GENED!$B:$B,$B203)</f>
        <v>61076</v>
      </c>
      <c r="H203" s="52">
        <f>SUMIFS(GENED!$J:$J,GENED!$A:$A,$A203,GENED!$B:$B,$B203)</f>
        <v>0</v>
      </c>
      <c r="I203" s="52">
        <f>SUMIFS(EL!C:C,EL!$A:$A,$A203,EL!$B:$B,$B203)</f>
        <v>53706</v>
      </c>
      <c r="J203" s="52">
        <f>SUMIFS('Student Support Aid'!F:F,'Student Support Aid'!$A:$A,$A203,'Student Support Aid'!$B:$B,$B203)</f>
        <v>40000</v>
      </c>
      <c r="K203" s="52">
        <f>SUMIFS('School Library Aid'!H:H,'School Library Aid'!$A:$A,$A203,'School Library Aid'!$B:$B,$B203)</f>
        <v>40000</v>
      </c>
      <c r="L203" s="52">
        <v>30792</v>
      </c>
      <c r="M203" s="52">
        <f>SUMIFS('EOS GE24-F23-WEBLOAD'!$G:$G,'EOS GE24-F23-WEBLOAD'!$A:$A,$A203,'EOS GE24-F23-WEBLOAD'!$B:$B,$B203)*2</f>
        <v>4092.4000000000005</v>
      </c>
      <c r="N203" s="52">
        <f>SUMIFS(SPED!D:D,SPED!A:A,A203,SPED!B:B,B203)</f>
        <v>619537.67158907512</v>
      </c>
      <c r="O203" s="55">
        <f t="shared" si="54"/>
        <v>1411909.071589075</v>
      </c>
      <c r="P203" s="52">
        <f t="shared" si="55"/>
        <v>690.0151850205624</v>
      </c>
      <c r="Q203" s="64"/>
      <c r="R203" s="52">
        <f>SUMIFS('EOS GE25-F23-WEBLOAD'!$G:$G,'EOS GE25-F23-WEBLOAD'!$A:$A,$A203,'EOS GE25-F23-WEBLOAD'!$B:$B,$B203)</f>
        <v>2037.6000000000004</v>
      </c>
      <c r="S203" s="52">
        <f>SUMIFS(GENED!$O:$O,GENED!$A:$A,$A203,GENED!$B:$B,$B203)</f>
        <v>851717</v>
      </c>
      <c r="T203" s="52">
        <f>SUMIFS(GENED!$AQ:$AQ,GENED!$A:$A,$A203,GENED!$B:$B,$B203)</f>
        <v>92558</v>
      </c>
      <c r="U203" s="52">
        <f>SUMIFS(GENED!$AA:$AA,GENED!$A:$A,$A203,GENED!$B:$B,$B203)</f>
        <v>108284</v>
      </c>
      <c r="V203" s="52">
        <f>SUMIFS(GENED!$S:$S,GENED!$A:$A,$A203,GENED!$B:$B,$B203)</f>
        <v>0</v>
      </c>
      <c r="W203" s="53">
        <f>SUMIFS(EL!D:D,EL!$A:$A,$A203,EL!$B:$B,$B203)</f>
        <v>55133</v>
      </c>
      <c r="X203" s="52">
        <f>SUMIFS('Student Support Aid'!G:G,'Student Support Aid'!$A:$A,$A203,'Student Support Aid'!$B:$B,$B203)</f>
        <v>40000</v>
      </c>
      <c r="Y203" s="53">
        <f>SUMIFS('School Library Aid'!I:I,'School Library Aid'!$A:$A,$A203,'School Library Aid'!$B:$B,$B203)</f>
        <v>40000</v>
      </c>
      <c r="Z203" s="53">
        <f>SUMIF(AIEA!A:A,A203,AIEA!D:D)</f>
        <v>31360</v>
      </c>
      <c r="AA203" s="53">
        <f>SUMIFS('EOS GE25-F23-WEBLOAD'!$G:$G,'EOS GE25-F23-WEBLOAD'!$A:$A,$A203,'EOS GE25-F23-WEBLOAD'!$B:$B,$B203)*2</f>
        <v>4075.2000000000007</v>
      </c>
      <c r="AB203" s="53">
        <f>SUMIF('Community Ed'!A:A,'Major Revenues'!A203,'Community Ed'!C:C)</f>
        <v>28929.59</v>
      </c>
      <c r="AC203" s="53">
        <f>SUMIFS(SPED!E:E,SPED!A:A,A203,SPED!B:B,B203)</f>
        <v>662211.71895361831</v>
      </c>
      <c r="AD203" s="55">
        <f t="shared" si="56"/>
        <v>1914268.5089536184</v>
      </c>
      <c r="AE203" s="55">
        <f t="shared" si="57"/>
        <v>939.47217753907444</v>
      </c>
      <c r="AF203" s="51"/>
    </row>
    <row r="204" spans="1:32" x14ac:dyDescent="0.25">
      <c r="A204" s="3">
        <v>599</v>
      </c>
      <c r="B204" s="3">
        <v>1</v>
      </c>
      <c r="C204" s="4" t="s">
        <v>228</v>
      </c>
      <c r="D204" s="5">
        <v>6</v>
      </c>
      <c r="E204" s="52">
        <f>SUMIFS('EOS GE24-F23-WEBLOAD'!$G:$G,'EOS GE24-F23-WEBLOAD'!$A:$A,$A204,'EOS GE24-F23-WEBLOAD'!$B:$B,$B204)</f>
        <v>554.20000000000005</v>
      </c>
      <c r="F204" s="52">
        <f>SUMIFS(GENED!$F:$F,GENED!$A:$A,$A204,GENED!$B:$B,$B204)</f>
        <v>152405</v>
      </c>
      <c r="G204" s="52">
        <f>SUMIFS(GENED!$AM:$AM,GENED!$A:$A,$A204,GENED!$B:$B,$B204)</f>
        <v>43069</v>
      </c>
      <c r="H204" s="52">
        <f>SUMIFS(GENED!$J:$J,GENED!$A:$A,$A204,GENED!$B:$B,$B204)</f>
        <v>0</v>
      </c>
      <c r="I204" s="52">
        <f>SUMIFS(EL!C:C,EL!$A:$A,$A204,EL!$B:$B,$B204)</f>
        <v>0</v>
      </c>
      <c r="J204" s="52">
        <f>SUMIFS('Student Support Aid'!F:F,'Student Support Aid'!$A:$A,$A204,'Student Support Aid'!$B:$B,$B204)</f>
        <v>40000</v>
      </c>
      <c r="K204" s="52">
        <f>SUMIFS('School Library Aid'!H:H,'School Library Aid'!$A:$A,$A204,'School Library Aid'!$B:$B,$B204)</f>
        <v>40000</v>
      </c>
      <c r="L204" s="52">
        <v>20426</v>
      </c>
      <c r="M204" s="52">
        <f>SUMIFS('EOS GE24-F23-WEBLOAD'!$G:$G,'EOS GE24-F23-WEBLOAD'!$A:$A,$A204,'EOS GE24-F23-WEBLOAD'!$B:$B,$B204)*2</f>
        <v>1108.4000000000001</v>
      </c>
      <c r="N204" s="52">
        <f>SUMIFS(SPED!D:D,SPED!A:A,A204,SPED!B:B,B204)</f>
        <v>98278.594931577332</v>
      </c>
      <c r="O204" s="55">
        <f t="shared" si="54"/>
        <v>395286.99493157736</v>
      </c>
      <c r="P204" s="52">
        <f t="shared" si="55"/>
        <v>713.25693780508357</v>
      </c>
      <c r="Q204" s="64"/>
      <c r="R204" s="52">
        <f>SUMIFS('EOS GE25-F23-WEBLOAD'!$G:$G,'EOS GE25-F23-WEBLOAD'!$A:$A,$A204,'EOS GE25-F23-WEBLOAD'!$B:$B,$B204)</f>
        <v>532</v>
      </c>
      <c r="S204" s="52">
        <f>SUMIFS(GENED!$O:$O,GENED!$A:$A,$A204,GENED!$B:$B,$B204)</f>
        <v>222376</v>
      </c>
      <c r="T204" s="52">
        <f>SUMIFS(GENED!$AQ:$AQ,GENED!$A:$A,$A204,GENED!$B:$B,$B204)</f>
        <v>66557</v>
      </c>
      <c r="U204" s="52">
        <f>SUMIFS(GENED!$AA:$AA,GENED!$A:$A,$A204,GENED!$B:$B,$B204)</f>
        <v>10842</v>
      </c>
      <c r="V204" s="52">
        <f>SUMIFS(GENED!$S:$S,GENED!$A:$A,$A204,GENED!$B:$B,$B204)</f>
        <v>0</v>
      </c>
      <c r="W204" s="53">
        <f>SUMIFS(EL!D:D,EL!$A:$A,$A204,EL!$B:$B,$B204)</f>
        <v>0</v>
      </c>
      <c r="X204" s="52">
        <f>SUMIFS('Student Support Aid'!G:G,'Student Support Aid'!$A:$A,$A204,'Student Support Aid'!$B:$B,$B204)</f>
        <v>40000</v>
      </c>
      <c r="Y204" s="53">
        <f>SUMIFS('School Library Aid'!I:I,'School Library Aid'!$A:$A,$A204,'School Library Aid'!$B:$B,$B204)</f>
        <v>40000</v>
      </c>
      <c r="Z204" s="53">
        <f>SUMIF(AIEA!A:A,A204,AIEA!D:D)</f>
        <v>20568</v>
      </c>
      <c r="AA204" s="53">
        <f>SUMIFS('EOS GE25-F23-WEBLOAD'!$G:$G,'EOS GE25-F23-WEBLOAD'!$A:$A,$A204,'EOS GE25-F23-WEBLOAD'!$B:$B,$B204)*2</f>
        <v>1064</v>
      </c>
      <c r="AB204" s="53">
        <f>SUMIF('Community Ed'!A:A,'Major Revenues'!A204,'Community Ed'!C:C)</f>
        <v>0</v>
      </c>
      <c r="AC204" s="53">
        <f>SUMIFS(SPED!E:E,SPED!A:A,A204,SPED!B:B,B204)</f>
        <v>89522.239926629351</v>
      </c>
      <c r="AD204" s="55">
        <f t="shared" si="56"/>
        <v>490929.23992662935</v>
      </c>
      <c r="AE204" s="55">
        <f t="shared" si="57"/>
        <v>922.79932317035593</v>
      </c>
      <c r="AF204" s="51"/>
    </row>
    <row r="205" spans="1:32" x14ac:dyDescent="0.25">
      <c r="A205" s="3">
        <v>600</v>
      </c>
      <c r="B205" s="3">
        <v>1</v>
      </c>
      <c r="C205" s="4" t="s">
        <v>229</v>
      </c>
      <c r="D205" s="5">
        <v>6</v>
      </c>
      <c r="E205" s="52">
        <f>SUMIFS('EOS GE24-F23-WEBLOAD'!$G:$G,'EOS GE24-F23-WEBLOAD'!$A:$A,$A205,'EOS GE24-F23-WEBLOAD'!$B:$B,$B205)</f>
        <v>248.60000000000002</v>
      </c>
      <c r="F205" s="52">
        <f>SUMIFS(GENED!$F:$F,GENED!$A:$A,$A205,GENED!$B:$B,$B205)</f>
        <v>68365</v>
      </c>
      <c r="G205" s="52">
        <f>SUMIFS(GENED!$AM:$AM,GENED!$A:$A,$A205,GENED!$B:$B,$B205)</f>
        <v>16973</v>
      </c>
      <c r="H205" s="52">
        <f>SUMIFS(GENED!$J:$J,GENED!$A:$A,$A205,GENED!$B:$B,$B205)</f>
        <v>0</v>
      </c>
      <c r="I205" s="52">
        <f>SUMIFS(EL!C:C,EL!$A:$A,$A205,EL!$B:$B,$B205)</f>
        <v>0</v>
      </c>
      <c r="J205" s="52">
        <f>SUMIFS('Student Support Aid'!F:F,'Student Support Aid'!$A:$A,$A205,'Student Support Aid'!$B:$B,$B205)</f>
        <v>40000</v>
      </c>
      <c r="K205" s="52">
        <f>SUMIFS('School Library Aid'!H:H,'School Library Aid'!$A:$A,$A205,'School Library Aid'!$B:$B,$B205)</f>
        <v>40000</v>
      </c>
      <c r="L205" s="52">
        <v>0</v>
      </c>
      <c r="M205" s="52">
        <f>SUMIFS('EOS GE24-F23-WEBLOAD'!$G:$G,'EOS GE24-F23-WEBLOAD'!$A:$A,$A205,'EOS GE24-F23-WEBLOAD'!$B:$B,$B205)*2</f>
        <v>497.20000000000005</v>
      </c>
      <c r="N205" s="52">
        <f>SUMIFS(SPED!D:D,SPED!A:A,A205,SPED!B:B,B205)</f>
        <v>49136.267442439508</v>
      </c>
      <c r="O205" s="55">
        <f t="shared" si="54"/>
        <v>214971.46744243952</v>
      </c>
      <c r="P205" s="52">
        <f t="shared" si="55"/>
        <v>864.72834852147832</v>
      </c>
      <c r="Q205" s="64"/>
      <c r="R205" s="52">
        <f>SUMIFS('EOS GE25-F23-WEBLOAD'!$G:$G,'EOS GE25-F23-WEBLOAD'!$A:$A,$A205,'EOS GE25-F23-WEBLOAD'!$B:$B,$B205)</f>
        <v>254.4</v>
      </c>
      <c r="S205" s="52">
        <f>SUMIFS(GENED!$O:$O,GENED!$A:$A,$A205,GENED!$B:$B,$B205)</f>
        <v>106339</v>
      </c>
      <c r="T205" s="52">
        <f>SUMIFS(GENED!$AQ:$AQ,GENED!$A:$A,$A205,GENED!$B:$B,$B205)</f>
        <v>26096</v>
      </c>
      <c r="U205" s="52">
        <f>SUMIFS(GENED!$AA:$AA,GENED!$A:$A,$A205,GENED!$B:$B,$B205)</f>
        <v>0</v>
      </c>
      <c r="V205" s="52">
        <f>SUMIFS(GENED!$S:$S,GENED!$A:$A,$A205,GENED!$B:$B,$B205)</f>
        <v>0</v>
      </c>
      <c r="W205" s="53">
        <f>SUMIFS(EL!D:D,EL!$A:$A,$A205,EL!$B:$B,$B205)</f>
        <v>0</v>
      </c>
      <c r="X205" s="52">
        <f>SUMIFS('Student Support Aid'!G:G,'Student Support Aid'!$A:$A,$A205,'Student Support Aid'!$B:$B,$B205)</f>
        <v>40000</v>
      </c>
      <c r="Y205" s="53">
        <f>SUMIFS('School Library Aid'!I:I,'School Library Aid'!$A:$A,$A205,'School Library Aid'!$B:$B,$B205)</f>
        <v>40000</v>
      </c>
      <c r="Z205" s="53">
        <f>SUMIF(AIEA!A:A,A205,AIEA!D:D)</f>
        <v>0</v>
      </c>
      <c r="AA205" s="53">
        <f>SUMIFS('EOS GE25-F23-WEBLOAD'!$G:$G,'EOS GE25-F23-WEBLOAD'!$A:$A,$A205,'EOS GE25-F23-WEBLOAD'!$B:$B,$B205)*2</f>
        <v>508.8</v>
      </c>
      <c r="AB205" s="53">
        <f>SUMIF('Community Ed'!A:A,'Major Revenues'!A205,'Community Ed'!C:C)</f>
        <v>0</v>
      </c>
      <c r="AC205" s="53">
        <f>SUMIFS(SPED!E:E,SPED!A:A,A205,SPED!B:B,B205)</f>
        <v>39183.760994810844</v>
      </c>
      <c r="AD205" s="55">
        <f t="shared" si="56"/>
        <v>252127.56099481083</v>
      </c>
      <c r="AE205" s="55">
        <f t="shared" si="57"/>
        <v>991.06745674060858</v>
      </c>
      <c r="AF205" s="51"/>
    </row>
    <row r="206" spans="1:32" x14ac:dyDescent="0.25">
      <c r="A206" s="3">
        <v>601</v>
      </c>
      <c r="B206" s="3">
        <v>1</v>
      </c>
      <c r="C206" s="4" t="s">
        <v>230</v>
      </c>
      <c r="D206" s="5">
        <v>6</v>
      </c>
      <c r="E206" s="52">
        <f>SUMIFS('EOS GE24-F23-WEBLOAD'!$G:$G,'EOS GE24-F23-WEBLOAD'!$A:$A,$A206,'EOS GE24-F23-WEBLOAD'!$B:$B,$B206)</f>
        <v>643.00000000000011</v>
      </c>
      <c r="F206" s="52">
        <f>SUMIFS(GENED!$F:$F,GENED!$A:$A,$A206,GENED!$B:$B,$B206)</f>
        <v>176825</v>
      </c>
      <c r="G206" s="52">
        <f>SUMIFS(GENED!$AM:$AM,GENED!$A:$A,$A206,GENED!$B:$B,$B206)</f>
        <v>55516</v>
      </c>
      <c r="H206" s="52">
        <f>SUMIFS(GENED!$J:$J,GENED!$A:$A,$A206,GENED!$B:$B,$B206)</f>
        <v>0</v>
      </c>
      <c r="I206" s="52">
        <f>SUMIFS(EL!C:C,EL!$A:$A,$A206,EL!$B:$B,$B206)</f>
        <v>0</v>
      </c>
      <c r="J206" s="52">
        <f>SUMIFS('Student Support Aid'!F:F,'Student Support Aid'!$A:$A,$A206,'Student Support Aid'!$B:$B,$B206)</f>
        <v>40000</v>
      </c>
      <c r="K206" s="52">
        <f>SUMIFS('School Library Aid'!H:H,'School Library Aid'!$A:$A,$A206,'School Library Aid'!$B:$B,$B206)</f>
        <v>40000</v>
      </c>
      <c r="L206" s="52">
        <v>26674</v>
      </c>
      <c r="M206" s="52">
        <f>SUMIFS('EOS GE24-F23-WEBLOAD'!$G:$G,'EOS GE24-F23-WEBLOAD'!$A:$A,$A206,'EOS GE24-F23-WEBLOAD'!$B:$B,$B206)*2</f>
        <v>1286.0000000000002</v>
      </c>
      <c r="N206" s="52">
        <f>SUMIFS(SPED!D:D,SPED!A:A,A206,SPED!B:B,B206)</f>
        <v>208377.67064438993</v>
      </c>
      <c r="O206" s="55">
        <f t="shared" si="54"/>
        <v>548678.67064438993</v>
      </c>
      <c r="P206" s="52">
        <f t="shared" si="55"/>
        <v>853.31052977354557</v>
      </c>
      <c r="Q206" s="64"/>
      <c r="R206" s="52">
        <f>SUMIFS('EOS GE25-F23-WEBLOAD'!$G:$G,'EOS GE25-F23-WEBLOAD'!$A:$A,$A206,'EOS GE25-F23-WEBLOAD'!$B:$B,$B206)</f>
        <v>623.40000000000009</v>
      </c>
      <c r="S206" s="52">
        <f>SUMIFS(GENED!$O:$O,GENED!$A:$A,$A206,GENED!$B:$B,$B206)</f>
        <v>260581</v>
      </c>
      <c r="T206" s="52">
        <f>SUMIFS(GENED!$AQ:$AQ,GENED!$A:$A,$A206,GENED!$B:$B,$B206)</f>
        <v>85561</v>
      </c>
      <c r="U206" s="52">
        <f>SUMIFS(GENED!$AA:$AA,GENED!$A:$A,$A206,GENED!$B:$B,$B206)</f>
        <v>34196</v>
      </c>
      <c r="V206" s="52">
        <f>SUMIFS(GENED!$S:$S,GENED!$A:$A,$A206,GENED!$B:$B,$B206)</f>
        <v>0</v>
      </c>
      <c r="W206" s="53">
        <f>SUMIFS(EL!D:D,EL!$A:$A,$A206,EL!$B:$B,$B206)</f>
        <v>0</v>
      </c>
      <c r="X206" s="52">
        <f>SUMIFS('Student Support Aid'!G:G,'Student Support Aid'!$A:$A,$A206,'Student Support Aid'!$B:$B,$B206)</f>
        <v>40000</v>
      </c>
      <c r="Y206" s="53">
        <f>SUMIFS('School Library Aid'!I:I,'School Library Aid'!$A:$A,$A206,'School Library Aid'!$B:$B,$B206)</f>
        <v>40000</v>
      </c>
      <c r="Z206" s="53">
        <f>SUMIF(AIEA!A:A,A206,AIEA!D:D)</f>
        <v>27100</v>
      </c>
      <c r="AA206" s="53">
        <f>SUMIFS('EOS GE25-F23-WEBLOAD'!$G:$G,'EOS GE25-F23-WEBLOAD'!$A:$A,$A206,'EOS GE25-F23-WEBLOAD'!$B:$B,$B206)*2</f>
        <v>1246.8000000000002</v>
      </c>
      <c r="AB206" s="53">
        <f>SUMIF('Community Ed'!A:A,'Major Revenues'!A206,'Community Ed'!C:C)</f>
        <v>10400.14</v>
      </c>
      <c r="AC206" s="53">
        <f>SUMIFS(SPED!E:E,SPED!A:A,A206,SPED!B:B,B206)</f>
        <v>190855.87635370996</v>
      </c>
      <c r="AD206" s="55">
        <f t="shared" si="56"/>
        <v>689940.8163537099</v>
      </c>
      <c r="AE206" s="55">
        <f t="shared" si="57"/>
        <v>1106.7385568715267</v>
      </c>
      <c r="AF206" s="51"/>
    </row>
    <row r="207" spans="1:32" x14ac:dyDescent="0.25">
      <c r="A207" s="3">
        <v>621</v>
      </c>
      <c r="B207" s="3">
        <v>1</v>
      </c>
      <c r="C207" s="4" t="s">
        <v>231</v>
      </c>
      <c r="D207" s="5">
        <v>3</v>
      </c>
      <c r="E207" s="52">
        <f>SUMIFS('EOS GE24-F23-WEBLOAD'!$G:$G,'EOS GE24-F23-WEBLOAD'!$A:$A,$A207,'EOS GE24-F23-WEBLOAD'!$B:$B,$B207)</f>
        <v>12101.999999999998</v>
      </c>
      <c r="F207" s="52">
        <f>SUMIFS(GENED!$F:$F,GENED!$A:$A,$A207,GENED!$B:$B,$B207)</f>
        <v>3328050</v>
      </c>
      <c r="G207" s="52">
        <f>SUMIFS(GENED!$AM:$AM,GENED!$A:$A,$A207,GENED!$B:$B,$B207)</f>
        <v>321431</v>
      </c>
      <c r="H207" s="52">
        <f>SUMIFS(GENED!$J:$J,GENED!$A:$A,$A207,GENED!$B:$B,$B207)</f>
        <v>339797.08365389111</v>
      </c>
      <c r="I207" s="52">
        <f>SUMIFS(EL!C:C,EL!$A:$A,$A207,EL!$B:$B,$B207)</f>
        <v>282444</v>
      </c>
      <c r="J207" s="52">
        <f>SUMIFS('Student Support Aid'!F:F,'Student Support Aid'!$A:$A,$A207,'Student Support Aid'!$B:$B,$B207)</f>
        <v>144497.87999999998</v>
      </c>
      <c r="K207" s="52">
        <f>SUMIFS('School Library Aid'!H:H,'School Library Aid'!$A:$A,$A207,'School Library Aid'!$B:$B,$B207)</f>
        <v>194963.21999999997</v>
      </c>
      <c r="L207" s="52">
        <v>36472</v>
      </c>
      <c r="M207" s="52">
        <f>SUMIFS('EOS GE24-F23-WEBLOAD'!$G:$G,'EOS GE24-F23-WEBLOAD'!$A:$A,$A207,'EOS GE24-F23-WEBLOAD'!$B:$B,$B207)*2</f>
        <v>24203.999999999996</v>
      </c>
      <c r="N207" s="52">
        <f>SUMIFS(SPED!D:D,SPED!A:A,A207,SPED!B:B,B207)</f>
        <v>3543653.6594828181</v>
      </c>
      <c r="O207" s="55">
        <f t="shared" si="54"/>
        <v>8215512.8431367092</v>
      </c>
      <c r="P207" s="52">
        <f t="shared" si="55"/>
        <v>678.85579599543132</v>
      </c>
      <c r="Q207" s="64"/>
      <c r="R207" s="52">
        <f>SUMIFS('EOS GE25-F23-WEBLOAD'!$G:$G,'EOS GE25-F23-WEBLOAD'!$A:$A,$A207,'EOS GE25-F23-WEBLOAD'!$B:$B,$B207)</f>
        <v>12077.000000000002</v>
      </c>
      <c r="S207" s="52">
        <f>SUMIFS(GENED!$O:$O,GENED!$A:$A,$A207,GENED!$B:$B,$B207)</f>
        <v>5048186</v>
      </c>
      <c r="T207" s="52">
        <f>SUMIFS(GENED!$AQ:$AQ,GENED!$A:$A,$A207,GENED!$B:$B,$B207)</f>
        <v>435335.16599997878</v>
      </c>
      <c r="U207" s="52">
        <f>SUMIFS(GENED!$AA:$AA,GENED!$A:$A,$A207,GENED!$B:$B,$B207)</f>
        <v>0</v>
      </c>
      <c r="V207" s="52">
        <f>SUMIFS(GENED!$S:$S,GENED!$A:$A,$A207,GENED!$B:$B,$B207)</f>
        <v>339734.46983046771</v>
      </c>
      <c r="W207" s="53">
        <f>SUMIFS(EL!D:D,EL!$A:$A,$A207,EL!$B:$B,$B207)</f>
        <v>282528</v>
      </c>
      <c r="X207" s="52">
        <f>SUMIFS('Student Support Aid'!G:G,'Student Support Aid'!$A:$A,$A207,'Student Support Aid'!$B:$B,$B207)</f>
        <v>206275.16</v>
      </c>
      <c r="Y207" s="53">
        <f>SUMIFS('School Library Aid'!I:I,'School Library Aid'!$A:$A,$A207,'School Library Aid'!$B:$B,$B207)</f>
        <v>194560.47000000003</v>
      </c>
      <c r="Z207" s="53">
        <f>SUMIF(AIEA!A:A,A207,AIEA!D:D)</f>
        <v>37324</v>
      </c>
      <c r="AA207" s="53">
        <f>SUMIFS('EOS GE25-F23-WEBLOAD'!$G:$G,'EOS GE25-F23-WEBLOAD'!$A:$A,$A207,'EOS GE25-F23-WEBLOAD'!$B:$B,$B207)*2</f>
        <v>24154.000000000004</v>
      </c>
      <c r="AB207" s="53">
        <f>SUMIF('Community Ed'!A:A,'Major Revenues'!A207,'Community Ed'!C:C)</f>
        <v>36652.69</v>
      </c>
      <c r="AC207" s="53">
        <f>SUMIFS(SPED!E:E,SPED!A:A,A207,SPED!B:B,B207)</f>
        <v>3728766.4578005821</v>
      </c>
      <c r="AD207" s="55">
        <f t="shared" si="56"/>
        <v>10333516.413631029</v>
      </c>
      <c r="AE207" s="55">
        <f t="shared" si="57"/>
        <v>855.63603656794135</v>
      </c>
      <c r="AF207" s="51"/>
    </row>
    <row r="208" spans="1:32" x14ac:dyDescent="0.25">
      <c r="A208" s="3">
        <v>622</v>
      </c>
      <c r="B208" s="3">
        <v>1</v>
      </c>
      <c r="C208" s="4" t="s">
        <v>232</v>
      </c>
      <c r="D208" s="5">
        <v>2</v>
      </c>
      <c r="E208" s="52">
        <f>SUMIFS('EOS GE24-F23-WEBLOAD'!$G:$G,'EOS GE24-F23-WEBLOAD'!$A:$A,$A208,'EOS GE24-F23-WEBLOAD'!$B:$B,$B208)</f>
        <v>11234.2</v>
      </c>
      <c r="F208" s="52">
        <f>SUMIFS(GENED!$F:$F,GENED!$A:$A,$A208,GENED!$B:$B,$B208)</f>
        <v>3089405</v>
      </c>
      <c r="G208" s="52">
        <f>SUMIFS(GENED!$AM:$AM,GENED!$A:$A,$A208,GENED!$B:$B,$B208)</f>
        <v>719532</v>
      </c>
      <c r="H208" s="52">
        <f>SUMIFS(GENED!$J:$J,GENED!$A:$A,$A208,GENED!$B:$B,$B208)</f>
        <v>287488.20541642397</v>
      </c>
      <c r="I208" s="52">
        <f>SUMIFS(EL!C:C,EL!$A:$A,$A208,EL!$B:$B,$B208)</f>
        <v>623896</v>
      </c>
      <c r="J208" s="52">
        <f>SUMIFS('Student Support Aid'!F:F,'Student Support Aid'!$A:$A,$A208,'Student Support Aid'!$B:$B,$B208)</f>
        <v>134136.348</v>
      </c>
      <c r="K208" s="52">
        <f>SUMIFS('School Library Aid'!H:H,'School Library Aid'!$A:$A,$A208,'School Library Aid'!$B:$B,$B208)</f>
        <v>180982.962</v>
      </c>
      <c r="L208" s="52">
        <v>58340</v>
      </c>
      <c r="M208" s="52">
        <f>SUMIFS('EOS GE24-F23-WEBLOAD'!$G:$G,'EOS GE24-F23-WEBLOAD'!$A:$A,$A208,'EOS GE24-F23-WEBLOAD'!$B:$B,$B208)*2</f>
        <v>22468.400000000001</v>
      </c>
      <c r="N208" s="52">
        <f>SUMIFS(SPED!D:D,SPED!A:A,A208,SPED!B:B,B208)</f>
        <v>5058281.2149177976</v>
      </c>
      <c r="O208" s="55">
        <f t="shared" si="54"/>
        <v>10174530.130334223</v>
      </c>
      <c r="P208" s="52">
        <f t="shared" si="55"/>
        <v>905.67464797976015</v>
      </c>
      <c r="Q208" s="64"/>
      <c r="R208" s="52">
        <f>SUMIFS('EOS GE25-F23-WEBLOAD'!$G:$G,'EOS GE25-F23-WEBLOAD'!$A:$A,$A208,'EOS GE25-F23-WEBLOAD'!$B:$B,$B208)</f>
        <v>11041.2</v>
      </c>
      <c r="S208" s="52">
        <f>SUMIFS(GENED!$O:$O,GENED!$A:$A,$A208,GENED!$B:$B,$B208)</f>
        <v>4615221</v>
      </c>
      <c r="T208" s="52">
        <f>SUMIFS(GENED!$AQ:$AQ,GENED!$A:$A,$A208,GENED!$B:$B,$B208)</f>
        <v>1070752.202000007</v>
      </c>
      <c r="U208" s="52">
        <f>SUMIFS(GENED!$AA:$AA,GENED!$A:$A,$A208,GENED!$B:$B,$B208)</f>
        <v>0</v>
      </c>
      <c r="V208" s="52">
        <f>SUMIFS(GENED!$S:$S,GENED!$A:$A,$A208,GENED!$B:$B,$B208)</f>
        <v>288835.80489273678</v>
      </c>
      <c r="W208" s="53">
        <f>SUMIFS(EL!D:D,EL!$A:$A,$A208,EL!$B:$B,$B208)</f>
        <v>604784</v>
      </c>
      <c r="X208" s="52">
        <f>SUMIFS('Student Support Aid'!G:G,'Student Support Aid'!$A:$A,$A208,'Student Support Aid'!$B:$B,$B208)</f>
        <v>188583.696</v>
      </c>
      <c r="Y208" s="53">
        <f>SUMIFS('School Library Aid'!I:I,'School Library Aid'!$A:$A,$A208,'School Library Aid'!$B:$B,$B208)</f>
        <v>177873.73200000002</v>
      </c>
      <c r="Z208" s="53">
        <f>SUMIF(AIEA!A:A,A208,AIEA!D:D)</f>
        <v>60044</v>
      </c>
      <c r="AA208" s="53">
        <f>SUMIFS('EOS GE25-F23-WEBLOAD'!$G:$G,'EOS GE25-F23-WEBLOAD'!$A:$A,$A208,'EOS GE25-F23-WEBLOAD'!$B:$B,$B208)*2</f>
        <v>22082.400000000001</v>
      </c>
      <c r="AB208" s="53">
        <f>SUMIF('Community Ed'!A:A,'Major Revenues'!A208,'Community Ed'!C:C)</f>
        <v>121438.86</v>
      </c>
      <c r="AC208" s="53">
        <f>SUMIFS(SPED!E:E,SPED!A:A,A208,SPED!B:B,B208)</f>
        <v>5523959.8907813728</v>
      </c>
      <c r="AD208" s="55">
        <f t="shared" si="56"/>
        <v>12673575.585674116</v>
      </c>
      <c r="AE208" s="55">
        <f t="shared" si="57"/>
        <v>1147.8440373939532</v>
      </c>
      <c r="AF208" s="51"/>
    </row>
    <row r="209" spans="1:32" x14ac:dyDescent="0.25">
      <c r="A209" s="3">
        <v>623</v>
      </c>
      <c r="B209" s="3">
        <v>1</v>
      </c>
      <c r="C209" s="4" t="s">
        <v>233</v>
      </c>
      <c r="D209" s="5">
        <v>2</v>
      </c>
      <c r="E209" s="52">
        <f>SUMIFS('EOS GE24-F23-WEBLOAD'!$G:$G,'EOS GE24-F23-WEBLOAD'!$A:$A,$A209,'EOS GE24-F23-WEBLOAD'!$B:$B,$B209)</f>
        <v>7987.2</v>
      </c>
      <c r="F209" s="52">
        <f>SUMIFS(GENED!$F:$F,GENED!$A:$A,$A209,GENED!$B:$B,$B209)</f>
        <v>2196480</v>
      </c>
      <c r="G209" s="52">
        <f>SUMIFS(GENED!$AM:$AM,GENED!$A:$A,$A209,GENED!$B:$B,$B209)</f>
        <v>370703</v>
      </c>
      <c r="H209" s="52">
        <f>SUMIFS(GENED!$J:$J,GENED!$A:$A,$A209,GENED!$B:$B,$B209)</f>
        <v>43538.36760686402</v>
      </c>
      <c r="I209" s="52">
        <f>SUMIFS(EL!C:C,EL!$A:$A,$A209,EL!$B:$B,$B209)</f>
        <v>674500</v>
      </c>
      <c r="J209" s="52">
        <f>SUMIFS('Student Support Aid'!F:F,'Student Support Aid'!$A:$A,$A209,'Student Support Aid'!$B:$B,$B209)</f>
        <v>95367.167999999991</v>
      </c>
      <c r="K209" s="52">
        <f>SUMIFS('School Library Aid'!H:H,'School Library Aid'!$A:$A,$A209,'School Library Aid'!$B:$B,$B209)</f>
        <v>128673.79199999999</v>
      </c>
      <c r="L209" s="52">
        <v>44850</v>
      </c>
      <c r="M209" s="52">
        <f>SUMIFS('EOS GE24-F23-WEBLOAD'!$G:$G,'EOS GE24-F23-WEBLOAD'!$A:$A,$A209,'EOS GE24-F23-WEBLOAD'!$B:$B,$B209)*2</f>
        <v>15974.4</v>
      </c>
      <c r="N209" s="52">
        <f>SUMIFS(SPED!D:D,SPED!A:A,A209,SPED!B:B,B209)</f>
        <v>3361293.4695209675</v>
      </c>
      <c r="O209" s="55">
        <f t="shared" si="54"/>
        <v>6931380.1971278312</v>
      </c>
      <c r="P209" s="52">
        <f t="shared" si="55"/>
        <v>867.81102227662154</v>
      </c>
      <c r="Q209" s="64"/>
      <c r="R209" s="52">
        <f>SUMIFS('EOS GE25-F23-WEBLOAD'!$G:$G,'EOS GE25-F23-WEBLOAD'!$A:$A,$A209,'EOS GE25-F23-WEBLOAD'!$B:$B,$B209)</f>
        <v>8015.2</v>
      </c>
      <c r="S209" s="52">
        <f>SUMIFS(GENED!$O:$O,GENED!$A:$A,$A209,GENED!$B:$B,$B209)</f>
        <v>3350353</v>
      </c>
      <c r="T209" s="52">
        <f>SUMIFS(GENED!$AQ:$AQ,GENED!$A:$A,$A209,GENED!$B:$B,$B209)</f>
        <v>544176.20800000429</v>
      </c>
      <c r="U209" s="52">
        <f>SUMIFS(GENED!$AA:$AA,GENED!$A:$A,$A209,GENED!$B:$B,$B209)</f>
        <v>0</v>
      </c>
      <c r="V209" s="52">
        <f>SUMIFS(GENED!$S:$S,GENED!$A:$A,$A209,GENED!$B:$B,$B209)</f>
        <v>30876.17994204432</v>
      </c>
      <c r="W209" s="53">
        <f>SUMIFS(EL!D:D,EL!$A:$A,$A209,EL!$B:$B,$B209)</f>
        <v>674500</v>
      </c>
      <c r="X209" s="52">
        <f>SUMIFS('Student Support Aid'!G:G,'Student Support Aid'!$A:$A,$A209,'Student Support Aid'!$B:$B,$B209)</f>
        <v>136899.61599999998</v>
      </c>
      <c r="Y209" s="53">
        <f>SUMIFS('School Library Aid'!I:I,'School Library Aid'!$A:$A,$A209,'School Library Aid'!$B:$B,$B209)</f>
        <v>129124.87199999999</v>
      </c>
      <c r="Z209" s="53">
        <f>SUMIF(AIEA!A:A,A209,AIEA!D:D)</f>
        <v>45986</v>
      </c>
      <c r="AA209" s="53">
        <f>SUMIFS('EOS GE25-F23-WEBLOAD'!$G:$G,'EOS GE25-F23-WEBLOAD'!$A:$A,$A209,'EOS GE25-F23-WEBLOAD'!$B:$B,$B209)*2</f>
        <v>16030.4</v>
      </c>
      <c r="AB209" s="53">
        <f>SUMIF('Community Ed'!A:A,'Major Revenues'!A209,'Community Ed'!C:C)</f>
        <v>50449.88</v>
      </c>
      <c r="AC209" s="53">
        <f>SUMIFS(SPED!E:E,SPED!A:A,A209,SPED!B:B,B209)</f>
        <v>3430887.0749247149</v>
      </c>
      <c r="AD209" s="55">
        <f t="shared" si="56"/>
        <v>8409283.2308667637</v>
      </c>
      <c r="AE209" s="55">
        <f t="shared" si="57"/>
        <v>1049.1669865838362</v>
      </c>
      <c r="AF209" s="51"/>
    </row>
    <row r="210" spans="1:32" x14ac:dyDescent="0.25">
      <c r="A210" s="3">
        <v>624</v>
      </c>
      <c r="B210" s="3">
        <v>1</v>
      </c>
      <c r="C210" s="4" t="s">
        <v>234</v>
      </c>
      <c r="D210" s="5">
        <v>3</v>
      </c>
      <c r="E210" s="52">
        <f>SUMIFS('EOS GE24-F23-WEBLOAD'!$G:$G,'EOS GE24-F23-WEBLOAD'!$A:$A,$A210,'EOS GE24-F23-WEBLOAD'!$B:$B,$B210)</f>
        <v>9140.7999999999993</v>
      </c>
      <c r="F210" s="52">
        <f>SUMIFS(GENED!$F:$F,GENED!$A:$A,$A210,GENED!$B:$B,$B210)</f>
        <v>2513720</v>
      </c>
      <c r="G210" s="52">
        <f>SUMIFS(GENED!$AM:$AM,GENED!$A:$A,$A210,GENED!$B:$B,$B210)</f>
        <v>173368.9999999851</v>
      </c>
      <c r="H210" s="52">
        <f>SUMIFS(GENED!$J:$J,GENED!$A:$A,$A210,GENED!$B:$B,$B210)</f>
        <v>155903.02053202939</v>
      </c>
      <c r="I210" s="52">
        <f>SUMIFS(EL!C:C,EL!$A:$A,$A210,EL!$B:$B,$B210)</f>
        <v>166171</v>
      </c>
      <c r="J210" s="52">
        <f>SUMIFS('Student Support Aid'!F:F,'Student Support Aid'!$A:$A,$A210,'Student Support Aid'!$B:$B,$B210)</f>
        <v>109141.15199999999</v>
      </c>
      <c r="K210" s="52">
        <f>SUMIFS('School Library Aid'!H:H,'School Library Aid'!$A:$A,$A210,'School Library Aid'!$B:$B,$B210)</f>
        <v>147258.28799999997</v>
      </c>
      <c r="L210" s="52">
        <v>36756</v>
      </c>
      <c r="M210" s="52">
        <f>SUMIFS('EOS GE24-F23-WEBLOAD'!$G:$G,'EOS GE24-F23-WEBLOAD'!$A:$A,$A210,'EOS GE24-F23-WEBLOAD'!$B:$B,$B210)*2</f>
        <v>18281.599999999999</v>
      </c>
      <c r="N210" s="52">
        <f>SUMIFS(SPED!D:D,SPED!A:A,A210,SPED!B:B,B210)</f>
        <v>4300556.4285601452</v>
      </c>
      <c r="O210" s="55">
        <f t="shared" si="54"/>
        <v>7621156.48909216</v>
      </c>
      <c r="P210" s="52">
        <f t="shared" si="55"/>
        <v>833.75158510110282</v>
      </c>
      <c r="Q210" s="64"/>
      <c r="R210" s="52">
        <f>SUMIFS('EOS GE25-F23-WEBLOAD'!$G:$G,'EOS GE25-F23-WEBLOAD'!$A:$A,$A210,'EOS GE25-F23-WEBLOAD'!$B:$B,$B210)</f>
        <v>9408.2000000000007</v>
      </c>
      <c r="S210" s="52">
        <f>SUMIFS(GENED!$O:$O,GENED!$A:$A,$A210,GENED!$B:$B,$B210)</f>
        <v>3932627</v>
      </c>
      <c r="T210" s="52">
        <f>SUMIFS(GENED!$AQ:$AQ,GENED!$A:$A,$A210,GENED!$B:$B,$B210)</f>
        <v>247739.39599999785</v>
      </c>
      <c r="U210" s="52">
        <f>SUMIFS(GENED!$AA:$AA,GENED!$A:$A,$A210,GENED!$B:$B,$B210)</f>
        <v>0</v>
      </c>
      <c r="V210" s="52">
        <f>SUMIFS(GENED!$S:$S,GENED!$A:$A,$A210,GENED!$B:$B,$B210)</f>
        <v>150914.78695594604</v>
      </c>
      <c r="W210" s="53">
        <f>SUMIFS(EL!D:D,EL!$A:$A,$A210,EL!$B:$B,$B210)</f>
        <v>165642</v>
      </c>
      <c r="X210" s="52">
        <f>SUMIFS('Student Support Aid'!G:G,'Student Support Aid'!$A:$A,$A210,'Student Support Aid'!$B:$B,$B210)</f>
        <v>160692.05599999998</v>
      </c>
      <c r="Y210" s="53">
        <f>SUMIFS('School Library Aid'!I:I,'School Library Aid'!$A:$A,$A210,'School Library Aid'!$B:$B,$B210)</f>
        <v>151566.10200000001</v>
      </c>
      <c r="Z210" s="53">
        <f>SUMIF(AIEA!A:A,A210,AIEA!D:D)</f>
        <v>37608</v>
      </c>
      <c r="AA210" s="53">
        <f>SUMIFS('EOS GE25-F23-WEBLOAD'!$G:$G,'EOS GE25-F23-WEBLOAD'!$A:$A,$A210,'EOS GE25-F23-WEBLOAD'!$B:$B,$B210)*2</f>
        <v>18816.400000000001</v>
      </c>
      <c r="AB210" s="53">
        <f>SUMIF('Community Ed'!A:A,'Major Revenues'!A210,'Community Ed'!C:C)</f>
        <v>31351.02</v>
      </c>
      <c r="AC210" s="53">
        <f>SUMIFS(SPED!E:E,SPED!A:A,A210,SPED!B:B,B210)</f>
        <v>4374708.6864</v>
      </c>
      <c r="AD210" s="55">
        <f t="shared" si="56"/>
        <v>9271665.4473559447</v>
      </c>
      <c r="AE210" s="55">
        <f t="shared" si="57"/>
        <v>985.48770725069028</v>
      </c>
      <c r="AF210" s="51"/>
    </row>
    <row r="211" spans="1:32" x14ac:dyDescent="0.25">
      <c r="A211" s="3">
        <v>625</v>
      </c>
      <c r="B211" s="3">
        <v>1</v>
      </c>
      <c r="C211" s="4" t="s">
        <v>235</v>
      </c>
      <c r="D211" s="5">
        <v>1</v>
      </c>
      <c r="E211" s="52">
        <f>SUMIFS('EOS GE24-F23-WEBLOAD'!$G:$G,'EOS GE24-F23-WEBLOAD'!$A:$A,$A211,'EOS GE24-F23-WEBLOAD'!$B:$B,$B211)</f>
        <v>34359.199999999997</v>
      </c>
      <c r="F211" s="52">
        <f>SUMIFS(GENED!$F:$F,GENED!$A:$A,$A211,GENED!$B:$B,$B211)</f>
        <v>9448780</v>
      </c>
      <c r="G211" s="52">
        <f>SUMIFS(GENED!$AM:$AM,GENED!$A:$A,$A211,GENED!$B:$B,$B211)</f>
        <v>3149494</v>
      </c>
      <c r="H211" s="52">
        <f>SUMIFS(GENED!$J:$J,GENED!$A:$A,$A211,GENED!$B:$B,$B211)</f>
        <v>0</v>
      </c>
      <c r="I211" s="52">
        <f>SUMIFS(EL!C:C,EL!$A:$A,$A211,EL!$B:$B,$B211)</f>
        <v>5396000</v>
      </c>
      <c r="J211" s="52">
        <f>SUMIFS('Student Support Aid'!F:F,'Student Support Aid'!$A:$A,$A211,'Student Support Aid'!$B:$B,$B211)</f>
        <v>410248.84799999994</v>
      </c>
      <c r="K211" s="52">
        <f>SUMIFS('School Library Aid'!H:H,'School Library Aid'!$A:$A,$A211,'School Library Aid'!$B:$B,$B211)</f>
        <v>553526.71199999994</v>
      </c>
      <c r="L211" s="52">
        <v>169810</v>
      </c>
      <c r="M211" s="52">
        <f>SUMIFS('EOS GE24-F23-WEBLOAD'!$G:$G,'EOS GE24-F23-WEBLOAD'!$A:$A,$A211,'EOS GE24-F23-WEBLOAD'!$B:$B,$B211)*2</f>
        <v>68718.399999999994</v>
      </c>
      <c r="N211" s="52">
        <f>SUMIFS(SPED!D:D,SPED!A:A,A211,SPED!B:B,B211)</f>
        <v>19426281.802218936</v>
      </c>
      <c r="O211" s="55">
        <f t="shared" si="54"/>
        <v>38622859.762218937</v>
      </c>
      <c r="P211" s="52">
        <f t="shared" si="55"/>
        <v>1124.0907751699383</v>
      </c>
      <c r="Q211" s="64"/>
      <c r="R211" s="52">
        <f>SUMIFS('EOS GE25-F23-WEBLOAD'!$G:$G,'EOS GE25-F23-WEBLOAD'!$A:$A,$A211,'EOS GE25-F23-WEBLOAD'!$B:$B,$B211)</f>
        <v>33919.199999999997</v>
      </c>
      <c r="S211" s="52">
        <f>SUMIFS(GENED!$O:$O,GENED!$A:$A,$A211,GENED!$B:$B,$B211)</f>
        <v>14178225</v>
      </c>
      <c r="T211" s="52">
        <f>SUMIFS(GENED!$AQ:$AQ,GENED!$A:$A,$A211,GENED!$B:$B,$B211)</f>
        <v>4690552</v>
      </c>
      <c r="U211" s="52">
        <f>SUMIFS(GENED!$AA:$AA,GENED!$A:$A,$A211,GENED!$B:$B,$B211)</f>
        <v>0</v>
      </c>
      <c r="V211" s="52">
        <f>SUMIFS(GENED!$S:$S,GENED!$A:$A,$A211,GENED!$B:$B,$B211)</f>
        <v>0</v>
      </c>
      <c r="W211" s="53">
        <f>SUMIFS(EL!D:D,EL!$A:$A,$A211,EL!$B:$B,$B211)</f>
        <v>5396000</v>
      </c>
      <c r="X211" s="52">
        <f>SUMIFS('Student Support Aid'!G:G,'Student Support Aid'!$A:$A,$A211,'Student Support Aid'!$B:$B,$B211)</f>
        <v>579339.93599999987</v>
      </c>
      <c r="Y211" s="53">
        <f>SUMIFS('School Library Aid'!I:I,'School Library Aid'!$A:$A,$A211,'School Library Aid'!$B:$B,$B211)</f>
        <v>546438.31199999992</v>
      </c>
      <c r="Z211" s="53">
        <f>SUMIF(AIEA!A:A,A211,AIEA!D:D)</f>
        <v>176200</v>
      </c>
      <c r="AA211" s="53">
        <f>SUMIFS('EOS GE25-F23-WEBLOAD'!$G:$G,'EOS GE25-F23-WEBLOAD'!$A:$A,$A211,'EOS GE25-F23-WEBLOAD'!$B:$B,$B211)*2</f>
        <v>67838.399999999994</v>
      </c>
      <c r="AB211" s="53">
        <f>SUMIF('Community Ed'!A:A,'Major Revenues'!A211,'Community Ed'!C:C)</f>
        <v>680626.32</v>
      </c>
      <c r="AC211" s="53">
        <f>SUMIFS(SPED!E:E,SPED!A:A,A211,SPED!B:B,B211)</f>
        <v>20657630.137472153</v>
      </c>
      <c r="AD211" s="55">
        <f t="shared" si="56"/>
        <v>46972850.105472147</v>
      </c>
      <c r="AE211" s="55">
        <f t="shared" si="57"/>
        <v>1384.8454593702727</v>
      </c>
      <c r="AF211" s="51"/>
    </row>
    <row r="212" spans="1:32" x14ac:dyDescent="0.25">
      <c r="A212" s="3">
        <v>630</v>
      </c>
      <c r="B212" s="3">
        <v>1</v>
      </c>
      <c r="C212" s="4" t="s">
        <v>236</v>
      </c>
      <c r="D212" s="5">
        <v>6</v>
      </c>
      <c r="E212" s="52">
        <f>SUMIFS('EOS GE24-F23-WEBLOAD'!$G:$G,'EOS GE24-F23-WEBLOAD'!$A:$A,$A212,'EOS GE24-F23-WEBLOAD'!$B:$B,$B212)</f>
        <v>409.59999999999997</v>
      </c>
      <c r="F212" s="52">
        <f>SUMIFS(GENED!$F:$F,GENED!$A:$A,$A212,GENED!$B:$B,$B212)</f>
        <v>112640</v>
      </c>
      <c r="G212" s="52">
        <f>SUMIFS(GENED!$AM:$AM,GENED!$A:$A,$A212,GENED!$B:$B,$B212)</f>
        <v>26042</v>
      </c>
      <c r="H212" s="52">
        <f>SUMIFS(GENED!$J:$J,GENED!$A:$A,$A212,GENED!$B:$B,$B212)</f>
        <v>4368.7088550000044</v>
      </c>
      <c r="I212" s="52">
        <f>SUMIFS(EL!C:C,EL!$A:$A,$A212,EL!$B:$B,$B212)</f>
        <v>0</v>
      </c>
      <c r="J212" s="52">
        <f>SUMIFS('Student Support Aid'!F:F,'Student Support Aid'!$A:$A,$A212,'Student Support Aid'!$B:$B,$B212)</f>
        <v>40000</v>
      </c>
      <c r="K212" s="52">
        <f>SUMIFS('School Library Aid'!H:H,'School Library Aid'!$A:$A,$A212,'School Library Aid'!$B:$B,$B212)</f>
        <v>40000</v>
      </c>
      <c r="L212" s="52">
        <v>0</v>
      </c>
      <c r="M212" s="52">
        <f>SUMIFS('EOS GE24-F23-WEBLOAD'!$G:$G,'EOS GE24-F23-WEBLOAD'!$A:$A,$A212,'EOS GE24-F23-WEBLOAD'!$B:$B,$B212)*2</f>
        <v>819.19999999999993</v>
      </c>
      <c r="N212" s="52">
        <f>SUMIFS(SPED!D:D,SPED!A:A,A212,SPED!B:B,B212)</f>
        <v>149381.86746049591</v>
      </c>
      <c r="O212" s="55">
        <f t="shared" si="54"/>
        <v>373251.77631549595</v>
      </c>
      <c r="P212" s="52">
        <f t="shared" si="55"/>
        <v>911.25921952025385</v>
      </c>
      <c r="Q212" s="64"/>
      <c r="R212" s="52">
        <f>SUMIFS('EOS GE25-F23-WEBLOAD'!$G:$G,'EOS GE25-F23-WEBLOAD'!$A:$A,$A212,'EOS GE25-F23-WEBLOAD'!$B:$B,$B212)</f>
        <v>421.59999999999997</v>
      </c>
      <c r="S212" s="52">
        <f>SUMIFS(GENED!$O:$O,GENED!$A:$A,$A212,GENED!$B:$B,$B212)</f>
        <v>176229</v>
      </c>
      <c r="T212" s="52">
        <f>SUMIFS(GENED!$AQ:$AQ,GENED!$A:$A,$A212,GENED!$B:$B,$B212)</f>
        <v>37467.262000000104</v>
      </c>
      <c r="U212" s="52">
        <f>SUMIFS(GENED!$AA:$AA,GENED!$A:$A,$A212,GENED!$B:$B,$B212)</f>
        <v>14105</v>
      </c>
      <c r="V212" s="52">
        <f>SUMIFS(GENED!$S:$S,GENED!$A:$A,$A212,GENED!$B:$B,$B212)</f>
        <v>2485.1730043044663</v>
      </c>
      <c r="W212" s="53">
        <f>SUMIFS(EL!D:D,EL!$A:$A,$A212,EL!$B:$B,$B212)</f>
        <v>0</v>
      </c>
      <c r="X212" s="52">
        <f>SUMIFS('Student Support Aid'!G:G,'Student Support Aid'!$A:$A,$A212,'Student Support Aid'!$B:$B,$B212)</f>
        <v>40000</v>
      </c>
      <c r="Y212" s="53">
        <f>SUMIFS('School Library Aid'!I:I,'School Library Aid'!$A:$A,$A212,'School Library Aid'!$B:$B,$B212)</f>
        <v>40000</v>
      </c>
      <c r="Z212" s="53">
        <f>SUMIF(AIEA!A:A,A212,AIEA!D:D)</f>
        <v>0</v>
      </c>
      <c r="AA212" s="53">
        <f>SUMIFS('EOS GE25-F23-WEBLOAD'!$G:$G,'EOS GE25-F23-WEBLOAD'!$A:$A,$A212,'EOS GE25-F23-WEBLOAD'!$B:$B,$B212)*2</f>
        <v>843.19999999999993</v>
      </c>
      <c r="AB212" s="53">
        <f>SUMIF('Community Ed'!A:A,'Major Revenues'!A212,'Community Ed'!C:C)</f>
        <v>9225.26</v>
      </c>
      <c r="AC212" s="53">
        <f>SUMIFS(SPED!E:E,SPED!A:A,A212,SPED!B:B,B212)</f>
        <v>142949.1158293297</v>
      </c>
      <c r="AD212" s="55">
        <f t="shared" si="56"/>
        <v>463304.0108336343</v>
      </c>
      <c r="AE212" s="55">
        <f t="shared" si="57"/>
        <v>1098.9184317685824</v>
      </c>
      <c r="AF212" s="51"/>
    </row>
    <row r="213" spans="1:32" x14ac:dyDescent="0.25">
      <c r="A213" s="3">
        <v>635</v>
      </c>
      <c r="B213" s="3">
        <v>1</v>
      </c>
      <c r="C213" s="4" t="s">
        <v>237</v>
      </c>
      <c r="D213" s="5">
        <v>6</v>
      </c>
      <c r="E213" s="52">
        <f>SUMIFS('EOS GE24-F23-WEBLOAD'!$G:$G,'EOS GE24-F23-WEBLOAD'!$A:$A,$A213,'EOS GE24-F23-WEBLOAD'!$B:$B,$B213)</f>
        <v>74</v>
      </c>
      <c r="F213" s="52">
        <f>SUMIFS(GENED!$F:$F,GENED!$A:$A,$A213,GENED!$B:$B,$B213)</f>
        <v>20350</v>
      </c>
      <c r="G213" s="52">
        <f>SUMIFS(GENED!$AM:$AM,GENED!$A:$A,$A213,GENED!$B:$B,$B213)</f>
        <v>2638</v>
      </c>
      <c r="H213" s="52">
        <f>SUMIFS(GENED!$J:$J,GENED!$A:$A,$A213,GENED!$B:$B,$B213)</f>
        <v>0</v>
      </c>
      <c r="I213" s="52">
        <f>SUMIFS(EL!C:C,EL!$A:$A,$A213,EL!$B:$B,$B213)</f>
        <v>0</v>
      </c>
      <c r="J213" s="52">
        <f>SUMIFS('Student Support Aid'!F:F,'Student Support Aid'!$A:$A,$A213,'Student Support Aid'!$B:$B,$B213)</f>
        <v>40000</v>
      </c>
      <c r="K213" s="52">
        <f>SUMIFS('School Library Aid'!H:H,'School Library Aid'!$A:$A,$A213,'School Library Aid'!$B:$B,$B213)</f>
        <v>40000</v>
      </c>
      <c r="L213" s="52">
        <v>0</v>
      </c>
      <c r="M213" s="52">
        <f>SUMIFS('EOS GE24-F23-WEBLOAD'!$G:$G,'EOS GE24-F23-WEBLOAD'!$A:$A,$A213,'EOS GE24-F23-WEBLOAD'!$B:$B,$B213)*2</f>
        <v>148</v>
      </c>
      <c r="N213" s="52">
        <f>SUMIFS(SPED!D:D,SPED!A:A,A213,SPED!B:B,B213)</f>
        <v>54616.342098065885</v>
      </c>
      <c r="O213" s="55">
        <f t="shared" si="54"/>
        <v>157752.34209806588</v>
      </c>
      <c r="P213" s="52">
        <f t="shared" si="55"/>
        <v>2131.78840673062</v>
      </c>
      <c r="Q213" s="64"/>
      <c r="R213" s="52">
        <f>SUMIFS('EOS GE25-F23-WEBLOAD'!$G:$G,'EOS GE25-F23-WEBLOAD'!$A:$A,$A213,'EOS GE25-F23-WEBLOAD'!$B:$B,$B213)</f>
        <v>74</v>
      </c>
      <c r="S213" s="52">
        <f>SUMIFS(GENED!$O:$O,GENED!$A:$A,$A213,GENED!$B:$B,$B213)</f>
        <v>30932</v>
      </c>
      <c r="T213" s="52">
        <f>SUMIFS(GENED!$AQ:$AQ,GENED!$A:$A,$A213,GENED!$B:$B,$B213)</f>
        <v>2994.2399999999907</v>
      </c>
      <c r="U213" s="52">
        <f>SUMIFS(GENED!$AA:$AA,GENED!$A:$A,$A213,GENED!$B:$B,$B213)</f>
        <v>4004</v>
      </c>
      <c r="V213" s="52">
        <f>SUMIFS(GENED!$S:$S,GENED!$A:$A,$A213,GENED!$B:$B,$B213)</f>
        <v>80.198170777577616</v>
      </c>
      <c r="W213" s="53">
        <f>SUMIFS(EL!D:D,EL!$A:$A,$A213,EL!$B:$B,$B213)</f>
        <v>0</v>
      </c>
      <c r="X213" s="52">
        <f>SUMIFS('Student Support Aid'!G:G,'Student Support Aid'!$A:$A,$A213,'Student Support Aid'!$B:$B,$B213)</f>
        <v>40000</v>
      </c>
      <c r="Y213" s="53">
        <f>SUMIFS('School Library Aid'!I:I,'School Library Aid'!$A:$A,$A213,'School Library Aid'!$B:$B,$B213)</f>
        <v>40000</v>
      </c>
      <c r="Z213" s="53">
        <f>SUMIF(AIEA!A:A,A213,AIEA!D:D)</f>
        <v>0</v>
      </c>
      <c r="AA213" s="53">
        <f>SUMIFS('EOS GE25-F23-WEBLOAD'!$G:$G,'EOS GE25-F23-WEBLOAD'!$A:$A,$A213,'EOS GE25-F23-WEBLOAD'!$B:$B,$B213)*2</f>
        <v>148</v>
      </c>
      <c r="AB213" s="53">
        <f>SUMIF('Community Ed'!A:A,'Major Revenues'!A213,'Community Ed'!C:C)</f>
        <v>0</v>
      </c>
      <c r="AC213" s="53">
        <f>SUMIFS(SPED!E:E,SPED!A:A,A213,SPED!B:B,B213)</f>
        <v>54027.694644394709</v>
      </c>
      <c r="AD213" s="55">
        <f t="shared" si="56"/>
        <v>172186.13281517228</v>
      </c>
      <c r="AE213" s="55">
        <f t="shared" si="57"/>
        <v>2326.8396326374632</v>
      </c>
      <c r="AF213" s="51"/>
    </row>
    <row r="214" spans="1:32" x14ac:dyDescent="0.25">
      <c r="A214" s="3">
        <v>640</v>
      </c>
      <c r="B214" s="3">
        <v>1</v>
      </c>
      <c r="C214" s="4" t="s">
        <v>238</v>
      </c>
      <c r="D214" s="5">
        <v>6</v>
      </c>
      <c r="E214" s="52">
        <f>SUMIFS('EOS GE24-F23-WEBLOAD'!$G:$G,'EOS GE24-F23-WEBLOAD'!$A:$A,$A214,'EOS GE24-F23-WEBLOAD'!$B:$B,$B214)</f>
        <v>439.59999999999997</v>
      </c>
      <c r="F214" s="52">
        <f>SUMIFS(GENED!$F:$F,GENED!$A:$A,$A214,GENED!$B:$B,$B214)</f>
        <v>120890</v>
      </c>
      <c r="G214" s="52">
        <f>SUMIFS(GENED!$AM:$AM,GENED!$A:$A,$A214,GENED!$B:$B,$B214)</f>
        <v>22918</v>
      </c>
      <c r="H214" s="52">
        <f>SUMIFS(GENED!$J:$J,GENED!$A:$A,$A214,GENED!$B:$B,$B214)</f>
        <v>6984.2244814696605</v>
      </c>
      <c r="I214" s="52">
        <f>SUMIFS(EL!C:C,EL!$A:$A,$A214,EL!$B:$B,$B214)</f>
        <v>0</v>
      </c>
      <c r="J214" s="52">
        <f>SUMIFS('Student Support Aid'!F:F,'Student Support Aid'!$A:$A,$A214,'Student Support Aid'!$B:$B,$B214)</f>
        <v>40000</v>
      </c>
      <c r="K214" s="52">
        <f>SUMIFS('School Library Aid'!H:H,'School Library Aid'!$A:$A,$A214,'School Library Aid'!$B:$B,$B214)</f>
        <v>40000</v>
      </c>
      <c r="L214" s="52">
        <v>0</v>
      </c>
      <c r="M214" s="52">
        <f>SUMIFS('EOS GE24-F23-WEBLOAD'!$G:$G,'EOS GE24-F23-WEBLOAD'!$A:$A,$A214,'EOS GE24-F23-WEBLOAD'!$B:$B,$B214)*2</f>
        <v>879.19999999999993</v>
      </c>
      <c r="N214" s="52">
        <f>SUMIFS(SPED!D:D,SPED!A:A,A214,SPED!B:B,B214)</f>
        <v>42536.409291957476</v>
      </c>
      <c r="O214" s="55">
        <f t="shared" si="54"/>
        <v>274207.83377342718</v>
      </c>
      <c r="P214" s="52">
        <f t="shared" si="55"/>
        <v>623.76668283309186</v>
      </c>
      <c r="Q214" s="64"/>
      <c r="R214" s="52">
        <f>SUMIFS('EOS GE25-F23-WEBLOAD'!$G:$G,'EOS GE25-F23-WEBLOAD'!$A:$A,$A214,'EOS GE25-F23-WEBLOAD'!$B:$B,$B214)</f>
        <v>435.79999999999995</v>
      </c>
      <c r="S214" s="52">
        <f>SUMIFS(GENED!$O:$O,GENED!$A:$A,$A214,GENED!$B:$B,$B214)</f>
        <v>182165</v>
      </c>
      <c r="T214" s="52">
        <f>SUMIFS(GENED!$AQ:$AQ,GENED!$A:$A,$A214,GENED!$B:$B,$B214)</f>
        <v>31106.141999999993</v>
      </c>
      <c r="U214" s="52">
        <f>SUMIFS(GENED!$AA:$AA,GENED!$A:$A,$A214,GENED!$B:$B,$B214)</f>
        <v>21988</v>
      </c>
      <c r="V214" s="52">
        <f>SUMIFS(GENED!$S:$S,GENED!$A:$A,$A214,GENED!$B:$B,$B214)</f>
        <v>5119.1794148615445</v>
      </c>
      <c r="W214" s="53">
        <f>SUMIFS(EL!D:D,EL!$A:$A,$A214,EL!$B:$B,$B214)</f>
        <v>0</v>
      </c>
      <c r="X214" s="52">
        <f>SUMIFS('Student Support Aid'!G:G,'Student Support Aid'!$A:$A,$A214,'Student Support Aid'!$B:$B,$B214)</f>
        <v>40000</v>
      </c>
      <c r="Y214" s="53">
        <f>SUMIFS('School Library Aid'!I:I,'School Library Aid'!$A:$A,$A214,'School Library Aid'!$B:$B,$B214)</f>
        <v>40000</v>
      </c>
      <c r="Z214" s="53">
        <f>SUMIF(AIEA!A:A,A214,AIEA!D:D)</f>
        <v>0</v>
      </c>
      <c r="AA214" s="53">
        <f>SUMIFS('EOS GE25-F23-WEBLOAD'!$G:$G,'EOS GE25-F23-WEBLOAD'!$A:$A,$A214,'EOS GE25-F23-WEBLOAD'!$B:$B,$B214)*2</f>
        <v>871.59999999999991</v>
      </c>
      <c r="AB214" s="53">
        <f>SUMIF('Community Ed'!A:A,'Major Revenues'!A214,'Community Ed'!C:C)</f>
        <v>0</v>
      </c>
      <c r="AC214" s="53">
        <f>SUMIFS(SPED!E:E,SPED!A:A,A214,SPED!B:B,B214)</f>
        <v>45656.318422423996</v>
      </c>
      <c r="AD214" s="55">
        <f t="shared" si="56"/>
        <v>366906.23983728548</v>
      </c>
      <c r="AE214" s="55">
        <f t="shared" si="57"/>
        <v>841.91427222874142</v>
      </c>
      <c r="AF214" s="51"/>
    </row>
    <row r="215" spans="1:32" x14ac:dyDescent="0.25">
      <c r="A215" s="3">
        <v>656</v>
      </c>
      <c r="B215" s="3">
        <v>1</v>
      </c>
      <c r="C215" s="4" t="s">
        <v>239</v>
      </c>
      <c r="D215" s="5">
        <v>4</v>
      </c>
      <c r="E215" s="52">
        <f>SUMIFS('EOS GE24-F23-WEBLOAD'!$G:$G,'EOS GE24-F23-WEBLOAD'!$A:$A,$A215,'EOS GE24-F23-WEBLOAD'!$B:$B,$B215)</f>
        <v>3366.97</v>
      </c>
      <c r="F215" s="52">
        <f>SUMIFS(GENED!$F:$F,GENED!$A:$A,$A215,GENED!$B:$B,$B215)</f>
        <v>925917</v>
      </c>
      <c r="G215" s="52">
        <f>SUMIFS(GENED!$AM:$AM,GENED!$A:$A,$A215,GENED!$B:$B,$B215)</f>
        <v>342423</v>
      </c>
      <c r="H215" s="52">
        <f>SUMIFS(GENED!$J:$J,GENED!$A:$A,$A215,GENED!$B:$B,$B215)</f>
        <v>0</v>
      </c>
      <c r="I215" s="52">
        <f>SUMIFS(EL!C:C,EL!$A:$A,$A215,EL!$B:$B,$B215)</f>
        <v>635450</v>
      </c>
      <c r="J215" s="52">
        <f>SUMIFS('Student Support Aid'!F:F,'Student Support Aid'!$A:$A,$A215,'Student Support Aid'!$B:$B,$B215)</f>
        <v>40201.621799999994</v>
      </c>
      <c r="K215" s="52">
        <f>SUMIFS('School Library Aid'!H:H,'School Library Aid'!$A:$A,$A215,'School Library Aid'!$B:$B,$B215)</f>
        <v>54241.886699999995</v>
      </c>
      <c r="L215" s="52">
        <v>0</v>
      </c>
      <c r="M215" s="52">
        <f>SUMIFS('EOS GE24-F23-WEBLOAD'!$G:$G,'EOS GE24-F23-WEBLOAD'!$A:$A,$A215,'EOS GE24-F23-WEBLOAD'!$B:$B,$B215)*2</f>
        <v>6733.94</v>
      </c>
      <c r="N215" s="52">
        <f>SUMIFS(SPED!D:D,SPED!A:A,A215,SPED!B:B,B215)</f>
        <v>2332029.3282340039</v>
      </c>
      <c r="O215" s="55">
        <f t="shared" si="54"/>
        <v>4336996.7767340038</v>
      </c>
      <c r="P215" s="52">
        <f t="shared" si="55"/>
        <v>1288.1008077690042</v>
      </c>
      <c r="Q215" s="64"/>
      <c r="R215" s="52">
        <f>SUMIFS('EOS GE25-F23-WEBLOAD'!$G:$G,'EOS GE25-F23-WEBLOAD'!$A:$A,$A215,'EOS GE25-F23-WEBLOAD'!$B:$B,$B215)</f>
        <v>3283.7699999999995</v>
      </c>
      <c r="S215" s="52">
        <f>SUMIFS(GENED!$O:$O,GENED!$A:$A,$A215,GENED!$B:$B,$B215)</f>
        <v>1372615</v>
      </c>
      <c r="T215" s="52">
        <f>SUMIFS(GENED!$AQ:$AQ,GENED!$A:$A,$A215,GENED!$B:$B,$B215)</f>
        <v>509934</v>
      </c>
      <c r="U215" s="52">
        <f>SUMIFS(GENED!$AA:$AA,GENED!$A:$A,$A215,GENED!$B:$B,$B215)</f>
        <v>0</v>
      </c>
      <c r="V215" s="52">
        <f>SUMIFS(GENED!$S:$S,GENED!$A:$A,$A215,GENED!$B:$B,$B215)</f>
        <v>0</v>
      </c>
      <c r="W215" s="53">
        <f>SUMIFS(EL!D:D,EL!$A:$A,$A215,EL!$B:$B,$B215)</f>
        <v>642550</v>
      </c>
      <c r="X215" s="52">
        <f>SUMIFS('Student Support Aid'!G:G,'Student Support Aid'!$A:$A,$A215,'Student Support Aid'!$B:$B,$B215)</f>
        <v>56086.79159999999</v>
      </c>
      <c r="Y215" s="53">
        <f>SUMIFS('School Library Aid'!I:I,'School Library Aid'!$A:$A,$A215,'School Library Aid'!$B:$B,$B215)</f>
        <v>52901.534699999989</v>
      </c>
      <c r="Z215" s="53">
        <f>SUMIF(AIEA!A:A,A215,AIEA!D:D)</f>
        <v>0</v>
      </c>
      <c r="AA215" s="53">
        <f>SUMIFS('EOS GE25-F23-WEBLOAD'!$G:$G,'EOS GE25-F23-WEBLOAD'!$A:$A,$A215,'EOS GE25-F23-WEBLOAD'!$B:$B,$B215)*2</f>
        <v>6567.5399999999991</v>
      </c>
      <c r="AB215" s="53">
        <f>SUMIF('Community Ed'!A:A,'Major Revenues'!A215,'Community Ed'!C:C)</f>
        <v>92089.35</v>
      </c>
      <c r="AC215" s="53">
        <f>SUMIFS(SPED!E:E,SPED!A:A,A215,SPED!B:B,B215)</f>
        <v>2525546.7277308404</v>
      </c>
      <c r="AD215" s="55">
        <f t="shared" si="56"/>
        <v>5258290.9440308409</v>
      </c>
      <c r="AE215" s="55">
        <f t="shared" si="57"/>
        <v>1601.2969678238248</v>
      </c>
      <c r="AF215" s="51"/>
    </row>
    <row r="216" spans="1:32" x14ac:dyDescent="0.25">
      <c r="A216" s="3">
        <v>659</v>
      </c>
      <c r="B216" s="3">
        <v>1</v>
      </c>
      <c r="C216" s="4" t="s">
        <v>240</v>
      </c>
      <c r="D216" s="5">
        <v>3</v>
      </c>
      <c r="E216" s="52">
        <f>SUMIFS('EOS GE24-F23-WEBLOAD'!$G:$G,'EOS GE24-F23-WEBLOAD'!$A:$A,$A216,'EOS GE24-F23-WEBLOAD'!$B:$B,$B216)</f>
        <v>4047.6000000000004</v>
      </c>
      <c r="F216" s="52">
        <f>SUMIFS(GENED!$F:$F,GENED!$A:$A,$A216,GENED!$B:$B,$B216)</f>
        <v>1113090</v>
      </c>
      <c r="G216" s="52">
        <f>SUMIFS(GENED!$AM:$AM,GENED!$A:$A,$A216,GENED!$B:$B,$B216)</f>
        <v>83455</v>
      </c>
      <c r="H216" s="52">
        <f>SUMIFS(GENED!$J:$J,GENED!$A:$A,$A216,GENED!$B:$B,$B216)</f>
        <v>0</v>
      </c>
      <c r="I216" s="52">
        <f>SUMIFS(EL!C:C,EL!$A:$A,$A216,EL!$B:$B,$B216)</f>
        <v>112427</v>
      </c>
      <c r="J216" s="52">
        <f>SUMIFS('Student Support Aid'!F:F,'Student Support Aid'!$A:$A,$A216,'Student Support Aid'!$B:$B,$B216)</f>
        <v>48328.344000000005</v>
      </c>
      <c r="K216" s="52">
        <f>SUMIFS('School Library Aid'!H:H,'School Library Aid'!$A:$A,$A216,'School Library Aid'!$B:$B,$B216)</f>
        <v>65206.836000000003</v>
      </c>
      <c r="L216" s="52">
        <v>23692</v>
      </c>
      <c r="M216" s="52">
        <f>SUMIFS('EOS GE24-F23-WEBLOAD'!$G:$G,'EOS GE24-F23-WEBLOAD'!$A:$A,$A216,'EOS GE24-F23-WEBLOAD'!$B:$B,$B216)*2</f>
        <v>8095.2000000000007</v>
      </c>
      <c r="N216" s="52">
        <f>SUMIFS(SPED!D:D,SPED!A:A,A216,SPED!B:B,B216)</f>
        <v>1802739.0298278965</v>
      </c>
      <c r="O216" s="55">
        <f t="shared" si="54"/>
        <v>3257033.4098278964</v>
      </c>
      <c r="P216" s="52">
        <f t="shared" si="55"/>
        <v>804.68262916985282</v>
      </c>
      <c r="Q216" s="64"/>
      <c r="R216" s="52">
        <f>SUMIFS('EOS GE25-F23-WEBLOAD'!$G:$G,'EOS GE25-F23-WEBLOAD'!$A:$A,$A216,'EOS GE25-F23-WEBLOAD'!$B:$B,$B216)</f>
        <v>4047.6000000000004</v>
      </c>
      <c r="S216" s="52">
        <f>SUMIFS(GENED!$O:$O,GENED!$A:$A,$A216,GENED!$B:$B,$B216)</f>
        <v>1691897</v>
      </c>
      <c r="T216" s="52">
        <f>SUMIFS(GENED!$AQ:$AQ,GENED!$A:$A,$A216,GENED!$B:$B,$B216)</f>
        <v>125990</v>
      </c>
      <c r="U216" s="52">
        <f>SUMIFS(GENED!$AA:$AA,GENED!$A:$A,$A216,GENED!$B:$B,$B216)</f>
        <v>0</v>
      </c>
      <c r="V216" s="52">
        <f>SUMIFS(GENED!$S:$S,GENED!$A:$A,$A216,GENED!$B:$B,$B216)</f>
        <v>0</v>
      </c>
      <c r="W216" s="53">
        <f>SUMIFS(EL!D:D,EL!$A:$A,$A216,EL!$B:$B,$B216)</f>
        <v>112427</v>
      </c>
      <c r="X216" s="52">
        <f>SUMIFS('Student Support Aid'!G:G,'Student Support Aid'!$A:$A,$A216,'Student Support Aid'!$B:$B,$B216)</f>
        <v>69133.008000000002</v>
      </c>
      <c r="Y216" s="53">
        <f>SUMIFS('School Library Aid'!I:I,'School Library Aid'!$A:$A,$A216,'School Library Aid'!$B:$B,$B216)</f>
        <v>65206.836000000003</v>
      </c>
      <c r="Z216" s="53">
        <f>SUMIF(AIEA!A:A,A216,AIEA!D:D)</f>
        <v>23976</v>
      </c>
      <c r="AA216" s="53">
        <f>SUMIFS('EOS GE25-F23-WEBLOAD'!$G:$G,'EOS GE25-F23-WEBLOAD'!$A:$A,$A216,'EOS GE25-F23-WEBLOAD'!$B:$B,$B216)*2</f>
        <v>8095.2000000000007</v>
      </c>
      <c r="AB216" s="53">
        <f>SUMIF('Community Ed'!A:A,'Major Revenues'!A216,'Community Ed'!C:C)</f>
        <v>76197.47</v>
      </c>
      <c r="AC216" s="53">
        <f>SUMIFS(SPED!E:E,SPED!A:A,A216,SPED!B:B,B216)</f>
        <v>2012098.8749321681</v>
      </c>
      <c r="AD216" s="55">
        <f t="shared" si="56"/>
        <v>4185021.388932168</v>
      </c>
      <c r="AE216" s="55">
        <f t="shared" si="57"/>
        <v>1033.9513264483071</v>
      </c>
      <c r="AF216" s="51"/>
    </row>
    <row r="217" spans="1:32" x14ac:dyDescent="0.25">
      <c r="A217" s="3">
        <v>671</v>
      </c>
      <c r="B217" s="3">
        <v>1</v>
      </c>
      <c r="C217" s="4" t="s">
        <v>241</v>
      </c>
      <c r="D217" s="5">
        <v>6</v>
      </c>
      <c r="E217" s="52">
        <f>SUMIFS('EOS GE24-F23-WEBLOAD'!$G:$G,'EOS GE24-F23-WEBLOAD'!$A:$A,$A217,'EOS GE24-F23-WEBLOAD'!$B:$B,$B217)</f>
        <v>386.39999999999992</v>
      </c>
      <c r="F217" s="52">
        <f>SUMIFS(GENED!$F:$F,GENED!$A:$A,$A217,GENED!$B:$B,$B217)</f>
        <v>106260</v>
      </c>
      <c r="G217" s="52">
        <f>SUMIFS(GENED!$AM:$AM,GENED!$A:$A,$A217,GENED!$B:$B,$B217)</f>
        <v>12224</v>
      </c>
      <c r="H217" s="52">
        <f>SUMIFS(GENED!$J:$J,GENED!$A:$A,$A217,GENED!$B:$B,$B217)</f>
        <v>0</v>
      </c>
      <c r="I217" s="52">
        <f>SUMIFS(EL!C:C,EL!$A:$A,$A217,EL!$B:$B,$B217)</f>
        <v>10648</v>
      </c>
      <c r="J217" s="52">
        <f>SUMIFS('Student Support Aid'!F:F,'Student Support Aid'!$A:$A,$A217,'Student Support Aid'!$B:$B,$B217)</f>
        <v>40000</v>
      </c>
      <c r="K217" s="52">
        <f>SUMIFS('School Library Aid'!H:H,'School Library Aid'!$A:$A,$A217,'School Library Aid'!$B:$B,$B217)</f>
        <v>40000</v>
      </c>
      <c r="L217" s="52">
        <v>0</v>
      </c>
      <c r="M217" s="52">
        <f>SUMIFS('EOS GE24-F23-WEBLOAD'!$G:$G,'EOS GE24-F23-WEBLOAD'!$A:$A,$A217,'EOS GE24-F23-WEBLOAD'!$B:$B,$B217)*2</f>
        <v>772.79999999999984</v>
      </c>
      <c r="N217" s="52">
        <f>SUMIFS(SPED!D:D,SPED!A:A,A217,SPED!B:B,B217)</f>
        <v>120959.8396764826</v>
      </c>
      <c r="O217" s="55">
        <f t="shared" si="54"/>
        <v>330864.63967648259</v>
      </c>
      <c r="P217" s="52">
        <f t="shared" si="55"/>
        <v>856.27494740290547</v>
      </c>
      <c r="Q217" s="64"/>
      <c r="R217" s="52">
        <f>SUMIFS('EOS GE25-F23-WEBLOAD'!$G:$G,'EOS GE25-F23-WEBLOAD'!$A:$A,$A217,'EOS GE25-F23-WEBLOAD'!$B:$B,$B217)</f>
        <v>368.59999999999997</v>
      </c>
      <c r="S217" s="52">
        <f>SUMIFS(GENED!$O:$O,GENED!$A:$A,$A217,GENED!$B:$B,$B217)</f>
        <v>154075</v>
      </c>
      <c r="T217" s="52">
        <f>SUMIFS(GENED!$AQ:$AQ,GENED!$A:$A,$A217,GENED!$B:$B,$B217)</f>
        <v>19282</v>
      </c>
      <c r="U217" s="52">
        <f>SUMIFS(GENED!$AA:$AA,GENED!$A:$A,$A217,GENED!$B:$B,$B217)</f>
        <v>20012</v>
      </c>
      <c r="V217" s="52">
        <f>SUMIFS(GENED!$S:$S,GENED!$A:$A,$A217,GENED!$B:$B,$B217)</f>
        <v>0</v>
      </c>
      <c r="W217" s="53">
        <f>SUMIFS(EL!D:D,EL!$A:$A,$A217,EL!$B:$B,$B217)</f>
        <v>10603</v>
      </c>
      <c r="X217" s="52">
        <f>SUMIFS('Student Support Aid'!G:G,'Student Support Aid'!$A:$A,$A217,'Student Support Aid'!$B:$B,$B217)</f>
        <v>40000</v>
      </c>
      <c r="Y217" s="53">
        <f>SUMIFS('School Library Aid'!I:I,'School Library Aid'!$A:$A,$A217,'School Library Aid'!$B:$B,$B217)</f>
        <v>40000</v>
      </c>
      <c r="Z217" s="53">
        <f>SUMIF(AIEA!A:A,A217,AIEA!D:D)</f>
        <v>0</v>
      </c>
      <c r="AA217" s="53">
        <f>SUMIFS('EOS GE25-F23-WEBLOAD'!$G:$G,'EOS GE25-F23-WEBLOAD'!$A:$A,$A217,'EOS GE25-F23-WEBLOAD'!$B:$B,$B217)*2</f>
        <v>737.19999999999993</v>
      </c>
      <c r="AB217" s="53">
        <f>SUMIF('Community Ed'!A:A,'Major Revenues'!A217,'Community Ed'!C:C)</f>
        <v>0</v>
      </c>
      <c r="AC217" s="53">
        <f>SUMIFS(SPED!E:E,SPED!A:A,A217,SPED!B:B,B217)</f>
        <v>117102.0626221007</v>
      </c>
      <c r="AD217" s="55">
        <f t="shared" si="56"/>
        <v>401811.26262210071</v>
      </c>
      <c r="AE217" s="55">
        <f t="shared" si="57"/>
        <v>1090.1010923008703</v>
      </c>
      <c r="AF217" s="51"/>
    </row>
    <row r="218" spans="1:32" x14ac:dyDescent="0.25">
      <c r="A218" s="3">
        <v>676</v>
      </c>
      <c r="B218" s="3">
        <v>1</v>
      </c>
      <c r="C218" s="4" t="s">
        <v>242</v>
      </c>
      <c r="D218" s="5">
        <v>6</v>
      </c>
      <c r="E218" s="52">
        <f>SUMIFS('EOS GE24-F23-WEBLOAD'!$G:$G,'EOS GE24-F23-WEBLOAD'!$A:$A,$A218,'EOS GE24-F23-WEBLOAD'!$B:$B,$B218)</f>
        <v>236.40000000000003</v>
      </c>
      <c r="F218" s="52">
        <f>SUMIFS(GENED!$F:$F,GENED!$A:$A,$A218,GENED!$B:$B,$B218)</f>
        <v>65010</v>
      </c>
      <c r="G218" s="52">
        <f>SUMIFS(GENED!$AM:$AM,GENED!$A:$A,$A218,GENED!$B:$B,$B218)</f>
        <v>18833</v>
      </c>
      <c r="H218" s="52">
        <f>SUMIFS(GENED!$J:$J,GENED!$A:$A,$A218,GENED!$B:$B,$B218)</f>
        <v>0</v>
      </c>
      <c r="I218" s="52">
        <f>SUMIFS(EL!C:C,EL!$A:$A,$A218,EL!$B:$B,$B218)</f>
        <v>0</v>
      </c>
      <c r="J218" s="52">
        <f>SUMIFS('Student Support Aid'!F:F,'Student Support Aid'!$A:$A,$A218,'Student Support Aid'!$B:$B,$B218)</f>
        <v>40000</v>
      </c>
      <c r="K218" s="52">
        <f>SUMIFS('School Library Aid'!H:H,'School Library Aid'!$A:$A,$A218,'School Library Aid'!$B:$B,$B218)</f>
        <v>40000</v>
      </c>
      <c r="L218" s="52">
        <v>0</v>
      </c>
      <c r="M218" s="52">
        <f>SUMIFS('EOS GE24-F23-WEBLOAD'!$G:$G,'EOS GE24-F23-WEBLOAD'!$A:$A,$A218,'EOS GE24-F23-WEBLOAD'!$B:$B,$B218)*2</f>
        <v>472.80000000000007</v>
      </c>
      <c r="N218" s="52">
        <f>SUMIFS(SPED!D:D,SPED!A:A,A218,SPED!B:B,B218)</f>
        <v>58287.408122250112</v>
      </c>
      <c r="O218" s="55">
        <f t="shared" si="54"/>
        <v>222603.2081222501</v>
      </c>
      <c r="P218" s="52">
        <f t="shared" si="55"/>
        <v>941.63793621933189</v>
      </c>
      <c r="Q218" s="64"/>
      <c r="R218" s="52">
        <f>SUMIFS('EOS GE25-F23-WEBLOAD'!$G:$G,'EOS GE25-F23-WEBLOAD'!$A:$A,$A218,'EOS GE25-F23-WEBLOAD'!$B:$B,$B218)</f>
        <v>229.20000000000002</v>
      </c>
      <c r="S218" s="52">
        <f>SUMIFS(GENED!$O:$O,GENED!$A:$A,$A218,GENED!$B:$B,$B218)</f>
        <v>95805</v>
      </c>
      <c r="T218" s="52">
        <f>SUMIFS(GENED!$AQ:$AQ,GENED!$A:$A,$A218,GENED!$B:$B,$B218)</f>
        <v>27735</v>
      </c>
      <c r="U218" s="52">
        <f>SUMIFS(GENED!$AA:$AA,GENED!$A:$A,$A218,GENED!$B:$B,$B218)</f>
        <v>8597</v>
      </c>
      <c r="V218" s="52">
        <f>SUMIFS(GENED!$S:$S,GENED!$A:$A,$A218,GENED!$B:$B,$B218)</f>
        <v>0</v>
      </c>
      <c r="W218" s="53">
        <f>SUMIFS(EL!D:D,EL!$A:$A,$A218,EL!$B:$B,$B218)</f>
        <v>0</v>
      </c>
      <c r="X218" s="52">
        <f>SUMIFS('Student Support Aid'!G:G,'Student Support Aid'!$A:$A,$A218,'Student Support Aid'!$B:$B,$B218)</f>
        <v>40000</v>
      </c>
      <c r="Y218" s="53">
        <f>SUMIFS('School Library Aid'!I:I,'School Library Aid'!$A:$A,$A218,'School Library Aid'!$B:$B,$B218)</f>
        <v>40000</v>
      </c>
      <c r="Z218" s="53">
        <f>SUMIF(AIEA!A:A,A218,AIEA!D:D)</f>
        <v>0</v>
      </c>
      <c r="AA218" s="53">
        <f>SUMIFS('EOS GE25-F23-WEBLOAD'!$G:$G,'EOS GE25-F23-WEBLOAD'!$A:$A,$A218,'EOS GE25-F23-WEBLOAD'!$B:$B,$B218)*2</f>
        <v>458.40000000000003</v>
      </c>
      <c r="AB218" s="53">
        <f>SUMIF('Community Ed'!A:A,'Major Revenues'!A218,'Community Ed'!C:C)</f>
        <v>7191.06</v>
      </c>
      <c r="AC218" s="53">
        <f>SUMIFS(SPED!E:E,SPED!A:A,A218,SPED!B:B,B218)</f>
        <v>55402.291795317316</v>
      </c>
      <c r="AD218" s="55">
        <f t="shared" si="56"/>
        <v>275188.75179531728</v>
      </c>
      <c r="AE218" s="55">
        <f t="shared" si="57"/>
        <v>1200.6490043425708</v>
      </c>
      <c r="AF218" s="51"/>
    </row>
    <row r="219" spans="1:32" x14ac:dyDescent="0.25">
      <c r="A219" s="3">
        <v>682</v>
      </c>
      <c r="B219" s="3">
        <v>1</v>
      </c>
      <c r="C219" s="4" t="s">
        <v>243</v>
      </c>
      <c r="D219" s="5">
        <v>5</v>
      </c>
      <c r="E219" s="52">
        <f>SUMIFS('EOS GE24-F23-WEBLOAD'!$G:$G,'EOS GE24-F23-WEBLOAD'!$A:$A,$A219,'EOS GE24-F23-WEBLOAD'!$B:$B,$B219)</f>
        <v>1249.8000000000002</v>
      </c>
      <c r="F219" s="52">
        <f>SUMIFS(GENED!$F:$F,GENED!$A:$A,$A219,GENED!$B:$B,$B219)</f>
        <v>343695</v>
      </c>
      <c r="G219" s="52">
        <f>SUMIFS(GENED!$AM:$AM,GENED!$A:$A,$A219,GENED!$B:$B,$B219)</f>
        <v>32095</v>
      </c>
      <c r="H219" s="52">
        <f>SUMIFS(GENED!$J:$J,GENED!$A:$A,$A219,GENED!$B:$B,$B219)</f>
        <v>0</v>
      </c>
      <c r="I219" s="52">
        <f>SUMIFS(EL!C:C,EL!$A:$A,$A219,EL!$B:$B,$B219)</f>
        <v>10485</v>
      </c>
      <c r="J219" s="52">
        <f>SUMIFS('Student Support Aid'!F:F,'Student Support Aid'!$A:$A,$A219,'Student Support Aid'!$B:$B,$B219)</f>
        <v>40000</v>
      </c>
      <c r="K219" s="52">
        <f>SUMIFS('School Library Aid'!H:H,'School Library Aid'!$A:$A,$A219,'School Library Aid'!$B:$B,$B219)</f>
        <v>40000</v>
      </c>
      <c r="L219" s="52">
        <v>20284</v>
      </c>
      <c r="M219" s="52">
        <f>SUMIFS('EOS GE24-F23-WEBLOAD'!$G:$G,'EOS GE24-F23-WEBLOAD'!$A:$A,$A219,'EOS GE24-F23-WEBLOAD'!$B:$B,$B219)*2</f>
        <v>2499.6000000000004</v>
      </c>
      <c r="N219" s="52">
        <f>SUMIFS(SPED!D:D,SPED!A:A,A219,SPED!B:B,B219)</f>
        <v>364847.88241815125</v>
      </c>
      <c r="O219" s="55">
        <f t="shared" si="54"/>
        <v>853906.48241815122</v>
      </c>
      <c r="P219" s="52">
        <f t="shared" si="55"/>
        <v>683.23450345507365</v>
      </c>
      <c r="Q219" s="64"/>
      <c r="R219" s="52">
        <f>SUMIFS('EOS GE25-F23-WEBLOAD'!$G:$G,'EOS GE25-F23-WEBLOAD'!$A:$A,$A219,'EOS GE25-F23-WEBLOAD'!$B:$B,$B219)</f>
        <v>1249.8000000000002</v>
      </c>
      <c r="S219" s="52">
        <f>SUMIFS(GENED!$O:$O,GENED!$A:$A,$A219,GENED!$B:$B,$B219)</f>
        <v>522417</v>
      </c>
      <c r="T219" s="52">
        <f>SUMIFS(GENED!$AQ:$AQ,GENED!$A:$A,$A219,GENED!$B:$B,$B219)</f>
        <v>48645</v>
      </c>
      <c r="U219" s="52">
        <f>SUMIFS(GENED!$AA:$AA,GENED!$A:$A,$A219,GENED!$B:$B,$B219)</f>
        <v>55514</v>
      </c>
      <c r="V219" s="52">
        <f>SUMIFS(GENED!$S:$S,GENED!$A:$A,$A219,GENED!$B:$B,$B219)</f>
        <v>0</v>
      </c>
      <c r="W219" s="53">
        <f>SUMIFS(EL!D:D,EL!$A:$A,$A219,EL!$B:$B,$B219)</f>
        <v>10485</v>
      </c>
      <c r="X219" s="52">
        <f>SUMIFS('Student Support Aid'!G:G,'Student Support Aid'!$A:$A,$A219,'Student Support Aid'!$B:$B,$B219)</f>
        <v>40000</v>
      </c>
      <c r="Y219" s="53">
        <f>SUMIFS('School Library Aid'!I:I,'School Library Aid'!$A:$A,$A219,'School Library Aid'!$B:$B,$B219)</f>
        <v>40000</v>
      </c>
      <c r="Z219" s="53">
        <f>SUMIF(AIEA!A:A,A219,AIEA!D:D)</f>
        <v>20426</v>
      </c>
      <c r="AA219" s="53">
        <f>SUMIFS('EOS GE25-F23-WEBLOAD'!$G:$G,'EOS GE25-F23-WEBLOAD'!$A:$A,$A219,'EOS GE25-F23-WEBLOAD'!$B:$B,$B219)*2</f>
        <v>2499.6000000000004</v>
      </c>
      <c r="AB219" s="53">
        <f>SUMIF('Community Ed'!A:A,'Major Revenues'!A219,'Community Ed'!C:C)</f>
        <v>29536.32</v>
      </c>
      <c r="AC219" s="53">
        <f>SUMIFS(SPED!E:E,SPED!A:A,A219,SPED!B:B,B219)</f>
        <v>371753.73719662894</v>
      </c>
      <c r="AD219" s="55">
        <f t="shared" si="56"/>
        <v>1141276.6571966289</v>
      </c>
      <c r="AE219" s="55">
        <f t="shared" si="57"/>
        <v>913.16743254651044</v>
      </c>
      <c r="AF219" s="51"/>
    </row>
    <row r="220" spans="1:32" x14ac:dyDescent="0.25">
      <c r="A220" s="3">
        <v>690</v>
      </c>
      <c r="B220" s="3">
        <v>1</v>
      </c>
      <c r="C220" s="4" t="s">
        <v>244</v>
      </c>
      <c r="D220" s="5">
        <v>5</v>
      </c>
      <c r="E220" s="52">
        <f>SUMIFS('EOS GE24-F23-WEBLOAD'!$G:$G,'EOS GE24-F23-WEBLOAD'!$A:$A,$A220,'EOS GE24-F23-WEBLOAD'!$B:$B,$B220)</f>
        <v>1038</v>
      </c>
      <c r="F220" s="52">
        <f>SUMIFS(GENED!$F:$F,GENED!$A:$A,$A220,GENED!$B:$B,$B220)</f>
        <v>285450</v>
      </c>
      <c r="G220" s="52">
        <f>SUMIFS(GENED!$AM:$AM,GENED!$A:$A,$A220,GENED!$B:$B,$B220)</f>
        <v>56312</v>
      </c>
      <c r="H220" s="52">
        <f>SUMIFS(GENED!$J:$J,GENED!$A:$A,$A220,GENED!$B:$B,$B220)</f>
        <v>0</v>
      </c>
      <c r="I220" s="52">
        <f>SUMIFS(EL!C:C,EL!$A:$A,$A220,EL!$B:$B,$B220)</f>
        <v>20516</v>
      </c>
      <c r="J220" s="52">
        <f>SUMIFS('Student Support Aid'!F:F,'Student Support Aid'!$A:$A,$A220,'Student Support Aid'!$B:$B,$B220)</f>
        <v>40000</v>
      </c>
      <c r="K220" s="52">
        <f>SUMIFS('School Library Aid'!H:H,'School Library Aid'!$A:$A,$A220,'School Library Aid'!$B:$B,$B220)</f>
        <v>40000</v>
      </c>
      <c r="L220" s="52">
        <v>34910</v>
      </c>
      <c r="M220" s="52">
        <f>SUMIFS('EOS GE24-F23-WEBLOAD'!$G:$G,'EOS GE24-F23-WEBLOAD'!$A:$A,$A220,'EOS GE24-F23-WEBLOAD'!$B:$B,$B220)*2</f>
        <v>2076</v>
      </c>
      <c r="N220" s="52">
        <f>SUMIFS(SPED!D:D,SPED!A:A,A220,SPED!B:B,B220)</f>
        <v>365416.6028978508</v>
      </c>
      <c r="O220" s="55">
        <f t="shared" si="54"/>
        <v>844680.6028978508</v>
      </c>
      <c r="P220" s="52">
        <f t="shared" si="55"/>
        <v>813.75780625997186</v>
      </c>
      <c r="Q220" s="64"/>
      <c r="R220" s="52">
        <f>SUMIFS('EOS GE25-F23-WEBLOAD'!$G:$G,'EOS GE25-F23-WEBLOAD'!$A:$A,$A220,'EOS GE25-F23-WEBLOAD'!$B:$B,$B220)</f>
        <v>1038</v>
      </c>
      <c r="S220" s="52">
        <f>SUMIFS(GENED!$O:$O,GENED!$A:$A,$A220,GENED!$B:$B,$B220)</f>
        <v>433884</v>
      </c>
      <c r="T220" s="52">
        <f>SUMIFS(GENED!$AQ:$AQ,GENED!$A:$A,$A220,GENED!$B:$B,$B220)</f>
        <v>75366</v>
      </c>
      <c r="U220" s="52">
        <f>SUMIFS(GENED!$AA:$AA,GENED!$A:$A,$A220,GENED!$B:$B,$B220)</f>
        <v>56996</v>
      </c>
      <c r="V220" s="52">
        <f>SUMIFS(GENED!$S:$S,GENED!$A:$A,$A220,GENED!$B:$B,$B220)</f>
        <v>0</v>
      </c>
      <c r="W220" s="53">
        <f>SUMIFS(EL!D:D,EL!$A:$A,$A220,EL!$B:$B,$B220)</f>
        <v>20516</v>
      </c>
      <c r="X220" s="52">
        <f>SUMIFS('Student Support Aid'!G:G,'Student Support Aid'!$A:$A,$A220,'Student Support Aid'!$B:$B,$B220)</f>
        <v>40000</v>
      </c>
      <c r="Y220" s="53">
        <f>SUMIFS('School Library Aid'!I:I,'School Library Aid'!$A:$A,$A220,'School Library Aid'!$B:$B,$B220)</f>
        <v>40000</v>
      </c>
      <c r="Z220" s="53">
        <f>SUMIF(AIEA!A:A,A220,AIEA!D:D)</f>
        <v>35620</v>
      </c>
      <c r="AA220" s="53">
        <f>SUMIFS('EOS GE25-F23-WEBLOAD'!$G:$G,'EOS GE25-F23-WEBLOAD'!$A:$A,$A220,'EOS GE25-F23-WEBLOAD'!$B:$B,$B220)*2</f>
        <v>2076</v>
      </c>
      <c r="AB220" s="53">
        <f>SUMIF('Community Ed'!A:A,'Major Revenues'!A220,'Community Ed'!C:C)</f>
        <v>24451.22</v>
      </c>
      <c r="AC220" s="53">
        <f>SUMIFS(SPED!E:E,SPED!A:A,A220,SPED!B:B,B220)</f>
        <v>287512.59884496941</v>
      </c>
      <c r="AD220" s="55">
        <f t="shared" si="56"/>
        <v>1016421.8188449694</v>
      </c>
      <c r="AE220" s="55">
        <f t="shared" si="57"/>
        <v>979.21177152694543</v>
      </c>
      <c r="AF220" s="51"/>
    </row>
    <row r="221" spans="1:32" x14ac:dyDescent="0.25">
      <c r="A221" s="3">
        <v>695</v>
      </c>
      <c r="B221" s="3">
        <v>1</v>
      </c>
      <c r="C221" s="4" t="s">
        <v>245</v>
      </c>
      <c r="D221" s="5">
        <v>6</v>
      </c>
      <c r="E221" s="52">
        <f>SUMIFS('EOS GE24-F23-WEBLOAD'!$G:$G,'EOS GE24-F23-WEBLOAD'!$A:$A,$A221,'EOS GE24-F23-WEBLOAD'!$B:$B,$B221)</f>
        <v>724.19999999999993</v>
      </c>
      <c r="F221" s="52">
        <f>SUMIFS(GENED!$F:$F,GENED!$A:$A,$A221,GENED!$B:$B,$B221)</f>
        <v>199155</v>
      </c>
      <c r="G221" s="52">
        <f>SUMIFS(GENED!$AM:$AM,GENED!$A:$A,$A221,GENED!$B:$B,$B221)</f>
        <v>35326</v>
      </c>
      <c r="H221" s="52">
        <f>SUMIFS(GENED!$J:$J,GENED!$A:$A,$A221,GENED!$B:$B,$B221)</f>
        <v>0</v>
      </c>
      <c r="I221" s="52">
        <f>SUMIFS(EL!C:C,EL!$A:$A,$A221,EL!$B:$B,$B221)</f>
        <v>0</v>
      </c>
      <c r="J221" s="52">
        <f>SUMIFS('Student Support Aid'!F:F,'Student Support Aid'!$A:$A,$A221,'Student Support Aid'!$B:$B,$B221)</f>
        <v>40000</v>
      </c>
      <c r="K221" s="52">
        <f>SUMIFS('School Library Aid'!H:H,'School Library Aid'!$A:$A,$A221,'School Library Aid'!$B:$B,$B221)</f>
        <v>40000</v>
      </c>
      <c r="L221" s="52">
        <v>22130</v>
      </c>
      <c r="M221" s="52">
        <f>SUMIFS('EOS GE24-F23-WEBLOAD'!$G:$G,'EOS GE24-F23-WEBLOAD'!$A:$A,$A221,'EOS GE24-F23-WEBLOAD'!$B:$B,$B221)*2</f>
        <v>1448.3999999999999</v>
      </c>
      <c r="N221" s="52">
        <f>SUMIFS(SPED!D:D,SPED!A:A,A221,SPED!B:B,B221)</f>
        <v>339611.4158747301</v>
      </c>
      <c r="O221" s="55">
        <f t="shared" si="54"/>
        <v>677670.81587473012</v>
      </c>
      <c r="P221" s="52">
        <f t="shared" si="55"/>
        <v>935.75091946248301</v>
      </c>
      <c r="Q221" s="64"/>
      <c r="R221" s="52">
        <f>SUMIFS('EOS GE25-F23-WEBLOAD'!$G:$G,'EOS GE25-F23-WEBLOAD'!$A:$A,$A221,'EOS GE25-F23-WEBLOAD'!$B:$B,$B221)</f>
        <v>724.19999999999993</v>
      </c>
      <c r="S221" s="52">
        <f>SUMIFS(GENED!$O:$O,GENED!$A:$A,$A221,GENED!$B:$B,$B221)</f>
        <v>302715</v>
      </c>
      <c r="T221" s="52">
        <f>SUMIFS(GENED!$AQ:$AQ,GENED!$A:$A,$A221,GENED!$B:$B,$B221)</f>
        <v>53504</v>
      </c>
      <c r="U221" s="52">
        <f>SUMIFS(GENED!$AA:$AA,GENED!$A:$A,$A221,GENED!$B:$B,$B221)</f>
        <v>24092</v>
      </c>
      <c r="V221" s="52">
        <f>SUMIFS(GENED!$S:$S,GENED!$A:$A,$A221,GENED!$B:$B,$B221)</f>
        <v>0</v>
      </c>
      <c r="W221" s="53">
        <f>SUMIFS(EL!D:D,EL!$A:$A,$A221,EL!$B:$B,$B221)</f>
        <v>0</v>
      </c>
      <c r="X221" s="52">
        <f>SUMIFS('Student Support Aid'!G:G,'Student Support Aid'!$A:$A,$A221,'Student Support Aid'!$B:$B,$B221)</f>
        <v>40000</v>
      </c>
      <c r="Y221" s="53">
        <f>SUMIFS('School Library Aid'!I:I,'School Library Aid'!$A:$A,$A221,'School Library Aid'!$B:$B,$B221)</f>
        <v>40000</v>
      </c>
      <c r="Z221" s="53">
        <f>SUMIF(AIEA!A:A,A221,AIEA!D:D)</f>
        <v>22272</v>
      </c>
      <c r="AA221" s="53">
        <f>SUMIFS('EOS GE25-F23-WEBLOAD'!$G:$G,'EOS GE25-F23-WEBLOAD'!$A:$A,$A221,'EOS GE25-F23-WEBLOAD'!$B:$B,$B221)*2</f>
        <v>1448.3999999999999</v>
      </c>
      <c r="AB221" s="53">
        <f>SUMIF('Community Ed'!A:A,'Major Revenues'!A221,'Community Ed'!C:C)</f>
        <v>37564.410000000003</v>
      </c>
      <c r="AC221" s="53">
        <f>SUMIFS(SPED!E:E,SPED!A:A,A221,SPED!B:B,B221)</f>
        <v>366172.42881655646</v>
      </c>
      <c r="AD221" s="55">
        <f t="shared" si="56"/>
        <v>887768.23881655652</v>
      </c>
      <c r="AE221" s="55">
        <f t="shared" si="57"/>
        <v>1225.8605893628232</v>
      </c>
      <c r="AF221" s="51"/>
    </row>
    <row r="222" spans="1:32" x14ac:dyDescent="0.25">
      <c r="A222" s="3">
        <v>696</v>
      </c>
      <c r="B222" s="3">
        <v>1</v>
      </c>
      <c r="C222" s="4" t="s">
        <v>246</v>
      </c>
      <c r="D222" s="5">
        <v>6</v>
      </c>
      <c r="E222" s="52">
        <f>SUMIFS('EOS GE24-F23-WEBLOAD'!$G:$G,'EOS GE24-F23-WEBLOAD'!$A:$A,$A222,'EOS GE24-F23-WEBLOAD'!$B:$B,$B222)</f>
        <v>551.99999999999989</v>
      </c>
      <c r="F222" s="52">
        <f>SUMIFS(GENED!$F:$F,GENED!$A:$A,$A222,GENED!$B:$B,$B222)</f>
        <v>151800</v>
      </c>
      <c r="G222" s="52">
        <f>SUMIFS(GENED!$AM:$AM,GENED!$A:$A,$A222,GENED!$B:$B,$B222)</f>
        <v>30970</v>
      </c>
      <c r="H222" s="52">
        <f>SUMIFS(GENED!$J:$J,GENED!$A:$A,$A222,GENED!$B:$B,$B222)</f>
        <v>0</v>
      </c>
      <c r="I222" s="52">
        <f>SUMIFS(EL!C:C,EL!$A:$A,$A222,EL!$B:$B,$B222)</f>
        <v>0</v>
      </c>
      <c r="J222" s="52">
        <f>SUMIFS('Student Support Aid'!F:F,'Student Support Aid'!$A:$A,$A222,'Student Support Aid'!$B:$B,$B222)</f>
        <v>40000</v>
      </c>
      <c r="K222" s="52">
        <f>SUMIFS('School Library Aid'!H:H,'School Library Aid'!$A:$A,$A222,'School Library Aid'!$B:$B,$B222)</f>
        <v>40000</v>
      </c>
      <c r="L222" s="52">
        <v>21136</v>
      </c>
      <c r="M222" s="52">
        <f>SUMIFS('EOS GE24-F23-WEBLOAD'!$G:$G,'EOS GE24-F23-WEBLOAD'!$A:$A,$A222,'EOS GE24-F23-WEBLOAD'!$B:$B,$B222)*2</f>
        <v>1103.9999999999998</v>
      </c>
      <c r="N222" s="52">
        <f>SUMIFS(SPED!D:D,SPED!A:A,A222,SPED!B:B,B222)</f>
        <v>205488.66814546939</v>
      </c>
      <c r="O222" s="55">
        <f t="shared" si="54"/>
        <v>490498.66814546939</v>
      </c>
      <c r="P222" s="52">
        <f t="shared" si="55"/>
        <v>888.58454374179257</v>
      </c>
      <c r="Q222" s="64"/>
      <c r="R222" s="52">
        <f>SUMIFS('EOS GE25-F23-WEBLOAD'!$G:$G,'EOS GE25-F23-WEBLOAD'!$A:$A,$A222,'EOS GE25-F23-WEBLOAD'!$B:$B,$B222)</f>
        <v>551.79999999999995</v>
      </c>
      <c r="S222" s="52">
        <f>SUMIFS(GENED!$O:$O,GENED!$A:$A,$A222,GENED!$B:$B,$B222)</f>
        <v>230653</v>
      </c>
      <c r="T222" s="52">
        <f>SUMIFS(GENED!$AQ:$AQ,GENED!$A:$A,$A222,GENED!$B:$B,$B222)</f>
        <v>44646</v>
      </c>
      <c r="U222" s="52">
        <f>SUMIFS(GENED!$AA:$AA,GENED!$A:$A,$A222,GENED!$B:$B,$B222)</f>
        <v>0</v>
      </c>
      <c r="V222" s="52">
        <f>SUMIFS(GENED!$S:$S,GENED!$A:$A,$A222,GENED!$B:$B,$B222)</f>
        <v>0</v>
      </c>
      <c r="W222" s="53">
        <f>SUMIFS(EL!D:D,EL!$A:$A,$A222,EL!$B:$B,$B222)</f>
        <v>0</v>
      </c>
      <c r="X222" s="52">
        <f>SUMIFS('Student Support Aid'!G:G,'Student Support Aid'!$A:$A,$A222,'Student Support Aid'!$B:$B,$B222)</f>
        <v>40000</v>
      </c>
      <c r="Y222" s="53">
        <f>SUMIFS('School Library Aid'!I:I,'School Library Aid'!$A:$A,$A222,'School Library Aid'!$B:$B,$B222)</f>
        <v>40000</v>
      </c>
      <c r="Z222" s="53">
        <f>SUMIF(AIEA!A:A,A222,AIEA!D:D)</f>
        <v>21278</v>
      </c>
      <c r="AA222" s="53">
        <f>SUMIFS('EOS GE25-F23-WEBLOAD'!$G:$G,'EOS GE25-F23-WEBLOAD'!$A:$A,$A222,'EOS GE25-F23-WEBLOAD'!$B:$B,$B222)*2</f>
        <v>1103.5999999999999</v>
      </c>
      <c r="AB222" s="53">
        <f>SUMIF('Community Ed'!A:A,'Major Revenues'!A222,'Community Ed'!C:C)</f>
        <v>9615.02</v>
      </c>
      <c r="AC222" s="53">
        <f>SUMIFS(SPED!E:E,SPED!A:A,A222,SPED!B:B,B222)</f>
        <v>191120.49298942951</v>
      </c>
      <c r="AD222" s="55">
        <f t="shared" si="56"/>
        <v>578416.1129894295</v>
      </c>
      <c r="AE222" s="55">
        <f t="shared" si="57"/>
        <v>1048.2350724708763</v>
      </c>
      <c r="AF222" s="51"/>
    </row>
    <row r="223" spans="1:32" x14ac:dyDescent="0.25">
      <c r="A223" s="3">
        <v>698</v>
      </c>
      <c r="B223" s="3">
        <v>1</v>
      </c>
      <c r="C223" s="4" t="s">
        <v>247</v>
      </c>
      <c r="D223" s="5">
        <v>6</v>
      </c>
      <c r="E223" s="52">
        <f>SUMIFS('EOS GE24-F23-WEBLOAD'!$G:$G,'EOS GE24-F23-WEBLOAD'!$A:$A,$A223,'EOS GE24-F23-WEBLOAD'!$B:$B,$B223)</f>
        <v>187.79999999999998</v>
      </c>
      <c r="F223" s="52">
        <f>SUMIFS(GENED!$F:$F,GENED!$A:$A,$A223,GENED!$B:$B,$B223)</f>
        <v>51645</v>
      </c>
      <c r="G223" s="52">
        <f>SUMIFS(GENED!$AM:$AM,GENED!$A:$A,$A223,GENED!$B:$B,$B223)</f>
        <v>30468</v>
      </c>
      <c r="H223" s="52">
        <f>SUMIFS(GENED!$J:$J,GENED!$A:$A,$A223,GENED!$B:$B,$B223)</f>
        <v>8897.4830279999878</v>
      </c>
      <c r="I223" s="52">
        <f>SUMIFS(EL!C:C,EL!$A:$A,$A223,EL!$B:$B,$B223)</f>
        <v>0</v>
      </c>
      <c r="J223" s="52">
        <f>SUMIFS('Student Support Aid'!F:F,'Student Support Aid'!$A:$A,$A223,'Student Support Aid'!$B:$B,$B223)</f>
        <v>40000</v>
      </c>
      <c r="K223" s="52">
        <f>SUMIFS('School Library Aid'!H:H,'School Library Aid'!$A:$A,$A223,'School Library Aid'!$B:$B,$B223)</f>
        <v>40000</v>
      </c>
      <c r="L223" s="52">
        <v>0</v>
      </c>
      <c r="M223" s="52">
        <f>SUMIFS('EOS GE24-F23-WEBLOAD'!$G:$G,'EOS GE24-F23-WEBLOAD'!$A:$A,$A223,'EOS GE24-F23-WEBLOAD'!$B:$B,$B223)*2</f>
        <v>375.59999999999997</v>
      </c>
      <c r="N223" s="52">
        <f>SUMIFS(SPED!D:D,SPED!A:A,A223,SPED!B:B,B223)</f>
        <v>45909.173655991675</v>
      </c>
      <c r="O223" s="55">
        <f t="shared" ref="O223:O286" si="58">SUM(F223:N223)</f>
        <v>217295.25668399167</v>
      </c>
      <c r="P223" s="52">
        <f t="shared" ref="P223:P286" si="59">IFERROR(O223/E223,0)</f>
        <v>1157.0567448561858</v>
      </c>
      <c r="Q223" s="64"/>
      <c r="R223" s="52">
        <f>SUMIFS('EOS GE25-F23-WEBLOAD'!$G:$G,'EOS GE25-F23-WEBLOAD'!$A:$A,$A223,'EOS GE25-F23-WEBLOAD'!$B:$B,$B223)</f>
        <v>189.79999999999998</v>
      </c>
      <c r="S223" s="52">
        <f>SUMIFS(GENED!$O:$O,GENED!$A:$A,$A223,GENED!$B:$B,$B223)</f>
        <v>79337</v>
      </c>
      <c r="T223" s="52">
        <f>SUMIFS(GENED!$AQ:$AQ,GENED!$A:$A,$A223,GENED!$B:$B,$B223)</f>
        <v>45139.330000000075</v>
      </c>
      <c r="U223" s="52">
        <f>SUMIFS(GENED!$AA:$AA,GENED!$A:$A,$A223,GENED!$B:$B,$B223)</f>
        <v>0</v>
      </c>
      <c r="V223" s="52">
        <f>SUMIFS(GENED!$S:$S,GENED!$A:$A,$A223,GENED!$B:$B,$B223)</f>
        <v>5407.5880950790306</v>
      </c>
      <c r="W223" s="53">
        <f>SUMIFS(EL!D:D,EL!$A:$A,$A223,EL!$B:$B,$B223)</f>
        <v>0</v>
      </c>
      <c r="X223" s="52">
        <f>SUMIFS('Student Support Aid'!G:G,'Student Support Aid'!$A:$A,$A223,'Student Support Aid'!$B:$B,$B223)</f>
        <v>40000</v>
      </c>
      <c r="Y223" s="53">
        <f>SUMIFS('School Library Aid'!I:I,'School Library Aid'!$A:$A,$A223,'School Library Aid'!$B:$B,$B223)</f>
        <v>40000</v>
      </c>
      <c r="Z223" s="53">
        <f>SUMIF(AIEA!A:A,A223,AIEA!D:D)</f>
        <v>0</v>
      </c>
      <c r="AA223" s="53">
        <f>SUMIFS('EOS GE25-F23-WEBLOAD'!$G:$G,'EOS GE25-F23-WEBLOAD'!$A:$A,$A223,'EOS GE25-F23-WEBLOAD'!$B:$B,$B223)*2</f>
        <v>379.59999999999997</v>
      </c>
      <c r="AB223" s="53">
        <f>SUMIF('Community Ed'!A:A,'Major Revenues'!A223,'Community Ed'!C:C)</f>
        <v>0</v>
      </c>
      <c r="AC223" s="53">
        <f>SUMIFS(SPED!E:E,SPED!A:A,A223,SPED!B:B,B223)</f>
        <v>50633.423803041922</v>
      </c>
      <c r="AD223" s="55">
        <f t="shared" ref="AD223:AD286" si="60">SUM(S223:AC223)</f>
        <v>260896.94189812103</v>
      </c>
      <c r="AE223" s="55">
        <f t="shared" ref="AE223:AE286" si="61">IFERROR(AD223/R223,0)</f>
        <v>1374.5887349742943</v>
      </c>
      <c r="AF223" s="51"/>
    </row>
    <row r="224" spans="1:32" x14ac:dyDescent="0.25">
      <c r="A224" s="3">
        <v>700</v>
      </c>
      <c r="B224" s="3">
        <v>1</v>
      </c>
      <c r="C224" s="4" t="s">
        <v>248</v>
      </c>
      <c r="D224" s="5">
        <v>4</v>
      </c>
      <c r="E224" s="52">
        <f>SUMIFS('EOS GE24-F23-WEBLOAD'!$G:$G,'EOS GE24-F23-WEBLOAD'!$A:$A,$A224,'EOS GE24-F23-WEBLOAD'!$B:$B,$B224)</f>
        <v>2292</v>
      </c>
      <c r="F224" s="52">
        <f>SUMIFS(GENED!$F:$F,GENED!$A:$A,$A224,GENED!$B:$B,$B224)</f>
        <v>630300</v>
      </c>
      <c r="G224" s="52">
        <f>SUMIFS(GENED!$AM:$AM,GENED!$A:$A,$A224,GENED!$B:$B,$B224)</f>
        <v>25959</v>
      </c>
      <c r="H224" s="52">
        <f>SUMIFS(GENED!$J:$J,GENED!$A:$A,$A224,GENED!$B:$B,$B224)</f>
        <v>0</v>
      </c>
      <c r="I224" s="52">
        <f>SUMIFS(EL!C:C,EL!$A:$A,$A224,EL!$B:$B,$B224)</f>
        <v>10487</v>
      </c>
      <c r="J224" s="52">
        <f>SUMIFS('Student Support Aid'!F:F,'Student Support Aid'!$A:$A,$A224,'Student Support Aid'!$B:$B,$B224)</f>
        <v>40000</v>
      </c>
      <c r="K224" s="52">
        <f>SUMIFS('School Library Aid'!H:H,'School Library Aid'!$A:$A,$A224,'School Library Aid'!$B:$B,$B224)</f>
        <v>40000</v>
      </c>
      <c r="L224" s="52">
        <v>21704</v>
      </c>
      <c r="M224" s="52">
        <f>SUMIFS('EOS GE24-F23-WEBLOAD'!$G:$G,'EOS GE24-F23-WEBLOAD'!$A:$A,$A224,'EOS GE24-F23-WEBLOAD'!$B:$B,$B224)*2</f>
        <v>4584</v>
      </c>
      <c r="N224" s="52">
        <f>SUMIFS(SPED!D:D,SPED!A:A,A224,SPED!B:B,B224)</f>
        <v>674299.29826980876</v>
      </c>
      <c r="O224" s="55">
        <f t="shared" si="58"/>
        <v>1447333.2982698088</v>
      </c>
      <c r="P224" s="52">
        <f t="shared" si="59"/>
        <v>631.47177062382582</v>
      </c>
      <c r="Q224" s="64"/>
      <c r="R224" s="52">
        <f>SUMIFS('EOS GE25-F23-WEBLOAD'!$G:$G,'EOS GE25-F23-WEBLOAD'!$A:$A,$A224,'EOS GE25-F23-WEBLOAD'!$B:$B,$B224)</f>
        <v>2286.7999999999997</v>
      </c>
      <c r="S224" s="52">
        <f>SUMIFS(GENED!$O:$O,GENED!$A:$A,$A224,GENED!$B:$B,$B224)</f>
        <v>955883</v>
      </c>
      <c r="T224" s="52">
        <f>SUMIFS(GENED!$AQ:$AQ,GENED!$A:$A,$A224,GENED!$B:$B,$B224)</f>
        <v>38488</v>
      </c>
      <c r="U224" s="52">
        <f>SUMIFS(GENED!$AA:$AA,GENED!$A:$A,$A224,GENED!$B:$B,$B224)</f>
        <v>0</v>
      </c>
      <c r="V224" s="52">
        <f>SUMIFS(GENED!$S:$S,GENED!$A:$A,$A224,GENED!$B:$B,$B224)</f>
        <v>0</v>
      </c>
      <c r="W224" s="53">
        <f>SUMIFS(EL!D:D,EL!$A:$A,$A224,EL!$B:$B,$B224)</f>
        <v>10487</v>
      </c>
      <c r="X224" s="52">
        <f>SUMIFS('Student Support Aid'!G:G,'Student Support Aid'!$A:$A,$A224,'Student Support Aid'!$B:$B,$B224)</f>
        <v>40000</v>
      </c>
      <c r="Y224" s="53">
        <f>SUMIFS('School Library Aid'!I:I,'School Library Aid'!$A:$A,$A224,'School Library Aid'!$B:$B,$B224)</f>
        <v>40000</v>
      </c>
      <c r="Z224" s="53">
        <f>SUMIF(AIEA!A:A,A224,AIEA!D:D)</f>
        <v>21846</v>
      </c>
      <c r="AA224" s="53">
        <f>SUMIFS('EOS GE25-F23-WEBLOAD'!$G:$G,'EOS GE25-F23-WEBLOAD'!$A:$A,$A224,'EOS GE25-F23-WEBLOAD'!$B:$B,$B224)*2</f>
        <v>4573.5999999999995</v>
      </c>
      <c r="AB224" s="53">
        <f>SUMIF('Community Ed'!A:A,'Major Revenues'!A224,'Community Ed'!C:C)</f>
        <v>15307.38</v>
      </c>
      <c r="AC224" s="53">
        <f>SUMIFS(SPED!E:E,SPED!A:A,A224,SPED!B:B,B224)</f>
        <v>662985.59943425236</v>
      </c>
      <c r="AD224" s="55">
        <f t="shared" si="60"/>
        <v>1789570.5794342523</v>
      </c>
      <c r="AE224" s="55">
        <f t="shared" si="61"/>
        <v>782.56540993276747</v>
      </c>
      <c r="AF224" s="51"/>
    </row>
    <row r="225" spans="1:32" x14ac:dyDescent="0.25">
      <c r="A225" s="3">
        <v>701</v>
      </c>
      <c r="B225" s="3">
        <v>1</v>
      </c>
      <c r="C225" s="4" t="s">
        <v>249</v>
      </c>
      <c r="D225" s="5">
        <v>4</v>
      </c>
      <c r="E225" s="52">
        <f>SUMIFS('EOS GE24-F23-WEBLOAD'!$G:$G,'EOS GE24-F23-WEBLOAD'!$A:$A,$A225,'EOS GE24-F23-WEBLOAD'!$B:$B,$B225)</f>
        <v>2321</v>
      </c>
      <c r="F225" s="52">
        <f>SUMIFS(GENED!$F:$F,GENED!$A:$A,$A225,GENED!$B:$B,$B225)</f>
        <v>638275</v>
      </c>
      <c r="G225" s="52">
        <f>SUMIFS(GENED!$AM:$AM,GENED!$A:$A,$A225,GENED!$B:$B,$B225)</f>
        <v>106619</v>
      </c>
      <c r="H225" s="52">
        <f>SUMIFS(GENED!$J:$J,GENED!$A:$A,$A225,GENED!$B:$B,$B225)</f>
        <v>21931.225599576253</v>
      </c>
      <c r="I225" s="52">
        <f>SUMIFS(EL!C:C,EL!$A:$A,$A225,EL!$B:$B,$B225)</f>
        <v>10483</v>
      </c>
      <c r="J225" s="52">
        <f>SUMIFS('Student Support Aid'!F:F,'Student Support Aid'!$A:$A,$A225,'Student Support Aid'!$B:$B,$B225)</f>
        <v>40000</v>
      </c>
      <c r="K225" s="52">
        <f>SUMIFS('School Library Aid'!H:H,'School Library Aid'!$A:$A,$A225,'School Library Aid'!$B:$B,$B225)</f>
        <v>40000</v>
      </c>
      <c r="L225" s="52">
        <v>30792</v>
      </c>
      <c r="M225" s="52">
        <f>SUMIFS('EOS GE24-F23-WEBLOAD'!$G:$G,'EOS GE24-F23-WEBLOAD'!$A:$A,$A225,'EOS GE24-F23-WEBLOAD'!$B:$B,$B225)*2</f>
        <v>4642</v>
      </c>
      <c r="N225" s="52">
        <f>SUMIFS(SPED!D:D,SPED!A:A,A225,SPED!B:B,B225)</f>
        <v>974514.42360284925</v>
      </c>
      <c r="O225" s="55">
        <f t="shared" si="58"/>
        <v>1867256.6492024255</v>
      </c>
      <c r="P225" s="52">
        <f t="shared" si="59"/>
        <v>804.50523446894681</v>
      </c>
      <c r="Q225" s="64"/>
      <c r="R225" s="52">
        <f>SUMIFS('EOS GE25-F23-WEBLOAD'!$G:$G,'EOS GE25-F23-WEBLOAD'!$A:$A,$A225,'EOS GE25-F23-WEBLOAD'!$B:$B,$B225)</f>
        <v>2321</v>
      </c>
      <c r="S225" s="52">
        <f>SUMIFS(GENED!$O:$O,GENED!$A:$A,$A225,GENED!$B:$B,$B225)</f>
        <v>970178</v>
      </c>
      <c r="T225" s="52">
        <f>SUMIFS(GENED!$AQ:$AQ,GENED!$A:$A,$A225,GENED!$B:$B,$B225)</f>
        <v>153154.87399999797</v>
      </c>
      <c r="U225" s="52">
        <f>SUMIFS(GENED!$AA:$AA,GENED!$A:$A,$A225,GENED!$B:$B,$B225)</f>
        <v>105938</v>
      </c>
      <c r="V225" s="52">
        <f>SUMIFS(GENED!$S:$S,GENED!$A:$A,$A225,GENED!$B:$B,$B225)</f>
        <v>19254.54250464146</v>
      </c>
      <c r="W225" s="53">
        <f>SUMIFS(EL!D:D,EL!$A:$A,$A225,EL!$B:$B,$B225)</f>
        <v>10483</v>
      </c>
      <c r="X225" s="52">
        <f>SUMIFS('Student Support Aid'!G:G,'Student Support Aid'!$A:$A,$A225,'Student Support Aid'!$B:$B,$B225)</f>
        <v>40000</v>
      </c>
      <c r="Y225" s="53">
        <f>SUMIFS('School Library Aid'!I:I,'School Library Aid'!$A:$A,$A225,'School Library Aid'!$B:$B,$B225)</f>
        <v>40000</v>
      </c>
      <c r="Z225" s="53">
        <f>SUMIF(AIEA!A:A,A225,AIEA!D:D)</f>
        <v>31360</v>
      </c>
      <c r="AA225" s="53">
        <f>SUMIFS('EOS GE25-F23-WEBLOAD'!$G:$G,'EOS GE25-F23-WEBLOAD'!$A:$A,$A225,'EOS GE25-F23-WEBLOAD'!$B:$B,$B225)*2</f>
        <v>4642</v>
      </c>
      <c r="AB225" s="53">
        <f>SUMIF('Community Ed'!A:A,'Major Revenues'!A225,'Community Ed'!C:C)</f>
        <v>94937.16</v>
      </c>
      <c r="AC225" s="53">
        <f>SUMIFS(SPED!E:E,SPED!A:A,A225,SPED!B:B,B225)</f>
        <v>1009308.6916111987</v>
      </c>
      <c r="AD225" s="55">
        <f t="shared" si="60"/>
        <v>2479256.2681158381</v>
      </c>
      <c r="AE225" s="55">
        <f t="shared" si="61"/>
        <v>1068.1845187918302</v>
      </c>
      <c r="AF225" s="51"/>
    </row>
    <row r="226" spans="1:32" x14ac:dyDescent="0.25">
      <c r="A226" s="3">
        <v>704</v>
      </c>
      <c r="B226" s="3">
        <v>1</v>
      </c>
      <c r="C226" s="4" t="s">
        <v>250</v>
      </c>
      <c r="D226" s="5">
        <v>5</v>
      </c>
      <c r="E226" s="52">
        <f>SUMIFS('EOS GE24-F23-WEBLOAD'!$G:$G,'EOS GE24-F23-WEBLOAD'!$A:$A,$A226,'EOS GE24-F23-WEBLOAD'!$B:$B,$B226)</f>
        <v>1976.6</v>
      </c>
      <c r="F226" s="52">
        <f>SUMIFS(GENED!$F:$F,GENED!$A:$A,$A226,GENED!$B:$B,$B226)</f>
        <v>543565</v>
      </c>
      <c r="G226" s="52">
        <f>SUMIFS(GENED!$AM:$AM,GENED!$A:$A,$A226,GENED!$B:$B,$B226)</f>
        <v>54284</v>
      </c>
      <c r="H226" s="52">
        <f>SUMIFS(GENED!$J:$J,GENED!$A:$A,$A226,GENED!$B:$B,$B226)</f>
        <v>94284.850821928529</v>
      </c>
      <c r="I226" s="52">
        <f>SUMIFS(EL!C:C,EL!$A:$A,$A226,EL!$B:$B,$B226)</f>
        <v>10484</v>
      </c>
      <c r="J226" s="52">
        <f>SUMIFS('Student Support Aid'!F:F,'Student Support Aid'!$A:$A,$A226,'Student Support Aid'!$B:$B,$B226)</f>
        <v>40000</v>
      </c>
      <c r="K226" s="52">
        <f>SUMIFS('School Library Aid'!H:H,'School Library Aid'!$A:$A,$A226,'School Library Aid'!$B:$B,$B226)</f>
        <v>40000</v>
      </c>
      <c r="L226" s="52">
        <v>28378</v>
      </c>
      <c r="M226" s="52">
        <f>SUMIFS('EOS GE24-F23-WEBLOAD'!$G:$G,'EOS GE24-F23-WEBLOAD'!$A:$A,$A226,'EOS GE24-F23-WEBLOAD'!$B:$B,$B226)*2</f>
        <v>3953.2</v>
      </c>
      <c r="N226" s="52">
        <f>SUMIFS(SPED!D:D,SPED!A:A,A226,SPED!B:B,B226)</f>
        <v>572856.76491427422</v>
      </c>
      <c r="O226" s="55">
        <f t="shared" si="58"/>
        <v>1387805.8157362028</v>
      </c>
      <c r="P226" s="52">
        <f t="shared" si="59"/>
        <v>702.11768478002773</v>
      </c>
      <c r="Q226" s="64"/>
      <c r="R226" s="52">
        <f>SUMIFS('EOS GE25-F23-WEBLOAD'!$G:$G,'EOS GE25-F23-WEBLOAD'!$A:$A,$A226,'EOS GE25-F23-WEBLOAD'!$B:$B,$B226)</f>
        <v>1976.6</v>
      </c>
      <c r="S226" s="52">
        <f>SUMIFS(GENED!$O:$O,GENED!$A:$A,$A226,GENED!$B:$B,$B226)</f>
        <v>826219</v>
      </c>
      <c r="T226" s="52">
        <f>SUMIFS(GENED!$AQ:$AQ,GENED!$A:$A,$A226,GENED!$B:$B,$B226)</f>
        <v>74795.780000001192</v>
      </c>
      <c r="U226" s="52">
        <f>SUMIFS(GENED!$AA:$AA,GENED!$A:$A,$A226,GENED!$B:$B,$B226)</f>
        <v>0</v>
      </c>
      <c r="V226" s="52">
        <f>SUMIFS(GENED!$S:$S,GENED!$A:$A,$A226,GENED!$B:$B,$B226)</f>
        <v>101666.04177809798</v>
      </c>
      <c r="W226" s="53">
        <f>SUMIFS(EL!D:D,EL!$A:$A,$A226,EL!$B:$B,$B226)</f>
        <v>10484</v>
      </c>
      <c r="X226" s="52">
        <f>SUMIFS('Student Support Aid'!G:G,'Student Support Aid'!$A:$A,$A226,'Student Support Aid'!$B:$B,$B226)</f>
        <v>40000</v>
      </c>
      <c r="Y226" s="53">
        <f>SUMIFS('School Library Aid'!I:I,'School Library Aid'!$A:$A,$A226,'School Library Aid'!$B:$B,$B226)</f>
        <v>40000</v>
      </c>
      <c r="Z226" s="53">
        <f>SUMIF(AIEA!A:A,A226,AIEA!D:D)</f>
        <v>28804</v>
      </c>
      <c r="AA226" s="53">
        <f>SUMIFS('EOS GE25-F23-WEBLOAD'!$G:$G,'EOS GE25-F23-WEBLOAD'!$A:$A,$A226,'EOS GE25-F23-WEBLOAD'!$B:$B,$B226)*2</f>
        <v>3953.2</v>
      </c>
      <c r="AB226" s="53">
        <f>SUMIF('Community Ed'!A:A,'Major Revenues'!A226,'Community Ed'!C:C)</f>
        <v>44274.68</v>
      </c>
      <c r="AC226" s="53">
        <f>SUMIFS(SPED!E:E,SPED!A:A,A226,SPED!B:B,B226)</f>
        <v>604726.37784729619</v>
      </c>
      <c r="AD226" s="55">
        <f t="shared" si="60"/>
        <v>1774923.0796253951</v>
      </c>
      <c r="AE226" s="55">
        <f t="shared" si="61"/>
        <v>897.96776263553329</v>
      </c>
      <c r="AF226" s="51"/>
    </row>
    <row r="227" spans="1:32" x14ac:dyDescent="0.25">
      <c r="A227" s="3">
        <v>707</v>
      </c>
      <c r="B227" s="3">
        <v>1</v>
      </c>
      <c r="C227" s="4" t="s">
        <v>251</v>
      </c>
      <c r="D227" s="5">
        <v>6</v>
      </c>
      <c r="E227" s="52">
        <f>SUMIFS('EOS GE24-F23-WEBLOAD'!$G:$G,'EOS GE24-F23-WEBLOAD'!$A:$A,$A227,'EOS GE24-F23-WEBLOAD'!$B:$B,$B227)</f>
        <v>86.600000000000009</v>
      </c>
      <c r="F227" s="52">
        <f>SUMIFS(GENED!$F:$F,GENED!$A:$A,$A227,GENED!$B:$B,$B227)</f>
        <v>23815</v>
      </c>
      <c r="G227" s="52">
        <f>SUMIFS(GENED!$AM:$AM,GENED!$A:$A,$A227,GENED!$B:$B,$B227)</f>
        <v>13580</v>
      </c>
      <c r="H227" s="52">
        <f>SUMIFS(GENED!$J:$J,GENED!$A:$A,$A227,GENED!$B:$B,$B227)</f>
        <v>0</v>
      </c>
      <c r="I227" s="52">
        <f>SUMIFS(EL!C:C,EL!$A:$A,$A227,EL!$B:$B,$B227)</f>
        <v>0</v>
      </c>
      <c r="J227" s="52">
        <f>SUMIFS('Student Support Aid'!F:F,'Student Support Aid'!$A:$A,$A227,'Student Support Aid'!$B:$B,$B227)</f>
        <v>40000</v>
      </c>
      <c r="K227" s="52">
        <f>SUMIFS('School Library Aid'!H:H,'School Library Aid'!$A:$A,$A227,'School Library Aid'!$B:$B,$B227)</f>
        <v>40000</v>
      </c>
      <c r="L227" s="52">
        <v>23408</v>
      </c>
      <c r="M227" s="52">
        <f>SUMIFS('EOS GE24-F23-WEBLOAD'!$G:$G,'EOS GE24-F23-WEBLOAD'!$A:$A,$A227,'EOS GE24-F23-WEBLOAD'!$B:$B,$B227)*2</f>
        <v>173.20000000000002</v>
      </c>
      <c r="N227" s="52">
        <f>SUMIFS(SPED!D:D,SPED!A:A,A227,SPED!B:B,B227)</f>
        <v>146727.93563939485</v>
      </c>
      <c r="O227" s="55">
        <f t="shared" si="58"/>
        <v>287704.13563939487</v>
      </c>
      <c r="P227" s="52">
        <f t="shared" si="59"/>
        <v>3322.2186563440514</v>
      </c>
      <c r="Q227" s="64"/>
      <c r="R227" s="52">
        <f>SUMIFS('EOS GE25-F23-WEBLOAD'!$G:$G,'EOS GE25-F23-WEBLOAD'!$A:$A,$A227,'EOS GE25-F23-WEBLOAD'!$B:$B,$B227)</f>
        <v>84.399999999999991</v>
      </c>
      <c r="S227" s="52">
        <f>SUMIFS(GENED!$O:$O,GENED!$A:$A,$A227,GENED!$B:$B,$B227)</f>
        <v>35279</v>
      </c>
      <c r="T227" s="52">
        <f>SUMIFS(GENED!$AQ:$AQ,GENED!$A:$A,$A227,GENED!$B:$B,$B227)</f>
        <v>20620</v>
      </c>
      <c r="U227" s="52">
        <f>SUMIFS(GENED!$AA:$AA,GENED!$A:$A,$A227,GENED!$B:$B,$B227)</f>
        <v>27</v>
      </c>
      <c r="V227" s="52">
        <f>SUMIFS(GENED!$S:$S,GENED!$A:$A,$A227,GENED!$B:$B,$B227)</f>
        <v>0</v>
      </c>
      <c r="W227" s="53">
        <f>SUMIFS(EL!D:D,EL!$A:$A,$A227,EL!$B:$B,$B227)</f>
        <v>0</v>
      </c>
      <c r="X227" s="52">
        <f>SUMIFS('Student Support Aid'!G:G,'Student Support Aid'!$A:$A,$A227,'Student Support Aid'!$B:$B,$B227)</f>
        <v>40000</v>
      </c>
      <c r="Y227" s="53">
        <f>SUMIFS('School Library Aid'!I:I,'School Library Aid'!$A:$A,$A227,'School Library Aid'!$B:$B,$B227)</f>
        <v>40000</v>
      </c>
      <c r="Z227" s="53">
        <f>SUMIF(AIEA!A:A,A227,AIEA!D:D)</f>
        <v>23692</v>
      </c>
      <c r="AA227" s="53">
        <f>SUMIFS('EOS GE25-F23-WEBLOAD'!$G:$G,'EOS GE25-F23-WEBLOAD'!$A:$A,$A227,'EOS GE25-F23-WEBLOAD'!$B:$B,$B227)*2</f>
        <v>168.79999999999998</v>
      </c>
      <c r="AB227" s="53">
        <f>SUMIF('Community Ed'!A:A,'Major Revenues'!A227,'Community Ed'!C:C)</f>
        <v>9377.0400000000009</v>
      </c>
      <c r="AC227" s="53">
        <f>SUMIFS(SPED!E:E,SPED!A:A,A227,SPED!B:B,B227)</f>
        <v>142213.59572348307</v>
      </c>
      <c r="AD227" s="55">
        <f t="shared" si="60"/>
        <v>311377.4357234831</v>
      </c>
      <c r="AE227" s="55">
        <f t="shared" si="61"/>
        <v>3689.3061104678095</v>
      </c>
      <c r="AF227" s="51"/>
    </row>
    <row r="228" spans="1:32" x14ac:dyDescent="0.25">
      <c r="A228" s="3">
        <v>709</v>
      </c>
      <c r="B228" s="3">
        <v>1</v>
      </c>
      <c r="C228" s="4" t="s">
        <v>252</v>
      </c>
      <c r="D228" s="5">
        <v>4</v>
      </c>
      <c r="E228" s="52">
        <f>SUMIFS('EOS GE24-F23-WEBLOAD'!$G:$G,'EOS GE24-F23-WEBLOAD'!$A:$A,$A228,'EOS GE24-F23-WEBLOAD'!$B:$B,$B228)</f>
        <v>8738.3300000000017</v>
      </c>
      <c r="F228" s="52">
        <f>SUMIFS(GENED!$F:$F,GENED!$A:$A,$A228,GENED!$B:$B,$B228)</f>
        <v>2403041</v>
      </c>
      <c r="G228" s="52">
        <f>SUMIFS(GENED!$AM:$AM,GENED!$A:$A,$A228,GENED!$B:$B,$B228)</f>
        <v>384664</v>
      </c>
      <c r="H228" s="52">
        <f>SUMIFS(GENED!$J:$J,GENED!$A:$A,$A228,GENED!$B:$B,$B228)</f>
        <v>53097.210699542309</v>
      </c>
      <c r="I228" s="52">
        <f>SUMIFS(EL!C:C,EL!$A:$A,$A228,EL!$B:$B,$B228)</f>
        <v>19669</v>
      </c>
      <c r="J228" s="52">
        <f>SUMIFS('Student Support Aid'!F:F,'Student Support Aid'!$A:$A,$A228,'Student Support Aid'!$B:$B,$B228)</f>
        <v>104335.66020000001</v>
      </c>
      <c r="K228" s="52">
        <f>SUMIFS('School Library Aid'!H:H,'School Library Aid'!$A:$A,$A228,'School Library Aid'!$B:$B,$B228)</f>
        <v>140774.49630000003</v>
      </c>
      <c r="L228" s="52">
        <v>104632</v>
      </c>
      <c r="M228" s="52">
        <f>SUMIFS('EOS GE24-F23-WEBLOAD'!$G:$G,'EOS GE24-F23-WEBLOAD'!$A:$A,$A228,'EOS GE24-F23-WEBLOAD'!$B:$B,$B228)*2</f>
        <v>17476.660000000003</v>
      </c>
      <c r="N228" s="52">
        <f>SUMIFS(SPED!D:D,SPED!A:A,A228,SPED!B:B,B228)</f>
        <v>3780502.9994697496</v>
      </c>
      <c r="O228" s="55">
        <f t="shared" si="58"/>
        <v>7008193.0266692918</v>
      </c>
      <c r="P228" s="52">
        <f t="shared" si="59"/>
        <v>802.00599275482739</v>
      </c>
      <c r="Q228" s="64"/>
      <c r="R228" s="52">
        <f>SUMIFS('EOS GE25-F23-WEBLOAD'!$G:$G,'EOS GE25-F23-WEBLOAD'!$A:$A,$A228,'EOS GE25-F23-WEBLOAD'!$B:$B,$B228)</f>
        <v>8740.3300000000017</v>
      </c>
      <c r="S228" s="52">
        <f>SUMIFS(GENED!$O:$O,GENED!$A:$A,$A228,GENED!$B:$B,$B228)</f>
        <v>3653458</v>
      </c>
      <c r="T228" s="52">
        <f>SUMIFS(GENED!$AQ:$AQ,GENED!$A:$A,$A228,GENED!$B:$B,$B228)</f>
        <v>556217.4619999975</v>
      </c>
      <c r="U228" s="52">
        <f>SUMIFS(GENED!$AA:$AA,GENED!$A:$A,$A228,GENED!$B:$B,$B228)</f>
        <v>0</v>
      </c>
      <c r="V228" s="52">
        <f>SUMIFS(GENED!$S:$S,GENED!$A:$A,$A228,GENED!$B:$B,$B228)</f>
        <v>52088.987111950526</v>
      </c>
      <c r="W228" s="53">
        <f>SUMIFS(EL!D:D,EL!$A:$A,$A228,EL!$B:$B,$B228)</f>
        <v>19669</v>
      </c>
      <c r="X228" s="52">
        <f>SUMIFS('Student Support Aid'!G:G,'Student Support Aid'!$A:$A,$A228,'Student Support Aid'!$B:$B,$B228)</f>
        <v>149284.83640000003</v>
      </c>
      <c r="Y228" s="53">
        <f>SUMIFS('School Library Aid'!I:I,'School Library Aid'!$A:$A,$A228,'School Library Aid'!$B:$B,$B228)</f>
        <v>140806.71630000003</v>
      </c>
      <c r="Z228" s="53">
        <f>SUMIF(AIEA!A:A,A228,AIEA!D:D)</f>
        <v>108324</v>
      </c>
      <c r="AA228" s="53">
        <f>SUMIFS('EOS GE25-F23-WEBLOAD'!$G:$G,'EOS GE25-F23-WEBLOAD'!$A:$A,$A228,'EOS GE25-F23-WEBLOAD'!$B:$B,$B228)*2</f>
        <v>17480.660000000003</v>
      </c>
      <c r="AB228" s="53">
        <f>SUMIF('Community Ed'!A:A,'Major Revenues'!A228,'Community Ed'!C:C)</f>
        <v>276321.78999999998</v>
      </c>
      <c r="AC228" s="53">
        <f>SUMIFS(SPED!E:E,SPED!A:A,A228,SPED!B:B,B228)</f>
        <v>4176367.6635276079</v>
      </c>
      <c r="AD228" s="55">
        <f t="shared" si="60"/>
        <v>9150019.1153395567</v>
      </c>
      <c r="AE228" s="55">
        <f t="shared" si="61"/>
        <v>1046.8734150014423</v>
      </c>
      <c r="AF228" s="51"/>
    </row>
    <row r="229" spans="1:32" x14ac:dyDescent="0.25">
      <c r="A229" s="3">
        <v>712</v>
      </c>
      <c r="B229" s="3">
        <v>1</v>
      </c>
      <c r="C229" s="4" t="s">
        <v>253</v>
      </c>
      <c r="D229" s="5">
        <v>6</v>
      </c>
      <c r="E229" s="52">
        <f>SUMIFS('EOS GE24-F23-WEBLOAD'!$G:$G,'EOS GE24-F23-WEBLOAD'!$A:$A,$A229,'EOS GE24-F23-WEBLOAD'!$B:$B,$B229)</f>
        <v>585.20000000000005</v>
      </c>
      <c r="F229" s="52">
        <f>SUMIFS(GENED!$F:$F,GENED!$A:$A,$A229,GENED!$B:$B,$B229)</f>
        <v>160930</v>
      </c>
      <c r="G229" s="52">
        <f>SUMIFS(GENED!$AM:$AM,GENED!$A:$A,$A229,GENED!$B:$B,$B229)</f>
        <v>30501</v>
      </c>
      <c r="H229" s="52">
        <f>SUMIFS(GENED!$J:$J,GENED!$A:$A,$A229,GENED!$B:$B,$B229)</f>
        <v>0</v>
      </c>
      <c r="I229" s="52">
        <f>SUMIFS(EL!C:C,EL!$A:$A,$A229,EL!$B:$B,$B229)</f>
        <v>0</v>
      </c>
      <c r="J229" s="52">
        <f>SUMIFS('Student Support Aid'!F:F,'Student Support Aid'!$A:$A,$A229,'Student Support Aid'!$B:$B,$B229)</f>
        <v>40000</v>
      </c>
      <c r="K229" s="52">
        <f>SUMIFS('School Library Aid'!H:H,'School Library Aid'!$A:$A,$A229,'School Library Aid'!$B:$B,$B229)</f>
        <v>40000</v>
      </c>
      <c r="L229" s="52">
        <v>21136</v>
      </c>
      <c r="M229" s="52">
        <f>SUMIFS('EOS GE24-F23-WEBLOAD'!$G:$G,'EOS GE24-F23-WEBLOAD'!$A:$A,$A229,'EOS GE24-F23-WEBLOAD'!$B:$B,$B229)*2</f>
        <v>1170.4000000000001</v>
      </c>
      <c r="N229" s="52">
        <f>SUMIFS(SPED!D:D,SPED!A:A,A229,SPED!B:B,B229)</f>
        <v>267254.17997120833</v>
      </c>
      <c r="O229" s="55">
        <f t="shared" si="58"/>
        <v>560991.57997120835</v>
      </c>
      <c r="P229" s="52">
        <f t="shared" si="59"/>
        <v>958.63222824881802</v>
      </c>
      <c r="Q229" s="64"/>
      <c r="R229" s="52">
        <f>SUMIFS('EOS GE25-F23-WEBLOAD'!$G:$G,'EOS GE25-F23-WEBLOAD'!$A:$A,$A229,'EOS GE25-F23-WEBLOAD'!$B:$B,$B229)</f>
        <v>615.20000000000005</v>
      </c>
      <c r="S229" s="52">
        <f>SUMIFS(GENED!$O:$O,GENED!$A:$A,$A229,GENED!$B:$B,$B229)</f>
        <v>257153</v>
      </c>
      <c r="T229" s="52">
        <f>SUMIFS(GENED!$AQ:$AQ,GENED!$A:$A,$A229,GENED!$B:$B,$B229)</f>
        <v>48484</v>
      </c>
      <c r="U229" s="52">
        <f>SUMIFS(GENED!$AA:$AA,GENED!$A:$A,$A229,GENED!$B:$B,$B229)</f>
        <v>2580</v>
      </c>
      <c r="V229" s="52">
        <f>SUMIFS(GENED!$S:$S,GENED!$A:$A,$A229,GENED!$B:$B,$B229)</f>
        <v>0</v>
      </c>
      <c r="W229" s="53">
        <f>SUMIFS(EL!D:D,EL!$A:$A,$A229,EL!$B:$B,$B229)</f>
        <v>0</v>
      </c>
      <c r="X229" s="52">
        <f>SUMIFS('Student Support Aid'!G:G,'Student Support Aid'!$A:$A,$A229,'Student Support Aid'!$B:$B,$B229)</f>
        <v>40000</v>
      </c>
      <c r="Y229" s="53">
        <f>SUMIFS('School Library Aid'!I:I,'School Library Aid'!$A:$A,$A229,'School Library Aid'!$B:$B,$B229)</f>
        <v>40000</v>
      </c>
      <c r="Z229" s="53">
        <f>SUMIF(AIEA!A:A,A229,AIEA!D:D)</f>
        <v>21278</v>
      </c>
      <c r="AA229" s="53">
        <f>SUMIFS('EOS GE25-F23-WEBLOAD'!$G:$G,'EOS GE25-F23-WEBLOAD'!$A:$A,$A229,'EOS GE25-F23-WEBLOAD'!$B:$B,$B229)*2</f>
        <v>1230.4000000000001</v>
      </c>
      <c r="AB229" s="53">
        <f>SUMIF('Community Ed'!A:A,'Major Revenues'!A229,'Community Ed'!C:C)</f>
        <v>21778.69</v>
      </c>
      <c r="AC229" s="53">
        <f>SUMIFS(SPED!E:E,SPED!A:A,A229,SPED!B:B,B229)</f>
        <v>270760.17186547653</v>
      </c>
      <c r="AD229" s="55">
        <f t="shared" si="60"/>
        <v>703264.26186547661</v>
      </c>
      <c r="AE229" s="55">
        <f t="shared" si="61"/>
        <v>1143.1473697423221</v>
      </c>
      <c r="AF229" s="51"/>
    </row>
    <row r="230" spans="1:32" x14ac:dyDescent="0.25">
      <c r="A230" s="3">
        <v>716</v>
      </c>
      <c r="B230" s="3">
        <v>1</v>
      </c>
      <c r="C230" s="4" t="s">
        <v>254</v>
      </c>
      <c r="D230" s="5">
        <v>3</v>
      </c>
      <c r="E230" s="52">
        <f>SUMIFS('EOS GE24-F23-WEBLOAD'!$G:$G,'EOS GE24-F23-WEBLOAD'!$A:$A,$A230,'EOS GE24-F23-WEBLOAD'!$B:$B,$B230)</f>
        <v>1675.8</v>
      </c>
      <c r="F230" s="52">
        <f>SUMIFS(GENED!$F:$F,GENED!$A:$A,$A230,GENED!$B:$B,$B230)</f>
        <v>460845</v>
      </c>
      <c r="G230" s="52">
        <f>SUMIFS(GENED!$AM:$AM,GENED!$A:$A,$A230,GENED!$B:$B,$B230)</f>
        <v>27978</v>
      </c>
      <c r="H230" s="52">
        <f>SUMIFS(GENED!$J:$J,GENED!$A:$A,$A230,GENED!$B:$B,$B230)</f>
        <v>0</v>
      </c>
      <c r="I230" s="52">
        <f>SUMIFS(EL!C:C,EL!$A:$A,$A230,EL!$B:$B,$B230)</f>
        <v>10694</v>
      </c>
      <c r="J230" s="52">
        <f>SUMIFS('Student Support Aid'!F:F,'Student Support Aid'!$A:$A,$A230,'Student Support Aid'!$B:$B,$B230)</f>
        <v>40000</v>
      </c>
      <c r="K230" s="52">
        <f>SUMIFS('School Library Aid'!H:H,'School Library Aid'!$A:$A,$A230,'School Library Aid'!$B:$B,$B230)</f>
        <v>40000</v>
      </c>
      <c r="L230" s="52">
        <v>20852</v>
      </c>
      <c r="M230" s="52">
        <f>SUMIFS('EOS GE24-F23-WEBLOAD'!$G:$G,'EOS GE24-F23-WEBLOAD'!$A:$A,$A230,'EOS GE24-F23-WEBLOAD'!$B:$B,$B230)*2</f>
        <v>3351.6</v>
      </c>
      <c r="N230" s="52">
        <f>SUMIFS(SPED!D:D,SPED!A:A,A230,SPED!B:B,B230)</f>
        <v>726231.55315361917</v>
      </c>
      <c r="O230" s="55">
        <f t="shared" si="58"/>
        <v>1329952.1531536193</v>
      </c>
      <c r="P230" s="52">
        <f t="shared" si="59"/>
        <v>793.62224200597882</v>
      </c>
      <c r="Q230" s="64"/>
      <c r="R230" s="52">
        <f>SUMIFS('EOS GE25-F23-WEBLOAD'!$G:$G,'EOS GE25-F23-WEBLOAD'!$A:$A,$A230,'EOS GE25-F23-WEBLOAD'!$B:$B,$B230)</f>
        <v>1675.8</v>
      </c>
      <c r="S230" s="52">
        <f>SUMIFS(GENED!$O:$O,GENED!$A:$A,$A230,GENED!$B:$B,$B230)</f>
        <v>700485</v>
      </c>
      <c r="T230" s="52">
        <f>SUMIFS(GENED!$AQ:$AQ,GENED!$A:$A,$A230,GENED!$B:$B,$B230)</f>
        <v>42364</v>
      </c>
      <c r="U230" s="52">
        <f>SUMIFS(GENED!$AA:$AA,GENED!$A:$A,$A230,GENED!$B:$B,$B230)</f>
        <v>0</v>
      </c>
      <c r="V230" s="52">
        <f>SUMIFS(GENED!$S:$S,GENED!$A:$A,$A230,GENED!$B:$B,$B230)</f>
        <v>0</v>
      </c>
      <c r="W230" s="53">
        <f>SUMIFS(EL!D:D,EL!$A:$A,$A230,EL!$B:$B,$B230)</f>
        <v>10694</v>
      </c>
      <c r="X230" s="52">
        <f>SUMIFS('Student Support Aid'!G:G,'Student Support Aid'!$A:$A,$A230,'Student Support Aid'!$B:$B,$B230)</f>
        <v>40000</v>
      </c>
      <c r="Y230" s="53">
        <f>SUMIFS('School Library Aid'!I:I,'School Library Aid'!$A:$A,$A230,'School Library Aid'!$B:$B,$B230)</f>
        <v>40000</v>
      </c>
      <c r="Z230" s="53">
        <f>SUMIF(AIEA!A:A,A230,AIEA!D:D)</f>
        <v>20994</v>
      </c>
      <c r="AA230" s="53">
        <f>SUMIFS('EOS GE25-F23-WEBLOAD'!$G:$G,'EOS GE25-F23-WEBLOAD'!$A:$A,$A230,'EOS GE25-F23-WEBLOAD'!$B:$B,$B230)*2</f>
        <v>3351.6</v>
      </c>
      <c r="AB230" s="53">
        <f>SUMIF('Community Ed'!A:A,'Major Revenues'!A230,'Community Ed'!C:C)</f>
        <v>22562.75</v>
      </c>
      <c r="AC230" s="53">
        <f>SUMIFS(SPED!E:E,SPED!A:A,A230,SPED!B:B,B230)</f>
        <v>821740.08750440949</v>
      </c>
      <c r="AD230" s="55">
        <f t="shared" si="60"/>
        <v>1702191.4375044093</v>
      </c>
      <c r="AE230" s="55">
        <f t="shared" si="61"/>
        <v>1015.7485603916991</v>
      </c>
      <c r="AF230" s="51"/>
    </row>
    <row r="231" spans="1:32" x14ac:dyDescent="0.25">
      <c r="A231" s="3">
        <v>717</v>
      </c>
      <c r="B231" s="3">
        <v>1</v>
      </c>
      <c r="C231" s="4" t="s">
        <v>255</v>
      </c>
      <c r="D231" s="5">
        <v>3</v>
      </c>
      <c r="E231" s="52">
        <f>SUMIFS('EOS GE24-F23-WEBLOAD'!$G:$G,'EOS GE24-F23-WEBLOAD'!$A:$A,$A231,'EOS GE24-F23-WEBLOAD'!$B:$B,$B231)</f>
        <v>1992.8000000000002</v>
      </c>
      <c r="F231" s="52">
        <f>SUMIFS(GENED!$F:$F,GENED!$A:$A,$A231,GENED!$B:$B,$B231)</f>
        <v>548020</v>
      </c>
      <c r="G231" s="52">
        <f>SUMIFS(GENED!$AM:$AM,GENED!$A:$A,$A231,GENED!$B:$B,$B231)</f>
        <v>36845</v>
      </c>
      <c r="H231" s="52">
        <f>SUMIFS(GENED!$J:$J,GENED!$A:$A,$A231,GENED!$B:$B,$B231)</f>
        <v>0</v>
      </c>
      <c r="I231" s="52">
        <f>SUMIFS(EL!C:C,EL!$A:$A,$A231,EL!$B:$B,$B231)</f>
        <v>34751</v>
      </c>
      <c r="J231" s="52">
        <f>SUMIFS('Student Support Aid'!F:F,'Student Support Aid'!$A:$A,$A231,'Student Support Aid'!$B:$B,$B231)</f>
        <v>40000</v>
      </c>
      <c r="K231" s="52">
        <f>SUMIFS('School Library Aid'!H:H,'School Library Aid'!$A:$A,$A231,'School Library Aid'!$B:$B,$B231)</f>
        <v>40000</v>
      </c>
      <c r="L231" s="52">
        <v>24402</v>
      </c>
      <c r="M231" s="52">
        <f>SUMIFS('EOS GE24-F23-WEBLOAD'!$G:$G,'EOS GE24-F23-WEBLOAD'!$A:$A,$A231,'EOS GE24-F23-WEBLOAD'!$B:$B,$B231)*2</f>
        <v>3985.6000000000004</v>
      </c>
      <c r="N231" s="52">
        <f>SUMIFS(SPED!D:D,SPED!A:A,A231,SPED!B:B,B231)</f>
        <v>803813.9728606022</v>
      </c>
      <c r="O231" s="55">
        <f t="shared" si="58"/>
        <v>1531817.5728606023</v>
      </c>
      <c r="P231" s="52">
        <f t="shared" si="59"/>
        <v>768.67602010267069</v>
      </c>
      <c r="Q231" s="64"/>
      <c r="R231" s="52">
        <f>SUMIFS('EOS GE25-F23-WEBLOAD'!$G:$G,'EOS GE25-F23-WEBLOAD'!$A:$A,$A231,'EOS GE25-F23-WEBLOAD'!$B:$B,$B231)</f>
        <v>1992.8000000000002</v>
      </c>
      <c r="S231" s="52">
        <f>SUMIFS(GENED!$O:$O,GENED!$A:$A,$A231,GENED!$B:$B,$B231)</f>
        <v>832991</v>
      </c>
      <c r="T231" s="52">
        <f>SUMIFS(GENED!$AQ:$AQ,GENED!$A:$A,$A231,GENED!$B:$B,$B231)</f>
        <v>49506</v>
      </c>
      <c r="U231" s="52">
        <f>SUMIFS(GENED!$AA:$AA,GENED!$A:$A,$A231,GENED!$B:$B,$B231)</f>
        <v>0</v>
      </c>
      <c r="V231" s="52">
        <f>SUMIFS(GENED!$S:$S,GENED!$A:$A,$A231,GENED!$B:$B,$B231)</f>
        <v>0</v>
      </c>
      <c r="W231" s="53">
        <f>SUMIFS(EL!D:D,EL!$A:$A,$A231,EL!$B:$B,$B231)</f>
        <v>34751</v>
      </c>
      <c r="X231" s="52">
        <f>SUMIFS('Student Support Aid'!G:G,'Student Support Aid'!$A:$A,$A231,'Student Support Aid'!$B:$B,$B231)</f>
        <v>40000</v>
      </c>
      <c r="Y231" s="53">
        <f>SUMIFS('School Library Aid'!I:I,'School Library Aid'!$A:$A,$A231,'School Library Aid'!$B:$B,$B231)</f>
        <v>40000</v>
      </c>
      <c r="Z231" s="53">
        <f>SUMIF(AIEA!A:A,A231,AIEA!D:D)</f>
        <v>24686</v>
      </c>
      <c r="AA231" s="53">
        <f>SUMIFS('EOS GE25-F23-WEBLOAD'!$G:$G,'EOS GE25-F23-WEBLOAD'!$A:$A,$A231,'EOS GE25-F23-WEBLOAD'!$B:$B,$B231)*2</f>
        <v>3985.6000000000004</v>
      </c>
      <c r="AB231" s="53">
        <f>SUMIF('Community Ed'!A:A,'Major Revenues'!A231,'Community Ed'!C:C)</f>
        <v>18037.12</v>
      </c>
      <c r="AC231" s="53">
        <f>SUMIFS(SPED!E:E,SPED!A:A,A231,SPED!B:B,B231)</f>
        <v>783099.44178966712</v>
      </c>
      <c r="AD231" s="55">
        <f t="shared" si="60"/>
        <v>1827056.1617896671</v>
      </c>
      <c r="AE231" s="55">
        <f t="shared" si="61"/>
        <v>916.82866408554139</v>
      </c>
      <c r="AF231" s="51"/>
    </row>
    <row r="232" spans="1:32" x14ac:dyDescent="0.25">
      <c r="A232" s="3">
        <v>719</v>
      </c>
      <c r="B232" s="3">
        <v>1</v>
      </c>
      <c r="C232" s="4" t="s">
        <v>256</v>
      </c>
      <c r="D232" s="5">
        <v>3</v>
      </c>
      <c r="E232" s="52">
        <f>SUMIFS('EOS GE24-F23-WEBLOAD'!$G:$G,'EOS GE24-F23-WEBLOAD'!$A:$A,$A232,'EOS GE24-F23-WEBLOAD'!$B:$B,$B232)</f>
        <v>9592.7999999999993</v>
      </c>
      <c r="F232" s="52">
        <f>SUMIFS(GENED!$F:$F,GENED!$A:$A,$A232,GENED!$B:$B,$B232)</f>
        <v>2638020</v>
      </c>
      <c r="G232" s="52">
        <f>SUMIFS(GENED!$AM:$AM,GENED!$A:$A,$A232,GENED!$B:$B,$B232)</f>
        <v>69801</v>
      </c>
      <c r="H232" s="52">
        <f>SUMIFS(GENED!$J:$J,GENED!$A:$A,$A232,GENED!$B:$B,$B232)</f>
        <v>0</v>
      </c>
      <c r="I232" s="52">
        <f>SUMIFS(EL!C:C,EL!$A:$A,$A232,EL!$B:$B,$B232)</f>
        <v>141527</v>
      </c>
      <c r="J232" s="52">
        <f>SUMIFS('Student Support Aid'!F:F,'Student Support Aid'!$A:$A,$A232,'Student Support Aid'!$B:$B,$B232)</f>
        <v>114538.03199999999</v>
      </c>
      <c r="K232" s="52">
        <f>SUMIFS('School Library Aid'!H:H,'School Library Aid'!$A:$A,$A232,'School Library Aid'!$B:$B,$B232)</f>
        <v>154540.00799999997</v>
      </c>
      <c r="L232" s="52">
        <v>45276</v>
      </c>
      <c r="M232" s="52">
        <f>SUMIFS('EOS GE24-F23-WEBLOAD'!$G:$G,'EOS GE24-F23-WEBLOAD'!$A:$A,$A232,'EOS GE24-F23-WEBLOAD'!$B:$B,$B232)*2</f>
        <v>19185.599999999999</v>
      </c>
      <c r="N232" s="52">
        <f>SUMIFS(SPED!D:D,SPED!A:A,A232,SPED!B:B,B232)</f>
        <v>2958654.1190351434</v>
      </c>
      <c r="O232" s="55">
        <f t="shared" si="58"/>
        <v>6141541.759035144</v>
      </c>
      <c r="P232" s="52">
        <f t="shared" si="59"/>
        <v>640.22410130880917</v>
      </c>
      <c r="Q232" s="64"/>
      <c r="R232" s="52">
        <f>SUMIFS('EOS GE25-F23-WEBLOAD'!$G:$G,'EOS GE25-F23-WEBLOAD'!$A:$A,$A232,'EOS GE25-F23-WEBLOAD'!$B:$B,$B232)</f>
        <v>9590</v>
      </c>
      <c r="S232" s="52">
        <f>SUMIFS(GENED!$O:$O,GENED!$A:$A,$A232,GENED!$B:$B,$B232)</f>
        <v>4008620</v>
      </c>
      <c r="T232" s="52">
        <f>SUMIFS(GENED!$AQ:$AQ,GENED!$A:$A,$A232,GENED!$B:$B,$B232)</f>
        <v>105211</v>
      </c>
      <c r="U232" s="52">
        <f>SUMIFS(GENED!$AA:$AA,GENED!$A:$A,$A232,GENED!$B:$B,$B232)</f>
        <v>0</v>
      </c>
      <c r="V232" s="52">
        <f>SUMIFS(GENED!$S:$S,GENED!$A:$A,$A232,GENED!$B:$B,$B232)</f>
        <v>0</v>
      </c>
      <c r="W232" s="53">
        <f>SUMIFS(EL!D:D,EL!$A:$A,$A232,EL!$B:$B,$B232)</f>
        <v>141524</v>
      </c>
      <c r="X232" s="52">
        <f>SUMIFS('Student Support Aid'!G:G,'Student Support Aid'!$A:$A,$A232,'Student Support Aid'!$B:$B,$B232)</f>
        <v>163797.19999999998</v>
      </c>
      <c r="Y232" s="53">
        <f>SUMIFS('School Library Aid'!I:I,'School Library Aid'!$A:$A,$A232,'School Library Aid'!$B:$B,$B232)</f>
        <v>154494.9</v>
      </c>
      <c r="Z232" s="53">
        <f>SUMIF(AIEA!A:A,A232,AIEA!D:D)</f>
        <v>46412</v>
      </c>
      <c r="AA232" s="53">
        <f>SUMIFS('EOS GE25-F23-WEBLOAD'!$G:$G,'EOS GE25-F23-WEBLOAD'!$A:$A,$A232,'EOS GE25-F23-WEBLOAD'!$B:$B,$B232)*2</f>
        <v>19180</v>
      </c>
      <c r="AB232" s="53">
        <f>SUMIF('Community Ed'!A:A,'Major Revenues'!A232,'Community Ed'!C:C)</f>
        <v>16339.37</v>
      </c>
      <c r="AC232" s="53">
        <f>SUMIFS(SPED!E:E,SPED!A:A,A232,SPED!B:B,B232)</f>
        <v>3098297.9694936965</v>
      </c>
      <c r="AD232" s="55">
        <f t="shared" si="60"/>
        <v>7753876.4394936971</v>
      </c>
      <c r="AE232" s="55">
        <f t="shared" si="61"/>
        <v>808.53768920685059</v>
      </c>
      <c r="AF232" s="51"/>
    </row>
    <row r="233" spans="1:32" x14ac:dyDescent="0.25">
      <c r="A233" s="3">
        <v>720</v>
      </c>
      <c r="B233" s="3">
        <v>1</v>
      </c>
      <c r="C233" s="4" t="s">
        <v>257</v>
      </c>
      <c r="D233" s="5">
        <v>3</v>
      </c>
      <c r="E233" s="52">
        <f>SUMIFS('EOS GE24-F23-WEBLOAD'!$G:$G,'EOS GE24-F23-WEBLOAD'!$A:$A,$A233,'EOS GE24-F23-WEBLOAD'!$B:$B,$B233)</f>
        <v>8446.4</v>
      </c>
      <c r="F233" s="52">
        <f>SUMIFS(GENED!$F:$F,GENED!$A:$A,$A233,GENED!$B:$B,$B233)</f>
        <v>2322760</v>
      </c>
      <c r="G233" s="52">
        <f>SUMIFS(GENED!$AM:$AM,GENED!$A:$A,$A233,GENED!$B:$B,$B233)</f>
        <v>250916</v>
      </c>
      <c r="H233" s="52">
        <f>SUMIFS(GENED!$J:$J,GENED!$A:$A,$A233,GENED!$B:$B,$B233)</f>
        <v>0</v>
      </c>
      <c r="I233" s="52">
        <f>SUMIFS(EL!C:C,EL!$A:$A,$A233,EL!$B:$B,$B233)</f>
        <v>546533</v>
      </c>
      <c r="J233" s="52">
        <f>SUMIFS('Student Support Aid'!F:F,'Student Support Aid'!$A:$A,$A233,'Student Support Aid'!$B:$B,$B233)</f>
        <v>100850.01599999999</v>
      </c>
      <c r="K233" s="52">
        <f>SUMIFS('School Library Aid'!H:H,'School Library Aid'!$A:$A,$A233,'School Library Aid'!$B:$B,$B233)</f>
        <v>136071.50399999999</v>
      </c>
      <c r="L233" s="52">
        <v>26548</v>
      </c>
      <c r="M233" s="52">
        <f>SUMIFS('EOS GE24-F23-WEBLOAD'!$G:$G,'EOS GE24-F23-WEBLOAD'!$A:$A,$A233,'EOS GE24-F23-WEBLOAD'!$B:$B,$B233)*2</f>
        <v>16892.8</v>
      </c>
      <c r="N233" s="52">
        <f>SUMIFS(SPED!D:D,SPED!A:A,A233,SPED!B:B,B233)</f>
        <v>3835350.0932827871</v>
      </c>
      <c r="O233" s="55">
        <f t="shared" si="58"/>
        <v>7235921.4132827874</v>
      </c>
      <c r="P233" s="52">
        <f t="shared" si="59"/>
        <v>856.68703983742046</v>
      </c>
      <c r="Q233" s="64"/>
      <c r="R233" s="52">
        <f>SUMIFS('EOS GE25-F23-WEBLOAD'!$G:$G,'EOS GE25-F23-WEBLOAD'!$A:$A,$A233,'EOS GE25-F23-WEBLOAD'!$B:$B,$B233)</f>
        <v>8324</v>
      </c>
      <c r="S233" s="52">
        <f>SUMIFS(GENED!$O:$O,GENED!$A:$A,$A233,GENED!$B:$B,$B233)</f>
        <v>3479432</v>
      </c>
      <c r="T233" s="52">
        <f>SUMIFS(GENED!$AQ:$AQ,GENED!$A:$A,$A233,GENED!$B:$B,$B233)</f>
        <v>367619</v>
      </c>
      <c r="U233" s="52">
        <f>SUMIFS(GENED!$AA:$AA,GENED!$A:$A,$A233,GENED!$B:$B,$B233)</f>
        <v>0</v>
      </c>
      <c r="V233" s="52">
        <f>SUMIFS(GENED!$S:$S,GENED!$A:$A,$A233,GENED!$B:$B,$B233)</f>
        <v>0</v>
      </c>
      <c r="W233" s="53">
        <f>SUMIFS(EL!D:D,EL!$A:$A,$A233,EL!$B:$B,$B233)</f>
        <v>548572</v>
      </c>
      <c r="X233" s="52">
        <f>SUMIFS('Student Support Aid'!G:G,'Student Support Aid'!$A:$A,$A233,'Student Support Aid'!$B:$B,$B233)</f>
        <v>142173.91999999998</v>
      </c>
      <c r="Y233" s="53">
        <f>SUMIFS('School Library Aid'!I:I,'School Library Aid'!$A:$A,$A233,'School Library Aid'!$B:$B,$B233)</f>
        <v>134099.63999999998</v>
      </c>
      <c r="Z233" s="53">
        <f>SUMIF(AIEA!A:A,A233,AIEA!D:D)</f>
        <v>29048</v>
      </c>
      <c r="AA233" s="53">
        <f>SUMIFS('EOS GE25-F23-WEBLOAD'!$G:$G,'EOS GE25-F23-WEBLOAD'!$A:$A,$A233,'EOS GE25-F23-WEBLOAD'!$B:$B,$B233)*2</f>
        <v>16648</v>
      </c>
      <c r="AB233" s="53">
        <f>SUMIF('Community Ed'!A:A,'Major Revenues'!A233,'Community Ed'!C:C)</f>
        <v>41973.97</v>
      </c>
      <c r="AC233" s="53">
        <f>SUMIFS(SPED!E:E,SPED!A:A,A233,SPED!B:B,B233)</f>
        <v>3887632.716774907</v>
      </c>
      <c r="AD233" s="55">
        <f t="shared" si="60"/>
        <v>8647199.2467749063</v>
      </c>
      <c r="AE233" s="55">
        <f t="shared" si="61"/>
        <v>1038.8273962968412</v>
      </c>
      <c r="AF233" s="51"/>
    </row>
    <row r="234" spans="1:32" x14ac:dyDescent="0.25">
      <c r="A234" s="3">
        <v>721</v>
      </c>
      <c r="B234" s="3">
        <v>1</v>
      </c>
      <c r="C234" s="4" t="s">
        <v>258</v>
      </c>
      <c r="D234" s="5">
        <v>3</v>
      </c>
      <c r="E234" s="52">
        <f>SUMIFS('EOS GE24-F23-WEBLOAD'!$G:$G,'EOS GE24-F23-WEBLOAD'!$A:$A,$A234,'EOS GE24-F23-WEBLOAD'!$B:$B,$B234)</f>
        <v>4496.7999999999993</v>
      </c>
      <c r="F234" s="52">
        <f>SUMIFS(GENED!$F:$F,GENED!$A:$A,$A234,GENED!$B:$B,$B234)</f>
        <v>1236620</v>
      </c>
      <c r="G234" s="52">
        <f>SUMIFS(GENED!$AM:$AM,GENED!$A:$A,$A234,GENED!$B:$B,$B234)</f>
        <v>44939</v>
      </c>
      <c r="H234" s="52">
        <f>SUMIFS(GENED!$J:$J,GENED!$A:$A,$A234,GENED!$B:$B,$B234)</f>
        <v>0</v>
      </c>
      <c r="I234" s="52">
        <f>SUMIFS(EL!C:C,EL!$A:$A,$A234,EL!$B:$B,$B234)</f>
        <v>13353</v>
      </c>
      <c r="J234" s="52">
        <f>SUMIFS('Student Support Aid'!F:F,'Student Support Aid'!$A:$A,$A234,'Student Support Aid'!$B:$B,$B234)</f>
        <v>53691.791999999987</v>
      </c>
      <c r="K234" s="52">
        <f>SUMIFS('School Library Aid'!H:H,'School Library Aid'!$A:$A,$A234,'School Library Aid'!$B:$B,$B234)</f>
        <v>72443.447999999989</v>
      </c>
      <c r="L234" s="52">
        <v>0</v>
      </c>
      <c r="M234" s="52">
        <f>SUMIFS('EOS GE24-F23-WEBLOAD'!$G:$G,'EOS GE24-F23-WEBLOAD'!$A:$A,$A234,'EOS GE24-F23-WEBLOAD'!$B:$B,$B234)*2</f>
        <v>8993.5999999999985</v>
      </c>
      <c r="N234" s="52">
        <f>SUMIFS(SPED!D:D,SPED!A:A,A234,SPED!B:B,B234)</f>
        <v>1206010.9664633237</v>
      </c>
      <c r="O234" s="55">
        <f t="shared" si="58"/>
        <v>2636051.8064633235</v>
      </c>
      <c r="P234" s="52">
        <f t="shared" si="59"/>
        <v>586.20614803044919</v>
      </c>
      <c r="Q234" s="64"/>
      <c r="R234" s="52">
        <f>SUMIFS('EOS GE25-F23-WEBLOAD'!$G:$G,'EOS GE25-F23-WEBLOAD'!$A:$A,$A234,'EOS GE25-F23-WEBLOAD'!$B:$B,$B234)</f>
        <v>4442.7999999999993</v>
      </c>
      <c r="S234" s="52">
        <f>SUMIFS(GENED!$O:$O,GENED!$A:$A,$A234,GENED!$B:$B,$B234)</f>
        <v>1857091</v>
      </c>
      <c r="T234" s="52">
        <f>SUMIFS(GENED!$AQ:$AQ,GENED!$A:$A,$A234,GENED!$B:$B,$B234)</f>
        <v>73271</v>
      </c>
      <c r="U234" s="52">
        <f>SUMIFS(GENED!$AA:$AA,GENED!$A:$A,$A234,GENED!$B:$B,$B234)</f>
        <v>0</v>
      </c>
      <c r="V234" s="52">
        <f>SUMIFS(GENED!$S:$S,GENED!$A:$A,$A234,GENED!$B:$B,$B234)</f>
        <v>0</v>
      </c>
      <c r="W234" s="53">
        <f>SUMIFS(EL!D:D,EL!$A:$A,$A234,EL!$B:$B,$B234)</f>
        <v>13355</v>
      </c>
      <c r="X234" s="52">
        <f>SUMIFS('Student Support Aid'!G:G,'Student Support Aid'!$A:$A,$A234,'Student Support Aid'!$B:$B,$B234)</f>
        <v>75883.023999999976</v>
      </c>
      <c r="Y234" s="53">
        <f>SUMIFS('School Library Aid'!I:I,'School Library Aid'!$A:$A,$A234,'School Library Aid'!$B:$B,$B234)</f>
        <v>71573.507999999987</v>
      </c>
      <c r="Z234" s="53">
        <f>SUMIF(AIEA!A:A,A234,AIEA!D:D)</f>
        <v>0</v>
      </c>
      <c r="AA234" s="53">
        <f>SUMIFS('EOS GE25-F23-WEBLOAD'!$G:$G,'EOS GE25-F23-WEBLOAD'!$A:$A,$A234,'EOS GE25-F23-WEBLOAD'!$B:$B,$B234)*2</f>
        <v>8885.5999999999985</v>
      </c>
      <c r="AB234" s="53">
        <f>SUMIF('Community Ed'!A:A,'Major Revenues'!A234,'Community Ed'!C:C)</f>
        <v>29822.14</v>
      </c>
      <c r="AC234" s="53">
        <f>SUMIFS(SPED!E:E,SPED!A:A,A234,SPED!B:B,B234)</f>
        <v>1262784.8166648578</v>
      </c>
      <c r="AD234" s="55">
        <f t="shared" si="60"/>
        <v>3392666.0886648577</v>
      </c>
      <c r="AE234" s="55">
        <f t="shared" si="61"/>
        <v>763.6324139427519</v>
      </c>
      <c r="AF234" s="51"/>
    </row>
    <row r="235" spans="1:32" x14ac:dyDescent="0.25">
      <c r="A235" s="3">
        <v>726</v>
      </c>
      <c r="B235" s="3">
        <v>1</v>
      </c>
      <c r="C235" s="4" t="s">
        <v>259</v>
      </c>
      <c r="D235" s="5">
        <v>4</v>
      </c>
      <c r="E235" s="52">
        <f>SUMIFS('EOS GE24-F23-WEBLOAD'!$G:$G,'EOS GE24-F23-WEBLOAD'!$A:$A,$A235,'EOS GE24-F23-WEBLOAD'!$B:$B,$B235)</f>
        <v>3096.3999999999992</v>
      </c>
      <c r="F235" s="52">
        <f>SUMIFS(GENED!$F:$F,GENED!$A:$A,$A235,GENED!$B:$B,$B235)</f>
        <v>851510</v>
      </c>
      <c r="G235" s="52">
        <f>SUMIFS(GENED!$AM:$AM,GENED!$A:$A,$A235,GENED!$B:$B,$B235)</f>
        <v>42862</v>
      </c>
      <c r="H235" s="52">
        <f>SUMIFS(GENED!$J:$J,GENED!$A:$A,$A235,GENED!$B:$B,$B235)</f>
        <v>36562.902123684587</v>
      </c>
      <c r="I235" s="52">
        <f>SUMIFS(EL!C:C,EL!$A:$A,$A235,EL!$B:$B,$B235)</f>
        <v>10713</v>
      </c>
      <c r="J235" s="52">
        <f>SUMIFS('Student Support Aid'!F:F,'Student Support Aid'!$A:$A,$A235,'Student Support Aid'!$B:$B,$B235)</f>
        <v>40000</v>
      </c>
      <c r="K235" s="52">
        <f>SUMIFS('School Library Aid'!H:H,'School Library Aid'!$A:$A,$A235,'School Library Aid'!$B:$B,$B235)</f>
        <v>49883.003999999986</v>
      </c>
      <c r="L235" s="52">
        <v>21136</v>
      </c>
      <c r="M235" s="52">
        <f>SUMIFS('EOS GE24-F23-WEBLOAD'!$G:$G,'EOS GE24-F23-WEBLOAD'!$A:$A,$A235,'EOS GE24-F23-WEBLOAD'!$B:$B,$B235)*2</f>
        <v>6192.7999999999984</v>
      </c>
      <c r="N235" s="52">
        <f>SUMIFS(SPED!D:D,SPED!A:A,A235,SPED!B:B,B235)</f>
        <v>1157980.760569836</v>
      </c>
      <c r="O235" s="55">
        <f t="shared" si="58"/>
        <v>2216840.4666935205</v>
      </c>
      <c r="P235" s="52">
        <f t="shared" si="59"/>
        <v>715.94124360338492</v>
      </c>
      <c r="Q235" s="64"/>
      <c r="R235" s="52">
        <f>SUMIFS('EOS GE25-F23-WEBLOAD'!$G:$G,'EOS GE25-F23-WEBLOAD'!$A:$A,$A235,'EOS GE25-F23-WEBLOAD'!$B:$B,$B235)</f>
        <v>3126.9999999999995</v>
      </c>
      <c r="S235" s="52">
        <f>SUMIFS(GENED!$O:$O,GENED!$A:$A,$A235,GENED!$B:$B,$B235)</f>
        <v>1307086</v>
      </c>
      <c r="T235" s="52">
        <f>SUMIFS(GENED!$AQ:$AQ,GENED!$A:$A,$A235,GENED!$B:$B,$B235)</f>
        <v>55834.833999998868</v>
      </c>
      <c r="U235" s="52">
        <f>SUMIFS(GENED!$AA:$AA,GENED!$A:$A,$A235,GENED!$B:$B,$B235)</f>
        <v>0</v>
      </c>
      <c r="V235" s="52">
        <f>SUMIFS(GENED!$S:$S,GENED!$A:$A,$A235,GENED!$B:$B,$B235)</f>
        <v>30039.050646980759</v>
      </c>
      <c r="W235" s="53">
        <f>SUMIFS(EL!D:D,EL!$A:$A,$A235,EL!$B:$B,$B235)</f>
        <v>10711</v>
      </c>
      <c r="X235" s="52">
        <f>SUMIFS('Student Support Aid'!G:G,'Student Support Aid'!$A:$A,$A235,'Student Support Aid'!$B:$B,$B235)</f>
        <v>53409.159999999989</v>
      </c>
      <c r="Y235" s="53">
        <f>SUMIFS('School Library Aid'!I:I,'School Library Aid'!$A:$A,$A235,'School Library Aid'!$B:$B,$B235)</f>
        <v>50375.969999999994</v>
      </c>
      <c r="Z235" s="53">
        <f>SUMIF(AIEA!A:A,A235,AIEA!D:D)</f>
        <v>21278</v>
      </c>
      <c r="AA235" s="53">
        <f>SUMIFS('EOS GE25-F23-WEBLOAD'!$G:$G,'EOS GE25-F23-WEBLOAD'!$A:$A,$A235,'EOS GE25-F23-WEBLOAD'!$B:$B,$B235)*2</f>
        <v>6253.9999999999991</v>
      </c>
      <c r="AB235" s="53">
        <f>SUMIF('Community Ed'!A:A,'Major Revenues'!A235,'Community Ed'!C:C)</f>
        <v>0</v>
      </c>
      <c r="AC235" s="53">
        <f>SUMIFS(SPED!E:E,SPED!A:A,A235,SPED!B:B,B235)</f>
        <v>1187459.9272059128</v>
      </c>
      <c r="AD235" s="55">
        <f t="shared" si="60"/>
        <v>2722447.9418528923</v>
      </c>
      <c r="AE235" s="55">
        <f t="shared" si="61"/>
        <v>870.62614066290143</v>
      </c>
      <c r="AF235" s="51"/>
    </row>
    <row r="236" spans="1:32" x14ac:dyDescent="0.25">
      <c r="A236" s="3">
        <v>727</v>
      </c>
      <c r="B236" s="3">
        <v>1</v>
      </c>
      <c r="C236" s="4" t="s">
        <v>260</v>
      </c>
      <c r="D236" s="5">
        <v>4</v>
      </c>
      <c r="E236" s="52">
        <f>SUMIFS('EOS GE24-F23-WEBLOAD'!$G:$G,'EOS GE24-F23-WEBLOAD'!$A:$A,$A236,'EOS GE24-F23-WEBLOAD'!$B:$B,$B236)</f>
        <v>3464.2000000000003</v>
      </c>
      <c r="F236" s="52">
        <f>SUMIFS(GENED!$F:$F,GENED!$A:$A,$A236,GENED!$B:$B,$B236)</f>
        <v>952655</v>
      </c>
      <c r="G236" s="52">
        <f>SUMIFS(GENED!$AM:$AM,GENED!$A:$A,$A236,GENED!$B:$B,$B236)</f>
        <v>79409</v>
      </c>
      <c r="H236" s="52">
        <f>SUMIFS(GENED!$J:$J,GENED!$A:$A,$A236,GENED!$B:$B,$B236)</f>
        <v>0</v>
      </c>
      <c r="I236" s="52">
        <f>SUMIFS(EL!C:C,EL!$A:$A,$A236,EL!$B:$B,$B236)</f>
        <v>51385</v>
      </c>
      <c r="J236" s="52">
        <f>SUMIFS('Student Support Aid'!F:F,'Student Support Aid'!$A:$A,$A236,'Student Support Aid'!$B:$B,$B236)</f>
        <v>41362.548000000003</v>
      </c>
      <c r="K236" s="52">
        <f>SUMIFS('School Library Aid'!H:H,'School Library Aid'!$A:$A,$A236,'School Library Aid'!$B:$B,$B236)</f>
        <v>55808.262000000002</v>
      </c>
      <c r="L236" s="52">
        <v>32496</v>
      </c>
      <c r="M236" s="52">
        <f>SUMIFS('EOS GE24-F23-WEBLOAD'!$G:$G,'EOS GE24-F23-WEBLOAD'!$A:$A,$A236,'EOS GE24-F23-WEBLOAD'!$B:$B,$B236)*2</f>
        <v>6928.4000000000005</v>
      </c>
      <c r="N236" s="52">
        <f>SUMIFS(SPED!D:D,SPED!A:A,A236,SPED!B:B,B236)</f>
        <v>1944490.1619577184</v>
      </c>
      <c r="O236" s="55">
        <f t="shared" si="58"/>
        <v>3164534.3719577184</v>
      </c>
      <c r="P236" s="52">
        <f t="shared" si="59"/>
        <v>913.4964413018065</v>
      </c>
      <c r="Q236" s="64"/>
      <c r="R236" s="52">
        <f>SUMIFS('EOS GE25-F23-WEBLOAD'!$G:$G,'EOS GE25-F23-WEBLOAD'!$A:$A,$A236,'EOS GE25-F23-WEBLOAD'!$B:$B,$B236)</f>
        <v>3472.0000000000005</v>
      </c>
      <c r="S236" s="52">
        <f>SUMIFS(GENED!$O:$O,GENED!$A:$A,$A236,GENED!$B:$B,$B236)</f>
        <v>1451296</v>
      </c>
      <c r="T236" s="52">
        <f>SUMIFS(GENED!$AQ:$AQ,GENED!$A:$A,$A236,GENED!$B:$B,$B236)</f>
        <v>120296.00000000373</v>
      </c>
      <c r="U236" s="52">
        <f>SUMIFS(GENED!$AA:$AA,GENED!$A:$A,$A236,GENED!$B:$B,$B236)</f>
        <v>0</v>
      </c>
      <c r="V236" s="52">
        <f>SUMIFS(GENED!$S:$S,GENED!$A:$A,$A236,GENED!$B:$B,$B236)</f>
        <v>0</v>
      </c>
      <c r="W236" s="53">
        <f>SUMIFS(EL!D:D,EL!$A:$A,$A236,EL!$B:$B,$B236)</f>
        <v>51368</v>
      </c>
      <c r="X236" s="52">
        <f>SUMIFS('Student Support Aid'!G:G,'Student Support Aid'!$A:$A,$A236,'Student Support Aid'!$B:$B,$B236)</f>
        <v>59301.760000000002</v>
      </c>
      <c r="Y236" s="53">
        <f>SUMIFS('School Library Aid'!I:I,'School Library Aid'!$A:$A,$A236,'School Library Aid'!$B:$B,$B236)</f>
        <v>55933.920000000006</v>
      </c>
      <c r="Z236" s="53">
        <f>SUMIF(AIEA!A:A,A236,AIEA!D:D)</f>
        <v>33064</v>
      </c>
      <c r="AA236" s="53">
        <f>SUMIFS('EOS GE25-F23-WEBLOAD'!$G:$G,'EOS GE25-F23-WEBLOAD'!$A:$A,$A236,'EOS GE25-F23-WEBLOAD'!$B:$B,$B236)*2</f>
        <v>6944.0000000000009</v>
      </c>
      <c r="AB236" s="53">
        <f>SUMIF('Community Ed'!A:A,'Major Revenues'!A236,'Community Ed'!C:C)</f>
        <v>73193.34</v>
      </c>
      <c r="AC236" s="53">
        <f>SUMIFS(SPED!E:E,SPED!A:A,A236,SPED!B:B,B236)</f>
        <v>2012531.6925263908</v>
      </c>
      <c r="AD236" s="55">
        <f t="shared" si="60"/>
        <v>3863928.7125263945</v>
      </c>
      <c r="AE236" s="55">
        <f t="shared" si="61"/>
        <v>1112.8826936999983</v>
      </c>
      <c r="AF236" s="51"/>
    </row>
    <row r="237" spans="1:32" x14ac:dyDescent="0.25">
      <c r="A237" s="3">
        <v>728</v>
      </c>
      <c r="B237" s="3">
        <v>1</v>
      </c>
      <c r="C237" s="4" t="s">
        <v>261</v>
      </c>
      <c r="D237" s="5">
        <v>4</v>
      </c>
      <c r="E237" s="52">
        <f>SUMIFS('EOS GE24-F23-WEBLOAD'!$G:$G,'EOS GE24-F23-WEBLOAD'!$A:$A,$A237,'EOS GE24-F23-WEBLOAD'!$B:$B,$B237)</f>
        <v>14939.2</v>
      </c>
      <c r="F237" s="52">
        <f>SUMIFS(GENED!$F:$F,GENED!$A:$A,$A237,GENED!$B:$B,$B237)</f>
        <v>4108280</v>
      </c>
      <c r="G237" s="52">
        <f>SUMIFS(GENED!$AM:$AM,GENED!$A:$A,$A237,GENED!$B:$B,$B237)</f>
        <v>180327</v>
      </c>
      <c r="H237" s="52">
        <f>SUMIFS(GENED!$J:$J,GENED!$A:$A,$A237,GENED!$B:$B,$B237)</f>
        <v>0</v>
      </c>
      <c r="I237" s="52">
        <f>SUMIFS(EL!C:C,EL!$A:$A,$A237,EL!$B:$B,$B237)</f>
        <v>134459</v>
      </c>
      <c r="J237" s="52">
        <f>SUMIFS('Student Support Aid'!F:F,'Student Support Aid'!$A:$A,$A237,'Student Support Aid'!$B:$B,$B237)</f>
        <v>178374.04800000001</v>
      </c>
      <c r="K237" s="52">
        <f>SUMIFS('School Library Aid'!H:H,'School Library Aid'!$A:$A,$A237,'School Library Aid'!$B:$B,$B237)</f>
        <v>240670.51200000002</v>
      </c>
      <c r="L237" s="52">
        <v>66150</v>
      </c>
      <c r="M237" s="52">
        <f>SUMIFS('EOS GE24-F23-WEBLOAD'!$G:$G,'EOS GE24-F23-WEBLOAD'!$A:$A,$A237,'EOS GE24-F23-WEBLOAD'!$B:$B,$B237)*2</f>
        <v>29878.400000000001</v>
      </c>
      <c r="N237" s="52">
        <f>SUMIFS(SPED!D:D,SPED!A:A,A237,SPED!B:B,B237)</f>
        <v>5068832.7036934197</v>
      </c>
      <c r="O237" s="55">
        <f t="shared" si="58"/>
        <v>10006971.663693421</v>
      </c>
      <c r="P237" s="52">
        <f t="shared" si="59"/>
        <v>669.84655561833438</v>
      </c>
      <c r="Q237" s="64"/>
      <c r="R237" s="52">
        <f>SUMIFS('EOS GE25-F23-WEBLOAD'!$G:$G,'EOS GE25-F23-WEBLOAD'!$A:$A,$A237,'EOS GE25-F23-WEBLOAD'!$B:$B,$B237)</f>
        <v>14939.2</v>
      </c>
      <c r="S237" s="52">
        <f>SUMIFS(GENED!$O:$O,GENED!$A:$A,$A237,GENED!$B:$B,$B237)</f>
        <v>6244585</v>
      </c>
      <c r="T237" s="52">
        <f>SUMIFS(GENED!$AQ:$AQ,GENED!$A:$A,$A237,GENED!$B:$B,$B237)</f>
        <v>271400</v>
      </c>
      <c r="U237" s="52">
        <f>SUMIFS(GENED!$AA:$AA,GENED!$A:$A,$A237,GENED!$B:$B,$B237)</f>
        <v>0</v>
      </c>
      <c r="V237" s="52">
        <f>SUMIFS(GENED!$S:$S,GENED!$A:$A,$A237,GENED!$B:$B,$B237)</f>
        <v>0</v>
      </c>
      <c r="W237" s="53">
        <f>SUMIFS(EL!D:D,EL!$A:$A,$A237,EL!$B:$B,$B237)</f>
        <v>134459</v>
      </c>
      <c r="X237" s="52">
        <f>SUMIFS('Student Support Aid'!G:G,'Student Support Aid'!$A:$A,$A237,'Student Support Aid'!$B:$B,$B237)</f>
        <v>255161.53599999999</v>
      </c>
      <c r="Y237" s="53">
        <f>SUMIFS('School Library Aid'!I:I,'School Library Aid'!$A:$A,$A237,'School Library Aid'!$B:$B,$B237)</f>
        <v>240670.51200000002</v>
      </c>
      <c r="Z237" s="53">
        <f>SUMIF(AIEA!A:A,A237,AIEA!D:D)</f>
        <v>68138</v>
      </c>
      <c r="AA237" s="53">
        <f>SUMIFS('EOS GE25-F23-WEBLOAD'!$G:$G,'EOS GE25-F23-WEBLOAD'!$A:$A,$A237,'EOS GE25-F23-WEBLOAD'!$B:$B,$B237)*2</f>
        <v>29878.400000000001</v>
      </c>
      <c r="AB237" s="53">
        <f>SUMIF('Community Ed'!A:A,'Major Revenues'!A237,'Community Ed'!C:C)</f>
        <v>138923.79</v>
      </c>
      <c r="AC237" s="53">
        <f>SUMIFS(SPED!E:E,SPED!A:A,A237,SPED!B:B,B237)</f>
        <v>5261806.4537085965</v>
      </c>
      <c r="AD237" s="55">
        <f t="shared" si="60"/>
        <v>12645022.691708598</v>
      </c>
      <c r="AE237" s="55">
        <f t="shared" si="61"/>
        <v>846.43238538265757</v>
      </c>
      <c r="AF237" s="51"/>
    </row>
    <row r="238" spans="1:32" x14ac:dyDescent="0.25">
      <c r="A238" s="3">
        <v>738</v>
      </c>
      <c r="B238" s="3">
        <v>1</v>
      </c>
      <c r="C238" s="4" t="s">
        <v>262</v>
      </c>
      <c r="D238" s="5">
        <v>5</v>
      </c>
      <c r="E238" s="52">
        <f>SUMIFS('EOS GE24-F23-WEBLOAD'!$G:$G,'EOS GE24-F23-WEBLOAD'!$A:$A,$A238,'EOS GE24-F23-WEBLOAD'!$B:$B,$B238)</f>
        <v>1173.0000000000002</v>
      </c>
      <c r="F238" s="52">
        <f>SUMIFS(GENED!$F:$F,GENED!$A:$A,$A238,GENED!$B:$B,$B238)</f>
        <v>322575</v>
      </c>
      <c r="G238" s="52">
        <f>SUMIFS(GENED!$AM:$AM,GENED!$A:$A,$A238,GENED!$B:$B,$B238)</f>
        <v>16811</v>
      </c>
      <c r="H238" s="52">
        <f>SUMIFS(GENED!$J:$J,GENED!$A:$A,$A238,GENED!$B:$B,$B238)</f>
        <v>0</v>
      </c>
      <c r="I238" s="52">
        <f>SUMIFS(EL!C:C,EL!$A:$A,$A238,EL!$B:$B,$B238)</f>
        <v>0</v>
      </c>
      <c r="J238" s="52">
        <f>SUMIFS('Student Support Aid'!F:F,'Student Support Aid'!$A:$A,$A238,'Student Support Aid'!$B:$B,$B238)</f>
        <v>40000</v>
      </c>
      <c r="K238" s="52">
        <f>SUMIFS('School Library Aid'!H:H,'School Library Aid'!$A:$A,$A238,'School Library Aid'!$B:$B,$B238)</f>
        <v>40000</v>
      </c>
      <c r="L238" s="52">
        <v>0</v>
      </c>
      <c r="M238" s="52">
        <f>SUMIFS('EOS GE24-F23-WEBLOAD'!$G:$G,'EOS GE24-F23-WEBLOAD'!$A:$A,$A238,'EOS GE24-F23-WEBLOAD'!$B:$B,$B238)*2</f>
        <v>2346.0000000000005</v>
      </c>
      <c r="N238" s="52">
        <f>SUMIFS(SPED!D:D,SPED!A:A,A238,SPED!B:B,B238)</f>
        <v>290525.41150299693</v>
      </c>
      <c r="O238" s="55">
        <f t="shared" si="58"/>
        <v>712257.41150299693</v>
      </c>
      <c r="P238" s="52">
        <f t="shared" si="59"/>
        <v>607.21006948252068</v>
      </c>
      <c r="Q238" s="64"/>
      <c r="R238" s="52">
        <f>SUMIFS('EOS GE25-F23-WEBLOAD'!$G:$G,'EOS GE25-F23-WEBLOAD'!$A:$A,$A238,'EOS GE25-F23-WEBLOAD'!$B:$B,$B238)</f>
        <v>1177</v>
      </c>
      <c r="S238" s="52">
        <f>SUMIFS(GENED!$O:$O,GENED!$A:$A,$A238,GENED!$B:$B,$B238)</f>
        <v>491986</v>
      </c>
      <c r="T238" s="52">
        <f>SUMIFS(GENED!$AQ:$AQ,GENED!$A:$A,$A238,GENED!$B:$B,$B238)</f>
        <v>25572</v>
      </c>
      <c r="U238" s="52">
        <f>SUMIFS(GENED!$AA:$AA,GENED!$A:$A,$A238,GENED!$B:$B,$B238)</f>
        <v>24975</v>
      </c>
      <c r="V238" s="52">
        <f>SUMIFS(GENED!$S:$S,GENED!$A:$A,$A238,GENED!$B:$B,$B238)</f>
        <v>0</v>
      </c>
      <c r="W238" s="53">
        <f>SUMIFS(EL!D:D,EL!$A:$A,$A238,EL!$B:$B,$B238)</f>
        <v>0</v>
      </c>
      <c r="X238" s="52">
        <f>SUMIFS('Student Support Aid'!G:G,'Student Support Aid'!$A:$A,$A238,'Student Support Aid'!$B:$B,$B238)</f>
        <v>40000</v>
      </c>
      <c r="Y238" s="53">
        <f>SUMIFS('School Library Aid'!I:I,'School Library Aid'!$A:$A,$A238,'School Library Aid'!$B:$B,$B238)</f>
        <v>40000</v>
      </c>
      <c r="Z238" s="53">
        <f>SUMIF(AIEA!A:A,A238,AIEA!D:D)</f>
        <v>0</v>
      </c>
      <c r="AA238" s="53">
        <f>SUMIFS('EOS GE25-F23-WEBLOAD'!$G:$G,'EOS GE25-F23-WEBLOAD'!$A:$A,$A238,'EOS GE25-F23-WEBLOAD'!$B:$B,$B238)*2</f>
        <v>2354</v>
      </c>
      <c r="AB238" s="53">
        <f>SUMIF('Community Ed'!A:A,'Major Revenues'!A238,'Community Ed'!C:C)</f>
        <v>19308.68</v>
      </c>
      <c r="AC238" s="53">
        <f>SUMIFS(SPED!E:E,SPED!A:A,A238,SPED!B:B,B238)</f>
        <v>297872.57547268993</v>
      </c>
      <c r="AD238" s="55">
        <f t="shared" si="60"/>
        <v>942068.25547268998</v>
      </c>
      <c r="AE238" s="55">
        <f t="shared" si="61"/>
        <v>800.39783812463043</v>
      </c>
      <c r="AF238" s="51"/>
    </row>
    <row r="239" spans="1:32" x14ac:dyDescent="0.25">
      <c r="A239" s="3">
        <v>739</v>
      </c>
      <c r="B239" s="3">
        <v>1</v>
      </c>
      <c r="C239" s="4" t="s">
        <v>263</v>
      </c>
      <c r="D239" s="5">
        <v>6</v>
      </c>
      <c r="E239" s="52">
        <f>SUMIFS('EOS GE24-F23-WEBLOAD'!$G:$G,'EOS GE24-F23-WEBLOAD'!$A:$A,$A239,'EOS GE24-F23-WEBLOAD'!$B:$B,$B239)</f>
        <v>837.6</v>
      </c>
      <c r="F239" s="52">
        <f>SUMIFS(GENED!$F:$F,GENED!$A:$A,$A239,GENED!$B:$B,$B239)</f>
        <v>230340</v>
      </c>
      <c r="G239" s="52">
        <f>SUMIFS(GENED!$AM:$AM,GENED!$A:$A,$A239,GENED!$B:$B,$B239)</f>
        <v>16791</v>
      </c>
      <c r="H239" s="52">
        <f>SUMIFS(GENED!$J:$J,GENED!$A:$A,$A239,GENED!$B:$B,$B239)</f>
        <v>21321.203937599988</v>
      </c>
      <c r="I239" s="52">
        <f>SUMIFS(EL!C:C,EL!$A:$A,$A239,EL!$B:$B,$B239)</f>
        <v>0</v>
      </c>
      <c r="J239" s="52">
        <f>SUMIFS('Student Support Aid'!F:F,'Student Support Aid'!$A:$A,$A239,'Student Support Aid'!$B:$B,$B239)</f>
        <v>40000</v>
      </c>
      <c r="K239" s="52">
        <f>SUMIFS('School Library Aid'!H:H,'School Library Aid'!$A:$A,$A239,'School Library Aid'!$B:$B,$B239)</f>
        <v>40000</v>
      </c>
      <c r="L239" s="52">
        <v>0</v>
      </c>
      <c r="M239" s="52">
        <f>SUMIFS('EOS GE24-F23-WEBLOAD'!$G:$G,'EOS GE24-F23-WEBLOAD'!$A:$A,$A239,'EOS GE24-F23-WEBLOAD'!$B:$B,$B239)*2</f>
        <v>1675.2</v>
      </c>
      <c r="N239" s="52">
        <f>SUMIFS(SPED!D:D,SPED!A:A,A239,SPED!B:B,B239)</f>
        <v>244499.24267979409</v>
      </c>
      <c r="O239" s="55">
        <f t="shared" si="58"/>
        <v>594626.64661739417</v>
      </c>
      <c r="P239" s="52">
        <f t="shared" si="59"/>
        <v>709.91719987750014</v>
      </c>
      <c r="Q239" s="64"/>
      <c r="R239" s="52">
        <f>SUMIFS('EOS GE25-F23-WEBLOAD'!$G:$G,'EOS GE25-F23-WEBLOAD'!$A:$A,$A239,'EOS GE25-F23-WEBLOAD'!$B:$B,$B239)</f>
        <v>826</v>
      </c>
      <c r="S239" s="52">
        <f>SUMIFS(GENED!$O:$O,GENED!$A:$A,$A239,GENED!$B:$B,$B239)</f>
        <v>345268</v>
      </c>
      <c r="T239" s="52">
        <f>SUMIFS(GENED!$AQ:$AQ,GENED!$A:$A,$A239,GENED!$B:$B,$B239)</f>
        <v>22295.416000000201</v>
      </c>
      <c r="U239" s="52">
        <f>SUMIFS(GENED!$AA:$AA,GENED!$A:$A,$A239,GENED!$B:$B,$B239)</f>
        <v>0</v>
      </c>
      <c r="V239" s="52">
        <f>SUMIFS(GENED!$S:$S,GENED!$A:$A,$A239,GENED!$B:$B,$B239)</f>
        <v>23050.094467763673</v>
      </c>
      <c r="W239" s="53">
        <f>SUMIFS(EL!D:D,EL!$A:$A,$A239,EL!$B:$B,$B239)</f>
        <v>0</v>
      </c>
      <c r="X239" s="52">
        <f>SUMIFS('Student Support Aid'!G:G,'Student Support Aid'!$A:$A,$A239,'Student Support Aid'!$B:$B,$B239)</f>
        <v>40000</v>
      </c>
      <c r="Y239" s="53">
        <f>SUMIFS('School Library Aid'!I:I,'School Library Aid'!$A:$A,$A239,'School Library Aid'!$B:$B,$B239)</f>
        <v>40000</v>
      </c>
      <c r="Z239" s="53">
        <f>SUMIF(AIEA!A:A,A239,AIEA!D:D)</f>
        <v>0</v>
      </c>
      <c r="AA239" s="53">
        <f>SUMIFS('EOS GE25-F23-WEBLOAD'!$G:$G,'EOS GE25-F23-WEBLOAD'!$A:$A,$A239,'EOS GE25-F23-WEBLOAD'!$B:$B,$B239)*2</f>
        <v>1652</v>
      </c>
      <c r="AB239" s="53">
        <f>SUMIF('Community Ed'!A:A,'Major Revenues'!A239,'Community Ed'!C:C)</f>
        <v>12193.49</v>
      </c>
      <c r="AC239" s="53">
        <f>SUMIFS(SPED!E:E,SPED!A:A,A239,SPED!B:B,B239)</f>
        <v>241446.61352755013</v>
      </c>
      <c r="AD239" s="55">
        <f t="shared" si="60"/>
        <v>725905.61399531399</v>
      </c>
      <c r="AE239" s="55">
        <f t="shared" si="61"/>
        <v>878.82035592653028</v>
      </c>
      <c r="AF239" s="51"/>
    </row>
    <row r="240" spans="1:32" x14ac:dyDescent="0.25">
      <c r="A240" s="3">
        <v>740</v>
      </c>
      <c r="B240" s="3">
        <v>1</v>
      </c>
      <c r="C240" s="4" t="s">
        <v>264</v>
      </c>
      <c r="D240" s="5">
        <v>5</v>
      </c>
      <c r="E240" s="52">
        <f>SUMIFS('EOS GE24-F23-WEBLOAD'!$G:$G,'EOS GE24-F23-WEBLOAD'!$A:$A,$A240,'EOS GE24-F23-WEBLOAD'!$B:$B,$B240)</f>
        <v>1421</v>
      </c>
      <c r="F240" s="52">
        <f>SUMIFS(GENED!$F:$F,GENED!$A:$A,$A240,GENED!$B:$B,$B240)</f>
        <v>390775</v>
      </c>
      <c r="G240" s="52">
        <f>SUMIFS(GENED!$AM:$AM,GENED!$A:$A,$A240,GENED!$B:$B,$B240)</f>
        <v>48658</v>
      </c>
      <c r="H240" s="52">
        <f>SUMIFS(GENED!$J:$J,GENED!$A:$A,$A240,GENED!$B:$B,$B240)</f>
        <v>13636.827971249993</v>
      </c>
      <c r="I240" s="52">
        <f>SUMIFS(EL!C:C,EL!$A:$A,$A240,EL!$B:$B,$B240)</f>
        <v>124250</v>
      </c>
      <c r="J240" s="52">
        <f>SUMIFS('Student Support Aid'!F:F,'Student Support Aid'!$A:$A,$A240,'Student Support Aid'!$B:$B,$B240)</f>
        <v>40000</v>
      </c>
      <c r="K240" s="52">
        <f>SUMIFS('School Library Aid'!H:H,'School Library Aid'!$A:$A,$A240,'School Library Aid'!$B:$B,$B240)</f>
        <v>40000</v>
      </c>
      <c r="L240" s="52">
        <v>0</v>
      </c>
      <c r="M240" s="52">
        <f>SUMIFS('EOS GE24-F23-WEBLOAD'!$G:$G,'EOS GE24-F23-WEBLOAD'!$A:$A,$A240,'EOS GE24-F23-WEBLOAD'!$B:$B,$B240)*2</f>
        <v>2842</v>
      </c>
      <c r="N240" s="52">
        <f>SUMIFS(SPED!D:D,SPED!A:A,A240,SPED!B:B,B240)</f>
        <v>533421.53507023118</v>
      </c>
      <c r="O240" s="55">
        <f t="shared" si="58"/>
        <v>1193583.3630414812</v>
      </c>
      <c r="P240" s="52">
        <f t="shared" si="59"/>
        <v>839.96014288633444</v>
      </c>
      <c r="Q240" s="64"/>
      <c r="R240" s="52">
        <f>SUMIFS('EOS GE25-F23-WEBLOAD'!$G:$G,'EOS GE25-F23-WEBLOAD'!$A:$A,$A240,'EOS GE25-F23-WEBLOAD'!$B:$B,$B240)</f>
        <v>1405.6</v>
      </c>
      <c r="S240" s="52">
        <f>SUMIFS(GENED!$O:$O,GENED!$A:$A,$A240,GENED!$B:$B,$B240)</f>
        <v>587541</v>
      </c>
      <c r="T240" s="52">
        <f>SUMIFS(GENED!$AQ:$AQ,GENED!$A:$A,$A240,GENED!$B:$B,$B240)</f>
        <v>69921.453999999911</v>
      </c>
      <c r="U240" s="52">
        <f>SUMIFS(GENED!$AA:$AA,GENED!$A:$A,$A240,GENED!$B:$B,$B240)</f>
        <v>0</v>
      </c>
      <c r="V240" s="52">
        <f>SUMIFS(GENED!$S:$S,GENED!$A:$A,$A240,GENED!$B:$B,$B240)</f>
        <v>17444.72367956728</v>
      </c>
      <c r="W240" s="53">
        <f>SUMIFS(EL!D:D,EL!$A:$A,$A240,EL!$B:$B,$B240)</f>
        <v>124250</v>
      </c>
      <c r="X240" s="52">
        <f>SUMIFS('Student Support Aid'!G:G,'Student Support Aid'!$A:$A,$A240,'Student Support Aid'!$B:$B,$B240)</f>
        <v>40000</v>
      </c>
      <c r="Y240" s="53">
        <f>SUMIFS('School Library Aid'!I:I,'School Library Aid'!$A:$A,$A240,'School Library Aid'!$B:$B,$B240)</f>
        <v>40000</v>
      </c>
      <c r="Z240" s="53">
        <f>SUMIF(AIEA!A:A,A240,AIEA!D:D)</f>
        <v>0</v>
      </c>
      <c r="AA240" s="53">
        <f>SUMIFS('EOS GE25-F23-WEBLOAD'!$G:$G,'EOS GE25-F23-WEBLOAD'!$A:$A,$A240,'EOS GE25-F23-WEBLOAD'!$B:$B,$B240)*2</f>
        <v>2811.2</v>
      </c>
      <c r="AB240" s="53">
        <f>SUMIF('Community Ed'!A:A,'Major Revenues'!A240,'Community Ed'!C:C)</f>
        <v>21861.24</v>
      </c>
      <c r="AC240" s="53">
        <f>SUMIFS(SPED!E:E,SPED!A:A,A240,SPED!B:B,B240)</f>
        <v>570814.76357743051</v>
      </c>
      <c r="AD240" s="55">
        <f t="shared" si="60"/>
        <v>1474644.3812569976</v>
      </c>
      <c r="AE240" s="55">
        <f t="shared" si="61"/>
        <v>1049.1209314577388</v>
      </c>
      <c r="AF240" s="51"/>
    </row>
    <row r="241" spans="1:32" x14ac:dyDescent="0.25">
      <c r="A241" s="3">
        <v>741</v>
      </c>
      <c r="B241" s="3">
        <v>1</v>
      </c>
      <c r="C241" s="4" t="s">
        <v>265</v>
      </c>
      <c r="D241" s="5">
        <v>5</v>
      </c>
      <c r="E241" s="52">
        <f>SUMIFS('EOS GE24-F23-WEBLOAD'!$G:$G,'EOS GE24-F23-WEBLOAD'!$A:$A,$A241,'EOS GE24-F23-WEBLOAD'!$B:$B,$B241)</f>
        <v>996.6</v>
      </c>
      <c r="F241" s="52">
        <f>SUMIFS(GENED!$F:$F,GENED!$A:$A,$A241,GENED!$B:$B,$B241)</f>
        <v>274065</v>
      </c>
      <c r="G241" s="52">
        <f>SUMIFS(GENED!$AM:$AM,GENED!$A:$A,$A241,GENED!$B:$B,$B241)</f>
        <v>20596</v>
      </c>
      <c r="H241" s="52">
        <f>SUMIFS(GENED!$J:$J,GENED!$A:$A,$A241,GENED!$B:$B,$B241)</f>
        <v>1615.0841246384662</v>
      </c>
      <c r="I241" s="52">
        <f>SUMIFS(EL!C:C,EL!$A:$A,$A241,EL!$B:$B,$B241)</f>
        <v>10873</v>
      </c>
      <c r="J241" s="52">
        <f>SUMIFS('Student Support Aid'!F:F,'Student Support Aid'!$A:$A,$A241,'Student Support Aid'!$B:$B,$B241)</f>
        <v>40000</v>
      </c>
      <c r="K241" s="52">
        <f>SUMIFS('School Library Aid'!H:H,'School Library Aid'!$A:$A,$A241,'School Library Aid'!$B:$B,$B241)</f>
        <v>40000</v>
      </c>
      <c r="L241" s="52">
        <v>0</v>
      </c>
      <c r="M241" s="52">
        <f>SUMIFS('EOS GE24-F23-WEBLOAD'!$G:$G,'EOS GE24-F23-WEBLOAD'!$A:$A,$A241,'EOS GE24-F23-WEBLOAD'!$B:$B,$B241)*2</f>
        <v>1993.2</v>
      </c>
      <c r="N241" s="52">
        <f>SUMIFS(SPED!D:D,SPED!A:A,A241,SPED!B:B,B241)</f>
        <v>408497.86914073303</v>
      </c>
      <c r="O241" s="55">
        <f t="shared" si="58"/>
        <v>797640.15326537145</v>
      </c>
      <c r="P241" s="52">
        <f t="shared" si="59"/>
        <v>800.3613819640492</v>
      </c>
      <c r="Q241" s="64"/>
      <c r="R241" s="52">
        <f>SUMIFS('EOS GE25-F23-WEBLOAD'!$G:$G,'EOS GE25-F23-WEBLOAD'!$A:$A,$A241,'EOS GE25-F23-WEBLOAD'!$B:$B,$B241)</f>
        <v>966.4</v>
      </c>
      <c r="S241" s="52">
        <f>SUMIFS(GENED!$O:$O,GENED!$A:$A,$A241,GENED!$B:$B,$B241)</f>
        <v>403955</v>
      </c>
      <c r="T241" s="52">
        <f>SUMIFS(GENED!$AQ:$AQ,GENED!$A:$A,$A241,GENED!$B:$B,$B241)</f>
        <v>30005.734616292641</v>
      </c>
      <c r="U241" s="52">
        <f>SUMIFS(GENED!$AA:$AA,GENED!$A:$A,$A241,GENED!$B:$B,$B241)</f>
        <v>0</v>
      </c>
      <c r="V241" s="52">
        <f>SUMIFS(GENED!$S:$S,GENED!$A:$A,$A241,GENED!$B:$B,$B241)</f>
        <v>0</v>
      </c>
      <c r="W241" s="53">
        <f>SUMIFS(EL!D:D,EL!$A:$A,$A241,EL!$B:$B,$B241)</f>
        <v>10884</v>
      </c>
      <c r="X241" s="52">
        <f>SUMIFS('Student Support Aid'!G:G,'Student Support Aid'!$A:$A,$A241,'Student Support Aid'!$B:$B,$B241)</f>
        <v>40000</v>
      </c>
      <c r="Y241" s="53">
        <f>SUMIFS('School Library Aid'!I:I,'School Library Aid'!$A:$A,$A241,'School Library Aid'!$B:$B,$B241)</f>
        <v>40000</v>
      </c>
      <c r="Z241" s="53">
        <f>SUMIF(AIEA!A:A,A241,AIEA!D:D)</f>
        <v>0</v>
      </c>
      <c r="AA241" s="53">
        <f>SUMIFS('EOS GE25-F23-WEBLOAD'!$G:$G,'EOS GE25-F23-WEBLOAD'!$A:$A,$A241,'EOS GE25-F23-WEBLOAD'!$B:$B,$B241)*2</f>
        <v>1932.8</v>
      </c>
      <c r="AB241" s="53">
        <f>SUMIF('Community Ed'!A:A,'Major Revenues'!A241,'Community Ed'!C:C)</f>
        <v>9115.68</v>
      </c>
      <c r="AC241" s="53">
        <f>SUMIFS(SPED!E:E,SPED!A:A,A241,SPED!B:B,B241)</f>
        <v>417795.60656306613</v>
      </c>
      <c r="AD241" s="55">
        <f t="shared" si="60"/>
        <v>953688.82117935887</v>
      </c>
      <c r="AE241" s="55">
        <f t="shared" si="61"/>
        <v>986.84687622036313</v>
      </c>
      <c r="AF241" s="51"/>
    </row>
    <row r="242" spans="1:32" x14ac:dyDescent="0.25">
      <c r="A242" s="3">
        <v>742</v>
      </c>
      <c r="B242" s="3">
        <v>1</v>
      </c>
      <c r="C242" s="4" t="s">
        <v>266</v>
      </c>
      <c r="D242" s="5">
        <v>4</v>
      </c>
      <c r="E242" s="52">
        <f>SUMIFS('EOS GE24-F23-WEBLOAD'!$G:$G,'EOS GE24-F23-WEBLOAD'!$A:$A,$A242,'EOS GE24-F23-WEBLOAD'!$B:$B,$B242)</f>
        <v>9919.5</v>
      </c>
      <c r="F242" s="52">
        <f>SUMIFS(GENED!$F:$F,GENED!$A:$A,$A242,GENED!$B:$B,$B242)</f>
        <v>2727862</v>
      </c>
      <c r="G242" s="52">
        <f>SUMIFS(GENED!$AM:$AM,GENED!$A:$A,$A242,GENED!$B:$B,$B242)</f>
        <v>911105</v>
      </c>
      <c r="H242" s="52">
        <f>SUMIFS(GENED!$J:$J,GENED!$A:$A,$A242,GENED!$B:$B,$B242)</f>
        <v>241536.07340239035</v>
      </c>
      <c r="I242" s="52">
        <f>SUMIFS(EL!C:C,EL!$A:$A,$A242,EL!$B:$B,$B242)</f>
        <v>1455500</v>
      </c>
      <c r="J242" s="52">
        <f>SUMIFS('Student Support Aid'!F:F,'Student Support Aid'!$A:$A,$A242,'Student Support Aid'!$B:$B,$B242)</f>
        <v>118438.83</v>
      </c>
      <c r="K242" s="52">
        <f>SUMIFS('School Library Aid'!H:H,'School Library Aid'!$A:$A,$A242,'School Library Aid'!$B:$B,$B242)</f>
        <v>159803.14499999999</v>
      </c>
      <c r="L242" s="52">
        <v>32212</v>
      </c>
      <c r="M242" s="52">
        <f>SUMIFS('EOS GE24-F23-WEBLOAD'!$G:$G,'EOS GE24-F23-WEBLOAD'!$A:$A,$A242,'EOS GE24-F23-WEBLOAD'!$B:$B,$B242)*2</f>
        <v>19839</v>
      </c>
      <c r="N242" s="52">
        <f>SUMIFS(SPED!D:D,SPED!A:A,A242,SPED!B:B,B242)</f>
        <v>5438089.4051866494</v>
      </c>
      <c r="O242" s="55">
        <f t="shared" si="58"/>
        <v>11104385.453589039</v>
      </c>
      <c r="P242" s="52">
        <f t="shared" si="59"/>
        <v>1119.4501188153677</v>
      </c>
      <c r="Q242" s="64"/>
      <c r="R242" s="52">
        <f>SUMIFS('EOS GE25-F23-WEBLOAD'!$G:$G,'EOS GE25-F23-WEBLOAD'!$A:$A,$A242,'EOS GE25-F23-WEBLOAD'!$B:$B,$B242)</f>
        <v>9956.9</v>
      </c>
      <c r="S242" s="52">
        <f>SUMIFS(GENED!$O:$O,GENED!$A:$A,$A242,GENED!$B:$B,$B242)</f>
        <v>4161984</v>
      </c>
      <c r="T242" s="52">
        <f>SUMIFS(GENED!$AQ:$AQ,GENED!$A:$A,$A242,GENED!$B:$B,$B242)</f>
        <v>1336011.650000006</v>
      </c>
      <c r="U242" s="52">
        <f>SUMIFS(GENED!$AA:$AA,GENED!$A:$A,$A242,GENED!$B:$B,$B242)</f>
        <v>0</v>
      </c>
      <c r="V242" s="52">
        <f>SUMIFS(GENED!$S:$S,GENED!$A:$A,$A242,GENED!$B:$B,$B242)</f>
        <v>185858.56738487317</v>
      </c>
      <c r="W242" s="53">
        <f>SUMIFS(EL!D:D,EL!$A:$A,$A242,EL!$B:$B,$B242)</f>
        <v>1455500</v>
      </c>
      <c r="X242" s="52">
        <f>SUMIFS('Student Support Aid'!G:G,'Student Support Aid'!$A:$A,$A242,'Student Support Aid'!$B:$B,$B242)</f>
        <v>170063.85199999998</v>
      </c>
      <c r="Y242" s="53">
        <f>SUMIFS('School Library Aid'!I:I,'School Library Aid'!$A:$A,$A242,'School Library Aid'!$B:$B,$B242)</f>
        <v>160405.65899999999</v>
      </c>
      <c r="Z242" s="53">
        <f>SUMIF(AIEA!A:A,A242,AIEA!D:D)</f>
        <v>32780</v>
      </c>
      <c r="AA242" s="53">
        <f>SUMIFS('EOS GE25-F23-WEBLOAD'!$G:$G,'EOS GE25-F23-WEBLOAD'!$A:$A,$A242,'EOS GE25-F23-WEBLOAD'!$B:$B,$B242)*2</f>
        <v>19913.8</v>
      </c>
      <c r="AB242" s="53">
        <f>SUMIF('Community Ed'!A:A,'Major Revenues'!A242,'Community Ed'!C:C)</f>
        <v>339180.41</v>
      </c>
      <c r="AC242" s="53">
        <f>SUMIFS(SPED!E:E,SPED!A:A,A242,SPED!B:B,B242)</f>
        <v>5512495.5631193854</v>
      </c>
      <c r="AD242" s="55">
        <f t="shared" si="60"/>
        <v>13374193.501504265</v>
      </c>
      <c r="AE242" s="55">
        <f t="shared" si="61"/>
        <v>1343.2085791264615</v>
      </c>
      <c r="AF242" s="51"/>
    </row>
    <row r="243" spans="1:32" x14ac:dyDescent="0.25">
      <c r="A243" s="3">
        <v>743</v>
      </c>
      <c r="B243" s="3">
        <v>1</v>
      </c>
      <c r="C243" s="4" t="s">
        <v>267</v>
      </c>
      <c r="D243" s="5">
        <v>5</v>
      </c>
      <c r="E243" s="52">
        <f>SUMIFS('EOS GE24-F23-WEBLOAD'!$G:$G,'EOS GE24-F23-WEBLOAD'!$A:$A,$A243,'EOS GE24-F23-WEBLOAD'!$B:$B,$B243)</f>
        <v>1266.6000000000001</v>
      </c>
      <c r="F243" s="52">
        <f>SUMIFS(GENED!$F:$F,GENED!$A:$A,$A243,GENED!$B:$B,$B243)</f>
        <v>348315</v>
      </c>
      <c r="G243" s="52">
        <f>SUMIFS(GENED!$AM:$AM,GENED!$A:$A,$A243,GENED!$B:$B,$B243)</f>
        <v>42844</v>
      </c>
      <c r="H243" s="52">
        <f>SUMIFS(GENED!$J:$J,GENED!$A:$A,$A243,GENED!$B:$B,$B243)</f>
        <v>0</v>
      </c>
      <c r="I243" s="52">
        <f>SUMIFS(EL!C:C,EL!$A:$A,$A243,EL!$B:$B,$B243)</f>
        <v>23291</v>
      </c>
      <c r="J243" s="52">
        <f>SUMIFS('Student Support Aid'!F:F,'Student Support Aid'!$A:$A,$A243,'Student Support Aid'!$B:$B,$B243)</f>
        <v>40000</v>
      </c>
      <c r="K243" s="52">
        <f>SUMIFS('School Library Aid'!H:H,'School Library Aid'!$A:$A,$A243,'School Library Aid'!$B:$B,$B243)</f>
        <v>40000</v>
      </c>
      <c r="L243" s="52">
        <v>0</v>
      </c>
      <c r="M243" s="52">
        <f>SUMIFS('EOS GE24-F23-WEBLOAD'!$G:$G,'EOS GE24-F23-WEBLOAD'!$A:$A,$A243,'EOS GE24-F23-WEBLOAD'!$B:$B,$B243)*2</f>
        <v>2533.2000000000003</v>
      </c>
      <c r="N243" s="52">
        <f>SUMIFS(SPED!D:D,SPED!A:A,A243,SPED!B:B,B243)</f>
        <v>482412.47096161521</v>
      </c>
      <c r="O243" s="55">
        <f t="shared" si="58"/>
        <v>979395.67096161516</v>
      </c>
      <c r="P243" s="52">
        <f t="shared" si="59"/>
        <v>773.24780590684907</v>
      </c>
      <c r="Q243" s="64"/>
      <c r="R243" s="52">
        <f>SUMIFS('EOS GE25-F23-WEBLOAD'!$G:$G,'EOS GE25-F23-WEBLOAD'!$A:$A,$A243,'EOS GE25-F23-WEBLOAD'!$B:$B,$B243)</f>
        <v>1271.5999999999999</v>
      </c>
      <c r="S243" s="52">
        <f>SUMIFS(GENED!$O:$O,GENED!$A:$A,$A243,GENED!$B:$B,$B243)</f>
        <v>531529</v>
      </c>
      <c r="T243" s="52">
        <f>SUMIFS(GENED!$AQ:$AQ,GENED!$A:$A,$A243,GENED!$B:$B,$B243)</f>
        <v>65384</v>
      </c>
      <c r="U243" s="52">
        <f>SUMIFS(GENED!$AA:$AA,GENED!$A:$A,$A243,GENED!$B:$B,$B243)</f>
        <v>0</v>
      </c>
      <c r="V243" s="52">
        <f>SUMIFS(GENED!$S:$S,GENED!$A:$A,$A243,GENED!$B:$B,$B243)</f>
        <v>0</v>
      </c>
      <c r="W243" s="53">
        <f>SUMIFS(EL!D:D,EL!$A:$A,$A243,EL!$B:$B,$B243)</f>
        <v>23283</v>
      </c>
      <c r="X243" s="52">
        <f>SUMIFS('Student Support Aid'!G:G,'Student Support Aid'!$A:$A,$A243,'Student Support Aid'!$B:$B,$B243)</f>
        <v>40000</v>
      </c>
      <c r="Y243" s="53">
        <f>SUMIFS('School Library Aid'!I:I,'School Library Aid'!$A:$A,$A243,'School Library Aid'!$B:$B,$B243)</f>
        <v>40000</v>
      </c>
      <c r="Z243" s="53">
        <f>SUMIF(AIEA!A:A,A243,AIEA!D:D)</f>
        <v>0</v>
      </c>
      <c r="AA243" s="53">
        <f>SUMIFS('EOS GE25-F23-WEBLOAD'!$G:$G,'EOS GE25-F23-WEBLOAD'!$A:$A,$A243,'EOS GE25-F23-WEBLOAD'!$B:$B,$B243)*2</f>
        <v>2543.1999999999998</v>
      </c>
      <c r="AB243" s="53">
        <f>SUMIF('Community Ed'!A:A,'Major Revenues'!A243,'Community Ed'!C:C)</f>
        <v>16712.189999999999</v>
      </c>
      <c r="AC243" s="53">
        <f>SUMIFS(SPED!E:E,SPED!A:A,A243,SPED!B:B,B243)</f>
        <v>512718.94513069559</v>
      </c>
      <c r="AD243" s="55">
        <f t="shared" si="60"/>
        <v>1232170.3351306955</v>
      </c>
      <c r="AE243" s="55">
        <f t="shared" si="61"/>
        <v>968.99208487786689</v>
      </c>
      <c r="AF243" s="51"/>
    </row>
    <row r="244" spans="1:32" x14ac:dyDescent="0.25">
      <c r="A244" s="3">
        <v>745</v>
      </c>
      <c r="B244" s="3">
        <v>1</v>
      </c>
      <c r="C244" s="4" t="s">
        <v>268</v>
      </c>
      <c r="D244" s="5">
        <v>5</v>
      </c>
      <c r="E244" s="52">
        <f>SUMIFS('EOS GE24-F23-WEBLOAD'!$G:$G,'EOS GE24-F23-WEBLOAD'!$A:$A,$A244,'EOS GE24-F23-WEBLOAD'!$B:$B,$B244)</f>
        <v>1955.8000000000002</v>
      </c>
      <c r="F244" s="52">
        <f>SUMIFS(GENED!$F:$F,GENED!$A:$A,$A244,GENED!$B:$B,$B244)</f>
        <v>537845</v>
      </c>
      <c r="G244" s="52">
        <f>SUMIFS(GENED!$AM:$AM,GENED!$A:$A,$A244,GENED!$B:$B,$B244)</f>
        <v>31222</v>
      </c>
      <c r="H244" s="52">
        <f>SUMIFS(GENED!$J:$J,GENED!$A:$A,$A244,GENED!$B:$B,$B244)</f>
        <v>0</v>
      </c>
      <c r="I244" s="52">
        <f>SUMIFS(EL!C:C,EL!$A:$A,$A244,EL!$B:$B,$B244)</f>
        <v>10555</v>
      </c>
      <c r="J244" s="52">
        <f>SUMIFS('Student Support Aid'!F:F,'Student Support Aid'!$A:$A,$A244,'Student Support Aid'!$B:$B,$B244)</f>
        <v>40000</v>
      </c>
      <c r="K244" s="52">
        <f>SUMIFS('School Library Aid'!H:H,'School Library Aid'!$A:$A,$A244,'School Library Aid'!$B:$B,$B244)</f>
        <v>40000</v>
      </c>
      <c r="L244" s="52">
        <v>0</v>
      </c>
      <c r="M244" s="52">
        <f>SUMIFS('EOS GE24-F23-WEBLOAD'!$G:$G,'EOS GE24-F23-WEBLOAD'!$A:$A,$A244,'EOS GE24-F23-WEBLOAD'!$B:$B,$B244)*2</f>
        <v>3911.6000000000004</v>
      </c>
      <c r="N244" s="52">
        <f>SUMIFS(SPED!D:D,SPED!A:A,A244,SPED!B:B,B244)</f>
        <v>620079.4466505507</v>
      </c>
      <c r="O244" s="55">
        <f t="shared" si="58"/>
        <v>1283613.0466505508</v>
      </c>
      <c r="P244" s="52">
        <f t="shared" si="59"/>
        <v>656.31099634448856</v>
      </c>
      <c r="Q244" s="64"/>
      <c r="R244" s="52">
        <f>SUMIFS('EOS GE25-F23-WEBLOAD'!$G:$G,'EOS GE25-F23-WEBLOAD'!$A:$A,$A244,'EOS GE25-F23-WEBLOAD'!$B:$B,$B244)</f>
        <v>1994.3999999999999</v>
      </c>
      <c r="S244" s="52">
        <f>SUMIFS(GENED!$O:$O,GENED!$A:$A,$A244,GENED!$B:$B,$B244)</f>
        <v>833659</v>
      </c>
      <c r="T244" s="52">
        <f>SUMIFS(GENED!$AQ:$AQ,GENED!$A:$A,$A244,GENED!$B:$B,$B244)</f>
        <v>48009</v>
      </c>
      <c r="U244" s="52">
        <f>SUMIFS(GENED!$AA:$AA,GENED!$A:$A,$A244,GENED!$B:$B,$B244)</f>
        <v>7563</v>
      </c>
      <c r="V244" s="52">
        <f>SUMIFS(GENED!$S:$S,GENED!$A:$A,$A244,GENED!$B:$B,$B244)</f>
        <v>0</v>
      </c>
      <c r="W244" s="53">
        <f>SUMIFS(EL!D:D,EL!$A:$A,$A244,EL!$B:$B,$B244)</f>
        <v>10554</v>
      </c>
      <c r="X244" s="52">
        <f>SUMIFS('Student Support Aid'!G:G,'Student Support Aid'!$A:$A,$A244,'Student Support Aid'!$B:$B,$B244)</f>
        <v>40000</v>
      </c>
      <c r="Y244" s="53">
        <f>SUMIFS('School Library Aid'!I:I,'School Library Aid'!$A:$A,$A244,'School Library Aid'!$B:$B,$B244)</f>
        <v>40000</v>
      </c>
      <c r="Z244" s="53">
        <f>SUMIF(AIEA!A:A,A244,AIEA!D:D)</f>
        <v>0</v>
      </c>
      <c r="AA244" s="53">
        <f>SUMIFS('EOS GE25-F23-WEBLOAD'!$G:$G,'EOS GE25-F23-WEBLOAD'!$A:$A,$A244,'EOS GE25-F23-WEBLOAD'!$B:$B,$B244)*2</f>
        <v>3988.7999999999997</v>
      </c>
      <c r="AB244" s="53">
        <f>SUMIF('Community Ed'!A:A,'Major Revenues'!A244,'Community Ed'!C:C)</f>
        <v>28161.42</v>
      </c>
      <c r="AC244" s="53">
        <f>SUMIFS(SPED!E:E,SPED!A:A,A244,SPED!B:B,B244)</f>
        <v>649658.39043056965</v>
      </c>
      <c r="AD244" s="55">
        <f t="shared" si="60"/>
        <v>1661593.6104305699</v>
      </c>
      <c r="AE244" s="55">
        <f t="shared" si="61"/>
        <v>833.129568005701</v>
      </c>
      <c r="AF244" s="51"/>
    </row>
    <row r="245" spans="1:32" x14ac:dyDescent="0.25">
      <c r="A245" s="3">
        <v>748</v>
      </c>
      <c r="B245" s="3">
        <v>1</v>
      </c>
      <c r="C245" s="4" t="s">
        <v>269</v>
      </c>
      <c r="D245" s="5">
        <v>4</v>
      </c>
      <c r="E245" s="52">
        <f>SUMIFS('EOS GE24-F23-WEBLOAD'!$G:$G,'EOS GE24-F23-WEBLOAD'!$A:$A,$A245,'EOS GE24-F23-WEBLOAD'!$B:$B,$B245)</f>
        <v>4406.1999999999989</v>
      </c>
      <c r="F245" s="52">
        <f>SUMIFS(GENED!$F:$F,GENED!$A:$A,$A245,GENED!$B:$B,$B245)</f>
        <v>1211705</v>
      </c>
      <c r="G245" s="52">
        <f>SUMIFS(GENED!$AM:$AM,GENED!$A:$A,$A245,GENED!$B:$B,$B245)</f>
        <v>42560</v>
      </c>
      <c r="H245" s="52">
        <f>SUMIFS(GENED!$J:$J,GENED!$A:$A,$A245,GENED!$B:$B,$B245)</f>
        <v>0</v>
      </c>
      <c r="I245" s="52">
        <f>SUMIFS(EL!C:C,EL!$A:$A,$A245,EL!$B:$B,$B245)</f>
        <v>24410</v>
      </c>
      <c r="J245" s="52">
        <f>SUMIFS('Student Support Aid'!F:F,'Student Support Aid'!$A:$A,$A245,'Student Support Aid'!$B:$B,$B245)</f>
        <v>52610.027999999984</v>
      </c>
      <c r="K245" s="52">
        <f>SUMIFS('School Library Aid'!H:H,'School Library Aid'!$A:$A,$A245,'School Library Aid'!$B:$B,$B245)</f>
        <v>70983.881999999983</v>
      </c>
      <c r="L245" s="52">
        <v>20852</v>
      </c>
      <c r="M245" s="52">
        <f>SUMIFS('EOS GE24-F23-WEBLOAD'!$G:$G,'EOS GE24-F23-WEBLOAD'!$A:$A,$A245,'EOS GE24-F23-WEBLOAD'!$B:$B,$B245)*2</f>
        <v>8812.3999999999978</v>
      </c>
      <c r="N245" s="52">
        <f>SUMIFS(SPED!D:D,SPED!A:A,A245,SPED!B:B,B245)</f>
        <v>1504672.9008832881</v>
      </c>
      <c r="O245" s="55">
        <f t="shared" si="58"/>
        <v>2936606.2108832877</v>
      </c>
      <c r="P245" s="52">
        <f t="shared" si="59"/>
        <v>666.47138370552591</v>
      </c>
      <c r="Q245" s="64"/>
      <c r="R245" s="52">
        <f>SUMIFS('EOS GE25-F23-WEBLOAD'!$G:$G,'EOS GE25-F23-WEBLOAD'!$A:$A,$A245,'EOS GE25-F23-WEBLOAD'!$B:$B,$B245)</f>
        <v>4365.8</v>
      </c>
      <c r="S245" s="52">
        <f>SUMIFS(GENED!$O:$O,GENED!$A:$A,$A245,GENED!$B:$B,$B245)</f>
        <v>1824905</v>
      </c>
      <c r="T245" s="52">
        <f>SUMIFS(GENED!$AQ:$AQ,GENED!$A:$A,$A245,GENED!$B:$B,$B245)</f>
        <v>61867</v>
      </c>
      <c r="U245" s="52">
        <f>SUMIFS(GENED!$AA:$AA,GENED!$A:$A,$A245,GENED!$B:$B,$B245)</f>
        <v>184744</v>
      </c>
      <c r="V245" s="52">
        <f>SUMIFS(GENED!$S:$S,GENED!$A:$A,$A245,GENED!$B:$B,$B245)</f>
        <v>0</v>
      </c>
      <c r="W245" s="53">
        <f>SUMIFS(EL!D:D,EL!$A:$A,$A245,EL!$B:$B,$B245)</f>
        <v>24417</v>
      </c>
      <c r="X245" s="52">
        <f>SUMIFS('Student Support Aid'!G:G,'Student Support Aid'!$A:$A,$A245,'Student Support Aid'!$B:$B,$B245)</f>
        <v>74567.864000000001</v>
      </c>
      <c r="Y245" s="53">
        <f>SUMIFS('School Library Aid'!I:I,'School Library Aid'!$A:$A,$A245,'School Library Aid'!$B:$B,$B245)</f>
        <v>70333.038</v>
      </c>
      <c r="Z245" s="53">
        <f>SUMIF(AIEA!A:A,A245,AIEA!D:D)</f>
        <v>20994</v>
      </c>
      <c r="AA245" s="53">
        <f>SUMIFS('EOS GE25-F23-WEBLOAD'!$G:$G,'EOS GE25-F23-WEBLOAD'!$A:$A,$A245,'EOS GE25-F23-WEBLOAD'!$B:$B,$B245)*2</f>
        <v>8731.6</v>
      </c>
      <c r="AB245" s="53">
        <f>SUMIF('Community Ed'!A:A,'Major Revenues'!A245,'Community Ed'!C:C)</f>
        <v>76143.350000000006</v>
      </c>
      <c r="AC245" s="53">
        <f>SUMIFS(SPED!E:E,SPED!A:A,A245,SPED!B:B,B245)</f>
        <v>1520422.8901060587</v>
      </c>
      <c r="AD245" s="55">
        <f t="shared" si="60"/>
        <v>3867125.7421060591</v>
      </c>
      <c r="AE245" s="55">
        <f t="shared" si="61"/>
        <v>885.77711807825801</v>
      </c>
      <c r="AF245" s="51"/>
    </row>
    <row r="246" spans="1:32" x14ac:dyDescent="0.25">
      <c r="A246" s="3">
        <v>750</v>
      </c>
      <c r="B246" s="3">
        <v>1</v>
      </c>
      <c r="C246" s="4" t="s">
        <v>270</v>
      </c>
      <c r="D246" s="5">
        <v>4</v>
      </c>
      <c r="E246" s="52">
        <f>SUMIFS('EOS GE24-F23-WEBLOAD'!$G:$G,'EOS GE24-F23-WEBLOAD'!$A:$A,$A246,'EOS GE24-F23-WEBLOAD'!$B:$B,$B246)</f>
        <v>2656.8</v>
      </c>
      <c r="F246" s="52">
        <f>SUMIFS(GENED!$F:$F,GENED!$A:$A,$A246,GENED!$B:$B,$B246)</f>
        <v>730620</v>
      </c>
      <c r="G246" s="52">
        <f>SUMIFS(GENED!$AM:$AM,GENED!$A:$A,$A246,GENED!$B:$B,$B246)</f>
        <v>43656</v>
      </c>
      <c r="H246" s="52">
        <f>SUMIFS(GENED!$J:$J,GENED!$A:$A,$A246,GENED!$B:$B,$B246)</f>
        <v>24738.306012000015</v>
      </c>
      <c r="I246" s="52">
        <f>SUMIFS(EL!C:C,EL!$A:$A,$A246,EL!$B:$B,$B246)</f>
        <v>59192</v>
      </c>
      <c r="J246" s="52">
        <f>SUMIFS('Student Support Aid'!F:F,'Student Support Aid'!$A:$A,$A246,'Student Support Aid'!$B:$B,$B246)</f>
        <v>40000</v>
      </c>
      <c r="K246" s="52">
        <f>SUMIFS('School Library Aid'!H:H,'School Library Aid'!$A:$A,$A246,'School Library Aid'!$B:$B,$B246)</f>
        <v>42801.048000000003</v>
      </c>
      <c r="L246" s="52">
        <v>0</v>
      </c>
      <c r="M246" s="52">
        <f>SUMIFS('EOS GE24-F23-WEBLOAD'!$G:$G,'EOS GE24-F23-WEBLOAD'!$A:$A,$A246,'EOS GE24-F23-WEBLOAD'!$B:$B,$B246)*2</f>
        <v>5313.6</v>
      </c>
      <c r="N246" s="52">
        <f>SUMIFS(SPED!D:D,SPED!A:A,A246,SPED!B:B,B246)</f>
        <v>742074.60666120471</v>
      </c>
      <c r="O246" s="55">
        <f t="shared" si="58"/>
        <v>1688395.5606732047</v>
      </c>
      <c r="P246" s="52">
        <f t="shared" si="59"/>
        <v>635.49968408356085</v>
      </c>
      <c r="Q246" s="64"/>
      <c r="R246" s="52">
        <f>SUMIFS('EOS GE25-F23-WEBLOAD'!$G:$G,'EOS GE25-F23-WEBLOAD'!$A:$A,$A246,'EOS GE25-F23-WEBLOAD'!$B:$B,$B246)</f>
        <v>2628.0000000000005</v>
      </c>
      <c r="S246" s="52">
        <f>SUMIFS(GENED!$O:$O,GENED!$A:$A,$A246,GENED!$B:$B,$B246)</f>
        <v>1098504</v>
      </c>
      <c r="T246" s="52">
        <f>SUMIFS(GENED!$AQ:$AQ,GENED!$A:$A,$A246,GENED!$B:$B,$B246)</f>
        <v>60244.956000000238</v>
      </c>
      <c r="U246" s="52">
        <f>SUMIFS(GENED!$AA:$AA,GENED!$A:$A,$A246,GENED!$B:$B,$B246)</f>
        <v>0</v>
      </c>
      <c r="V246" s="52">
        <f>SUMIFS(GENED!$S:$S,GENED!$A:$A,$A246,GENED!$B:$B,$B246)</f>
        <v>24960.301918130077</v>
      </c>
      <c r="W246" s="53">
        <f>SUMIFS(EL!D:D,EL!$A:$A,$A246,EL!$B:$B,$B246)</f>
        <v>59261</v>
      </c>
      <c r="X246" s="52">
        <f>SUMIFS('Student Support Aid'!G:G,'Student Support Aid'!$A:$A,$A246,'Student Support Aid'!$B:$B,$B246)</f>
        <v>44886.240000000005</v>
      </c>
      <c r="Y246" s="53">
        <f>SUMIFS('School Library Aid'!I:I,'School Library Aid'!$A:$A,$A246,'School Library Aid'!$B:$B,$B246)</f>
        <v>42337.080000000009</v>
      </c>
      <c r="Z246" s="53">
        <f>SUMIF(AIEA!A:A,A246,AIEA!D:D)</f>
        <v>0</v>
      </c>
      <c r="AA246" s="53">
        <f>SUMIFS('EOS GE25-F23-WEBLOAD'!$G:$G,'EOS GE25-F23-WEBLOAD'!$A:$A,$A246,'EOS GE25-F23-WEBLOAD'!$B:$B,$B246)*2</f>
        <v>5256.0000000000009</v>
      </c>
      <c r="AB246" s="53">
        <f>SUMIF('Community Ed'!A:A,'Major Revenues'!A246,'Community Ed'!C:C)</f>
        <v>30817.37</v>
      </c>
      <c r="AC246" s="53">
        <f>SUMIFS(SPED!E:E,SPED!A:A,A246,SPED!B:B,B246)</f>
        <v>762436.46471206099</v>
      </c>
      <c r="AD246" s="55">
        <f t="shared" si="60"/>
        <v>2128703.4126301915</v>
      </c>
      <c r="AE246" s="55">
        <f t="shared" si="61"/>
        <v>810.00890891559789</v>
      </c>
      <c r="AF246" s="51"/>
    </row>
    <row r="247" spans="1:32" x14ac:dyDescent="0.25">
      <c r="A247" s="3">
        <v>756</v>
      </c>
      <c r="B247" s="3">
        <v>1</v>
      </c>
      <c r="C247" s="4" t="s">
        <v>271</v>
      </c>
      <c r="D247" s="5">
        <v>6</v>
      </c>
      <c r="E247" s="52">
        <f>SUMIFS('EOS GE24-F23-WEBLOAD'!$G:$G,'EOS GE24-F23-WEBLOAD'!$A:$A,$A247,'EOS GE24-F23-WEBLOAD'!$B:$B,$B247)</f>
        <v>910.6</v>
      </c>
      <c r="F247" s="52">
        <f>SUMIFS(GENED!$F:$F,GENED!$A:$A,$A247,GENED!$B:$B,$B247)</f>
        <v>250415</v>
      </c>
      <c r="G247" s="52">
        <f>SUMIFS(GENED!$AM:$AM,GENED!$A:$A,$A247,GENED!$B:$B,$B247)</f>
        <v>27304</v>
      </c>
      <c r="H247" s="52">
        <f>SUMIFS(GENED!$J:$J,GENED!$A:$A,$A247,GENED!$B:$B,$B247)</f>
        <v>0</v>
      </c>
      <c r="I247" s="52">
        <f>SUMIFS(EL!C:C,EL!$A:$A,$A247,EL!$B:$B,$B247)</f>
        <v>10511</v>
      </c>
      <c r="J247" s="52">
        <f>SUMIFS('Student Support Aid'!F:F,'Student Support Aid'!$A:$A,$A247,'Student Support Aid'!$B:$B,$B247)</f>
        <v>40000</v>
      </c>
      <c r="K247" s="52">
        <f>SUMIFS('School Library Aid'!H:H,'School Library Aid'!$A:$A,$A247,'School Library Aid'!$B:$B,$B247)</f>
        <v>40000</v>
      </c>
      <c r="L247" s="52">
        <v>0</v>
      </c>
      <c r="M247" s="52">
        <f>SUMIFS('EOS GE24-F23-WEBLOAD'!$G:$G,'EOS GE24-F23-WEBLOAD'!$A:$A,$A247,'EOS GE24-F23-WEBLOAD'!$B:$B,$B247)*2</f>
        <v>1821.2</v>
      </c>
      <c r="N247" s="52">
        <f>SUMIFS(SPED!D:D,SPED!A:A,A247,SPED!B:B,B247)</f>
        <v>235233.67145734513</v>
      </c>
      <c r="O247" s="55">
        <f t="shared" si="58"/>
        <v>605284.87145734509</v>
      </c>
      <c r="P247" s="52">
        <f t="shared" si="59"/>
        <v>664.70994010250945</v>
      </c>
      <c r="Q247" s="64"/>
      <c r="R247" s="52">
        <f>SUMIFS('EOS GE25-F23-WEBLOAD'!$G:$G,'EOS GE25-F23-WEBLOAD'!$A:$A,$A247,'EOS GE25-F23-WEBLOAD'!$B:$B,$B247)</f>
        <v>871</v>
      </c>
      <c r="S247" s="52">
        <f>SUMIFS(GENED!$O:$O,GENED!$A:$A,$A247,GENED!$B:$B,$B247)</f>
        <v>364078</v>
      </c>
      <c r="T247" s="52">
        <f>SUMIFS(GENED!$AQ:$AQ,GENED!$A:$A,$A247,GENED!$B:$B,$B247)</f>
        <v>43347</v>
      </c>
      <c r="U247" s="52">
        <f>SUMIFS(GENED!$AA:$AA,GENED!$A:$A,$A247,GENED!$B:$B,$B247)</f>
        <v>43407</v>
      </c>
      <c r="V247" s="52">
        <f>SUMIFS(GENED!$S:$S,GENED!$A:$A,$A247,GENED!$B:$B,$B247)</f>
        <v>0</v>
      </c>
      <c r="W247" s="53">
        <f>SUMIFS(EL!D:D,EL!$A:$A,$A247,EL!$B:$B,$B247)</f>
        <v>10512</v>
      </c>
      <c r="X247" s="52">
        <f>SUMIFS('Student Support Aid'!G:G,'Student Support Aid'!$A:$A,$A247,'Student Support Aid'!$B:$B,$B247)</f>
        <v>40000</v>
      </c>
      <c r="Y247" s="53">
        <f>SUMIFS('School Library Aid'!I:I,'School Library Aid'!$A:$A,$A247,'School Library Aid'!$B:$B,$B247)</f>
        <v>40000</v>
      </c>
      <c r="Z247" s="53">
        <f>SUMIF(AIEA!A:A,A247,AIEA!D:D)</f>
        <v>0</v>
      </c>
      <c r="AA247" s="53">
        <f>SUMIFS('EOS GE25-F23-WEBLOAD'!$G:$G,'EOS GE25-F23-WEBLOAD'!$A:$A,$A247,'EOS GE25-F23-WEBLOAD'!$B:$B,$B247)*2</f>
        <v>1742</v>
      </c>
      <c r="AB247" s="53">
        <f>SUMIF('Community Ed'!A:A,'Major Revenues'!A247,'Community Ed'!C:C)</f>
        <v>0</v>
      </c>
      <c r="AC247" s="53">
        <f>SUMIFS(SPED!E:E,SPED!A:A,A247,SPED!B:B,B247)</f>
        <v>236426.27402330958</v>
      </c>
      <c r="AD247" s="55">
        <f t="shared" si="60"/>
        <v>779512.27402330958</v>
      </c>
      <c r="AE247" s="55">
        <f t="shared" si="61"/>
        <v>894.96242712205458</v>
      </c>
      <c r="AF247" s="51"/>
    </row>
    <row r="248" spans="1:32" x14ac:dyDescent="0.25">
      <c r="A248" s="3">
        <v>761</v>
      </c>
      <c r="B248" s="3">
        <v>1</v>
      </c>
      <c r="C248" s="4" t="s">
        <v>272</v>
      </c>
      <c r="D248" s="5">
        <v>4</v>
      </c>
      <c r="E248" s="52">
        <f>SUMIFS('EOS GE24-F23-WEBLOAD'!$G:$G,'EOS GE24-F23-WEBLOAD'!$A:$A,$A248,'EOS GE24-F23-WEBLOAD'!$B:$B,$B248)</f>
        <v>5194.5999999999995</v>
      </c>
      <c r="F248" s="52">
        <f>SUMIFS(GENED!$F:$F,GENED!$A:$A,$A248,GENED!$B:$B,$B248)</f>
        <v>1428515</v>
      </c>
      <c r="G248" s="52">
        <f>SUMIFS(GENED!$AM:$AM,GENED!$A:$A,$A248,GENED!$B:$B,$B248)</f>
        <v>230587</v>
      </c>
      <c r="H248" s="52">
        <f>SUMIFS(GENED!$J:$J,GENED!$A:$A,$A248,GENED!$B:$B,$B248)</f>
        <v>0</v>
      </c>
      <c r="I248" s="52">
        <f>SUMIFS(EL!C:C,EL!$A:$A,$A248,EL!$B:$B,$B248)</f>
        <v>189642</v>
      </c>
      <c r="J248" s="52">
        <f>SUMIFS('Student Support Aid'!F:F,'Student Support Aid'!$A:$A,$A248,'Student Support Aid'!$B:$B,$B248)</f>
        <v>62023.52399999999</v>
      </c>
      <c r="K248" s="52">
        <f>SUMIFS('School Library Aid'!H:H,'School Library Aid'!$A:$A,$A248,'School Library Aid'!$B:$B,$B248)</f>
        <v>83685.005999999994</v>
      </c>
      <c r="L248" s="52">
        <v>0</v>
      </c>
      <c r="M248" s="52">
        <f>SUMIFS('EOS GE24-F23-WEBLOAD'!$G:$G,'EOS GE24-F23-WEBLOAD'!$A:$A,$A248,'EOS GE24-F23-WEBLOAD'!$B:$B,$B248)*2</f>
        <v>10389.199999999999</v>
      </c>
      <c r="N248" s="52">
        <f>SUMIFS(SPED!D:D,SPED!A:A,A248,SPED!B:B,B248)</f>
        <v>2406206.621333221</v>
      </c>
      <c r="O248" s="55">
        <f t="shared" si="58"/>
        <v>4411048.3513332214</v>
      </c>
      <c r="P248" s="52">
        <f t="shared" si="59"/>
        <v>849.16034946544914</v>
      </c>
      <c r="Q248" s="64"/>
      <c r="R248" s="52">
        <f>SUMIFS('EOS GE25-F23-WEBLOAD'!$G:$G,'EOS GE25-F23-WEBLOAD'!$A:$A,$A248,'EOS GE25-F23-WEBLOAD'!$B:$B,$B248)</f>
        <v>5100.8</v>
      </c>
      <c r="S248" s="52">
        <f>SUMIFS(GENED!$O:$O,GENED!$A:$A,$A248,GENED!$B:$B,$B248)</f>
        <v>2132135</v>
      </c>
      <c r="T248" s="52">
        <f>SUMIFS(GENED!$AQ:$AQ,GENED!$A:$A,$A248,GENED!$B:$B,$B248)</f>
        <v>350834</v>
      </c>
      <c r="U248" s="52">
        <f>SUMIFS(GENED!$AA:$AA,GENED!$A:$A,$A248,GENED!$B:$B,$B248)</f>
        <v>0</v>
      </c>
      <c r="V248" s="52">
        <f>SUMIFS(GENED!$S:$S,GENED!$A:$A,$A248,GENED!$B:$B,$B248)</f>
        <v>0</v>
      </c>
      <c r="W248" s="53">
        <f>SUMIFS(EL!D:D,EL!$A:$A,$A248,EL!$B:$B,$B248)</f>
        <v>190216</v>
      </c>
      <c r="X248" s="52">
        <f>SUMIFS('Student Support Aid'!G:G,'Student Support Aid'!$A:$A,$A248,'Student Support Aid'!$B:$B,$B248)</f>
        <v>87121.66399999999</v>
      </c>
      <c r="Y248" s="53">
        <f>SUMIFS('School Library Aid'!I:I,'School Library Aid'!$A:$A,$A248,'School Library Aid'!$B:$B,$B248)</f>
        <v>82173.888000000006</v>
      </c>
      <c r="Z248" s="53">
        <f>SUMIF(AIEA!A:A,A248,AIEA!D:D)</f>
        <v>0</v>
      </c>
      <c r="AA248" s="53">
        <f>SUMIFS('EOS GE25-F23-WEBLOAD'!$G:$G,'EOS GE25-F23-WEBLOAD'!$A:$A,$A248,'EOS GE25-F23-WEBLOAD'!$B:$B,$B248)*2</f>
        <v>10201.6</v>
      </c>
      <c r="AB248" s="53">
        <f>SUMIF('Community Ed'!A:A,'Major Revenues'!A248,'Community Ed'!C:C)</f>
        <v>82967.89</v>
      </c>
      <c r="AC248" s="53">
        <f>SUMIFS(SPED!E:E,SPED!A:A,A248,SPED!B:B,B248)</f>
        <v>2435605.1065512802</v>
      </c>
      <c r="AD248" s="55">
        <f t="shared" si="60"/>
        <v>5371255.1485512797</v>
      </c>
      <c r="AE248" s="55">
        <f t="shared" si="61"/>
        <v>1053.0221040917659</v>
      </c>
      <c r="AF248" s="51"/>
    </row>
    <row r="249" spans="1:32" x14ac:dyDescent="0.25">
      <c r="A249" s="3">
        <v>763</v>
      </c>
      <c r="B249" s="3">
        <v>1</v>
      </c>
      <c r="C249" s="4" t="s">
        <v>273</v>
      </c>
      <c r="D249" s="5">
        <v>6</v>
      </c>
      <c r="E249" s="52">
        <f>SUMIFS('EOS GE24-F23-WEBLOAD'!$G:$G,'EOS GE24-F23-WEBLOAD'!$A:$A,$A249,'EOS GE24-F23-WEBLOAD'!$B:$B,$B249)</f>
        <v>968</v>
      </c>
      <c r="F249" s="52">
        <f>SUMIFS(GENED!$F:$F,GENED!$A:$A,$A249,GENED!$B:$B,$B249)</f>
        <v>266200</v>
      </c>
      <c r="G249" s="52">
        <f>SUMIFS(GENED!$AM:$AM,GENED!$A:$A,$A249,GENED!$B:$B,$B249)</f>
        <v>30709</v>
      </c>
      <c r="H249" s="52">
        <f>SUMIFS(GENED!$J:$J,GENED!$A:$A,$A249,GENED!$B:$B,$B249)</f>
        <v>0</v>
      </c>
      <c r="I249" s="52">
        <f>SUMIFS(EL!C:C,EL!$A:$A,$A249,EL!$B:$B,$B249)</f>
        <v>11818</v>
      </c>
      <c r="J249" s="52">
        <f>SUMIFS('Student Support Aid'!F:F,'Student Support Aid'!$A:$A,$A249,'Student Support Aid'!$B:$B,$B249)</f>
        <v>40000</v>
      </c>
      <c r="K249" s="52">
        <f>SUMIFS('School Library Aid'!H:H,'School Library Aid'!$A:$A,$A249,'School Library Aid'!$B:$B,$B249)</f>
        <v>40000</v>
      </c>
      <c r="L249" s="52">
        <v>0</v>
      </c>
      <c r="M249" s="52">
        <f>SUMIFS('EOS GE24-F23-WEBLOAD'!$G:$G,'EOS GE24-F23-WEBLOAD'!$A:$A,$A249,'EOS GE24-F23-WEBLOAD'!$B:$B,$B249)*2</f>
        <v>1936</v>
      </c>
      <c r="N249" s="52">
        <f>SUMIFS(SPED!D:D,SPED!A:A,A249,SPED!B:B,B249)</f>
        <v>203792.4446443487</v>
      </c>
      <c r="O249" s="55">
        <f t="shared" si="58"/>
        <v>594455.4446443487</v>
      </c>
      <c r="P249" s="52">
        <f t="shared" si="59"/>
        <v>614.10686430201315</v>
      </c>
      <c r="Q249" s="64"/>
      <c r="R249" s="52">
        <f>SUMIFS('EOS GE25-F23-WEBLOAD'!$G:$G,'EOS GE25-F23-WEBLOAD'!$A:$A,$A249,'EOS GE25-F23-WEBLOAD'!$B:$B,$B249)</f>
        <v>968</v>
      </c>
      <c r="S249" s="52">
        <f>SUMIFS(GENED!$O:$O,GENED!$A:$A,$A249,GENED!$B:$B,$B249)</f>
        <v>404624</v>
      </c>
      <c r="T249" s="52">
        <f>SUMIFS(GENED!$AQ:$AQ,GENED!$A:$A,$A249,GENED!$B:$B,$B249)</f>
        <v>45370</v>
      </c>
      <c r="U249" s="52">
        <f>SUMIFS(GENED!$AA:$AA,GENED!$A:$A,$A249,GENED!$B:$B,$B249)</f>
        <v>0</v>
      </c>
      <c r="V249" s="52">
        <f>SUMIFS(GENED!$S:$S,GENED!$A:$A,$A249,GENED!$B:$B,$B249)</f>
        <v>0</v>
      </c>
      <c r="W249" s="53">
        <f>SUMIFS(EL!D:D,EL!$A:$A,$A249,EL!$B:$B,$B249)</f>
        <v>11818</v>
      </c>
      <c r="X249" s="52">
        <f>SUMIFS('Student Support Aid'!G:G,'Student Support Aid'!$A:$A,$A249,'Student Support Aid'!$B:$B,$B249)</f>
        <v>40000</v>
      </c>
      <c r="Y249" s="53">
        <f>SUMIFS('School Library Aid'!I:I,'School Library Aid'!$A:$A,$A249,'School Library Aid'!$B:$B,$B249)</f>
        <v>40000</v>
      </c>
      <c r="Z249" s="53">
        <f>SUMIF(AIEA!A:A,A249,AIEA!D:D)</f>
        <v>0</v>
      </c>
      <c r="AA249" s="53">
        <f>SUMIFS('EOS GE25-F23-WEBLOAD'!$G:$G,'EOS GE25-F23-WEBLOAD'!$A:$A,$A249,'EOS GE25-F23-WEBLOAD'!$B:$B,$B249)*2</f>
        <v>1936</v>
      </c>
      <c r="AB249" s="53">
        <f>SUMIF('Community Ed'!A:A,'Major Revenues'!A249,'Community Ed'!C:C)</f>
        <v>6119.24</v>
      </c>
      <c r="AC249" s="53">
        <f>SUMIFS(SPED!E:E,SPED!A:A,A249,SPED!B:B,B249)</f>
        <v>211954.8555166861</v>
      </c>
      <c r="AD249" s="55">
        <f t="shared" si="60"/>
        <v>761822.09551668609</v>
      </c>
      <c r="AE249" s="55">
        <f t="shared" si="61"/>
        <v>787.00629702136996</v>
      </c>
      <c r="AF249" s="51"/>
    </row>
    <row r="250" spans="1:32" x14ac:dyDescent="0.25">
      <c r="A250" s="3">
        <v>768</v>
      </c>
      <c r="B250" s="3">
        <v>1</v>
      </c>
      <c r="C250" s="4" t="s">
        <v>274</v>
      </c>
      <c r="D250" s="5">
        <v>6</v>
      </c>
      <c r="E250" s="52">
        <f>SUMIFS('EOS GE24-F23-WEBLOAD'!$G:$G,'EOS GE24-F23-WEBLOAD'!$A:$A,$A250,'EOS GE24-F23-WEBLOAD'!$B:$B,$B250)</f>
        <v>476.2000000000001</v>
      </c>
      <c r="F250" s="52">
        <f>SUMIFS(GENED!$F:$F,GENED!$A:$A,$A250,GENED!$B:$B,$B250)</f>
        <v>130955</v>
      </c>
      <c r="G250" s="52">
        <f>SUMIFS(GENED!$AM:$AM,GENED!$A:$A,$A250,GENED!$B:$B,$B250)</f>
        <v>10766</v>
      </c>
      <c r="H250" s="52">
        <f>SUMIFS(GENED!$J:$J,GENED!$A:$A,$A250,GENED!$B:$B,$B250)</f>
        <v>0</v>
      </c>
      <c r="I250" s="52">
        <f>SUMIFS(EL!C:C,EL!$A:$A,$A250,EL!$B:$B,$B250)</f>
        <v>10514</v>
      </c>
      <c r="J250" s="52">
        <f>SUMIFS('Student Support Aid'!F:F,'Student Support Aid'!$A:$A,$A250,'Student Support Aid'!$B:$B,$B250)</f>
        <v>40000</v>
      </c>
      <c r="K250" s="52">
        <f>SUMIFS('School Library Aid'!H:H,'School Library Aid'!$A:$A,$A250,'School Library Aid'!$B:$B,$B250)</f>
        <v>40000</v>
      </c>
      <c r="L250" s="52">
        <v>0</v>
      </c>
      <c r="M250" s="52">
        <f>SUMIFS('EOS GE24-F23-WEBLOAD'!$G:$G,'EOS GE24-F23-WEBLOAD'!$A:$A,$A250,'EOS GE24-F23-WEBLOAD'!$B:$B,$B250)*2</f>
        <v>952.4000000000002</v>
      </c>
      <c r="N250" s="52">
        <f>SUMIFS(SPED!D:D,SPED!A:A,A250,SPED!B:B,B250)</f>
        <v>104373.76891013334</v>
      </c>
      <c r="O250" s="55">
        <f t="shared" si="58"/>
        <v>337561.1689101333</v>
      </c>
      <c r="P250" s="52">
        <f t="shared" si="59"/>
        <v>708.8642774257313</v>
      </c>
      <c r="Q250" s="64"/>
      <c r="R250" s="52">
        <f>SUMIFS('EOS GE25-F23-WEBLOAD'!$G:$G,'EOS GE25-F23-WEBLOAD'!$A:$A,$A250,'EOS GE25-F23-WEBLOAD'!$B:$B,$B250)</f>
        <v>476.2000000000001</v>
      </c>
      <c r="S250" s="52">
        <f>SUMIFS(GENED!$O:$O,GENED!$A:$A,$A250,GENED!$B:$B,$B250)</f>
        <v>199051</v>
      </c>
      <c r="T250" s="52">
        <f>SUMIFS(GENED!$AQ:$AQ,GENED!$A:$A,$A250,GENED!$B:$B,$B250)</f>
        <v>16318</v>
      </c>
      <c r="U250" s="52">
        <f>SUMIFS(GENED!$AA:$AA,GENED!$A:$A,$A250,GENED!$B:$B,$B250)</f>
        <v>14540</v>
      </c>
      <c r="V250" s="52">
        <f>SUMIFS(GENED!$S:$S,GENED!$A:$A,$A250,GENED!$B:$B,$B250)</f>
        <v>0</v>
      </c>
      <c r="W250" s="53">
        <f>SUMIFS(EL!D:D,EL!$A:$A,$A250,EL!$B:$B,$B250)</f>
        <v>10514</v>
      </c>
      <c r="X250" s="52">
        <f>SUMIFS('Student Support Aid'!G:G,'Student Support Aid'!$A:$A,$A250,'Student Support Aid'!$B:$B,$B250)</f>
        <v>40000</v>
      </c>
      <c r="Y250" s="53">
        <f>SUMIFS('School Library Aid'!I:I,'School Library Aid'!$A:$A,$A250,'School Library Aid'!$B:$B,$B250)</f>
        <v>40000</v>
      </c>
      <c r="Z250" s="53">
        <f>SUMIF(AIEA!A:A,A250,AIEA!D:D)</f>
        <v>0</v>
      </c>
      <c r="AA250" s="53">
        <f>SUMIFS('EOS GE25-F23-WEBLOAD'!$G:$G,'EOS GE25-F23-WEBLOAD'!$A:$A,$A250,'EOS GE25-F23-WEBLOAD'!$B:$B,$B250)*2</f>
        <v>952.4000000000002</v>
      </c>
      <c r="AB250" s="53">
        <f>SUMIF('Community Ed'!A:A,'Major Revenues'!A250,'Community Ed'!C:C)</f>
        <v>0</v>
      </c>
      <c r="AC250" s="53">
        <f>SUMIFS(SPED!E:E,SPED!A:A,A250,SPED!B:B,B250)</f>
        <v>112245.87080702477</v>
      </c>
      <c r="AD250" s="55">
        <f t="shared" si="60"/>
        <v>433621.27080702479</v>
      </c>
      <c r="AE250" s="55">
        <f t="shared" si="61"/>
        <v>910.58645696561257</v>
      </c>
      <c r="AF250" s="51"/>
    </row>
    <row r="251" spans="1:32" x14ac:dyDescent="0.25">
      <c r="A251" s="3">
        <v>771</v>
      </c>
      <c r="B251" s="3">
        <v>1</v>
      </c>
      <c r="C251" s="4" t="s">
        <v>275</v>
      </c>
      <c r="D251" s="5">
        <v>6</v>
      </c>
      <c r="E251" s="52">
        <f>SUMIFS('EOS GE24-F23-WEBLOAD'!$G:$G,'EOS GE24-F23-WEBLOAD'!$A:$A,$A251,'EOS GE24-F23-WEBLOAD'!$B:$B,$B251)</f>
        <v>150.6</v>
      </c>
      <c r="F251" s="52">
        <f>SUMIFS(GENED!$F:$F,GENED!$A:$A,$A251,GENED!$B:$B,$B251)</f>
        <v>41415</v>
      </c>
      <c r="G251" s="52">
        <f>SUMIFS(GENED!$AM:$AM,GENED!$A:$A,$A251,GENED!$B:$B,$B251)</f>
        <v>7687</v>
      </c>
      <c r="H251" s="52">
        <f>SUMIFS(GENED!$J:$J,GENED!$A:$A,$A251,GENED!$B:$B,$B251)</f>
        <v>1609.8135507845582</v>
      </c>
      <c r="I251" s="52">
        <f>SUMIFS(EL!C:C,EL!$A:$A,$A251,EL!$B:$B,$B251)</f>
        <v>0</v>
      </c>
      <c r="J251" s="52">
        <f>SUMIFS('Student Support Aid'!F:F,'Student Support Aid'!$A:$A,$A251,'Student Support Aid'!$B:$B,$B251)</f>
        <v>40000</v>
      </c>
      <c r="K251" s="52">
        <f>SUMIFS('School Library Aid'!H:H,'School Library Aid'!$A:$A,$A251,'School Library Aid'!$B:$B,$B251)</f>
        <v>40000</v>
      </c>
      <c r="L251" s="52">
        <v>0</v>
      </c>
      <c r="M251" s="52">
        <f>SUMIFS('EOS GE24-F23-WEBLOAD'!$G:$G,'EOS GE24-F23-WEBLOAD'!$A:$A,$A251,'EOS GE24-F23-WEBLOAD'!$B:$B,$B251)*2</f>
        <v>301.2</v>
      </c>
      <c r="N251" s="52">
        <f>SUMIFS(SPED!D:D,SPED!A:A,A251,SPED!B:B,B251)</f>
        <v>52833.066323587555</v>
      </c>
      <c r="O251" s="55">
        <f t="shared" si="58"/>
        <v>183846.07987437211</v>
      </c>
      <c r="P251" s="52">
        <f t="shared" si="59"/>
        <v>1220.7575024858706</v>
      </c>
      <c r="Q251" s="64"/>
      <c r="R251" s="52">
        <f>SUMIFS('EOS GE25-F23-WEBLOAD'!$G:$G,'EOS GE25-F23-WEBLOAD'!$A:$A,$A251,'EOS GE25-F23-WEBLOAD'!$B:$B,$B251)</f>
        <v>150.6</v>
      </c>
      <c r="S251" s="52">
        <f>SUMIFS(GENED!$O:$O,GENED!$A:$A,$A251,GENED!$B:$B,$B251)</f>
        <v>62951</v>
      </c>
      <c r="T251" s="52">
        <f>SUMIFS(GENED!$AQ:$AQ,GENED!$A:$A,$A251,GENED!$B:$B,$B251)</f>
        <v>10706.708000000101</v>
      </c>
      <c r="U251" s="52">
        <f>SUMIFS(GENED!$AA:$AA,GENED!$A:$A,$A251,GENED!$B:$B,$B251)</f>
        <v>7652</v>
      </c>
      <c r="V251" s="52">
        <f>SUMIFS(GENED!$S:$S,GENED!$A:$A,$A251,GENED!$B:$B,$B251)</f>
        <v>3566.0621133284876</v>
      </c>
      <c r="W251" s="53">
        <f>SUMIFS(EL!D:D,EL!$A:$A,$A251,EL!$B:$B,$B251)</f>
        <v>0</v>
      </c>
      <c r="X251" s="52">
        <f>SUMIFS('Student Support Aid'!G:G,'Student Support Aid'!$A:$A,$A251,'Student Support Aid'!$B:$B,$B251)</f>
        <v>40000</v>
      </c>
      <c r="Y251" s="53">
        <f>SUMIFS('School Library Aid'!I:I,'School Library Aid'!$A:$A,$A251,'School Library Aid'!$B:$B,$B251)</f>
        <v>40000</v>
      </c>
      <c r="Z251" s="53">
        <f>SUMIF(AIEA!A:A,A251,AIEA!D:D)</f>
        <v>0</v>
      </c>
      <c r="AA251" s="53">
        <f>SUMIFS('EOS GE25-F23-WEBLOAD'!$G:$G,'EOS GE25-F23-WEBLOAD'!$A:$A,$A251,'EOS GE25-F23-WEBLOAD'!$B:$B,$B251)*2</f>
        <v>301.2</v>
      </c>
      <c r="AB251" s="53">
        <f>SUMIF('Community Ed'!A:A,'Major Revenues'!A251,'Community Ed'!C:C)</f>
        <v>0</v>
      </c>
      <c r="AC251" s="53">
        <f>SUMIFS(SPED!E:E,SPED!A:A,A251,SPED!B:B,B251)</f>
        <v>67528.00649684231</v>
      </c>
      <c r="AD251" s="55">
        <f t="shared" si="60"/>
        <v>232704.97661017091</v>
      </c>
      <c r="AE251" s="55">
        <f t="shared" si="61"/>
        <v>1545.1857676638176</v>
      </c>
      <c r="AF251" s="51"/>
    </row>
    <row r="252" spans="1:32" x14ac:dyDescent="0.25">
      <c r="A252" s="3">
        <v>775</v>
      </c>
      <c r="B252" s="3">
        <v>1</v>
      </c>
      <c r="C252" s="4" t="s">
        <v>276</v>
      </c>
      <c r="D252" s="5">
        <v>6</v>
      </c>
      <c r="E252" s="52">
        <f>SUMIFS('EOS GE24-F23-WEBLOAD'!$G:$G,'EOS GE24-F23-WEBLOAD'!$A:$A,$A252,'EOS GE24-F23-WEBLOAD'!$B:$B,$B252)</f>
        <v>857.00000000000011</v>
      </c>
      <c r="F252" s="52">
        <f>SUMIFS(GENED!$F:$F,GENED!$A:$A,$A252,GENED!$B:$B,$B252)</f>
        <v>235675</v>
      </c>
      <c r="G252" s="52">
        <f>SUMIFS(GENED!$AM:$AM,GENED!$A:$A,$A252,GENED!$B:$B,$B252)</f>
        <v>39825</v>
      </c>
      <c r="H252" s="52">
        <f>SUMIFS(GENED!$J:$J,GENED!$A:$A,$A252,GENED!$B:$B,$B252)</f>
        <v>0</v>
      </c>
      <c r="I252" s="52">
        <f>SUMIFS(EL!C:C,EL!$A:$A,$A252,EL!$B:$B,$B252)</f>
        <v>14418</v>
      </c>
      <c r="J252" s="52">
        <f>SUMIFS('Student Support Aid'!F:F,'Student Support Aid'!$A:$A,$A252,'Student Support Aid'!$B:$B,$B252)</f>
        <v>40000</v>
      </c>
      <c r="K252" s="52">
        <f>SUMIFS('School Library Aid'!H:H,'School Library Aid'!$A:$A,$A252,'School Library Aid'!$B:$B,$B252)</f>
        <v>40000</v>
      </c>
      <c r="L252" s="52">
        <v>0</v>
      </c>
      <c r="M252" s="52">
        <f>SUMIFS('EOS GE24-F23-WEBLOAD'!$G:$G,'EOS GE24-F23-WEBLOAD'!$A:$A,$A252,'EOS GE24-F23-WEBLOAD'!$B:$B,$B252)*2</f>
        <v>1714.0000000000002</v>
      </c>
      <c r="N252" s="52">
        <f>SUMIFS(SPED!D:D,SPED!A:A,A252,SPED!B:B,B252)</f>
        <v>151657.27346627205</v>
      </c>
      <c r="O252" s="55">
        <f t="shared" si="58"/>
        <v>523289.27346627205</v>
      </c>
      <c r="P252" s="52">
        <f t="shared" si="59"/>
        <v>610.60592003065574</v>
      </c>
      <c r="Q252" s="64"/>
      <c r="R252" s="52">
        <f>SUMIFS('EOS GE25-F23-WEBLOAD'!$G:$G,'EOS GE25-F23-WEBLOAD'!$A:$A,$A252,'EOS GE25-F23-WEBLOAD'!$B:$B,$B252)</f>
        <v>836.00000000000011</v>
      </c>
      <c r="S252" s="52">
        <f>SUMIFS(GENED!$O:$O,GENED!$A:$A,$A252,GENED!$B:$B,$B252)</f>
        <v>349448</v>
      </c>
      <c r="T252" s="52">
        <f>SUMIFS(GENED!$AQ:$AQ,GENED!$A:$A,$A252,GENED!$B:$B,$B252)</f>
        <v>60757</v>
      </c>
      <c r="U252" s="52">
        <f>SUMIFS(GENED!$AA:$AA,GENED!$A:$A,$A252,GENED!$B:$B,$B252)</f>
        <v>33479</v>
      </c>
      <c r="V252" s="52">
        <f>SUMIFS(GENED!$S:$S,GENED!$A:$A,$A252,GENED!$B:$B,$B252)</f>
        <v>0</v>
      </c>
      <c r="W252" s="53">
        <f>SUMIFS(EL!D:D,EL!$A:$A,$A252,EL!$B:$B,$B252)</f>
        <v>14453</v>
      </c>
      <c r="X252" s="52">
        <f>SUMIFS('Student Support Aid'!G:G,'Student Support Aid'!$A:$A,$A252,'Student Support Aid'!$B:$B,$B252)</f>
        <v>40000</v>
      </c>
      <c r="Y252" s="53">
        <f>SUMIFS('School Library Aid'!I:I,'School Library Aid'!$A:$A,$A252,'School Library Aid'!$B:$B,$B252)</f>
        <v>40000</v>
      </c>
      <c r="Z252" s="53">
        <f>SUMIF(AIEA!A:A,A252,AIEA!D:D)</f>
        <v>0</v>
      </c>
      <c r="AA252" s="53">
        <f>SUMIFS('EOS GE25-F23-WEBLOAD'!$G:$G,'EOS GE25-F23-WEBLOAD'!$A:$A,$A252,'EOS GE25-F23-WEBLOAD'!$B:$B,$B252)*2</f>
        <v>1672.0000000000002</v>
      </c>
      <c r="AB252" s="53">
        <f>SUMIF('Community Ed'!A:A,'Major Revenues'!A252,'Community Ed'!C:C)</f>
        <v>0</v>
      </c>
      <c r="AC252" s="53">
        <f>SUMIFS(SPED!E:E,SPED!A:A,A252,SPED!B:B,B252)</f>
        <v>146853.85139386426</v>
      </c>
      <c r="AD252" s="55">
        <f t="shared" si="60"/>
        <v>686662.85139386426</v>
      </c>
      <c r="AE252" s="55">
        <f t="shared" si="61"/>
        <v>821.36704712184712</v>
      </c>
      <c r="AF252" s="51"/>
    </row>
    <row r="253" spans="1:32" x14ac:dyDescent="0.25">
      <c r="A253" s="3">
        <v>777</v>
      </c>
      <c r="B253" s="3">
        <v>1</v>
      </c>
      <c r="C253" s="4" t="s">
        <v>277</v>
      </c>
      <c r="D253" s="5">
        <v>6</v>
      </c>
      <c r="E253" s="52">
        <f>SUMIFS('EOS GE24-F23-WEBLOAD'!$G:$G,'EOS GE24-F23-WEBLOAD'!$A:$A,$A253,'EOS GE24-F23-WEBLOAD'!$B:$B,$B253)</f>
        <v>773.71999999999991</v>
      </c>
      <c r="F253" s="52">
        <f>SUMIFS(GENED!$F:$F,GENED!$A:$A,$A253,GENED!$B:$B,$B253)</f>
        <v>212773</v>
      </c>
      <c r="G253" s="52">
        <f>SUMIFS(GENED!$AM:$AM,GENED!$A:$A,$A253,GENED!$B:$B,$B253)</f>
        <v>58679</v>
      </c>
      <c r="H253" s="52">
        <f>SUMIFS(GENED!$J:$J,GENED!$A:$A,$A253,GENED!$B:$B,$B253)</f>
        <v>0</v>
      </c>
      <c r="I253" s="52">
        <f>SUMIFS(EL!C:C,EL!$A:$A,$A253,EL!$B:$B,$B253)</f>
        <v>10710</v>
      </c>
      <c r="J253" s="52">
        <f>SUMIFS('Student Support Aid'!F:F,'Student Support Aid'!$A:$A,$A253,'Student Support Aid'!$B:$B,$B253)</f>
        <v>40000</v>
      </c>
      <c r="K253" s="52">
        <f>SUMIFS('School Library Aid'!H:H,'School Library Aid'!$A:$A,$A253,'School Library Aid'!$B:$B,$B253)</f>
        <v>40000</v>
      </c>
      <c r="L253" s="52">
        <v>0</v>
      </c>
      <c r="M253" s="52">
        <f>SUMIFS('EOS GE24-F23-WEBLOAD'!$G:$G,'EOS GE24-F23-WEBLOAD'!$A:$A,$A253,'EOS GE24-F23-WEBLOAD'!$B:$B,$B253)*2</f>
        <v>1547.4399999999998</v>
      </c>
      <c r="N253" s="52">
        <f>SUMIFS(SPED!D:D,SPED!A:A,A253,SPED!B:B,B253)</f>
        <v>197744.89103165246</v>
      </c>
      <c r="O253" s="55">
        <f t="shared" si="58"/>
        <v>561454.3310316524</v>
      </c>
      <c r="P253" s="52">
        <f t="shared" si="59"/>
        <v>725.65570365461986</v>
      </c>
      <c r="Q253" s="64"/>
      <c r="R253" s="52">
        <f>SUMIFS('EOS GE25-F23-WEBLOAD'!$G:$G,'EOS GE25-F23-WEBLOAD'!$A:$A,$A253,'EOS GE25-F23-WEBLOAD'!$B:$B,$B253)</f>
        <v>773.71999999999991</v>
      </c>
      <c r="S253" s="52">
        <f>SUMIFS(GENED!$O:$O,GENED!$A:$A,$A253,GENED!$B:$B,$B253)</f>
        <v>323415</v>
      </c>
      <c r="T253" s="52">
        <f>SUMIFS(GENED!$AQ:$AQ,GENED!$A:$A,$A253,GENED!$B:$B,$B253)</f>
        <v>84507</v>
      </c>
      <c r="U253" s="52">
        <f>SUMIFS(GENED!$AA:$AA,GENED!$A:$A,$A253,GENED!$B:$B,$B253)</f>
        <v>36967</v>
      </c>
      <c r="V253" s="52">
        <f>SUMIFS(GENED!$S:$S,GENED!$A:$A,$A253,GENED!$B:$B,$B253)</f>
        <v>0</v>
      </c>
      <c r="W253" s="53">
        <f>SUMIFS(EL!D:D,EL!$A:$A,$A253,EL!$B:$B,$B253)</f>
        <v>10710</v>
      </c>
      <c r="X253" s="52">
        <f>SUMIFS('Student Support Aid'!G:G,'Student Support Aid'!$A:$A,$A253,'Student Support Aid'!$B:$B,$B253)</f>
        <v>40000</v>
      </c>
      <c r="Y253" s="53">
        <f>SUMIFS('School Library Aid'!I:I,'School Library Aid'!$A:$A,$A253,'School Library Aid'!$B:$B,$B253)</f>
        <v>40000</v>
      </c>
      <c r="Z253" s="53">
        <f>SUMIF(AIEA!A:A,A253,AIEA!D:D)</f>
        <v>0</v>
      </c>
      <c r="AA253" s="53">
        <f>SUMIFS('EOS GE25-F23-WEBLOAD'!$G:$G,'EOS GE25-F23-WEBLOAD'!$A:$A,$A253,'EOS GE25-F23-WEBLOAD'!$B:$B,$B253)*2</f>
        <v>1547.4399999999998</v>
      </c>
      <c r="AB253" s="53">
        <f>SUMIF('Community Ed'!A:A,'Major Revenues'!A253,'Community Ed'!C:C)</f>
        <v>0</v>
      </c>
      <c r="AC253" s="53">
        <f>SUMIFS(SPED!E:E,SPED!A:A,A253,SPED!B:B,B253)</f>
        <v>199336.62870415556</v>
      </c>
      <c r="AD253" s="55">
        <f t="shared" si="60"/>
        <v>736483.06870415551</v>
      </c>
      <c r="AE253" s="55">
        <f t="shared" si="61"/>
        <v>951.87285930847804</v>
      </c>
      <c r="AF253" s="51"/>
    </row>
    <row r="254" spans="1:32" x14ac:dyDescent="0.25">
      <c r="A254" s="3">
        <v>786</v>
      </c>
      <c r="B254" s="3">
        <v>1</v>
      </c>
      <c r="C254" s="4" t="s">
        <v>278</v>
      </c>
      <c r="D254" s="5">
        <v>6</v>
      </c>
      <c r="E254" s="52">
        <f>SUMIFS('EOS GE24-F23-WEBLOAD'!$G:$G,'EOS GE24-F23-WEBLOAD'!$A:$A,$A254,'EOS GE24-F23-WEBLOAD'!$B:$B,$B254)</f>
        <v>516.6</v>
      </c>
      <c r="F254" s="52">
        <f>SUMIFS(GENED!$F:$F,GENED!$A:$A,$A254,GENED!$B:$B,$B254)</f>
        <v>142065</v>
      </c>
      <c r="G254" s="52">
        <f>SUMIFS(GENED!$AM:$AM,GENED!$A:$A,$A254,GENED!$B:$B,$B254)</f>
        <v>35017</v>
      </c>
      <c r="H254" s="52">
        <f>SUMIFS(GENED!$J:$J,GENED!$A:$A,$A254,GENED!$B:$B,$B254)</f>
        <v>9922.8067155382305</v>
      </c>
      <c r="I254" s="52">
        <f>SUMIFS(EL!C:C,EL!$A:$A,$A254,EL!$B:$B,$B254)</f>
        <v>10496</v>
      </c>
      <c r="J254" s="52">
        <f>SUMIFS('Student Support Aid'!F:F,'Student Support Aid'!$A:$A,$A254,'Student Support Aid'!$B:$B,$B254)</f>
        <v>40000</v>
      </c>
      <c r="K254" s="52">
        <f>SUMIFS('School Library Aid'!H:H,'School Library Aid'!$A:$A,$A254,'School Library Aid'!$B:$B,$B254)</f>
        <v>40000</v>
      </c>
      <c r="L254" s="52">
        <v>0</v>
      </c>
      <c r="M254" s="52">
        <f>SUMIFS('EOS GE24-F23-WEBLOAD'!$G:$G,'EOS GE24-F23-WEBLOAD'!$A:$A,$A254,'EOS GE24-F23-WEBLOAD'!$B:$B,$B254)*2</f>
        <v>1033.2</v>
      </c>
      <c r="N254" s="52">
        <f>SUMIFS(SPED!D:D,SPED!A:A,A254,SPED!B:B,B254)</f>
        <v>149272.78087795782</v>
      </c>
      <c r="O254" s="55">
        <f t="shared" si="58"/>
        <v>427806.78759349609</v>
      </c>
      <c r="P254" s="52">
        <f t="shared" si="59"/>
        <v>828.11999147018207</v>
      </c>
      <c r="Q254" s="64"/>
      <c r="R254" s="52">
        <f>SUMIFS('EOS GE25-F23-WEBLOAD'!$G:$G,'EOS GE25-F23-WEBLOAD'!$A:$A,$A254,'EOS GE25-F23-WEBLOAD'!$B:$B,$B254)</f>
        <v>480.79999999999995</v>
      </c>
      <c r="S254" s="52">
        <f>SUMIFS(GENED!$O:$O,GENED!$A:$A,$A254,GENED!$B:$B,$B254)</f>
        <v>200975</v>
      </c>
      <c r="T254" s="52">
        <f>SUMIFS(GENED!$AQ:$AQ,GENED!$A:$A,$A254,GENED!$B:$B,$B254)</f>
        <v>51496.657999999821</v>
      </c>
      <c r="U254" s="52">
        <f>SUMIFS(GENED!$AA:$AA,GENED!$A:$A,$A254,GENED!$B:$B,$B254)</f>
        <v>16197</v>
      </c>
      <c r="V254" s="52">
        <f>SUMIFS(GENED!$S:$S,GENED!$A:$A,$A254,GENED!$B:$B,$B254)</f>
        <v>15728.530383001023</v>
      </c>
      <c r="W254" s="53">
        <f>SUMIFS(EL!D:D,EL!$A:$A,$A254,EL!$B:$B,$B254)</f>
        <v>10497</v>
      </c>
      <c r="X254" s="52">
        <f>SUMIFS('Student Support Aid'!G:G,'Student Support Aid'!$A:$A,$A254,'Student Support Aid'!$B:$B,$B254)</f>
        <v>40000</v>
      </c>
      <c r="Y254" s="53">
        <f>SUMIFS('School Library Aid'!I:I,'School Library Aid'!$A:$A,$A254,'School Library Aid'!$B:$B,$B254)</f>
        <v>40000</v>
      </c>
      <c r="Z254" s="53">
        <f>SUMIF(AIEA!A:A,A254,AIEA!D:D)</f>
        <v>0</v>
      </c>
      <c r="AA254" s="53">
        <f>SUMIFS('EOS GE25-F23-WEBLOAD'!$G:$G,'EOS GE25-F23-WEBLOAD'!$A:$A,$A254,'EOS GE25-F23-WEBLOAD'!$B:$B,$B254)*2</f>
        <v>961.59999999999991</v>
      </c>
      <c r="AB254" s="53">
        <f>SUMIF('Community Ed'!A:A,'Major Revenues'!A254,'Community Ed'!C:C)</f>
        <v>20634.88</v>
      </c>
      <c r="AC254" s="53">
        <f>SUMIFS(SPED!E:E,SPED!A:A,A254,SPED!B:B,B254)</f>
        <v>151762.62491267524</v>
      </c>
      <c r="AD254" s="55">
        <f t="shared" si="60"/>
        <v>548253.29329567612</v>
      </c>
      <c r="AE254" s="55">
        <f t="shared" si="61"/>
        <v>1140.2938712472467</v>
      </c>
      <c r="AF254" s="51"/>
    </row>
    <row r="255" spans="1:32" x14ac:dyDescent="0.25">
      <c r="A255" s="3">
        <v>787</v>
      </c>
      <c r="B255" s="3">
        <v>1</v>
      </c>
      <c r="C255" s="4" t="s">
        <v>279</v>
      </c>
      <c r="D255" s="5">
        <v>6</v>
      </c>
      <c r="E255" s="52">
        <f>SUMIFS('EOS GE24-F23-WEBLOAD'!$G:$G,'EOS GE24-F23-WEBLOAD'!$A:$A,$A255,'EOS GE24-F23-WEBLOAD'!$B:$B,$B255)</f>
        <v>596.4</v>
      </c>
      <c r="F255" s="52">
        <f>SUMIFS(GENED!$F:$F,GENED!$A:$A,$A255,GENED!$B:$B,$B255)</f>
        <v>164010</v>
      </c>
      <c r="G255" s="52">
        <f>SUMIFS(GENED!$AM:$AM,GENED!$A:$A,$A255,GENED!$B:$B,$B255)</f>
        <v>35543</v>
      </c>
      <c r="H255" s="52">
        <f>SUMIFS(GENED!$J:$J,GENED!$A:$A,$A255,GENED!$B:$B,$B255)</f>
        <v>21478.447183200013</v>
      </c>
      <c r="I255" s="52">
        <f>SUMIFS(EL!C:C,EL!$A:$A,$A255,EL!$B:$B,$B255)</f>
        <v>10492</v>
      </c>
      <c r="J255" s="52">
        <f>SUMIFS('Student Support Aid'!F:F,'Student Support Aid'!$A:$A,$A255,'Student Support Aid'!$B:$B,$B255)</f>
        <v>40000</v>
      </c>
      <c r="K255" s="52">
        <f>SUMIFS('School Library Aid'!H:H,'School Library Aid'!$A:$A,$A255,'School Library Aid'!$B:$B,$B255)</f>
        <v>40000</v>
      </c>
      <c r="L255" s="52">
        <v>0</v>
      </c>
      <c r="M255" s="52">
        <f>SUMIFS('EOS GE24-F23-WEBLOAD'!$G:$G,'EOS GE24-F23-WEBLOAD'!$A:$A,$A255,'EOS GE24-F23-WEBLOAD'!$B:$B,$B255)*2</f>
        <v>1192.8</v>
      </c>
      <c r="N255" s="52">
        <f>SUMIFS(SPED!D:D,SPED!A:A,A255,SPED!B:B,B255)</f>
        <v>140890.86826513289</v>
      </c>
      <c r="O255" s="55">
        <f t="shared" si="58"/>
        <v>453607.11544833292</v>
      </c>
      <c r="P255" s="52">
        <f t="shared" si="59"/>
        <v>760.57531094623232</v>
      </c>
      <c r="Q255" s="64"/>
      <c r="R255" s="52">
        <f>SUMIFS('EOS GE25-F23-WEBLOAD'!$G:$G,'EOS GE25-F23-WEBLOAD'!$A:$A,$A255,'EOS GE25-F23-WEBLOAD'!$B:$B,$B255)</f>
        <v>589.79999999999995</v>
      </c>
      <c r="S255" s="52">
        <f>SUMIFS(GENED!$O:$O,GENED!$A:$A,$A255,GENED!$B:$B,$B255)</f>
        <v>246537</v>
      </c>
      <c r="T255" s="52">
        <f>SUMIFS(GENED!$AQ:$AQ,GENED!$A:$A,$A255,GENED!$B:$B,$B255)</f>
        <v>51368.509999999776</v>
      </c>
      <c r="U255" s="52">
        <f>SUMIFS(GENED!$AA:$AA,GENED!$A:$A,$A255,GENED!$B:$B,$B255)</f>
        <v>30049</v>
      </c>
      <c r="V255" s="52">
        <f>SUMIFS(GENED!$S:$S,GENED!$A:$A,$A255,GENED!$B:$B,$B255)</f>
        <v>22366.336347608303</v>
      </c>
      <c r="W255" s="53">
        <f>SUMIFS(EL!D:D,EL!$A:$A,$A255,EL!$B:$B,$B255)</f>
        <v>10492</v>
      </c>
      <c r="X255" s="52">
        <f>SUMIFS('Student Support Aid'!G:G,'Student Support Aid'!$A:$A,$A255,'Student Support Aid'!$B:$B,$B255)</f>
        <v>40000</v>
      </c>
      <c r="Y255" s="53">
        <f>SUMIFS('School Library Aid'!I:I,'School Library Aid'!$A:$A,$A255,'School Library Aid'!$B:$B,$B255)</f>
        <v>40000</v>
      </c>
      <c r="Z255" s="53">
        <f>SUMIF(AIEA!A:A,A255,AIEA!D:D)</f>
        <v>0</v>
      </c>
      <c r="AA255" s="53">
        <f>SUMIFS('EOS GE25-F23-WEBLOAD'!$G:$G,'EOS GE25-F23-WEBLOAD'!$A:$A,$A255,'EOS GE25-F23-WEBLOAD'!$B:$B,$B255)*2</f>
        <v>1179.5999999999999</v>
      </c>
      <c r="AB255" s="53">
        <f>SUMIF('Community Ed'!A:A,'Major Revenues'!A255,'Community Ed'!C:C)</f>
        <v>18108.7</v>
      </c>
      <c r="AC255" s="53">
        <f>SUMIFS(SPED!E:E,SPED!A:A,A255,SPED!B:B,B255)</f>
        <v>151975.19040185679</v>
      </c>
      <c r="AD255" s="55">
        <f t="shared" si="60"/>
        <v>612076.33674946486</v>
      </c>
      <c r="AE255" s="55">
        <f t="shared" si="61"/>
        <v>1037.7693061198117</v>
      </c>
      <c r="AF255" s="51"/>
    </row>
    <row r="256" spans="1:32" x14ac:dyDescent="0.25">
      <c r="A256" s="3">
        <v>801</v>
      </c>
      <c r="B256" s="3">
        <v>1</v>
      </c>
      <c r="C256" s="4" t="s">
        <v>280</v>
      </c>
      <c r="D256" s="5">
        <v>6</v>
      </c>
      <c r="E256" s="52">
        <f>SUMIFS('EOS GE24-F23-WEBLOAD'!$G:$G,'EOS GE24-F23-WEBLOAD'!$A:$A,$A256,'EOS GE24-F23-WEBLOAD'!$B:$B,$B256)</f>
        <v>168</v>
      </c>
      <c r="F256" s="52">
        <f>SUMIFS(GENED!$F:$F,GENED!$A:$A,$A256,GENED!$B:$B,$B256)</f>
        <v>46200</v>
      </c>
      <c r="G256" s="52">
        <f>SUMIFS(GENED!$AM:$AM,GENED!$A:$A,$A256,GENED!$B:$B,$B256)</f>
        <v>19103</v>
      </c>
      <c r="H256" s="52">
        <f>SUMIFS(GENED!$J:$J,GENED!$A:$A,$A256,GENED!$B:$B,$B256)</f>
        <v>0</v>
      </c>
      <c r="I256" s="52">
        <f>SUMIFS(EL!C:C,EL!$A:$A,$A256,EL!$B:$B,$B256)</f>
        <v>0</v>
      </c>
      <c r="J256" s="52">
        <f>SUMIFS('Student Support Aid'!F:F,'Student Support Aid'!$A:$A,$A256,'Student Support Aid'!$B:$B,$B256)</f>
        <v>40000</v>
      </c>
      <c r="K256" s="52">
        <f>SUMIFS('School Library Aid'!H:H,'School Library Aid'!$A:$A,$A256,'School Library Aid'!$B:$B,$B256)</f>
        <v>40000</v>
      </c>
      <c r="L256" s="52">
        <v>31218</v>
      </c>
      <c r="M256" s="52">
        <f>SUMIFS('EOS GE24-F23-WEBLOAD'!$G:$G,'EOS GE24-F23-WEBLOAD'!$A:$A,$A256,'EOS GE24-F23-WEBLOAD'!$B:$B,$B256)*2</f>
        <v>336</v>
      </c>
      <c r="N256" s="52">
        <f>SUMIFS(SPED!D:D,SPED!A:A,A256,SPED!B:B,B256)</f>
        <v>51254.591476690373</v>
      </c>
      <c r="O256" s="55">
        <f t="shared" si="58"/>
        <v>228111.59147669037</v>
      </c>
      <c r="P256" s="52">
        <f t="shared" si="59"/>
        <v>1357.807092123157</v>
      </c>
      <c r="Q256" s="64"/>
      <c r="R256" s="52">
        <f>SUMIFS('EOS GE25-F23-WEBLOAD'!$G:$G,'EOS GE25-F23-WEBLOAD'!$A:$A,$A256,'EOS GE25-F23-WEBLOAD'!$B:$B,$B256)</f>
        <v>175.8</v>
      </c>
      <c r="S256" s="52">
        <f>SUMIFS(GENED!$O:$O,GENED!$A:$A,$A256,GENED!$B:$B,$B256)</f>
        <v>73485</v>
      </c>
      <c r="T256" s="52">
        <f>SUMIFS(GENED!$AQ:$AQ,GENED!$A:$A,$A256,GENED!$B:$B,$B256)</f>
        <v>29808</v>
      </c>
      <c r="U256" s="52">
        <f>SUMIFS(GENED!$AA:$AA,GENED!$A:$A,$A256,GENED!$B:$B,$B256)</f>
        <v>5506</v>
      </c>
      <c r="V256" s="52">
        <f>SUMIFS(GENED!$S:$S,GENED!$A:$A,$A256,GENED!$B:$B,$B256)</f>
        <v>0</v>
      </c>
      <c r="W256" s="53">
        <f>SUMIFS(EL!D:D,EL!$A:$A,$A256,EL!$B:$B,$B256)</f>
        <v>0</v>
      </c>
      <c r="X256" s="52">
        <f>SUMIFS('Student Support Aid'!G:G,'Student Support Aid'!$A:$A,$A256,'Student Support Aid'!$B:$B,$B256)</f>
        <v>40000</v>
      </c>
      <c r="Y256" s="53">
        <f>SUMIFS('School Library Aid'!I:I,'School Library Aid'!$A:$A,$A256,'School Library Aid'!$B:$B,$B256)</f>
        <v>40000</v>
      </c>
      <c r="Z256" s="53">
        <f>SUMIF(AIEA!A:A,A256,AIEA!D:D)</f>
        <v>31786</v>
      </c>
      <c r="AA256" s="53">
        <f>SUMIFS('EOS GE25-F23-WEBLOAD'!$G:$G,'EOS GE25-F23-WEBLOAD'!$A:$A,$A256,'EOS GE25-F23-WEBLOAD'!$B:$B,$B256)*2</f>
        <v>351.6</v>
      </c>
      <c r="AB256" s="53">
        <f>SUMIF('Community Ed'!A:A,'Major Revenues'!A256,'Community Ed'!C:C)</f>
        <v>4335.32</v>
      </c>
      <c r="AC256" s="53">
        <f>SUMIFS(SPED!E:E,SPED!A:A,A256,SPED!B:B,B256)</f>
        <v>49774.664024454542</v>
      </c>
      <c r="AD256" s="55">
        <f t="shared" si="60"/>
        <v>275046.58402445458</v>
      </c>
      <c r="AE256" s="55">
        <f t="shared" si="61"/>
        <v>1564.5425712426313</v>
      </c>
      <c r="AF256" s="51"/>
    </row>
    <row r="257" spans="1:32" x14ac:dyDescent="0.25">
      <c r="A257" s="3">
        <v>803</v>
      </c>
      <c r="B257" s="3">
        <v>1</v>
      </c>
      <c r="C257" s="4" t="s">
        <v>281</v>
      </c>
      <c r="D257" s="5">
        <v>6</v>
      </c>
      <c r="E257" s="52">
        <f>SUMIFS('EOS GE24-F23-WEBLOAD'!$G:$G,'EOS GE24-F23-WEBLOAD'!$A:$A,$A257,'EOS GE24-F23-WEBLOAD'!$B:$B,$B257)</f>
        <v>391.2</v>
      </c>
      <c r="F257" s="52">
        <f>SUMIFS(GENED!$F:$F,GENED!$A:$A,$A257,GENED!$B:$B,$B257)</f>
        <v>107580</v>
      </c>
      <c r="G257" s="52">
        <f>SUMIFS(GENED!$AM:$AM,GENED!$A:$A,$A257,GENED!$B:$B,$B257)</f>
        <v>34916</v>
      </c>
      <c r="H257" s="52">
        <f>SUMIFS(GENED!$J:$J,GENED!$A:$A,$A257,GENED!$B:$B,$B257)</f>
        <v>25070.733242184564</v>
      </c>
      <c r="I257" s="52">
        <f>SUMIFS(EL!C:C,EL!$A:$A,$A257,EL!$B:$B,$B257)</f>
        <v>10521</v>
      </c>
      <c r="J257" s="52">
        <f>SUMIFS('Student Support Aid'!F:F,'Student Support Aid'!$A:$A,$A257,'Student Support Aid'!$B:$B,$B257)</f>
        <v>40000</v>
      </c>
      <c r="K257" s="52">
        <f>SUMIFS('School Library Aid'!H:H,'School Library Aid'!$A:$A,$A257,'School Library Aid'!$B:$B,$B257)</f>
        <v>40000</v>
      </c>
      <c r="L257" s="52">
        <v>0</v>
      </c>
      <c r="M257" s="52">
        <f>SUMIFS('EOS GE24-F23-WEBLOAD'!$G:$G,'EOS GE24-F23-WEBLOAD'!$A:$A,$A257,'EOS GE24-F23-WEBLOAD'!$B:$B,$B257)*2</f>
        <v>782.4</v>
      </c>
      <c r="N257" s="52">
        <f>SUMIFS(SPED!D:D,SPED!A:A,A257,SPED!B:B,B257)</f>
        <v>121940.2835163913</v>
      </c>
      <c r="O257" s="55">
        <f t="shared" si="58"/>
        <v>380810.41675857583</v>
      </c>
      <c r="P257" s="52">
        <f t="shared" si="59"/>
        <v>973.44176063030636</v>
      </c>
      <c r="Q257" s="64"/>
      <c r="R257" s="52">
        <f>SUMIFS('EOS GE25-F23-WEBLOAD'!$G:$G,'EOS GE25-F23-WEBLOAD'!$A:$A,$A257,'EOS GE25-F23-WEBLOAD'!$B:$B,$B257)</f>
        <v>391.2</v>
      </c>
      <c r="S257" s="52">
        <f>SUMIFS(GENED!$O:$O,GENED!$A:$A,$A257,GENED!$B:$B,$B257)</f>
        <v>163521</v>
      </c>
      <c r="T257" s="52">
        <f>SUMIFS(GENED!$AQ:$AQ,GENED!$A:$A,$A257,GENED!$B:$B,$B257)</f>
        <v>50851.805999999866</v>
      </c>
      <c r="U257" s="52">
        <f>SUMIFS(GENED!$AA:$AA,GENED!$A:$A,$A257,GENED!$B:$B,$B257)</f>
        <v>14231</v>
      </c>
      <c r="V257" s="52">
        <f>SUMIFS(GENED!$S:$S,GENED!$A:$A,$A257,GENED!$B:$B,$B257)</f>
        <v>25619.406075363397</v>
      </c>
      <c r="W257" s="53">
        <f>SUMIFS(EL!D:D,EL!$A:$A,$A257,EL!$B:$B,$B257)</f>
        <v>10521</v>
      </c>
      <c r="X257" s="52">
        <f>SUMIFS('Student Support Aid'!G:G,'Student Support Aid'!$A:$A,$A257,'Student Support Aid'!$B:$B,$B257)</f>
        <v>40000</v>
      </c>
      <c r="Y257" s="53">
        <f>SUMIFS('School Library Aid'!I:I,'School Library Aid'!$A:$A,$A257,'School Library Aid'!$B:$B,$B257)</f>
        <v>40000</v>
      </c>
      <c r="Z257" s="53">
        <f>SUMIF(AIEA!A:A,A257,AIEA!D:D)</f>
        <v>0</v>
      </c>
      <c r="AA257" s="53">
        <f>SUMIFS('EOS GE25-F23-WEBLOAD'!$G:$G,'EOS GE25-F23-WEBLOAD'!$A:$A,$A257,'EOS GE25-F23-WEBLOAD'!$B:$B,$B257)*2</f>
        <v>782.4</v>
      </c>
      <c r="AB257" s="53">
        <f>SUMIF('Community Ed'!A:A,'Major Revenues'!A257,'Community Ed'!C:C)</f>
        <v>0</v>
      </c>
      <c r="AC257" s="53">
        <f>SUMIFS(SPED!E:E,SPED!A:A,A257,SPED!B:B,B257)</f>
        <v>126191.80588550307</v>
      </c>
      <c r="AD257" s="55">
        <f t="shared" si="60"/>
        <v>471718.41796086635</v>
      </c>
      <c r="AE257" s="55">
        <f t="shared" si="61"/>
        <v>1205.8241767915806</v>
      </c>
      <c r="AF257" s="51"/>
    </row>
    <row r="258" spans="1:32" x14ac:dyDescent="0.25">
      <c r="A258" s="3">
        <v>811</v>
      </c>
      <c r="B258" s="3">
        <v>1</v>
      </c>
      <c r="C258" s="4" t="s">
        <v>282</v>
      </c>
      <c r="D258" s="5">
        <v>6</v>
      </c>
      <c r="E258" s="52">
        <f>SUMIFS('EOS GE24-F23-WEBLOAD'!$G:$G,'EOS GE24-F23-WEBLOAD'!$A:$A,$A258,'EOS GE24-F23-WEBLOAD'!$B:$B,$B258)</f>
        <v>538.99999999999989</v>
      </c>
      <c r="F258" s="52">
        <f>SUMIFS(GENED!$F:$F,GENED!$A:$A,$A258,GENED!$B:$B,$B258)</f>
        <v>148225</v>
      </c>
      <c r="G258" s="52">
        <f>SUMIFS(GENED!$AM:$AM,GENED!$A:$A,$A258,GENED!$B:$B,$B258)</f>
        <v>72219</v>
      </c>
      <c r="H258" s="52">
        <f>SUMIFS(GENED!$J:$J,GENED!$A:$A,$A258,GENED!$B:$B,$B258)</f>
        <v>0</v>
      </c>
      <c r="I258" s="52">
        <f>SUMIFS(EL!C:C,EL!$A:$A,$A258,EL!$B:$B,$B258)</f>
        <v>10566</v>
      </c>
      <c r="J258" s="52">
        <f>SUMIFS('Student Support Aid'!F:F,'Student Support Aid'!$A:$A,$A258,'Student Support Aid'!$B:$B,$B258)</f>
        <v>40000</v>
      </c>
      <c r="K258" s="52">
        <f>SUMIFS('School Library Aid'!H:H,'School Library Aid'!$A:$A,$A258,'School Library Aid'!$B:$B,$B258)</f>
        <v>40000</v>
      </c>
      <c r="L258" s="52">
        <v>0</v>
      </c>
      <c r="M258" s="52">
        <f>SUMIFS('EOS GE24-F23-WEBLOAD'!$G:$G,'EOS GE24-F23-WEBLOAD'!$A:$A,$A258,'EOS GE24-F23-WEBLOAD'!$B:$B,$B258)*2</f>
        <v>1077.9999999999998</v>
      </c>
      <c r="N258" s="52">
        <f>SUMIFS(SPED!D:D,SPED!A:A,A258,SPED!B:B,B258)</f>
        <v>216329.36869865004</v>
      </c>
      <c r="O258" s="55">
        <f t="shared" si="58"/>
        <v>528417.36869865004</v>
      </c>
      <c r="P258" s="52">
        <f t="shared" si="59"/>
        <v>980.36617569322846</v>
      </c>
      <c r="Q258" s="64"/>
      <c r="R258" s="52">
        <f>SUMIFS('EOS GE25-F23-WEBLOAD'!$G:$G,'EOS GE25-F23-WEBLOAD'!$A:$A,$A258,'EOS GE25-F23-WEBLOAD'!$B:$B,$B258)</f>
        <v>1050</v>
      </c>
      <c r="S258" s="52">
        <f>SUMIFS(GENED!$O:$O,GENED!$A:$A,$A258,GENED!$B:$B,$B258)</f>
        <v>438900</v>
      </c>
      <c r="T258" s="52">
        <f>SUMIFS(GENED!$AQ:$AQ,GENED!$A:$A,$A258,GENED!$B:$B,$B258)</f>
        <v>104999</v>
      </c>
      <c r="U258" s="52">
        <f>SUMIFS(GENED!$AA:$AA,GENED!$A:$A,$A258,GENED!$B:$B,$B258)</f>
        <v>0</v>
      </c>
      <c r="V258" s="52">
        <f>SUMIFS(GENED!$S:$S,GENED!$A:$A,$A258,GENED!$B:$B,$B258)</f>
        <v>0</v>
      </c>
      <c r="W258" s="53">
        <f>SUMIFS(EL!D:D,EL!$A:$A,$A258,EL!$B:$B,$B258)</f>
        <v>10656</v>
      </c>
      <c r="X258" s="52">
        <f>SUMIFS('Student Support Aid'!G:G,'Student Support Aid'!$A:$A,$A258,'Student Support Aid'!$B:$B,$B258)</f>
        <v>40000</v>
      </c>
      <c r="Y258" s="53">
        <f>SUMIFS('School Library Aid'!I:I,'School Library Aid'!$A:$A,$A258,'School Library Aid'!$B:$B,$B258)</f>
        <v>40000</v>
      </c>
      <c r="Z258" s="53">
        <f>SUMIF(AIEA!A:A,A258,AIEA!D:D)</f>
        <v>0</v>
      </c>
      <c r="AA258" s="53">
        <f>SUMIFS('EOS GE25-F23-WEBLOAD'!$G:$G,'EOS GE25-F23-WEBLOAD'!$A:$A,$A258,'EOS GE25-F23-WEBLOAD'!$B:$B,$B258)*2</f>
        <v>2100</v>
      </c>
      <c r="AB258" s="53">
        <f>SUMIF('Community Ed'!A:A,'Major Revenues'!A258,'Community Ed'!C:C)</f>
        <v>10807.68</v>
      </c>
      <c r="AC258" s="53">
        <f>SUMIFS(SPED!E:E,SPED!A:A,A258,SPED!B:B,B258)</f>
        <v>15842.55246768659</v>
      </c>
      <c r="AD258" s="55">
        <f t="shared" si="60"/>
        <v>663305.23246768664</v>
      </c>
      <c r="AE258" s="55">
        <f t="shared" si="61"/>
        <v>631.71926901684446</v>
      </c>
      <c r="AF258" s="51"/>
    </row>
    <row r="259" spans="1:32" x14ac:dyDescent="0.25">
      <c r="A259" s="3">
        <v>813</v>
      </c>
      <c r="B259" s="3">
        <v>1</v>
      </c>
      <c r="C259" s="4" t="s">
        <v>283</v>
      </c>
      <c r="D259" s="5">
        <v>5</v>
      </c>
      <c r="E259" s="52">
        <f>SUMIFS('EOS GE24-F23-WEBLOAD'!$G:$G,'EOS GE24-F23-WEBLOAD'!$A:$A,$A259,'EOS GE24-F23-WEBLOAD'!$B:$B,$B259)</f>
        <v>1276.4000000000001</v>
      </c>
      <c r="F259" s="52">
        <f>SUMIFS(GENED!$F:$F,GENED!$A:$A,$A259,GENED!$B:$B,$B259)</f>
        <v>351010</v>
      </c>
      <c r="G259" s="52">
        <f>SUMIFS(GENED!$AM:$AM,GENED!$A:$A,$A259,GENED!$B:$B,$B259)</f>
        <v>39941</v>
      </c>
      <c r="H259" s="52">
        <f>SUMIFS(GENED!$J:$J,GENED!$A:$A,$A259,GENED!$B:$B,$B259)</f>
        <v>0</v>
      </c>
      <c r="I259" s="52">
        <f>SUMIFS(EL!C:C,EL!$A:$A,$A259,EL!$B:$B,$B259)</f>
        <v>16997</v>
      </c>
      <c r="J259" s="52">
        <f>SUMIFS('Student Support Aid'!F:F,'Student Support Aid'!$A:$A,$A259,'Student Support Aid'!$B:$B,$B259)</f>
        <v>40000</v>
      </c>
      <c r="K259" s="52">
        <f>SUMIFS('School Library Aid'!H:H,'School Library Aid'!$A:$A,$A259,'School Library Aid'!$B:$B,$B259)</f>
        <v>40000</v>
      </c>
      <c r="L259" s="52">
        <v>0</v>
      </c>
      <c r="M259" s="52">
        <f>SUMIFS('EOS GE24-F23-WEBLOAD'!$G:$G,'EOS GE24-F23-WEBLOAD'!$A:$A,$A259,'EOS GE24-F23-WEBLOAD'!$B:$B,$B259)*2</f>
        <v>2552.8000000000002</v>
      </c>
      <c r="N259" s="52">
        <f>SUMIFS(SPED!D:D,SPED!A:A,A259,SPED!B:B,B259)</f>
        <v>349223.692276638</v>
      </c>
      <c r="O259" s="55">
        <f t="shared" si="58"/>
        <v>839724.49227663805</v>
      </c>
      <c r="P259" s="52">
        <f t="shared" si="59"/>
        <v>657.88506132610314</v>
      </c>
      <c r="Q259" s="64"/>
      <c r="R259" s="52">
        <f>SUMIFS('EOS GE25-F23-WEBLOAD'!$G:$G,'EOS GE25-F23-WEBLOAD'!$A:$A,$A259,'EOS GE25-F23-WEBLOAD'!$B:$B,$B259)</f>
        <v>1276.4000000000001</v>
      </c>
      <c r="S259" s="52">
        <f>SUMIFS(GENED!$O:$O,GENED!$A:$A,$A259,GENED!$B:$B,$B259)</f>
        <v>533535</v>
      </c>
      <c r="T259" s="52">
        <f>SUMIFS(GENED!$AQ:$AQ,GENED!$A:$A,$A259,GENED!$B:$B,$B259)</f>
        <v>57121</v>
      </c>
      <c r="U259" s="52">
        <f>SUMIFS(GENED!$AA:$AA,GENED!$A:$A,$A259,GENED!$B:$B,$B259)</f>
        <v>0</v>
      </c>
      <c r="V259" s="52">
        <f>SUMIFS(GENED!$S:$S,GENED!$A:$A,$A259,GENED!$B:$B,$B259)</f>
        <v>0</v>
      </c>
      <c r="W259" s="53">
        <f>SUMIFS(EL!D:D,EL!$A:$A,$A259,EL!$B:$B,$B259)</f>
        <v>16997</v>
      </c>
      <c r="X259" s="52">
        <f>SUMIFS('Student Support Aid'!G:G,'Student Support Aid'!$A:$A,$A259,'Student Support Aid'!$B:$B,$B259)</f>
        <v>40000</v>
      </c>
      <c r="Y259" s="53">
        <f>SUMIFS('School Library Aid'!I:I,'School Library Aid'!$A:$A,$A259,'School Library Aid'!$B:$B,$B259)</f>
        <v>40000</v>
      </c>
      <c r="Z259" s="53">
        <f>SUMIF(AIEA!A:A,A259,AIEA!D:D)</f>
        <v>0</v>
      </c>
      <c r="AA259" s="53">
        <f>SUMIFS('EOS GE25-F23-WEBLOAD'!$G:$G,'EOS GE25-F23-WEBLOAD'!$A:$A,$A259,'EOS GE25-F23-WEBLOAD'!$B:$B,$B259)*2</f>
        <v>2552.8000000000002</v>
      </c>
      <c r="AB259" s="53">
        <f>SUMIF('Community Ed'!A:A,'Major Revenues'!A259,'Community Ed'!C:C)</f>
        <v>15852.92</v>
      </c>
      <c r="AC259" s="53">
        <f>SUMIFS(SPED!E:E,SPED!A:A,A259,SPED!B:B,B259)</f>
        <v>353562.19424666604</v>
      </c>
      <c r="AD259" s="55">
        <f t="shared" si="60"/>
        <v>1059620.9142466662</v>
      </c>
      <c r="AE259" s="55">
        <f t="shared" si="61"/>
        <v>830.1636745899923</v>
      </c>
      <c r="AF259" s="51"/>
    </row>
    <row r="260" spans="1:32" x14ac:dyDescent="0.25">
      <c r="A260" s="3">
        <v>815</v>
      </c>
      <c r="B260" s="3">
        <v>2</v>
      </c>
      <c r="C260" s="4" t="s">
        <v>284</v>
      </c>
      <c r="D260" s="5">
        <v>6</v>
      </c>
      <c r="E260" s="52">
        <f>SUMIFS('EOS GE24-F23-WEBLOAD'!$G:$G,'EOS GE24-F23-WEBLOAD'!$A:$A,$A260,'EOS GE24-F23-WEBLOAD'!$B:$B,$B260)</f>
        <v>1</v>
      </c>
      <c r="F260" s="52">
        <f>SUMIFS(GENED!$F:$F,GENED!$A:$A,$A260,GENED!$B:$B,$B260)</f>
        <v>275</v>
      </c>
      <c r="G260" s="52">
        <f>SUMIFS(GENED!$AM:$AM,GENED!$A:$A,$A260,GENED!$B:$B,$B260)</f>
        <v>18</v>
      </c>
      <c r="H260" s="52">
        <f>SUMIFS(GENED!$J:$J,GENED!$A:$A,$A260,GENED!$B:$B,$B260)</f>
        <v>0</v>
      </c>
      <c r="I260" s="52">
        <f>SUMIFS(EL!C:C,EL!$A:$A,$A260,EL!$B:$B,$B260)</f>
        <v>0</v>
      </c>
      <c r="J260" s="52">
        <f>SUMIFS('Student Support Aid'!F:F,'Student Support Aid'!$A:$A,$A260,'Student Support Aid'!$B:$B,$B260)</f>
        <v>40000</v>
      </c>
      <c r="K260" s="52">
        <f>SUMIFS('School Library Aid'!H:H,'School Library Aid'!$A:$A,$A260,'School Library Aid'!$B:$B,$B260)</f>
        <v>40000</v>
      </c>
      <c r="L260" s="52">
        <v>0</v>
      </c>
      <c r="M260" s="52">
        <f>SUMIFS('EOS GE24-F23-WEBLOAD'!$G:$G,'EOS GE24-F23-WEBLOAD'!$A:$A,$A260,'EOS GE24-F23-WEBLOAD'!$B:$B,$B260)*2</f>
        <v>2</v>
      </c>
      <c r="N260" s="52">
        <f>SUMIFS(SPED!D:D,SPED!A:A,A260,SPED!B:B,B260)</f>
        <v>27535.156504538842</v>
      </c>
      <c r="O260" s="55">
        <f t="shared" si="58"/>
        <v>107830.15650453884</v>
      </c>
      <c r="P260" s="52">
        <f t="shared" si="59"/>
        <v>107830.15650453884</v>
      </c>
      <c r="Q260" s="64"/>
      <c r="R260" s="52">
        <f>SUMIFS('EOS GE25-F23-WEBLOAD'!$G:$G,'EOS GE25-F23-WEBLOAD'!$A:$A,$A260,'EOS GE25-F23-WEBLOAD'!$B:$B,$B260)</f>
        <v>1</v>
      </c>
      <c r="S260" s="52">
        <f>SUMIFS(GENED!$O:$O,GENED!$A:$A,$A260,GENED!$B:$B,$B260)</f>
        <v>418</v>
      </c>
      <c r="T260" s="52">
        <f>SUMIFS(GENED!$AQ:$AQ,GENED!$A:$A,$A260,GENED!$B:$B,$B260)</f>
        <v>28</v>
      </c>
      <c r="U260" s="52">
        <f>SUMIFS(GENED!$AA:$AA,GENED!$A:$A,$A260,GENED!$B:$B,$B260)</f>
        <v>0</v>
      </c>
      <c r="V260" s="52">
        <f>SUMIFS(GENED!$S:$S,GENED!$A:$A,$A260,GENED!$B:$B,$B260)</f>
        <v>0</v>
      </c>
      <c r="W260" s="53">
        <f>SUMIFS(EL!D:D,EL!$A:$A,$A260,EL!$B:$B,$B260)</f>
        <v>0</v>
      </c>
      <c r="X260" s="52">
        <f>SUMIFS('Student Support Aid'!G:G,'Student Support Aid'!$A:$A,$A260,'Student Support Aid'!$B:$B,$B260)</f>
        <v>40000</v>
      </c>
      <c r="Y260" s="53">
        <f>SUMIFS('School Library Aid'!I:I,'School Library Aid'!$A:$A,$A260,'School Library Aid'!$B:$B,$B260)</f>
        <v>40000</v>
      </c>
      <c r="Z260" s="53">
        <f>SUMIF(AIEA!A:A,A260,AIEA!D:D)</f>
        <v>0</v>
      </c>
      <c r="AA260" s="53">
        <f>SUMIFS('EOS GE25-F23-WEBLOAD'!$G:$G,'EOS GE25-F23-WEBLOAD'!$A:$A,$A260,'EOS GE25-F23-WEBLOAD'!$B:$B,$B260)*2</f>
        <v>2</v>
      </c>
      <c r="AB260" s="53">
        <f>SUMIF('Community Ed'!A:A,'Major Revenues'!A260,'Community Ed'!C:C)</f>
        <v>4689.58</v>
      </c>
      <c r="AC260" s="53">
        <f>SUMIFS(SPED!E:E,SPED!A:A,A260,SPED!B:B,B260)</f>
        <v>26316.77345645614</v>
      </c>
      <c r="AD260" s="55">
        <f t="shared" si="60"/>
        <v>111454.35345645614</v>
      </c>
      <c r="AE260" s="55">
        <f t="shared" si="61"/>
        <v>111454.35345645614</v>
      </c>
      <c r="AF260" s="51"/>
    </row>
    <row r="261" spans="1:32" x14ac:dyDescent="0.25">
      <c r="A261" s="3">
        <v>818</v>
      </c>
      <c r="B261" s="3">
        <v>1</v>
      </c>
      <c r="C261" s="4" t="s">
        <v>285</v>
      </c>
      <c r="D261" s="5">
        <v>6</v>
      </c>
      <c r="E261" s="52">
        <f>SUMIFS('EOS GE24-F23-WEBLOAD'!$G:$G,'EOS GE24-F23-WEBLOAD'!$A:$A,$A261,'EOS GE24-F23-WEBLOAD'!$B:$B,$B261)</f>
        <v>560.4</v>
      </c>
      <c r="F261" s="52">
        <f>SUMIFS(GENED!$F:$F,GENED!$A:$A,$A261,GENED!$B:$B,$B261)</f>
        <v>154110</v>
      </c>
      <c r="G261" s="52">
        <f>SUMIFS(GENED!$AM:$AM,GENED!$A:$A,$A261,GENED!$B:$B,$B261)</f>
        <v>34182</v>
      </c>
      <c r="H261" s="52">
        <f>SUMIFS(GENED!$J:$J,GENED!$A:$A,$A261,GENED!$B:$B,$B261)</f>
        <v>4647.2532194410742</v>
      </c>
      <c r="I261" s="52">
        <f>SUMIFS(EL!C:C,EL!$A:$A,$A261,EL!$B:$B,$B261)</f>
        <v>10493</v>
      </c>
      <c r="J261" s="52">
        <f>SUMIFS('Student Support Aid'!F:F,'Student Support Aid'!$A:$A,$A261,'Student Support Aid'!$B:$B,$B261)</f>
        <v>40000</v>
      </c>
      <c r="K261" s="52">
        <f>SUMIFS('School Library Aid'!H:H,'School Library Aid'!$A:$A,$A261,'School Library Aid'!$B:$B,$B261)</f>
        <v>40000</v>
      </c>
      <c r="L261" s="52">
        <v>0</v>
      </c>
      <c r="M261" s="52">
        <f>SUMIFS('EOS GE24-F23-WEBLOAD'!$G:$G,'EOS GE24-F23-WEBLOAD'!$A:$A,$A261,'EOS GE24-F23-WEBLOAD'!$B:$B,$B261)*2</f>
        <v>1120.8</v>
      </c>
      <c r="N261" s="52">
        <f>SUMIFS(SPED!D:D,SPED!A:A,A261,SPED!B:B,B261)</f>
        <v>85552.824279244523</v>
      </c>
      <c r="O261" s="55">
        <f t="shared" si="58"/>
        <v>370105.87749868556</v>
      </c>
      <c r="P261" s="52">
        <f t="shared" si="59"/>
        <v>660.43161580779008</v>
      </c>
      <c r="Q261" s="64"/>
      <c r="R261" s="52">
        <f>SUMIFS('EOS GE25-F23-WEBLOAD'!$G:$G,'EOS GE25-F23-WEBLOAD'!$A:$A,$A261,'EOS GE25-F23-WEBLOAD'!$B:$B,$B261)</f>
        <v>540.20000000000005</v>
      </c>
      <c r="S261" s="52">
        <f>SUMIFS(GENED!$O:$O,GENED!$A:$A,$A261,GENED!$B:$B,$B261)</f>
        <v>225803</v>
      </c>
      <c r="T261" s="52">
        <f>SUMIFS(GENED!$AQ:$AQ,GENED!$A:$A,$A261,GENED!$B:$B,$B261)</f>
        <v>48792.88599999994</v>
      </c>
      <c r="U261" s="52">
        <f>SUMIFS(GENED!$AA:$AA,GENED!$A:$A,$A261,GENED!$B:$B,$B261)</f>
        <v>0</v>
      </c>
      <c r="V261" s="52">
        <f>SUMIFS(GENED!$S:$S,GENED!$A:$A,$A261,GENED!$B:$B,$B261)</f>
        <v>2545.7439971113636</v>
      </c>
      <c r="W261" s="53">
        <f>SUMIFS(EL!D:D,EL!$A:$A,$A261,EL!$B:$B,$B261)</f>
        <v>10494</v>
      </c>
      <c r="X261" s="52">
        <f>SUMIFS('Student Support Aid'!G:G,'Student Support Aid'!$A:$A,$A261,'Student Support Aid'!$B:$B,$B261)</f>
        <v>40000</v>
      </c>
      <c r="Y261" s="53">
        <f>SUMIFS('School Library Aid'!I:I,'School Library Aid'!$A:$A,$A261,'School Library Aid'!$B:$B,$B261)</f>
        <v>40000</v>
      </c>
      <c r="Z261" s="53">
        <f>SUMIF(AIEA!A:A,A261,AIEA!D:D)</f>
        <v>0</v>
      </c>
      <c r="AA261" s="53">
        <f>SUMIFS('EOS GE25-F23-WEBLOAD'!$G:$G,'EOS GE25-F23-WEBLOAD'!$A:$A,$A261,'EOS GE25-F23-WEBLOAD'!$B:$B,$B261)*2</f>
        <v>1080.4000000000001</v>
      </c>
      <c r="AB261" s="53">
        <f>SUMIF('Community Ed'!A:A,'Major Revenues'!A261,'Community Ed'!C:C)</f>
        <v>7128.28</v>
      </c>
      <c r="AC261" s="53">
        <f>SUMIFS(SPED!E:E,SPED!A:A,A261,SPED!B:B,B261)</f>
        <v>99696.150993201649</v>
      </c>
      <c r="AD261" s="55">
        <f t="shared" si="60"/>
        <v>475540.46099031297</v>
      </c>
      <c r="AE261" s="55">
        <f t="shared" si="61"/>
        <v>880.30444463219726</v>
      </c>
      <c r="AF261" s="51"/>
    </row>
    <row r="262" spans="1:32" x14ac:dyDescent="0.25">
      <c r="A262" s="3">
        <v>820</v>
      </c>
      <c r="B262" s="3">
        <v>1</v>
      </c>
      <c r="C262" s="4" t="s">
        <v>286</v>
      </c>
      <c r="D262" s="5">
        <v>6</v>
      </c>
      <c r="E262" s="52">
        <f>SUMIFS('EOS GE24-F23-WEBLOAD'!$G:$G,'EOS GE24-F23-WEBLOAD'!$A:$A,$A262,'EOS GE24-F23-WEBLOAD'!$B:$B,$B262)</f>
        <v>486</v>
      </c>
      <c r="F262" s="52">
        <f>SUMIFS(GENED!$F:$F,GENED!$A:$A,$A262,GENED!$B:$B,$B262)</f>
        <v>133650</v>
      </c>
      <c r="G262" s="52">
        <f>SUMIFS(GENED!$AM:$AM,GENED!$A:$A,$A262,GENED!$B:$B,$B262)</f>
        <v>32886</v>
      </c>
      <c r="H262" s="52">
        <f>SUMIFS(GENED!$J:$J,GENED!$A:$A,$A262,GENED!$B:$B,$B262)</f>
        <v>11956.718636969366</v>
      </c>
      <c r="I262" s="52">
        <f>SUMIFS(EL!C:C,EL!$A:$A,$A262,EL!$B:$B,$B262)</f>
        <v>0</v>
      </c>
      <c r="J262" s="52">
        <f>SUMIFS('Student Support Aid'!F:F,'Student Support Aid'!$A:$A,$A262,'Student Support Aid'!$B:$B,$B262)</f>
        <v>40000</v>
      </c>
      <c r="K262" s="52">
        <f>SUMIFS('School Library Aid'!H:H,'School Library Aid'!$A:$A,$A262,'School Library Aid'!$B:$B,$B262)</f>
        <v>40000</v>
      </c>
      <c r="L262" s="52">
        <v>0</v>
      </c>
      <c r="M262" s="52">
        <f>SUMIFS('EOS GE24-F23-WEBLOAD'!$G:$G,'EOS GE24-F23-WEBLOAD'!$A:$A,$A262,'EOS GE24-F23-WEBLOAD'!$B:$B,$B262)*2</f>
        <v>972</v>
      </c>
      <c r="N262" s="52">
        <f>SUMIFS(SPED!D:D,SPED!A:A,A262,SPED!B:B,B262)</f>
        <v>176399.98263720586</v>
      </c>
      <c r="O262" s="55">
        <f t="shared" si="58"/>
        <v>435864.7012741752</v>
      </c>
      <c r="P262" s="52">
        <f t="shared" si="59"/>
        <v>896.84094912381727</v>
      </c>
      <c r="Q262" s="64"/>
      <c r="R262" s="52">
        <f>SUMIFS('EOS GE25-F23-WEBLOAD'!$G:$G,'EOS GE25-F23-WEBLOAD'!$A:$A,$A262,'EOS GE25-F23-WEBLOAD'!$B:$B,$B262)</f>
        <v>486</v>
      </c>
      <c r="S262" s="52">
        <f>SUMIFS(GENED!$O:$O,GENED!$A:$A,$A262,GENED!$B:$B,$B262)</f>
        <v>203148</v>
      </c>
      <c r="T262" s="52">
        <f>SUMIFS(GENED!$AQ:$AQ,GENED!$A:$A,$A262,GENED!$B:$B,$B262)</f>
        <v>45727.939999999478</v>
      </c>
      <c r="U262" s="52">
        <f>SUMIFS(GENED!$AA:$AA,GENED!$A:$A,$A262,GENED!$B:$B,$B262)</f>
        <v>20266</v>
      </c>
      <c r="V262" s="52">
        <f>SUMIFS(GENED!$S:$S,GENED!$A:$A,$A262,GENED!$B:$B,$B262)</f>
        <v>13082.320097646851</v>
      </c>
      <c r="W262" s="53">
        <f>SUMIFS(EL!D:D,EL!$A:$A,$A262,EL!$B:$B,$B262)</f>
        <v>0</v>
      </c>
      <c r="X262" s="52">
        <f>SUMIFS('Student Support Aid'!G:G,'Student Support Aid'!$A:$A,$A262,'Student Support Aid'!$B:$B,$B262)</f>
        <v>40000</v>
      </c>
      <c r="Y262" s="53">
        <f>SUMIFS('School Library Aid'!I:I,'School Library Aid'!$A:$A,$A262,'School Library Aid'!$B:$B,$B262)</f>
        <v>40000</v>
      </c>
      <c r="Z262" s="53">
        <f>SUMIF(AIEA!A:A,A262,AIEA!D:D)</f>
        <v>0</v>
      </c>
      <c r="AA262" s="53">
        <f>SUMIFS('EOS GE25-F23-WEBLOAD'!$G:$G,'EOS GE25-F23-WEBLOAD'!$A:$A,$A262,'EOS GE25-F23-WEBLOAD'!$B:$B,$B262)*2</f>
        <v>972</v>
      </c>
      <c r="AB262" s="53">
        <f>SUMIF('Community Ed'!A:A,'Major Revenues'!A262,'Community Ed'!C:C)</f>
        <v>11373.17</v>
      </c>
      <c r="AC262" s="53">
        <f>SUMIFS(SPED!E:E,SPED!A:A,A262,SPED!B:B,B262)</f>
        <v>180970.86266252032</v>
      </c>
      <c r="AD262" s="55">
        <f t="shared" si="60"/>
        <v>555540.29276016657</v>
      </c>
      <c r="AE262" s="55">
        <f t="shared" si="61"/>
        <v>1143.0870221402604</v>
      </c>
      <c r="AF262" s="51"/>
    </row>
    <row r="263" spans="1:32" x14ac:dyDescent="0.25">
      <c r="A263" s="3">
        <v>821</v>
      </c>
      <c r="B263" s="3">
        <v>1</v>
      </c>
      <c r="C263" s="4" t="s">
        <v>287</v>
      </c>
      <c r="D263" s="5">
        <v>6</v>
      </c>
      <c r="E263" s="52">
        <f>SUMIFS('EOS GE24-F23-WEBLOAD'!$G:$G,'EOS GE24-F23-WEBLOAD'!$A:$A,$A263,'EOS GE24-F23-WEBLOAD'!$B:$B,$B263)</f>
        <v>1078.5</v>
      </c>
      <c r="F263" s="52">
        <f>SUMIFS(GENED!$F:$F,GENED!$A:$A,$A263,GENED!$B:$B,$B263)</f>
        <v>296587</v>
      </c>
      <c r="G263" s="52">
        <f>SUMIFS(GENED!$AM:$AM,GENED!$A:$A,$A263,GENED!$B:$B,$B263)</f>
        <v>54970</v>
      </c>
      <c r="H263" s="52">
        <f>SUMIFS(GENED!$J:$J,GENED!$A:$A,$A263,GENED!$B:$B,$B263)</f>
        <v>50301.094213859993</v>
      </c>
      <c r="I263" s="52">
        <f>SUMIFS(EL!C:C,EL!$A:$A,$A263,EL!$B:$B,$B263)</f>
        <v>10482</v>
      </c>
      <c r="J263" s="52">
        <f>SUMIFS('Student Support Aid'!F:F,'Student Support Aid'!$A:$A,$A263,'Student Support Aid'!$B:$B,$B263)</f>
        <v>40000</v>
      </c>
      <c r="K263" s="52">
        <f>SUMIFS('School Library Aid'!H:H,'School Library Aid'!$A:$A,$A263,'School Library Aid'!$B:$B,$B263)</f>
        <v>40000</v>
      </c>
      <c r="L263" s="52">
        <v>0</v>
      </c>
      <c r="M263" s="52">
        <f>SUMIFS('EOS GE24-F23-WEBLOAD'!$G:$G,'EOS GE24-F23-WEBLOAD'!$A:$A,$A263,'EOS GE24-F23-WEBLOAD'!$B:$B,$B263)*2</f>
        <v>2157</v>
      </c>
      <c r="N263" s="52">
        <f>SUMIFS(SPED!D:D,SPED!A:A,A263,SPED!B:B,B263)</f>
        <v>267401.75243121106</v>
      </c>
      <c r="O263" s="55">
        <f t="shared" si="58"/>
        <v>761898.84664507105</v>
      </c>
      <c r="P263" s="52">
        <f t="shared" si="59"/>
        <v>706.44306596668616</v>
      </c>
      <c r="Q263" s="64"/>
      <c r="R263" s="52">
        <f>SUMIFS('EOS GE25-F23-WEBLOAD'!$G:$G,'EOS GE25-F23-WEBLOAD'!$A:$A,$A263,'EOS GE25-F23-WEBLOAD'!$B:$B,$B263)</f>
        <v>1078.5</v>
      </c>
      <c r="S263" s="52">
        <f>SUMIFS(GENED!$O:$O,GENED!$A:$A,$A263,GENED!$B:$B,$B263)</f>
        <v>450813</v>
      </c>
      <c r="T263" s="52">
        <f>SUMIFS(GENED!$AQ:$AQ,GENED!$A:$A,$A263,GENED!$B:$B,$B263)</f>
        <v>78874.972000000998</v>
      </c>
      <c r="U263" s="52">
        <f>SUMIFS(GENED!$AA:$AA,GENED!$A:$A,$A263,GENED!$B:$B,$B263)</f>
        <v>42819</v>
      </c>
      <c r="V263" s="52">
        <f>SUMIFS(GENED!$S:$S,GENED!$A:$A,$A263,GENED!$B:$B,$B263)</f>
        <v>56541.53716455301</v>
      </c>
      <c r="W263" s="53">
        <f>SUMIFS(EL!D:D,EL!$A:$A,$A263,EL!$B:$B,$B263)</f>
        <v>10482</v>
      </c>
      <c r="X263" s="52">
        <f>SUMIFS('Student Support Aid'!G:G,'Student Support Aid'!$A:$A,$A263,'Student Support Aid'!$B:$B,$B263)</f>
        <v>40000</v>
      </c>
      <c r="Y263" s="53">
        <f>SUMIFS('School Library Aid'!I:I,'School Library Aid'!$A:$A,$A263,'School Library Aid'!$B:$B,$B263)</f>
        <v>40000</v>
      </c>
      <c r="Z263" s="53">
        <f>SUMIF(AIEA!A:A,A263,AIEA!D:D)</f>
        <v>0</v>
      </c>
      <c r="AA263" s="53">
        <f>SUMIFS('EOS GE25-F23-WEBLOAD'!$G:$G,'EOS GE25-F23-WEBLOAD'!$A:$A,$A263,'EOS GE25-F23-WEBLOAD'!$B:$B,$B263)*2</f>
        <v>2157</v>
      </c>
      <c r="AB263" s="53">
        <f>SUMIF('Community Ed'!A:A,'Major Revenues'!A263,'Community Ed'!C:C)</f>
        <v>18399.36</v>
      </c>
      <c r="AC263" s="53">
        <f>SUMIFS(SPED!E:E,SPED!A:A,A263,SPED!B:B,B263)</f>
        <v>293239.47554969578</v>
      </c>
      <c r="AD263" s="55">
        <f t="shared" si="60"/>
        <v>1033326.3447142498</v>
      </c>
      <c r="AE263" s="55">
        <f t="shared" si="61"/>
        <v>958.11436691168274</v>
      </c>
      <c r="AF263" s="51"/>
    </row>
    <row r="264" spans="1:32" x14ac:dyDescent="0.25">
      <c r="A264" s="3">
        <v>829</v>
      </c>
      <c r="B264" s="3">
        <v>1</v>
      </c>
      <c r="C264" s="4" t="s">
        <v>288</v>
      </c>
      <c r="D264" s="5">
        <v>5</v>
      </c>
      <c r="E264" s="52">
        <f>SUMIFS('EOS GE24-F23-WEBLOAD'!$G:$G,'EOS GE24-F23-WEBLOAD'!$A:$A,$A264,'EOS GE24-F23-WEBLOAD'!$B:$B,$B264)</f>
        <v>1845.1999999999998</v>
      </c>
      <c r="F264" s="52">
        <f>SUMIFS(GENED!$F:$F,GENED!$A:$A,$A264,GENED!$B:$B,$B264)</f>
        <v>507430</v>
      </c>
      <c r="G264" s="52">
        <f>SUMIFS(GENED!$AM:$AM,GENED!$A:$A,$A264,GENED!$B:$B,$B264)</f>
        <v>81926</v>
      </c>
      <c r="H264" s="52">
        <f>SUMIFS(GENED!$J:$J,GENED!$A:$A,$A264,GENED!$B:$B,$B264)</f>
        <v>0</v>
      </c>
      <c r="I264" s="52">
        <f>SUMIFS(EL!C:C,EL!$A:$A,$A264,EL!$B:$B,$B264)</f>
        <v>13720</v>
      </c>
      <c r="J264" s="52">
        <f>SUMIFS('Student Support Aid'!F:F,'Student Support Aid'!$A:$A,$A264,'Student Support Aid'!$B:$B,$B264)</f>
        <v>40000</v>
      </c>
      <c r="K264" s="52">
        <f>SUMIFS('School Library Aid'!H:H,'School Library Aid'!$A:$A,$A264,'School Library Aid'!$B:$B,$B264)</f>
        <v>40000</v>
      </c>
      <c r="L264" s="52">
        <v>0</v>
      </c>
      <c r="M264" s="52">
        <f>SUMIFS('EOS GE24-F23-WEBLOAD'!$G:$G,'EOS GE24-F23-WEBLOAD'!$A:$A,$A264,'EOS GE24-F23-WEBLOAD'!$B:$B,$B264)*2</f>
        <v>3690.3999999999996</v>
      </c>
      <c r="N264" s="52">
        <f>SUMIFS(SPED!D:D,SPED!A:A,A264,SPED!B:B,B264)</f>
        <v>779728.25999031309</v>
      </c>
      <c r="O264" s="55">
        <f t="shared" si="58"/>
        <v>1466494.659990313</v>
      </c>
      <c r="P264" s="52">
        <f t="shared" si="59"/>
        <v>794.76190114367716</v>
      </c>
      <c r="Q264" s="64"/>
      <c r="R264" s="52">
        <f>SUMIFS('EOS GE25-F23-WEBLOAD'!$G:$G,'EOS GE25-F23-WEBLOAD'!$A:$A,$A264,'EOS GE25-F23-WEBLOAD'!$B:$B,$B264)</f>
        <v>1756.1999999999998</v>
      </c>
      <c r="S264" s="52">
        <f>SUMIFS(GENED!$O:$O,GENED!$A:$A,$A264,GENED!$B:$B,$B264)</f>
        <v>734091</v>
      </c>
      <c r="T264" s="52">
        <f>SUMIFS(GENED!$AQ:$AQ,GENED!$A:$A,$A264,GENED!$B:$B,$B264)</f>
        <v>124082.00000000186</v>
      </c>
      <c r="U264" s="52">
        <f>SUMIFS(GENED!$AA:$AA,GENED!$A:$A,$A264,GENED!$B:$B,$B264)</f>
        <v>61333</v>
      </c>
      <c r="V264" s="52">
        <f>SUMIFS(GENED!$S:$S,GENED!$A:$A,$A264,GENED!$B:$B,$B264)</f>
        <v>0</v>
      </c>
      <c r="W264" s="53">
        <f>SUMIFS(EL!D:D,EL!$A:$A,$A264,EL!$B:$B,$B264)</f>
        <v>13754</v>
      </c>
      <c r="X264" s="52">
        <f>SUMIFS('Student Support Aid'!G:G,'Student Support Aid'!$A:$A,$A264,'Student Support Aid'!$B:$B,$B264)</f>
        <v>40000</v>
      </c>
      <c r="Y264" s="53">
        <f>SUMIFS('School Library Aid'!I:I,'School Library Aid'!$A:$A,$A264,'School Library Aid'!$B:$B,$B264)</f>
        <v>40000</v>
      </c>
      <c r="Z264" s="53">
        <f>SUMIF(AIEA!A:A,A264,AIEA!D:D)</f>
        <v>0</v>
      </c>
      <c r="AA264" s="53">
        <f>SUMIFS('EOS GE25-F23-WEBLOAD'!$G:$G,'EOS GE25-F23-WEBLOAD'!$A:$A,$A264,'EOS GE25-F23-WEBLOAD'!$B:$B,$B264)*2</f>
        <v>3512.3999999999996</v>
      </c>
      <c r="AB264" s="53">
        <f>SUMIF('Community Ed'!A:A,'Major Revenues'!A264,'Community Ed'!C:C)</f>
        <v>50131.46</v>
      </c>
      <c r="AC264" s="53">
        <f>SUMIFS(SPED!E:E,SPED!A:A,A264,SPED!B:B,B264)</f>
        <v>765073.0592947742</v>
      </c>
      <c r="AD264" s="55">
        <f t="shared" si="60"/>
        <v>1831976.9192947762</v>
      </c>
      <c r="AE264" s="55">
        <f t="shared" si="61"/>
        <v>1043.1482287295162</v>
      </c>
      <c r="AF264" s="51"/>
    </row>
    <row r="265" spans="1:32" x14ac:dyDescent="0.25">
      <c r="A265" s="3">
        <v>831</v>
      </c>
      <c r="B265" s="3">
        <v>1</v>
      </c>
      <c r="C265" s="4" t="s">
        <v>289</v>
      </c>
      <c r="D265" s="5">
        <v>3</v>
      </c>
      <c r="E265" s="52">
        <f>SUMIFS('EOS GE24-F23-WEBLOAD'!$G:$G,'EOS GE24-F23-WEBLOAD'!$A:$A,$A265,'EOS GE24-F23-WEBLOAD'!$B:$B,$B265)</f>
        <v>6080.2</v>
      </c>
      <c r="F265" s="52">
        <f>SUMIFS(GENED!$F:$F,GENED!$A:$A,$A265,GENED!$B:$B,$B265)</f>
        <v>1672055</v>
      </c>
      <c r="G265" s="52">
        <f>SUMIFS(GENED!$AM:$AM,GENED!$A:$A,$A265,GENED!$B:$B,$B265)</f>
        <v>168551</v>
      </c>
      <c r="H265" s="52">
        <f>SUMIFS(GENED!$J:$J,GENED!$A:$A,$A265,GENED!$B:$B,$B265)</f>
        <v>0</v>
      </c>
      <c r="I265" s="52">
        <f>SUMIFS(EL!C:C,EL!$A:$A,$A265,EL!$B:$B,$B265)</f>
        <v>26944</v>
      </c>
      <c r="J265" s="52">
        <f>SUMIFS('Student Support Aid'!F:F,'Student Support Aid'!$A:$A,$A265,'Student Support Aid'!$B:$B,$B265)</f>
        <v>72597.587999999989</v>
      </c>
      <c r="K265" s="52">
        <f>SUMIFS('School Library Aid'!H:H,'School Library Aid'!$A:$A,$A265,'School Library Aid'!$B:$B,$B265)</f>
        <v>97952.021999999997</v>
      </c>
      <c r="L265" s="52">
        <v>32780</v>
      </c>
      <c r="M265" s="52">
        <f>SUMIFS('EOS GE24-F23-WEBLOAD'!$G:$G,'EOS GE24-F23-WEBLOAD'!$A:$A,$A265,'EOS GE24-F23-WEBLOAD'!$B:$B,$B265)*2</f>
        <v>12160.4</v>
      </c>
      <c r="N265" s="52">
        <f>SUMIFS(SPED!D:D,SPED!A:A,A265,SPED!B:B,B265)</f>
        <v>2991433.9790421315</v>
      </c>
      <c r="O265" s="55">
        <f t="shared" si="58"/>
        <v>5074473.9890421312</v>
      </c>
      <c r="P265" s="52">
        <f t="shared" si="59"/>
        <v>834.58997879052197</v>
      </c>
      <c r="Q265" s="64"/>
      <c r="R265" s="52">
        <f>SUMIFS('EOS GE25-F23-WEBLOAD'!$G:$G,'EOS GE25-F23-WEBLOAD'!$A:$A,$A265,'EOS GE25-F23-WEBLOAD'!$B:$B,$B265)</f>
        <v>6020.2</v>
      </c>
      <c r="S265" s="52">
        <f>SUMIFS(GENED!$O:$O,GENED!$A:$A,$A265,GENED!$B:$B,$B265)</f>
        <v>2516443</v>
      </c>
      <c r="T265" s="52">
        <f>SUMIFS(GENED!$AQ:$AQ,GENED!$A:$A,$A265,GENED!$B:$B,$B265)</f>
        <v>238965</v>
      </c>
      <c r="U265" s="52">
        <f>SUMIFS(GENED!$AA:$AA,GENED!$A:$A,$A265,GENED!$B:$B,$B265)</f>
        <v>0</v>
      </c>
      <c r="V265" s="52">
        <f>SUMIFS(GENED!$S:$S,GENED!$A:$A,$A265,GENED!$B:$B,$B265)</f>
        <v>0</v>
      </c>
      <c r="W265" s="53">
        <f>SUMIFS(EL!D:D,EL!$A:$A,$A265,EL!$B:$B,$B265)</f>
        <v>26951</v>
      </c>
      <c r="X265" s="52">
        <f>SUMIFS('Student Support Aid'!G:G,'Student Support Aid'!$A:$A,$A265,'Student Support Aid'!$B:$B,$B265)</f>
        <v>102825.01599999999</v>
      </c>
      <c r="Y265" s="53">
        <f>SUMIFS('School Library Aid'!I:I,'School Library Aid'!$A:$A,$A265,'School Library Aid'!$B:$B,$B265)</f>
        <v>96985.421999999991</v>
      </c>
      <c r="Z265" s="53">
        <f>SUMIF(AIEA!A:A,A265,AIEA!D:D)</f>
        <v>33490</v>
      </c>
      <c r="AA265" s="53">
        <f>SUMIFS('EOS GE25-F23-WEBLOAD'!$G:$G,'EOS GE25-F23-WEBLOAD'!$A:$A,$A265,'EOS GE25-F23-WEBLOAD'!$B:$B,$B265)*2</f>
        <v>12040.4</v>
      </c>
      <c r="AB265" s="53">
        <f>SUMIF('Community Ed'!A:A,'Major Revenues'!A265,'Community Ed'!C:C)</f>
        <v>57006.34</v>
      </c>
      <c r="AC265" s="53">
        <f>SUMIFS(SPED!E:E,SPED!A:A,A265,SPED!B:B,B265)</f>
        <v>3174674.1674512923</v>
      </c>
      <c r="AD265" s="55">
        <f t="shared" si="60"/>
        <v>6259380.3454512917</v>
      </c>
      <c r="AE265" s="55">
        <f t="shared" si="61"/>
        <v>1039.7296344724912</v>
      </c>
      <c r="AF265" s="51"/>
    </row>
    <row r="266" spans="1:32" x14ac:dyDescent="0.25">
      <c r="A266" s="3">
        <v>832</v>
      </c>
      <c r="B266" s="3">
        <v>1</v>
      </c>
      <c r="C266" s="4" t="s">
        <v>290</v>
      </c>
      <c r="D266" s="5">
        <v>3</v>
      </c>
      <c r="E266" s="52">
        <f>SUMIFS('EOS GE24-F23-WEBLOAD'!$G:$G,'EOS GE24-F23-WEBLOAD'!$A:$A,$A266,'EOS GE24-F23-WEBLOAD'!$B:$B,$B266)</f>
        <v>3550.5999999999995</v>
      </c>
      <c r="F266" s="52">
        <f>SUMIFS(GENED!$F:$F,GENED!$A:$A,$A266,GENED!$B:$B,$B266)</f>
        <v>976415</v>
      </c>
      <c r="G266" s="52">
        <f>SUMIFS(GENED!$AM:$AM,GENED!$A:$A,$A266,GENED!$B:$B,$B266)</f>
        <v>17108.999999996275</v>
      </c>
      <c r="H266" s="52">
        <f>SUMIFS(GENED!$J:$J,GENED!$A:$A,$A266,GENED!$B:$B,$B266)</f>
        <v>23780.5385050771</v>
      </c>
      <c r="I266" s="52">
        <f>SUMIFS(EL!C:C,EL!$A:$A,$A266,EL!$B:$B,$B266)</f>
        <v>20650</v>
      </c>
      <c r="J266" s="52">
        <f>SUMIFS('Student Support Aid'!F:F,'Student Support Aid'!$A:$A,$A266,'Student Support Aid'!$B:$B,$B266)</f>
        <v>42394.16399999999</v>
      </c>
      <c r="K266" s="52">
        <f>SUMIFS('School Library Aid'!H:H,'School Library Aid'!$A:$A,$A266,'School Library Aid'!$B:$B,$B266)</f>
        <v>57200.16599999999</v>
      </c>
      <c r="L266" s="52">
        <v>22698</v>
      </c>
      <c r="M266" s="52">
        <f>SUMIFS('EOS GE24-F23-WEBLOAD'!$G:$G,'EOS GE24-F23-WEBLOAD'!$A:$A,$A266,'EOS GE24-F23-WEBLOAD'!$B:$B,$B266)*2</f>
        <v>7101.1999999999989</v>
      </c>
      <c r="N266" s="52">
        <f>SUMIFS(SPED!D:D,SPED!A:A,A266,SPED!B:B,B266)</f>
        <v>1171577.4121292206</v>
      </c>
      <c r="O266" s="55">
        <f t="shared" si="58"/>
        <v>2338925.480634294</v>
      </c>
      <c r="P266" s="52">
        <f t="shared" si="59"/>
        <v>658.74091157390137</v>
      </c>
      <c r="Q266" s="64"/>
      <c r="R266" s="52">
        <f>SUMIFS('EOS GE25-F23-WEBLOAD'!$G:$G,'EOS GE25-F23-WEBLOAD'!$A:$A,$A266,'EOS GE25-F23-WEBLOAD'!$B:$B,$B266)</f>
        <v>3519.6</v>
      </c>
      <c r="S266" s="52">
        <f>SUMIFS(GENED!$O:$O,GENED!$A:$A,$A266,GENED!$B:$B,$B266)</f>
        <v>1471193</v>
      </c>
      <c r="T266" s="52">
        <f>SUMIFS(GENED!$AQ:$AQ,GENED!$A:$A,$A266,GENED!$B:$B,$B266)</f>
        <v>20033.782000005245</v>
      </c>
      <c r="U266" s="52">
        <f>SUMIFS(GENED!$AA:$AA,GENED!$A:$A,$A266,GENED!$B:$B,$B266)</f>
        <v>0</v>
      </c>
      <c r="V266" s="52">
        <f>SUMIFS(GENED!$S:$S,GENED!$A:$A,$A266,GENED!$B:$B,$B266)</f>
        <v>17166.639097273117</v>
      </c>
      <c r="W266" s="53">
        <f>SUMIFS(EL!D:D,EL!$A:$A,$A266,EL!$B:$B,$B266)</f>
        <v>20655</v>
      </c>
      <c r="X266" s="52">
        <f>SUMIFS('Student Support Aid'!G:G,'Student Support Aid'!$A:$A,$A266,'Student Support Aid'!$B:$B,$B266)</f>
        <v>60114.767999999989</v>
      </c>
      <c r="Y266" s="53">
        <f>SUMIFS('School Library Aid'!I:I,'School Library Aid'!$A:$A,$A266,'School Library Aid'!$B:$B,$B266)</f>
        <v>56700.755999999994</v>
      </c>
      <c r="Z266" s="53">
        <f>SUMIF(AIEA!A:A,A266,AIEA!D:D)</f>
        <v>22982</v>
      </c>
      <c r="AA266" s="53">
        <f>SUMIFS('EOS GE25-F23-WEBLOAD'!$G:$G,'EOS GE25-F23-WEBLOAD'!$A:$A,$A266,'EOS GE25-F23-WEBLOAD'!$B:$B,$B266)*2</f>
        <v>7039.2</v>
      </c>
      <c r="AB266" s="53">
        <f>SUMIF('Community Ed'!A:A,'Major Revenues'!A266,'Community Ed'!C:C)</f>
        <v>0</v>
      </c>
      <c r="AC266" s="53">
        <f>SUMIFS(SPED!E:E,SPED!A:A,A266,SPED!B:B,B266)</f>
        <v>1195796.4036814272</v>
      </c>
      <c r="AD266" s="55">
        <f t="shared" si="60"/>
        <v>2871681.5487787053</v>
      </c>
      <c r="AE266" s="55">
        <f t="shared" si="61"/>
        <v>815.91133900974694</v>
      </c>
      <c r="AF266" s="51"/>
    </row>
    <row r="267" spans="1:32" x14ac:dyDescent="0.25">
      <c r="A267" s="3">
        <v>833</v>
      </c>
      <c r="B267" s="3">
        <v>1</v>
      </c>
      <c r="C267" s="4" t="s">
        <v>291</v>
      </c>
      <c r="D267" s="5">
        <v>2</v>
      </c>
      <c r="E267" s="52">
        <f>SUMIFS('EOS GE24-F23-WEBLOAD'!$G:$G,'EOS GE24-F23-WEBLOAD'!$A:$A,$A267,'EOS GE24-F23-WEBLOAD'!$B:$B,$B267)</f>
        <v>20572.28</v>
      </c>
      <c r="F267" s="52">
        <f>SUMIFS(GENED!$F:$F,GENED!$A:$A,$A267,GENED!$B:$B,$B267)</f>
        <v>5657377</v>
      </c>
      <c r="G267" s="52">
        <f>SUMIFS(GENED!$AM:$AM,GENED!$A:$A,$A267,GENED!$B:$B,$B267)</f>
        <v>268520</v>
      </c>
      <c r="H267" s="52">
        <f>SUMIFS(GENED!$J:$J,GENED!$A:$A,$A267,GENED!$B:$B,$B267)</f>
        <v>8069.5038049450377</v>
      </c>
      <c r="I267" s="52">
        <f>SUMIFS(EL!C:C,EL!$A:$A,$A267,EL!$B:$B,$B267)</f>
        <v>410122</v>
      </c>
      <c r="J267" s="52">
        <f>SUMIFS('Student Support Aid'!F:F,'Student Support Aid'!$A:$A,$A267,'Student Support Aid'!$B:$B,$B267)</f>
        <v>245633.02319999997</v>
      </c>
      <c r="K267" s="52">
        <f>SUMIFS('School Library Aid'!H:H,'School Library Aid'!$A:$A,$A267,'School Library Aid'!$B:$B,$B267)</f>
        <v>331419.43079999997</v>
      </c>
      <c r="L267" s="52">
        <v>65014</v>
      </c>
      <c r="M267" s="52">
        <f>SUMIFS('EOS GE24-F23-WEBLOAD'!$G:$G,'EOS GE24-F23-WEBLOAD'!$A:$A,$A267,'EOS GE24-F23-WEBLOAD'!$B:$B,$B267)*2</f>
        <v>41144.559999999998</v>
      </c>
      <c r="N267" s="52">
        <f>SUMIFS(SPED!D:D,SPED!A:A,A267,SPED!B:B,B267)</f>
        <v>8245523.5628074259</v>
      </c>
      <c r="O267" s="55">
        <f t="shared" si="58"/>
        <v>15272823.080612371</v>
      </c>
      <c r="P267" s="52">
        <f t="shared" si="59"/>
        <v>742.39817271650838</v>
      </c>
      <c r="Q267" s="64"/>
      <c r="R267" s="52">
        <f>SUMIFS('EOS GE25-F23-WEBLOAD'!$G:$G,'EOS GE25-F23-WEBLOAD'!$A:$A,$A267,'EOS GE25-F23-WEBLOAD'!$B:$B,$B267)</f>
        <v>20732.280000000002</v>
      </c>
      <c r="S267" s="52">
        <f>SUMIFS(GENED!$O:$O,GENED!$A:$A,$A267,GENED!$B:$B,$B267)</f>
        <v>8666093</v>
      </c>
      <c r="T267" s="52">
        <f>SUMIFS(GENED!$AQ:$AQ,GENED!$A:$A,$A267,GENED!$B:$B,$B267)</f>
        <v>384573.30123731494</v>
      </c>
      <c r="U267" s="52">
        <f>SUMIFS(GENED!$AA:$AA,GENED!$A:$A,$A267,GENED!$B:$B,$B267)</f>
        <v>0</v>
      </c>
      <c r="V267" s="52">
        <f>SUMIFS(GENED!$S:$S,GENED!$A:$A,$A267,GENED!$B:$B,$B267)</f>
        <v>0</v>
      </c>
      <c r="W267" s="53">
        <f>SUMIFS(EL!D:D,EL!$A:$A,$A267,EL!$B:$B,$B267)</f>
        <v>409752</v>
      </c>
      <c r="X267" s="52">
        <f>SUMIFS('Student Support Aid'!G:G,'Student Support Aid'!$A:$A,$A267,'Student Support Aid'!$B:$B,$B267)</f>
        <v>354107.34240000002</v>
      </c>
      <c r="Y267" s="53">
        <f>SUMIFS('School Library Aid'!I:I,'School Library Aid'!$A:$A,$A267,'School Library Aid'!$B:$B,$B267)</f>
        <v>333997.03080000001</v>
      </c>
      <c r="Z267" s="53">
        <f>SUMIF(AIEA!A:A,A267,AIEA!D:D)</f>
        <v>67002</v>
      </c>
      <c r="AA267" s="53">
        <f>SUMIFS('EOS GE25-F23-WEBLOAD'!$G:$G,'EOS GE25-F23-WEBLOAD'!$A:$A,$A267,'EOS GE25-F23-WEBLOAD'!$B:$B,$B267)*2</f>
        <v>41464.560000000005</v>
      </c>
      <c r="AB267" s="53">
        <f>SUMIF('Community Ed'!A:A,'Major Revenues'!A267,'Community Ed'!C:C)</f>
        <v>147718.85999999999</v>
      </c>
      <c r="AC267" s="53">
        <f>SUMIFS(SPED!E:E,SPED!A:A,A267,SPED!B:B,B267)</f>
        <v>8748758.4096472785</v>
      </c>
      <c r="AD267" s="55">
        <f t="shared" si="60"/>
        <v>19153466.504084595</v>
      </c>
      <c r="AE267" s="55">
        <f t="shared" si="61"/>
        <v>923.84757026649231</v>
      </c>
      <c r="AF267" s="51"/>
    </row>
    <row r="268" spans="1:32" x14ac:dyDescent="0.25">
      <c r="A268" s="3">
        <v>834</v>
      </c>
      <c r="B268" s="3">
        <v>1</v>
      </c>
      <c r="C268" s="4" t="s">
        <v>292</v>
      </c>
      <c r="D268" s="5">
        <v>3</v>
      </c>
      <c r="E268" s="52">
        <f>SUMIFS('EOS GE24-F23-WEBLOAD'!$G:$G,'EOS GE24-F23-WEBLOAD'!$A:$A,$A268,'EOS GE24-F23-WEBLOAD'!$B:$B,$B268)</f>
        <v>9114.6</v>
      </c>
      <c r="F268" s="52">
        <f>SUMIFS(GENED!$F:$F,GENED!$A:$A,$A268,GENED!$B:$B,$B268)</f>
        <v>2506515</v>
      </c>
      <c r="G268" s="52">
        <f>SUMIFS(GENED!$AM:$AM,GENED!$A:$A,$A268,GENED!$B:$B,$B268)</f>
        <v>116727</v>
      </c>
      <c r="H268" s="52">
        <f>SUMIFS(GENED!$J:$J,GENED!$A:$A,$A268,GENED!$B:$B,$B268)</f>
        <v>0</v>
      </c>
      <c r="I268" s="52">
        <f>SUMIFS(EL!C:C,EL!$A:$A,$A268,EL!$B:$B,$B268)</f>
        <v>177093</v>
      </c>
      <c r="J268" s="52">
        <f>SUMIFS('Student Support Aid'!F:F,'Student Support Aid'!$A:$A,$A268,'Student Support Aid'!$B:$B,$B268)</f>
        <v>108828.32399999999</v>
      </c>
      <c r="K268" s="52">
        <f>SUMIFS('School Library Aid'!H:H,'School Library Aid'!$A:$A,$A268,'School Library Aid'!$B:$B,$B268)</f>
        <v>146836.20600000001</v>
      </c>
      <c r="L268" s="52">
        <v>28378</v>
      </c>
      <c r="M268" s="52">
        <f>SUMIFS('EOS GE24-F23-WEBLOAD'!$G:$G,'EOS GE24-F23-WEBLOAD'!$A:$A,$A268,'EOS GE24-F23-WEBLOAD'!$B:$B,$B268)*2</f>
        <v>18229.2</v>
      </c>
      <c r="N268" s="52">
        <f>SUMIFS(SPED!D:D,SPED!A:A,A268,SPED!B:B,B268)</f>
        <v>4825934.6184725165</v>
      </c>
      <c r="O268" s="55">
        <f t="shared" si="58"/>
        <v>7928541.348472517</v>
      </c>
      <c r="P268" s="52">
        <f t="shared" si="59"/>
        <v>869.87266017954892</v>
      </c>
      <c r="Q268" s="64"/>
      <c r="R268" s="52">
        <f>SUMIFS('EOS GE25-F23-WEBLOAD'!$G:$G,'EOS GE25-F23-WEBLOAD'!$A:$A,$A268,'EOS GE25-F23-WEBLOAD'!$B:$B,$B268)</f>
        <v>9178.4000000000015</v>
      </c>
      <c r="S268" s="52">
        <f>SUMIFS(GENED!$O:$O,GENED!$A:$A,$A268,GENED!$B:$B,$B268)</f>
        <v>3836571</v>
      </c>
      <c r="T268" s="52">
        <f>SUMIFS(GENED!$AQ:$AQ,GENED!$A:$A,$A268,GENED!$B:$B,$B268)</f>
        <v>179150</v>
      </c>
      <c r="U268" s="52">
        <f>SUMIFS(GENED!$AA:$AA,GENED!$A:$A,$A268,GENED!$B:$B,$B268)</f>
        <v>0</v>
      </c>
      <c r="V268" s="52">
        <f>SUMIFS(GENED!$S:$S,GENED!$A:$A,$A268,GENED!$B:$B,$B268)</f>
        <v>0</v>
      </c>
      <c r="W268" s="53">
        <f>SUMIFS(EL!D:D,EL!$A:$A,$A268,EL!$B:$B,$B268)</f>
        <v>180807</v>
      </c>
      <c r="X268" s="52">
        <f>SUMIFS('Student Support Aid'!G:G,'Student Support Aid'!$A:$A,$A268,'Student Support Aid'!$B:$B,$B268)</f>
        <v>156767.07200000001</v>
      </c>
      <c r="Y268" s="53">
        <f>SUMIFS('School Library Aid'!I:I,'School Library Aid'!$A:$A,$A268,'School Library Aid'!$B:$B,$B268)</f>
        <v>147864.024</v>
      </c>
      <c r="Z268" s="53">
        <f>SUMIF(AIEA!A:A,A268,AIEA!D:D)</f>
        <v>28804</v>
      </c>
      <c r="AA268" s="53">
        <f>SUMIFS('EOS GE25-F23-WEBLOAD'!$G:$G,'EOS GE25-F23-WEBLOAD'!$A:$A,$A268,'EOS GE25-F23-WEBLOAD'!$B:$B,$B268)*2</f>
        <v>18356.800000000003</v>
      </c>
      <c r="AB268" s="53">
        <f>SUMIF('Community Ed'!A:A,'Major Revenues'!A268,'Community Ed'!C:C)</f>
        <v>0</v>
      </c>
      <c r="AC268" s="53">
        <f>SUMIFS(SPED!E:E,SPED!A:A,A268,SPED!B:B,B268)</f>
        <v>5028457.3544251993</v>
      </c>
      <c r="AD268" s="55">
        <f t="shared" si="60"/>
        <v>9576777.250425199</v>
      </c>
      <c r="AE268" s="55">
        <f t="shared" si="61"/>
        <v>1043.4037795721692</v>
      </c>
      <c r="AF268" s="51"/>
    </row>
    <row r="269" spans="1:32" x14ac:dyDescent="0.25">
      <c r="A269" s="3">
        <v>836</v>
      </c>
      <c r="B269" s="3">
        <v>1</v>
      </c>
      <c r="C269" s="4" t="s">
        <v>293</v>
      </c>
      <c r="D269" s="5">
        <v>6</v>
      </c>
      <c r="E269" s="52">
        <f>SUMIFS('EOS GE24-F23-WEBLOAD'!$G:$G,'EOS GE24-F23-WEBLOAD'!$A:$A,$A269,'EOS GE24-F23-WEBLOAD'!$B:$B,$B269)</f>
        <v>234.79999999999995</v>
      </c>
      <c r="F269" s="52">
        <f>SUMIFS(GENED!$F:$F,GENED!$A:$A,$A269,GENED!$B:$B,$B269)</f>
        <v>64570</v>
      </c>
      <c r="G269" s="52">
        <f>SUMIFS(GENED!$AM:$AM,GENED!$A:$A,$A269,GENED!$B:$B,$B269)</f>
        <v>20989</v>
      </c>
      <c r="H269" s="52">
        <f>SUMIFS(GENED!$J:$J,GENED!$A:$A,$A269,GENED!$B:$B,$B269)</f>
        <v>0</v>
      </c>
      <c r="I269" s="52">
        <f>SUMIFS(EL!C:C,EL!$A:$A,$A269,EL!$B:$B,$B269)</f>
        <v>68870</v>
      </c>
      <c r="J269" s="52">
        <f>SUMIFS('Student Support Aid'!F:F,'Student Support Aid'!$A:$A,$A269,'Student Support Aid'!$B:$B,$B269)</f>
        <v>40000</v>
      </c>
      <c r="K269" s="52">
        <f>SUMIFS('School Library Aid'!H:H,'School Library Aid'!$A:$A,$A269,'School Library Aid'!$B:$B,$B269)</f>
        <v>40000</v>
      </c>
      <c r="L269" s="52">
        <v>0</v>
      </c>
      <c r="M269" s="52">
        <f>SUMIFS('EOS GE24-F23-WEBLOAD'!$G:$G,'EOS GE24-F23-WEBLOAD'!$A:$A,$A269,'EOS GE24-F23-WEBLOAD'!$B:$B,$B269)*2</f>
        <v>469.59999999999991</v>
      </c>
      <c r="N269" s="52">
        <f>SUMIFS(SPED!D:D,SPED!A:A,A269,SPED!B:B,B269)</f>
        <v>56904.538655585435</v>
      </c>
      <c r="O269" s="55">
        <f t="shared" si="58"/>
        <v>291803.13865558547</v>
      </c>
      <c r="P269" s="52">
        <f t="shared" si="59"/>
        <v>1242.773162928388</v>
      </c>
      <c r="Q269" s="64"/>
      <c r="R269" s="52">
        <f>SUMIFS('EOS GE25-F23-WEBLOAD'!$G:$G,'EOS GE25-F23-WEBLOAD'!$A:$A,$A269,'EOS GE25-F23-WEBLOAD'!$B:$B,$B269)</f>
        <v>240.80000000000004</v>
      </c>
      <c r="S269" s="52">
        <f>SUMIFS(GENED!$O:$O,GENED!$A:$A,$A269,GENED!$B:$B,$B269)</f>
        <v>100655</v>
      </c>
      <c r="T269" s="52">
        <f>SUMIFS(GENED!$AQ:$AQ,GENED!$A:$A,$A269,GENED!$B:$B,$B269)</f>
        <v>32519</v>
      </c>
      <c r="U269" s="52">
        <f>SUMIFS(GENED!$AA:$AA,GENED!$A:$A,$A269,GENED!$B:$B,$B269)</f>
        <v>7177</v>
      </c>
      <c r="V269" s="52">
        <f>SUMIFS(GENED!$S:$S,GENED!$A:$A,$A269,GENED!$B:$B,$B269)</f>
        <v>0</v>
      </c>
      <c r="W269" s="53">
        <f>SUMIFS(EL!D:D,EL!$A:$A,$A269,EL!$B:$B,$B269)</f>
        <v>68870</v>
      </c>
      <c r="X269" s="52">
        <f>SUMIFS('Student Support Aid'!G:G,'Student Support Aid'!$A:$A,$A269,'Student Support Aid'!$B:$B,$B269)</f>
        <v>40000</v>
      </c>
      <c r="Y269" s="53">
        <f>SUMIFS('School Library Aid'!I:I,'School Library Aid'!$A:$A,$A269,'School Library Aid'!$B:$B,$B269)</f>
        <v>40000</v>
      </c>
      <c r="Z269" s="53">
        <f>SUMIF(AIEA!A:A,A269,AIEA!D:D)</f>
        <v>0</v>
      </c>
      <c r="AA269" s="53">
        <f>SUMIFS('EOS GE25-F23-WEBLOAD'!$G:$G,'EOS GE25-F23-WEBLOAD'!$A:$A,$A269,'EOS GE25-F23-WEBLOAD'!$B:$B,$B269)*2</f>
        <v>481.60000000000008</v>
      </c>
      <c r="AB269" s="53">
        <f>SUMIF('Community Ed'!A:A,'Major Revenues'!A269,'Community Ed'!C:C)</f>
        <v>0</v>
      </c>
      <c r="AC269" s="53">
        <f>SUMIFS(SPED!E:E,SPED!A:A,A269,SPED!B:B,B269)</f>
        <v>56581.887057186512</v>
      </c>
      <c r="AD269" s="55">
        <f t="shared" si="60"/>
        <v>346284.48705718649</v>
      </c>
      <c r="AE269" s="55">
        <f t="shared" si="61"/>
        <v>1438.05850106805</v>
      </c>
      <c r="AF269" s="51"/>
    </row>
    <row r="270" spans="1:32" x14ac:dyDescent="0.25">
      <c r="A270" s="3">
        <v>837</v>
      </c>
      <c r="B270" s="3">
        <v>1</v>
      </c>
      <c r="C270" s="4" t="s">
        <v>294</v>
      </c>
      <c r="D270" s="5">
        <v>6</v>
      </c>
      <c r="E270" s="52">
        <f>SUMIFS('EOS GE24-F23-WEBLOAD'!$G:$G,'EOS GE24-F23-WEBLOAD'!$A:$A,$A270,'EOS GE24-F23-WEBLOAD'!$B:$B,$B270)</f>
        <v>634.6</v>
      </c>
      <c r="F270" s="52">
        <f>SUMIFS(GENED!$F:$F,GENED!$A:$A,$A270,GENED!$B:$B,$B270)</f>
        <v>174515</v>
      </c>
      <c r="G270" s="52">
        <f>SUMIFS(GENED!$AM:$AM,GENED!$A:$A,$A270,GENED!$B:$B,$B270)</f>
        <v>42075</v>
      </c>
      <c r="H270" s="52">
        <f>SUMIFS(GENED!$J:$J,GENED!$A:$A,$A270,GENED!$B:$B,$B270)</f>
        <v>0</v>
      </c>
      <c r="I270" s="52">
        <f>SUMIFS(EL!C:C,EL!$A:$A,$A270,EL!$B:$B,$B270)</f>
        <v>81650</v>
      </c>
      <c r="J270" s="52">
        <f>SUMIFS('Student Support Aid'!F:F,'Student Support Aid'!$A:$A,$A270,'Student Support Aid'!$B:$B,$B270)</f>
        <v>40000</v>
      </c>
      <c r="K270" s="52">
        <f>SUMIFS('School Library Aid'!H:H,'School Library Aid'!$A:$A,$A270,'School Library Aid'!$B:$B,$B270)</f>
        <v>40000</v>
      </c>
      <c r="L270" s="52">
        <v>0</v>
      </c>
      <c r="M270" s="52">
        <f>SUMIFS('EOS GE24-F23-WEBLOAD'!$G:$G,'EOS GE24-F23-WEBLOAD'!$A:$A,$A270,'EOS GE24-F23-WEBLOAD'!$B:$B,$B270)*2</f>
        <v>1269.2</v>
      </c>
      <c r="N270" s="52">
        <f>SUMIFS(SPED!D:D,SPED!A:A,A270,SPED!B:B,B270)</f>
        <v>187642.57219606126</v>
      </c>
      <c r="O270" s="55">
        <f t="shared" si="58"/>
        <v>567151.77219606121</v>
      </c>
      <c r="P270" s="52">
        <f t="shared" si="59"/>
        <v>893.7153674693684</v>
      </c>
      <c r="Q270" s="64"/>
      <c r="R270" s="52">
        <f>SUMIFS('EOS GE25-F23-WEBLOAD'!$G:$G,'EOS GE25-F23-WEBLOAD'!$A:$A,$A270,'EOS GE25-F23-WEBLOAD'!$B:$B,$B270)</f>
        <v>634.6</v>
      </c>
      <c r="S270" s="52">
        <f>SUMIFS(GENED!$O:$O,GENED!$A:$A,$A270,GENED!$B:$B,$B270)</f>
        <v>265263</v>
      </c>
      <c r="T270" s="52">
        <f>SUMIFS(GENED!$AQ:$AQ,GENED!$A:$A,$A270,GENED!$B:$B,$B270)</f>
        <v>63652</v>
      </c>
      <c r="U270" s="52">
        <f>SUMIFS(GENED!$AA:$AA,GENED!$A:$A,$A270,GENED!$B:$B,$B270)</f>
        <v>30413</v>
      </c>
      <c r="V270" s="52">
        <f>SUMIFS(GENED!$S:$S,GENED!$A:$A,$A270,GENED!$B:$B,$B270)</f>
        <v>0</v>
      </c>
      <c r="W270" s="53">
        <f>SUMIFS(EL!D:D,EL!$A:$A,$A270,EL!$B:$B,$B270)</f>
        <v>81650</v>
      </c>
      <c r="X270" s="52">
        <f>SUMIFS('Student Support Aid'!G:G,'Student Support Aid'!$A:$A,$A270,'Student Support Aid'!$B:$B,$B270)</f>
        <v>40000</v>
      </c>
      <c r="Y270" s="53">
        <f>SUMIFS('School Library Aid'!I:I,'School Library Aid'!$A:$A,$A270,'School Library Aid'!$B:$B,$B270)</f>
        <v>40000</v>
      </c>
      <c r="Z270" s="53">
        <f>SUMIF(AIEA!A:A,A270,AIEA!D:D)</f>
        <v>0</v>
      </c>
      <c r="AA270" s="53">
        <f>SUMIFS('EOS GE25-F23-WEBLOAD'!$G:$G,'EOS GE25-F23-WEBLOAD'!$A:$A,$A270,'EOS GE25-F23-WEBLOAD'!$B:$B,$B270)*2</f>
        <v>1269.2</v>
      </c>
      <c r="AB270" s="53">
        <f>SUMIF('Community Ed'!A:A,'Major Revenues'!A270,'Community Ed'!C:C)</f>
        <v>1987.93</v>
      </c>
      <c r="AC270" s="53">
        <f>SUMIFS(SPED!E:E,SPED!A:A,A270,SPED!B:B,B270)</f>
        <v>198276.49715715507</v>
      </c>
      <c r="AD270" s="55">
        <f t="shared" si="60"/>
        <v>722511.62715715508</v>
      </c>
      <c r="AE270" s="55">
        <f t="shared" si="61"/>
        <v>1138.5307708117791</v>
      </c>
      <c r="AF270" s="51"/>
    </row>
    <row r="271" spans="1:32" x14ac:dyDescent="0.25">
      <c r="A271" s="3">
        <v>840</v>
      </c>
      <c r="B271" s="3">
        <v>1</v>
      </c>
      <c r="C271" s="4" t="s">
        <v>295</v>
      </c>
      <c r="D271" s="5">
        <v>5</v>
      </c>
      <c r="E271" s="52">
        <f>SUMIFS('EOS GE24-F23-WEBLOAD'!$G:$G,'EOS GE24-F23-WEBLOAD'!$A:$A,$A271,'EOS GE24-F23-WEBLOAD'!$B:$B,$B271)</f>
        <v>1140.4000000000001</v>
      </c>
      <c r="F271" s="52">
        <f>SUMIFS(GENED!$F:$F,GENED!$A:$A,$A271,GENED!$B:$B,$B271)</f>
        <v>313610</v>
      </c>
      <c r="G271" s="52">
        <f>SUMIFS(GENED!$AM:$AM,GENED!$A:$A,$A271,GENED!$B:$B,$B271)</f>
        <v>76578</v>
      </c>
      <c r="H271" s="52">
        <f>SUMIFS(GENED!$J:$J,GENED!$A:$A,$A271,GENED!$B:$B,$B271)</f>
        <v>0</v>
      </c>
      <c r="I271" s="52">
        <f>SUMIFS(EL!C:C,EL!$A:$A,$A271,EL!$B:$B,$B271)</f>
        <v>92300</v>
      </c>
      <c r="J271" s="52">
        <f>SUMIFS('Student Support Aid'!F:F,'Student Support Aid'!$A:$A,$A271,'Student Support Aid'!$B:$B,$B271)</f>
        <v>40000</v>
      </c>
      <c r="K271" s="52">
        <f>SUMIFS('School Library Aid'!H:H,'School Library Aid'!$A:$A,$A271,'School Library Aid'!$B:$B,$B271)</f>
        <v>40000</v>
      </c>
      <c r="L271" s="52">
        <v>0</v>
      </c>
      <c r="M271" s="52">
        <f>SUMIFS('EOS GE24-F23-WEBLOAD'!$G:$G,'EOS GE24-F23-WEBLOAD'!$A:$A,$A271,'EOS GE24-F23-WEBLOAD'!$B:$B,$B271)*2</f>
        <v>2280.8000000000002</v>
      </c>
      <c r="N271" s="52">
        <f>SUMIFS(SPED!D:D,SPED!A:A,A271,SPED!B:B,B271)</f>
        <v>278747.09444797295</v>
      </c>
      <c r="O271" s="55">
        <f t="shared" si="58"/>
        <v>843515.894447973</v>
      </c>
      <c r="P271" s="52">
        <f t="shared" si="59"/>
        <v>739.66669102768583</v>
      </c>
      <c r="Q271" s="64"/>
      <c r="R271" s="52">
        <f>SUMIFS('EOS GE25-F23-WEBLOAD'!$G:$G,'EOS GE25-F23-WEBLOAD'!$A:$A,$A271,'EOS GE25-F23-WEBLOAD'!$B:$B,$B271)</f>
        <v>1133.8</v>
      </c>
      <c r="S271" s="52">
        <f>SUMIFS(GENED!$O:$O,GENED!$A:$A,$A271,GENED!$B:$B,$B271)</f>
        <v>473929</v>
      </c>
      <c r="T271" s="52">
        <f>SUMIFS(GENED!$AQ:$AQ,GENED!$A:$A,$A271,GENED!$B:$B,$B271)</f>
        <v>116000</v>
      </c>
      <c r="U271" s="52">
        <f>SUMIFS(GENED!$AA:$AA,GENED!$A:$A,$A271,GENED!$B:$B,$B271)</f>
        <v>39458</v>
      </c>
      <c r="V271" s="52">
        <f>SUMIFS(GENED!$S:$S,GENED!$A:$A,$A271,GENED!$B:$B,$B271)</f>
        <v>0</v>
      </c>
      <c r="W271" s="53">
        <f>SUMIFS(EL!D:D,EL!$A:$A,$A271,EL!$B:$B,$B271)</f>
        <v>92300</v>
      </c>
      <c r="X271" s="52">
        <f>SUMIFS('Student Support Aid'!G:G,'Student Support Aid'!$A:$A,$A271,'Student Support Aid'!$B:$B,$B271)</f>
        <v>40000</v>
      </c>
      <c r="Y271" s="53">
        <f>SUMIFS('School Library Aid'!I:I,'School Library Aid'!$A:$A,$A271,'School Library Aid'!$B:$B,$B271)</f>
        <v>40000</v>
      </c>
      <c r="Z271" s="53">
        <f>SUMIF(AIEA!A:A,A271,AIEA!D:D)</f>
        <v>0</v>
      </c>
      <c r="AA271" s="53">
        <f>SUMIFS('EOS GE25-F23-WEBLOAD'!$G:$G,'EOS GE25-F23-WEBLOAD'!$A:$A,$A271,'EOS GE25-F23-WEBLOAD'!$B:$B,$B271)*2</f>
        <v>2267.6</v>
      </c>
      <c r="AB271" s="53">
        <f>SUMIF('Community Ed'!A:A,'Major Revenues'!A271,'Community Ed'!C:C)</f>
        <v>15977.56</v>
      </c>
      <c r="AC271" s="53">
        <f>SUMIFS(SPED!E:E,SPED!A:A,A271,SPED!B:B,B271)</f>
        <v>292177.60282272799</v>
      </c>
      <c r="AD271" s="55">
        <f t="shared" si="60"/>
        <v>1112109.7628227281</v>
      </c>
      <c r="AE271" s="55">
        <f t="shared" si="61"/>
        <v>980.86943272422661</v>
      </c>
      <c r="AF271" s="51"/>
    </row>
    <row r="272" spans="1:32" x14ac:dyDescent="0.25">
      <c r="A272" s="3">
        <v>846</v>
      </c>
      <c r="B272" s="3">
        <v>1</v>
      </c>
      <c r="C272" s="4" t="s">
        <v>296</v>
      </c>
      <c r="D272" s="5">
        <v>6</v>
      </c>
      <c r="E272" s="52">
        <f>SUMIFS('EOS GE24-F23-WEBLOAD'!$G:$G,'EOS GE24-F23-WEBLOAD'!$A:$A,$A272,'EOS GE24-F23-WEBLOAD'!$B:$B,$B272)</f>
        <v>659.19999999999993</v>
      </c>
      <c r="F272" s="52">
        <f>SUMIFS(GENED!$F:$F,GENED!$A:$A,$A272,GENED!$B:$B,$B272)</f>
        <v>181280</v>
      </c>
      <c r="G272" s="52">
        <f>SUMIFS(GENED!$AM:$AM,GENED!$A:$A,$A272,GENED!$B:$B,$B272)</f>
        <v>43117</v>
      </c>
      <c r="H272" s="52">
        <f>SUMIFS(GENED!$J:$J,GENED!$A:$A,$A272,GENED!$B:$B,$B272)</f>
        <v>0</v>
      </c>
      <c r="I272" s="52">
        <f>SUMIFS(EL!C:C,EL!$A:$A,$A272,EL!$B:$B,$B272)</f>
        <v>11571</v>
      </c>
      <c r="J272" s="52">
        <f>SUMIFS('Student Support Aid'!F:F,'Student Support Aid'!$A:$A,$A272,'Student Support Aid'!$B:$B,$B272)</f>
        <v>40000</v>
      </c>
      <c r="K272" s="52">
        <f>SUMIFS('School Library Aid'!H:H,'School Library Aid'!$A:$A,$A272,'School Library Aid'!$B:$B,$B272)</f>
        <v>40000</v>
      </c>
      <c r="L272" s="52">
        <v>22556</v>
      </c>
      <c r="M272" s="52">
        <f>SUMIFS('EOS GE24-F23-WEBLOAD'!$G:$G,'EOS GE24-F23-WEBLOAD'!$A:$A,$A272,'EOS GE24-F23-WEBLOAD'!$B:$B,$B272)*2</f>
        <v>1318.3999999999999</v>
      </c>
      <c r="N272" s="52">
        <f>SUMIFS(SPED!D:D,SPED!A:A,A272,SPED!B:B,B272)</f>
        <v>256658.03687108844</v>
      </c>
      <c r="O272" s="55">
        <f t="shared" si="58"/>
        <v>596500.43687108846</v>
      </c>
      <c r="P272" s="52">
        <f t="shared" si="59"/>
        <v>904.88537146706392</v>
      </c>
      <c r="Q272" s="64"/>
      <c r="R272" s="52">
        <f>SUMIFS('EOS GE25-F23-WEBLOAD'!$G:$G,'EOS GE25-F23-WEBLOAD'!$A:$A,$A272,'EOS GE25-F23-WEBLOAD'!$B:$B,$B272)</f>
        <v>657.39999999999986</v>
      </c>
      <c r="S272" s="52">
        <f>SUMIFS(GENED!$O:$O,GENED!$A:$A,$A272,GENED!$B:$B,$B272)</f>
        <v>274793</v>
      </c>
      <c r="T272" s="52">
        <f>SUMIFS(GENED!$AQ:$AQ,GENED!$A:$A,$A272,GENED!$B:$B,$B272)</f>
        <v>62610</v>
      </c>
      <c r="U272" s="52">
        <f>SUMIFS(GENED!$AA:$AA,GENED!$A:$A,$A272,GENED!$B:$B,$B272)</f>
        <v>28630</v>
      </c>
      <c r="V272" s="52">
        <f>SUMIFS(GENED!$S:$S,GENED!$A:$A,$A272,GENED!$B:$B,$B272)</f>
        <v>0</v>
      </c>
      <c r="W272" s="53">
        <f>SUMIFS(EL!D:D,EL!$A:$A,$A272,EL!$B:$B,$B272)</f>
        <v>11574</v>
      </c>
      <c r="X272" s="52">
        <f>SUMIFS('Student Support Aid'!G:G,'Student Support Aid'!$A:$A,$A272,'Student Support Aid'!$B:$B,$B272)</f>
        <v>40000</v>
      </c>
      <c r="Y272" s="53">
        <f>SUMIFS('School Library Aid'!I:I,'School Library Aid'!$A:$A,$A272,'School Library Aid'!$B:$B,$B272)</f>
        <v>40000</v>
      </c>
      <c r="Z272" s="53">
        <f>SUMIF(AIEA!A:A,A272,AIEA!D:D)</f>
        <v>22840</v>
      </c>
      <c r="AA272" s="53">
        <f>SUMIFS('EOS GE25-F23-WEBLOAD'!$G:$G,'EOS GE25-F23-WEBLOAD'!$A:$A,$A272,'EOS GE25-F23-WEBLOAD'!$B:$B,$B272)*2</f>
        <v>1314.7999999999997</v>
      </c>
      <c r="AB272" s="53">
        <f>SUMIF('Community Ed'!A:A,'Major Revenues'!A272,'Community Ed'!C:C)</f>
        <v>0</v>
      </c>
      <c r="AC272" s="53">
        <f>SUMIFS(SPED!E:E,SPED!A:A,A272,SPED!B:B,B272)</f>
        <v>255321.52428904781</v>
      </c>
      <c r="AD272" s="55">
        <f t="shared" si="60"/>
        <v>737083.32428904786</v>
      </c>
      <c r="AE272" s="55">
        <f t="shared" si="61"/>
        <v>1121.2098026909766</v>
      </c>
      <c r="AF272" s="51"/>
    </row>
    <row r="273" spans="1:32" x14ac:dyDescent="0.25">
      <c r="A273" s="3">
        <v>850</v>
      </c>
      <c r="B273" s="3">
        <v>1</v>
      </c>
      <c r="C273" s="4" t="s">
        <v>297</v>
      </c>
      <c r="D273" s="5">
        <v>6</v>
      </c>
      <c r="E273" s="52">
        <f>SUMIFS('EOS GE24-F23-WEBLOAD'!$G:$G,'EOS GE24-F23-WEBLOAD'!$A:$A,$A273,'EOS GE24-F23-WEBLOAD'!$B:$B,$B273)</f>
        <v>331.2</v>
      </c>
      <c r="F273" s="52">
        <f>SUMIFS(GENED!$F:$F,GENED!$A:$A,$A273,GENED!$B:$B,$B273)</f>
        <v>91080</v>
      </c>
      <c r="G273" s="52">
        <f>SUMIFS(GENED!$AM:$AM,GENED!$A:$A,$A273,GENED!$B:$B,$B273)</f>
        <v>16065</v>
      </c>
      <c r="H273" s="52">
        <f>SUMIFS(GENED!$J:$J,GENED!$A:$A,$A273,GENED!$B:$B,$B273)</f>
        <v>0</v>
      </c>
      <c r="I273" s="52">
        <f>SUMIFS(EL!C:C,EL!$A:$A,$A273,EL!$B:$B,$B273)</f>
        <v>10480</v>
      </c>
      <c r="J273" s="52">
        <f>SUMIFS('Student Support Aid'!F:F,'Student Support Aid'!$A:$A,$A273,'Student Support Aid'!$B:$B,$B273)</f>
        <v>40000</v>
      </c>
      <c r="K273" s="52">
        <f>SUMIFS('School Library Aid'!H:H,'School Library Aid'!$A:$A,$A273,'School Library Aid'!$B:$B,$B273)</f>
        <v>40000</v>
      </c>
      <c r="L273" s="52">
        <v>0</v>
      </c>
      <c r="M273" s="52">
        <f>SUMIFS('EOS GE24-F23-WEBLOAD'!$G:$G,'EOS GE24-F23-WEBLOAD'!$A:$A,$A273,'EOS GE24-F23-WEBLOAD'!$B:$B,$B273)*2</f>
        <v>662.4</v>
      </c>
      <c r="N273" s="52">
        <f>SUMIFS(SPED!D:D,SPED!A:A,A273,SPED!B:B,B273)</f>
        <v>58656.676213309838</v>
      </c>
      <c r="O273" s="55">
        <f t="shared" si="58"/>
        <v>256944.07621330983</v>
      </c>
      <c r="P273" s="52">
        <f t="shared" si="59"/>
        <v>775.79733156192583</v>
      </c>
      <c r="Q273" s="64"/>
      <c r="R273" s="52">
        <f>SUMIFS('EOS GE25-F23-WEBLOAD'!$G:$G,'EOS GE25-F23-WEBLOAD'!$A:$A,$A273,'EOS GE25-F23-WEBLOAD'!$B:$B,$B273)</f>
        <v>327.39999999999998</v>
      </c>
      <c r="S273" s="52">
        <f>SUMIFS(GENED!$O:$O,GENED!$A:$A,$A273,GENED!$B:$B,$B273)</f>
        <v>136853</v>
      </c>
      <c r="T273" s="52">
        <f>SUMIFS(GENED!$AQ:$AQ,GENED!$A:$A,$A273,GENED!$B:$B,$B273)</f>
        <v>24092</v>
      </c>
      <c r="U273" s="52">
        <f>SUMIFS(GENED!$AA:$AA,GENED!$A:$A,$A273,GENED!$B:$B,$B273)</f>
        <v>0</v>
      </c>
      <c r="V273" s="52">
        <f>SUMIFS(GENED!$S:$S,GENED!$A:$A,$A273,GENED!$B:$B,$B273)</f>
        <v>0</v>
      </c>
      <c r="W273" s="53">
        <f>SUMIFS(EL!D:D,EL!$A:$A,$A273,EL!$B:$B,$B273)</f>
        <v>10480</v>
      </c>
      <c r="X273" s="52">
        <f>SUMIFS('Student Support Aid'!G:G,'Student Support Aid'!$A:$A,$A273,'Student Support Aid'!$B:$B,$B273)</f>
        <v>40000</v>
      </c>
      <c r="Y273" s="53">
        <f>SUMIFS('School Library Aid'!I:I,'School Library Aid'!$A:$A,$A273,'School Library Aid'!$B:$B,$B273)</f>
        <v>40000</v>
      </c>
      <c r="Z273" s="53">
        <f>SUMIF(AIEA!A:A,A273,AIEA!D:D)</f>
        <v>0</v>
      </c>
      <c r="AA273" s="53">
        <f>SUMIFS('EOS GE25-F23-WEBLOAD'!$G:$G,'EOS GE25-F23-WEBLOAD'!$A:$A,$A273,'EOS GE25-F23-WEBLOAD'!$B:$B,$B273)*2</f>
        <v>654.79999999999995</v>
      </c>
      <c r="AB273" s="53">
        <f>SUMIF('Community Ed'!A:A,'Major Revenues'!A273,'Community Ed'!C:C)</f>
        <v>0</v>
      </c>
      <c r="AC273" s="53">
        <f>SUMIFS(SPED!E:E,SPED!A:A,A273,SPED!B:B,B273)</f>
        <v>52861.787515171891</v>
      </c>
      <c r="AD273" s="55">
        <f t="shared" si="60"/>
        <v>304941.58751517185</v>
      </c>
      <c r="AE273" s="55">
        <f t="shared" si="61"/>
        <v>931.40374928274855</v>
      </c>
      <c r="AF273" s="51"/>
    </row>
    <row r="274" spans="1:32" x14ac:dyDescent="0.25">
      <c r="A274" s="3">
        <v>852</v>
      </c>
      <c r="B274" s="3">
        <v>1</v>
      </c>
      <c r="C274" s="4" t="s">
        <v>298</v>
      </c>
      <c r="D274" s="5">
        <v>6</v>
      </c>
      <c r="E274" s="52">
        <f>SUMIFS('EOS GE24-F23-WEBLOAD'!$G:$G,'EOS GE24-F23-WEBLOAD'!$A:$A,$A274,'EOS GE24-F23-WEBLOAD'!$B:$B,$B274)</f>
        <v>133.6</v>
      </c>
      <c r="F274" s="52">
        <f>SUMIFS(GENED!$F:$F,GENED!$A:$A,$A274,GENED!$B:$B,$B274)</f>
        <v>36740</v>
      </c>
      <c r="G274" s="52">
        <f>SUMIFS(GENED!$AM:$AM,GENED!$A:$A,$A274,GENED!$B:$B,$B274)</f>
        <v>13258</v>
      </c>
      <c r="H274" s="52">
        <f>SUMIFS(GENED!$J:$J,GENED!$A:$A,$A274,GENED!$B:$B,$B274)</f>
        <v>0</v>
      </c>
      <c r="I274" s="52">
        <f>SUMIFS(EL!C:C,EL!$A:$A,$A274,EL!$B:$B,$B274)</f>
        <v>10801</v>
      </c>
      <c r="J274" s="52">
        <f>SUMIFS('Student Support Aid'!F:F,'Student Support Aid'!$A:$A,$A274,'Student Support Aid'!$B:$B,$B274)</f>
        <v>40000</v>
      </c>
      <c r="K274" s="52">
        <f>SUMIFS('School Library Aid'!H:H,'School Library Aid'!$A:$A,$A274,'School Library Aid'!$B:$B,$B274)</f>
        <v>40000</v>
      </c>
      <c r="L274" s="52">
        <v>0</v>
      </c>
      <c r="M274" s="52">
        <f>SUMIFS('EOS GE24-F23-WEBLOAD'!$G:$G,'EOS GE24-F23-WEBLOAD'!$A:$A,$A274,'EOS GE24-F23-WEBLOAD'!$B:$B,$B274)*2</f>
        <v>267.2</v>
      </c>
      <c r="N274" s="52">
        <f>SUMIFS(SPED!D:D,SPED!A:A,A274,SPED!B:B,B274)</f>
        <v>23653.573419372551</v>
      </c>
      <c r="O274" s="55">
        <f t="shared" si="58"/>
        <v>164719.77341937256</v>
      </c>
      <c r="P274" s="52">
        <f t="shared" si="59"/>
        <v>1232.9324357737469</v>
      </c>
      <c r="Q274" s="64"/>
      <c r="R274" s="52">
        <f>SUMIFS('EOS GE25-F23-WEBLOAD'!$G:$G,'EOS GE25-F23-WEBLOAD'!$A:$A,$A274,'EOS GE25-F23-WEBLOAD'!$B:$B,$B274)</f>
        <v>128.80000000000001</v>
      </c>
      <c r="S274" s="52">
        <f>SUMIFS(GENED!$O:$O,GENED!$A:$A,$A274,GENED!$B:$B,$B274)</f>
        <v>53839</v>
      </c>
      <c r="T274" s="52">
        <f>SUMIFS(GENED!$AQ:$AQ,GENED!$A:$A,$A274,GENED!$B:$B,$B274)</f>
        <v>19572</v>
      </c>
      <c r="U274" s="52">
        <f>SUMIFS(GENED!$AA:$AA,GENED!$A:$A,$A274,GENED!$B:$B,$B274)</f>
        <v>6070</v>
      </c>
      <c r="V274" s="52">
        <f>SUMIFS(GENED!$S:$S,GENED!$A:$A,$A274,GENED!$B:$B,$B274)</f>
        <v>0</v>
      </c>
      <c r="W274" s="53">
        <f>SUMIFS(EL!D:D,EL!$A:$A,$A274,EL!$B:$B,$B274)</f>
        <v>10534</v>
      </c>
      <c r="X274" s="52">
        <f>SUMIFS('Student Support Aid'!G:G,'Student Support Aid'!$A:$A,$A274,'Student Support Aid'!$B:$B,$B274)</f>
        <v>40000</v>
      </c>
      <c r="Y274" s="53">
        <f>SUMIFS('School Library Aid'!I:I,'School Library Aid'!$A:$A,$A274,'School Library Aid'!$B:$B,$B274)</f>
        <v>40000</v>
      </c>
      <c r="Z274" s="53">
        <f>SUMIF(AIEA!A:A,A274,AIEA!D:D)</f>
        <v>0</v>
      </c>
      <c r="AA274" s="53">
        <f>SUMIFS('EOS GE25-F23-WEBLOAD'!$G:$G,'EOS GE25-F23-WEBLOAD'!$A:$A,$A274,'EOS GE25-F23-WEBLOAD'!$B:$B,$B274)*2</f>
        <v>257.60000000000002</v>
      </c>
      <c r="AB274" s="53">
        <f>SUMIF('Community Ed'!A:A,'Major Revenues'!A274,'Community Ed'!C:C)</f>
        <v>0</v>
      </c>
      <c r="AC274" s="53">
        <f>SUMIFS(SPED!E:E,SPED!A:A,A274,SPED!B:B,B274)</f>
        <v>25311.734534078976</v>
      </c>
      <c r="AD274" s="55">
        <f t="shared" si="60"/>
        <v>195584.33453407898</v>
      </c>
      <c r="AE274" s="55">
        <f t="shared" si="61"/>
        <v>1518.511914084464</v>
      </c>
      <c r="AF274" s="51"/>
    </row>
    <row r="275" spans="1:32" x14ac:dyDescent="0.25">
      <c r="A275" s="3">
        <v>857</v>
      </c>
      <c r="B275" s="3">
        <v>1</v>
      </c>
      <c r="C275" s="4" t="s">
        <v>299</v>
      </c>
      <c r="D275" s="5">
        <v>6</v>
      </c>
      <c r="E275" s="52">
        <f>SUMIFS('EOS GE24-F23-WEBLOAD'!$G:$G,'EOS GE24-F23-WEBLOAD'!$A:$A,$A275,'EOS GE24-F23-WEBLOAD'!$B:$B,$B275)</f>
        <v>608.4</v>
      </c>
      <c r="F275" s="52">
        <f>SUMIFS(GENED!$F:$F,GENED!$A:$A,$A275,GENED!$B:$B,$B275)</f>
        <v>167310</v>
      </c>
      <c r="G275" s="52">
        <f>SUMIFS(GENED!$AM:$AM,GENED!$A:$A,$A275,GENED!$B:$B,$B275)</f>
        <v>26371</v>
      </c>
      <c r="H275" s="52">
        <f>SUMIFS(GENED!$J:$J,GENED!$A:$A,$A275,GENED!$B:$B,$B275)</f>
        <v>0</v>
      </c>
      <c r="I275" s="52">
        <f>SUMIFS(EL!C:C,EL!$A:$A,$A275,EL!$B:$B,$B275)</f>
        <v>11373</v>
      </c>
      <c r="J275" s="52">
        <f>SUMIFS('Student Support Aid'!F:F,'Student Support Aid'!$A:$A,$A275,'Student Support Aid'!$B:$B,$B275)</f>
        <v>40000</v>
      </c>
      <c r="K275" s="52">
        <f>SUMIFS('School Library Aid'!H:H,'School Library Aid'!$A:$A,$A275,'School Library Aid'!$B:$B,$B275)</f>
        <v>40000</v>
      </c>
      <c r="L275" s="52">
        <v>0</v>
      </c>
      <c r="M275" s="52">
        <f>SUMIFS('EOS GE24-F23-WEBLOAD'!$G:$G,'EOS GE24-F23-WEBLOAD'!$A:$A,$A275,'EOS GE24-F23-WEBLOAD'!$B:$B,$B275)*2</f>
        <v>1216.8</v>
      </c>
      <c r="N275" s="52">
        <f>SUMIFS(SPED!D:D,SPED!A:A,A275,SPED!B:B,B275)</f>
        <v>153054.74567486648</v>
      </c>
      <c r="O275" s="55">
        <f t="shared" si="58"/>
        <v>439325.54567486647</v>
      </c>
      <c r="P275" s="52">
        <f t="shared" si="59"/>
        <v>722.09984496197649</v>
      </c>
      <c r="Q275" s="64"/>
      <c r="R275" s="52">
        <f>SUMIFS('EOS GE25-F23-WEBLOAD'!$G:$G,'EOS GE25-F23-WEBLOAD'!$A:$A,$A275,'EOS GE25-F23-WEBLOAD'!$B:$B,$B275)</f>
        <v>544.79999999999995</v>
      </c>
      <c r="S275" s="52">
        <f>SUMIFS(GENED!$O:$O,GENED!$A:$A,$A275,GENED!$B:$B,$B275)</f>
        <v>227727</v>
      </c>
      <c r="T275" s="52">
        <f>SUMIFS(GENED!$AQ:$AQ,GENED!$A:$A,$A275,GENED!$B:$B,$B275)</f>
        <v>40276</v>
      </c>
      <c r="U275" s="52">
        <f>SUMIFS(GENED!$AA:$AA,GENED!$A:$A,$A275,GENED!$B:$B,$B275)</f>
        <v>0</v>
      </c>
      <c r="V275" s="52">
        <f>SUMIFS(GENED!$S:$S,GENED!$A:$A,$A275,GENED!$B:$B,$B275)</f>
        <v>0</v>
      </c>
      <c r="W275" s="53">
        <f>SUMIFS(EL!D:D,EL!$A:$A,$A275,EL!$B:$B,$B275)</f>
        <v>11482</v>
      </c>
      <c r="X275" s="52">
        <f>SUMIFS('Student Support Aid'!G:G,'Student Support Aid'!$A:$A,$A275,'Student Support Aid'!$B:$B,$B275)</f>
        <v>40000</v>
      </c>
      <c r="Y275" s="53">
        <f>SUMIFS('School Library Aid'!I:I,'School Library Aid'!$A:$A,$A275,'School Library Aid'!$B:$B,$B275)</f>
        <v>40000</v>
      </c>
      <c r="Z275" s="53">
        <f>SUMIF(AIEA!A:A,A275,AIEA!D:D)</f>
        <v>0</v>
      </c>
      <c r="AA275" s="53">
        <f>SUMIFS('EOS GE25-F23-WEBLOAD'!$G:$G,'EOS GE25-F23-WEBLOAD'!$A:$A,$A275,'EOS GE25-F23-WEBLOAD'!$B:$B,$B275)*2</f>
        <v>1089.5999999999999</v>
      </c>
      <c r="AB275" s="53">
        <f>SUMIF('Community Ed'!A:A,'Major Revenues'!A275,'Community Ed'!C:C)</f>
        <v>8073.42</v>
      </c>
      <c r="AC275" s="53">
        <f>SUMIFS(SPED!E:E,SPED!A:A,A275,SPED!B:B,B275)</f>
        <v>176482.4340928779</v>
      </c>
      <c r="AD275" s="55">
        <f t="shared" si="60"/>
        <v>545130.45409287792</v>
      </c>
      <c r="AE275" s="55">
        <f t="shared" si="61"/>
        <v>1000.6065603760609</v>
      </c>
      <c r="AF275" s="51"/>
    </row>
    <row r="276" spans="1:32" x14ac:dyDescent="0.25">
      <c r="A276" s="3">
        <v>858</v>
      </c>
      <c r="B276" s="3">
        <v>1</v>
      </c>
      <c r="C276" s="4" t="s">
        <v>300</v>
      </c>
      <c r="D276" s="5">
        <v>6</v>
      </c>
      <c r="E276" s="52">
        <f>SUMIFS('EOS GE24-F23-WEBLOAD'!$G:$G,'EOS GE24-F23-WEBLOAD'!$A:$A,$A276,'EOS GE24-F23-WEBLOAD'!$B:$B,$B276)</f>
        <v>1156.8</v>
      </c>
      <c r="F276" s="52">
        <f>SUMIFS(GENED!$F:$F,GENED!$A:$A,$A276,GENED!$B:$B,$B276)</f>
        <v>318120</v>
      </c>
      <c r="G276" s="52">
        <f>SUMIFS(GENED!$AM:$AM,GENED!$A:$A,$A276,GENED!$B:$B,$B276)</f>
        <v>24050</v>
      </c>
      <c r="H276" s="52">
        <f>SUMIFS(GENED!$J:$J,GENED!$A:$A,$A276,GENED!$B:$B,$B276)</f>
        <v>0</v>
      </c>
      <c r="I276" s="52">
        <f>SUMIFS(EL!C:C,EL!$A:$A,$A276,EL!$B:$B,$B276)</f>
        <v>23567</v>
      </c>
      <c r="J276" s="52">
        <f>SUMIFS('Student Support Aid'!F:F,'Student Support Aid'!$A:$A,$A276,'Student Support Aid'!$B:$B,$B276)</f>
        <v>40000</v>
      </c>
      <c r="K276" s="52">
        <f>SUMIFS('School Library Aid'!H:H,'School Library Aid'!$A:$A,$A276,'School Library Aid'!$B:$B,$B276)</f>
        <v>40000</v>
      </c>
      <c r="L276" s="52">
        <v>0</v>
      </c>
      <c r="M276" s="52">
        <f>SUMIFS('EOS GE24-F23-WEBLOAD'!$G:$G,'EOS GE24-F23-WEBLOAD'!$A:$A,$A276,'EOS GE24-F23-WEBLOAD'!$B:$B,$B276)*2</f>
        <v>2313.6</v>
      </c>
      <c r="N276" s="52">
        <f>SUMIFS(SPED!D:D,SPED!A:A,A276,SPED!B:B,B276)</f>
        <v>278610.56815655064</v>
      </c>
      <c r="O276" s="55">
        <f t="shared" si="58"/>
        <v>726661.16815655062</v>
      </c>
      <c r="P276" s="52">
        <f t="shared" si="59"/>
        <v>628.16491023214962</v>
      </c>
      <c r="Q276" s="64"/>
      <c r="R276" s="52">
        <f>SUMIFS('EOS GE25-F23-WEBLOAD'!$G:$G,'EOS GE25-F23-WEBLOAD'!$A:$A,$A276,'EOS GE25-F23-WEBLOAD'!$B:$B,$B276)</f>
        <v>1156.8</v>
      </c>
      <c r="S276" s="52">
        <f>SUMIFS(GENED!$O:$O,GENED!$A:$A,$A276,GENED!$B:$B,$B276)</f>
        <v>483543</v>
      </c>
      <c r="T276" s="52">
        <f>SUMIFS(GENED!$AQ:$AQ,GENED!$A:$A,$A276,GENED!$B:$B,$B276)</f>
        <v>36476</v>
      </c>
      <c r="U276" s="52">
        <f>SUMIFS(GENED!$AA:$AA,GENED!$A:$A,$A276,GENED!$B:$B,$B276)</f>
        <v>53539</v>
      </c>
      <c r="V276" s="52">
        <f>SUMIFS(GENED!$S:$S,GENED!$A:$A,$A276,GENED!$B:$B,$B276)</f>
        <v>0</v>
      </c>
      <c r="W276" s="53">
        <f>SUMIFS(EL!D:D,EL!$A:$A,$A276,EL!$B:$B,$B276)</f>
        <v>23567</v>
      </c>
      <c r="X276" s="52">
        <f>SUMIFS('Student Support Aid'!G:G,'Student Support Aid'!$A:$A,$A276,'Student Support Aid'!$B:$B,$B276)</f>
        <v>40000</v>
      </c>
      <c r="Y276" s="53">
        <f>SUMIFS('School Library Aid'!I:I,'School Library Aid'!$A:$A,$A276,'School Library Aid'!$B:$B,$B276)</f>
        <v>40000</v>
      </c>
      <c r="Z276" s="53">
        <f>SUMIF(AIEA!A:A,A276,AIEA!D:D)</f>
        <v>0</v>
      </c>
      <c r="AA276" s="53">
        <f>SUMIFS('EOS GE25-F23-WEBLOAD'!$G:$G,'EOS GE25-F23-WEBLOAD'!$A:$A,$A276,'EOS GE25-F23-WEBLOAD'!$B:$B,$B276)*2</f>
        <v>2313.6</v>
      </c>
      <c r="AB276" s="53">
        <f>SUMIF('Community Ed'!A:A,'Major Revenues'!A276,'Community Ed'!C:C)</f>
        <v>20446.64</v>
      </c>
      <c r="AC276" s="53">
        <f>SUMIFS(SPED!E:E,SPED!A:A,A276,SPED!B:B,B276)</f>
        <v>279128.55936118634</v>
      </c>
      <c r="AD276" s="55">
        <f t="shared" si="60"/>
        <v>979013.79936118633</v>
      </c>
      <c r="AE276" s="55">
        <f t="shared" si="61"/>
        <v>846.31206722094259</v>
      </c>
      <c r="AF276" s="51"/>
    </row>
    <row r="277" spans="1:32" x14ac:dyDescent="0.25">
      <c r="A277" s="3">
        <v>861</v>
      </c>
      <c r="B277" s="3">
        <v>1</v>
      </c>
      <c r="C277" s="4" t="s">
        <v>301</v>
      </c>
      <c r="D277" s="5">
        <v>4</v>
      </c>
      <c r="E277" s="52">
        <f>SUMIFS('EOS GE24-F23-WEBLOAD'!$G:$G,'EOS GE24-F23-WEBLOAD'!$A:$A,$A277,'EOS GE24-F23-WEBLOAD'!$B:$B,$B277)</f>
        <v>2438.8000000000002</v>
      </c>
      <c r="F277" s="52">
        <f>SUMIFS(GENED!$F:$F,GENED!$A:$A,$A277,GENED!$B:$B,$B277)</f>
        <v>670670</v>
      </c>
      <c r="G277" s="52">
        <f>SUMIFS(GENED!$AM:$AM,GENED!$A:$A,$A277,GENED!$B:$B,$B277)</f>
        <v>132790</v>
      </c>
      <c r="H277" s="52">
        <f>SUMIFS(GENED!$J:$J,GENED!$A:$A,$A277,GENED!$B:$B,$B277)</f>
        <v>77461.631682928302</v>
      </c>
      <c r="I277" s="52">
        <f>SUMIFS(EL!C:C,EL!$A:$A,$A277,EL!$B:$B,$B277)</f>
        <v>34179</v>
      </c>
      <c r="J277" s="52">
        <f>SUMIFS('Student Support Aid'!F:F,'Student Support Aid'!$A:$A,$A277,'Student Support Aid'!$B:$B,$B277)</f>
        <v>40000</v>
      </c>
      <c r="K277" s="52">
        <f>SUMIFS('School Library Aid'!H:H,'School Library Aid'!$A:$A,$A277,'School Library Aid'!$B:$B,$B277)</f>
        <v>40000</v>
      </c>
      <c r="L277" s="52">
        <v>22130</v>
      </c>
      <c r="M277" s="52">
        <f>SUMIFS('EOS GE24-F23-WEBLOAD'!$G:$G,'EOS GE24-F23-WEBLOAD'!$A:$A,$A277,'EOS GE24-F23-WEBLOAD'!$B:$B,$B277)*2</f>
        <v>4877.6000000000004</v>
      </c>
      <c r="N277" s="52">
        <f>SUMIFS(SPED!D:D,SPED!A:A,A277,SPED!B:B,B277)</f>
        <v>1166150.6023725569</v>
      </c>
      <c r="O277" s="55">
        <f t="shared" si="58"/>
        <v>2188258.8340554852</v>
      </c>
      <c r="P277" s="52">
        <f t="shared" si="59"/>
        <v>897.26867068045146</v>
      </c>
      <c r="Q277" s="64"/>
      <c r="R277" s="52">
        <f>SUMIFS('EOS GE25-F23-WEBLOAD'!$G:$G,'EOS GE25-F23-WEBLOAD'!$A:$A,$A277,'EOS GE25-F23-WEBLOAD'!$B:$B,$B277)</f>
        <v>2355.1999999999998</v>
      </c>
      <c r="S277" s="52">
        <f>SUMIFS(GENED!$O:$O,GENED!$A:$A,$A277,GENED!$B:$B,$B277)</f>
        <v>984473</v>
      </c>
      <c r="T277" s="52">
        <f>SUMIFS(GENED!$AQ:$AQ,GENED!$A:$A,$A277,GENED!$B:$B,$B277)</f>
        <v>183764.14200000092</v>
      </c>
      <c r="U277" s="52">
        <f>SUMIFS(GENED!$AA:$AA,GENED!$A:$A,$A277,GENED!$B:$B,$B277)</f>
        <v>0</v>
      </c>
      <c r="V277" s="52">
        <f>SUMIFS(GENED!$S:$S,GENED!$A:$A,$A277,GENED!$B:$B,$B277)</f>
        <v>85531.124200399267</v>
      </c>
      <c r="W277" s="53">
        <f>SUMIFS(EL!D:D,EL!$A:$A,$A277,EL!$B:$B,$B277)</f>
        <v>34274</v>
      </c>
      <c r="X277" s="52">
        <f>SUMIFS('Student Support Aid'!G:G,'Student Support Aid'!$A:$A,$A277,'Student Support Aid'!$B:$B,$B277)</f>
        <v>40226.815999999992</v>
      </c>
      <c r="Y277" s="53">
        <f>SUMIFS('School Library Aid'!I:I,'School Library Aid'!$A:$A,$A277,'School Library Aid'!$B:$B,$B277)</f>
        <v>40000</v>
      </c>
      <c r="Z277" s="53">
        <f>SUMIF(AIEA!A:A,A277,AIEA!D:D)</f>
        <v>22272</v>
      </c>
      <c r="AA277" s="53">
        <f>SUMIFS('EOS GE25-F23-WEBLOAD'!$G:$G,'EOS GE25-F23-WEBLOAD'!$A:$A,$A277,'EOS GE25-F23-WEBLOAD'!$B:$B,$B277)*2</f>
        <v>4710.3999999999996</v>
      </c>
      <c r="AB277" s="53">
        <f>SUMIF('Community Ed'!A:A,'Major Revenues'!A277,'Community Ed'!C:C)</f>
        <v>141818.42000000001</v>
      </c>
      <c r="AC277" s="53">
        <f>SUMIFS(SPED!E:E,SPED!A:A,A277,SPED!B:B,B277)</f>
        <v>1208329.7863186551</v>
      </c>
      <c r="AD277" s="55">
        <f t="shared" si="60"/>
        <v>2745399.688519055</v>
      </c>
      <c r="AE277" s="55">
        <f t="shared" si="61"/>
        <v>1165.6758188345173</v>
      </c>
      <c r="AF277" s="51"/>
    </row>
    <row r="278" spans="1:32" x14ac:dyDescent="0.25">
      <c r="A278" s="3">
        <v>876</v>
      </c>
      <c r="B278" s="3">
        <v>1</v>
      </c>
      <c r="C278" s="4" t="s">
        <v>302</v>
      </c>
      <c r="D278" s="5">
        <v>5</v>
      </c>
      <c r="E278" s="52">
        <f>SUMIFS('EOS GE24-F23-WEBLOAD'!$G:$G,'EOS GE24-F23-WEBLOAD'!$A:$A,$A278,'EOS GE24-F23-WEBLOAD'!$B:$B,$B278)</f>
        <v>2218.6</v>
      </c>
      <c r="F278" s="52">
        <f>SUMIFS(GENED!$F:$F,GENED!$A:$A,$A278,GENED!$B:$B,$B278)</f>
        <v>610115</v>
      </c>
      <c r="G278" s="52">
        <f>SUMIFS(GENED!$AM:$AM,GENED!$A:$A,$A278,GENED!$B:$B,$B278)</f>
        <v>35668</v>
      </c>
      <c r="H278" s="52">
        <f>SUMIFS(GENED!$J:$J,GENED!$A:$A,$A278,GENED!$B:$B,$B278)</f>
        <v>0</v>
      </c>
      <c r="I278" s="52">
        <f>SUMIFS(EL!C:C,EL!$A:$A,$A278,EL!$B:$B,$B278)</f>
        <v>10532</v>
      </c>
      <c r="J278" s="52">
        <f>SUMIFS('Student Support Aid'!F:F,'Student Support Aid'!$A:$A,$A278,'Student Support Aid'!$B:$B,$B278)</f>
        <v>40000</v>
      </c>
      <c r="K278" s="52">
        <f>SUMIFS('School Library Aid'!H:H,'School Library Aid'!$A:$A,$A278,'School Library Aid'!$B:$B,$B278)</f>
        <v>40000</v>
      </c>
      <c r="L278" s="52">
        <v>0</v>
      </c>
      <c r="M278" s="52">
        <f>SUMIFS('EOS GE24-F23-WEBLOAD'!$G:$G,'EOS GE24-F23-WEBLOAD'!$A:$A,$A278,'EOS GE24-F23-WEBLOAD'!$B:$B,$B278)*2</f>
        <v>4437.2</v>
      </c>
      <c r="N278" s="52">
        <f>SUMIFS(SPED!D:D,SPED!A:A,A278,SPED!B:B,B278)</f>
        <v>722027.27342991158</v>
      </c>
      <c r="O278" s="55">
        <f t="shared" si="58"/>
        <v>1462779.4734299115</v>
      </c>
      <c r="P278" s="52">
        <f t="shared" si="59"/>
        <v>659.32546354904514</v>
      </c>
      <c r="Q278" s="64"/>
      <c r="R278" s="52">
        <f>SUMIFS('EOS GE25-F23-WEBLOAD'!$G:$G,'EOS GE25-F23-WEBLOAD'!$A:$A,$A278,'EOS GE25-F23-WEBLOAD'!$B:$B,$B278)</f>
        <v>2218.6</v>
      </c>
      <c r="S278" s="52">
        <f>SUMIFS(GENED!$O:$O,GENED!$A:$A,$A278,GENED!$B:$B,$B278)</f>
        <v>927375</v>
      </c>
      <c r="T278" s="52">
        <f>SUMIFS(GENED!$AQ:$AQ,GENED!$A:$A,$A278,GENED!$B:$B,$B278)</f>
        <v>54030</v>
      </c>
      <c r="U278" s="52">
        <f>SUMIFS(GENED!$AA:$AA,GENED!$A:$A,$A278,GENED!$B:$B,$B278)</f>
        <v>0</v>
      </c>
      <c r="V278" s="52">
        <f>SUMIFS(GENED!$S:$S,GENED!$A:$A,$A278,GENED!$B:$B,$B278)</f>
        <v>0</v>
      </c>
      <c r="W278" s="53">
        <f>SUMIFS(EL!D:D,EL!$A:$A,$A278,EL!$B:$B,$B278)</f>
        <v>10532</v>
      </c>
      <c r="X278" s="52">
        <f>SUMIFS('Student Support Aid'!G:G,'Student Support Aid'!$A:$A,$A278,'Student Support Aid'!$B:$B,$B278)</f>
        <v>40000</v>
      </c>
      <c r="Y278" s="53">
        <f>SUMIFS('School Library Aid'!I:I,'School Library Aid'!$A:$A,$A278,'School Library Aid'!$B:$B,$B278)</f>
        <v>40000</v>
      </c>
      <c r="Z278" s="53">
        <f>SUMIF(AIEA!A:A,A278,AIEA!D:D)</f>
        <v>0</v>
      </c>
      <c r="AA278" s="53">
        <f>SUMIFS('EOS GE25-F23-WEBLOAD'!$G:$G,'EOS GE25-F23-WEBLOAD'!$A:$A,$A278,'EOS GE25-F23-WEBLOAD'!$B:$B,$B278)*2</f>
        <v>4437.2</v>
      </c>
      <c r="AB278" s="53">
        <f>SUMIF('Community Ed'!A:A,'Major Revenues'!A278,'Community Ed'!C:C)</f>
        <v>0</v>
      </c>
      <c r="AC278" s="53">
        <f>SUMIFS(SPED!E:E,SPED!A:A,A278,SPED!B:B,B278)</f>
        <v>771433.47045553243</v>
      </c>
      <c r="AD278" s="55">
        <f t="shared" si="60"/>
        <v>1847807.6704555324</v>
      </c>
      <c r="AE278" s="55">
        <f t="shared" si="61"/>
        <v>832.87103148631229</v>
      </c>
      <c r="AF278" s="51"/>
    </row>
    <row r="279" spans="1:32" x14ac:dyDescent="0.25">
      <c r="A279" s="3">
        <v>877</v>
      </c>
      <c r="B279" s="3">
        <v>1</v>
      </c>
      <c r="C279" s="4" t="s">
        <v>303</v>
      </c>
      <c r="D279" s="5">
        <v>4</v>
      </c>
      <c r="E279" s="52">
        <f>SUMIFS('EOS GE24-F23-WEBLOAD'!$G:$G,'EOS GE24-F23-WEBLOAD'!$A:$A,$A279,'EOS GE24-F23-WEBLOAD'!$B:$B,$B279)</f>
        <v>5753.6</v>
      </c>
      <c r="F279" s="52">
        <f>SUMIFS(GENED!$F:$F,GENED!$A:$A,$A279,GENED!$B:$B,$B279)</f>
        <v>1582240</v>
      </c>
      <c r="G279" s="52">
        <f>SUMIFS(GENED!$AM:$AM,GENED!$A:$A,$A279,GENED!$B:$B,$B279)</f>
        <v>100389</v>
      </c>
      <c r="H279" s="52">
        <f>SUMIFS(GENED!$J:$J,GENED!$A:$A,$A279,GENED!$B:$B,$B279)</f>
        <v>427.08814174082363</v>
      </c>
      <c r="I279" s="52">
        <f>SUMIFS(EL!C:C,EL!$A:$A,$A279,EL!$B:$B,$B279)</f>
        <v>35396</v>
      </c>
      <c r="J279" s="52">
        <f>SUMIFS('Student Support Aid'!F:F,'Student Support Aid'!$A:$A,$A279,'Student Support Aid'!$B:$B,$B279)</f>
        <v>68697.983999999997</v>
      </c>
      <c r="K279" s="52">
        <f>SUMIFS('School Library Aid'!H:H,'School Library Aid'!$A:$A,$A279,'School Library Aid'!$B:$B,$B279)</f>
        <v>92690.495999999999</v>
      </c>
      <c r="L279" s="52">
        <v>22272</v>
      </c>
      <c r="M279" s="52">
        <f>SUMIFS('EOS GE24-F23-WEBLOAD'!$G:$G,'EOS GE24-F23-WEBLOAD'!$A:$A,$A279,'EOS GE24-F23-WEBLOAD'!$B:$B,$B279)*2</f>
        <v>11507.2</v>
      </c>
      <c r="N279" s="52">
        <f>SUMIFS(SPED!D:D,SPED!A:A,A279,SPED!B:B,B279)</f>
        <v>2640685.2648169156</v>
      </c>
      <c r="O279" s="55">
        <f t="shared" si="58"/>
        <v>4554305.0329586565</v>
      </c>
      <c r="P279" s="52">
        <f t="shared" si="59"/>
        <v>791.55746540577309</v>
      </c>
      <c r="Q279" s="64"/>
      <c r="R279" s="52">
        <f>SUMIFS('EOS GE25-F23-WEBLOAD'!$G:$G,'EOS GE25-F23-WEBLOAD'!$A:$A,$A279,'EOS GE25-F23-WEBLOAD'!$B:$B,$B279)</f>
        <v>5591.8</v>
      </c>
      <c r="S279" s="52">
        <f>SUMIFS(GENED!$O:$O,GENED!$A:$A,$A279,GENED!$B:$B,$B279)</f>
        <v>2337373</v>
      </c>
      <c r="T279" s="52">
        <f>SUMIFS(GENED!$AQ:$AQ,GENED!$A:$A,$A279,GENED!$B:$B,$B279)</f>
        <v>145713.68671593815</v>
      </c>
      <c r="U279" s="52">
        <f>SUMIFS(GENED!$AA:$AA,GENED!$A:$A,$A279,GENED!$B:$B,$B279)</f>
        <v>0</v>
      </c>
      <c r="V279" s="52">
        <f>SUMIFS(GENED!$S:$S,GENED!$A:$A,$A279,GENED!$B:$B,$B279)</f>
        <v>0</v>
      </c>
      <c r="W279" s="53">
        <f>SUMIFS(EL!D:D,EL!$A:$A,$A279,EL!$B:$B,$B279)</f>
        <v>56245</v>
      </c>
      <c r="X279" s="52">
        <f>SUMIFS('Student Support Aid'!G:G,'Student Support Aid'!$A:$A,$A279,'Student Support Aid'!$B:$B,$B279)</f>
        <v>95507.943999999989</v>
      </c>
      <c r="Y279" s="53">
        <f>SUMIFS('School Library Aid'!I:I,'School Library Aid'!$A:$A,$A279,'School Library Aid'!$B:$B,$B279)</f>
        <v>90083.898000000001</v>
      </c>
      <c r="Z279" s="53">
        <f>SUMIF(AIEA!A:A,A279,AIEA!D:D)</f>
        <v>22414</v>
      </c>
      <c r="AA279" s="53">
        <f>SUMIFS('EOS GE25-F23-WEBLOAD'!$G:$G,'EOS GE25-F23-WEBLOAD'!$A:$A,$A279,'EOS GE25-F23-WEBLOAD'!$B:$B,$B279)*2</f>
        <v>11183.6</v>
      </c>
      <c r="AB279" s="53">
        <f>SUMIF('Community Ed'!A:A,'Major Revenues'!A279,'Community Ed'!C:C)</f>
        <v>75213.17</v>
      </c>
      <c r="AC279" s="53">
        <f>SUMIFS(SPED!E:E,SPED!A:A,A279,SPED!B:B,B279)</f>
        <v>2739212.8956129942</v>
      </c>
      <c r="AD279" s="55">
        <f t="shared" si="60"/>
        <v>5572947.1943289321</v>
      </c>
      <c r="AE279" s="55">
        <f t="shared" si="61"/>
        <v>996.62849070584286</v>
      </c>
      <c r="AF279" s="51"/>
    </row>
    <row r="280" spans="1:32" x14ac:dyDescent="0.25">
      <c r="A280" s="3">
        <v>879</v>
      </c>
      <c r="B280" s="3">
        <v>1</v>
      </c>
      <c r="C280" s="4" t="s">
        <v>304</v>
      </c>
      <c r="D280" s="5">
        <v>4</v>
      </c>
      <c r="E280" s="52">
        <f>SUMIFS('EOS GE24-F23-WEBLOAD'!$G:$G,'EOS GE24-F23-WEBLOAD'!$A:$A,$A280,'EOS GE24-F23-WEBLOAD'!$B:$B,$B280)</f>
        <v>2608.4</v>
      </c>
      <c r="F280" s="52">
        <f>SUMIFS(GENED!$F:$F,GENED!$A:$A,$A280,GENED!$B:$B,$B280)</f>
        <v>717310</v>
      </c>
      <c r="G280" s="52">
        <f>SUMIFS(GENED!$AM:$AM,GENED!$A:$A,$A280,GENED!$B:$B,$B280)</f>
        <v>15900</v>
      </c>
      <c r="H280" s="52">
        <f>SUMIFS(GENED!$J:$J,GENED!$A:$A,$A280,GENED!$B:$B,$B280)</f>
        <v>2170.4900836140441</v>
      </c>
      <c r="I280" s="52">
        <f>SUMIFS(EL!C:C,EL!$A:$A,$A280,EL!$B:$B,$B280)</f>
        <v>11863</v>
      </c>
      <c r="J280" s="52">
        <f>SUMIFS('Student Support Aid'!F:F,'Student Support Aid'!$A:$A,$A280,'Student Support Aid'!$B:$B,$B280)</f>
        <v>40000</v>
      </c>
      <c r="K280" s="52">
        <f>SUMIFS('School Library Aid'!H:H,'School Library Aid'!$A:$A,$A280,'School Library Aid'!$B:$B,$B280)</f>
        <v>42021.324000000001</v>
      </c>
      <c r="L280" s="52">
        <v>0</v>
      </c>
      <c r="M280" s="52">
        <f>SUMIFS('EOS GE24-F23-WEBLOAD'!$G:$G,'EOS GE24-F23-WEBLOAD'!$A:$A,$A280,'EOS GE24-F23-WEBLOAD'!$B:$B,$B280)*2</f>
        <v>5216.8</v>
      </c>
      <c r="N280" s="52">
        <f>SUMIFS(SPED!D:D,SPED!A:A,A280,SPED!B:B,B280)</f>
        <v>841262.39484977396</v>
      </c>
      <c r="O280" s="55">
        <f t="shared" si="58"/>
        <v>1675744.0089333882</v>
      </c>
      <c r="P280" s="52">
        <f t="shared" si="59"/>
        <v>642.44134677710019</v>
      </c>
      <c r="Q280" s="64"/>
      <c r="R280" s="52">
        <f>SUMIFS('EOS GE25-F23-WEBLOAD'!$G:$G,'EOS GE25-F23-WEBLOAD'!$A:$A,$A280,'EOS GE25-F23-WEBLOAD'!$B:$B,$B280)</f>
        <v>2609</v>
      </c>
      <c r="S280" s="52">
        <f>SUMIFS(GENED!$O:$O,GENED!$A:$A,$A280,GENED!$B:$B,$B280)</f>
        <v>1090562</v>
      </c>
      <c r="T280" s="52">
        <f>SUMIFS(GENED!$AQ:$AQ,GENED!$A:$A,$A280,GENED!$B:$B,$B280)</f>
        <v>15838.607004076242</v>
      </c>
      <c r="U280" s="52">
        <f>SUMIFS(GENED!$AA:$AA,GENED!$A:$A,$A280,GENED!$B:$B,$B280)</f>
        <v>0</v>
      </c>
      <c r="V280" s="52">
        <f>SUMIFS(GENED!$S:$S,GENED!$A:$A,$A280,GENED!$B:$B,$B280)</f>
        <v>0</v>
      </c>
      <c r="W280" s="53">
        <f>SUMIFS(EL!D:D,EL!$A:$A,$A280,EL!$B:$B,$B280)</f>
        <v>11862</v>
      </c>
      <c r="X280" s="52">
        <f>SUMIFS('Student Support Aid'!G:G,'Student Support Aid'!$A:$A,$A280,'Student Support Aid'!$B:$B,$B280)</f>
        <v>44561.719999999994</v>
      </c>
      <c r="Y280" s="53">
        <f>SUMIFS('School Library Aid'!I:I,'School Library Aid'!$A:$A,$A280,'School Library Aid'!$B:$B,$B280)</f>
        <v>42030.99</v>
      </c>
      <c r="Z280" s="53">
        <f>SUMIF(AIEA!A:A,A280,AIEA!D:D)</f>
        <v>0</v>
      </c>
      <c r="AA280" s="53">
        <f>SUMIFS('EOS GE25-F23-WEBLOAD'!$G:$G,'EOS GE25-F23-WEBLOAD'!$A:$A,$A280,'EOS GE25-F23-WEBLOAD'!$B:$B,$B280)*2</f>
        <v>5218</v>
      </c>
      <c r="AB280" s="53">
        <f>SUMIF('Community Ed'!A:A,'Major Revenues'!A280,'Community Ed'!C:C)</f>
        <v>18963.12</v>
      </c>
      <c r="AC280" s="53">
        <f>SUMIFS(SPED!E:E,SPED!A:A,A280,SPED!B:B,B280)</f>
        <v>868287.48269669898</v>
      </c>
      <c r="AD280" s="55">
        <f t="shared" si="60"/>
        <v>2097323.9197007753</v>
      </c>
      <c r="AE280" s="55">
        <f t="shared" si="61"/>
        <v>803.88038317392693</v>
      </c>
      <c r="AF280" s="51"/>
    </row>
    <row r="281" spans="1:32" x14ac:dyDescent="0.25">
      <c r="A281" s="3">
        <v>881</v>
      </c>
      <c r="B281" s="3">
        <v>1</v>
      </c>
      <c r="C281" s="4" t="s">
        <v>305</v>
      </c>
      <c r="D281" s="5">
        <v>5</v>
      </c>
      <c r="E281" s="52">
        <f>SUMIFS('EOS GE24-F23-WEBLOAD'!$G:$G,'EOS GE24-F23-WEBLOAD'!$A:$A,$A281,'EOS GE24-F23-WEBLOAD'!$B:$B,$B281)</f>
        <v>839.59999999999991</v>
      </c>
      <c r="F281" s="52">
        <f>SUMIFS(GENED!$F:$F,GENED!$A:$A,$A281,GENED!$B:$B,$B281)</f>
        <v>230890</v>
      </c>
      <c r="G281" s="52">
        <f>SUMIFS(GENED!$AM:$AM,GENED!$A:$A,$A281,GENED!$B:$B,$B281)</f>
        <v>13742</v>
      </c>
      <c r="H281" s="52">
        <f>SUMIFS(GENED!$J:$J,GENED!$A:$A,$A281,GENED!$B:$B,$B281)</f>
        <v>0</v>
      </c>
      <c r="I281" s="52">
        <f>SUMIFS(EL!C:C,EL!$A:$A,$A281,EL!$B:$B,$B281)</f>
        <v>10499</v>
      </c>
      <c r="J281" s="52">
        <f>SUMIFS('Student Support Aid'!F:F,'Student Support Aid'!$A:$A,$A281,'Student Support Aid'!$B:$B,$B281)</f>
        <v>40000</v>
      </c>
      <c r="K281" s="52">
        <f>SUMIFS('School Library Aid'!H:H,'School Library Aid'!$A:$A,$A281,'School Library Aid'!$B:$B,$B281)</f>
        <v>40000</v>
      </c>
      <c r="L281" s="52">
        <v>0</v>
      </c>
      <c r="M281" s="52">
        <f>SUMIFS('EOS GE24-F23-WEBLOAD'!$G:$G,'EOS GE24-F23-WEBLOAD'!$A:$A,$A281,'EOS GE24-F23-WEBLOAD'!$B:$B,$B281)*2</f>
        <v>1679.1999999999998</v>
      </c>
      <c r="N281" s="52">
        <f>SUMIFS(SPED!D:D,SPED!A:A,A281,SPED!B:B,B281)</f>
        <v>326647.3916082012</v>
      </c>
      <c r="O281" s="55">
        <f t="shared" si="58"/>
        <v>663457.59160820115</v>
      </c>
      <c r="P281" s="52">
        <f t="shared" si="59"/>
        <v>790.20675513125445</v>
      </c>
      <c r="Q281" s="64"/>
      <c r="R281" s="52">
        <f>SUMIFS('EOS GE25-F23-WEBLOAD'!$G:$G,'EOS GE25-F23-WEBLOAD'!$A:$A,$A281,'EOS GE25-F23-WEBLOAD'!$B:$B,$B281)</f>
        <v>841.99999999999989</v>
      </c>
      <c r="S281" s="52">
        <f>SUMIFS(GENED!$O:$O,GENED!$A:$A,$A281,GENED!$B:$B,$B281)</f>
        <v>351956</v>
      </c>
      <c r="T281" s="52">
        <f>SUMIFS(GENED!$AQ:$AQ,GENED!$A:$A,$A281,GENED!$B:$B,$B281)</f>
        <v>20888</v>
      </c>
      <c r="U281" s="52">
        <f>SUMIFS(GENED!$AA:$AA,GENED!$A:$A,$A281,GENED!$B:$B,$B281)</f>
        <v>0</v>
      </c>
      <c r="V281" s="52">
        <f>SUMIFS(GENED!$S:$S,GENED!$A:$A,$A281,GENED!$B:$B,$B281)</f>
        <v>0</v>
      </c>
      <c r="W281" s="53">
        <f>SUMIFS(EL!D:D,EL!$A:$A,$A281,EL!$B:$B,$B281)</f>
        <v>10499</v>
      </c>
      <c r="X281" s="52">
        <f>SUMIFS('Student Support Aid'!G:G,'Student Support Aid'!$A:$A,$A281,'Student Support Aid'!$B:$B,$B281)</f>
        <v>40000</v>
      </c>
      <c r="Y281" s="53">
        <f>SUMIFS('School Library Aid'!I:I,'School Library Aid'!$A:$A,$A281,'School Library Aid'!$B:$B,$B281)</f>
        <v>40000</v>
      </c>
      <c r="Z281" s="53">
        <f>SUMIF(AIEA!A:A,A281,AIEA!D:D)</f>
        <v>0</v>
      </c>
      <c r="AA281" s="53">
        <f>SUMIFS('EOS GE25-F23-WEBLOAD'!$G:$G,'EOS GE25-F23-WEBLOAD'!$A:$A,$A281,'EOS GE25-F23-WEBLOAD'!$B:$B,$B281)*2</f>
        <v>1683.9999999999998</v>
      </c>
      <c r="AB281" s="53">
        <f>SUMIF('Community Ed'!A:A,'Major Revenues'!A281,'Community Ed'!C:C)</f>
        <v>12279.89</v>
      </c>
      <c r="AC281" s="53">
        <f>SUMIFS(SPED!E:E,SPED!A:A,A281,SPED!B:B,B281)</f>
        <v>364374.21764195804</v>
      </c>
      <c r="AD281" s="55">
        <f t="shared" si="60"/>
        <v>841681.10764195805</v>
      </c>
      <c r="AE281" s="55">
        <f t="shared" si="61"/>
        <v>999.62126798332326</v>
      </c>
      <c r="AF281" s="51"/>
    </row>
    <row r="282" spans="1:32" x14ac:dyDescent="0.25">
      <c r="A282" s="3">
        <v>882</v>
      </c>
      <c r="B282" s="3">
        <v>1</v>
      </c>
      <c r="C282" s="4" t="s">
        <v>306</v>
      </c>
      <c r="D282" s="5">
        <v>4</v>
      </c>
      <c r="E282" s="52">
        <f>SUMIFS('EOS GE24-F23-WEBLOAD'!$G:$G,'EOS GE24-F23-WEBLOAD'!$A:$A,$A282,'EOS GE24-F23-WEBLOAD'!$B:$B,$B282)</f>
        <v>4530.4000000000005</v>
      </c>
      <c r="F282" s="52">
        <f>SUMIFS(GENED!$F:$F,GENED!$A:$A,$A282,GENED!$B:$B,$B282)</f>
        <v>1245860</v>
      </c>
      <c r="G282" s="52">
        <f>SUMIFS(GENED!$AM:$AM,GENED!$A:$A,$A282,GENED!$B:$B,$B282)</f>
        <v>97620</v>
      </c>
      <c r="H282" s="52">
        <f>SUMIFS(GENED!$J:$J,GENED!$A:$A,$A282,GENED!$B:$B,$B282)</f>
        <v>0</v>
      </c>
      <c r="I282" s="52">
        <f>SUMIFS(EL!C:C,EL!$A:$A,$A282,EL!$B:$B,$B282)</f>
        <v>50405</v>
      </c>
      <c r="J282" s="52">
        <f>SUMIFS('Student Support Aid'!F:F,'Student Support Aid'!$A:$A,$A282,'Student Support Aid'!$B:$B,$B282)</f>
        <v>54092.976000000002</v>
      </c>
      <c r="K282" s="52">
        <f>SUMIFS('School Library Aid'!H:H,'School Library Aid'!$A:$A,$A282,'School Library Aid'!$B:$B,$B282)</f>
        <v>72984.744000000006</v>
      </c>
      <c r="L282" s="52">
        <v>0</v>
      </c>
      <c r="M282" s="52">
        <f>SUMIFS('EOS GE24-F23-WEBLOAD'!$G:$G,'EOS GE24-F23-WEBLOAD'!$A:$A,$A282,'EOS GE24-F23-WEBLOAD'!$B:$B,$B282)*2</f>
        <v>9060.8000000000011</v>
      </c>
      <c r="N282" s="52">
        <f>SUMIFS(SPED!D:D,SPED!A:A,A282,SPED!B:B,B282)</f>
        <v>1712977.9112683227</v>
      </c>
      <c r="O282" s="55">
        <f t="shared" si="58"/>
        <v>3243001.4312683227</v>
      </c>
      <c r="P282" s="52">
        <f t="shared" si="59"/>
        <v>715.83114764001459</v>
      </c>
      <c r="Q282" s="64"/>
      <c r="R282" s="52">
        <f>SUMIFS('EOS GE25-F23-WEBLOAD'!$G:$G,'EOS GE25-F23-WEBLOAD'!$A:$A,$A282,'EOS GE25-F23-WEBLOAD'!$B:$B,$B282)</f>
        <v>4510.2</v>
      </c>
      <c r="S282" s="52">
        <f>SUMIFS(GENED!$O:$O,GENED!$A:$A,$A282,GENED!$B:$B,$B282)</f>
        <v>1885263</v>
      </c>
      <c r="T282" s="52">
        <f>SUMIFS(GENED!$AQ:$AQ,GENED!$A:$A,$A282,GENED!$B:$B,$B282)</f>
        <v>145157</v>
      </c>
      <c r="U282" s="52">
        <f>SUMIFS(GENED!$AA:$AA,GENED!$A:$A,$A282,GENED!$B:$B,$B282)</f>
        <v>0</v>
      </c>
      <c r="V282" s="52">
        <f>SUMIFS(GENED!$S:$S,GENED!$A:$A,$A282,GENED!$B:$B,$B282)</f>
        <v>0</v>
      </c>
      <c r="W282" s="53">
        <f>SUMIFS(EL!D:D,EL!$A:$A,$A282,EL!$B:$B,$B282)</f>
        <v>50417</v>
      </c>
      <c r="X282" s="52">
        <f>SUMIFS('Student Support Aid'!G:G,'Student Support Aid'!$A:$A,$A282,'Student Support Aid'!$B:$B,$B282)</f>
        <v>77034.215999999986</v>
      </c>
      <c r="Y282" s="53">
        <f>SUMIFS('School Library Aid'!I:I,'School Library Aid'!$A:$A,$A282,'School Library Aid'!$B:$B,$B282)</f>
        <v>72659.322</v>
      </c>
      <c r="Z282" s="53">
        <f>SUMIF(AIEA!A:A,A282,AIEA!D:D)</f>
        <v>0</v>
      </c>
      <c r="AA282" s="53">
        <f>SUMIFS('EOS GE25-F23-WEBLOAD'!$G:$G,'EOS GE25-F23-WEBLOAD'!$A:$A,$A282,'EOS GE25-F23-WEBLOAD'!$B:$B,$B282)*2</f>
        <v>9020.4</v>
      </c>
      <c r="AB282" s="53">
        <f>SUMIF('Community Ed'!A:A,'Major Revenues'!A282,'Community Ed'!C:C)</f>
        <v>0</v>
      </c>
      <c r="AC282" s="53">
        <f>SUMIFS(SPED!E:E,SPED!A:A,A282,SPED!B:B,B282)</f>
        <v>1830437.9859434054</v>
      </c>
      <c r="AD282" s="55">
        <f t="shared" si="60"/>
        <v>4069988.9239434055</v>
      </c>
      <c r="AE282" s="55">
        <f t="shared" si="61"/>
        <v>902.39655091645727</v>
      </c>
      <c r="AF282" s="51"/>
    </row>
    <row r="283" spans="1:32" x14ac:dyDescent="0.25">
      <c r="A283" s="3">
        <v>883</v>
      </c>
      <c r="B283" s="3">
        <v>1</v>
      </c>
      <c r="C283" s="4" t="s">
        <v>307</v>
      </c>
      <c r="D283" s="5">
        <v>5</v>
      </c>
      <c r="E283" s="52">
        <f>SUMIFS('EOS GE24-F23-WEBLOAD'!$G:$G,'EOS GE24-F23-WEBLOAD'!$A:$A,$A283,'EOS GE24-F23-WEBLOAD'!$B:$B,$B283)</f>
        <v>1751.6</v>
      </c>
      <c r="F283" s="52">
        <f>SUMIFS(GENED!$F:$F,GENED!$A:$A,$A283,GENED!$B:$B,$B283)</f>
        <v>481690</v>
      </c>
      <c r="G283" s="52">
        <f>SUMIFS(GENED!$AM:$AM,GENED!$A:$A,$A283,GENED!$B:$B,$B283)</f>
        <v>32729.000000001863</v>
      </c>
      <c r="H283" s="52">
        <f>SUMIFS(GENED!$J:$J,GENED!$A:$A,$A283,GENED!$B:$B,$B283)</f>
        <v>43127.944523999991</v>
      </c>
      <c r="I283" s="52">
        <f>SUMIFS(EL!C:C,EL!$A:$A,$A283,EL!$B:$B,$B283)</f>
        <v>25668</v>
      </c>
      <c r="J283" s="52">
        <f>SUMIFS('Student Support Aid'!F:F,'Student Support Aid'!$A:$A,$A283,'Student Support Aid'!$B:$B,$B283)</f>
        <v>40000</v>
      </c>
      <c r="K283" s="52">
        <f>SUMIFS('School Library Aid'!H:H,'School Library Aid'!$A:$A,$A283,'School Library Aid'!$B:$B,$B283)</f>
        <v>40000</v>
      </c>
      <c r="L283" s="52">
        <v>21704</v>
      </c>
      <c r="M283" s="52">
        <f>SUMIFS('EOS GE24-F23-WEBLOAD'!$G:$G,'EOS GE24-F23-WEBLOAD'!$A:$A,$A283,'EOS GE24-F23-WEBLOAD'!$B:$B,$B283)*2</f>
        <v>3503.2</v>
      </c>
      <c r="N283" s="52">
        <f>SUMIFS(SPED!D:D,SPED!A:A,A283,SPED!B:B,B283)</f>
        <v>589775.23918269714</v>
      </c>
      <c r="O283" s="55">
        <f t="shared" si="58"/>
        <v>1278197.3837066989</v>
      </c>
      <c r="P283" s="52">
        <f t="shared" si="59"/>
        <v>729.73132205223737</v>
      </c>
      <c r="Q283" s="64"/>
      <c r="R283" s="52">
        <f>SUMIFS('EOS GE25-F23-WEBLOAD'!$G:$G,'EOS GE25-F23-WEBLOAD'!$A:$A,$A283,'EOS GE25-F23-WEBLOAD'!$B:$B,$B283)</f>
        <v>1744.2</v>
      </c>
      <c r="S283" s="52">
        <f>SUMIFS(GENED!$O:$O,GENED!$A:$A,$A283,GENED!$B:$B,$B283)</f>
        <v>729075</v>
      </c>
      <c r="T283" s="52">
        <f>SUMIFS(GENED!$AQ:$AQ,GENED!$A:$A,$A283,GENED!$B:$B,$B283)</f>
        <v>45162.514000000432</v>
      </c>
      <c r="U283" s="52">
        <f>SUMIFS(GENED!$AA:$AA,GENED!$A:$A,$A283,GENED!$B:$B,$B283)</f>
        <v>0</v>
      </c>
      <c r="V283" s="52">
        <f>SUMIFS(GENED!$S:$S,GENED!$A:$A,$A283,GENED!$B:$B,$B283)</f>
        <v>48722.36894300679</v>
      </c>
      <c r="W283" s="53">
        <f>SUMIFS(EL!D:D,EL!$A:$A,$A283,EL!$B:$B,$B283)</f>
        <v>25677</v>
      </c>
      <c r="X283" s="52">
        <f>SUMIFS('Student Support Aid'!G:G,'Student Support Aid'!$A:$A,$A283,'Student Support Aid'!$B:$B,$B283)</f>
        <v>40000</v>
      </c>
      <c r="Y283" s="53">
        <f>SUMIFS('School Library Aid'!I:I,'School Library Aid'!$A:$A,$A283,'School Library Aid'!$B:$B,$B283)</f>
        <v>40000</v>
      </c>
      <c r="Z283" s="53">
        <f>SUMIF(AIEA!A:A,A283,AIEA!D:D)</f>
        <v>21846</v>
      </c>
      <c r="AA283" s="53">
        <f>SUMIFS('EOS GE25-F23-WEBLOAD'!$G:$G,'EOS GE25-F23-WEBLOAD'!$A:$A,$A283,'EOS GE25-F23-WEBLOAD'!$B:$B,$B283)*2</f>
        <v>3488.4</v>
      </c>
      <c r="AB283" s="53">
        <f>SUMIF('Community Ed'!A:A,'Major Revenues'!A283,'Community Ed'!C:C)</f>
        <v>23695.73</v>
      </c>
      <c r="AC283" s="53">
        <f>SUMIFS(SPED!E:E,SPED!A:A,A283,SPED!B:B,B283)</f>
        <v>604469.23912639078</v>
      </c>
      <c r="AD283" s="55">
        <f t="shared" si="60"/>
        <v>1582136.2520693978</v>
      </c>
      <c r="AE283" s="55">
        <f t="shared" si="61"/>
        <v>907.08419451289865</v>
      </c>
      <c r="AF283" s="51"/>
    </row>
    <row r="284" spans="1:32" x14ac:dyDescent="0.25">
      <c r="A284" s="3">
        <v>885</v>
      </c>
      <c r="B284" s="3">
        <v>1</v>
      </c>
      <c r="C284" s="4" t="s">
        <v>308</v>
      </c>
      <c r="D284" s="5">
        <v>4</v>
      </c>
      <c r="E284" s="52">
        <f>SUMIFS('EOS GE24-F23-WEBLOAD'!$G:$G,'EOS GE24-F23-WEBLOAD'!$A:$A,$A284,'EOS GE24-F23-WEBLOAD'!$B:$B,$B284)</f>
        <v>7251.0000000000009</v>
      </c>
      <c r="F284" s="52">
        <f>SUMIFS(GENED!$F:$F,GENED!$A:$A,$A284,GENED!$B:$B,$B284)</f>
        <v>1994025</v>
      </c>
      <c r="G284" s="52">
        <f>SUMIFS(GENED!$AM:$AM,GENED!$A:$A,$A284,GENED!$B:$B,$B284)</f>
        <v>42039</v>
      </c>
      <c r="H284" s="52">
        <f>SUMIFS(GENED!$J:$J,GENED!$A:$A,$A284,GENED!$B:$B,$B284)</f>
        <v>0</v>
      </c>
      <c r="I284" s="52">
        <f>SUMIFS(EL!C:C,EL!$A:$A,$A284,EL!$B:$B,$B284)</f>
        <v>43519</v>
      </c>
      <c r="J284" s="52">
        <f>SUMIFS('Student Support Aid'!F:F,'Student Support Aid'!$A:$A,$A284,'Student Support Aid'!$B:$B,$B284)</f>
        <v>86576.94</v>
      </c>
      <c r="K284" s="52">
        <f>SUMIFS('School Library Aid'!H:H,'School Library Aid'!$A:$A,$A284,'School Library Aid'!$B:$B,$B284)</f>
        <v>116813.61000000002</v>
      </c>
      <c r="L284" s="52">
        <v>22272</v>
      </c>
      <c r="M284" s="52">
        <f>SUMIFS('EOS GE24-F23-WEBLOAD'!$G:$G,'EOS GE24-F23-WEBLOAD'!$A:$A,$A284,'EOS GE24-F23-WEBLOAD'!$B:$B,$B284)*2</f>
        <v>14502.000000000002</v>
      </c>
      <c r="N284" s="52">
        <f>SUMIFS(SPED!D:D,SPED!A:A,A284,SPED!B:B,B284)</f>
        <v>1715567.6789812334</v>
      </c>
      <c r="O284" s="55">
        <f t="shared" si="58"/>
        <v>4035315.2289812332</v>
      </c>
      <c r="P284" s="52">
        <f t="shared" si="59"/>
        <v>556.51844283288278</v>
      </c>
      <c r="Q284" s="64"/>
      <c r="R284" s="52">
        <f>SUMIFS('EOS GE25-F23-WEBLOAD'!$G:$G,'EOS GE25-F23-WEBLOAD'!$A:$A,$A284,'EOS GE25-F23-WEBLOAD'!$B:$B,$B284)</f>
        <v>7286.2</v>
      </c>
      <c r="S284" s="52">
        <f>SUMIFS(GENED!$O:$O,GENED!$A:$A,$A284,GENED!$B:$B,$B284)</f>
        <v>3045631</v>
      </c>
      <c r="T284" s="52">
        <f>SUMIFS(GENED!$AQ:$AQ,GENED!$A:$A,$A284,GENED!$B:$B,$B284)</f>
        <v>63894</v>
      </c>
      <c r="U284" s="52">
        <f>SUMIFS(GENED!$AA:$AA,GENED!$A:$A,$A284,GENED!$B:$B,$B284)</f>
        <v>348608</v>
      </c>
      <c r="V284" s="52">
        <f>SUMIFS(GENED!$S:$S,GENED!$A:$A,$A284,GENED!$B:$B,$B284)</f>
        <v>0</v>
      </c>
      <c r="W284" s="53">
        <f>SUMIFS(EL!D:D,EL!$A:$A,$A284,EL!$B:$B,$B284)</f>
        <v>43511</v>
      </c>
      <c r="X284" s="52">
        <f>SUMIFS('Student Support Aid'!G:G,'Student Support Aid'!$A:$A,$A284,'Student Support Aid'!$B:$B,$B284)</f>
        <v>124448.29599999999</v>
      </c>
      <c r="Y284" s="53">
        <f>SUMIFS('School Library Aid'!I:I,'School Library Aid'!$A:$A,$A284,'School Library Aid'!$B:$B,$B284)</f>
        <v>117380.68199999999</v>
      </c>
      <c r="Z284" s="53">
        <f>SUMIF(AIEA!A:A,A284,AIEA!D:D)</f>
        <v>22414</v>
      </c>
      <c r="AA284" s="53">
        <f>SUMIFS('EOS GE25-F23-WEBLOAD'!$G:$G,'EOS GE25-F23-WEBLOAD'!$A:$A,$A284,'EOS GE25-F23-WEBLOAD'!$B:$B,$B284)*2</f>
        <v>14572.4</v>
      </c>
      <c r="AB284" s="53">
        <f>SUMIF('Community Ed'!A:A,'Major Revenues'!A284,'Community Ed'!C:C)</f>
        <v>78900.92</v>
      </c>
      <c r="AC284" s="53">
        <f>SUMIFS(SPED!E:E,SPED!A:A,A284,SPED!B:B,B284)</f>
        <v>1793287.2592025977</v>
      </c>
      <c r="AD284" s="55">
        <f t="shared" si="60"/>
        <v>5652647.5572025981</v>
      </c>
      <c r="AE284" s="55">
        <f t="shared" si="61"/>
        <v>775.80186615829905</v>
      </c>
      <c r="AF284" s="51"/>
    </row>
    <row r="285" spans="1:32" x14ac:dyDescent="0.25">
      <c r="A285" s="3">
        <v>891</v>
      </c>
      <c r="B285" s="3">
        <v>1</v>
      </c>
      <c r="C285" s="4" t="s">
        <v>309</v>
      </c>
      <c r="D285" s="5">
        <v>6</v>
      </c>
      <c r="E285" s="52">
        <f>SUMIFS('EOS GE24-F23-WEBLOAD'!$G:$G,'EOS GE24-F23-WEBLOAD'!$A:$A,$A285,'EOS GE24-F23-WEBLOAD'!$B:$B,$B285)</f>
        <v>666.6</v>
      </c>
      <c r="F285" s="52">
        <f>SUMIFS(GENED!$F:$F,GENED!$A:$A,$A285,GENED!$B:$B,$B285)</f>
        <v>183315</v>
      </c>
      <c r="G285" s="52">
        <f>SUMIFS(GENED!$AM:$AM,GENED!$A:$A,$A285,GENED!$B:$B,$B285)</f>
        <v>38614</v>
      </c>
      <c r="H285" s="52">
        <f>SUMIFS(GENED!$J:$J,GENED!$A:$A,$A285,GENED!$B:$B,$B285)</f>
        <v>0</v>
      </c>
      <c r="I285" s="52">
        <f>SUMIFS(EL!C:C,EL!$A:$A,$A285,EL!$B:$B,$B285)</f>
        <v>10482</v>
      </c>
      <c r="J285" s="52">
        <f>SUMIFS('Student Support Aid'!F:F,'Student Support Aid'!$A:$A,$A285,'Student Support Aid'!$B:$B,$B285)</f>
        <v>40000</v>
      </c>
      <c r="K285" s="52">
        <f>SUMIFS('School Library Aid'!H:H,'School Library Aid'!$A:$A,$A285,'School Library Aid'!$B:$B,$B285)</f>
        <v>40000</v>
      </c>
      <c r="L285" s="52">
        <v>0</v>
      </c>
      <c r="M285" s="52">
        <f>SUMIFS('EOS GE24-F23-WEBLOAD'!$G:$G,'EOS GE24-F23-WEBLOAD'!$A:$A,$A285,'EOS GE24-F23-WEBLOAD'!$B:$B,$B285)*2</f>
        <v>1333.2</v>
      </c>
      <c r="N285" s="52">
        <f>SUMIFS(SPED!D:D,SPED!A:A,A285,SPED!B:B,B285)</f>
        <v>109181.46197565703</v>
      </c>
      <c r="O285" s="55">
        <f t="shared" si="58"/>
        <v>422925.66197565704</v>
      </c>
      <c r="P285" s="52">
        <f t="shared" si="59"/>
        <v>634.45193815730124</v>
      </c>
      <c r="Q285" s="64"/>
      <c r="R285" s="52">
        <f>SUMIFS('EOS GE25-F23-WEBLOAD'!$G:$G,'EOS GE25-F23-WEBLOAD'!$A:$A,$A285,'EOS GE25-F23-WEBLOAD'!$B:$B,$B285)</f>
        <v>666.8</v>
      </c>
      <c r="S285" s="52">
        <f>SUMIFS(GENED!$O:$O,GENED!$A:$A,$A285,GENED!$B:$B,$B285)</f>
        <v>278723</v>
      </c>
      <c r="T285" s="52">
        <f>SUMIFS(GENED!$AQ:$AQ,GENED!$A:$A,$A285,GENED!$B:$B,$B285)</f>
        <v>57662</v>
      </c>
      <c r="U285" s="52">
        <f>SUMIFS(GENED!$AA:$AA,GENED!$A:$A,$A285,GENED!$B:$B,$B285)</f>
        <v>27261</v>
      </c>
      <c r="V285" s="52">
        <f>SUMIFS(GENED!$S:$S,GENED!$A:$A,$A285,GENED!$B:$B,$B285)</f>
        <v>0</v>
      </c>
      <c r="W285" s="53">
        <f>SUMIFS(EL!D:D,EL!$A:$A,$A285,EL!$B:$B,$B285)</f>
        <v>10482</v>
      </c>
      <c r="X285" s="52">
        <f>SUMIFS('Student Support Aid'!G:G,'Student Support Aid'!$A:$A,$A285,'Student Support Aid'!$B:$B,$B285)</f>
        <v>40000</v>
      </c>
      <c r="Y285" s="53">
        <f>SUMIFS('School Library Aid'!I:I,'School Library Aid'!$A:$A,$A285,'School Library Aid'!$B:$B,$B285)</f>
        <v>40000</v>
      </c>
      <c r="Z285" s="53">
        <f>SUMIF(AIEA!A:A,A285,AIEA!D:D)</f>
        <v>0</v>
      </c>
      <c r="AA285" s="53">
        <f>SUMIFS('EOS GE25-F23-WEBLOAD'!$G:$G,'EOS GE25-F23-WEBLOAD'!$A:$A,$A285,'EOS GE25-F23-WEBLOAD'!$B:$B,$B285)*2</f>
        <v>1333.6</v>
      </c>
      <c r="AB285" s="53">
        <f>SUMIF('Community Ed'!A:A,'Major Revenues'!A285,'Community Ed'!C:C)</f>
        <v>0</v>
      </c>
      <c r="AC285" s="53">
        <f>SUMIFS(SPED!E:E,SPED!A:A,A285,SPED!B:B,B285)</f>
        <v>118911.96980893239</v>
      </c>
      <c r="AD285" s="55">
        <f t="shared" si="60"/>
        <v>574373.56980893237</v>
      </c>
      <c r="AE285" s="55">
        <f t="shared" si="61"/>
        <v>861.38807709797902</v>
      </c>
      <c r="AF285" s="51"/>
    </row>
    <row r="286" spans="1:32" x14ac:dyDescent="0.25">
      <c r="A286" s="3">
        <v>911</v>
      </c>
      <c r="B286" s="3">
        <v>1</v>
      </c>
      <c r="C286" s="4" t="s">
        <v>310</v>
      </c>
      <c r="D286" s="5">
        <v>4</v>
      </c>
      <c r="E286" s="52">
        <f>SUMIFS('EOS GE24-F23-WEBLOAD'!$G:$G,'EOS GE24-F23-WEBLOAD'!$A:$A,$A286,'EOS GE24-F23-WEBLOAD'!$B:$B,$B286)</f>
        <v>5417.2</v>
      </c>
      <c r="F286" s="52">
        <f>SUMIFS(GENED!$F:$F,GENED!$A:$A,$A286,GENED!$B:$B,$B286)</f>
        <v>1489730</v>
      </c>
      <c r="G286" s="52">
        <f>SUMIFS(GENED!$AM:$AM,GENED!$A:$A,$A286,GENED!$B:$B,$B286)</f>
        <v>156032</v>
      </c>
      <c r="H286" s="52">
        <f>SUMIFS(GENED!$J:$J,GENED!$A:$A,$A286,GENED!$B:$B,$B286)</f>
        <v>26827.257643798948</v>
      </c>
      <c r="I286" s="52">
        <f>SUMIFS(EL!C:C,EL!$A:$A,$A286,EL!$B:$B,$B286)</f>
        <v>32650</v>
      </c>
      <c r="J286" s="52">
        <f>SUMIFS('Student Support Aid'!F:F,'Student Support Aid'!$A:$A,$A286,'Student Support Aid'!$B:$B,$B286)</f>
        <v>64681.367999999995</v>
      </c>
      <c r="K286" s="52">
        <f>SUMIFS('School Library Aid'!H:H,'School Library Aid'!$A:$A,$A286,'School Library Aid'!$B:$B,$B286)</f>
        <v>87271.09199999999</v>
      </c>
      <c r="L286" s="52">
        <v>32070</v>
      </c>
      <c r="M286" s="52">
        <f>SUMIFS('EOS GE24-F23-WEBLOAD'!$G:$G,'EOS GE24-F23-WEBLOAD'!$A:$A,$A286,'EOS GE24-F23-WEBLOAD'!$B:$B,$B286)*2</f>
        <v>10834.4</v>
      </c>
      <c r="N286" s="52">
        <f>SUMIFS(SPED!D:D,SPED!A:A,A286,SPED!B:B,B286)</f>
        <v>2025862.8119805455</v>
      </c>
      <c r="O286" s="55">
        <f t="shared" si="58"/>
        <v>3925958.9296243442</v>
      </c>
      <c r="P286" s="52">
        <f t="shared" si="59"/>
        <v>724.72106062621731</v>
      </c>
      <c r="Q286" s="64"/>
      <c r="R286" s="52">
        <f>SUMIFS('EOS GE25-F23-WEBLOAD'!$G:$G,'EOS GE25-F23-WEBLOAD'!$A:$A,$A286,'EOS GE25-F23-WEBLOAD'!$B:$B,$B286)</f>
        <v>5325.4</v>
      </c>
      <c r="S286" s="52">
        <f>SUMIFS(GENED!$O:$O,GENED!$A:$A,$A286,GENED!$B:$B,$B286)</f>
        <v>2226017</v>
      </c>
      <c r="T286" s="52">
        <f>SUMIFS(GENED!$AQ:$AQ,GENED!$A:$A,$A286,GENED!$B:$B,$B286)</f>
        <v>219207.70399999619</v>
      </c>
      <c r="U286" s="52">
        <f>SUMIFS(GENED!$AA:$AA,GENED!$A:$A,$A286,GENED!$B:$B,$B286)</f>
        <v>0</v>
      </c>
      <c r="V286" s="52">
        <f>SUMIFS(GENED!$S:$S,GENED!$A:$A,$A286,GENED!$B:$B,$B286)</f>
        <v>21848.262091254466</v>
      </c>
      <c r="W286" s="53">
        <f>SUMIFS(EL!D:D,EL!$A:$A,$A286,EL!$B:$B,$B286)</f>
        <v>33233</v>
      </c>
      <c r="X286" s="52">
        <f>SUMIFS('Student Support Aid'!G:G,'Student Support Aid'!$A:$A,$A286,'Student Support Aid'!$B:$B,$B286)</f>
        <v>90957.83199999998</v>
      </c>
      <c r="Y286" s="53">
        <f>SUMIFS('School Library Aid'!I:I,'School Library Aid'!$A:$A,$A286,'School Library Aid'!$B:$B,$B286)</f>
        <v>85792.193999999989</v>
      </c>
      <c r="Z286" s="53">
        <f>SUMIF(AIEA!A:A,A286,AIEA!D:D)</f>
        <v>32638</v>
      </c>
      <c r="AA286" s="53">
        <f>SUMIFS('EOS GE25-F23-WEBLOAD'!$G:$G,'EOS GE25-F23-WEBLOAD'!$A:$A,$A286,'EOS GE25-F23-WEBLOAD'!$B:$B,$B286)*2</f>
        <v>10650.8</v>
      </c>
      <c r="AB286" s="53">
        <f>SUMIF('Community Ed'!A:A,'Major Revenues'!A286,'Community Ed'!C:C)</f>
        <v>111352.74</v>
      </c>
      <c r="AC286" s="53">
        <f>SUMIFS(SPED!E:E,SPED!A:A,A286,SPED!B:B,B286)</f>
        <v>2112167.3347470742</v>
      </c>
      <c r="AD286" s="55">
        <f t="shared" si="60"/>
        <v>4943864.8668383248</v>
      </c>
      <c r="AE286" s="55">
        <f t="shared" si="61"/>
        <v>928.35559147450431</v>
      </c>
      <c r="AF286" s="51"/>
    </row>
    <row r="287" spans="1:32" x14ac:dyDescent="0.25">
      <c r="A287" s="3">
        <v>912</v>
      </c>
      <c r="B287" s="3">
        <v>1</v>
      </c>
      <c r="C287" s="4" t="s">
        <v>311</v>
      </c>
      <c r="D287" s="5">
        <v>5</v>
      </c>
      <c r="E287" s="52">
        <f>SUMIFS('EOS GE24-F23-WEBLOAD'!$G:$G,'EOS GE24-F23-WEBLOAD'!$A:$A,$A287,'EOS GE24-F23-WEBLOAD'!$B:$B,$B287)</f>
        <v>1673.6000000000001</v>
      </c>
      <c r="F287" s="52">
        <f>SUMIFS(GENED!$F:$F,GENED!$A:$A,$A287,GENED!$B:$B,$B287)</f>
        <v>460240</v>
      </c>
      <c r="G287" s="52">
        <f>SUMIFS(GENED!$AM:$AM,GENED!$A:$A,$A287,GENED!$B:$B,$B287)</f>
        <v>81533</v>
      </c>
      <c r="H287" s="52">
        <f>SUMIFS(GENED!$J:$J,GENED!$A:$A,$A287,GENED!$B:$B,$B287)</f>
        <v>0</v>
      </c>
      <c r="I287" s="52">
        <f>SUMIFS(EL!C:C,EL!$A:$A,$A287,EL!$B:$B,$B287)</f>
        <v>10484</v>
      </c>
      <c r="J287" s="52">
        <f>SUMIFS('Student Support Aid'!F:F,'Student Support Aid'!$A:$A,$A287,'Student Support Aid'!$B:$B,$B287)</f>
        <v>40000</v>
      </c>
      <c r="K287" s="52">
        <f>SUMIFS('School Library Aid'!H:H,'School Library Aid'!$A:$A,$A287,'School Library Aid'!$B:$B,$B287)</f>
        <v>40000</v>
      </c>
      <c r="L287" s="52">
        <v>22414</v>
      </c>
      <c r="M287" s="52">
        <f>SUMIFS('EOS GE24-F23-WEBLOAD'!$G:$G,'EOS GE24-F23-WEBLOAD'!$A:$A,$A287,'EOS GE24-F23-WEBLOAD'!$B:$B,$B287)*2</f>
        <v>3347.2000000000003</v>
      </c>
      <c r="N287" s="52">
        <f>SUMIFS(SPED!D:D,SPED!A:A,A287,SPED!B:B,B287)</f>
        <v>742001.7730541029</v>
      </c>
      <c r="O287" s="55">
        <f t="shared" ref="O287:O350" si="62">SUM(F287:N287)</f>
        <v>1400019.9730541029</v>
      </c>
      <c r="P287" s="52">
        <f t="shared" ref="P287:P350" si="63">IFERROR(O287/E287,0)</f>
        <v>836.53201066808242</v>
      </c>
      <c r="Q287" s="64"/>
      <c r="R287" s="52">
        <f>SUMIFS('EOS GE25-F23-WEBLOAD'!$G:$G,'EOS GE25-F23-WEBLOAD'!$A:$A,$A287,'EOS GE25-F23-WEBLOAD'!$B:$B,$B287)</f>
        <v>1646.9999999999998</v>
      </c>
      <c r="S287" s="52">
        <f>SUMIFS(GENED!$O:$O,GENED!$A:$A,$A287,GENED!$B:$B,$B287)</f>
        <v>688446</v>
      </c>
      <c r="T287" s="52">
        <f>SUMIFS(GENED!$AQ:$AQ,GENED!$A:$A,$A287,GENED!$B:$B,$B287)</f>
        <v>118597</v>
      </c>
      <c r="U287" s="52">
        <f>SUMIFS(GENED!$AA:$AA,GENED!$A:$A,$A287,GENED!$B:$B,$B287)</f>
        <v>19426</v>
      </c>
      <c r="V287" s="52">
        <f>SUMIFS(GENED!$S:$S,GENED!$A:$A,$A287,GENED!$B:$B,$B287)</f>
        <v>0</v>
      </c>
      <c r="W287" s="53">
        <f>SUMIFS(EL!D:D,EL!$A:$A,$A287,EL!$B:$B,$B287)</f>
        <v>10485</v>
      </c>
      <c r="X287" s="52">
        <f>SUMIFS('Student Support Aid'!G:G,'Student Support Aid'!$A:$A,$A287,'Student Support Aid'!$B:$B,$B287)</f>
        <v>40000</v>
      </c>
      <c r="Y287" s="53">
        <f>SUMIFS('School Library Aid'!I:I,'School Library Aid'!$A:$A,$A287,'School Library Aid'!$B:$B,$B287)</f>
        <v>40000</v>
      </c>
      <c r="Z287" s="53">
        <f>SUMIF(AIEA!A:A,A287,AIEA!D:D)</f>
        <v>22698</v>
      </c>
      <c r="AA287" s="53">
        <f>SUMIFS('EOS GE25-F23-WEBLOAD'!$G:$G,'EOS GE25-F23-WEBLOAD'!$A:$A,$A287,'EOS GE25-F23-WEBLOAD'!$B:$B,$B287)*2</f>
        <v>3293.9999999999995</v>
      </c>
      <c r="AB287" s="53">
        <f>SUMIF('Community Ed'!A:A,'Major Revenues'!A287,'Community Ed'!C:C)</f>
        <v>57688.28</v>
      </c>
      <c r="AC287" s="53">
        <f>SUMIFS(SPED!E:E,SPED!A:A,A287,SPED!B:B,B287)</f>
        <v>784568.71599558322</v>
      </c>
      <c r="AD287" s="55">
        <f t="shared" ref="AD287:AD350" si="64">SUM(S287:AC287)</f>
        <v>1785202.9959955832</v>
      </c>
      <c r="AE287" s="55">
        <f t="shared" ref="AE287:AE350" si="65">IFERROR(AD287/R287,0)</f>
        <v>1083.9119587101297</v>
      </c>
      <c r="AF287" s="51"/>
    </row>
    <row r="288" spans="1:32" x14ac:dyDescent="0.25">
      <c r="A288" s="3">
        <v>914</v>
      </c>
      <c r="B288" s="3">
        <v>1</v>
      </c>
      <c r="C288" s="4" t="s">
        <v>312</v>
      </c>
      <c r="D288" s="5">
        <v>6</v>
      </c>
      <c r="E288" s="52">
        <f>SUMIFS('EOS GE24-F23-WEBLOAD'!$G:$G,'EOS GE24-F23-WEBLOAD'!$A:$A,$A288,'EOS GE24-F23-WEBLOAD'!$B:$B,$B288)</f>
        <v>306.79999999999995</v>
      </c>
      <c r="F288" s="52">
        <f>SUMIFS(GENED!$F:$F,GENED!$A:$A,$A288,GENED!$B:$B,$B288)</f>
        <v>84370</v>
      </c>
      <c r="G288" s="52">
        <f>SUMIFS(GENED!$AM:$AM,GENED!$A:$A,$A288,GENED!$B:$B,$B288)</f>
        <v>14745</v>
      </c>
      <c r="H288" s="52">
        <f>SUMIFS(GENED!$J:$J,GENED!$A:$A,$A288,GENED!$B:$B,$B288)</f>
        <v>0</v>
      </c>
      <c r="I288" s="52">
        <f>SUMIFS(EL!C:C,EL!$A:$A,$A288,EL!$B:$B,$B288)</f>
        <v>10486</v>
      </c>
      <c r="J288" s="52">
        <f>SUMIFS('Student Support Aid'!F:F,'Student Support Aid'!$A:$A,$A288,'Student Support Aid'!$B:$B,$B288)</f>
        <v>40000</v>
      </c>
      <c r="K288" s="52">
        <f>SUMIFS('School Library Aid'!H:H,'School Library Aid'!$A:$A,$A288,'School Library Aid'!$B:$B,$B288)</f>
        <v>40000</v>
      </c>
      <c r="L288" s="52">
        <v>23976</v>
      </c>
      <c r="M288" s="52">
        <f>SUMIFS('EOS GE24-F23-WEBLOAD'!$G:$G,'EOS GE24-F23-WEBLOAD'!$A:$A,$A288,'EOS GE24-F23-WEBLOAD'!$B:$B,$B288)*2</f>
        <v>613.59999999999991</v>
      </c>
      <c r="N288" s="52">
        <f>SUMIFS(SPED!D:D,SPED!A:A,A288,SPED!B:B,B288)</f>
        <v>114857.16969775589</v>
      </c>
      <c r="O288" s="55">
        <f t="shared" si="62"/>
        <v>329047.76969775592</v>
      </c>
      <c r="P288" s="52">
        <f t="shared" si="63"/>
        <v>1072.5155466028552</v>
      </c>
      <c r="Q288" s="64"/>
      <c r="R288" s="52">
        <f>SUMIFS('EOS GE25-F23-WEBLOAD'!$G:$G,'EOS GE25-F23-WEBLOAD'!$A:$A,$A288,'EOS GE25-F23-WEBLOAD'!$B:$B,$B288)</f>
        <v>305.79999999999995</v>
      </c>
      <c r="S288" s="52">
        <f>SUMIFS(GENED!$O:$O,GENED!$A:$A,$A288,GENED!$B:$B,$B288)</f>
        <v>127825</v>
      </c>
      <c r="T288" s="52">
        <f>SUMIFS(GENED!$AQ:$AQ,GENED!$A:$A,$A288,GENED!$B:$B,$B288)</f>
        <v>22526</v>
      </c>
      <c r="U288" s="52">
        <f>SUMIFS(GENED!$AA:$AA,GENED!$A:$A,$A288,GENED!$B:$B,$B288)</f>
        <v>0</v>
      </c>
      <c r="V288" s="52">
        <f>SUMIFS(GENED!$S:$S,GENED!$A:$A,$A288,GENED!$B:$B,$B288)</f>
        <v>0</v>
      </c>
      <c r="W288" s="53">
        <f>SUMIFS(EL!D:D,EL!$A:$A,$A288,EL!$B:$B,$B288)</f>
        <v>10486</v>
      </c>
      <c r="X288" s="52">
        <f>SUMIFS('Student Support Aid'!G:G,'Student Support Aid'!$A:$A,$A288,'Student Support Aid'!$B:$B,$B288)</f>
        <v>40000</v>
      </c>
      <c r="Y288" s="53">
        <f>SUMIFS('School Library Aid'!I:I,'School Library Aid'!$A:$A,$A288,'School Library Aid'!$B:$B,$B288)</f>
        <v>40000</v>
      </c>
      <c r="Z288" s="53">
        <f>SUMIF(AIEA!A:A,A288,AIEA!D:D)</f>
        <v>24260</v>
      </c>
      <c r="AA288" s="53">
        <f>SUMIFS('EOS GE25-F23-WEBLOAD'!$G:$G,'EOS GE25-F23-WEBLOAD'!$A:$A,$A288,'EOS GE25-F23-WEBLOAD'!$B:$B,$B288)*2</f>
        <v>611.59999999999991</v>
      </c>
      <c r="AB288" s="53">
        <f>SUMIF('Community Ed'!A:A,'Major Revenues'!A288,'Community Ed'!C:C)</f>
        <v>0</v>
      </c>
      <c r="AC288" s="53">
        <f>SUMIFS(SPED!E:E,SPED!A:A,A288,SPED!B:B,B288)</f>
        <v>122540.23261131265</v>
      </c>
      <c r="AD288" s="55">
        <f t="shared" si="64"/>
        <v>388248.83261131262</v>
      </c>
      <c r="AE288" s="55">
        <f t="shared" si="65"/>
        <v>1269.6168496118792</v>
      </c>
      <c r="AF288" s="51"/>
    </row>
    <row r="289" spans="1:32" x14ac:dyDescent="0.25">
      <c r="A289" s="3">
        <v>2071</v>
      </c>
      <c r="B289" s="3">
        <v>1</v>
      </c>
      <c r="C289" s="4" t="s">
        <v>313</v>
      </c>
      <c r="D289" s="5">
        <v>6</v>
      </c>
      <c r="E289" s="52">
        <f>SUMIFS('EOS GE24-F23-WEBLOAD'!$G:$G,'EOS GE24-F23-WEBLOAD'!$A:$A,$A289,'EOS GE24-F23-WEBLOAD'!$B:$B,$B289)</f>
        <v>1048.4000000000001</v>
      </c>
      <c r="F289" s="52">
        <f>SUMIFS(GENED!$F:$F,GENED!$A:$A,$A289,GENED!$B:$B,$B289)</f>
        <v>288310</v>
      </c>
      <c r="G289" s="52">
        <f>SUMIFS(GENED!$AM:$AM,GENED!$A:$A,$A289,GENED!$B:$B,$B289)</f>
        <v>25148</v>
      </c>
      <c r="H289" s="52">
        <f>SUMIFS(GENED!$J:$J,GENED!$A:$A,$A289,GENED!$B:$B,$B289)</f>
        <v>5926.3089480000199</v>
      </c>
      <c r="I289" s="52">
        <f>SUMIFS(EL!C:C,EL!$A:$A,$A289,EL!$B:$B,$B289)</f>
        <v>10482</v>
      </c>
      <c r="J289" s="52">
        <f>SUMIFS('Student Support Aid'!F:F,'Student Support Aid'!$A:$A,$A289,'Student Support Aid'!$B:$B,$B289)</f>
        <v>40000</v>
      </c>
      <c r="K289" s="52">
        <f>SUMIFS('School Library Aid'!H:H,'School Library Aid'!$A:$A,$A289,'School Library Aid'!$B:$B,$B289)</f>
        <v>40000</v>
      </c>
      <c r="L289" s="52">
        <v>0</v>
      </c>
      <c r="M289" s="52">
        <f>SUMIFS('EOS GE24-F23-WEBLOAD'!$G:$G,'EOS GE24-F23-WEBLOAD'!$A:$A,$A289,'EOS GE24-F23-WEBLOAD'!$B:$B,$B289)*2</f>
        <v>2096.8000000000002</v>
      </c>
      <c r="N289" s="52">
        <f>SUMIFS(SPED!D:D,SPED!A:A,A289,SPED!B:B,B289)</f>
        <v>349666.45067717531</v>
      </c>
      <c r="O289" s="55">
        <f t="shared" si="62"/>
        <v>761629.55962517532</v>
      </c>
      <c r="P289" s="52">
        <f t="shared" si="63"/>
        <v>726.46848495342931</v>
      </c>
      <c r="Q289" s="64"/>
      <c r="R289" s="52">
        <f>SUMIFS('EOS GE25-F23-WEBLOAD'!$G:$G,'EOS GE25-F23-WEBLOAD'!$A:$A,$A289,'EOS GE25-F23-WEBLOAD'!$B:$B,$B289)</f>
        <v>1048.4000000000001</v>
      </c>
      <c r="S289" s="52">
        <f>SUMIFS(GENED!$O:$O,GENED!$A:$A,$A289,GENED!$B:$B,$B289)</f>
        <v>438231</v>
      </c>
      <c r="T289" s="52">
        <f>SUMIFS(GENED!$AQ:$AQ,GENED!$A:$A,$A289,GENED!$B:$B,$B289)</f>
        <v>34090.447999998927</v>
      </c>
      <c r="U289" s="52">
        <f>SUMIFS(GENED!$AA:$AA,GENED!$A:$A,$A289,GENED!$B:$B,$B289)</f>
        <v>0</v>
      </c>
      <c r="V289" s="52">
        <f>SUMIFS(GENED!$S:$S,GENED!$A:$A,$A289,GENED!$B:$B,$B289)</f>
        <v>1307.6157019864186</v>
      </c>
      <c r="W289" s="53">
        <f>SUMIFS(EL!D:D,EL!$A:$A,$A289,EL!$B:$B,$B289)</f>
        <v>10482</v>
      </c>
      <c r="X289" s="52">
        <f>SUMIFS('Student Support Aid'!G:G,'Student Support Aid'!$A:$A,$A289,'Student Support Aid'!$B:$B,$B289)</f>
        <v>40000</v>
      </c>
      <c r="Y289" s="53">
        <f>SUMIFS('School Library Aid'!I:I,'School Library Aid'!$A:$A,$A289,'School Library Aid'!$B:$B,$B289)</f>
        <v>40000</v>
      </c>
      <c r="Z289" s="53">
        <f>SUMIF(AIEA!A:A,A289,AIEA!D:D)</f>
        <v>0</v>
      </c>
      <c r="AA289" s="53">
        <f>SUMIFS('EOS GE25-F23-WEBLOAD'!$G:$G,'EOS GE25-F23-WEBLOAD'!$A:$A,$A289,'EOS GE25-F23-WEBLOAD'!$B:$B,$B289)*2</f>
        <v>2096.8000000000002</v>
      </c>
      <c r="AB289" s="53">
        <f>SUMIF('Community Ed'!A:A,'Major Revenues'!A289,'Community Ed'!C:C)</f>
        <v>0</v>
      </c>
      <c r="AC289" s="53">
        <f>SUMIFS(SPED!E:E,SPED!A:A,A289,SPED!B:B,B289)</f>
        <v>346421.52639168873</v>
      </c>
      <c r="AD289" s="55">
        <f t="shared" si="64"/>
        <v>912629.39009367418</v>
      </c>
      <c r="AE289" s="55">
        <f t="shared" si="65"/>
        <v>870.49731981464527</v>
      </c>
      <c r="AF289" s="51"/>
    </row>
    <row r="290" spans="1:32" x14ac:dyDescent="0.25">
      <c r="A290" s="3">
        <v>2125</v>
      </c>
      <c r="B290" s="3">
        <v>1</v>
      </c>
      <c r="C290" s="4" t="s">
        <v>314</v>
      </c>
      <c r="D290" s="5">
        <v>5</v>
      </c>
      <c r="E290" s="52">
        <f>SUMIFS('EOS GE24-F23-WEBLOAD'!$G:$G,'EOS GE24-F23-WEBLOAD'!$A:$A,$A290,'EOS GE24-F23-WEBLOAD'!$B:$B,$B290)</f>
        <v>1086.4000000000001</v>
      </c>
      <c r="F290" s="52">
        <f>SUMIFS(GENED!$F:$F,GENED!$A:$A,$A290,GENED!$B:$B,$B290)</f>
        <v>298760</v>
      </c>
      <c r="G290" s="52">
        <f>SUMIFS(GENED!$AM:$AM,GENED!$A:$A,$A290,GENED!$B:$B,$B290)</f>
        <v>39392</v>
      </c>
      <c r="H290" s="52">
        <f>SUMIFS(GENED!$J:$J,GENED!$A:$A,$A290,GENED!$B:$B,$B290)</f>
        <v>0</v>
      </c>
      <c r="I290" s="52">
        <f>SUMIFS(EL!C:C,EL!$A:$A,$A290,EL!$B:$B,$B290)</f>
        <v>23689</v>
      </c>
      <c r="J290" s="52">
        <f>SUMIFS('Student Support Aid'!F:F,'Student Support Aid'!$A:$A,$A290,'Student Support Aid'!$B:$B,$B290)</f>
        <v>40000</v>
      </c>
      <c r="K290" s="52">
        <f>SUMIFS('School Library Aid'!H:H,'School Library Aid'!$A:$A,$A290,'School Library Aid'!$B:$B,$B290)</f>
        <v>40000</v>
      </c>
      <c r="L290" s="52">
        <v>0</v>
      </c>
      <c r="M290" s="52">
        <f>SUMIFS('EOS GE24-F23-WEBLOAD'!$G:$G,'EOS GE24-F23-WEBLOAD'!$A:$A,$A290,'EOS GE24-F23-WEBLOAD'!$B:$B,$B290)*2</f>
        <v>2172.8000000000002</v>
      </c>
      <c r="N290" s="52">
        <f>SUMIFS(SPED!D:D,SPED!A:A,A290,SPED!B:B,B290)</f>
        <v>453717.81530129735</v>
      </c>
      <c r="O290" s="55">
        <f t="shared" si="62"/>
        <v>897731.61530129728</v>
      </c>
      <c r="P290" s="52">
        <f t="shared" si="63"/>
        <v>826.33617019633391</v>
      </c>
      <c r="Q290" s="64"/>
      <c r="R290" s="52">
        <f>SUMIFS('EOS GE25-F23-WEBLOAD'!$G:$G,'EOS GE25-F23-WEBLOAD'!$A:$A,$A290,'EOS GE25-F23-WEBLOAD'!$B:$B,$B290)</f>
        <v>1086.4000000000001</v>
      </c>
      <c r="S290" s="52">
        <f>SUMIFS(GENED!$O:$O,GENED!$A:$A,$A290,GENED!$B:$B,$B290)</f>
        <v>454115</v>
      </c>
      <c r="T290" s="52">
        <f>SUMIFS(GENED!$AQ:$AQ,GENED!$A:$A,$A290,GENED!$B:$B,$B290)</f>
        <v>54997</v>
      </c>
      <c r="U290" s="52">
        <f>SUMIFS(GENED!$AA:$AA,GENED!$A:$A,$A290,GENED!$B:$B,$B290)</f>
        <v>26829</v>
      </c>
      <c r="V290" s="52">
        <f>SUMIFS(GENED!$S:$S,GENED!$A:$A,$A290,GENED!$B:$B,$B290)</f>
        <v>0</v>
      </c>
      <c r="W290" s="53">
        <f>SUMIFS(EL!D:D,EL!$A:$A,$A290,EL!$B:$B,$B290)</f>
        <v>23689</v>
      </c>
      <c r="X290" s="52">
        <f>SUMIFS('Student Support Aid'!G:G,'Student Support Aid'!$A:$A,$A290,'Student Support Aid'!$B:$B,$B290)</f>
        <v>40000</v>
      </c>
      <c r="Y290" s="53">
        <f>SUMIFS('School Library Aid'!I:I,'School Library Aid'!$A:$A,$A290,'School Library Aid'!$B:$B,$B290)</f>
        <v>40000</v>
      </c>
      <c r="Z290" s="53">
        <f>SUMIF(AIEA!A:A,A290,AIEA!D:D)</f>
        <v>0</v>
      </c>
      <c r="AA290" s="53">
        <f>SUMIFS('EOS GE25-F23-WEBLOAD'!$G:$G,'EOS GE25-F23-WEBLOAD'!$A:$A,$A290,'EOS GE25-F23-WEBLOAD'!$B:$B,$B290)*2</f>
        <v>2172.8000000000002</v>
      </c>
      <c r="AB290" s="53">
        <f>SUMIF('Community Ed'!A:A,'Major Revenues'!A290,'Community Ed'!C:C)</f>
        <v>0</v>
      </c>
      <c r="AC290" s="53">
        <f>SUMIFS(SPED!E:E,SPED!A:A,A290,SPED!B:B,B290)</f>
        <v>428956.57729870931</v>
      </c>
      <c r="AD290" s="55">
        <f t="shared" si="64"/>
        <v>1070759.3772987095</v>
      </c>
      <c r="AE290" s="55">
        <f t="shared" si="65"/>
        <v>985.60325598187535</v>
      </c>
      <c r="AF290" s="51"/>
    </row>
    <row r="291" spans="1:32" x14ac:dyDescent="0.25">
      <c r="A291" s="3">
        <v>2134</v>
      </c>
      <c r="B291" s="3">
        <v>1</v>
      </c>
      <c r="C291" s="4" t="s">
        <v>315</v>
      </c>
      <c r="D291" s="5">
        <v>6</v>
      </c>
      <c r="E291" s="52">
        <f>SUMIFS('EOS GE24-F23-WEBLOAD'!$G:$G,'EOS GE24-F23-WEBLOAD'!$A:$A,$A291,'EOS GE24-F23-WEBLOAD'!$B:$B,$B291)</f>
        <v>773.4</v>
      </c>
      <c r="F291" s="52">
        <f>SUMIFS(GENED!$F:$F,GENED!$A:$A,$A291,GENED!$B:$B,$B291)</f>
        <v>212685</v>
      </c>
      <c r="G291" s="52">
        <f>SUMIFS(GENED!$AM:$AM,GENED!$A:$A,$A291,GENED!$B:$B,$B291)</f>
        <v>48970</v>
      </c>
      <c r="H291" s="52">
        <f>SUMIFS(GENED!$J:$J,GENED!$A:$A,$A291,GENED!$B:$B,$B291)</f>
        <v>0</v>
      </c>
      <c r="I291" s="52">
        <f>SUMIFS(EL!C:C,EL!$A:$A,$A291,EL!$B:$B,$B291)</f>
        <v>13269</v>
      </c>
      <c r="J291" s="52">
        <f>SUMIFS('Student Support Aid'!F:F,'Student Support Aid'!$A:$A,$A291,'Student Support Aid'!$B:$B,$B291)</f>
        <v>40000</v>
      </c>
      <c r="K291" s="52">
        <f>SUMIFS('School Library Aid'!H:H,'School Library Aid'!$A:$A,$A291,'School Library Aid'!$B:$B,$B291)</f>
        <v>40000</v>
      </c>
      <c r="L291" s="52">
        <v>0</v>
      </c>
      <c r="M291" s="52">
        <f>SUMIFS('EOS GE24-F23-WEBLOAD'!$G:$G,'EOS GE24-F23-WEBLOAD'!$A:$A,$A291,'EOS GE24-F23-WEBLOAD'!$B:$B,$B291)*2</f>
        <v>1546.8</v>
      </c>
      <c r="N291" s="52">
        <f>SUMIFS(SPED!D:D,SPED!A:A,A291,SPED!B:B,B291)</f>
        <v>300886.76113196998</v>
      </c>
      <c r="O291" s="55">
        <f t="shared" si="62"/>
        <v>657357.56113197003</v>
      </c>
      <c r="P291" s="52">
        <f t="shared" si="63"/>
        <v>849.95805680368505</v>
      </c>
      <c r="Q291" s="64"/>
      <c r="R291" s="52">
        <f>SUMIFS('EOS GE25-F23-WEBLOAD'!$G:$G,'EOS GE25-F23-WEBLOAD'!$A:$A,$A291,'EOS GE25-F23-WEBLOAD'!$B:$B,$B291)</f>
        <v>755.40000000000009</v>
      </c>
      <c r="S291" s="52">
        <f>SUMIFS(GENED!$O:$O,GENED!$A:$A,$A291,GENED!$B:$B,$B291)</f>
        <v>315757</v>
      </c>
      <c r="T291" s="52">
        <f>SUMIFS(GENED!$AQ:$AQ,GENED!$A:$A,$A291,GENED!$B:$B,$B291)</f>
        <v>74362</v>
      </c>
      <c r="U291" s="52">
        <f>SUMIFS(GENED!$AA:$AA,GENED!$A:$A,$A291,GENED!$B:$B,$B291)</f>
        <v>31484</v>
      </c>
      <c r="V291" s="52">
        <f>SUMIFS(GENED!$S:$S,GENED!$A:$A,$A291,GENED!$B:$B,$B291)</f>
        <v>0</v>
      </c>
      <c r="W291" s="53">
        <f>SUMIFS(EL!D:D,EL!$A:$A,$A291,EL!$B:$B,$B291)</f>
        <v>13300</v>
      </c>
      <c r="X291" s="52">
        <f>SUMIFS('Student Support Aid'!G:G,'Student Support Aid'!$A:$A,$A291,'Student Support Aid'!$B:$B,$B291)</f>
        <v>40000</v>
      </c>
      <c r="Y291" s="53">
        <f>SUMIFS('School Library Aid'!I:I,'School Library Aid'!$A:$A,$A291,'School Library Aid'!$B:$B,$B291)</f>
        <v>40000</v>
      </c>
      <c r="Z291" s="53">
        <f>SUMIF(AIEA!A:A,A291,AIEA!D:D)</f>
        <v>0</v>
      </c>
      <c r="AA291" s="53">
        <f>SUMIFS('EOS GE25-F23-WEBLOAD'!$G:$G,'EOS GE25-F23-WEBLOAD'!$A:$A,$A291,'EOS GE25-F23-WEBLOAD'!$B:$B,$B291)*2</f>
        <v>1510.8000000000002</v>
      </c>
      <c r="AB291" s="53">
        <f>SUMIF('Community Ed'!A:A,'Major Revenues'!A291,'Community Ed'!C:C)</f>
        <v>0</v>
      </c>
      <c r="AC291" s="53">
        <f>SUMIFS(SPED!E:E,SPED!A:A,A291,SPED!B:B,B291)</f>
        <v>326104.57789244503</v>
      </c>
      <c r="AD291" s="55">
        <f t="shared" si="64"/>
        <v>842518.37789244507</v>
      </c>
      <c r="AE291" s="55">
        <f t="shared" si="65"/>
        <v>1115.3274793386881</v>
      </c>
      <c r="AF291" s="51"/>
    </row>
    <row r="292" spans="1:32" x14ac:dyDescent="0.25">
      <c r="A292" s="3">
        <v>2135</v>
      </c>
      <c r="B292" s="3">
        <v>1</v>
      </c>
      <c r="C292" s="4" t="s">
        <v>316</v>
      </c>
      <c r="D292" s="5">
        <v>5</v>
      </c>
      <c r="E292" s="52">
        <f>SUMIFS('EOS GE24-F23-WEBLOAD'!$G:$G,'EOS GE24-F23-WEBLOAD'!$A:$A,$A292,'EOS GE24-F23-WEBLOAD'!$B:$B,$B292)</f>
        <v>1024.4000000000001</v>
      </c>
      <c r="F292" s="52">
        <f>SUMIFS(GENED!$F:$F,GENED!$A:$A,$A292,GENED!$B:$B,$B292)</f>
        <v>281710</v>
      </c>
      <c r="G292" s="52">
        <f>SUMIFS(GENED!$AM:$AM,GENED!$A:$A,$A292,GENED!$B:$B,$B292)</f>
        <v>35684</v>
      </c>
      <c r="H292" s="52">
        <f>SUMIFS(GENED!$J:$J,GENED!$A:$A,$A292,GENED!$B:$B,$B292)</f>
        <v>0</v>
      </c>
      <c r="I292" s="52">
        <f>SUMIFS(EL!C:C,EL!$A:$A,$A292,EL!$B:$B,$B292)</f>
        <v>0</v>
      </c>
      <c r="J292" s="52">
        <f>SUMIFS('Student Support Aid'!F:F,'Student Support Aid'!$A:$A,$A292,'Student Support Aid'!$B:$B,$B292)</f>
        <v>40000</v>
      </c>
      <c r="K292" s="52">
        <f>SUMIFS('School Library Aid'!H:H,'School Library Aid'!$A:$A,$A292,'School Library Aid'!$B:$B,$B292)</f>
        <v>40000</v>
      </c>
      <c r="L292" s="52">
        <v>0</v>
      </c>
      <c r="M292" s="52">
        <f>SUMIFS('EOS GE24-F23-WEBLOAD'!$G:$G,'EOS GE24-F23-WEBLOAD'!$A:$A,$A292,'EOS GE24-F23-WEBLOAD'!$B:$B,$B292)*2</f>
        <v>2048.8000000000002</v>
      </c>
      <c r="N292" s="52">
        <f>SUMIFS(SPED!D:D,SPED!A:A,A292,SPED!B:B,B292)</f>
        <v>356609.23581745266</v>
      </c>
      <c r="O292" s="55">
        <f t="shared" si="62"/>
        <v>756052.03581745271</v>
      </c>
      <c r="P292" s="52">
        <f t="shared" si="63"/>
        <v>738.04376788115246</v>
      </c>
      <c r="Q292" s="64"/>
      <c r="R292" s="52">
        <f>SUMIFS('EOS GE25-F23-WEBLOAD'!$G:$G,'EOS GE25-F23-WEBLOAD'!$A:$A,$A292,'EOS GE25-F23-WEBLOAD'!$B:$B,$B292)</f>
        <v>1040.4000000000001</v>
      </c>
      <c r="S292" s="52">
        <f>SUMIFS(GENED!$O:$O,GENED!$A:$A,$A292,GENED!$B:$B,$B292)</f>
        <v>434887</v>
      </c>
      <c r="T292" s="52">
        <f>SUMIFS(GENED!$AQ:$AQ,GENED!$A:$A,$A292,GENED!$B:$B,$B292)</f>
        <v>54777</v>
      </c>
      <c r="U292" s="52">
        <f>SUMIFS(GENED!$AA:$AA,GENED!$A:$A,$A292,GENED!$B:$B,$B292)</f>
        <v>55545</v>
      </c>
      <c r="V292" s="52">
        <f>SUMIFS(GENED!$S:$S,GENED!$A:$A,$A292,GENED!$B:$B,$B292)</f>
        <v>0</v>
      </c>
      <c r="W292" s="53">
        <f>SUMIFS(EL!D:D,EL!$A:$A,$A292,EL!$B:$B,$B292)</f>
        <v>0</v>
      </c>
      <c r="X292" s="52">
        <f>SUMIFS('Student Support Aid'!G:G,'Student Support Aid'!$A:$A,$A292,'Student Support Aid'!$B:$B,$B292)</f>
        <v>40000</v>
      </c>
      <c r="Y292" s="53">
        <f>SUMIFS('School Library Aid'!I:I,'School Library Aid'!$A:$A,$A292,'School Library Aid'!$B:$B,$B292)</f>
        <v>40000</v>
      </c>
      <c r="Z292" s="53">
        <f>SUMIF(AIEA!A:A,A292,AIEA!D:D)</f>
        <v>0</v>
      </c>
      <c r="AA292" s="53">
        <f>SUMIFS('EOS GE25-F23-WEBLOAD'!$G:$G,'EOS GE25-F23-WEBLOAD'!$A:$A,$A292,'EOS GE25-F23-WEBLOAD'!$B:$B,$B292)*2</f>
        <v>2080.8000000000002</v>
      </c>
      <c r="AB292" s="53">
        <f>SUMIF('Community Ed'!A:A,'Major Revenues'!A292,'Community Ed'!C:C)</f>
        <v>0</v>
      </c>
      <c r="AC292" s="53">
        <f>SUMIFS(SPED!E:E,SPED!A:A,A292,SPED!B:B,B292)</f>
        <v>390578.14003697643</v>
      </c>
      <c r="AD292" s="55">
        <f t="shared" si="64"/>
        <v>1017867.9400369765</v>
      </c>
      <c r="AE292" s="55">
        <f t="shared" si="65"/>
        <v>978.34288738655937</v>
      </c>
      <c r="AF292" s="51"/>
    </row>
    <row r="293" spans="1:32" x14ac:dyDescent="0.25">
      <c r="A293" s="3">
        <v>2137</v>
      </c>
      <c r="B293" s="3">
        <v>1</v>
      </c>
      <c r="C293" s="4" t="s">
        <v>317</v>
      </c>
      <c r="D293" s="5">
        <v>6</v>
      </c>
      <c r="E293" s="52">
        <f>SUMIFS('EOS GE24-F23-WEBLOAD'!$G:$G,'EOS GE24-F23-WEBLOAD'!$A:$A,$A293,'EOS GE24-F23-WEBLOAD'!$B:$B,$B293)</f>
        <v>597.79999999999995</v>
      </c>
      <c r="F293" s="52">
        <f>SUMIFS(GENED!$F:$F,GENED!$A:$A,$A293,GENED!$B:$B,$B293)</f>
        <v>164395</v>
      </c>
      <c r="G293" s="52">
        <f>SUMIFS(GENED!$AM:$AM,GENED!$A:$A,$A293,GENED!$B:$B,$B293)</f>
        <v>15553</v>
      </c>
      <c r="H293" s="52">
        <f>SUMIFS(GENED!$J:$J,GENED!$A:$A,$A293,GENED!$B:$B,$B293)</f>
        <v>0</v>
      </c>
      <c r="I293" s="52">
        <f>SUMIFS(EL!C:C,EL!$A:$A,$A293,EL!$B:$B,$B293)</f>
        <v>10483</v>
      </c>
      <c r="J293" s="52">
        <f>SUMIFS('Student Support Aid'!F:F,'Student Support Aid'!$A:$A,$A293,'Student Support Aid'!$B:$B,$B293)</f>
        <v>40000</v>
      </c>
      <c r="K293" s="52">
        <f>SUMIFS('School Library Aid'!H:H,'School Library Aid'!$A:$A,$A293,'School Library Aid'!$B:$B,$B293)</f>
        <v>40000</v>
      </c>
      <c r="L293" s="52">
        <v>0</v>
      </c>
      <c r="M293" s="52">
        <f>SUMIFS('EOS GE24-F23-WEBLOAD'!$G:$G,'EOS GE24-F23-WEBLOAD'!$A:$A,$A293,'EOS GE24-F23-WEBLOAD'!$B:$B,$B293)*2</f>
        <v>1195.5999999999999</v>
      </c>
      <c r="N293" s="52">
        <f>SUMIFS(SPED!D:D,SPED!A:A,A293,SPED!B:B,B293)</f>
        <v>291305.82895684149</v>
      </c>
      <c r="O293" s="55">
        <f t="shared" si="62"/>
        <v>562932.42895684147</v>
      </c>
      <c r="P293" s="52">
        <f t="shared" si="63"/>
        <v>941.67351782676735</v>
      </c>
      <c r="Q293" s="64"/>
      <c r="R293" s="52">
        <f>SUMIFS('EOS GE25-F23-WEBLOAD'!$G:$G,'EOS GE25-F23-WEBLOAD'!$A:$A,$A293,'EOS GE25-F23-WEBLOAD'!$B:$B,$B293)</f>
        <v>583.6</v>
      </c>
      <c r="S293" s="52">
        <f>SUMIFS(GENED!$O:$O,GENED!$A:$A,$A293,GENED!$B:$B,$B293)</f>
        <v>243945</v>
      </c>
      <c r="T293" s="52">
        <f>SUMIFS(GENED!$AQ:$AQ,GENED!$A:$A,$A293,GENED!$B:$B,$B293)</f>
        <v>24684</v>
      </c>
      <c r="U293" s="52">
        <f>SUMIFS(GENED!$AA:$AA,GENED!$A:$A,$A293,GENED!$B:$B,$B293)</f>
        <v>0</v>
      </c>
      <c r="V293" s="52">
        <f>SUMIFS(GENED!$S:$S,GENED!$A:$A,$A293,GENED!$B:$B,$B293)</f>
        <v>0</v>
      </c>
      <c r="W293" s="53">
        <f>SUMIFS(EL!D:D,EL!$A:$A,$A293,EL!$B:$B,$B293)</f>
        <v>10483</v>
      </c>
      <c r="X293" s="52">
        <f>SUMIFS('Student Support Aid'!G:G,'Student Support Aid'!$A:$A,$A293,'Student Support Aid'!$B:$B,$B293)</f>
        <v>40000</v>
      </c>
      <c r="Y293" s="53">
        <f>SUMIFS('School Library Aid'!I:I,'School Library Aid'!$A:$A,$A293,'School Library Aid'!$B:$B,$B293)</f>
        <v>40000</v>
      </c>
      <c r="Z293" s="53">
        <f>SUMIF(AIEA!A:A,A293,AIEA!D:D)</f>
        <v>0</v>
      </c>
      <c r="AA293" s="53">
        <f>SUMIFS('EOS GE25-F23-WEBLOAD'!$G:$G,'EOS GE25-F23-WEBLOAD'!$A:$A,$A293,'EOS GE25-F23-WEBLOAD'!$B:$B,$B293)*2</f>
        <v>1167.2</v>
      </c>
      <c r="AB293" s="53">
        <f>SUMIF('Community Ed'!A:A,'Major Revenues'!A293,'Community Ed'!C:C)</f>
        <v>10720.2</v>
      </c>
      <c r="AC293" s="53">
        <f>SUMIFS(SPED!E:E,SPED!A:A,A293,SPED!B:B,B293)</f>
        <v>306315.84392347035</v>
      </c>
      <c r="AD293" s="55">
        <f t="shared" si="64"/>
        <v>677315.24392347038</v>
      </c>
      <c r="AE293" s="55">
        <f t="shared" si="65"/>
        <v>1160.5812952766798</v>
      </c>
      <c r="AF293" s="51"/>
    </row>
    <row r="294" spans="1:32" x14ac:dyDescent="0.25">
      <c r="A294" s="3">
        <v>2142</v>
      </c>
      <c r="B294" s="3">
        <v>1</v>
      </c>
      <c r="C294" s="4" t="s">
        <v>318</v>
      </c>
      <c r="D294" s="5">
        <v>5</v>
      </c>
      <c r="E294" s="52">
        <f>SUMIFS('EOS GE24-F23-WEBLOAD'!$G:$G,'EOS GE24-F23-WEBLOAD'!$A:$A,$A294,'EOS GE24-F23-WEBLOAD'!$B:$B,$B294)</f>
        <v>2110</v>
      </c>
      <c r="F294" s="52">
        <f>SUMIFS(GENED!$F:$F,GENED!$A:$A,$A294,GENED!$B:$B,$B294)</f>
        <v>580250</v>
      </c>
      <c r="G294" s="52">
        <f>SUMIFS(GENED!$AM:$AM,GENED!$A:$A,$A294,GENED!$B:$B,$B294)</f>
        <v>139737</v>
      </c>
      <c r="H294" s="52">
        <f>SUMIFS(GENED!$J:$J,GENED!$A:$A,$A294,GENED!$B:$B,$B294)</f>
        <v>54829.827994147548</v>
      </c>
      <c r="I294" s="52">
        <f>SUMIFS(EL!C:C,EL!$A:$A,$A294,EL!$B:$B,$B294)</f>
        <v>0</v>
      </c>
      <c r="J294" s="52">
        <f>SUMIFS('Student Support Aid'!F:F,'Student Support Aid'!$A:$A,$A294,'Student Support Aid'!$B:$B,$B294)</f>
        <v>40000</v>
      </c>
      <c r="K294" s="52">
        <f>SUMIFS('School Library Aid'!H:H,'School Library Aid'!$A:$A,$A294,'School Library Aid'!$B:$B,$B294)</f>
        <v>40000</v>
      </c>
      <c r="L294" s="52">
        <v>65724</v>
      </c>
      <c r="M294" s="52">
        <f>SUMIFS('EOS GE24-F23-WEBLOAD'!$G:$G,'EOS GE24-F23-WEBLOAD'!$A:$A,$A294,'EOS GE24-F23-WEBLOAD'!$B:$B,$B294)*2</f>
        <v>4220</v>
      </c>
      <c r="N294" s="52">
        <f>SUMIFS(SPED!D:D,SPED!A:A,A294,SPED!B:B,B294)</f>
        <v>843757.48225396965</v>
      </c>
      <c r="O294" s="55">
        <f t="shared" si="62"/>
        <v>1768518.3102481172</v>
      </c>
      <c r="P294" s="52">
        <f t="shared" si="63"/>
        <v>838.16033661048209</v>
      </c>
      <c r="Q294" s="64"/>
      <c r="R294" s="52">
        <f>SUMIFS('EOS GE25-F23-WEBLOAD'!$G:$G,'EOS GE25-F23-WEBLOAD'!$A:$A,$A294,'EOS GE25-F23-WEBLOAD'!$B:$B,$B294)</f>
        <v>2062.4</v>
      </c>
      <c r="S294" s="52">
        <f>SUMIFS(GENED!$O:$O,GENED!$A:$A,$A294,GENED!$B:$B,$B294)</f>
        <v>862083</v>
      </c>
      <c r="T294" s="52">
        <f>SUMIFS(GENED!$AQ:$AQ,GENED!$A:$A,$A294,GENED!$B:$B,$B294)</f>
        <v>199404.3900000006</v>
      </c>
      <c r="U294" s="52">
        <f>SUMIFS(GENED!$AA:$AA,GENED!$A:$A,$A294,GENED!$B:$B,$B294)</f>
        <v>0</v>
      </c>
      <c r="V294" s="52">
        <f>SUMIFS(GENED!$S:$S,GENED!$A:$A,$A294,GENED!$B:$B,$B294)</f>
        <v>43186.94982302608</v>
      </c>
      <c r="W294" s="53">
        <f>SUMIFS(EL!D:D,EL!$A:$A,$A294,EL!$B:$B,$B294)</f>
        <v>0</v>
      </c>
      <c r="X294" s="52">
        <f>SUMIFS('Student Support Aid'!G:G,'Student Support Aid'!$A:$A,$A294,'Student Support Aid'!$B:$B,$B294)</f>
        <v>40000</v>
      </c>
      <c r="Y294" s="53">
        <f>SUMIFS('School Library Aid'!I:I,'School Library Aid'!$A:$A,$A294,'School Library Aid'!$B:$B,$B294)</f>
        <v>40000</v>
      </c>
      <c r="Z294" s="53">
        <f>SUMIF(AIEA!A:A,A294,AIEA!D:D)</f>
        <v>67712</v>
      </c>
      <c r="AA294" s="53">
        <f>SUMIFS('EOS GE25-F23-WEBLOAD'!$G:$G,'EOS GE25-F23-WEBLOAD'!$A:$A,$A294,'EOS GE25-F23-WEBLOAD'!$B:$B,$B294)*2</f>
        <v>4124.8</v>
      </c>
      <c r="AB294" s="53">
        <f>SUMIF('Community Ed'!A:A,'Major Revenues'!A294,'Community Ed'!C:C)</f>
        <v>0</v>
      </c>
      <c r="AC294" s="53">
        <f>SUMIFS(SPED!E:E,SPED!A:A,A294,SPED!B:B,B294)</f>
        <v>802303.03113160562</v>
      </c>
      <c r="AD294" s="55">
        <f t="shared" si="64"/>
        <v>2058814.1709546323</v>
      </c>
      <c r="AE294" s="55">
        <f t="shared" si="65"/>
        <v>998.26133192136945</v>
      </c>
      <c r="AF294" s="51"/>
    </row>
    <row r="295" spans="1:32" x14ac:dyDescent="0.25">
      <c r="A295" s="3">
        <v>2143</v>
      </c>
      <c r="B295" s="3">
        <v>1</v>
      </c>
      <c r="C295" s="4" t="s">
        <v>319</v>
      </c>
      <c r="D295" s="5">
        <v>6</v>
      </c>
      <c r="E295" s="52">
        <f>SUMIFS('EOS GE24-F23-WEBLOAD'!$G:$G,'EOS GE24-F23-WEBLOAD'!$A:$A,$A295,'EOS GE24-F23-WEBLOAD'!$B:$B,$B295)</f>
        <v>804.19999999999993</v>
      </c>
      <c r="F295" s="52">
        <f>SUMIFS(GENED!$F:$F,GENED!$A:$A,$A295,GENED!$B:$B,$B295)</f>
        <v>221155</v>
      </c>
      <c r="G295" s="52">
        <f>SUMIFS(GENED!$AM:$AM,GENED!$A:$A,$A295,GENED!$B:$B,$B295)</f>
        <v>24026</v>
      </c>
      <c r="H295" s="52">
        <f>SUMIFS(GENED!$J:$J,GENED!$A:$A,$A295,GENED!$B:$B,$B295)</f>
        <v>13202.104446606478</v>
      </c>
      <c r="I295" s="52">
        <f>SUMIFS(EL!C:C,EL!$A:$A,$A295,EL!$B:$B,$B295)</f>
        <v>10699</v>
      </c>
      <c r="J295" s="52">
        <f>SUMIFS('Student Support Aid'!F:F,'Student Support Aid'!$A:$A,$A295,'Student Support Aid'!$B:$B,$B295)</f>
        <v>40000</v>
      </c>
      <c r="K295" s="52">
        <f>SUMIFS('School Library Aid'!H:H,'School Library Aid'!$A:$A,$A295,'School Library Aid'!$B:$B,$B295)</f>
        <v>40000</v>
      </c>
      <c r="L295" s="52">
        <v>0</v>
      </c>
      <c r="M295" s="52">
        <f>SUMIFS('EOS GE24-F23-WEBLOAD'!$G:$G,'EOS GE24-F23-WEBLOAD'!$A:$A,$A295,'EOS GE24-F23-WEBLOAD'!$B:$B,$B295)*2</f>
        <v>1608.3999999999999</v>
      </c>
      <c r="N295" s="52">
        <f>SUMIFS(SPED!D:D,SPED!A:A,A295,SPED!B:B,B295)</f>
        <v>174552.39951341064</v>
      </c>
      <c r="O295" s="55">
        <f t="shared" si="62"/>
        <v>525242.90396001714</v>
      </c>
      <c r="P295" s="52">
        <f t="shared" si="63"/>
        <v>653.12472514302067</v>
      </c>
      <c r="Q295" s="64"/>
      <c r="R295" s="52">
        <f>SUMIFS('EOS GE25-F23-WEBLOAD'!$G:$G,'EOS GE25-F23-WEBLOAD'!$A:$A,$A295,'EOS GE25-F23-WEBLOAD'!$B:$B,$B295)</f>
        <v>804.19999999999993</v>
      </c>
      <c r="S295" s="52">
        <f>SUMIFS(GENED!$O:$O,GENED!$A:$A,$A295,GENED!$B:$B,$B295)</f>
        <v>336155</v>
      </c>
      <c r="T295" s="52">
        <f>SUMIFS(GENED!$AQ:$AQ,GENED!$A:$A,$A295,GENED!$B:$B,$B295)</f>
        <v>32620.768000000156</v>
      </c>
      <c r="U295" s="52">
        <f>SUMIFS(GENED!$AA:$AA,GENED!$A:$A,$A295,GENED!$B:$B,$B295)</f>
        <v>0</v>
      </c>
      <c r="V295" s="52">
        <f>SUMIFS(GENED!$S:$S,GENED!$A:$A,$A295,GENED!$B:$B,$B295)</f>
        <v>13268.136748954799</v>
      </c>
      <c r="W295" s="53">
        <f>SUMIFS(EL!D:D,EL!$A:$A,$A295,EL!$B:$B,$B295)</f>
        <v>10699</v>
      </c>
      <c r="X295" s="52">
        <f>SUMIFS('Student Support Aid'!G:G,'Student Support Aid'!$A:$A,$A295,'Student Support Aid'!$B:$B,$B295)</f>
        <v>40000</v>
      </c>
      <c r="Y295" s="53">
        <f>SUMIFS('School Library Aid'!I:I,'School Library Aid'!$A:$A,$A295,'School Library Aid'!$B:$B,$B295)</f>
        <v>40000</v>
      </c>
      <c r="Z295" s="53">
        <f>SUMIF(AIEA!A:A,A295,AIEA!D:D)</f>
        <v>0</v>
      </c>
      <c r="AA295" s="53">
        <f>SUMIFS('EOS GE25-F23-WEBLOAD'!$G:$G,'EOS GE25-F23-WEBLOAD'!$A:$A,$A295,'EOS GE25-F23-WEBLOAD'!$B:$B,$B295)*2</f>
        <v>1608.3999999999999</v>
      </c>
      <c r="AB295" s="53">
        <f>SUMIF('Community Ed'!A:A,'Major Revenues'!A295,'Community Ed'!C:C)</f>
        <v>8536.93</v>
      </c>
      <c r="AC295" s="53">
        <f>SUMIFS(SPED!E:E,SPED!A:A,A295,SPED!B:B,B295)</f>
        <v>180546.38540702185</v>
      </c>
      <c r="AD295" s="55">
        <f t="shared" si="64"/>
        <v>663434.62015597685</v>
      </c>
      <c r="AE295" s="55">
        <f t="shared" si="65"/>
        <v>824.96222352148334</v>
      </c>
      <c r="AF295" s="51"/>
    </row>
    <row r="296" spans="1:32" x14ac:dyDescent="0.25">
      <c r="A296" s="3">
        <v>2144</v>
      </c>
      <c r="B296" s="3">
        <v>1</v>
      </c>
      <c r="C296" s="4" t="s">
        <v>320</v>
      </c>
      <c r="D296" s="5">
        <v>4</v>
      </c>
      <c r="E296" s="52">
        <f>SUMIFS('EOS GE24-F23-WEBLOAD'!$G:$G,'EOS GE24-F23-WEBLOAD'!$A:$A,$A296,'EOS GE24-F23-WEBLOAD'!$B:$B,$B296)</f>
        <v>3682.7999999999993</v>
      </c>
      <c r="F296" s="52">
        <f>SUMIFS(GENED!$F:$F,GENED!$A:$A,$A296,GENED!$B:$B,$B296)</f>
        <v>1012770</v>
      </c>
      <c r="G296" s="52">
        <f>SUMIFS(GENED!$AM:$AM,GENED!$A:$A,$A296,GENED!$B:$B,$B296)</f>
        <v>54662</v>
      </c>
      <c r="H296" s="52">
        <f>SUMIFS(GENED!$J:$J,GENED!$A:$A,$A296,GENED!$B:$B,$B296)</f>
        <v>0</v>
      </c>
      <c r="I296" s="52">
        <f>SUMIFS(EL!C:C,EL!$A:$A,$A296,EL!$B:$B,$B296)</f>
        <v>11763</v>
      </c>
      <c r="J296" s="52">
        <f>SUMIFS('Student Support Aid'!F:F,'Student Support Aid'!$A:$A,$A296,'Student Support Aid'!$B:$B,$B296)</f>
        <v>43972.631999999991</v>
      </c>
      <c r="K296" s="52">
        <f>SUMIFS('School Library Aid'!H:H,'School Library Aid'!$A:$A,$A296,'School Library Aid'!$B:$B,$B296)</f>
        <v>59329.907999999989</v>
      </c>
      <c r="L296" s="52">
        <v>26958</v>
      </c>
      <c r="M296" s="52">
        <f>SUMIFS('EOS GE24-F23-WEBLOAD'!$G:$G,'EOS GE24-F23-WEBLOAD'!$A:$A,$A296,'EOS GE24-F23-WEBLOAD'!$B:$B,$B296)*2</f>
        <v>7365.5999999999985</v>
      </c>
      <c r="N296" s="52">
        <f>SUMIFS(SPED!D:D,SPED!A:A,A296,SPED!B:B,B296)</f>
        <v>1453977.923431769</v>
      </c>
      <c r="O296" s="55">
        <f t="shared" si="62"/>
        <v>2670799.0634317691</v>
      </c>
      <c r="P296" s="52">
        <f t="shared" si="63"/>
        <v>725.20882573904896</v>
      </c>
      <c r="Q296" s="64"/>
      <c r="R296" s="52">
        <f>SUMIFS('EOS GE25-F23-WEBLOAD'!$G:$G,'EOS GE25-F23-WEBLOAD'!$A:$A,$A296,'EOS GE25-F23-WEBLOAD'!$B:$B,$B296)</f>
        <v>3713.7999999999993</v>
      </c>
      <c r="S296" s="52">
        <f>SUMIFS(GENED!$O:$O,GENED!$A:$A,$A296,GENED!$B:$B,$B296)</f>
        <v>1552369</v>
      </c>
      <c r="T296" s="52">
        <f>SUMIFS(GENED!$AQ:$AQ,GENED!$A:$A,$A296,GENED!$B:$B,$B296)</f>
        <v>83589</v>
      </c>
      <c r="U296" s="52">
        <f>SUMIFS(GENED!$AA:$AA,GENED!$A:$A,$A296,GENED!$B:$B,$B296)</f>
        <v>0</v>
      </c>
      <c r="V296" s="52">
        <f>SUMIFS(GENED!$S:$S,GENED!$A:$A,$A296,GENED!$B:$B,$B296)</f>
        <v>0</v>
      </c>
      <c r="W296" s="53">
        <f>SUMIFS(EL!D:D,EL!$A:$A,$A296,EL!$B:$B,$B296)</f>
        <v>12854</v>
      </c>
      <c r="X296" s="52">
        <f>SUMIFS('Student Support Aid'!G:G,'Student Support Aid'!$A:$A,$A296,'Student Support Aid'!$B:$B,$B296)</f>
        <v>63431.703999999983</v>
      </c>
      <c r="Y296" s="53">
        <f>SUMIFS('School Library Aid'!I:I,'School Library Aid'!$A:$A,$A296,'School Library Aid'!$B:$B,$B296)</f>
        <v>59829.317999999985</v>
      </c>
      <c r="Z296" s="53">
        <f>SUMIF(AIEA!A:A,A296,AIEA!D:D)</f>
        <v>27384</v>
      </c>
      <c r="AA296" s="53">
        <f>SUMIFS('EOS GE25-F23-WEBLOAD'!$G:$G,'EOS GE25-F23-WEBLOAD'!$A:$A,$A296,'EOS GE25-F23-WEBLOAD'!$B:$B,$B296)*2</f>
        <v>7427.5999999999985</v>
      </c>
      <c r="AB296" s="53">
        <f>SUMIF('Community Ed'!A:A,'Major Revenues'!A296,'Community Ed'!C:C)</f>
        <v>48542.61</v>
      </c>
      <c r="AC296" s="53">
        <f>SUMIFS(SPED!E:E,SPED!A:A,A296,SPED!B:B,B296)</f>
        <v>1488311.7721620537</v>
      </c>
      <c r="AD296" s="55">
        <f t="shared" si="64"/>
        <v>3343739.0041620536</v>
      </c>
      <c r="AE296" s="55">
        <f t="shared" si="65"/>
        <v>900.35516294955414</v>
      </c>
      <c r="AF296" s="51"/>
    </row>
    <row r="297" spans="1:32" x14ac:dyDescent="0.25">
      <c r="A297" s="3">
        <v>2149</v>
      </c>
      <c r="B297" s="3">
        <v>1</v>
      </c>
      <c r="C297" s="4" t="s">
        <v>321</v>
      </c>
      <c r="D297" s="5">
        <v>5</v>
      </c>
      <c r="E297" s="52">
        <f>SUMIFS('EOS GE24-F23-WEBLOAD'!$G:$G,'EOS GE24-F23-WEBLOAD'!$A:$A,$A297,'EOS GE24-F23-WEBLOAD'!$B:$B,$B297)</f>
        <v>1379.9999999999998</v>
      </c>
      <c r="F297" s="52">
        <f>SUMIFS(GENED!$F:$F,GENED!$A:$A,$A297,GENED!$B:$B,$B297)</f>
        <v>379500</v>
      </c>
      <c r="G297" s="52">
        <f>SUMIFS(GENED!$AM:$AM,GENED!$A:$A,$A297,GENED!$B:$B,$B297)</f>
        <v>49319</v>
      </c>
      <c r="H297" s="52">
        <f>SUMIFS(GENED!$J:$J,GENED!$A:$A,$A297,GENED!$B:$B,$B297)</f>
        <v>8605.6870247052866</v>
      </c>
      <c r="I297" s="52">
        <f>SUMIFS(EL!C:C,EL!$A:$A,$A297,EL!$B:$B,$B297)</f>
        <v>10513</v>
      </c>
      <c r="J297" s="52">
        <f>SUMIFS('Student Support Aid'!F:F,'Student Support Aid'!$A:$A,$A297,'Student Support Aid'!$B:$B,$B297)</f>
        <v>40000</v>
      </c>
      <c r="K297" s="52">
        <f>SUMIFS('School Library Aid'!H:H,'School Library Aid'!$A:$A,$A297,'School Library Aid'!$B:$B,$B297)</f>
        <v>40000</v>
      </c>
      <c r="L297" s="52">
        <v>0</v>
      </c>
      <c r="M297" s="52">
        <f>SUMIFS('EOS GE24-F23-WEBLOAD'!$G:$G,'EOS GE24-F23-WEBLOAD'!$A:$A,$A297,'EOS GE24-F23-WEBLOAD'!$B:$B,$B297)*2</f>
        <v>2759.9999999999995</v>
      </c>
      <c r="N297" s="52">
        <f>SUMIFS(SPED!D:D,SPED!A:A,A297,SPED!B:B,B297)</f>
        <v>219012.68491086084</v>
      </c>
      <c r="O297" s="55">
        <f t="shared" si="62"/>
        <v>749710.37193556619</v>
      </c>
      <c r="P297" s="52">
        <f t="shared" si="63"/>
        <v>543.26838546055535</v>
      </c>
      <c r="Q297" s="64"/>
      <c r="R297" s="52">
        <f>SUMIFS('EOS GE25-F23-WEBLOAD'!$G:$G,'EOS GE25-F23-WEBLOAD'!$A:$A,$A297,'EOS GE25-F23-WEBLOAD'!$B:$B,$B297)</f>
        <v>1379.9999999999998</v>
      </c>
      <c r="S297" s="52">
        <f>SUMIFS(GENED!$O:$O,GENED!$A:$A,$A297,GENED!$B:$B,$B297)</f>
        <v>576840</v>
      </c>
      <c r="T297" s="52">
        <f>SUMIFS(GENED!$AQ:$AQ,GENED!$A:$A,$A297,GENED!$B:$B,$B297)</f>
        <v>70938.368695162237</v>
      </c>
      <c r="U297" s="52">
        <f>SUMIFS(GENED!$AA:$AA,GENED!$A:$A,$A297,GENED!$B:$B,$B297)</f>
        <v>0</v>
      </c>
      <c r="V297" s="52">
        <f>SUMIFS(GENED!$S:$S,GENED!$A:$A,$A297,GENED!$B:$B,$B297)</f>
        <v>0</v>
      </c>
      <c r="W297" s="53">
        <f>SUMIFS(EL!D:D,EL!$A:$A,$A297,EL!$B:$B,$B297)</f>
        <v>10513</v>
      </c>
      <c r="X297" s="52">
        <f>SUMIFS('Student Support Aid'!G:G,'Student Support Aid'!$A:$A,$A297,'Student Support Aid'!$B:$B,$B297)</f>
        <v>40000</v>
      </c>
      <c r="Y297" s="53">
        <f>SUMIFS('School Library Aid'!I:I,'School Library Aid'!$A:$A,$A297,'School Library Aid'!$B:$B,$B297)</f>
        <v>40000</v>
      </c>
      <c r="Z297" s="53">
        <f>SUMIF(AIEA!A:A,A297,AIEA!D:D)</f>
        <v>0</v>
      </c>
      <c r="AA297" s="53">
        <f>SUMIFS('EOS GE25-F23-WEBLOAD'!$G:$G,'EOS GE25-F23-WEBLOAD'!$A:$A,$A297,'EOS GE25-F23-WEBLOAD'!$B:$B,$B297)*2</f>
        <v>2759.9999999999995</v>
      </c>
      <c r="AB297" s="53">
        <f>SUMIF('Community Ed'!A:A,'Major Revenues'!A297,'Community Ed'!C:C)</f>
        <v>539.38</v>
      </c>
      <c r="AC297" s="53">
        <f>SUMIFS(SPED!E:E,SPED!A:A,A297,SPED!B:B,B297)</f>
        <v>240215.49762434326</v>
      </c>
      <c r="AD297" s="55">
        <f t="shared" si="64"/>
        <v>981806.2463195055</v>
      </c>
      <c r="AE297" s="55">
        <f t="shared" si="65"/>
        <v>711.45380168080123</v>
      </c>
      <c r="AF297" s="51"/>
    </row>
    <row r="298" spans="1:32" x14ac:dyDescent="0.25">
      <c r="A298" s="3">
        <v>2155</v>
      </c>
      <c r="B298" s="3">
        <v>1</v>
      </c>
      <c r="C298" s="4" t="s">
        <v>322</v>
      </c>
      <c r="D298" s="5">
        <v>5</v>
      </c>
      <c r="E298" s="52">
        <f>SUMIFS('EOS GE24-F23-WEBLOAD'!$G:$G,'EOS GE24-F23-WEBLOAD'!$A:$A,$A298,'EOS GE24-F23-WEBLOAD'!$B:$B,$B298)</f>
        <v>1234.5999999999999</v>
      </c>
      <c r="F298" s="52">
        <f>SUMIFS(GENED!$F:$F,GENED!$A:$A,$A298,GENED!$B:$B,$B298)</f>
        <v>339515</v>
      </c>
      <c r="G298" s="52">
        <f>SUMIFS(GENED!$AM:$AM,GENED!$A:$A,$A298,GENED!$B:$B,$B298)</f>
        <v>66552</v>
      </c>
      <c r="H298" s="52">
        <f>SUMIFS(GENED!$J:$J,GENED!$A:$A,$A298,GENED!$B:$B,$B298)</f>
        <v>0</v>
      </c>
      <c r="I298" s="52">
        <f>SUMIFS(EL!C:C,EL!$A:$A,$A298,EL!$B:$B,$B298)</f>
        <v>10532</v>
      </c>
      <c r="J298" s="52">
        <f>SUMIFS('Student Support Aid'!F:F,'Student Support Aid'!$A:$A,$A298,'Student Support Aid'!$B:$B,$B298)</f>
        <v>40000</v>
      </c>
      <c r="K298" s="52">
        <f>SUMIFS('School Library Aid'!H:H,'School Library Aid'!$A:$A,$A298,'School Library Aid'!$B:$B,$B298)</f>
        <v>40000</v>
      </c>
      <c r="L298" s="52">
        <v>0</v>
      </c>
      <c r="M298" s="52">
        <f>SUMIFS('EOS GE24-F23-WEBLOAD'!$G:$G,'EOS GE24-F23-WEBLOAD'!$A:$A,$A298,'EOS GE24-F23-WEBLOAD'!$B:$B,$B298)*2</f>
        <v>2469.1999999999998</v>
      </c>
      <c r="N298" s="52">
        <f>SUMIFS(SPED!D:D,SPED!A:A,A298,SPED!B:B,B298)</f>
        <v>492232.55608035298</v>
      </c>
      <c r="O298" s="55">
        <f t="shared" si="62"/>
        <v>991300.75608035293</v>
      </c>
      <c r="P298" s="52">
        <f t="shared" si="63"/>
        <v>802.93273617394539</v>
      </c>
      <c r="Q298" s="64"/>
      <c r="R298" s="52">
        <f>SUMIFS('EOS GE25-F23-WEBLOAD'!$G:$G,'EOS GE25-F23-WEBLOAD'!$A:$A,$A298,'EOS GE25-F23-WEBLOAD'!$B:$B,$B298)</f>
        <v>1242.3999999999999</v>
      </c>
      <c r="S298" s="52">
        <f>SUMIFS(GENED!$O:$O,GENED!$A:$A,$A298,GENED!$B:$B,$B298)</f>
        <v>519323</v>
      </c>
      <c r="T298" s="52">
        <f>SUMIFS(GENED!$AQ:$AQ,GENED!$A:$A,$A298,GENED!$B:$B,$B298)</f>
        <v>101539</v>
      </c>
      <c r="U298" s="52">
        <f>SUMIFS(GENED!$AA:$AA,GENED!$A:$A,$A298,GENED!$B:$B,$B298)</f>
        <v>50413</v>
      </c>
      <c r="V298" s="52">
        <f>SUMIFS(GENED!$S:$S,GENED!$A:$A,$A298,GENED!$B:$B,$B298)</f>
        <v>0</v>
      </c>
      <c r="W298" s="53">
        <f>SUMIFS(EL!D:D,EL!$A:$A,$A298,EL!$B:$B,$B298)</f>
        <v>10571</v>
      </c>
      <c r="X298" s="52">
        <f>SUMIFS('Student Support Aid'!G:G,'Student Support Aid'!$A:$A,$A298,'Student Support Aid'!$B:$B,$B298)</f>
        <v>40000</v>
      </c>
      <c r="Y298" s="53">
        <f>SUMIFS('School Library Aid'!I:I,'School Library Aid'!$A:$A,$A298,'School Library Aid'!$B:$B,$B298)</f>
        <v>40000</v>
      </c>
      <c r="Z298" s="53">
        <f>SUMIF(AIEA!A:A,A298,AIEA!D:D)</f>
        <v>0</v>
      </c>
      <c r="AA298" s="53">
        <f>SUMIFS('EOS GE25-F23-WEBLOAD'!$G:$G,'EOS GE25-F23-WEBLOAD'!$A:$A,$A298,'EOS GE25-F23-WEBLOAD'!$B:$B,$B298)*2</f>
        <v>2484.7999999999997</v>
      </c>
      <c r="AB298" s="53">
        <f>SUMIF('Community Ed'!A:A,'Major Revenues'!A298,'Community Ed'!C:C)</f>
        <v>46315.6</v>
      </c>
      <c r="AC298" s="53">
        <f>SUMIFS(SPED!E:E,SPED!A:A,A298,SPED!B:B,B298)</f>
        <v>577672.79484321969</v>
      </c>
      <c r="AD298" s="55">
        <f t="shared" si="64"/>
        <v>1388319.1948432196</v>
      </c>
      <c r="AE298" s="55">
        <f t="shared" si="65"/>
        <v>1117.4494485215871</v>
      </c>
      <c r="AF298" s="51"/>
    </row>
    <row r="299" spans="1:32" x14ac:dyDescent="0.25">
      <c r="A299" s="3">
        <v>2159</v>
      </c>
      <c r="B299" s="3">
        <v>1</v>
      </c>
      <c r="C299" s="4" t="s">
        <v>323</v>
      </c>
      <c r="D299" s="5">
        <v>6</v>
      </c>
      <c r="E299" s="52">
        <f>SUMIFS('EOS GE24-F23-WEBLOAD'!$G:$G,'EOS GE24-F23-WEBLOAD'!$A:$A,$A299,'EOS GE24-F23-WEBLOAD'!$B:$B,$B299)</f>
        <v>505.59999999999997</v>
      </c>
      <c r="F299" s="52">
        <f>SUMIFS(GENED!$F:$F,GENED!$A:$A,$A299,GENED!$B:$B,$B299)</f>
        <v>139040</v>
      </c>
      <c r="G299" s="52">
        <f>SUMIFS(GENED!$AM:$AM,GENED!$A:$A,$A299,GENED!$B:$B,$B299)</f>
        <v>38421</v>
      </c>
      <c r="H299" s="52">
        <f>SUMIFS(GENED!$J:$J,GENED!$A:$A,$A299,GENED!$B:$B,$B299)</f>
        <v>0</v>
      </c>
      <c r="I299" s="52">
        <f>SUMIFS(EL!C:C,EL!$A:$A,$A299,EL!$B:$B,$B299)</f>
        <v>12017</v>
      </c>
      <c r="J299" s="52">
        <f>SUMIFS('Student Support Aid'!F:F,'Student Support Aid'!$A:$A,$A299,'Student Support Aid'!$B:$B,$B299)</f>
        <v>40000</v>
      </c>
      <c r="K299" s="52">
        <f>SUMIFS('School Library Aid'!H:H,'School Library Aid'!$A:$A,$A299,'School Library Aid'!$B:$B,$B299)</f>
        <v>40000</v>
      </c>
      <c r="L299" s="52">
        <v>0</v>
      </c>
      <c r="M299" s="52">
        <f>SUMIFS('EOS GE24-F23-WEBLOAD'!$G:$G,'EOS GE24-F23-WEBLOAD'!$A:$A,$A299,'EOS GE24-F23-WEBLOAD'!$B:$B,$B299)*2</f>
        <v>1011.1999999999999</v>
      </c>
      <c r="N299" s="52">
        <f>SUMIFS(SPED!D:D,SPED!A:A,A299,SPED!B:B,B299)</f>
        <v>170756.15917603165</v>
      </c>
      <c r="O299" s="55">
        <f t="shared" si="62"/>
        <v>441245.35917603166</v>
      </c>
      <c r="P299" s="52">
        <f t="shared" si="63"/>
        <v>872.71629583867025</v>
      </c>
      <c r="Q299" s="64"/>
      <c r="R299" s="52">
        <f>SUMIFS('EOS GE25-F23-WEBLOAD'!$G:$G,'EOS GE25-F23-WEBLOAD'!$A:$A,$A299,'EOS GE25-F23-WEBLOAD'!$B:$B,$B299)</f>
        <v>505.59999999999997</v>
      </c>
      <c r="S299" s="52">
        <f>SUMIFS(GENED!$O:$O,GENED!$A:$A,$A299,GENED!$B:$B,$B299)</f>
        <v>211341</v>
      </c>
      <c r="T299" s="52">
        <f>SUMIFS(GENED!$AQ:$AQ,GENED!$A:$A,$A299,GENED!$B:$B,$B299)</f>
        <v>58245</v>
      </c>
      <c r="U299" s="52">
        <f>SUMIFS(GENED!$AA:$AA,GENED!$A:$A,$A299,GENED!$B:$B,$B299)</f>
        <v>21093</v>
      </c>
      <c r="V299" s="52">
        <f>SUMIFS(GENED!$S:$S,GENED!$A:$A,$A299,GENED!$B:$B,$B299)</f>
        <v>0</v>
      </c>
      <c r="W299" s="53">
        <f>SUMIFS(EL!D:D,EL!$A:$A,$A299,EL!$B:$B,$B299)</f>
        <v>12017</v>
      </c>
      <c r="X299" s="52">
        <f>SUMIFS('Student Support Aid'!G:G,'Student Support Aid'!$A:$A,$A299,'Student Support Aid'!$B:$B,$B299)</f>
        <v>40000</v>
      </c>
      <c r="Y299" s="53">
        <f>SUMIFS('School Library Aid'!I:I,'School Library Aid'!$A:$A,$A299,'School Library Aid'!$B:$B,$B299)</f>
        <v>40000</v>
      </c>
      <c r="Z299" s="53">
        <f>SUMIF(AIEA!A:A,A299,AIEA!D:D)</f>
        <v>0</v>
      </c>
      <c r="AA299" s="53">
        <f>SUMIFS('EOS GE25-F23-WEBLOAD'!$G:$G,'EOS GE25-F23-WEBLOAD'!$A:$A,$A299,'EOS GE25-F23-WEBLOAD'!$B:$B,$B299)*2</f>
        <v>1011.1999999999999</v>
      </c>
      <c r="AB299" s="53">
        <f>SUMIF('Community Ed'!A:A,'Major Revenues'!A299,'Community Ed'!C:C)</f>
        <v>0</v>
      </c>
      <c r="AC299" s="53">
        <f>SUMIFS(SPED!E:E,SPED!A:A,A299,SPED!B:B,B299)</f>
        <v>180129.02530316578</v>
      </c>
      <c r="AD299" s="55">
        <f t="shared" si="64"/>
        <v>563836.22530316585</v>
      </c>
      <c r="AE299" s="55">
        <f t="shared" si="65"/>
        <v>1115.1824076407554</v>
      </c>
      <c r="AF299" s="51"/>
    </row>
    <row r="300" spans="1:32" x14ac:dyDescent="0.25">
      <c r="A300" s="3">
        <v>2164</v>
      </c>
      <c r="B300" s="3">
        <v>1</v>
      </c>
      <c r="C300" s="4" t="s">
        <v>324</v>
      </c>
      <c r="D300" s="5">
        <v>5</v>
      </c>
      <c r="E300" s="52">
        <f>SUMIFS('EOS GE24-F23-WEBLOAD'!$G:$G,'EOS GE24-F23-WEBLOAD'!$A:$A,$A300,'EOS GE24-F23-WEBLOAD'!$B:$B,$B300)</f>
        <v>1859.1999999999998</v>
      </c>
      <c r="F300" s="52">
        <f>SUMIFS(GENED!$F:$F,GENED!$A:$A,$A300,GENED!$B:$B,$B300)</f>
        <v>511280</v>
      </c>
      <c r="G300" s="52">
        <f>SUMIFS(GENED!$AM:$AM,GENED!$A:$A,$A300,GENED!$B:$B,$B300)</f>
        <v>44620</v>
      </c>
      <c r="H300" s="52">
        <f>SUMIFS(GENED!$J:$J,GENED!$A:$A,$A300,GENED!$B:$B,$B300)</f>
        <v>0</v>
      </c>
      <c r="I300" s="52">
        <f>SUMIFS(EL!C:C,EL!$A:$A,$A300,EL!$B:$B,$B300)</f>
        <v>16589</v>
      </c>
      <c r="J300" s="52">
        <f>SUMIFS('Student Support Aid'!F:F,'Student Support Aid'!$A:$A,$A300,'Student Support Aid'!$B:$B,$B300)</f>
        <v>40000</v>
      </c>
      <c r="K300" s="52">
        <f>SUMIFS('School Library Aid'!H:H,'School Library Aid'!$A:$A,$A300,'School Library Aid'!$B:$B,$B300)</f>
        <v>40000</v>
      </c>
      <c r="L300" s="52">
        <v>26390</v>
      </c>
      <c r="M300" s="52">
        <f>SUMIFS('EOS GE24-F23-WEBLOAD'!$G:$G,'EOS GE24-F23-WEBLOAD'!$A:$A,$A300,'EOS GE24-F23-WEBLOAD'!$B:$B,$B300)*2</f>
        <v>3718.3999999999996</v>
      </c>
      <c r="N300" s="52">
        <f>SUMIFS(SPED!D:D,SPED!A:A,A300,SPED!B:B,B300)</f>
        <v>479969.16385550192</v>
      </c>
      <c r="O300" s="55">
        <f t="shared" si="62"/>
        <v>1162566.5638555018</v>
      </c>
      <c r="P300" s="52">
        <f t="shared" si="63"/>
        <v>625.30473529233109</v>
      </c>
      <c r="Q300" s="64"/>
      <c r="R300" s="52">
        <f>SUMIFS('EOS GE25-F23-WEBLOAD'!$G:$G,'EOS GE25-F23-WEBLOAD'!$A:$A,$A300,'EOS GE25-F23-WEBLOAD'!$B:$B,$B300)</f>
        <v>1859.1999999999998</v>
      </c>
      <c r="S300" s="52">
        <f>SUMIFS(GENED!$O:$O,GENED!$A:$A,$A300,GENED!$B:$B,$B300)</f>
        <v>777145</v>
      </c>
      <c r="T300" s="52">
        <f>SUMIFS(GENED!$AQ:$AQ,GENED!$A:$A,$A300,GENED!$B:$B,$B300)</f>
        <v>67423</v>
      </c>
      <c r="U300" s="52">
        <f>SUMIFS(GENED!$AA:$AA,GENED!$A:$A,$A300,GENED!$B:$B,$B300)</f>
        <v>89458</v>
      </c>
      <c r="V300" s="52">
        <f>SUMIFS(GENED!$S:$S,GENED!$A:$A,$A300,GENED!$B:$B,$B300)</f>
        <v>0</v>
      </c>
      <c r="W300" s="53">
        <f>SUMIFS(EL!D:D,EL!$A:$A,$A300,EL!$B:$B,$B300)</f>
        <v>16589</v>
      </c>
      <c r="X300" s="52">
        <f>SUMIFS('Student Support Aid'!G:G,'Student Support Aid'!$A:$A,$A300,'Student Support Aid'!$B:$B,$B300)</f>
        <v>40000</v>
      </c>
      <c r="Y300" s="53">
        <f>SUMIFS('School Library Aid'!I:I,'School Library Aid'!$A:$A,$A300,'School Library Aid'!$B:$B,$B300)</f>
        <v>40000</v>
      </c>
      <c r="Z300" s="53">
        <f>SUMIF(AIEA!A:A,A300,AIEA!D:D)</f>
        <v>26816</v>
      </c>
      <c r="AA300" s="53">
        <f>SUMIFS('EOS GE25-F23-WEBLOAD'!$G:$G,'EOS GE25-F23-WEBLOAD'!$A:$A,$A300,'EOS GE25-F23-WEBLOAD'!$B:$B,$B300)*2</f>
        <v>3718.3999999999996</v>
      </c>
      <c r="AB300" s="53">
        <f>SUMIF('Community Ed'!A:A,'Major Revenues'!A300,'Community Ed'!C:C)</f>
        <v>9677.76</v>
      </c>
      <c r="AC300" s="53">
        <f>SUMIFS(SPED!E:E,SPED!A:A,A300,SPED!B:B,B300)</f>
        <v>527030.63221162837</v>
      </c>
      <c r="AD300" s="55">
        <f t="shared" si="64"/>
        <v>1597857.7922116283</v>
      </c>
      <c r="AE300" s="55">
        <f t="shared" si="65"/>
        <v>859.43297773861252</v>
      </c>
      <c r="AF300" s="51"/>
    </row>
    <row r="301" spans="1:32" x14ac:dyDescent="0.25">
      <c r="A301" s="3">
        <v>2165</v>
      </c>
      <c r="B301" s="3">
        <v>1</v>
      </c>
      <c r="C301" s="4" t="s">
        <v>325</v>
      </c>
      <c r="D301" s="5">
        <v>5</v>
      </c>
      <c r="E301" s="52">
        <f>SUMIFS('EOS GE24-F23-WEBLOAD'!$G:$G,'EOS GE24-F23-WEBLOAD'!$A:$A,$A301,'EOS GE24-F23-WEBLOAD'!$B:$B,$B301)</f>
        <v>1068.2</v>
      </c>
      <c r="F301" s="52">
        <f>SUMIFS(GENED!$F:$F,GENED!$A:$A,$A301,GENED!$B:$B,$B301)</f>
        <v>293755</v>
      </c>
      <c r="G301" s="52">
        <f>SUMIFS(GENED!$AM:$AM,GENED!$A:$A,$A301,GENED!$B:$B,$B301)</f>
        <v>94331</v>
      </c>
      <c r="H301" s="52">
        <f>SUMIFS(GENED!$J:$J,GENED!$A:$A,$A301,GENED!$B:$B,$B301)</f>
        <v>0</v>
      </c>
      <c r="I301" s="52">
        <f>SUMIFS(EL!C:C,EL!$A:$A,$A301,EL!$B:$B,$B301)</f>
        <v>10619</v>
      </c>
      <c r="J301" s="52">
        <f>SUMIFS('Student Support Aid'!F:F,'Student Support Aid'!$A:$A,$A301,'Student Support Aid'!$B:$B,$B301)</f>
        <v>40000</v>
      </c>
      <c r="K301" s="52">
        <f>SUMIFS('School Library Aid'!H:H,'School Library Aid'!$A:$A,$A301,'School Library Aid'!$B:$B,$B301)</f>
        <v>40000</v>
      </c>
      <c r="L301" s="52">
        <v>50530</v>
      </c>
      <c r="M301" s="52">
        <f>SUMIFS('EOS GE24-F23-WEBLOAD'!$G:$G,'EOS GE24-F23-WEBLOAD'!$A:$A,$A301,'EOS GE24-F23-WEBLOAD'!$B:$B,$B301)*2</f>
        <v>2136.4</v>
      </c>
      <c r="N301" s="52">
        <f>SUMIFS(SPED!D:D,SPED!A:A,A301,SPED!B:B,B301)</f>
        <v>481713.29324661451</v>
      </c>
      <c r="O301" s="55">
        <f t="shared" si="62"/>
        <v>1013084.6932466145</v>
      </c>
      <c r="P301" s="52">
        <f t="shared" si="63"/>
        <v>948.40356978713214</v>
      </c>
      <c r="Q301" s="64"/>
      <c r="R301" s="52">
        <f>SUMIFS('EOS GE25-F23-WEBLOAD'!$G:$G,'EOS GE25-F23-WEBLOAD'!$A:$A,$A301,'EOS GE25-F23-WEBLOAD'!$B:$B,$B301)</f>
        <v>1048</v>
      </c>
      <c r="S301" s="52">
        <f>SUMIFS(GENED!$O:$O,GENED!$A:$A,$A301,GENED!$B:$B,$B301)</f>
        <v>438064</v>
      </c>
      <c r="T301" s="52">
        <f>SUMIFS(GENED!$AQ:$AQ,GENED!$A:$A,$A301,GENED!$B:$B,$B301)</f>
        <v>142497</v>
      </c>
      <c r="U301" s="52">
        <f>SUMIFS(GENED!$AA:$AA,GENED!$A:$A,$A301,GENED!$B:$B,$B301)</f>
        <v>0</v>
      </c>
      <c r="V301" s="52">
        <f>SUMIFS(GENED!$S:$S,GENED!$A:$A,$A301,GENED!$B:$B,$B301)</f>
        <v>0</v>
      </c>
      <c r="W301" s="53">
        <f>SUMIFS(EL!D:D,EL!$A:$A,$A301,EL!$B:$B,$B301)</f>
        <v>10621</v>
      </c>
      <c r="X301" s="52">
        <f>SUMIFS('Student Support Aid'!G:G,'Student Support Aid'!$A:$A,$A301,'Student Support Aid'!$B:$B,$B301)</f>
        <v>40000</v>
      </c>
      <c r="Y301" s="53">
        <f>SUMIFS('School Library Aid'!I:I,'School Library Aid'!$A:$A,$A301,'School Library Aid'!$B:$B,$B301)</f>
        <v>40000</v>
      </c>
      <c r="Z301" s="53">
        <f>SUMIF(AIEA!A:A,A301,AIEA!D:D)</f>
        <v>51950</v>
      </c>
      <c r="AA301" s="53">
        <f>SUMIFS('EOS GE25-F23-WEBLOAD'!$G:$G,'EOS GE25-F23-WEBLOAD'!$A:$A,$A301,'EOS GE25-F23-WEBLOAD'!$B:$B,$B301)*2</f>
        <v>2096</v>
      </c>
      <c r="AB301" s="53">
        <f>SUMIF('Community Ed'!A:A,'Major Revenues'!A301,'Community Ed'!C:C)</f>
        <v>21578.14</v>
      </c>
      <c r="AC301" s="53">
        <f>SUMIFS(SPED!E:E,SPED!A:A,A301,SPED!B:B,B301)</f>
        <v>470273.94462057203</v>
      </c>
      <c r="AD301" s="55">
        <f t="shared" si="64"/>
        <v>1217080.0846205722</v>
      </c>
      <c r="AE301" s="55">
        <f t="shared" si="65"/>
        <v>1161.3359586074162</v>
      </c>
      <c r="AF301" s="51"/>
    </row>
    <row r="302" spans="1:32" x14ac:dyDescent="0.25">
      <c r="A302" s="3">
        <v>2167</v>
      </c>
      <c r="B302" s="3">
        <v>1</v>
      </c>
      <c r="C302" s="4" t="s">
        <v>326</v>
      </c>
      <c r="D302" s="5">
        <v>6</v>
      </c>
      <c r="E302" s="52">
        <f>SUMIFS('EOS GE24-F23-WEBLOAD'!$G:$G,'EOS GE24-F23-WEBLOAD'!$A:$A,$A302,'EOS GE24-F23-WEBLOAD'!$B:$B,$B302)</f>
        <v>747.4</v>
      </c>
      <c r="F302" s="52">
        <f>SUMIFS(GENED!$F:$F,GENED!$A:$A,$A302,GENED!$B:$B,$B302)</f>
        <v>205535</v>
      </c>
      <c r="G302" s="52">
        <f>SUMIFS(GENED!$AM:$AM,GENED!$A:$A,$A302,GENED!$B:$B,$B302)</f>
        <v>26863</v>
      </c>
      <c r="H302" s="52">
        <f>SUMIFS(GENED!$J:$J,GENED!$A:$A,$A302,GENED!$B:$B,$B302)</f>
        <v>0</v>
      </c>
      <c r="I302" s="52">
        <f>SUMIFS(EL!C:C,EL!$A:$A,$A302,EL!$B:$B,$B302)</f>
        <v>10540</v>
      </c>
      <c r="J302" s="52">
        <f>SUMIFS('Student Support Aid'!F:F,'Student Support Aid'!$A:$A,$A302,'Student Support Aid'!$B:$B,$B302)</f>
        <v>40000</v>
      </c>
      <c r="K302" s="52">
        <f>SUMIFS('School Library Aid'!H:H,'School Library Aid'!$A:$A,$A302,'School Library Aid'!$B:$B,$B302)</f>
        <v>40000</v>
      </c>
      <c r="L302" s="52">
        <v>0</v>
      </c>
      <c r="M302" s="52">
        <f>SUMIFS('EOS GE24-F23-WEBLOAD'!$G:$G,'EOS GE24-F23-WEBLOAD'!$A:$A,$A302,'EOS GE24-F23-WEBLOAD'!$B:$B,$B302)*2</f>
        <v>1494.8</v>
      </c>
      <c r="N302" s="52">
        <f>SUMIFS(SPED!D:D,SPED!A:A,A302,SPED!B:B,B302)</f>
        <v>183888.38506317418</v>
      </c>
      <c r="O302" s="55">
        <f t="shared" si="62"/>
        <v>508321.18506317417</v>
      </c>
      <c r="P302" s="52">
        <f t="shared" si="63"/>
        <v>680.11932708479287</v>
      </c>
      <c r="Q302" s="64"/>
      <c r="R302" s="52">
        <f>SUMIFS('EOS GE25-F23-WEBLOAD'!$G:$G,'EOS GE25-F23-WEBLOAD'!$A:$A,$A302,'EOS GE25-F23-WEBLOAD'!$B:$B,$B302)</f>
        <v>746.4</v>
      </c>
      <c r="S302" s="52">
        <f>SUMIFS(GENED!$O:$O,GENED!$A:$A,$A302,GENED!$B:$B,$B302)</f>
        <v>311995</v>
      </c>
      <c r="T302" s="52">
        <f>SUMIFS(GENED!$AQ:$AQ,GENED!$A:$A,$A302,GENED!$B:$B,$B302)</f>
        <v>39521</v>
      </c>
      <c r="U302" s="52">
        <f>SUMIFS(GENED!$AA:$AA,GENED!$A:$A,$A302,GENED!$B:$B,$B302)</f>
        <v>36204</v>
      </c>
      <c r="V302" s="52">
        <f>SUMIFS(GENED!$S:$S,GENED!$A:$A,$A302,GENED!$B:$B,$B302)</f>
        <v>0</v>
      </c>
      <c r="W302" s="53">
        <f>SUMIFS(EL!D:D,EL!$A:$A,$A302,EL!$B:$B,$B302)</f>
        <v>10541</v>
      </c>
      <c r="X302" s="52">
        <f>SUMIFS('Student Support Aid'!G:G,'Student Support Aid'!$A:$A,$A302,'Student Support Aid'!$B:$B,$B302)</f>
        <v>40000</v>
      </c>
      <c r="Y302" s="53">
        <f>SUMIFS('School Library Aid'!I:I,'School Library Aid'!$A:$A,$A302,'School Library Aid'!$B:$B,$B302)</f>
        <v>40000</v>
      </c>
      <c r="Z302" s="53">
        <f>SUMIF(AIEA!A:A,A302,AIEA!D:D)</f>
        <v>0</v>
      </c>
      <c r="AA302" s="53">
        <f>SUMIFS('EOS GE25-F23-WEBLOAD'!$G:$G,'EOS GE25-F23-WEBLOAD'!$A:$A,$A302,'EOS GE25-F23-WEBLOAD'!$B:$B,$B302)*2</f>
        <v>1492.8</v>
      </c>
      <c r="AB302" s="53">
        <f>SUMIF('Community Ed'!A:A,'Major Revenues'!A302,'Community Ed'!C:C)</f>
        <v>0</v>
      </c>
      <c r="AC302" s="53">
        <f>SUMIFS(SPED!E:E,SPED!A:A,A302,SPED!B:B,B302)</f>
        <v>164337.53292878391</v>
      </c>
      <c r="AD302" s="55">
        <f t="shared" si="64"/>
        <v>644091.33292878396</v>
      </c>
      <c r="AE302" s="55">
        <f t="shared" si="65"/>
        <v>862.93051035474809</v>
      </c>
      <c r="AF302" s="51"/>
    </row>
    <row r="303" spans="1:32" x14ac:dyDescent="0.25">
      <c r="A303" s="3">
        <v>2168</v>
      </c>
      <c r="B303" s="3">
        <v>1</v>
      </c>
      <c r="C303" s="4" t="s">
        <v>327</v>
      </c>
      <c r="D303" s="5">
        <v>6</v>
      </c>
      <c r="E303" s="52">
        <f>SUMIFS('EOS GE24-F23-WEBLOAD'!$G:$G,'EOS GE24-F23-WEBLOAD'!$A:$A,$A303,'EOS GE24-F23-WEBLOAD'!$B:$B,$B303)</f>
        <v>869.4</v>
      </c>
      <c r="F303" s="52">
        <f>SUMIFS(GENED!$F:$F,GENED!$A:$A,$A303,GENED!$B:$B,$B303)</f>
        <v>239085</v>
      </c>
      <c r="G303" s="52">
        <f>SUMIFS(GENED!$AM:$AM,GENED!$A:$A,$A303,GENED!$B:$B,$B303)</f>
        <v>37621</v>
      </c>
      <c r="H303" s="52">
        <f>SUMIFS(GENED!$J:$J,GENED!$A:$A,$A303,GENED!$B:$B,$B303)</f>
        <v>0</v>
      </c>
      <c r="I303" s="52">
        <f>SUMIFS(EL!C:C,EL!$A:$A,$A303,EL!$B:$B,$B303)</f>
        <v>10513</v>
      </c>
      <c r="J303" s="52">
        <f>SUMIFS('Student Support Aid'!F:F,'Student Support Aid'!$A:$A,$A303,'Student Support Aid'!$B:$B,$B303)</f>
        <v>40000</v>
      </c>
      <c r="K303" s="52">
        <f>SUMIFS('School Library Aid'!H:H,'School Library Aid'!$A:$A,$A303,'School Library Aid'!$B:$B,$B303)</f>
        <v>40000</v>
      </c>
      <c r="L303" s="52">
        <v>0</v>
      </c>
      <c r="M303" s="52">
        <f>SUMIFS('EOS GE24-F23-WEBLOAD'!$G:$G,'EOS GE24-F23-WEBLOAD'!$A:$A,$A303,'EOS GE24-F23-WEBLOAD'!$B:$B,$B303)*2</f>
        <v>1738.8</v>
      </c>
      <c r="N303" s="52">
        <f>SUMIFS(SPED!D:D,SPED!A:A,A303,SPED!B:B,B303)</f>
        <v>193297.31556633767</v>
      </c>
      <c r="O303" s="55">
        <f t="shared" si="62"/>
        <v>562255.11556633771</v>
      </c>
      <c r="P303" s="52">
        <f t="shared" si="63"/>
        <v>646.71625899049661</v>
      </c>
      <c r="Q303" s="64"/>
      <c r="R303" s="52">
        <f>SUMIFS('EOS GE25-F23-WEBLOAD'!$G:$G,'EOS GE25-F23-WEBLOAD'!$A:$A,$A303,'EOS GE25-F23-WEBLOAD'!$B:$B,$B303)</f>
        <v>870.4</v>
      </c>
      <c r="S303" s="52">
        <f>SUMIFS(GENED!$O:$O,GENED!$A:$A,$A303,GENED!$B:$B,$B303)</f>
        <v>363827</v>
      </c>
      <c r="T303" s="52">
        <f>SUMIFS(GENED!$AQ:$AQ,GENED!$A:$A,$A303,GENED!$B:$B,$B303)</f>
        <v>55006</v>
      </c>
      <c r="U303" s="52">
        <f>SUMIFS(GENED!$AA:$AA,GENED!$A:$A,$A303,GENED!$B:$B,$B303)</f>
        <v>0</v>
      </c>
      <c r="V303" s="52">
        <f>SUMIFS(GENED!$S:$S,GENED!$A:$A,$A303,GENED!$B:$B,$B303)</f>
        <v>0</v>
      </c>
      <c r="W303" s="53">
        <f>SUMIFS(EL!D:D,EL!$A:$A,$A303,EL!$B:$B,$B303)</f>
        <v>10531</v>
      </c>
      <c r="X303" s="52">
        <f>SUMIFS('Student Support Aid'!G:G,'Student Support Aid'!$A:$A,$A303,'Student Support Aid'!$B:$B,$B303)</f>
        <v>40000</v>
      </c>
      <c r="Y303" s="53">
        <f>SUMIFS('School Library Aid'!I:I,'School Library Aid'!$A:$A,$A303,'School Library Aid'!$B:$B,$B303)</f>
        <v>40000</v>
      </c>
      <c r="Z303" s="53">
        <f>SUMIF(AIEA!A:A,A303,AIEA!D:D)</f>
        <v>0</v>
      </c>
      <c r="AA303" s="53">
        <f>SUMIFS('EOS GE25-F23-WEBLOAD'!$G:$G,'EOS GE25-F23-WEBLOAD'!$A:$A,$A303,'EOS GE25-F23-WEBLOAD'!$B:$B,$B303)*2</f>
        <v>1740.8</v>
      </c>
      <c r="AB303" s="53">
        <f>SUMIF('Community Ed'!A:A,'Major Revenues'!A303,'Community Ed'!C:C)</f>
        <v>0</v>
      </c>
      <c r="AC303" s="53">
        <f>SUMIFS(SPED!E:E,SPED!A:A,A303,SPED!B:B,B303)</f>
        <v>207174.88890284719</v>
      </c>
      <c r="AD303" s="55">
        <f t="shared" si="64"/>
        <v>718279.68890284724</v>
      </c>
      <c r="AE303" s="55">
        <f t="shared" si="65"/>
        <v>825.22942199316094</v>
      </c>
      <c r="AF303" s="51"/>
    </row>
    <row r="304" spans="1:32" x14ac:dyDescent="0.25">
      <c r="A304" s="3">
        <v>2169</v>
      </c>
      <c r="B304" s="3">
        <v>1</v>
      </c>
      <c r="C304" s="4" t="s">
        <v>328</v>
      </c>
      <c r="D304" s="5">
        <v>6</v>
      </c>
      <c r="E304" s="52">
        <f>SUMIFS('EOS GE24-F23-WEBLOAD'!$G:$G,'EOS GE24-F23-WEBLOAD'!$A:$A,$A304,'EOS GE24-F23-WEBLOAD'!$B:$B,$B304)</f>
        <v>757.85</v>
      </c>
      <c r="F304" s="52">
        <f>SUMIFS(GENED!$F:$F,GENED!$A:$A,$A304,GENED!$B:$B,$B304)</f>
        <v>208408</v>
      </c>
      <c r="G304" s="52">
        <f>SUMIFS(GENED!$AM:$AM,GENED!$A:$A,$A304,GENED!$B:$B,$B304)</f>
        <v>32436</v>
      </c>
      <c r="H304" s="52">
        <f>SUMIFS(GENED!$J:$J,GENED!$A:$A,$A304,GENED!$B:$B,$B304)</f>
        <v>2517.373470172548</v>
      </c>
      <c r="I304" s="52">
        <f>SUMIFS(EL!C:C,EL!$A:$A,$A304,EL!$B:$B,$B304)</f>
        <v>10539</v>
      </c>
      <c r="J304" s="52">
        <f>SUMIFS('Student Support Aid'!F:F,'Student Support Aid'!$A:$A,$A304,'Student Support Aid'!$B:$B,$B304)</f>
        <v>40000</v>
      </c>
      <c r="K304" s="52">
        <f>SUMIFS('School Library Aid'!H:H,'School Library Aid'!$A:$A,$A304,'School Library Aid'!$B:$B,$B304)</f>
        <v>40000</v>
      </c>
      <c r="L304" s="52">
        <v>0</v>
      </c>
      <c r="M304" s="52">
        <f>SUMIFS('EOS GE24-F23-WEBLOAD'!$G:$G,'EOS GE24-F23-WEBLOAD'!$A:$A,$A304,'EOS GE24-F23-WEBLOAD'!$B:$B,$B304)*2</f>
        <v>1515.7</v>
      </c>
      <c r="N304" s="52">
        <f>SUMIFS(SPED!D:D,SPED!A:A,A304,SPED!B:B,B304)</f>
        <v>238723.14710678975</v>
      </c>
      <c r="O304" s="55">
        <f t="shared" si="62"/>
        <v>574139.22057696222</v>
      </c>
      <c r="P304" s="52">
        <f t="shared" si="63"/>
        <v>757.58952375399122</v>
      </c>
      <c r="Q304" s="64"/>
      <c r="R304" s="52">
        <f>SUMIFS('EOS GE25-F23-WEBLOAD'!$G:$G,'EOS GE25-F23-WEBLOAD'!$A:$A,$A304,'EOS GE25-F23-WEBLOAD'!$B:$B,$B304)</f>
        <v>756.45</v>
      </c>
      <c r="S304" s="52">
        <f>SUMIFS(GENED!$O:$O,GENED!$A:$A,$A304,GENED!$B:$B,$B304)</f>
        <v>316196</v>
      </c>
      <c r="T304" s="52">
        <f>SUMIFS(GENED!$AQ:$AQ,GENED!$A:$A,$A304,GENED!$B:$B,$B304)</f>
        <v>44213.476000000723</v>
      </c>
      <c r="U304" s="52">
        <f>SUMIFS(GENED!$AA:$AA,GENED!$A:$A,$A304,GENED!$B:$B,$B304)</f>
        <v>38711</v>
      </c>
      <c r="V304" s="52">
        <f>SUMIFS(GENED!$S:$S,GENED!$A:$A,$A304,GENED!$B:$B,$B304)</f>
        <v>703.96952982005314</v>
      </c>
      <c r="W304" s="53">
        <f>SUMIFS(EL!D:D,EL!$A:$A,$A304,EL!$B:$B,$B304)</f>
        <v>10539</v>
      </c>
      <c r="X304" s="52">
        <f>SUMIFS('Student Support Aid'!G:G,'Student Support Aid'!$A:$A,$A304,'Student Support Aid'!$B:$B,$B304)</f>
        <v>40000</v>
      </c>
      <c r="Y304" s="53">
        <f>SUMIFS('School Library Aid'!I:I,'School Library Aid'!$A:$A,$A304,'School Library Aid'!$B:$B,$B304)</f>
        <v>40000</v>
      </c>
      <c r="Z304" s="53">
        <f>SUMIF(AIEA!A:A,A304,AIEA!D:D)</f>
        <v>0</v>
      </c>
      <c r="AA304" s="53">
        <f>SUMIFS('EOS GE25-F23-WEBLOAD'!$G:$G,'EOS GE25-F23-WEBLOAD'!$A:$A,$A304,'EOS GE25-F23-WEBLOAD'!$B:$B,$B304)*2</f>
        <v>1512.9</v>
      </c>
      <c r="AB304" s="53">
        <f>SUMIF('Community Ed'!A:A,'Major Revenues'!A304,'Community Ed'!C:C)</f>
        <v>0</v>
      </c>
      <c r="AC304" s="53">
        <f>SUMIFS(SPED!E:E,SPED!A:A,A304,SPED!B:B,B304)</f>
        <v>257381.42988252034</v>
      </c>
      <c r="AD304" s="55">
        <f t="shared" si="64"/>
        <v>749257.77541234111</v>
      </c>
      <c r="AE304" s="55">
        <f t="shared" si="65"/>
        <v>990.49213485668724</v>
      </c>
      <c r="AF304" s="51"/>
    </row>
    <row r="305" spans="1:32" x14ac:dyDescent="0.25">
      <c r="A305" s="3">
        <v>2170</v>
      </c>
      <c r="B305" s="3">
        <v>1</v>
      </c>
      <c r="C305" s="4" t="s">
        <v>329</v>
      </c>
      <c r="D305" s="5">
        <v>5</v>
      </c>
      <c r="E305" s="52">
        <f>SUMIFS('EOS GE24-F23-WEBLOAD'!$G:$G,'EOS GE24-F23-WEBLOAD'!$A:$A,$A305,'EOS GE24-F23-WEBLOAD'!$B:$B,$B305)</f>
        <v>1027.5999999999999</v>
      </c>
      <c r="F305" s="52">
        <f>SUMIFS(GENED!$F:$F,GENED!$A:$A,$A305,GENED!$B:$B,$B305)</f>
        <v>282590</v>
      </c>
      <c r="G305" s="52">
        <f>SUMIFS(GENED!$AM:$AM,GENED!$A:$A,$A305,GENED!$B:$B,$B305)</f>
        <v>50966</v>
      </c>
      <c r="H305" s="52">
        <f>SUMIFS(GENED!$J:$J,GENED!$A:$A,$A305,GENED!$B:$B,$B305)</f>
        <v>0</v>
      </c>
      <c r="I305" s="52">
        <f>SUMIFS(EL!C:C,EL!$A:$A,$A305,EL!$B:$B,$B305)</f>
        <v>10496</v>
      </c>
      <c r="J305" s="52">
        <f>SUMIFS('Student Support Aid'!F:F,'Student Support Aid'!$A:$A,$A305,'Student Support Aid'!$B:$B,$B305)</f>
        <v>40000</v>
      </c>
      <c r="K305" s="52">
        <f>SUMIFS('School Library Aid'!H:H,'School Library Aid'!$A:$A,$A305,'School Library Aid'!$B:$B,$B305)</f>
        <v>40000</v>
      </c>
      <c r="L305" s="52">
        <v>21846</v>
      </c>
      <c r="M305" s="52">
        <f>SUMIFS('EOS GE24-F23-WEBLOAD'!$G:$G,'EOS GE24-F23-WEBLOAD'!$A:$A,$A305,'EOS GE24-F23-WEBLOAD'!$B:$B,$B305)*2</f>
        <v>2055.1999999999998</v>
      </c>
      <c r="N305" s="52">
        <f>SUMIFS(SPED!D:D,SPED!A:A,A305,SPED!B:B,B305)</f>
        <v>448350.47430386953</v>
      </c>
      <c r="O305" s="55">
        <f t="shared" si="62"/>
        <v>896303.67430386948</v>
      </c>
      <c r="P305" s="52">
        <f t="shared" si="63"/>
        <v>872.23012291151178</v>
      </c>
      <c r="Q305" s="64"/>
      <c r="R305" s="52">
        <f>SUMIFS('EOS GE25-F23-WEBLOAD'!$G:$G,'EOS GE25-F23-WEBLOAD'!$A:$A,$A305,'EOS GE25-F23-WEBLOAD'!$B:$B,$B305)</f>
        <v>1022.5999999999999</v>
      </c>
      <c r="S305" s="52">
        <f>SUMIFS(GENED!$O:$O,GENED!$A:$A,$A305,GENED!$B:$B,$B305)</f>
        <v>427447</v>
      </c>
      <c r="T305" s="52">
        <f>SUMIFS(GENED!$AQ:$AQ,GENED!$A:$A,$A305,GENED!$B:$B,$B305)</f>
        <v>75693</v>
      </c>
      <c r="U305" s="52">
        <f>SUMIFS(GENED!$AA:$AA,GENED!$A:$A,$A305,GENED!$B:$B,$B305)</f>
        <v>11582</v>
      </c>
      <c r="V305" s="52">
        <f>SUMIFS(GENED!$S:$S,GENED!$A:$A,$A305,GENED!$B:$B,$B305)</f>
        <v>0</v>
      </c>
      <c r="W305" s="53">
        <f>SUMIFS(EL!D:D,EL!$A:$A,$A305,EL!$B:$B,$B305)</f>
        <v>10496</v>
      </c>
      <c r="X305" s="52">
        <f>SUMIFS('Student Support Aid'!G:G,'Student Support Aid'!$A:$A,$A305,'Student Support Aid'!$B:$B,$B305)</f>
        <v>40000</v>
      </c>
      <c r="Y305" s="53">
        <f>SUMIFS('School Library Aid'!I:I,'School Library Aid'!$A:$A,$A305,'School Library Aid'!$B:$B,$B305)</f>
        <v>40000</v>
      </c>
      <c r="Z305" s="53">
        <f>SUMIF(AIEA!A:A,A305,AIEA!D:D)</f>
        <v>21988</v>
      </c>
      <c r="AA305" s="53">
        <f>SUMIFS('EOS GE25-F23-WEBLOAD'!$G:$G,'EOS GE25-F23-WEBLOAD'!$A:$A,$A305,'EOS GE25-F23-WEBLOAD'!$B:$B,$B305)*2</f>
        <v>2045.1999999999998</v>
      </c>
      <c r="AB305" s="53">
        <f>SUMIF('Community Ed'!A:A,'Major Revenues'!A305,'Community Ed'!C:C)</f>
        <v>34929.64</v>
      </c>
      <c r="AC305" s="53">
        <f>SUMIFS(SPED!E:E,SPED!A:A,A305,SPED!B:B,B305)</f>
        <v>471091.44133192301</v>
      </c>
      <c r="AD305" s="55">
        <f t="shared" si="64"/>
        <v>1135272.2813319229</v>
      </c>
      <c r="AE305" s="55">
        <f t="shared" si="65"/>
        <v>1110.1821644161187</v>
      </c>
      <c r="AF305" s="51"/>
    </row>
    <row r="306" spans="1:32" x14ac:dyDescent="0.25">
      <c r="A306" s="3">
        <v>2171</v>
      </c>
      <c r="B306" s="3">
        <v>1</v>
      </c>
      <c r="C306" s="4" t="s">
        <v>330</v>
      </c>
      <c r="D306" s="5">
        <v>6</v>
      </c>
      <c r="E306" s="52">
        <f>SUMIFS('EOS GE24-F23-WEBLOAD'!$G:$G,'EOS GE24-F23-WEBLOAD'!$A:$A,$A306,'EOS GE24-F23-WEBLOAD'!$B:$B,$B306)</f>
        <v>260.39999999999998</v>
      </c>
      <c r="F306" s="52">
        <f>SUMIFS(GENED!$F:$F,GENED!$A:$A,$A306,GENED!$B:$B,$B306)</f>
        <v>71610</v>
      </c>
      <c r="G306" s="52">
        <f>SUMIFS(GENED!$AM:$AM,GENED!$A:$A,$A306,GENED!$B:$B,$B306)</f>
        <v>10135</v>
      </c>
      <c r="H306" s="52">
        <f>SUMIFS(GENED!$J:$J,GENED!$A:$A,$A306,GENED!$B:$B,$B306)</f>
        <v>0</v>
      </c>
      <c r="I306" s="52">
        <f>SUMIFS(EL!C:C,EL!$A:$A,$A306,EL!$B:$B,$B306)</f>
        <v>10825</v>
      </c>
      <c r="J306" s="52">
        <f>SUMIFS('Student Support Aid'!F:F,'Student Support Aid'!$A:$A,$A306,'Student Support Aid'!$B:$B,$B306)</f>
        <v>40000</v>
      </c>
      <c r="K306" s="52">
        <f>SUMIFS('School Library Aid'!H:H,'School Library Aid'!$A:$A,$A306,'School Library Aid'!$B:$B,$B306)</f>
        <v>40000</v>
      </c>
      <c r="L306" s="52">
        <v>0</v>
      </c>
      <c r="M306" s="52">
        <f>SUMIFS('EOS GE24-F23-WEBLOAD'!$G:$G,'EOS GE24-F23-WEBLOAD'!$A:$A,$A306,'EOS GE24-F23-WEBLOAD'!$B:$B,$B306)*2</f>
        <v>520.79999999999995</v>
      </c>
      <c r="N306" s="52">
        <f>SUMIFS(SPED!D:D,SPED!A:A,A306,SPED!B:B,B306)</f>
        <v>63215.79040764831</v>
      </c>
      <c r="O306" s="55">
        <f t="shared" si="62"/>
        <v>236306.5904076483</v>
      </c>
      <c r="P306" s="52">
        <f t="shared" si="63"/>
        <v>907.47538559004727</v>
      </c>
      <c r="Q306" s="64"/>
      <c r="R306" s="52">
        <f>SUMIFS('EOS GE25-F23-WEBLOAD'!$G:$G,'EOS GE25-F23-WEBLOAD'!$A:$A,$A306,'EOS GE25-F23-WEBLOAD'!$B:$B,$B306)</f>
        <v>260.8</v>
      </c>
      <c r="S306" s="52">
        <f>SUMIFS(GENED!$O:$O,GENED!$A:$A,$A306,GENED!$B:$B,$B306)</f>
        <v>109015</v>
      </c>
      <c r="T306" s="52">
        <f>SUMIFS(GENED!$AQ:$AQ,GENED!$A:$A,$A306,GENED!$B:$B,$B306)</f>
        <v>15484</v>
      </c>
      <c r="U306" s="52">
        <f>SUMIFS(GENED!$AA:$AA,GENED!$A:$A,$A306,GENED!$B:$B,$B306)</f>
        <v>0</v>
      </c>
      <c r="V306" s="52">
        <f>SUMIFS(GENED!$S:$S,GENED!$A:$A,$A306,GENED!$B:$B,$B306)</f>
        <v>0</v>
      </c>
      <c r="W306" s="53">
        <f>SUMIFS(EL!D:D,EL!$A:$A,$A306,EL!$B:$B,$B306)</f>
        <v>10825</v>
      </c>
      <c r="X306" s="52">
        <f>SUMIFS('Student Support Aid'!G:G,'Student Support Aid'!$A:$A,$A306,'Student Support Aid'!$B:$B,$B306)</f>
        <v>40000</v>
      </c>
      <c r="Y306" s="53">
        <f>SUMIFS('School Library Aid'!I:I,'School Library Aid'!$A:$A,$A306,'School Library Aid'!$B:$B,$B306)</f>
        <v>40000</v>
      </c>
      <c r="Z306" s="53">
        <f>SUMIF(AIEA!A:A,A306,AIEA!D:D)</f>
        <v>0</v>
      </c>
      <c r="AA306" s="53">
        <f>SUMIFS('EOS GE25-F23-WEBLOAD'!$G:$G,'EOS GE25-F23-WEBLOAD'!$A:$A,$A306,'EOS GE25-F23-WEBLOAD'!$B:$B,$B306)*2</f>
        <v>521.6</v>
      </c>
      <c r="AB306" s="53">
        <f>SUMIF('Community Ed'!A:A,'Major Revenues'!A306,'Community Ed'!C:C)</f>
        <v>0</v>
      </c>
      <c r="AC306" s="53">
        <f>SUMIFS(SPED!E:E,SPED!A:A,A306,SPED!B:B,B306)</f>
        <v>68879.031605195603</v>
      </c>
      <c r="AD306" s="55">
        <f t="shared" si="64"/>
        <v>284724.63160519558</v>
      </c>
      <c r="AE306" s="55">
        <f t="shared" si="65"/>
        <v>1091.7355506334186</v>
      </c>
      <c r="AF306" s="51"/>
    </row>
    <row r="307" spans="1:32" x14ac:dyDescent="0.25">
      <c r="A307" s="3">
        <v>2172</v>
      </c>
      <c r="B307" s="3">
        <v>1</v>
      </c>
      <c r="C307" s="4" t="s">
        <v>331</v>
      </c>
      <c r="D307" s="5">
        <v>6</v>
      </c>
      <c r="E307" s="52">
        <f>SUMIFS('EOS GE24-F23-WEBLOAD'!$G:$G,'EOS GE24-F23-WEBLOAD'!$A:$A,$A307,'EOS GE24-F23-WEBLOAD'!$B:$B,$B307)</f>
        <v>730.40000000000009</v>
      </c>
      <c r="F307" s="52">
        <f>SUMIFS(GENED!$F:$F,GENED!$A:$A,$A307,GENED!$B:$B,$B307)</f>
        <v>200860</v>
      </c>
      <c r="G307" s="52">
        <f>SUMIFS(GENED!$AM:$AM,GENED!$A:$A,$A307,GENED!$B:$B,$B307)</f>
        <v>21494</v>
      </c>
      <c r="H307" s="52">
        <f>SUMIFS(GENED!$J:$J,GENED!$A:$A,$A307,GENED!$B:$B,$B307)</f>
        <v>18406.647036066192</v>
      </c>
      <c r="I307" s="52">
        <f>SUMIFS(EL!C:C,EL!$A:$A,$A307,EL!$B:$B,$B307)</f>
        <v>10729</v>
      </c>
      <c r="J307" s="52">
        <f>SUMIFS('Student Support Aid'!F:F,'Student Support Aid'!$A:$A,$A307,'Student Support Aid'!$B:$B,$B307)</f>
        <v>40000</v>
      </c>
      <c r="K307" s="52">
        <f>SUMIFS('School Library Aid'!H:H,'School Library Aid'!$A:$A,$A307,'School Library Aid'!$B:$B,$B307)</f>
        <v>40000</v>
      </c>
      <c r="L307" s="52">
        <v>0</v>
      </c>
      <c r="M307" s="52">
        <f>SUMIFS('EOS GE24-F23-WEBLOAD'!$G:$G,'EOS GE24-F23-WEBLOAD'!$A:$A,$A307,'EOS GE24-F23-WEBLOAD'!$B:$B,$B307)*2</f>
        <v>1460.8000000000002</v>
      </c>
      <c r="N307" s="52">
        <f>SUMIFS(SPED!D:D,SPED!A:A,A307,SPED!B:B,B307)</f>
        <v>345392.53142011282</v>
      </c>
      <c r="O307" s="55">
        <f t="shared" si="62"/>
        <v>678342.97845617891</v>
      </c>
      <c r="P307" s="52">
        <f t="shared" si="63"/>
        <v>928.72806469904003</v>
      </c>
      <c r="Q307" s="64"/>
      <c r="R307" s="52">
        <f>SUMIFS('EOS GE25-F23-WEBLOAD'!$G:$G,'EOS GE25-F23-WEBLOAD'!$A:$A,$A307,'EOS GE25-F23-WEBLOAD'!$B:$B,$B307)</f>
        <v>720</v>
      </c>
      <c r="S307" s="52">
        <f>SUMIFS(GENED!$O:$O,GENED!$A:$A,$A307,GENED!$B:$B,$B307)</f>
        <v>300960</v>
      </c>
      <c r="T307" s="52">
        <f>SUMIFS(GENED!$AQ:$AQ,GENED!$A:$A,$A307,GENED!$B:$B,$B307)</f>
        <v>31183.237999999896</v>
      </c>
      <c r="U307" s="52">
        <f>SUMIFS(GENED!$AA:$AA,GENED!$A:$A,$A307,GENED!$B:$B,$B307)</f>
        <v>0</v>
      </c>
      <c r="V307" s="52">
        <f>SUMIFS(GENED!$S:$S,GENED!$A:$A,$A307,GENED!$B:$B,$B307)</f>
        <v>19342.36626693717</v>
      </c>
      <c r="W307" s="53">
        <f>SUMIFS(EL!D:D,EL!$A:$A,$A307,EL!$B:$B,$B307)</f>
        <v>11489</v>
      </c>
      <c r="X307" s="52">
        <f>SUMIFS('Student Support Aid'!G:G,'Student Support Aid'!$A:$A,$A307,'Student Support Aid'!$B:$B,$B307)</f>
        <v>40000</v>
      </c>
      <c r="Y307" s="53">
        <f>SUMIFS('School Library Aid'!I:I,'School Library Aid'!$A:$A,$A307,'School Library Aid'!$B:$B,$B307)</f>
        <v>40000</v>
      </c>
      <c r="Z307" s="53">
        <f>SUMIF(AIEA!A:A,A307,AIEA!D:D)</f>
        <v>0</v>
      </c>
      <c r="AA307" s="53">
        <f>SUMIFS('EOS GE25-F23-WEBLOAD'!$G:$G,'EOS GE25-F23-WEBLOAD'!$A:$A,$A307,'EOS GE25-F23-WEBLOAD'!$B:$B,$B307)*2</f>
        <v>1440</v>
      </c>
      <c r="AB307" s="53">
        <f>SUMIF('Community Ed'!A:A,'Major Revenues'!A307,'Community Ed'!C:C)</f>
        <v>0</v>
      </c>
      <c r="AC307" s="53">
        <f>SUMIFS(SPED!E:E,SPED!A:A,A307,SPED!B:B,B307)</f>
        <v>371002.17471765168</v>
      </c>
      <c r="AD307" s="55">
        <f t="shared" si="64"/>
        <v>815416.7789845888</v>
      </c>
      <c r="AE307" s="55">
        <f t="shared" si="65"/>
        <v>1132.5233041452623</v>
      </c>
      <c r="AF307" s="51"/>
    </row>
    <row r="308" spans="1:32" x14ac:dyDescent="0.25">
      <c r="A308" s="3">
        <v>2174</v>
      </c>
      <c r="B308" s="3">
        <v>1</v>
      </c>
      <c r="C308" s="4" t="s">
        <v>332</v>
      </c>
      <c r="D308" s="5">
        <v>6</v>
      </c>
      <c r="E308" s="52">
        <f>SUMIFS('EOS GE24-F23-WEBLOAD'!$G:$G,'EOS GE24-F23-WEBLOAD'!$A:$A,$A308,'EOS GE24-F23-WEBLOAD'!$B:$B,$B308)</f>
        <v>963.1</v>
      </c>
      <c r="F308" s="52">
        <f>SUMIFS(GENED!$F:$F,GENED!$A:$A,$A308,GENED!$B:$B,$B308)</f>
        <v>264853</v>
      </c>
      <c r="G308" s="52">
        <f>SUMIFS(GENED!$AM:$AM,GENED!$A:$A,$A308,GENED!$B:$B,$B308)</f>
        <v>79322</v>
      </c>
      <c r="H308" s="52">
        <f>SUMIFS(GENED!$J:$J,GENED!$A:$A,$A308,GENED!$B:$B,$B308)</f>
        <v>12581.255441999994</v>
      </c>
      <c r="I308" s="52">
        <f>SUMIFS(EL!C:C,EL!$A:$A,$A308,EL!$B:$B,$B308)</f>
        <v>10527</v>
      </c>
      <c r="J308" s="52">
        <f>SUMIFS('Student Support Aid'!F:F,'Student Support Aid'!$A:$A,$A308,'Student Support Aid'!$B:$B,$B308)</f>
        <v>40000</v>
      </c>
      <c r="K308" s="52">
        <f>SUMIFS('School Library Aid'!H:H,'School Library Aid'!$A:$A,$A308,'School Library Aid'!$B:$B,$B308)</f>
        <v>40000</v>
      </c>
      <c r="L308" s="52">
        <v>0</v>
      </c>
      <c r="M308" s="52">
        <f>SUMIFS('EOS GE24-F23-WEBLOAD'!$G:$G,'EOS GE24-F23-WEBLOAD'!$A:$A,$A308,'EOS GE24-F23-WEBLOAD'!$B:$B,$B308)*2</f>
        <v>1926.2</v>
      </c>
      <c r="N308" s="52">
        <f>SUMIFS(SPED!D:D,SPED!A:A,A308,SPED!B:B,B308)</f>
        <v>387639.94952059328</v>
      </c>
      <c r="O308" s="55">
        <f t="shared" si="62"/>
        <v>836849.40496259322</v>
      </c>
      <c r="P308" s="52">
        <f t="shared" si="63"/>
        <v>868.91226763845214</v>
      </c>
      <c r="Q308" s="64"/>
      <c r="R308" s="52">
        <f>SUMIFS('EOS GE25-F23-WEBLOAD'!$G:$G,'EOS GE25-F23-WEBLOAD'!$A:$A,$A308,'EOS GE25-F23-WEBLOAD'!$B:$B,$B308)</f>
        <v>957.30000000000007</v>
      </c>
      <c r="S308" s="52">
        <f>SUMIFS(GENED!$O:$O,GENED!$A:$A,$A308,GENED!$B:$B,$B308)</f>
        <v>400151</v>
      </c>
      <c r="T308" s="52">
        <f>SUMIFS(GENED!$AQ:$AQ,GENED!$A:$A,$A308,GENED!$B:$B,$B308)</f>
        <v>114707.01799999923</v>
      </c>
      <c r="U308" s="52">
        <f>SUMIFS(GENED!$AA:$AA,GENED!$A:$A,$A308,GENED!$B:$B,$B308)</f>
        <v>0</v>
      </c>
      <c r="V308" s="52">
        <f>SUMIFS(GENED!$S:$S,GENED!$A:$A,$A308,GENED!$B:$B,$B308)</f>
        <v>10569.465198460151</v>
      </c>
      <c r="W308" s="53">
        <f>SUMIFS(EL!D:D,EL!$A:$A,$A308,EL!$B:$B,$B308)</f>
        <v>10528</v>
      </c>
      <c r="X308" s="52">
        <f>SUMIFS('Student Support Aid'!G:G,'Student Support Aid'!$A:$A,$A308,'Student Support Aid'!$B:$B,$B308)</f>
        <v>40000</v>
      </c>
      <c r="Y308" s="53">
        <f>SUMIFS('School Library Aid'!I:I,'School Library Aid'!$A:$A,$A308,'School Library Aid'!$B:$B,$B308)</f>
        <v>40000</v>
      </c>
      <c r="Z308" s="53">
        <f>SUMIF(AIEA!A:A,A308,AIEA!D:D)</f>
        <v>0</v>
      </c>
      <c r="AA308" s="53">
        <f>SUMIFS('EOS GE25-F23-WEBLOAD'!$G:$G,'EOS GE25-F23-WEBLOAD'!$A:$A,$A308,'EOS GE25-F23-WEBLOAD'!$B:$B,$B308)*2</f>
        <v>1914.6000000000001</v>
      </c>
      <c r="AB308" s="53">
        <f>SUMIF('Community Ed'!A:A,'Major Revenues'!A308,'Community Ed'!C:C)</f>
        <v>0</v>
      </c>
      <c r="AC308" s="53">
        <f>SUMIFS(SPED!E:E,SPED!A:A,A308,SPED!B:B,B308)</f>
        <v>370341.24101234134</v>
      </c>
      <c r="AD308" s="55">
        <f t="shared" si="64"/>
        <v>988211.3242108007</v>
      </c>
      <c r="AE308" s="55">
        <f t="shared" si="65"/>
        <v>1032.2901119928974</v>
      </c>
      <c r="AF308" s="51"/>
    </row>
    <row r="309" spans="1:32" x14ac:dyDescent="0.25">
      <c r="A309" s="3">
        <v>2176</v>
      </c>
      <c r="B309" s="3">
        <v>1</v>
      </c>
      <c r="C309" s="4" t="s">
        <v>333</v>
      </c>
      <c r="D309" s="5">
        <v>6</v>
      </c>
      <c r="E309" s="52">
        <f>SUMIFS('EOS GE24-F23-WEBLOAD'!$G:$G,'EOS GE24-F23-WEBLOAD'!$A:$A,$A309,'EOS GE24-F23-WEBLOAD'!$B:$B,$B309)</f>
        <v>619.20000000000005</v>
      </c>
      <c r="F309" s="52">
        <f>SUMIFS(GENED!$F:$F,GENED!$A:$A,$A309,GENED!$B:$B,$B309)</f>
        <v>170280</v>
      </c>
      <c r="G309" s="52">
        <f>SUMIFS(GENED!$AM:$AM,GENED!$A:$A,$A309,GENED!$B:$B,$B309)</f>
        <v>54919</v>
      </c>
      <c r="H309" s="52">
        <f>SUMIFS(GENED!$J:$J,GENED!$A:$A,$A309,GENED!$B:$B,$B309)</f>
        <v>0</v>
      </c>
      <c r="I309" s="52">
        <f>SUMIFS(EL!C:C,EL!$A:$A,$A309,EL!$B:$B,$B309)</f>
        <v>0</v>
      </c>
      <c r="J309" s="52">
        <f>SUMIFS('Student Support Aid'!F:F,'Student Support Aid'!$A:$A,$A309,'Student Support Aid'!$B:$B,$B309)</f>
        <v>40000</v>
      </c>
      <c r="K309" s="52">
        <f>SUMIFS('School Library Aid'!H:H,'School Library Aid'!$A:$A,$A309,'School Library Aid'!$B:$B,$B309)</f>
        <v>40000</v>
      </c>
      <c r="L309" s="52">
        <v>0</v>
      </c>
      <c r="M309" s="52">
        <f>SUMIFS('EOS GE24-F23-WEBLOAD'!$G:$G,'EOS GE24-F23-WEBLOAD'!$A:$A,$A309,'EOS GE24-F23-WEBLOAD'!$B:$B,$B309)*2</f>
        <v>1238.4000000000001</v>
      </c>
      <c r="N309" s="52">
        <f>SUMIFS(SPED!D:D,SPED!A:A,A309,SPED!B:B,B309)</f>
        <v>73779.496965731669</v>
      </c>
      <c r="O309" s="55">
        <f t="shared" si="62"/>
        <v>380216.89696573169</v>
      </c>
      <c r="P309" s="52">
        <f t="shared" si="63"/>
        <v>614.04537623664669</v>
      </c>
      <c r="Q309" s="64"/>
      <c r="R309" s="52">
        <f>SUMIFS('EOS GE25-F23-WEBLOAD'!$G:$G,'EOS GE25-F23-WEBLOAD'!$A:$A,$A309,'EOS GE25-F23-WEBLOAD'!$B:$B,$B309)</f>
        <v>619.20000000000005</v>
      </c>
      <c r="S309" s="52">
        <f>SUMIFS(GENED!$O:$O,GENED!$A:$A,$A309,GENED!$B:$B,$B309)</f>
        <v>258825</v>
      </c>
      <c r="T309" s="52">
        <f>SUMIFS(GENED!$AQ:$AQ,GENED!$A:$A,$A309,GENED!$B:$B,$B309)</f>
        <v>83254</v>
      </c>
      <c r="U309" s="52">
        <f>SUMIFS(GENED!$AA:$AA,GENED!$A:$A,$A309,GENED!$B:$B,$B309)</f>
        <v>32353</v>
      </c>
      <c r="V309" s="52">
        <f>SUMIFS(GENED!$S:$S,GENED!$A:$A,$A309,GENED!$B:$B,$B309)</f>
        <v>0</v>
      </c>
      <c r="W309" s="53">
        <f>SUMIFS(EL!D:D,EL!$A:$A,$A309,EL!$B:$B,$B309)</f>
        <v>0</v>
      </c>
      <c r="X309" s="52">
        <f>SUMIFS('Student Support Aid'!G:G,'Student Support Aid'!$A:$A,$A309,'Student Support Aid'!$B:$B,$B309)</f>
        <v>40000</v>
      </c>
      <c r="Y309" s="53">
        <f>SUMIFS('School Library Aid'!I:I,'School Library Aid'!$A:$A,$A309,'School Library Aid'!$B:$B,$B309)</f>
        <v>40000</v>
      </c>
      <c r="Z309" s="53">
        <f>SUMIF(AIEA!A:A,A309,AIEA!D:D)</f>
        <v>0</v>
      </c>
      <c r="AA309" s="53">
        <f>SUMIFS('EOS GE25-F23-WEBLOAD'!$G:$G,'EOS GE25-F23-WEBLOAD'!$A:$A,$A309,'EOS GE25-F23-WEBLOAD'!$B:$B,$B309)*2</f>
        <v>1238.4000000000001</v>
      </c>
      <c r="AB309" s="53">
        <f>SUMIF('Community Ed'!A:A,'Major Revenues'!A309,'Community Ed'!C:C)</f>
        <v>0</v>
      </c>
      <c r="AC309" s="53">
        <f>SUMIFS(SPED!E:E,SPED!A:A,A309,SPED!B:B,B309)</f>
        <v>78378.095373481978</v>
      </c>
      <c r="AD309" s="55">
        <f t="shared" si="64"/>
        <v>534048.495373482</v>
      </c>
      <c r="AE309" s="55">
        <f t="shared" si="65"/>
        <v>862.48142017681198</v>
      </c>
      <c r="AF309" s="51"/>
    </row>
    <row r="310" spans="1:32" x14ac:dyDescent="0.25">
      <c r="A310" s="3">
        <v>2180</v>
      </c>
      <c r="B310" s="3">
        <v>1</v>
      </c>
      <c r="C310" s="4" t="s">
        <v>334</v>
      </c>
      <c r="D310" s="5">
        <v>6</v>
      </c>
      <c r="E310" s="52">
        <f>SUMIFS('EOS GE24-F23-WEBLOAD'!$G:$G,'EOS GE24-F23-WEBLOAD'!$A:$A,$A310,'EOS GE24-F23-WEBLOAD'!$B:$B,$B310)</f>
        <v>695.40000000000009</v>
      </c>
      <c r="F310" s="52">
        <f>SUMIFS(GENED!$F:$F,GENED!$A:$A,$A310,GENED!$B:$B,$B310)</f>
        <v>191235</v>
      </c>
      <c r="G310" s="52">
        <f>SUMIFS(GENED!$AM:$AM,GENED!$A:$A,$A310,GENED!$B:$B,$B310)</f>
        <v>56825</v>
      </c>
      <c r="H310" s="52">
        <f>SUMIFS(GENED!$J:$J,GENED!$A:$A,$A310,GENED!$B:$B,$B310)</f>
        <v>52988.135256000038</v>
      </c>
      <c r="I310" s="52">
        <f>SUMIFS(EL!C:C,EL!$A:$A,$A310,EL!$B:$B,$B310)</f>
        <v>20115</v>
      </c>
      <c r="J310" s="52">
        <f>SUMIFS('Student Support Aid'!F:F,'Student Support Aid'!$A:$A,$A310,'Student Support Aid'!$B:$B,$B310)</f>
        <v>40000</v>
      </c>
      <c r="K310" s="52">
        <f>SUMIFS('School Library Aid'!H:H,'School Library Aid'!$A:$A,$A310,'School Library Aid'!$B:$B,$B310)</f>
        <v>40000</v>
      </c>
      <c r="L310" s="52">
        <v>0</v>
      </c>
      <c r="M310" s="52">
        <f>SUMIFS('EOS GE24-F23-WEBLOAD'!$G:$G,'EOS GE24-F23-WEBLOAD'!$A:$A,$A310,'EOS GE24-F23-WEBLOAD'!$B:$B,$B310)*2</f>
        <v>1390.8000000000002</v>
      </c>
      <c r="N310" s="52">
        <f>SUMIFS(SPED!D:D,SPED!A:A,A310,SPED!B:B,B310)</f>
        <v>266760.72554750252</v>
      </c>
      <c r="O310" s="55">
        <f t="shared" si="62"/>
        <v>669314.66080350254</v>
      </c>
      <c r="P310" s="52">
        <f t="shared" si="63"/>
        <v>962.4887270685972</v>
      </c>
      <c r="Q310" s="64"/>
      <c r="R310" s="52">
        <f>SUMIFS('EOS GE25-F23-WEBLOAD'!$G:$G,'EOS GE25-F23-WEBLOAD'!$A:$A,$A310,'EOS GE25-F23-WEBLOAD'!$B:$B,$B310)</f>
        <v>755.8</v>
      </c>
      <c r="S310" s="52">
        <f>SUMIFS(GENED!$O:$O,GENED!$A:$A,$A310,GENED!$B:$B,$B310)</f>
        <v>315925</v>
      </c>
      <c r="T310" s="52">
        <f>SUMIFS(GENED!$AQ:$AQ,GENED!$A:$A,$A310,GENED!$B:$B,$B310)</f>
        <v>72197.960000000894</v>
      </c>
      <c r="U310" s="52">
        <f>SUMIFS(GENED!$AA:$AA,GENED!$A:$A,$A310,GENED!$B:$B,$B310)</f>
        <v>38947</v>
      </c>
      <c r="V310" s="52">
        <f>SUMIFS(GENED!$S:$S,GENED!$A:$A,$A310,GENED!$B:$B,$B310)</f>
        <v>42675.334773187875</v>
      </c>
      <c r="W310" s="53">
        <f>SUMIFS(EL!D:D,EL!$A:$A,$A310,EL!$B:$B,$B310)</f>
        <v>21268</v>
      </c>
      <c r="X310" s="52">
        <f>SUMIFS('Student Support Aid'!G:G,'Student Support Aid'!$A:$A,$A310,'Student Support Aid'!$B:$B,$B310)</f>
        <v>40000</v>
      </c>
      <c r="Y310" s="53">
        <f>SUMIFS('School Library Aid'!I:I,'School Library Aid'!$A:$A,$A310,'School Library Aid'!$B:$B,$B310)</f>
        <v>40000</v>
      </c>
      <c r="Z310" s="53">
        <f>SUMIF(AIEA!A:A,A310,AIEA!D:D)</f>
        <v>0</v>
      </c>
      <c r="AA310" s="53">
        <f>SUMIFS('EOS GE25-F23-WEBLOAD'!$G:$G,'EOS GE25-F23-WEBLOAD'!$A:$A,$A310,'EOS GE25-F23-WEBLOAD'!$B:$B,$B310)*2</f>
        <v>1511.6</v>
      </c>
      <c r="AB310" s="53">
        <f>SUMIF('Community Ed'!A:A,'Major Revenues'!A310,'Community Ed'!C:C)</f>
        <v>0</v>
      </c>
      <c r="AC310" s="53">
        <f>SUMIFS(SPED!E:E,SPED!A:A,A310,SPED!B:B,B310)</f>
        <v>195203.79714040901</v>
      </c>
      <c r="AD310" s="55">
        <f t="shared" si="64"/>
        <v>767728.69191359775</v>
      </c>
      <c r="AE310" s="55">
        <f t="shared" si="65"/>
        <v>1015.782868369407</v>
      </c>
      <c r="AF310" s="51"/>
    </row>
    <row r="311" spans="1:32" x14ac:dyDescent="0.25">
      <c r="A311" s="3">
        <v>2184</v>
      </c>
      <c r="B311" s="3">
        <v>1</v>
      </c>
      <c r="C311" s="4" t="s">
        <v>335</v>
      </c>
      <c r="D311" s="5">
        <v>5</v>
      </c>
      <c r="E311" s="52">
        <f>SUMIFS('EOS GE24-F23-WEBLOAD'!$G:$G,'EOS GE24-F23-WEBLOAD'!$A:$A,$A311,'EOS GE24-F23-WEBLOAD'!$B:$B,$B311)</f>
        <v>1263.5999999999999</v>
      </c>
      <c r="F311" s="52">
        <f>SUMIFS(GENED!$F:$F,GENED!$A:$A,$A311,GENED!$B:$B,$B311)</f>
        <v>347490</v>
      </c>
      <c r="G311" s="52">
        <f>SUMIFS(GENED!$AM:$AM,GENED!$A:$A,$A311,GENED!$B:$B,$B311)</f>
        <v>37388</v>
      </c>
      <c r="H311" s="52">
        <f>SUMIFS(GENED!$J:$J,GENED!$A:$A,$A311,GENED!$B:$B,$B311)</f>
        <v>0</v>
      </c>
      <c r="I311" s="52">
        <f>SUMIFS(EL!C:C,EL!$A:$A,$A311,EL!$B:$B,$B311)</f>
        <v>10550</v>
      </c>
      <c r="J311" s="52">
        <f>SUMIFS('Student Support Aid'!F:F,'Student Support Aid'!$A:$A,$A311,'Student Support Aid'!$B:$B,$B311)</f>
        <v>40000</v>
      </c>
      <c r="K311" s="52">
        <f>SUMIFS('School Library Aid'!H:H,'School Library Aid'!$A:$A,$A311,'School Library Aid'!$B:$B,$B311)</f>
        <v>40000</v>
      </c>
      <c r="L311" s="52">
        <v>20284</v>
      </c>
      <c r="M311" s="52">
        <f>SUMIFS('EOS GE24-F23-WEBLOAD'!$G:$G,'EOS GE24-F23-WEBLOAD'!$A:$A,$A311,'EOS GE24-F23-WEBLOAD'!$B:$B,$B311)*2</f>
        <v>2527.1999999999998</v>
      </c>
      <c r="N311" s="52">
        <f>SUMIFS(SPED!D:D,SPED!A:A,A311,SPED!B:B,B311)</f>
        <v>430632.82441636478</v>
      </c>
      <c r="O311" s="55">
        <f t="shared" si="62"/>
        <v>928872.02441636473</v>
      </c>
      <c r="P311" s="52">
        <f t="shared" si="63"/>
        <v>735.09973442257422</v>
      </c>
      <c r="Q311" s="64"/>
      <c r="R311" s="52">
        <f>SUMIFS('EOS GE25-F23-WEBLOAD'!$G:$G,'EOS GE25-F23-WEBLOAD'!$A:$A,$A311,'EOS GE25-F23-WEBLOAD'!$B:$B,$B311)</f>
        <v>1263.5999999999999</v>
      </c>
      <c r="S311" s="52">
        <f>SUMIFS(GENED!$O:$O,GENED!$A:$A,$A311,GENED!$B:$B,$B311)</f>
        <v>528185</v>
      </c>
      <c r="T311" s="52">
        <f>SUMIFS(GENED!$AQ:$AQ,GENED!$A:$A,$A311,GENED!$B:$B,$B311)</f>
        <v>56599</v>
      </c>
      <c r="U311" s="52">
        <f>SUMIFS(GENED!$AA:$AA,GENED!$A:$A,$A311,GENED!$B:$B,$B311)</f>
        <v>57424</v>
      </c>
      <c r="V311" s="52">
        <f>SUMIFS(GENED!$S:$S,GENED!$A:$A,$A311,GENED!$B:$B,$B311)</f>
        <v>0</v>
      </c>
      <c r="W311" s="53">
        <f>SUMIFS(EL!D:D,EL!$A:$A,$A311,EL!$B:$B,$B311)</f>
        <v>10550</v>
      </c>
      <c r="X311" s="52">
        <f>SUMIFS('Student Support Aid'!G:G,'Student Support Aid'!$A:$A,$A311,'Student Support Aid'!$B:$B,$B311)</f>
        <v>40000</v>
      </c>
      <c r="Y311" s="53">
        <f>SUMIFS('School Library Aid'!I:I,'School Library Aid'!$A:$A,$A311,'School Library Aid'!$B:$B,$B311)</f>
        <v>40000</v>
      </c>
      <c r="Z311" s="53">
        <f>SUMIF(AIEA!A:A,A311,AIEA!D:D)</f>
        <v>20426</v>
      </c>
      <c r="AA311" s="53">
        <f>SUMIFS('EOS GE25-F23-WEBLOAD'!$G:$G,'EOS GE25-F23-WEBLOAD'!$A:$A,$A311,'EOS GE25-F23-WEBLOAD'!$B:$B,$B311)*2</f>
        <v>2527.1999999999998</v>
      </c>
      <c r="AB311" s="53">
        <f>SUMIF('Community Ed'!A:A,'Major Revenues'!A311,'Community Ed'!C:C)</f>
        <v>0</v>
      </c>
      <c r="AC311" s="53">
        <f>SUMIFS(SPED!E:E,SPED!A:A,A311,SPED!B:B,B311)</f>
        <v>457291.5156277183</v>
      </c>
      <c r="AD311" s="55">
        <f t="shared" si="64"/>
        <v>1213002.7156277183</v>
      </c>
      <c r="AE311" s="55">
        <f t="shared" si="65"/>
        <v>959.95783129765618</v>
      </c>
      <c r="AF311" s="51"/>
    </row>
    <row r="312" spans="1:32" x14ac:dyDescent="0.25">
      <c r="A312" s="3">
        <v>2190</v>
      </c>
      <c r="B312" s="3">
        <v>1</v>
      </c>
      <c r="C312" s="4" t="s">
        <v>336</v>
      </c>
      <c r="D312" s="5">
        <v>6</v>
      </c>
      <c r="E312" s="52">
        <f>SUMIFS('EOS GE24-F23-WEBLOAD'!$G:$G,'EOS GE24-F23-WEBLOAD'!$A:$A,$A312,'EOS GE24-F23-WEBLOAD'!$B:$B,$B312)</f>
        <v>673.19999999999982</v>
      </c>
      <c r="F312" s="52">
        <f>SUMIFS(GENED!$F:$F,GENED!$A:$A,$A312,GENED!$B:$B,$B312)</f>
        <v>185130</v>
      </c>
      <c r="G312" s="52">
        <f>SUMIFS(GENED!$AM:$AM,GENED!$A:$A,$A312,GENED!$B:$B,$B312)</f>
        <v>45225</v>
      </c>
      <c r="H312" s="52">
        <f>SUMIFS(GENED!$J:$J,GENED!$A:$A,$A312,GENED!$B:$B,$B312)</f>
        <v>0</v>
      </c>
      <c r="I312" s="52">
        <f>SUMIFS(EL!C:C,EL!$A:$A,$A312,EL!$B:$B,$B312)</f>
        <v>10950</v>
      </c>
      <c r="J312" s="52">
        <f>SUMIFS('Student Support Aid'!F:F,'Student Support Aid'!$A:$A,$A312,'Student Support Aid'!$B:$B,$B312)</f>
        <v>40000</v>
      </c>
      <c r="K312" s="52">
        <f>SUMIFS('School Library Aid'!H:H,'School Library Aid'!$A:$A,$A312,'School Library Aid'!$B:$B,$B312)</f>
        <v>40000</v>
      </c>
      <c r="L312" s="52">
        <v>33348</v>
      </c>
      <c r="M312" s="52">
        <f>SUMIFS('EOS GE24-F23-WEBLOAD'!$G:$G,'EOS GE24-F23-WEBLOAD'!$A:$A,$A312,'EOS GE24-F23-WEBLOAD'!$B:$B,$B312)*2</f>
        <v>1346.3999999999996</v>
      </c>
      <c r="N312" s="52">
        <f>SUMIFS(SPED!D:D,SPED!A:A,A312,SPED!B:B,B312)</f>
        <v>393255.06042847689</v>
      </c>
      <c r="O312" s="55">
        <f t="shared" si="62"/>
        <v>749254.46042847692</v>
      </c>
      <c r="P312" s="52">
        <f t="shared" si="63"/>
        <v>1112.974540149253</v>
      </c>
      <c r="Q312" s="64"/>
      <c r="R312" s="52">
        <f>SUMIFS('EOS GE25-F23-WEBLOAD'!$G:$G,'EOS GE25-F23-WEBLOAD'!$A:$A,$A312,'EOS GE25-F23-WEBLOAD'!$B:$B,$B312)</f>
        <v>691.19999999999993</v>
      </c>
      <c r="S312" s="52">
        <f>SUMIFS(GENED!$O:$O,GENED!$A:$A,$A312,GENED!$B:$B,$B312)</f>
        <v>288921</v>
      </c>
      <c r="T312" s="52">
        <f>SUMIFS(GENED!$AQ:$AQ,GENED!$A:$A,$A312,GENED!$B:$B,$B312)</f>
        <v>65323.498251253739</v>
      </c>
      <c r="U312" s="52">
        <f>SUMIFS(GENED!$AA:$AA,GENED!$A:$A,$A312,GENED!$B:$B,$B312)</f>
        <v>36326</v>
      </c>
      <c r="V312" s="52">
        <f>SUMIFS(GENED!$S:$S,GENED!$A:$A,$A312,GENED!$B:$B,$B312)</f>
        <v>0</v>
      </c>
      <c r="W312" s="53">
        <f>SUMIFS(EL!D:D,EL!$A:$A,$A312,EL!$B:$B,$B312)</f>
        <v>10869</v>
      </c>
      <c r="X312" s="52">
        <f>SUMIFS('Student Support Aid'!G:G,'Student Support Aid'!$A:$A,$A312,'Student Support Aid'!$B:$B,$B312)</f>
        <v>40000</v>
      </c>
      <c r="Y312" s="53">
        <f>SUMIFS('School Library Aid'!I:I,'School Library Aid'!$A:$A,$A312,'School Library Aid'!$B:$B,$B312)</f>
        <v>40000</v>
      </c>
      <c r="Z312" s="53">
        <f>SUMIF(AIEA!A:A,A312,AIEA!D:D)</f>
        <v>34058</v>
      </c>
      <c r="AA312" s="53">
        <f>SUMIFS('EOS GE25-F23-WEBLOAD'!$G:$G,'EOS GE25-F23-WEBLOAD'!$A:$A,$A312,'EOS GE25-F23-WEBLOAD'!$B:$B,$B312)*2</f>
        <v>1382.3999999999999</v>
      </c>
      <c r="AB312" s="53">
        <f>SUMIF('Community Ed'!A:A,'Major Revenues'!A312,'Community Ed'!C:C)</f>
        <v>0</v>
      </c>
      <c r="AC312" s="53">
        <f>SUMIFS(SPED!E:E,SPED!A:A,A312,SPED!B:B,B312)</f>
        <v>384414.43371001026</v>
      </c>
      <c r="AD312" s="55">
        <f t="shared" si="64"/>
        <v>901294.33196126402</v>
      </c>
      <c r="AE312" s="55">
        <f t="shared" si="65"/>
        <v>1303.9559200828473</v>
      </c>
      <c r="AF312" s="51"/>
    </row>
    <row r="313" spans="1:32" x14ac:dyDescent="0.25">
      <c r="A313" s="3">
        <v>2198</v>
      </c>
      <c r="B313" s="3">
        <v>1</v>
      </c>
      <c r="C313" s="4" t="s">
        <v>337</v>
      </c>
      <c r="D313" s="5">
        <v>6</v>
      </c>
      <c r="E313" s="52">
        <f>SUMIFS('EOS GE24-F23-WEBLOAD'!$G:$G,'EOS GE24-F23-WEBLOAD'!$A:$A,$A313,'EOS GE24-F23-WEBLOAD'!$B:$B,$B313)</f>
        <v>642.4</v>
      </c>
      <c r="F313" s="52">
        <f>SUMIFS(GENED!$F:$F,GENED!$A:$A,$A313,GENED!$B:$B,$B313)</f>
        <v>176660</v>
      </c>
      <c r="G313" s="52">
        <f>SUMIFS(GENED!$AM:$AM,GENED!$A:$A,$A313,GENED!$B:$B,$B313)</f>
        <v>24846</v>
      </c>
      <c r="H313" s="52">
        <f>SUMIFS(GENED!$J:$J,GENED!$A:$A,$A313,GENED!$B:$B,$B313)</f>
        <v>17557.579415217537</v>
      </c>
      <c r="I313" s="52">
        <f>SUMIFS(EL!C:C,EL!$A:$A,$A313,EL!$B:$B,$B313)</f>
        <v>10486</v>
      </c>
      <c r="J313" s="52">
        <f>SUMIFS('Student Support Aid'!F:F,'Student Support Aid'!$A:$A,$A313,'Student Support Aid'!$B:$B,$B313)</f>
        <v>40000</v>
      </c>
      <c r="K313" s="52">
        <f>SUMIFS('School Library Aid'!H:H,'School Library Aid'!$A:$A,$A313,'School Library Aid'!$B:$B,$B313)</f>
        <v>40000</v>
      </c>
      <c r="L313" s="52">
        <v>0</v>
      </c>
      <c r="M313" s="52">
        <f>SUMIFS('EOS GE24-F23-WEBLOAD'!$G:$G,'EOS GE24-F23-WEBLOAD'!$A:$A,$A313,'EOS GE24-F23-WEBLOAD'!$B:$B,$B313)*2</f>
        <v>1284.8</v>
      </c>
      <c r="N313" s="52">
        <f>SUMIFS(SPED!D:D,SPED!A:A,A313,SPED!B:B,B313)</f>
        <v>182213.08423840755</v>
      </c>
      <c r="O313" s="55">
        <f t="shared" si="62"/>
        <v>493047.46365362505</v>
      </c>
      <c r="P313" s="52">
        <f t="shared" si="63"/>
        <v>767.50850506479617</v>
      </c>
      <c r="Q313" s="64"/>
      <c r="R313" s="52">
        <f>SUMIFS('EOS GE25-F23-WEBLOAD'!$G:$G,'EOS GE25-F23-WEBLOAD'!$A:$A,$A313,'EOS GE25-F23-WEBLOAD'!$B:$B,$B313)</f>
        <v>632.80000000000007</v>
      </c>
      <c r="S313" s="52">
        <f>SUMIFS(GENED!$O:$O,GENED!$A:$A,$A313,GENED!$B:$B,$B313)</f>
        <v>264511</v>
      </c>
      <c r="T313" s="52">
        <f>SUMIFS(GENED!$AQ:$AQ,GENED!$A:$A,$A313,GENED!$B:$B,$B313)</f>
        <v>35987.425999999978</v>
      </c>
      <c r="U313" s="52">
        <f>SUMIFS(GENED!$AA:$AA,GENED!$A:$A,$A313,GENED!$B:$B,$B313)</f>
        <v>0</v>
      </c>
      <c r="V313" s="52">
        <f>SUMIFS(GENED!$S:$S,GENED!$A:$A,$A313,GENED!$B:$B,$B313)</f>
        <v>17271.420000711048</v>
      </c>
      <c r="W313" s="53">
        <f>SUMIFS(EL!D:D,EL!$A:$A,$A313,EL!$B:$B,$B313)</f>
        <v>10486</v>
      </c>
      <c r="X313" s="52">
        <f>SUMIFS('Student Support Aid'!G:G,'Student Support Aid'!$A:$A,$A313,'Student Support Aid'!$B:$B,$B313)</f>
        <v>40000</v>
      </c>
      <c r="Y313" s="53">
        <f>SUMIFS('School Library Aid'!I:I,'School Library Aid'!$A:$A,$A313,'School Library Aid'!$B:$B,$B313)</f>
        <v>40000</v>
      </c>
      <c r="Z313" s="53">
        <f>SUMIF(AIEA!A:A,A313,AIEA!D:D)</f>
        <v>0</v>
      </c>
      <c r="AA313" s="53">
        <f>SUMIFS('EOS GE25-F23-WEBLOAD'!$G:$G,'EOS GE25-F23-WEBLOAD'!$A:$A,$A313,'EOS GE25-F23-WEBLOAD'!$B:$B,$B313)*2</f>
        <v>1265.6000000000001</v>
      </c>
      <c r="AB313" s="53">
        <f>SUMIF('Community Ed'!A:A,'Major Revenues'!A313,'Community Ed'!C:C)</f>
        <v>5421.63</v>
      </c>
      <c r="AC313" s="53">
        <f>SUMIFS(SPED!E:E,SPED!A:A,A313,SPED!B:B,B313)</f>
        <v>181391.34381374868</v>
      </c>
      <c r="AD313" s="55">
        <f t="shared" si="64"/>
        <v>596334.41981445975</v>
      </c>
      <c r="AE313" s="55">
        <f t="shared" si="65"/>
        <v>942.37424117329283</v>
      </c>
      <c r="AF313" s="51"/>
    </row>
    <row r="314" spans="1:32" x14ac:dyDescent="0.25">
      <c r="A314" s="3">
        <v>2215</v>
      </c>
      <c r="B314" s="3">
        <v>1</v>
      </c>
      <c r="C314" s="4" t="s">
        <v>338</v>
      </c>
      <c r="D314" s="5">
        <v>6</v>
      </c>
      <c r="E314" s="52">
        <f>SUMIFS('EOS GE24-F23-WEBLOAD'!$G:$G,'EOS GE24-F23-WEBLOAD'!$A:$A,$A314,'EOS GE24-F23-WEBLOAD'!$B:$B,$B314)</f>
        <v>261.39999999999998</v>
      </c>
      <c r="F314" s="52">
        <f>SUMIFS(GENED!$F:$F,GENED!$A:$A,$A314,GENED!$B:$B,$B314)</f>
        <v>71885</v>
      </c>
      <c r="G314" s="52">
        <f>SUMIFS(GENED!$AM:$AM,GENED!$A:$A,$A314,GENED!$B:$B,$B314)</f>
        <v>26485</v>
      </c>
      <c r="H314" s="52">
        <f>SUMIFS(GENED!$J:$J,GENED!$A:$A,$A314,GENED!$B:$B,$B314)</f>
        <v>0</v>
      </c>
      <c r="I314" s="52">
        <f>SUMIFS(EL!C:C,EL!$A:$A,$A314,EL!$B:$B,$B314)</f>
        <v>10515</v>
      </c>
      <c r="J314" s="52">
        <f>SUMIFS('Student Support Aid'!F:F,'Student Support Aid'!$A:$A,$A314,'Student Support Aid'!$B:$B,$B314)</f>
        <v>40000</v>
      </c>
      <c r="K314" s="52">
        <f>SUMIFS('School Library Aid'!H:H,'School Library Aid'!$A:$A,$A314,'School Library Aid'!$B:$B,$B314)</f>
        <v>40000</v>
      </c>
      <c r="L314" s="52">
        <v>21420</v>
      </c>
      <c r="M314" s="52">
        <f>SUMIFS('EOS GE24-F23-WEBLOAD'!$G:$G,'EOS GE24-F23-WEBLOAD'!$A:$A,$A314,'EOS GE24-F23-WEBLOAD'!$B:$B,$B314)*2</f>
        <v>522.79999999999995</v>
      </c>
      <c r="N314" s="52">
        <f>SUMIFS(SPED!D:D,SPED!A:A,A314,SPED!B:B,B314)</f>
        <v>96221.178526386007</v>
      </c>
      <c r="O314" s="55">
        <f t="shared" si="62"/>
        <v>307048.97852638597</v>
      </c>
      <c r="P314" s="52">
        <f t="shared" si="63"/>
        <v>1174.6326645997933</v>
      </c>
      <c r="Q314" s="64"/>
      <c r="R314" s="52">
        <f>SUMIFS('EOS GE25-F23-WEBLOAD'!$G:$G,'EOS GE25-F23-WEBLOAD'!$A:$A,$A314,'EOS GE25-F23-WEBLOAD'!$B:$B,$B314)</f>
        <v>261.39999999999998</v>
      </c>
      <c r="S314" s="52">
        <f>SUMIFS(GENED!$O:$O,GENED!$A:$A,$A314,GENED!$B:$B,$B314)</f>
        <v>109265</v>
      </c>
      <c r="T314" s="52">
        <f>SUMIFS(GENED!$AQ:$AQ,GENED!$A:$A,$A314,GENED!$B:$B,$B314)</f>
        <v>38760</v>
      </c>
      <c r="U314" s="52">
        <f>SUMIFS(GENED!$AA:$AA,GENED!$A:$A,$A314,GENED!$B:$B,$B314)</f>
        <v>10201</v>
      </c>
      <c r="V314" s="52">
        <f>SUMIFS(GENED!$S:$S,GENED!$A:$A,$A314,GENED!$B:$B,$B314)</f>
        <v>0</v>
      </c>
      <c r="W314" s="53">
        <f>SUMIFS(EL!D:D,EL!$A:$A,$A314,EL!$B:$B,$B314)</f>
        <v>10515</v>
      </c>
      <c r="X314" s="52">
        <f>SUMIFS('Student Support Aid'!G:G,'Student Support Aid'!$A:$A,$A314,'Student Support Aid'!$B:$B,$B314)</f>
        <v>40000</v>
      </c>
      <c r="Y314" s="53">
        <f>SUMIFS('School Library Aid'!I:I,'School Library Aid'!$A:$A,$A314,'School Library Aid'!$B:$B,$B314)</f>
        <v>40000</v>
      </c>
      <c r="Z314" s="53">
        <f>SUMIF(AIEA!A:A,A314,AIEA!D:D)</f>
        <v>21562</v>
      </c>
      <c r="AA314" s="53">
        <f>SUMIFS('EOS GE25-F23-WEBLOAD'!$G:$G,'EOS GE25-F23-WEBLOAD'!$A:$A,$A314,'EOS GE25-F23-WEBLOAD'!$B:$B,$B314)*2</f>
        <v>522.79999999999995</v>
      </c>
      <c r="AB314" s="53">
        <f>SUMIF('Community Ed'!A:A,'Major Revenues'!A314,'Community Ed'!C:C)</f>
        <v>0</v>
      </c>
      <c r="AC314" s="53">
        <f>SUMIFS(SPED!E:E,SPED!A:A,A314,SPED!B:B,B314)</f>
        <v>101698.86670354544</v>
      </c>
      <c r="AD314" s="55">
        <f t="shared" si="64"/>
        <v>372524.66670354543</v>
      </c>
      <c r="AE314" s="55">
        <f t="shared" si="65"/>
        <v>1425.113491597343</v>
      </c>
      <c r="AF314" s="51"/>
    </row>
    <row r="315" spans="1:32" x14ac:dyDescent="0.25">
      <c r="A315" s="3">
        <v>2310</v>
      </c>
      <c r="B315" s="3">
        <v>1</v>
      </c>
      <c r="C315" s="4" t="s">
        <v>339</v>
      </c>
      <c r="D315" s="5">
        <v>5</v>
      </c>
      <c r="E315" s="52">
        <f>SUMIFS('EOS GE24-F23-WEBLOAD'!$G:$G,'EOS GE24-F23-WEBLOAD'!$A:$A,$A315,'EOS GE24-F23-WEBLOAD'!$B:$B,$B315)</f>
        <v>1154.9999999999998</v>
      </c>
      <c r="F315" s="52">
        <f>SUMIFS(GENED!$F:$F,GENED!$A:$A,$A315,GENED!$B:$B,$B315)</f>
        <v>317625</v>
      </c>
      <c r="G315" s="52">
        <f>SUMIFS(GENED!$AM:$AM,GENED!$A:$A,$A315,GENED!$B:$B,$B315)</f>
        <v>49446</v>
      </c>
      <c r="H315" s="52">
        <f>SUMIFS(GENED!$J:$J,GENED!$A:$A,$A315,GENED!$B:$B,$B315)</f>
        <v>0</v>
      </c>
      <c r="I315" s="52">
        <f>SUMIFS(EL!C:C,EL!$A:$A,$A315,EL!$B:$B,$B315)</f>
        <v>64661</v>
      </c>
      <c r="J315" s="52">
        <f>SUMIFS('Student Support Aid'!F:F,'Student Support Aid'!$A:$A,$A315,'Student Support Aid'!$B:$B,$B315)</f>
        <v>40000</v>
      </c>
      <c r="K315" s="52">
        <f>SUMIFS('School Library Aid'!H:H,'School Library Aid'!$A:$A,$A315,'School Library Aid'!$B:$B,$B315)</f>
        <v>40000</v>
      </c>
      <c r="L315" s="52">
        <v>0</v>
      </c>
      <c r="M315" s="52">
        <f>SUMIFS('EOS GE24-F23-WEBLOAD'!$G:$G,'EOS GE24-F23-WEBLOAD'!$A:$A,$A315,'EOS GE24-F23-WEBLOAD'!$B:$B,$B315)*2</f>
        <v>2309.9999999999995</v>
      </c>
      <c r="N315" s="52">
        <f>SUMIFS(SPED!D:D,SPED!A:A,A315,SPED!B:B,B315)</f>
        <v>483185.24056776427</v>
      </c>
      <c r="O315" s="55">
        <f t="shared" si="62"/>
        <v>997227.24056776427</v>
      </c>
      <c r="P315" s="52">
        <f t="shared" si="63"/>
        <v>863.40020828377874</v>
      </c>
      <c r="Q315" s="64"/>
      <c r="R315" s="52">
        <f>SUMIFS('EOS GE25-F23-WEBLOAD'!$G:$G,'EOS GE25-F23-WEBLOAD'!$A:$A,$A315,'EOS GE25-F23-WEBLOAD'!$B:$B,$B315)</f>
        <v>1131.8</v>
      </c>
      <c r="S315" s="52">
        <f>SUMIFS(GENED!$O:$O,GENED!$A:$A,$A315,GENED!$B:$B,$B315)</f>
        <v>473093</v>
      </c>
      <c r="T315" s="52">
        <f>SUMIFS(GENED!$AQ:$AQ,GENED!$A:$A,$A315,GENED!$B:$B,$B315)</f>
        <v>74110</v>
      </c>
      <c r="U315" s="52">
        <f>SUMIFS(GENED!$AA:$AA,GENED!$A:$A,$A315,GENED!$B:$B,$B315)</f>
        <v>0</v>
      </c>
      <c r="V315" s="52">
        <f>SUMIFS(GENED!$S:$S,GENED!$A:$A,$A315,GENED!$B:$B,$B315)</f>
        <v>0</v>
      </c>
      <c r="W315" s="53">
        <f>SUMIFS(EL!D:D,EL!$A:$A,$A315,EL!$B:$B,$B315)</f>
        <v>64900</v>
      </c>
      <c r="X315" s="52">
        <f>SUMIFS('Student Support Aid'!G:G,'Student Support Aid'!$A:$A,$A315,'Student Support Aid'!$B:$B,$B315)</f>
        <v>40000</v>
      </c>
      <c r="Y315" s="53">
        <f>SUMIFS('School Library Aid'!I:I,'School Library Aid'!$A:$A,$A315,'School Library Aid'!$B:$B,$B315)</f>
        <v>40000</v>
      </c>
      <c r="Z315" s="53">
        <f>SUMIF(AIEA!A:A,A315,AIEA!D:D)</f>
        <v>0</v>
      </c>
      <c r="AA315" s="53">
        <f>SUMIFS('EOS GE25-F23-WEBLOAD'!$G:$G,'EOS GE25-F23-WEBLOAD'!$A:$A,$A315,'EOS GE25-F23-WEBLOAD'!$B:$B,$B315)*2</f>
        <v>2263.6</v>
      </c>
      <c r="AB315" s="53">
        <f>SUMIF('Community Ed'!A:A,'Major Revenues'!A315,'Community Ed'!C:C)</f>
        <v>12069.39</v>
      </c>
      <c r="AC315" s="53">
        <f>SUMIFS(SPED!E:E,SPED!A:A,A315,SPED!B:B,B315)</f>
        <v>511503.20085447468</v>
      </c>
      <c r="AD315" s="55">
        <f t="shared" si="64"/>
        <v>1217939.1908544747</v>
      </c>
      <c r="AE315" s="55">
        <f t="shared" si="65"/>
        <v>1076.1081382350899</v>
      </c>
      <c r="AF315" s="51"/>
    </row>
    <row r="316" spans="1:32" x14ac:dyDescent="0.25">
      <c r="A316" s="3">
        <v>2311</v>
      </c>
      <c r="B316" s="3">
        <v>1</v>
      </c>
      <c r="C316" s="4" t="s">
        <v>340</v>
      </c>
      <c r="D316" s="5">
        <v>6</v>
      </c>
      <c r="E316" s="52">
        <f>SUMIFS('EOS GE24-F23-WEBLOAD'!$G:$G,'EOS GE24-F23-WEBLOAD'!$A:$A,$A316,'EOS GE24-F23-WEBLOAD'!$B:$B,$B316)</f>
        <v>527.4</v>
      </c>
      <c r="F316" s="52">
        <f>SUMIFS(GENED!$F:$F,GENED!$A:$A,$A316,GENED!$B:$B,$B316)</f>
        <v>145035</v>
      </c>
      <c r="G316" s="52">
        <f>SUMIFS(GENED!$AM:$AM,GENED!$A:$A,$A316,GENED!$B:$B,$B316)</f>
        <v>39529</v>
      </c>
      <c r="H316" s="52">
        <f>SUMIFS(GENED!$J:$J,GENED!$A:$A,$A316,GENED!$B:$B,$B316)</f>
        <v>0</v>
      </c>
      <c r="I316" s="52">
        <f>SUMIFS(EL!C:C,EL!$A:$A,$A316,EL!$B:$B,$B316)</f>
        <v>0</v>
      </c>
      <c r="J316" s="52">
        <f>SUMIFS('Student Support Aid'!F:F,'Student Support Aid'!$A:$A,$A316,'Student Support Aid'!$B:$B,$B316)</f>
        <v>40000</v>
      </c>
      <c r="K316" s="52">
        <f>SUMIFS('School Library Aid'!H:H,'School Library Aid'!$A:$A,$A316,'School Library Aid'!$B:$B,$B316)</f>
        <v>40000</v>
      </c>
      <c r="L316" s="52">
        <v>30650</v>
      </c>
      <c r="M316" s="52">
        <f>SUMIFS('EOS GE24-F23-WEBLOAD'!$G:$G,'EOS GE24-F23-WEBLOAD'!$A:$A,$A316,'EOS GE24-F23-WEBLOAD'!$B:$B,$B316)*2</f>
        <v>1054.8</v>
      </c>
      <c r="N316" s="52">
        <f>SUMIFS(SPED!D:D,SPED!A:A,A316,SPED!B:B,B316)</f>
        <v>203455.60392848682</v>
      </c>
      <c r="O316" s="55">
        <f t="shared" si="62"/>
        <v>499724.4039284868</v>
      </c>
      <c r="P316" s="52">
        <f t="shared" si="63"/>
        <v>947.52446706197725</v>
      </c>
      <c r="Q316" s="64"/>
      <c r="R316" s="52">
        <f>SUMIFS('EOS GE25-F23-WEBLOAD'!$G:$G,'EOS GE25-F23-WEBLOAD'!$A:$A,$A316,'EOS GE25-F23-WEBLOAD'!$B:$B,$B316)</f>
        <v>538.19999999999993</v>
      </c>
      <c r="S316" s="52">
        <f>SUMIFS(GENED!$O:$O,GENED!$A:$A,$A316,GENED!$B:$B,$B316)</f>
        <v>224967</v>
      </c>
      <c r="T316" s="52">
        <f>SUMIFS(GENED!$AQ:$AQ,GENED!$A:$A,$A316,GENED!$B:$B,$B316)</f>
        <v>60760</v>
      </c>
      <c r="U316" s="52">
        <f>SUMIFS(GENED!$AA:$AA,GENED!$A:$A,$A316,GENED!$B:$B,$B316)</f>
        <v>0</v>
      </c>
      <c r="V316" s="52">
        <f>SUMIFS(GENED!$S:$S,GENED!$A:$A,$A316,GENED!$B:$B,$B316)</f>
        <v>0</v>
      </c>
      <c r="W316" s="53">
        <f>SUMIFS(EL!D:D,EL!$A:$A,$A316,EL!$B:$B,$B316)</f>
        <v>0</v>
      </c>
      <c r="X316" s="52">
        <f>SUMIFS('Student Support Aid'!G:G,'Student Support Aid'!$A:$A,$A316,'Student Support Aid'!$B:$B,$B316)</f>
        <v>40000</v>
      </c>
      <c r="Y316" s="53">
        <f>SUMIFS('School Library Aid'!I:I,'School Library Aid'!$A:$A,$A316,'School Library Aid'!$B:$B,$B316)</f>
        <v>40000</v>
      </c>
      <c r="Z316" s="53">
        <f>SUMIF(AIEA!A:A,A316,AIEA!D:D)</f>
        <v>31218</v>
      </c>
      <c r="AA316" s="53">
        <f>SUMIFS('EOS GE25-F23-WEBLOAD'!$G:$G,'EOS GE25-F23-WEBLOAD'!$A:$A,$A316,'EOS GE25-F23-WEBLOAD'!$B:$B,$B316)*2</f>
        <v>1076.3999999999999</v>
      </c>
      <c r="AB316" s="53">
        <f>SUMIF('Community Ed'!A:A,'Major Revenues'!A316,'Community Ed'!C:C)</f>
        <v>0</v>
      </c>
      <c r="AC316" s="53">
        <f>SUMIFS(SPED!E:E,SPED!A:A,A316,SPED!B:B,B316)</f>
        <v>185265.18673842447</v>
      </c>
      <c r="AD316" s="55">
        <f t="shared" si="64"/>
        <v>583286.58673842449</v>
      </c>
      <c r="AE316" s="55">
        <f t="shared" si="65"/>
        <v>1083.772922219295</v>
      </c>
      <c r="AF316" s="51"/>
    </row>
    <row r="317" spans="1:32" x14ac:dyDescent="0.25">
      <c r="A317" s="3">
        <v>2342</v>
      </c>
      <c r="B317" s="3">
        <v>1</v>
      </c>
      <c r="C317" s="4" t="s">
        <v>341</v>
      </c>
      <c r="D317" s="5">
        <v>6</v>
      </c>
      <c r="E317" s="52">
        <f>SUMIFS('EOS GE24-F23-WEBLOAD'!$G:$G,'EOS GE24-F23-WEBLOAD'!$A:$A,$A317,'EOS GE24-F23-WEBLOAD'!$B:$B,$B317)</f>
        <v>843.59999999999991</v>
      </c>
      <c r="F317" s="52">
        <f>SUMIFS(GENED!$F:$F,GENED!$A:$A,$A317,GENED!$B:$B,$B317)</f>
        <v>231990</v>
      </c>
      <c r="G317" s="52">
        <f>SUMIFS(GENED!$AM:$AM,GENED!$A:$A,$A317,GENED!$B:$B,$B317)</f>
        <v>44514</v>
      </c>
      <c r="H317" s="52">
        <f>SUMIFS(GENED!$J:$J,GENED!$A:$A,$A317,GENED!$B:$B,$B317)</f>
        <v>7070.7503544114297</v>
      </c>
      <c r="I317" s="52">
        <f>SUMIFS(EL!C:C,EL!$A:$A,$A317,EL!$B:$B,$B317)</f>
        <v>10556</v>
      </c>
      <c r="J317" s="52">
        <f>SUMIFS('Student Support Aid'!F:F,'Student Support Aid'!$A:$A,$A317,'Student Support Aid'!$B:$B,$B317)</f>
        <v>40000</v>
      </c>
      <c r="K317" s="52">
        <f>SUMIFS('School Library Aid'!H:H,'School Library Aid'!$A:$A,$A317,'School Library Aid'!$B:$B,$B317)</f>
        <v>40000</v>
      </c>
      <c r="L317" s="52">
        <v>0</v>
      </c>
      <c r="M317" s="52">
        <f>SUMIFS('EOS GE24-F23-WEBLOAD'!$G:$G,'EOS GE24-F23-WEBLOAD'!$A:$A,$A317,'EOS GE24-F23-WEBLOAD'!$B:$B,$B317)*2</f>
        <v>1687.1999999999998</v>
      </c>
      <c r="N317" s="52">
        <f>SUMIFS(SPED!D:D,SPED!A:A,A317,SPED!B:B,B317)</f>
        <v>323875.01776277646</v>
      </c>
      <c r="O317" s="55">
        <f t="shared" si="62"/>
        <v>699692.96811718796</v>
      </c>
      <c r="P317" s="52">
        <f t="shared" si="63"/>
        <v>829.41319122473692</v>
      </c>
      <c r="Q317" s="64"/>
      <c r="R317" s="52">
        <f>SUMIFS('EOS GE25-F23-WEBLOAD'!$G:$G,'EOS GE25-F23-WEBLOAD'!$A:$A,$A317,'EOS GE25-F23-WEBLOAD'!$B:$B,$B317)</f>
        <v>843.59999999999991</v>
      </c>
      <c r="S317" s="52">
        <f>SUMIFS(GENED!$O:$O,GENED!$A:$A,$A317,GENED!$B:$B,$B317)</f>
        <v>352625</v>
      </c>
      <c r="T317" s="52">
        <f>SUMIFS(GENED!$AQ:$AQ,GENED!$A:$A,$A317,GENED!$B:$B,$B317)</f>
        <v>62146.526000000536</v>
      </c>
      <c r="U317" s="52">
        <f>SUMIFS(GENED!$AA:$AA,GENED!$A:$A,$A317,GENED!$B:$B,$B317)</f>
        <v>40059</v>
      </c>
      <c r="V317" s="52">
        <f>SUMIFS(GENED!$S:$S,GENED!$A:$A,$A317,GENED!$B:$B,$B317)</f>
        <v>4006.478363733564</v>
      </c>
      <c r="W317" s="53">
        <f>SUMIFS(EL!D:D,EL!$A:$A,$A317,EL!$B:$B,$B317)</f>
        <v>10556</v>
      </c>
      <c r="X317" s="52">
        <f>SUMIFS('Student Support Aid'!G:G,'Student Support Aid'!$A:$A,$A317,'Student Support Aid'!$B:$B,$B317)</f>
        <v>40000</v>
      </c>
      <c r="Y317" s="53">
        <f>SUMIFS('School Library Aid'!I:I,'School Library Aid'!$A:$A,$A317,'School Library Aid'!$B:$B,$B317)</f>
        <v>40000</v>
      </c>
      <c r="Z317" s="53">
        <f>SUMIF(AIEA!A:A,A317,AIEA!D:D)</f>
        <v>0</v>
      </c>
      <c r="AA317" s="53">
        <f>SUMIFS('EOS GE25-F23-WEBLOAD'!$G:$G,'EOS GE25-F23-WEBLOAD'!$A:$A,$A317,'EOS GE25-F23-WEBLOAD'!$B:$B,$B317)*2</f>
        <v>1687.1999999999998</v>
      </c>
      <c r="AB317" s="53">
        <f>SUMIF('Community Ed'!A:A,'Major Revenues'!A317,'Community Ed'!C:C)</f>
        <v>0</v>
      </c>
      <c r="AC317" s="53">
        <f>SUMIFS(SPED!E:E,SPED!A:A,A317,SPED!B:B,B317)</f>
        <v>322300.48700714961</v>
      </c>
      <c r="AD317" s="55">
        <f t="shared" si="64"/>
        <v>873380.69137088361</v>
      </c>
      <c r="AE317" s="55">
        <f t="shared" si="65"/>
        <v>1035.3019101124748</v>
      </c>
      <c r="AF317" s="51"/>
    </row>
    <row r="318" spans="1:32" x14ac:dyDescent="0.25">
      <c r="A318" s="3">
        <v>2358</v>
      </c>
      <c r="B318" s="3">
        <v>1</v>
      </c>
      <c r="C318" s="4" t="s">
        <v>342</v>
      </c>
      <c r="D318" s="5">
        <v>6</v>
      </c>
      <c r="E318" s="52">
        <f>SUMIFS('EOS GE24-F23-WEBLOAD'!$G:$G,'EOS GE24-F23-WEBLOAD'!$A:$A,$A318,'EOS GE24-F23-WEBLOAD'!$B:$B,$B318)</f>
        <v>237.60000000000002</v>
      </c>
      <c r="F318" s="52">
        <f>SUMIFS(GENED!$F:$F,GENED!$A:$A,$A318,GENED!$B:$B,$B318)</f>
        <v>65340</v>
      </c>
      <c r="G318" s="52">
        <f>SUMIFS(GENED!$AM:$AM,GENED!$A:$A,$A318,GENED!$B:$B,$B318)</f>
        <v>38263</v>
      </c>
      <c r="H318" s="52">
        <f>SUMIFS(GENED!$J:$J,GENED!$A:$A,$A318,GENED!$B:$B,$B318)</f>
        <v>0</v>
      </c>
      <c r="I318" s="52">
        <f>SUMIFS(EL!C:C,EL!$A:$A,$A318,EL!$B:$B,$B318)</f>
        <v>0</v>
      </c>
      <c r="J318" s="52">
        <f>SUMIFS('Student Support Aid'!F:F,'Student Support Aid'!$A:$A,$A318,'Student Support Aid'!$B:$B,$B318)</f>
        <v>40000</v>
      </c>
      <c r="K318" s="52">
        <f>SUMIFS('School Library Aid'!H:H,'School Library Aid'!$A:$A,$A318,'School Library Aid'!$B:$B,$B318)</f>
        <v>40000</v>
      </c>
      <c r="L318" s="52">
        <v>0</v>
      </c>
      <c r="M318" s="52">
        <f>SUMIFS('EOS GE24-F23-WEBLOAD'!$G:$G,'EOS GE24-F23-WEBLOAD'!$A:$A,$A318,'EOS GE24-F23-WEBLOAD'!$B:$B,$B318)*2</f>
        <v>475.20000000000005</v>
      </c>
      <c r="N318" s="52">
        <f>SUMIFS(SPED!D:D,SPED!A:A,A318,SPED!B:B,B318)</f>
        <v>95467.382256229059</v>
      </c>
      <c r="O318" s="55">
        <f t="shared" si="62"/>
        <v>279545.58225622907</v>
      </c>
      <c r="P318" s="52">
        <f t="shared" si="63"/>
        <v>1176.5386458595499</v>
      </c>
      <c r="Q318" s="64"/>
      <c r="R318" s="52">
        <f>SUMIFS('EOS GE25-F23-WEBLOAD'!$G:$G,'EOS GE25-F23-WEBLOAD'!$A:$A,$A318,'EOS GE25-F23-WEBLOAD'!$B:$B,$B318)</f>
        <v>237.60000000000002</v>
      </c>
      <c r="S318" s="52">
        <f>SUMIFS(GENED!$O:$O,GENED!$A:$A,$A318,GENED!$B:$B,$B318)</f>
        <v>99317</v>
      </c>
      <c r="T318" s="52">
        <f>SUMIFS(GENED!$AQ:$AQ,GENED!$A:$A,$A318,GENED!$B:$B,$B318)</f>
        <v>58074</v>
      </c>
      <c r="U318" s="52">
        <f>SUMIFS(GENED!$AA:$AA,GENED!$A:$A,$A318,GENED!$B:$B,$B318)</f>
        <v>10711</v>
      </c>
      <c r="V318" s="52">
        <f>SUMIFS(GENED!$S:$S,GENED!$A:$A,$A318,GENED!$B:$B,$B318)</f>
        <v>0</v>
      </c>
      <c r="W318" s="53">
        <f>SUMIFS(EL!D:D,EL!$A:$A,$A318,EL!$B:$B,$B318)</f>
        <v>0</v>
      </c>
      <c r="X318" s="52">
        <f>SUMIFS('Student Support Aid'!G:G,'Student Support Aid'!$A:$A,$A318,'Student Support Aid'!$B:$B,$B318)</f>
        <v>40000</v>
      </c>
      <c r="Y318" s="53">
        <f>SUMIFS('School Library Aid'!I:I,'School Library Aid'!$A:$A,$A318,'School Library Aid'!$B:$B,$B318)</f>
        <v>40000</v>
      </c>
      <c r="Z318" s="53">
        <f>SUMIF(AIEA!A:A,A318,AIEA!D:D)</f>
        <v>0</v>
      </c>
      <c r="AA318" s="53">
        <f>SUMIFS('EOS GE25-F23-WEBLOAD'!$G:$G,'EOS GE25-F23-WEBLOAD'!$A:$A,$A318,'EOS GE25-F23-WEBLOAD'!$B:$B,$B318)*2</f>
        <v>475.20000000000005</v>
      </c>
      <c r="AB318" s="53">
        <f>SUMIF('Community Ed'!A:A,'Major Revenues'!A318,'Community Ed'!C:C)</f>
        <v>3418.75</v>
      </c>
      <c r="AC318" s="53">
        <f>SUMIFS(SPED!E:E,SPED!A:A,A318,SPED!B:B,B318)</f>
        <v>104169.64444173581</v>
      </c>
      <c r="AD318" s="55">
        <f t="shared" si="64"/>
        <v>356165.59444173583</v>
      </c>
      <c r="AE318" s="55">
        <f t="shared" si="65"/>
        <v>1499.0134446201002</v>
      </c>
      <c r="AF318" s="51"/>
    </row>
    <row r="319" spans="1:32" x14ac:dyDescent="0.25">
      <c r="A319" s="3">
        <v>2364</v>
      </c>
      <c r="B319" s="3">
        <v>1</v>
      </c>
      <c r="C319" s="4" t="s">
        <v>343</v>
      </c>
      <c r="D319" s="5">
        <v>6</v>
      </c>
      <c r="E319" s="52">
        <f>SUMIFS('EOS GE24-F23-WEBLOAD'!$G:$G,'EOS GE24-F23-WEBLOAD'!$A:$A,$A319,'EOS GE24-F23-WEBLOAD'!$B:$B,$B319)</f>
        <v>696.8</v>
      </c>
      <c r="F319" s="52">
        <f>SUMIFS(GENED!$F:$F,GENED!$A:$A,$A319,GENED!$B:$B,$B319)</f>
        <v>191620</v>
      </c>
      <c r="G319" s="52">
        <f>SUMIFS(GENED!$AM:$AM,GENED!$A:$A,$A319,GENED!$B:$B,$B319)</f>
        <v>37932</v>
      </c>
      <c r="H319" s="52">
        <f>SUMIFS(GENED!$J:$J,GENED!$A:$A,$A319,GENED!$B:$B,$B319)</f>
        <v>0</v>
      </c>
      <c r="I319" s="52">
        <f>SUMIFS(EL!C:C,EL!$A:$A,$A319,EL!$B:$B,$B319)</f>
        <v>10607</v>
      </c>
      <c r="J319" s="52">
        <f>SUMIFS('Student Support Aid'!F:F,'Student Support Aid'!$A:$A,$A319,'Student Support Aid'!$B:$B,$B319)</f>
        <v>40000</v>
      </c>
      <c r="K319" s="52">
        <f>SUMIFS('School Library Aid'!H:H,'School Library Aid'!$A:$A,$A319,'School Library Aid'!$B:$B,$B319)</f>
        <v>40000</v>
      </c>
      <c r="L319" s="52">
        <v>0</v>
      </c>
      <c r="M319" s="52">
        <f>SUMIFS('EOS GE24-F23-WEBLOAD'!$G:$G,'EOS GE24-F23-WEBLOAD'!$A:$A,$A319,'EOS GE24-F23-WEBLOAD'!$B:$B,$B319)*2</f>
        <v>1393.6</v>
      </c>
      <c r="N319" s="52">
        <f>SUMIFS(SPED!D:D,SPED!A:A,A319,SPED!B:B,B319)</f>
        <v>227006.48572109931</v>
      </c>
      <c r="O319" s="55">
        <f t="shared" si="62"/>
        <v>548559.08572109928</v>
      </c>
      <c r="P319" s="52">
        <f t="shared" si="63"/>
        <v>787.25471544359834</v>
      </c>
      <c r="Q319" s="64"/>
      <c r="R319" s="52">
        <f>SUMIFS('EOS GE25-F23-WEBLOAD'!$G:$G,'EOS GE25-F23-WEBLOAD'!$A:$A,$A319,'EOS GE25-F23-WEBLOAD'!$B:$B,$B319)</f>
        <v>714.19999999999993</v>
      </c>
      <c r="S319" s="52">
        <f>SUMIFS(GENED!$O:$O,GENED!$A:$A,$A319,GENED!$B:$B,$B319)</f>
        <v>298535</v>
      </c>
      <c r="T319" s="52">
        <f>SUMIFS(GENED!$AQ:$AQ,GENED!$A:$A,$A319,GENED!$B:$B,$B319)</f>
        <v>58894</v>
      </c>
      <c r="U319" s="52">
        <f>SUMIFS(GENED!$AA:$AA,GENED!$A:$A,$A319,GENED!$B:$B,$B319)</f>
        <v>38548</v>
      </c>
      <c r="V319" s="52">
        <f>SUMIFS(GENED!$S:$S,GENED!$A:$A,$A319,GENED!$B:$B,$B319)</f>
        <v>0</v>
      </c>
      <c r="W319" s="53">
        <f>SUMIFS(EL!D:D,EL!$A:$A,$A319,EL!$B:$B,$B319)</f>
        <v>10602</v>
      </c>
      <c r="X319" s="52">
        <f>SUMIFS('Student Support Aid'!G:G,'Student Support Aid'!$A:$A,$A319,'Student Support Aid'!$B:$B,$B319)</f>
        <v>40000</v>
      </c>
      <c r="Y319" s="53">
        <f>SUMIFS('School Library Aid'!I:I,'School Library Aid'!$A:$A,$A319,'School Library Aid'!$B:$B,$B319)</f>
        <v>40000</v>
      </c>
      <c r="Z319" s="53">
        <f>SUMIF(AIEA!A:A,A319,AIEA!D:D)</f>
        <v>0</v>
      </c>
      <c r="AA319" s="53">
        <f>SUMIFS('EOS GE25-F23-WEBLOAD'!$G:$G,'EOS GE25-F23-WEBLOAD'!$A:$A,$A319,'EOS GE25-F23-WEBLOAD'!$B:$B,$B319)*2</f>
        <v>1428.3999999999999</v>
      </c>
      <c r="AB319" s="53">
        <f>SUMIF('Community Ed'!A:A,'Major Revenues'!A319,'Community Ed'!C:C)</f>
        <v>0</v>
      </c>
      <c r="AC319" s="53">
        <f>SUMIFS(SPED!E:E,SPED!A:A,A319,SPED!B:B,B319)</f>
        <v>238560.54598472908</v>
      </c>
      <c r="AD319" s="55">
        <f t="shared" si="64"/>
        <v>726567.9459847291</v>
      </c>
      <c r="AE319" s="55">
        <f t="shared" si="65"/>
        <v>1017.317202442914</v>
      </c>
      <c r="AF319" s="51"/>
    </row>
    <row r="320" spans="1:32" x14ac:dyDescent="0.25">
      <c r="A320" s="3">
        <v>2365</v>
      </c>
      <c r="B320" s="3">
        <v>1</v>
      </c>
      <c r="C320" s="4" t="s">
        <v>344</v>
      </c>
      <c r="D320" s="5">
        <v>6</v>
      </c>
      <c r="E320" s="52">
        <f>SUMIFS('EOS GE24-F23-WEBLOAD'!$G:$G,'EOS GE24-F23-WEBLOAD'!$A:$A,$A320,'EOS GE24-F23-WEBLOAD'!$B:$B,$B320)</f>
        <v>668.80000000000007</v>
      </c>
      <c r="F320" s="52">
        <f>SUMIFS(GENED!$F:$F,GENED!$A:$A,$A320,GENED!$B:$B,$B320)</f>
        <v>183920</v>
      </c>
      <c r="G320" s="52">
        <f>SUMIFS(GENED!$AM:$AM,GENED!$A:$A,$A320,GENED!$B:$B,$B320)</f>
        <v>46556</v>
      </c>
      <c r="H320" s="52">
        <f>SUMIFS(GENED!$J:$J,GENED!$A:$A,$A320,GENED!$B:$B,$B320)</f>
        <v>0</v>
      </c>
      <c r="I320" s="52">
        <f>SUMIFS(EL!C:C,EL!$A:$A,$A320,EL!$B:$B,$B320)</f>
        <v>21762</v>
      </c>
      <c r="J320" s="52">
        <f>SUMIFS('Student Support Aid'!F:F,'Student Support Aid'!$A:$A,$A320,'Student Support Aid'!$B:$B,$B320)</f>
        <v>40000</v>
      </c>
      <c r="K320" s="52">
        <f>SUMIFS('School Library Aid'!H:H,'School Library Aid'!$A:$A,$A320,'School Library Aid'!$B:$B,$B320)</f>
        <v>40000</v>
      </c>
      <c r="L320" s="52">
        <v>0</v>
      </c>
      <c r="M320" s="52">
        <f>SUMIFS('EOS GE24-F23-WEBLOAD'!$G:$G,'EOS GE24-F23-WEBLOAD'!$A:$A,$A320,'EOS GE24-F23-WEBLOAD'!$B:$B,$B320)*2</f>
        <v>1337.6000000000001</v>
      </c>
      <c r="N320" s="52">
        <f>SUMIFS(SPED!D:D,SPED!A:A,A320,SPED!B:B,B320)</f>
        <v>389820.66675874684</v>
      </c>
      <c r="O320" s="55">
        <f t="shared" si="62"/>
        <v>723396.26675874682</v>
      </c>
      <c r="P320" s="52">
        <f t="shared" si="63"/>
        <v>1081.6331739813797</v>
      </c>
      <c r="Q320" s="64"/>
      <c r="R320" s="52">
        <f>SUMIFS('EOS GE25-F23-WEBLOAD'!$G:$G,'EOS GE25-F23-WEBLOAD'!$A:$A,$A320,'EOS GE25-F23-WEBLOAD'!$B:$B,$B320)</f>
        <v>635.20000000000005</v>
      </c>
      <c r="S320" s="52">
        <f>SUMIFS(GENED!$O:$O,GENED!$A:$A,$A320,GENED!$B:$B,$B320)</f>
        <v>265513</v>
      </c>
      <c r="T320" s="52">
        <f>SUMIFS(GENED!$AQ:$AQ,GENED!$A:$A,$A320,GENED!$B:$B,$B320)</f>
        <v>73702</v>
      </c>
      <c r="U320" s="52">
        <f>SUMIFS(GENED!$AA:$AA,GENED!$A:$A,$A320,GENED!$B:$B,$B320)</f>
        <v>0</v>
      </c>
      <c r="V320" s="52">
        <f>SUMIFS(GENED!$S:$S,GENED!$A:$A,$A320,GENED!$B:$B,$B320)</f>
        <v>0</v>
      </c>
      <c r="W320" s="53">
        <f>SUMIFS(EL!D:D,EL!$A:$A,$A320,EL!$B:$B,$B320)</f>
        <v>21943</v>
      </c>
      <c r="X320" s="52">
        <f>SUMIFS('Student Support Aid'!G:G,'Student Support Aid'!$A:$A,$A320,'Student Support Aid'!$B:$B,$B320)</f>
        <v>40000</v>
      </c>
      <c r="Y320" s="53">
        <f>SUMIFS('School Library Aid'!I:I,'School Library Aid'!$A:$A,$A320,'School Library Aid'!$B:$B,$B320)</f>
        <v>40000</v>
      </c>
      <c r="Z320" s="53">
        <f>SUMIF(AIEA!A:A,A320,AIEA!D:D)</f>
        <v>0</v>
      </c>
      <c r="AA320" s="53">
        <f>SUMIFS('EOS GE25-F23-WEBLOAD'!$G:$G,'EOS GE25-F23-WEBLOAD'!$A:$A,$A320,'EOS GE25-F23-WEBLOAD'!$B:$B,$B320)*2</f>
        <v>1270.4000000000001</v>
      </c>
      <c r="AB320" s="53">
        <f>SUMIF('Community Ed'!A:A,'Major Revenues'!A320,'Community Ed'!C:C)</f>
        <v>0</v>
      </c>
      <c r="AC320" s="53">
        <f>SUMIFS(SPED!E:E,SPED!A:A,A320,SPED!B:B,B320)</f>
        <v>385216.06434389902</v>
      </c>
      <c r="AD320" s="55">
        <f t="shared" si="64"/>
        <v>827644.46434389905</v>
      </c>
      <c r="AE320" s="55">
        <f t="shared" si="65"/>
        <v>1302.9667259822088</v>
      </c>
      <c r="AF320" s="51"/>
    </row>
    <row r="321" spans="1:32" x14ac:dyDescent="0.25">
      <c r="A321" s="3">
        <v>2396</v>
      </c>
      <c r="B321" s="3">
        <v>1</v>
      </c>
      <c r="C321" s="4" t="s">
        <v>345</v>
      </c>
      <c r="D321" s="5">
        <v>6</v>
      </c>
      <c r="E321" s="52">
        <f>SUMIFS('EOS GE24-F23-WEBLOAD'!$G:$G,'EOS GE24-F23-WEBLOAD'!$A:$A,$A321,'EOS GE24-F23-WEBLOAD'!$B:$B,$B321)</f>
        <v>946.6</v>
      </c>
      <c r="F321" s="52">
        <f>SUMIFS(GENED!$F:$F,GENED!$A:$A,$A321,GENED!$B:$B,$B321)</f>
        <v>260315</v>
      </c>
      <c r="G321" s="52">
        <f>SUMIFS(GENED!$AM:$AM,GENED!$A:$A,$A321,GENED!$B:$B,$B321)</f>
        <v>52345</v>
      </c>
      <c r="H321" s="52">
        <f>SUMIFS(GENED!$J:$J,GENED!$A:$A,$A321,GENED!$B:$B,$B321)</f>
        <v>5833.1793389563099</v>
      </c>
      <c r="I321" s="52">
        <f>SUMIFS(EL!C:C,EL!$A:$A,$A321,EL!$B:$B,$B321)</f>
        <v>10673</v>
      </c>
      <c r="J321" s="52">
        <f>SUMIFS('Student Support Aid'!F:F,'Student Support Aid'!$A:$A,$A321,'Student Support Aid'!$B:$B,$B321)</f>
        <v>40000</v>
      </c>
      <c r="K321" s="52">
        <f>SUMIFS('School Library Aid'!H:H,'School Library Aid'!$A:$A,$A321,'School Library Aid'!$B:$B,$B321)</f>
        <v>40000</v>
      </c>
      <c r="L321" s="52">
        <v>21420</v>
      </c>
      <c r="M321" s="52">
        <f>SUMIFS('EOS GE24-F23-WEBLOAD'!$G:$G,'EOS GE24-F23-WEBLOAD'!$A:$A,$A321,'EOS GE24-F23-WEBLOAD'!$B:$B,$B321)*2</f>
        <v>1893.2</v>
      </c>
      <c r="N321" s="52">
        <f>SUMIFS(SPED!D:D,SPED!A:A,A321,SPED!B:B,B321)</f>
        <v>369022.76236797543</v>
      </c>
      <c r="O321" s="55">
        <f t="shared" si="62"/>
        <v>801502.14170693175</v>
      </c>
      <c r="P321" s="52">
        <f t="shared" si="63"/>
        <v>846.71681988900457</v>
      </c>
      <c r="Q321" s="64"/>
      <c r="R321" s="52">
        <f>SUMIFS('EOS GE25-F23-WEBLOAD'!$G:$G,'EOS GE25-F23-WEBLOAD'!$A:$A,$A321,'EOS GE25-F23-WEBLOAD'!$B:$B,$B321)</f>
        <v>946.6</v>
      </c>
      <c r="S321" s="52">
        <f>SUMIFS(GENED!$O:$O,GENED!$A:$A,$A321,GENED!$B:$B,$B321)</f>
        <v>395679</v>
      </c>
      <c r="T321" s="52">
        <f>SUMIFS(GENED!$AQ:$AQ,GENED!$A:$A,$A321,GENED!$B:$B,$B321)</f>
        <v>74055.296000000089</v>
      </c>
      <c r="U321" s="52">
        <f>SUMIFS(GENED!$AA:$AA,GENED!$A:$A,$A321,GENED!$B:$B,$B321)</f>
        <v>0</v>
      </c>
      <c r="V321" s="52">
        <f>SUMIFS(GENED!$S:$S,GENED!$A:$A,$A321,GENED!$B:$B,$B321)</f>
        <v>3479.2062888469081</v>
      </c>
      <c r="W321" s="53">
        <f>SUMIFS(EL!D:D,EL!$A:$A,$A321,EL!$B:$B,$B321)</f>
        <v>10673</v>
      </c>
      <c r="X321" s="52">
        <f>SUMIFS('Student Support Aid'!G:G,'Student Support Aid'!$A:$A,$A321,'Student Support Aid'!$B:$B,$B321)</f>
        <v>40000</v>
      </c>
      <c r="Y321" s="53">
        <f>SUMIFS('School Library Aid'!I:I,'School Library Aid'!$A:$A,$A321,'School Library Aid'!$B:$B,$B321)</f>
        <v>40000</v>
      </c>
      <c r="Z321" s="53">
        <f>SUMIF(AIEA!A:A,A321,AIEA!D:D)</f>
        <v>21562</v>
      </c>
      <c r="AA321" s="53">
        <f>SUMIFS('EOS GE25-F23-WEBLOAD'!$G:$G,'EOS GE25-F23-WEBLOAD'!$A:$A,$A321,'EOS GE25-F23-WEBLOAD'!$B:$B,$B321)*2</f>
        <v>1893.2</v>
      </c>
      <c r="AB321" s="53">
        <f>SUMIF('Community Ed'!A:A,'Major Revenues'!A321,'Community Ed'!C:C)</f>
        <v>0</v>
      </c>
      <c r="AC321" s="53">
        <f>SUMIFS(SPED!E:E,SPED!A:A,A321,SPED!B:B,B321)</f>
        <v>381307.78418102372</v>
      </c>
      <c r="AD321" s="55">
        <f t="shared" si="64"/>
        <v>968649.48646987067</v>
      </c>
      <c r="AE321" s="55">
        <f t="shared" si="65"/>
        <v>1023.2933514365842</v>
      </c>
      <c r="AF321" s="51"/>
    </row>
    <row r="322" spans="1:32" x14ac:dyDescent="0.25">
      <c r="A322" s="3">
        <v>2397</v>
      </c>
      <c r="B322" s="3">
        <v>1</v>
      </c>
      <c r="C322" s="4" t="s">
        <v>346</v>
      </c>
      <c r="D322" s="5">
        <v>5</v>
      </c>
      <c r="E322" s="52">
        <f>SUMIFS('EOS GE24-F23-WEBLOAD'!$G:$G,'EOS GE24-F23-WEBLOAD'!$A:$A,$A322,'EOS GE24-F23-WEBLOAD'!$B:$B,$B322)</f>
        <v>977.80000000000007</v>
      </c>
      <c r="F322" s="52">
        <f>SUMIFS(GENED!$F:$F,GENED!$A:$A,$A322,GENED!$B:$B,$B322)</f>
        <v>268895</v>
      </c>
      <c r="G322" s="52">
        <f>SUMIFS(GENED!$AM:$AM,GENED!$A:$A,$A322,GENED!$B:$B,$B322)</f>
        <v>33655</v>
      </c>
      <c r="H322" s="52">
        <f>SUMIFS(GENED!$J:$J,GENED!$A:$A,$A322,GENED!$B:$B,$B322)</f>
        <v>0</v>
      </c>
      <c r="I322" s="52">
        <f>SUMIFS(EL!C:C,EL!$A:$A,$A322,EL!$B:$B,$B322)</f>
        <v>20043</v>
      </c>
      <c r="J322" s="52">
        <f>SUMIFS('Student Support Aid'!F:F,'Student Support Aid'!$A:$A,$A322,'Student Support Aid'!$B:$B,$B322)</f>
        <v>40000</v>
      </c>
      <c r="K322" s="52">
        <f>SUMIFS('School Library Aid'!H:H,'School Library Aid'!$A:$A,$A322,'School Library Aid'!$B:$B,$B322)</f>
        <v>40000</v>
      </c>
      <c r="L322" s="52">
        <v>0</v>
      </c>
      <c r="M322" s="52">
        <f>SUMIFS('EOS GE24-F23-WEBLOAD'!$G:$G,'EOS GE24-F23-WEBLOAD'!$A:$A,$A322,'EOS GE24-F23-WEBLOAD'!$B:$B,$B322)*2</f>
        <v>1955.6000000000001</v>
      </c>
      <c r="N322" s="52">
        <f>SUMIFS(SPED!D:D,SPED!A:A,A322,SPED!B:B,B322)</f>
        <v>516398.56209823</v>
      </c>
      <c r="O322" s="55">
        <f t="shared" si="62"/>
        <v>920947.16209822998</v>
      </c>
      <c r="P322" s="52">
        <f t="shared" si="63"/>
        <v>941.85637359197165</v>
      </c>
      <c r="Q322" s="64"/>
      <c r="R322" s="52">
        <f>SUMIFS('EOS GE25-F23-WEBLOAD'!$G:$G,'EOS GE25-F23-WEBLOAD'!$A:$A,$A322,'EOS GE25-F23-WEBLOAD'!$B:$B,$B322)</f>
        <v>977.80000000000007</v>
      </c>
      <c r="S322" s="52">
        <f>SUMIFS(GENED!$O:$O,GENED!$A:$A,$A322,GENED!$B:$B,$B322)</f>
        <v>408721</v>
      </c>
      <c r="T322" s="52">
        <f>SUMIFS(GENED!$AQ:$AQ,GENED!$A:$A,$A322,GENED!$B:$B,$B322)</f>
        <v>46967</v>
      </c>
      <c r="U322" s="52">
        <f>SUMIFS(GENED!$AA:$AA,GENED!$A:$A,$A322,GENED!$B:$B,$B322)</f>
        <v>0</v>
      </c>
      <c r="V322" s="52">
        <f>SUMIFS(GENED!$S:$S,GENED!$A:$A,$A322,GENED!$B:$B,$B322)</f>
        <v>0</v>
      </c>
      <c r="W322" s="53">
        <f>SUMIFS(EL!D:D,EL!$A:$A,$A322,EL!$B:$B,$B322)</f>
        <v>20043</v>
      </c>
      <c r="X322" s="52">
        <f>SUMIFS('Student Support Aid'!G:G,'Student Support Aid'!$A:$A,$A322,'Student Support Aid'!$B:$B,$B322)</f>
        <v>40000</v>
      </c>
      <c r="Y322" s="53">
        <f>SUMIFS('School Library Aid'!I:I,'School Library Aid'!$A:$A,$A322,'School Library Aid'!$B:$B,$B322)</f>
        <v>40000</v>
      </c>
      <c r="Z322" s="53">
        <f>SUMIF(AIEA!A:A,A322,AIEA!D:D)</f>
        <v>0</v>
      </c>
      <c r="AA322" s="53">
        <f>SUMIFS('EOS GE25-F23-WEBLOAD'!$G:$G,'EOS GE25-F23-WEBLOAD'!$A:$A,$A322,'EOS GE25-F23-WEBLOAD'!$B:$B,$B322)*2</f>
        <v>1955.6000000000001</v>
      </c>
      <c r="AB322" s="53">
        <f>SUMIF('Community Ed'!A:A,'Major Revenues'!A322,'Community Ed'!C:C)</f>
        <v>16312.14</v>
      </c>
      <c r="AC322" s="53">
        <f>SUMIFS(SPED!E:E,SPED!A:A,A322,SPED!B:B,B322)</f>
        <v>511743.31141039473</v>
      </c>
      <c r="AD322" s="55">
        <f t="shared" si="64"/>
        <v>1085742.0514103947</v>
      </c>
      <c r="AE322" s="55">
        <f t="shared" si="65"/>
        <v>1110.3927709249281</v>
      </c>
      <c r="AF322" s="51"/>
    </row>
    <row r="323" spans="1:32" x14ac:dyDescent="0.25">
      <c r="A323" s="3">
        <v>2448</v>
      </c>
      <c r="B323" s="3">
        <v>1</v>
      </c>
      <c r="C323" s="4" t="s">
        <v>347</v>
      </c>
      <c r="D323" s="5">
        <v>6</v>
      </c>
      <c r="E323" s="52">
        <f>SUMIFS('EOS GE24-F23-WEBLOAD'!$G:$G,'EOS GE24-F23-WEBLOAD'!$A:$A,$A323,'EOS GE24-F23-WEBLOAD'!$B:$B,$B323)</f>
        <v>701.8</v>
      </c>
      <c r="F323" s="52">
        <f>SUMIFS(GENED!$F:$F,GENED!$A:$A,$A323,GENED!$B:$B,$B323)</f>
        <v>192995</v>
      </c>
      <c r="G323" s="52">
        <f>SUMIFS(GENED!$AM:$AM,GENED!$A:$A,$A323,GENED!$B:$B,$B323)</f>
        <v>41888</v>
      </c>
      <c r="H323" s="52">
        <f>SUMIFS(GENED!$J:$J,GENED!$A:$A,$A323,GENED!$B:$B,$B323)</f>
        <v>19069.720722931321</v>
      </c>
      <c r="I323" s="52">
        <f>SUMIFS(EL!C:C,EL!$A:$A,$A323,EL!$B:$B,$B323)</f>
        <v>10482</v>
      </c>
      <c r="J323" s="52">
        <f>SUMIFS('Student Support Aid'!F:F,'Student Support Aid'!$A:$A,$A323,'Student Support Aid'!$B:$B,$B323)</f>
        <v>40000</v>
      </c>
      <c r="K323" s="52">
        <f>SUMIFS('School Library Aid'!H:H,'School Library Aid'!$A:$A,$A323,'School Library Aid'!$B:$B,$B323)</f>
        <v>40000</v>
      </c>
      <c r="L323" s="52">
        <v>0</v>
      </c>
      <c r="M323" s="52">
        <f>SUMIFS('EOS GE24-F23-WEBLOAD'!$G:$G,'EOS GE24-F23-WEBLOAD'!$A:$A,$A323,'EOS GE24-F23-WEBLOAD'!$B:$B,$B323)*2</f>
        <v>1403.6</v>
      </c>
      <c r="N323" s="52">
        <f>SUMIFS(SPED!D:D,SPED!A:A,A323,SPED!B:B,B323)</f>
        <v>235739.20764498017</v>
      </c>
      <c r="O323" s="55">
        <f t="shared" si="62"/>
        <v>581577.52836791147</v>
      </c>
      <c r="P323" s="52">
        <f t="shared" si="63"/>
        <v>828.69411280694146</v>
      </c>
      <c r="Q323" s="64"/>
      <c r="R323" s="52">
        <f>SUMIFS('EOS GE25-F23-WEBLOAD'!$G:$G,'EOS GE25-F23-WEBLOAD'!$A:$A,$A323,'EOS GE25-F23-WEBLOAD'!$B:$B,$B323)</f>
        <v>669.59999999999991</v>
      </c>
      <c r="S323" s="52">
        <f>SUMIFS(GENED!$O:$O,GENED!$A:$A,$A323,GENED!$B:$B,$B323)</f>
        <v>279893</v>
      </c>
      <c r="T323" s="52">
        <f>SUMIFS(GENED!$AQ:$AQ,GENED!$A:$A,$A323,GENED!$B:$B,$B323)</f>
        <v>61082.164000000805</v>
      </c>
      <c r="U323" s="52">
        <f>SUMIFS(GENED!$AA:$AA,GENED!$A:$A,$A323,GENED!$B:$B,$B323)</f>
        <v>0</v>
      </c>
      <c r="V323" s="52">
        <f>SUMIFS(GENED!$S:$S,GENED!$A:$A,$A323,GENED!$B:$B,$B323)</f>
        <v>18842.80868526391</v>
      </c>
      <c r="W323" s="53">
        <f>SUMIFS(EL!D:D,EL!$A:$A,$A323,EL!$B:$B,$B323)</f>
        <v>10482</v>
      </c>
      <c r="X323" s="52">
        <f>SUMIFS('Student Support Aid'!G:G,'Student Support Aid'!$A:$A,$A323,'Student Support Aid'!$B:$B,$B323)</f>
        <v>40000</v>
      </c>
      <c r="Y323" s="53">
        <f>SUMIFS('School Library Aid'!I:I,'School Library Aid'!$A:$A,$A323,'School Library Aid'!$B:$B,$B323)</f>
        <v>40000</v>
      </c>
      <c r="Z323" s="53">
        <f>SUMIF(AIEA!A:A,A323,AIEA!D:D)</f>
        <v>0</v>
      </c>
      <c r="AA323" s="53">
        <f>SUMIFS('EOS GE25-F23-WEBLOAD'!$G:$G,'EOS GE25-F23-WEBLOAD'!$A:$A,$A323,'EOS GE25-F23-WEBLOAD'!$B:$B,$B323)*2</f>
        <v>1339.1999999999998</v>
      </c>
      <c r="AB323" s="53">
        <f>SUMIF('Community Ed'!A:A,'Major Revenues'!A323,'Community Ed'!C:C)</f>
        <v>0</v>
      </c>
      <c r="AC323" s="53">
        <f>SUMIFS(SPED!E:E,SPED!A:A,A323,SPED!B:B,B323)</f>
        <v>239032.70604460093</v>
      </c>
      <c r="AD323" s="55">
        <f t="shared" si="64"/>
        <v>690671.87872986565</v>
      </c>
      <c r="AE323" s="55">
        <f t="shared" si="65"/>
        <v>1031.4693529418544</v>
      </c>
      <c r="AF323" s="51"/>
    </row>
    <row r="324" spans="1:32" x14ac:dyDescent="0.25">
      <c r="A324" s="3">
        <v>2534</v>
      </c>
      <c r="B324" s="3">
        <v>1</v>
      </c>
      <c r="C324" s="4" t="s">
        <v>348</v>
      </c>
      <c r="D324" s="5">
        <v>6</v>
      </c>
      <c r="E324" s="52">
        <f>SUMIFS('EOS GE24-F23-WEBLOAD'!$G:$G,'EOS GE24-F23-WEBLOAD'!$A:$A,$A324,'EOS GE24-F23-WEBLOAD'!$B:$B,$B324)</f>
        <v>645.59999999999991</v>
      </c>
      <c r="F324" s="52">
        <f>SUMIFS(GENED!$F:$F,GENED!$A:$A,$A324,GENED!$B:$B,$B324)</f>
        <v>177540</v>
      </c>
      <c r="G324" s="52">
        <f>SUMIFS(GENED!$AM:$AM,GENED!$A:$A,$A324,GENED!$B:$B,$B324)</f>
        <v>37582</v>
      </c>
      <c r="H324" s="52">
        <f>SUMIFS(GENED!$J:$J,GENED!$A:$A,$A324,GENED!$B:$B,$B324)</f>
        <v>5935.3274636355054</v>
      </c>
      <c r="I324" s="52">
        <f>SUMIFS(EL!C:C,EL!$A:$A,$A324,EL!$B:$B,$B324)</f>
        <v>11386</v>
      </c>
      <c r="J324" s="52">
        <f>SUMIFS('Student Support Aid'!F:F,'Student Support Aid'!$A:$A,$A324,'Student Support Aid'!$B:$B,$B324)</f>
        <v>40000</v>
      </c>
      <c r="K324" s="52">
        <f>SUMIFS('School Library Aid'!H:H,'School Library Aid'!$A:$A,$A324,'School Library Aid'!$B:$B,$B324)</f>
        <v>40000</v>
      </c>
      <c r="L324" s="52">
        <v>0</v>
      </c>
      <c r="M324" s="52">
        <f>SUMIFS('EOS GE24-F23-WEBLOAD'!$G:$G,'EOS GE24-F23-WEBLOAD'!$A:$A,$A324,'EOS GE24-F23-WEBLOAD'!$B:$B,$B324)*2</f>
        <v>1291.1999999999998</v>
      </c>
      <c r="N324" s="52">
        <f>SUMIFS(SPED!D:D,SPED!A:A,A324,SPED!B:B,B324)</f>
        <v>247068.35894730361</v>
      </c>
      <c r="O324" s="55">
        <f t="shared" si="62"/>
        <v>560802.88641093904</v>
      </c>
      <c r="P324" s="52">
        <f t="shared" si="63"/>
        <v>868.65378936019067</v>
      </c>
      <c r="Q324" s="64"/>
      <c r="R324" s="52">
        <f>SUMIFS('EOS GE25-F23-WEBLOAD'!$G:$G,'EOS GE25-F23-WEBLOAD'!$A:$A,$A324,'EOS GE25-F23-WEBLOAD'!$B:$B,$B324)</f>
        <v>645.80000000000007</v>
      </c>
      <c r="S324" s="52">
        <f>SUMIFS(GENED!$O:$O,GENED!$A:$A,$A324,GENED!$B:$B,$B324)</f>
        <v>269945</v>
      </c>
      <c r="T324" s="52">
        <f>SUMIFS(GENED!$AQ:$AQ,GENED!$A:$A,$A324,GENED!$B:$B,$B324)</f>
        <v>51984.882000000216</v>
      </c>
      <c r="U324" s="52">
        <f>SUMIFS(GENED!$AA:$AA,GENED!$A:$A,$A324,GENED!$B:$B,$B324)</f>
        <v>0</v>
      </c>
      <c r="V324" s="52">
        <f>SUMIFS(GENED!$S:$S,GENED!$A:$A,$A324,GENED!$B:$B,$B324)</f>
        <v>3585.1339494812128</v>
      </c>
      <c r="W324" s="53">
        <f>SUMIFS(EL!D:D,EL!$A:$A,$A324,EL!$B:$B,$B324)</f>
        <v>11388</v>
      </c>
      <c r="X324" s="52">
        <f>SUMIFS('Student Support Aid'!G:G,'Student Support Aid'!$A:$A,$A324,'Student Support Aid'!$B:$B,$B324)</f>
        <v>40000</v>
      </c>
      <c r="Y324" s="53">
        <f>SUMIFS('School Library Aid'!I:I,'School Library Aid'!$A:$A,$A324,'School Library Aid'!$B:$B,$B324)</f>
        <v>40000</v>
      </c>
      <c r="Z324" s="53">
        <f>SUMIF(AIEA!A:A,A324,AIEA!D:D)</f>
        <v>0</v>
      </c>
      <c r="AA324" s="53">
        <f>SUMIFS('EOS GE25-F23-WEBLOAD'!$G:$G,'EOS GE25-F23-WEBLOAD'!$A:$A,$A324,'EOS GE25-F23-WEBLOAD'!$B:$B,$B324)*2</f>
        <v>1291.6000000000001</v>
      </c>
      <c r="AB324" s="53">
        <f>SUMIF('Community Ed'!A:A,'Major Revenues'!A324,'Community Ed'!C:C)</f>
        <v>0</v>
      </c>
      <c r="AC324" s="53">
        <f>SUMIFS(SPED!E:E,SPED!A:A,A324,SPED!B:B,B324)</f>
        <v>240238.96270981478</v>
      </c>
      <c r="AD324" s="55">
        <f t="shared" si="64"/>
        <v>658433.57865929615</v>
      </c>
      <c r="AE324" s="55">
        <f t="shared" si="65"/>
        <v>1019.5626798688388</v>
      </c>
      <c r="AF324" s="51"/>
    </row>
    <row r="325" spans="1:32" x14ac:dyDescent="0.25">
      <c r="A325" s="3">
        <v>2536</v>
      </c>
      <c r="B325" s="3">
        <v>1</v>
      </c>
      <c r="C325" s="4" t="s">
        <v>349</v>
      </c>
      <c r="D325" s="5">
        <v>6</v>
      </c>
      <c r="E325" s="52">
        <f>SUMIFS('EOS GE24-F23-WEBLOAD'!$G:$G,'EOS GE24-F23-WEBLOAD'!$A:$A,$A325,'EOS GE24-F23-WEBLOAD'!$B:$B,$B325)</f>
        <v>338.40000000000003</v>
      </c>
      <c r="F325" s="52">
        <f>SUMIFS(GENED!$F:$F,GENED!$A:$A,$A325,GENED!$B:$B,$B325)</f>
        <v>93060</v>
      </c>
      <c r="G325" s="52">
        <f>SUMIFS(GENED!$AM:$AM,GENED!$A:$A,$A325,GENED!$B:$B,$B325)</f>
        <v>26863</v>
      </c>
      <c r="H325" s="52">
        <f>SUMIFS(GENED!$J:$J,GENED!$A:$A,$A325,GENED!$B:$B,$B325)</f>
        <v>1319.7200313045178</v>
      </c>
      <c r="I325" s="52">
        <f>SUMIFS(EL!C:C,EL!$A:$A,$A325,EL!$B:$B,$B325)</f>
        <v>0</v>
      </c>
      <c r="J325" s="52">
        <f>SUMIFS('Student Support Aid'!F:F,'Student Support Aid'!$A:$A,$A325,'Student Support Aid'!$B:$B,$B325)</f>
        <v>40000</v>
      </c>
      <c r="K325" s="52">
        <f>SUMIFS('School Library Aid'!H:H,'School Library Aid'!$A:$A,$A325,'School Library Aid'!$B:$B,$B325)</f>
        <v>40000</v>
      </c>
      <c r="L325" s="52">
        <v>0</v>
      </c>
      <c r="M325" s="52">
        <f>SUMIFS('EOS GE24-F23-WEBLOAD'!$G:$G,'EOS GE24-F23-WEBLOAD'!$A:$A,$A325,'EOS GE24-F23-WEBLOAD'!$B:$B,$B325)*2</f>
        <v>676.80000000000007</v>
      </c>
      <c r="N325" s="52">
        <f>SUMIFS(SPED!D:D,SPED!A:A,A325,SPED!B:B,B325)</f>
        <v>51706.199686801527</v>
      </c>
      <c r="O325" s="55">
        <f t="shared" si="62"/>
        <v>253625.71971810603</v>
      </c>
      <c r="P325" s="52">
        <f t="shared" si="63"/>
        <v>749.48498734664895</v>
      </c>
      <c r="Q325" s="64"/>
      <c r="R325" s="52">
        <f>SUMIFS('EOS GE25-F23-WEBLOAD'!$G:$G,'EOS GE25-F23-WEBLOAD'!$A:$A,$A325,'EOS GE25-F23-WEBLOAD'!$B:$B,$B325)</f>
        <v>336.8</v>
      </c>
      <c r="S325" s="52">
        <f>SUMIFS(GENED!$O:$O,GENED!$A:$A,$A325,GENED!$B:$B,$B325)</f>
        <v>140783</v>
      </c>
      <c r="T325" s="52">
        <f>SUMIFS(GENED!$AQ:$AQ,GENED!$A:$A,$A325,GENED!$B:$B,$B325)</f>
        <v>38815.070000000298</v>
      </c>
      <c r="U325" s="52">
        <f>SUMIFS(GENED!$AA:$AA,GENED!$A:$A,$A325,GENED!$B:$B,$B325)</f>
        <v>0</v>
      </c>
      <c r="V325" s="52">
        <f>SUMIFS(GENED!$S:$S,GENED!$A:$A,$A325,GENED!$B:$B,$B325)</f>
        <v>3096.2216886595706</v>
      </c>
      <c r="W325" s="53">
        <f>SUMIFS(EL!D:D,EL!$A:$A,$A325,EL!$B:$B,$B325)</f>
        <v>0</v>
      </c>
      <c r="X325" s="52">
        <f>SUMIFS('Student Support Aid'!G:G,'Student Support Aid'!$A:$A,$A325,'Student Support Aid'!$B:$B,$B325)</f>
        <v>40000</v>
      </c>
      <c r="Y325" s="53">
        <f>SUMIFS('School Library Aid'!I:I,'School Library Aid'!$A:$A,$A325,'School Library Aid'!$B:$B,$B325)</f>
        <v>40000</v>
      </c>
      <c r="Z325" s="53">
        <f>SUMIF(AIEA!A:A,A325,AIEA!D:D)</f>
        <v>0</v>
      </c>
      <c r="AA325" s="53">
        <f>SUMIFS('EOS GE25-F23-WEBLOAD'!$G:$G,'EOS GE25-F23-WEBLOAD'!$A:$A,$A325,'EOS GE25-F23-WEBLOAD'!$B:$B,$B325)*2</f>
        <v>673.6</v>
      </c>
      <c r="AB325" s="53">
        <f>SUMIF('Community Ed'!A:A,'Major Revenues'!A325,'Community Ed'!C:C)</f>
        <v>0</v>
      </c>
      <c r="AC325" s="53">
        <f>SUMIFS(SPED!E:E,SPED!A:A,A325,SPED!B:B,B325)</f>
        <v>55728.477856068756</v>
      </c>
      <c r="AD325" s="55">
        <f t="shared" si="64"/>
        <v>319096.3695447286</v>
      </c>
      <c r="AE325" s="55">
        <f t="shared" si="65"/>
        <v>947.43577655798276</v>
      </c>
      <c r="AF325" s="51"/>
    </row>
    <row r="326" spans="1:32" x14ac:dyDescent="0.25">
      <c r="A326" s="3">
        <v>2580</v>
      </c>
      <c r="B326" s="3">
        <v>1</v>
      </c>
      <c r="C326" s="4" t="s">
        <v>350</v>
      </c>
      <c r="D326" s="5">
        <v>6</v>
      </c>
      <c r="E326" s="52">
        <f>SUMIFS('EOS GE24-F23-WEBLOAD'!$G:$G,'EOS GE24-F23-WEBLOAD'!$A:$A,$A326,'EOS GE24-F23-WEBLOAD'!$B:$B,$B326)</f>
        <v>767.8</v>
      </c>
      <c r="F326" s="52">
        <f>SUMIFS(GENED!$F:$F,GENED!$A:$A,$A326,GENED!$B:$B,$B326)</f>
        <v>211145</v>
      </c>
      <c r="G326" s="52">
        <f>SUMIFS(GENED!$AM:$AM,GENED!$A:$A,$A326,GENED!$B:$B,$B326)</f>
        <v>58898</v>
      </c>
      <c r="H326" s="52">
        <f>SUMIFS(GENED!$J:$J,GENED!$A:$A,$A326,GENED!$B:$B,$B326)</f>
        <v>0</v>
      </c>
      <c r="I326" s="52">
        <f>SUMIFS(EL!C:C,EL!$A:$A,$A326,EL!$B:$B,$B326)</f>
        <v>10631</v>
      </c>
      <c r="J326" s="52">
        <f>SUMIFS('Student Support Aid'!F:F,'Student Support Aid'!$A:$A,$A326,'Student Support Aid'!$B:$B,$B326)</f>
        <v>40000</v>
      </c>
      <c r="K326" s="52">
        <f>SUMIFS('School Library Aid'!H:H,'School Library Aid'!$A:$A,$A326,'School Library Aid'!$B:$B,$B326)</f>
        <v>40000</v>
      </c>
      <c r="L326" s="52">
        <v>29656</v>
      </c>
      <c r="M326" s="52">
        <f>SUMIFS('EOS GE24-F23-WEBLOAD'!$G:$G,'EOS GE24-F23-WEBLOAD'!$A:$A,$A326,'EOS GE24-F23-WEBLOAD'!$B:$B,$B326)*2</f>
        <v>1535.6</v>
      </c>
      <c r="N326" s="52">
        <f>SUMIFS(SPED!D:D,SPED!A:A,A326,SPED!B:B,B326)</f>
        <v>371068.53885738435</v>
      </c>
      <c r="O326" s="55">
        <f t="shared" si="62"/>
        <v>762934.13885738433</v>
      </c>
      <c r="P326" s="52">
        <f t="shared" si="63"/>
        <v>993.66259293746339</v>
      </c>
      <c r="Q326" s="64"/>
      <c r="R326" s="52">
        <f>SUMIFS('EOS GE25-F23-WEBLOAD'!$G:$G,'EOS GE25-F23-WEBLOAD'!$A:$A,$A326,'EOS GE25-F23-WEBLOAD'!$B:$B,$B326)</f>
        <v>732.19999999999993</v>
      </c>
      <c r="S326" s="52">
        <f>SUMIFS(GENED!$O:$O,GENED!$A:$A,$A326,GENED!$B:$B,$B326)</f>
        <v>306059</v>
      </c>
      <c r="T326" s="52">
        <f>SUMIFS(GENED!$AQ:$AQ,GENED!$A:$A,$A326,GENED!$B:$B,$B326)</f>
        <v>92641</v>
      </c>
      <c r="U326" s="52">
        <f>SUMIFS(GENED!$AA:$AA,GENED!$A:$A,$A326,GENED!$B:$B,$B326)</f>
        <v>5914</v>
      </c>
      <c r="V326" s="52">
        <f>SUMIFS(GENED!$S:$S,GENED!$A:$A,$A326,GENED!$B:$B,$B326)</f>
        <v>0</v>
      </c>
      <c r="W326" s="53">
        <f>SUMIFS(EL!D:D,EL!$A:$A,$A326,EL!$B:$B,$B326)</f>
        <v>10637</v>
      </c>
      <c r="X326" s="52">
        <f>SUMIFS('Student Support Aid'!G:G,'Student Support Aid'!$A:$A,$A326,'Student Support Aid'!$B:$B,$B326)</f>
        <v>40000</v>
      </c>
      <c r="Y326" s="53">
        <f>SUMIFS('School Library Aid'!I:I,'School Library Aid'!$A:$A,$A326,'School Library Aid'!$B:$B,$B326)</f>
        <v>40000</v>
      </c>
      <c r="Z326" s="53">
        <f>SUMIF(AIEA!A:A,A326,AIEA!D:D)</f>
        <v>30224</v>
      </c>
      <c r="AA326" s="53">
        <f>SUMIFS('EOS GE25-F23-WEBLOAD'!$G:$G,'EOS GE25-F23-WEBLOAD'!$A:$A,$A326,'EOS GE25-F23-WEBLOAD'!$B:$B,$B326)*2</f>
        <v>1464.3999999999999</v>
      </c>
      <c r="AB326" s="53">
        <f>SUMIF('Community Ed'!A:A,'Major Revenues'!A326,'Community Ed'!C:C)</f>
        <v>27759.27</v>
      </c>
      <c r="AC326" s="53">
        <f>SUMIFS(SPED!E:E,SPED!A:A,A326,SPED!B:B,B326)</f>
        <v>361972.40244628862</v>
      </c>
      <c r="AD326" s="55">
        <f t="shared" si="64"/>
        <v>916671.07244628866</v>
      </c>
      <c r="AE326" s="55">
        <f t="shared" si="65"/>
        <v>1251.9408255207441</v>
      </c>
      <c r="AF326" s="51"/>
    </row>
    <row r="327" spans="1:32" x14ac:dyDescent="0.25">
      <c r="A327" s="3">
        <v>2609</v>
      </c>
      <c r="B327" s="3">
        <v>1</v>
      </c>
      <c r="C327" s="4" t="s">
        <v>351</v>
      </c>
      <c r="D327" s="5">
        <v>6</v>
      </c>
      <c r="E327" s="52">
        <f>SUMIFS('EOS GE24-F23-WEBLOAD'!$G:$G,'EOS GE24-F23-WEBLOAD'!$A:$A,$A327,'EOS GE24-F23-WEBLOAD'!$B:$B,$B327)</f>
        <v>459.59999999999997</v>
      </c>
      <c r="F327" s="52">
        <f>SUMIFS(GENED!$F:$F,GENED!$A:$A,$A327,GENED!$B:$B,$B327)</f>
        <v>126390</v>
      </c>
      <c r="G327" s="52">
        <f>SUMIFS(GENED!$AM:$AM,GENED!$A:$A,$A327,GENED!$B:$B,$B327)</f>
        <v>30827</v>
      </c>
      <c r="H327" s="52">
        <f>SUMIFS(GENED!$J:$J,GENED!$A:$A,$A327,GENED!$B:$B,$B327)</f>
        <v>8400.3378795000026</v>
      </c>
      <c r="I327" s="52">
        <f>SUMIFS(EL!C:C,EL!$A:$A,$A327,EL!$B:$B,$B327)</f>
        <v>0</v>
      </c>
      <c r="J327" s="52">
        <f>SUMIFS('Student Support Aid'!F:F,'Student Support Aid'!$A:$A,$A327,'Student Support Aid'!$B:$B,$B327)</f>
        <v>40000</v>
      </c>
      <c r="K327" s="52">
        <f>SUMIFS('School Library Aid'!H:H,'School Library Aid'!$A:$A,$A327,'School Library Aid'!$B:$B,$B327)</f>
        <v>40000</v>
      </c>
      <c r="L327" s="52">
        <v>0</v>
      </c>
      <c r="M327" s="52">
        <f>SUMIFS('EOS GE24-F23-WEBLOAD'!$G:$G,'EOS GE24-F23-WEBLOAD'!$A:$A,$A327,'EOS GE24-F23-WEBLOAD'!$B:$B,$B327)*2</f>
        <v>919.19999999999993</v>
      </c>
      <c r="N327" s="52">
        <f>SUMIFS(SPED!D:D,SPED!A:A,A327,SPED!B:B,B327)</f>
        <v>176437.24938902364</v>
      </c>
      <c r="O327" s="55">
        <f t="shared" si="62"/>
        <v>422973.78726852365</v>
      </c>
      <c r="P327" s="52">
        <f t="shared" si="63"/>
        <v>920.30850145457725</v>
      </c>
      <c r="Q327" s="64"/>
      <c r="R327" s="52">
        <f>SUMIFS('EOS GE25-F23-WEBLOAD'!$G:$G,'EOS GE25-F23-WEBLOAD'!$A:$A,$A327,'EOS GE25-F23-WEBLOAD'!$B:$B,$B327)</f>
        <v>451.2</v>
      </c>
      <c r="S327" s="52">
        <f>SUMIFS(GENED!$O:$O,GENED!$A:$A,$A327,GENED!$B:$B,$B327)</f>
        <v>188601</v>
      </c>
      <c r="T327" s="52">
        <f>SUMIFS(GENED!$AQ:$AQ,GENED!$A:$A,$A327,GENED!$B:$B,$B327)</f>
        <v>44514.85599999968</v>
      </c>
      <c r="U327" s="52">
        <f>SUMIFS(GENED!$AA:$AA,GENED!$A:$A,$A327,GENED!$B:$B,$B327)</f>
        <v>24144</v>
      </c>
      <c r="V327" s="52">
        <f>SUMIFS(GENED!$S:$S,GENED!$A:$A,$A327,GENED!$B:$B,$B327)</f>
        <v>6784.9805756636488</v>
      </c>
      <c r="W327" s="53">
        <f>SUMIFS(EL!D:D,EL!$A:$A,$A327,EL!$B:$B,$B327)</f>
        <v>0</v>
      </c>
      <c r="X327" s="52">
        <f>SUMIFS('Student Support Aid'!G:G,'Student Support Aid'!$A:$A,$A327,'Student Support Aid'!$B:$B,$B327)</f>
        <v>40000</v>
      </c>
      <c r="Y327" s="53">
        <f>SUMIFS('School Library Aid'!I:I,'School Library Aid'!$A:$A,$A327,'School Library Aid'!$B:$B,$B327)</f>
        <v>40000</v>
      </c>
      <c r="Z327" s="53">
        <f>SUMIF(AIEA!A:A,A327,AIEA!D:D)</f>
        <v>0</v>
      </c>
      <c r="AA327" s="53">
        <f>SUMIFS('EOS GE25-F23-WEBLOAD'!$G:$G,'EOS GE25-F23-WEBLOAD'!$A:$A,$A327,'EOS GE25-F23-WEBLOAD'!$B:$B,$B327)*2</f>
        <v>902.4</v>
      </c>
      <c r="AB327" s="53">
        <f>SUMIF('Community Ed'!A:A,'Major Revenues'!A327,'Community Ed'!C:C)</f>
        <v>553.41</v>
      </c>
      <c r="AC327" s="53">
        <f>SUMIFS(SPED!E:E,SPED!A:A,A327,SPED!B:B,B327)</f>
        <v>158810.7564330427</v>
      </c>
      <c r="AD327" s="55">
        <f t="shared" si="64"/>
        <v>504311.40300870599</v>
      </c>
      <c r="AE327" s="55">
        <f t="shared" si="65"/>
        <v>1117.7114428384441</v>
      </c>
      <c r="AF327" s="51"/>
    </row>
    <row r="328" spans="1:32" x14ac:dyDescent="0.25">
      <c r="A328" s="3">
        <v>2683</v>
      </c>
      <c r="B328" s="3">
        <v>1</v>
      </c>
      <c r="C328" s="4" t="s">
        <v>352</v>
      </c>
      <c r="D328" s="5">
        <v>6</v>
      </c>
      <c r="E328" s="52">
        <f>SUMIFS('EOS GE24-F23-WEBLOAD'!$G:$G,'EOS GE24-F23-WEBLOAD'!$A:$A,$A328,'EOS GE24-F23-WEBLOAD'!$B:$B,$B328)</f>
        <v>238.8</v>
      </c>
      <c r="F328" s="52">
        <f>SUMIFS(GENED!$F:$F,GENED!$A:$A,$A328,GENED!$B:$B,$B328)</f>
        <v>65670</v>
      </c>
      <c r="G328" s="52">
        <f>SUMIFS(GENED!$AM:$AM,GENED!$A:$A,$A328,GENED!$B:$B,$B328)</f>
        <v>47197</v>
      </c>
      <c r="H328" s="52">
        <f>SUMIFS(GENED!$J:$J,GENED!$A:$A,$A328,GENED!$B:$B,$B328)</f>
        <v>5913.2656066656054</v>
      </c>
      <c r="I328" s="52">
        <f>SUMIFS(EL!C:C,EL!$A:$A,$A328,EL!$B:$B,$B328)</f>
        <v>0</v>
      </c>
      <c r="J328" s="52">
        <f>SUMIFS('Student Support Aid'!F:F,'Student Support Aid'!$A:$A,$A328,'Student Support Aid'!$B:$B,$B328)</f>
        <v>40000</v>
      </c>
      <c r="K328" s="52">
        <f>SUMIFS('School Library Aid'!H:H,'School Library Aid'!$A:$A,$A328,'School Library Aid'!$B:$B,$B328)</f>
        <v>40000</v>
      </c>
      <c r="L328" s="52">
        <v>0</v>
      </c>
      <c r="M328" s="52">
        <f>SUMIFS('EOS GE24-F23-WEBLOAD'!$G:$G,'EOS GE24-F23-WEBLOAD'!$A:$A,$A328,'EOS GE24-F23-WEBLOAD'!$B:$B,$B328)*2</f>
        <v>477.6</v>
      </c>
      <c r="N328" s="52">
        <f>SUMIFS(SPED!D:D,SPED!A:A,A328,SPED!B:B,B328)</f>
        <v>91596.580509223655</v>
      </c>
      <c r="O328" s="55">
        <f t="shared" si="62"/>
        <v>290854.44611588924</v>
      </c>
      <c r="P328" s="52">
        <f t="shared" si="63"/>
        <v>1217.9834426963534</v>
      </c>
      <c r="Q328" s="64"/>
      <c r="R328" s="52">
        <f>SUMIFS('EOS GE25-F23-WEBLOAD'!$G:$G,'EOS GE25-F23-WEBLOAD'!$A:$A,$A328,'EOS GE25-F23-WEBLOAD'!$B:$B,$B328)</f>
        <v>237.60000000000002</v>
      </c>
      <c r="S328" s="52">
        <f>SUMIFS(GENED!$O:$O,GENED!$A:$A,$A328,GENED!$B:$B,$B328)</f>
        <v>99317</v>
      </c>
      <c r="T328" s="52">
        <f>SUMIFS(GENED!$AQ:$AQ,GENED!$A:$A,$A328,GENED!$B:$B,$B328)</f>
        <v>69737.50400000019</v>
      </c>
      <c r="U328" s="52">
        <f>SUMIFS(GENED!$AA:$AA,GENED!$A:$A,$A328,GENED!$B:$B,$B328)</f>
        <v>11670</v>
      </c>
      <c r="V328" s="52">
        <f>SUMIFS(GENED!$S:$S,GENED!$A:$A,$A328,GENED!$B:$B,$B328)</f>
        <v>6219.5670637239818</v>
      </c>
      <c r="W328" s="53">
        <f>SUMIFS(EL!D:D,EL!$A:$A,$A328,EL!$B:$B,$B328)</f>
        <v>0</v>
      </c>
      <c r="X328" s="52">
        <f>SUMIFS('Student Support Aid'!G:G,'Student Support Aid'!$A:$A,$A328,'Student Support Aid'!$B:$B,$B328)</f>
        <v>40000</v>
      </c>
      <c r="Y328" s="53">
        <f>SUMIFS('School Library Aid'!I:I,'School Library Aid'!$A:$A,$A328,'School Library Aid'!$B:$B,$B328)</f>
        <v>40000</v>
      </c>
      <c r="Z328" s="53">
        <f>SUMIF(AIEA!A:A,A328,AIEA!D:D)</f>
        <v>0</v>
      </c>
      <c r="AA328" s="53">
        <f>SUMIFS('EOS GE25-F23-WEBLOAD'!$G:$G,'EOS GE25-F23-WEBLOAD'!$A:$A,$A328,'EOS GE25-F23-WEBLOAD'!$B:$B,$B328)*2</f>
        <v>475.20000000000005</v>
      </c>
      <c r="AB328" s="53">
        <f>SUMIF('Community Ed'!A:A,'Major Revenues'!A328,'Community Ed'!C:C)</f>
        <v>6917.82</v>
      </c>
      <c r="AC328" s="53">
        <f>SUMIFS(SPED!E:E,SPED!A:A,A328,SPED!B:B,B328)</f>
        <v>92005.235811779741</v>
      </c>
      <c r="AD328" s="55">
        <f t="shared" si="64"/>
        <v>366342.32687550393</v>
      </c>
      <c r="AE328" s="55">
        <f t="shared" si="65"/>
        <v>1541.8448100820872</v>
      </c>
      <c r="AF328" s="51"/>
    </row>
    <row r="329" spans="1:32" x14ac:dyDescent="0.25">
      <c r="A329" s="3">
        <v>2687</v>
      </c>
      <c r="B329" s="3">
        <v>1</v>
      </c>
      <c r="C329" s="4" t="s">
        <v>353</v>
      </c>
      <c r="D329" s="5">
        <v>5</v>
      </c>
      <c r="E329" s="52">
        <f>SUMIFS('EOS GE24-F23-WEBLOAD'!$G:$G,'EOS GE24-F23-WEBLOAD'!$A:$A,$A329,'EOS GE24-F23-WEBLOAD'!$B:$B,$B329)</f>
        <v>1380.6</v>
      </c>
      <c r="F329" s="52">
        <f>SUMIFS(GENED!$F:$F,GENED!$A:$A,$A329,GENED!$B:$B,$B329)</f>
        <v>379665</v>
      </c>
      <c r="G329" s="52">
        <f>SUMIFS(GENED!$AM:$AM,GENED!$A:$A,$A329,GENED!$B:$B,$B329)</f>
        <v>33029</v>
      </c>
      <c r="H329" s="52">
        <f>SUMIFS(GENED!$J:$J,GENED!$A:$A,$A329,GENED!$B:$B,$B329)</f>
        <v>0</v>
      </c>
      <c r="I329" s="52">
        <f>SUMIFS(EL!C:C,EL!$A:$A,$A329,EL!$B:$B,$B329)</f>
        <v>10668</v>
      </c>
      <c r="J329" s="52">
        <f>SUMIFS('Student Support Aid'!F:F,'Student Support Aid'!$A:$A,$A329,'Student Support Aid'!$B:$B,$B329)</f>
        <v>40000</v>
      </c>
      <c r="K329" s="52">
        <f>SUMIFS('School Library Aid'!H:H,'School Library Aid'!$A:$A,$A329,'School Library Aid'!$B:$B,$B329)</f>
        <v>40000</v>
      </c>
      <c r="L329" s="52">
        <v>0</v>
      </c>
      <c r="M329" s="52">
        <f>SUMIFS('EOS GE24-F23-WEBLOAD'!$G:$G,'EOS GE24-F23-WEBLOAD'!$A:$A,$A329,'EOS GE24-F23-WEBLOAD'!$B:$B,$B329)*2</f>
        <v>2761.2</v>
      </c>
      <c r="N329" s="52">
        <f>SUMIFS(SPED!D:D,SPED!A:A,A329,SPED!B:B,B329)</f>
        <v>516136.69186456921</v>
      </c>
      <c r="O329" s="55">
        <f t="shared" si="62"/>
        <v>1022259.8918645692</v>
      </c>
      <c r="P329" s="52">
        <f t="shared" si="63"/>
        <v>740.44610449411073</v>
      </c>
      <c r="Q329" s="64"/>
      <c r="R329" s="52">
        <f>SUMIFS('EOS GE25-F23-WEBLOAD'!$G:$G,'EOS GE25-F23-WEBLOAD'!$A:$A,$A329,'EOS GE25-F23-WEBLOAD'!$B:$B,$B329)</f>
        <v>1390.9999999999998</v>
      </c>
      <c r="S329" s="52">
        <f>SUMIFS(GENED!$O:$O,GENED!$A:$A,$A329,GENED!$B:$B,$B329)</f>
        <v>581438</v>
      </c>
      <c r="T329" s="52">
        <f>SUMIFS(GENED!$AQ:$AQ,GENED!$A:$A,$A329,GENED!$B:$B,$B329)</f>
        <v>49197</v>
      </c>
      <c r="U329" s="52">
        <f>SUMIFS(GENED!$AA:$AA,GENED!$A:$A,$A329,GENED!$B:$B,$B329)</f>
        <v>0</v>
      </c>
      <c r="V329" s="52">
        <f>SUMIFS(GENED!$S:$S,GENED!$A:$A,$A329,GENED!$B:$B,$B329)</f>
        <v>0</v>
      </c>
      <c r="W329" s="53">
        <f>SUMIFS(EL!D:D,EL!$A:$A,$A329,EL!$B:$B,$B329)</f>
        <v>10667</v>
      </c>
      <c r="X329" s="52">
        <f>SUMIFS('Student Support Aid'!G:G,'Student Support Aid'!$A:$A,$A329,'Student Support Aid'!$B:$B,$B329)</f>
        <v>40000</v>
      </c>
      <c r="Y329" s="53">
        <f>SUMIFS('School Library Aid'!I:I,'School Library Aid'!$A:$A,$A329,'School Library Aid'!$B:$B,$B329)</f>
        <v>40000</v>
      </c>
      <c r="Z329" s="53">
        <f>SUMIF(AIEA!A:A,A329,AIEA!D:D)</f>
        <v>0</v>
      </c>
      <c r="AA329" s="53">
        <f>SUMIFS('EOS GE25-F23-WEBLOAD'!$G:$G,'EOS GE25-F23-WEBLOAD'!$A:$A,$A329,'EOS GE25-F23-WEBLOAD'!$B:$B,$B329)*2</f>
        <v>2781.9999999999995</v>
      </c>
      <c r="AB329" s="53">
        <f>SUMIF('Community Ed'!A:A,'Major Revenues'!A329,'Community Ed'!C:C)</f>
        <v>33536.94</v>
      </c>
      <c r="AC329" s="53">
        <f>SUMIFS(SPED!E:E,SPED!A:A,A329,SPED!B:B,B329)</f>
        <v>561651.09331061132</v>
      </c>
      <c r="AD329" s="55">
        <f t="shared" si="64"/>
        <v>1319272.0333106113</v>
      </c>
      <c r="AE329" s="55">
        <f t="shared" si="65"/>
        <v>948.43424393286227</v>
      </c>
      <c r="AF329" s="51"/>
    </row>
    <row r="330" spans="1:32" x14ac:dyDescent="0.25">
      <c r="A330" s="3">
        <v>2689</v>
      </c>
      <c r="B330" s="3">
        <v>1</v>
      </c>
      <c r="C330" s="4" t="s">
        <v>354</v>
      </c>
      <c r="D330" s="5">
        <v>5</v>
      </c>
      <c r="E330" s="52">
        <f>SUMIFS('EOS GE24-F23-WEBLOAD'!$G:$G,'EOS GE24-F23-WEBLOAD'!$A:$A,$A330,'EOS GE24-F23-WEBLOAD'!$B:$B,$B330)</f>
        <v>1178.8</v>
      </c>
      <c r="F330" s="52">
        <f>SUMIFS(GENED!$F:$F,GENED!$A:$A,$A330,GENED!$B:$B,$B330)</f>
        <v>324170</v>
      </c>
      <c r="G330" s="52">
        <f>SUMIFS(GENED!$AM:$AM,GENED!$A:$A,$A330,GENED!$B:$B,$B330)</f>
        <v>54592</v>
      </c>
      <c r="H330" s="52">
        <f>SUMIFS(GENED!$J:$J,GENED!$A:$A,$A330,GENED!$B:$B,$B330)</f>
        <v>11960.033990587865</v>
      </c>
      <c r="I330" s="52">
        <f>SUMIFS(EL!C:C,EL!$A:$A,$A330,EL!$B:$B,$B330)</f>
        <v>37004</v>
      </c>
      <c r="J330" s="52">
        <f>SUMIFS('Student Support Aid'!F:F,'Student Support Aid'!$A:$A,$A330,'Student Support Aid'!$B:$B,$B330)</f>
        <v>40000</v>
      </c>
      <c r="K330" s="52">
        <f>SUMIFS('School Library Aid'!H:H,'School Library Aid'!$A:$A,$A330,'School Library Aid'!$B:$B,$B330)</f>
        <v>40000</v>
      </c>
      <c r="L330" s="52">
        <v>21846</v>
      </c>
      <c r="M330" s="52">
        <f>SUMIFS('EOS GE24-F23-WEBLOAD'!$G:$G,'EOS GE24-F23-WEBLOAD'!$A:$A,$A330,'EOS GE24-F23-WEBLOAD'!$B:$B,$B330)*2</f>
        <v>2357.6</v>
      </c>
      <c r="N330" s="52">
        <f>SUMIFS(SPED!D:D,SPED!A:A,A330,SPED!B:B,B330)</f>
        <v>348896.86226966884</v>
      </c>
      <c r="O330" s="55">
        <f t="shared" si="62"/>
        <v>880826.49626025662</v>
      </c>
      <c r="P330" s="52">
        <f t="shared" si="63"/>
        <v>747.22302024114072</v>
      </c>
      <c r="Q330" s="64"/>
      <c r="R330" s="52">
        <f>SUMIFS('EOS GE25-F23-WEBLOAD'!$G:$G,'EOS GE25-F23-WEBLOAD'!$A:$A,$A330,'EOS GE25-F23-WEBLOAD'!$B:$B,$B330)</f>
        <v>1145.5999999999999</v>
      </c>
      <c r="S330" s="52">
        <f>SUMIFS(GENED!$O:$O,GENED!$A:$A,$A330,GENED!$B:$B,$B330)</f>
        <v>478861</v>
      </c>
      <c r="T330" s="52">
        <f>SUMIFS(GENED!$AQ:$AQ,GENED!$A:$A,$A330,GENED!$B:$B,$B330)</f>
        <v>79924.68200000003</v>
      </c>
      <c r="U330" s="52">
        <f>SUMIFS(GENED!$AA:$AA,GENED!$A:$A,$A330,GENED!$B:$B,$B330)</f>
        <v>51567</v>
      </c>
      <c r="V330" s="52">
        <f>SUMIFS(GENED!$S:$S,GENED!$A:$A,$A330,GENED!$B:$B,$B330)</f>
        <v>13885.698514843418</v>
      </c>
      <c r="W330" s="53">
        <f>SUMIFS(EL!D:D,EL!$A:$A,$A330,EL!$B:$B,$B330)</f>
        <v>37145</v>
      </c>
      <c r="X330" s="52">
        <f>SUMIFS('Student Support Aid'!G:G,'Student Support Aid'!$A:$A,$A330,'Student Support Aid'!$B:$B,$B330)</f>
        <v>40000</v>
      </c>
      <c r="Y330" s="53">
        <f>SUMIFS('School Library Aid'!I:I,'School Library Aid'!$A:$A,$A330,'School Library Aid'!$B:$B,$B330)</f>
        <v>40000</v>
      </c>
      <c r="Z330" s="53">
        <f>SUMIF(AIEA!A:A,A330,AIEA!D:D)</f>
        <v>21988</v>
      </c>
      <c r="AA330" s="53">
        <f>SUMIFS('EOS GE25-F23-WEBLOAD'!$G:$G,'EOS GE25-F23-WEBLOAD'!$A:$A,$A330,'EOS GE25-F23-WEBLOAD'!$B:$B,$B330)*2</f>
        <v>2291.1999999999998</v>
      </c>
      <c r="AB330" s="53">
        <f>SUMIF('Community Ed'!A:A,'Major Revenues'!A330,'Community Ed'!C:C)</f>
        <v>0</v>
      </c>
      <c r="AC330" s="53">
        <f>SUMIFS(SPED!E:E,SPED!A:A,A330,SPED!B:B,B330)</f>
        <v>367960.49616656033</v>
      </c>
      <c r="AD330" s="55">
        <f t="shared" si="64"/>
        <v>1133623.0766814037</v>
      </c>
      <c r="AE330" s="55">
        <f t="shared" si="65"/>
        <v>989.54528341602986</v>
      </c>
      <c r="AF330" s="51"/>
    </row>
    <row r="331" spans="1:32" x14ac:dyDescent="0.25">
      <c r="A331" s="3">
        <v>2711</v>
      </c>
      <c r="B331" s="3">
        <v>1</v>
      </c>
      <c r="C331" s="4" t="s">
        <v>355</v>
      </c>
      <c r="D331" s="5">
        <v>6</v>
      </c>
      <c r="E331" s="52">
        <f>SUMIFS('EOS GE24-F23-WEBLOAD'!$G:$G,'EOS GE24-F23-WEBLOAD'!$A:$A,$A331,'EOS GE24-F23-WEBLOAD'!$B:$B,$B331)</f>
        <v>958.24</v>
      </c>
      <c r="F331" s="52">
        <f>SUMIFS(GENED!$F:$F,GENED!$A:$A,$A331,GENED!$B:$B,$B331)</f>
        <v>263516</v>
      </c>
      <c r="G331" s="52">
        <f>SUMIFS(GENED!$AM:$AM,GENED!$A:$A,$A331,GENED!$B:$B,$B331)</f>
        <v>48002</v>
      </c>
      <c r="H331" s="52">
        <f>SUMIFS(GENED!$J:$J,GENED!$A:$A,$A331,GENED!$B:$B,$B331)</f>
        <v>0</v>
      </c>
      <c r="I331" s="52">
        <f>SUMIFS(EL!C:C,EL!$A:$A,$A331,EL!$B:$B,$B331)</f>
        <v>0</v>
      </c>
      <c r="J331" s="52">
        <f>SUMIFS('Student Support Aid'!F:F,'Student Support Aid'!$A:$A,$A331,'Student Support Aid'!$B:$B,$B331)</f>
        <v>40000</v>
      </c>
      <c r="K331" s="52">
        <f>SUMIFS('School Library Aid'!H:H,'School Library Aid'!$A:$A,$A331,'School Library Aid'!$B:$B,$B331)</f>
        <v>40000</v>
      </c>
      <c r="L331" s="52">
        <v>24686</v>
      </c>
      <c r="M331" s="52">
        <f>SUMIFS('EOS GE24-F23-WEBLOAD'!$G:$G,'EOS GE24-F23-WEBLOAD'!$A:$A,$A331,'EOS GE24-F23-WEBLOAD'!$B:$B,$B331)*2</f>
        <v>1916.48</v>
      </c>
      <c r="N331" s="52">
        <f>SUMIFS(SPED!D:D,SPED!A:A,A331,SPED!B:B,B331)</f>
        <v>399657.72741489415</v>
      </c>
      <c r="O331" s="55">
        <f t="shared" si="62"/>
        <v>817778.20741489413</v>
      </c>
      <c r="P331" s="52">
        <f t="shared" si="63"/>
        <v>853.41689703507905</v>
      </c>
      <c r="Q331" s="64"/>
      <c r="R331" s="52">
        <f>SUMIFS('EOS GE25-F23-WEBLOAD'!$G:$G,'EOS GE25-F23-WEBLOAD'!$A:$A,$A331,'EOS GE25-F23-WEBLOAD'!$B:$B,$B331)</f>
        <v>949.24</v>
      </c>
      <c r="S331" s="52">
        <f>SUMIFS(GENED!$O:$O,GENED!$A:$A,$A331,GENED!$B:$B,$B331)</f>
        <v>396782</v>
      </c>
      <c r="T331" s="52">
        <f>SUMIFS(GENED!$AQ:$AQ,GENED!$A:$A,$A331,GENED!$B:$B,$B331)</f>
        <v>70193</v>
      </c>
      <c r="U331" s="52">
        <f>SUMIFS(GENED!$AA:$AA,GENED!$A:$A,$A331,GENED!$B:$B,$B331)</f>
        <v>0</v>
      </c>
      <c r="V331" s="52">
        <f>SUMIFS(GENED!$S:$S,GENED!$A:$A,$A331,GENED!$B:$B,$B331)</f>
        <v>0</v>
      </c>
      <c r="W331" s="53">
        <f>SUMIFS(EL!D:D,EL!$A:$A,$A331,EL!$B:$B,$B331)</f>
        <v>0</v>
      </c>
      <c r="X331" s="52">
        <f>SUMIFS('Student Support Aid'!G:G,'Student Support Aid'!$A:$A,$A331,'Student Support Aid'!$B:$B,$B331)</f>
        <v>40000</v>
      </c>
      <c r="Y331" s="53">
        <f>SUMIFS('School Library Aid'!I:I,'School Library Aid'!$A:$A,$A331,'School Library Aid'!$B:$B,$B331)</f>
        <v>40000</v>
      </c>
      <c r="Z331" s="53">
        <f>SUMIF(AIEA!A:A,A331,AIEA!D:D)</f>
        <v>24970</v>
      </c>
      <c r="AA331" s="53">
        <f>SUMIFS('EOS GE25-F23-WEBLOAD'!$G:$G,'EOS GE25-F23-WEBLOAD'!$A:$A,$A331,'EOS GE25-F23-WEBLOAD'!$B:$B,$B331)*2</f>
        <v>1898.48</v>
      </c>
      <c r="AB331" s="53">
        <f>SUMIF('Community Ed'!A:A,'Major Revenues'!A331,'Community Ed'!C:C)</f>
        <v>35430.03</v>
      </c>
      <c r="AC331" s="53">
        <f>SUMIFS(SPED!E:E,SPED!A:A,A331,SPED!B:B,B331)</f>
        <v>400506.47345087631</v>
      </c>
      <c r="AD331" s="55">
        <f t="shared" si="64"/>
        <v>1009779.9834508763</v>
      </c>
      <c r="AE331" s="55">
        <f t="shared" si="65"/>
        <v>1063.7773202255239</v>
      </c>
      <c r="AF331" s="51"/>
    </row>
    <row r="332" spans="1:32" x14ac:dyDescent="0.25">
      <c r="A332" s="3">
        <v>2752</v>
      </c>
      <c r="B332" s="3">
        <v>1</v>
      </c>
      <c r="C332" s="4" t="s">
        <v>356</v>
      </c>
      <c r="D332" s="5">
        <v>5</v>
      </c>
      <c r="E332" s="52">
        <f>SUMIFS('EOS GE24-F23-WEBLOAD'!$G:$G,'EOS GE24-F23-WEBLOAD'!$A:$A,$A332,'EOS GE24-F23-WEBLOAD'!$B:$B,$B332)</f>
        <v>1968.4000000000003</v>
      </c>
      <c r="F332" s="52">
        <f>SUMIFS(GENED!$F:$F,GENED!$A:$A,$A332,GENED!$B:$B,$B332)</f>
        <v>541310</v>
      </c>
      <c r="G332" s="52">
        <f>SUMIFS(GENED!$AM:$AM,GENED!$A:$A,$A332,GENED!$B:$B,$B332)</f>
        <v>110347</v>
      </c>
      <c r="H332" s="52">
        <f>SUMIFS(GENED!$J:$J,GENED!$A:$A,$A332,GENED!$B:$B,$B332)</f>
        <v>0</v>
      </c>
      <c r="I332" s="52">
        <f>SUMIFS(EL!C:C,EL!$A:$A,$A332,EL!$B:$B,$B332)</f>
        <v>76032</v>
      </c>
      <c r="J332" s="52">
        <f>SUMIFS('Student Support Aid'!F:F,'Student Support Aid'!$A:$A,$A332,'Student Support Aid'!$B:$B,$B332)</f>
        <v>40000</v>
      </c>
      <c r="K332" s="52">
        <f>SUMIFS('School Library Aid'!H:H,'School Library Aid'!$A:$A,$A332,'School Library Aid'!$B:$B,$B332)</f>
        <v>40000</v>
      </c>
      <c r="L332" s="52">
        <v>0</v>
      </c>
      <c r="M332" s="52">
        <f>SUMIFS('EOS GE24-F23-WEBLOAD'!$G:$G,'EOS GE24-F23-WEBLOAD'!$A:$A,$A332,'EOS GE24-F23-WEBLOAD'!$B:$B,$B332)*2</f>
        <v>3936.8000000000006</v>
      </c>
      <c r="N332" s="52">
        <f>SUMIFS(SPED!D:D,SPED!A:A,A332,SPED!B:B,B332)</f>
        <v>723690.54929997865</v>
      </c>
      <c r="O332" s="55">
        <f t="shared" si="62"/>
        <v>1535316.3492999787</v>
      </c>
      <c r="P332" s="52">
        <f t="shared" si="63"/>
        <v>779.98188848810128</v>
      </c>
      <c r="Q332" s="64"/>
      <c r="R332" s="52">
        <f>SUMIFS('EOS GE25-F23-WEBLOAD'!$G:$G,'EOS GE25-F23-WEBLOAD'!$A:$A,$A332,'EOS GE25-F23-WEBLOAD'!$B:$B,$B332)</f>
        <v>1947.6000000000001</v>
      </c>
      <c r="S332" s="52">
        <f>SUMIFS(GENED!$O:$O,GENED!$A:$A,$A332,GENED!$B:$B,$B332)</f>
        <v>814097</v>
      </c>
      <c r="T332" s="52">
        <f>SUMIFS(GENED!$AQ:$AQ,GENED!$A:$A,$A332,GENED!$B:$B,$B332)</f>
        <v>168065</v>
      </c>
      <c r="U332" s="52">
        <f>SUMIFS(GENED!$AA:$AA,GENED!$A:$A,$A332,GENED!$B:$B,$B332)</f>
        <v>0</v>
      </c>
      <c r="V332" s="52">
        <f>SUMIFS(GENED!$S:$S,GENED!$A:$A,$A332,GENED!$B:$B,$B332)</f>
        <v>0</v>
      </c>
      <c r="W332" s="53">
        <f>SUMIFS(EL!D:D,EL!$A:$A,$A332,EL!$B:$B,$B332)</f>
        <v>76166</v>
      </c>
      <c r="X332" s="52">
        <f>SUMIFS('Student Support Aid'!G:G,'Student Support Aid'!$A:$A,$A332,'Student Support Aid'!$B:$B,$B332)</f>
        <v>40000</v>
      </c>
      <c r="Y332" s="53">
        <f>SUMIFS('School Library Aid'!I:I,'School Library Aid'!$A:$A,$A332,'School Library Aid'!$B:$B,$B332)</f>
        <v>40000</v>
      </c>
      <c r="Z332" s="53">
        <f>SUMIF(AIEA!A:A,A332,AIEA!D:D)</f>
        <v>0</v>
      </c>
      <c r="AA332" s="53">
        <f>SUMIFS('EOS GE25-F23-WEBLOAD'!$G:$G,'EOS GE25-F23-WEBLOAD'!$A:$A,$A332,'EOS GE25-F23-WEBLOAD'!$B:$B,$B332)*2</f>
        <v>3895.2000000000003</v>
      </c>
      <c r="AB332" s="53">
        <f>SUMIF('Community Ed'!A:A,'Major Revenues'!A332,'Community Ed'!C:C)</f>
        <v>32773.57</v>
      </c>
      <c r="AC332" s="53">
        <f>SUMIFS(SPED!E:E,SPED!A:A,A332,SPED!B:B,B332)</f>
        <v>748042.43976365682</v>
      </c>
      <c r="AD332" s="55">
        <f t="shared" si="64"/>
        <v>1923039.2097636568</v>
      </c>
      <c r="AE332" s="55">
        <f t="shared" si="65"/>
        <v>987.38920197353502</v>
      </c>
      <c r="AF332" s="51"/>
    </row>
    <row r="333" spans="1:32" x14ac:dyDescent="0.25">
      <c r="A333" s="3">
        <v>2753</v>
      </c>
      <c r="B333" s="3">
        <v>1</v>
      </c>
      <c r="C333" s="4" t="s">
        <v>357</v>
      </c>
      <c r="D333" s="5">
        <v>5</v>
      </c>
      <c r="E333" s="52">
        <f>SUMIFS('EOS GE24-F23-WEBLOAD'!$G:$G,'EOS GE24-F23-WEBLOAD'!$A:$A,$A333,'EOS GE24-F23-WEBLOAD'!$B:$B,$B333)</f>
        <v>1070</v>
      </c>
      <c r="F333" s="52">
        <f>SUMIFS(GENED!$F:$F,GENED!$A:$A,$A333,GENED!$B:$B,$B333)</f>
        <v>294250</v>
      </c>
      <c r="G333" s="52">
        <f>SUMIFS(GENED!$AM:$AM,GENED!$A:$A,$A333,GENED!$B:$B,$B333)</f>
        <v>81004</v>
      </c>
      <c r="H333" s="52">
        <f>SUMIFS(GENED!$J:$J,GENED!$A:$A,$A333,GENED!$B:$B,$B333)</f>
        <v>3289.6635240000032</v>
      </c>
      <c r="I333" s="52">
        <f>SUMIFS(EL!C:C,EL!$A:$A,$A333,EL!$B:$B,$B333)</f>
        <v>159750</v>
      </c>
      <c r="J333" s="52">
        <f>SUMIFS('Student Support Aid'!F:F,'Student Support Aid'!$A:$A,$A333,'Student Support Aid'!$B:$B,$B333)</f>
        <v>40000</v>
      </c>
      <c r="K333" s="52">
        <f>SUMIFS('School Library Aid'!H:H,'School Library Aid'!$A:$A,$A333,'School Library Aid'!$B:$B,$B333)</f>
        <v>40000</v>
      </c>
      <c r="L333" s="52">
        <v>0</v>
      </c>
      <c r="M333" s="52">
        <f>SUMIFS('EOS GE24-F23-WEBLOAD'!$G:$G,'EOS GE24-F23-WEBLOAD'!$A:$A,$A333,'EOS GE24-F23-WEBLOAD'!$B:$B,$B333)*2</f>
        <v>2140</v>
      </c>
      <c r="N333" s="52">
        <f>SUMIFS(SPED!D:D,SPED!A:A,A333,SPED!B:B,B333)</f>
        <v>444140.80245299614</v>
      </c>
      <c r="O333" s="55">
        <f t="shared" si="62"/>
        <v>1064574.4659769961</v>
      </c>
      <c r="P333" s="52">
        <f t="shared" si="63"/>
        <v>994.92940745513658</v>
      </c>
      <c r="Q333" s="64"/>
      <c r="R333" s="52">
        <f>SUMIFS('EOS GE25-F23-WEBLOAD'!$G:$G,'EOS GE25-F23-WEBLOAD'!$A:$A,$A333,'EOS GE25-F23-WEBLOAD'!$B:$B,$B333)</f>
        <v>1054.9999999999998</v>
      </c>
      <c r="S333" s="52">
        <f>SUMIFS(GENED!$O:$O,GENED!$A:$A,$A333,GENED!$B:$B,$B333)</f>
        <v>440990</v>
      </c>
      <c r="T333" s="52">
        <f>SUMIFS(GENED!$AQ:$AQ,GENED!$A:$A,$A333,GENED!$B:$B,$B333)</f>
        <v>118558.03656611405</v>
      </c>
      <c r="U333" s="52">
        <f>SUMIFS(GENED!$AA:$AA,GENED!$A:$A,$A333,GENED!$B:$B,$B333)</f>
        <v>47668</v>
      </c>
      <c r="V333" s="52">
        <f>SUMIFS(GENED!$S:$S,GENED!$A:$A,$A333,GENED!$B:$B,$B333)</f>
        <v>0</v>
      </c>
      <c r="W333" s="53">
        <f>SUMIFS(EL!D:D,EL!$A:$A,$A333,EL!$B:$B,$B333)</f>
        <v>159750</v>
      </c>
      <c r="X333" s="52">
        <f>SUMIFS('Student Support Aid'!G:G,'Student Support Aid'!$A:$A,$A333,'Student Support Aid'!$B:$B,$B333)</f>
        <v>40000</v>
      </c>
      <c r="Y333" s="53">
        <f>SUMIFS('School Library Aid'!I:I,'School Library Aid'!$A:$A,$A333,'School Library Aid'!$B:$B,$B333)</f>
        <v>40000</v>
      </c>
      <c r="Z333" s="53">
        <f>SUMIF(AIEA!A:A,A333,AIEA!D:D)</f>
        <v>0</v>
      </c>
      <c r="AA333" s="53">
        <f>SUMIFS('EOS GE25-F23-WEBLOAD'!$G:$G,'EOS GE25-F23-WEBLOAD'!$A:$A,$A333,'EOS GE25-F23-WEBLOAD'!$B:$B,$B333)*2</f>
        <v>2109.9999999999995</v>
      </c>
      <c r="AB333" s="53">
        <f>SUMIF('Community Ed'!A:A,'Major Revenues'!A333,'Community Ed'!C:C)</f>
        <v>41515.08</v>
      </c>
      <c r="AC333" s="53">
        <f>SUMIFS(SPED!E:E,SPED!A:A,A333,SPED!B:B,B333)</f>
        <v>455722.47658424033</v>
      </c>
      <c r="AD333" s="55">
        <f t="shared" si="64"/>
        <v>1346313.5931503545</v>
      </c>
      <c r="AE333" s="55">
        <f t="shared" si="65"/>
        <v>1276.1266285785352</v>
      </c>
      <c r="AF333" s="51"/>
    </row>
    <row r="334" spans="1:32" x14ac:dyDescent="0.25">
      <c r="A334" s="3">
        <v>2754</v>
      </c>
      <c r="B334" s="3">
        <v>1</v>
      </c>
      <c r="C334" s="4" t="s">
        <v>358</v>
      </c>
      <c r="D334" s="5">
        <v>6</v>
      </c>
      <c r="E334" s="52">
        <f>SUMIFS('EOS GE24-F23-WEBLOAD'!$G:$G,'EOS GE24-F23-WEBLOAD'!$A:$A,$A334,'EOS GE24-F23-WEBLOAD'!$B:$B,$B334)</f>
        <v>435.79999999999995</v>
      </c>
      <c r="F334" s="52">
        <f>SUMIFS(GENED!$F:$F,GENED!$A:$A,$A334,GENED!$B:$B,$B334)</f>
        <v>119845</v>
      </c>
      <c r="G334" s="52">
        <f>SUMIFS(GENED!$AM:$AM,GENED!$A:$A,$A334,GENED!$B:$B,$B334)</f>
        <v>25849</v>
      </c>
      <c r="H334" s="52">
        <f>SUMIFS(GENED!$J:$J,GENED!$A:$A,$A334,GENED!$B:$B,$B334)</f>
        <v>0</v>
      </c>
      <c r="I334" s="52">
        <f>SUMIFS(EL!C:C,EL!$A:$A,$A334,EL!$B:$B,$B334)</f>
        <v>10484</v>
      </c>
      <c r="J334" s="52">
        <f>SUMIFS('Student Support Aid'!F:F,'Student Support Aid'!$A:$A,$A334,'Student Support Aid'!$B:$B,$B334)</f>
        <v>40000</v>
      </c>
      <c r="K334" s="52">
        <f>SUMIFS('School Library Aid'!H:H,'School Library Aid'!$A:$A,$A334,'School Library Aid'!$B:$B,$B334)</f>
        <v>40000</v>
      </c>
      <c r="L334" s="52">
        <v>26532</v>
      </c>
      <c r="M334" s="52">
        <f>SUMIFS('EOS GE24-F23-WEBLOAD'!$G:$G,'EOS GE24-F23-WEBLOAD'!$A:$A,$A334,'EOS GE24-F23-WEBLOAD'!$B:$B,$B334)*2</f>
        <v>871.59999999999991</v>
      </c>
      <c r="N334" s="52">
        <f>SUMIFS(SPED!D:D,SPED!A:A,A334,SPED!B:B,B334)</f>
        <v>128145.36219339957</v>
      </c>
      <c r="O334" s="55">
        <f t="shared" si="62"/>
        <v>391726.96219339955</v>
      </c>
      <c r="P334" s="52">
        <f t="shared" si="63"/>
        <v>898.86866037953098</v>
      </c>
      <c r="Q334" s="64"/>
      <c r="R334" s="52">
        <f>SUMIFS('EOS GE25-F23-WEBLOAD'!$G:$G,'EOS GE25-F23-WEBLOAD'!$A:$A,$A334,'EOS GE25-F23-WEBLOAD'!$B:$B,$B334)</f>
        <v>435.79999999999995</v>
      </c>
      <c r="S334" s="52">
        <f>SUMIFS(GENED!$O:$O,GENED!$A:$A,$A334,GENED!$B:$B,$B334)</f>
        <v>182165</v>
      </c>
      <c r="T334" s="52">
        <f>SUMIFS(GENED!$AQ:$AQ,GENED!$A:$A,$A334,GENED!$B:$B,$B334)</f>
        <v>36811</v>
      </c>
      <c r="U334" s="52">
        <f>SUMIFS(GENED!$AA:$AA,GENED!$A:$A,$A334,GENED!$B:$B,$B334)</f>
        <v>21167</v>
      </c>
      <c r="V334" s="52">
        <f>SUMIFS(GENED!$S:$S,GENED!$A:$A,$A334,GENED!$B:$B,$B334)</f>
        <v>0</v>
      </c>
      <c r="W334" s="53">
        <f>SUMIFS(EL!D:D,EL!$A:$A,$A334,EL!$B:$B,$B334)</f>
        <v>10484</v>
      </c>
      <c r="X334" s="52">
        <f>SUMIFS('Student Support Aid'!G:G,'Student Support Aid'!$A:$A,$A334,'Student Support Aid'!$B:$B,$B334)</f>
        <v>40000</v>
      </c>
      <c r="Y334" s="53">
        <f>SUMIFS('School Library Aid'!I:I,'School Library Aid'!$A:$A,$A334,'School Library Aid'!$B:$B,$B334)</f>
        <v>40000</v>
      </c>
      <c r="Z334" s="53">
        <f>SUMIF(AIEA!A:A,A334,AIEA!D:D)</f>
        <v>26958</v>
      </c>
      <c r="AA334" s="53">
        <f>SUMIFS('EOS GE25-F23-WEBLOAD'!$G:$G,'EOS GE25-F23-WEBLOAD'!$A:$A,$A334,'EOS GE25-F23-WEBLOAD'!$B:$B,$B334)*2</f>
        <v>871.59999999999991</v>
      </c>
      <c r="AB334" s="53">
        <f>SUMIF('Community Ed'!A:A,'Major Revenues'!A334,'Community Ed'!C:C)</f>
        <v>0</v>
      </c>
      <c r="AC334" s="53">
        <f>SUMIFS(SPED!E:E,SPED!A:A,A334,SPED!B:B,B334)</f>
        <v>124908.99963096739</v>
      </c>
      <c r="AD334" s="55">
        <f t="shared" si="64"/>
        <v>483365.59963096736</v>
      </c>
      <c r="AE334" s="55">
        <f t="shared" si="65"/>
        <v>1109.1454787309945</v>
      </c>
      <c r="AF334" s="51"/>
    </row>
    <row r="335" spans="1:32" x14ac:dyDescent="0.25">
      <c r="A335" s="3">
        <v>2769</v>
      </c>
      <c r="B335" s="3">
        <v>1</v>
      </c>
      <c r="C335" s="4" t="s">
        <v>359</v>
      </c>
      <c r="D335" s="5">
        <v>6</v>
      </c>
      <c r="E335" s="52">
        <f>SUMIFS('EOS GE24-F23-WEBLOAD'!$G:$G,'EOS GE24-F23-WEBLOAD'!$A:$A,$A335,'EOS GE24-F23-WEBLOAD'!$B:$B,$B335)</f>
        <v>1177.8000000000002</v>
      </c>
      <c r="F335" s="52">
        <f>SUMIFS(GENED!$F:$F,GENED!$A:$A,$A335,GENED!$B:$B,$B335)</f>
        <v>323895</v>
      </c>
      <c r="G335" s="52">
        <f>SUMIFS(GENED!$AM:$AM,GENED!$A:$A,$A335,GENED!$B:$B,$B335)</f>
        <v>30422</v>
      </c>
      <c r="H335" s="52">
        <f>SUMIFS(GENED!$J:$J,GENED!$A:$A,$A335,GENED!$B:$B,$B335)</f>
        <v>0</v>
      </c>
      <c r="I335" s="52">
        <f>SUMIFS(EL!C:C,EL!$A:$A,$A335,EL!$B:$B,$B335)</f>
        <v>67754</v>
      </c>
      <c r="J335" s="52">
        <f>SUMIFS('Student Support Aid'!F:F,'Student Support Aid'!$A:$A,$A335,'Student Support Aid'!$B:$B,$B335)</f>
        <v>40000</v>
      </c>
      <c r="K335" s="52">
        <f>SUMIFS('School Library Aid'!H:H,'School Library Aid'!$A:$A,$A335,'School Library Aid'!$B:$B,$B335)</f>
        <v>40000</v>
      </c>
      <c r="L335" s="52">
        <v>24118</v>
      </c>
      <c r="M335" s="52">
        <f>SUMIFS('EOS GE24-F23-WEBLOAD'!$G:$G,'EOS GE24-F23-WEBLOAD'!$A:$A,$A335,'EOS GE24-F23-WEBLOAD'!$B:$B,$B335)*2</f>
        <v>2355.6000000000004</v>
      </c>
      <c r="N335" s="52">
        <f>SUMIFS(SPED!D:D,SPED!A:A,A335,SPED!B:B,B335)</f>
        <v>223003.61537392274</v>
      </c>
      <c r="O335" s="55">
        <f t="shared" si="62"/>
        <v>751548.21537392272</v>
      </c>
      <c r="P335" s="52">
        <f t="shared" si="63"/>
        <v>638.09493579039111</v>
      </c>
      <c r="Q335" s="64"/>
      <c r="R335" s="52">
        <f>SUMIFS('EOS GE25-F23-WEBLOAD'!$G:$G,'EOS GE25-F23-WEBLOAD'!$A:$A,$A335,'EOS GE25-F23-WEBLOAD'!$B:$B,$B335)</f>
        <v>1188.8</v>
      </c>
      <c r="S335" s="52">
        <f>SUMIFS(GENED!$O:$O,GENED!$A:$A,$A335,GENED!$B:$B,$B335)</f>
        <v>496919</v>
      </c>
      <c r="T335" s="52">
        <f>SUMIFS(GENED!$AQ:$AQ,GENED!$A:$A,$A335,GENED!$B:$B,$B335)</f>
        <v>46543</v>
      </c>
      <c r="U335" s="52">
        <f>SUMIFS(GENED!$AA:$AA,GENED!$A:$A,$A335,GENED!$B:$B,$B335)</f>
        <v>56797</v>
      </c>
      <c r="V335" s="52">
        <f>SUMIFS(GENED!$S:$S,GENED!$A:$A,$A335,GENED!$B:$B,$B335)</f>
        <v>0</v>
      </c>
      <c r="W335" s="53">
        <f>SUMIFS(EL!D:D,EL!$A:$A,$A335,EL!$B:$B,$B335)</f>
        <v>67653</v>
      </c>
      <c r="X335" s="52">
        <f>SUMIFS('Student Support Aid'!G:G,'Student Support Aid'!$A:$A,$A335,'Student Support Aid'!$B:$B,$B335)</f>
        <v>40000</v>
      </c>
      <c r="Y335" s="53">
        <f>SUMIFS('School Library Aid'!I:I,'School Library Aid'!$A:$A,$A335,'School Library Aid'!$B:$B,$B335)</f>
        <v>40000</v>
      </c>
      <c r="Z335" s="53">
        <f>SUMIF(AIEA!A:A,A335,AIEA!D:D)</f>
        <v>24402</v>
      </c>
      <c r="AA335" s="53">
        <f>SUMIFS('EOS GE25-F23-WEBLOAD'!$G:$G,'EOS GE25-F23-WEBLOAD'!$A:$A,$A335,'EOS GE25-F23-WEBLOAD'!$B:$B,$B335)*2</f>
        <v>2377.6</v>
      </c>
      <c r="AB335" s="53">
        <f>SUMIF('Community Ed'!A:A,'Major Revenues'!A335,'Community Ed'!C:C)</f>
        <v>16163.14</v>
      </c>
      <c r="AC335" s="53">
        <f>SUMIFS(SPED!E:E,SPED!A:A,A335,SPED!B:B,B335)</f>
        <v>234313.10881574033</v>
      </c>
      <c r="AD335" s="55">
        <f t="shared" si="64"/>
        <v>1025167.8488157403</v>
      </c>
      <c r="AE335" s="55">
        <f t="shared" si="65"/>
        <v>862.35518911149086</v>
      </c>
      <c r="AF335" s="51"/>
    </row>
    <row r="336" spans="1:32" x14ac:dyDescent="0.25">
      <c r="A336" s="3">
        <v>2805</v>
      </c>
      <c r="B336" s="3">
        <v>1</v>
      </c>
      <c r="C336" s="4" t="s">
        <v>360</v>
      </c>
      <c r="D336" s="5">
        <v>5</v>
      </c>
      <c r="E336" s="52">
        <f>SUMIFS('EOS GE24-F23-WEBLOAD'!$G:$G,'EOS GE24-F23-WEBLOAD'!$A:$A,$A336,'EOS GE24-F23-WEBLOAD'!$B:$B,$B336)</f>
        <v>1368.1999999999998</v>
      </c>
      <c r="F336" s="52">
        <f>SUMIFS(GENED!$F:$F,GENED!$A:$A,$A336,GENED!$B:$B,$B336)</f>
        <v>376255</v>
      </c>
      <c r="G336" s="52">
        <f>SUMIFS(GENED!$AM:$AM,GENED!$A:$A,$A336,GENED!$B:$B,$B336)</f>
        <v>29703</v>
      </c>
      <c r="H336" s="52">
        <f>SUMIFS(GENED!$J:$J,GENED!$A:$A,$A336,GENED!$B:$B,$B336)</f>
        <v>0</v>
      </c>
      <c r="I336" s="52">
        <f>SUMIFS(EL!C:C,EL!$A:$A,$A336,EL!$B:$B,$B336)</f>
        <v>10513</v>
      </c>
      <c r="J336" s="52">
        <f>SUMIFS('Student Support Aid'!F:F,'Student Support Aid'!$A:$A,$A336,'Student Support Aid'!$B:$B,$B336)</f>
        <v>40000</v>
      </c>
      <c r="K336" s="52">
        <f>SUMIFS('School Library Aid'!H:H,'School Library Aid'!$A:$A,$A336,'School Library Aid'!$B:$B,$B336)</f>
        <v>40000</v>
      </c>
      <c r="L336" s="52">
        <v>0</v>
      </c>
      <c r="M336" s="52">
        <f>SUMIFS('EOS GE24-F23-WEBLOAD'!$G:$G,'EOS GE24-F23-WEBLOAD'!$A:$A,$A336,'EOS GE24-F23-WEBLOAD'!$B:$B,$B336)*2</f>
        <v>2736.3999999999996</v>
      </c>
      <c r="N336" s="52">
        <f>SUMIFS(SPED!D:D,SPED!A:A,A336,SPED!B:B,B336)</f>
        <v>464797.69338266738</v>
      </c>
      <c r="O336" s="55">
        <f t="shared" si="62"/>
        <v>964005.0933826674</v>
      </c>
      <c r="P336" s="52">
        <f t="shared" si="63"/>
        <v>704.57907716903048</v>
      </c>
      <c r="Q336" s="64"/>
      <c r="R336" s="52">
        <f>SUMIFS('EOS GE25-F23-WEBLOAD'!$G:$G,'EOS GE25-F23-WEBLOAD'!$A:$A,$A336,'EOS GE25-F23-WEBLOAD'!$B:$B,$B336)</f>
        <v>1427.1999999999998</v>
      </c>
      <c r="S336" s="52">
        <f>SUMIFS(GENED!$O:$O,GENED!$A:$A,$A336,GENED!$B:$B,$B336)</f>
        <v>596569</v>
      </c>
      <c r="T336" s="52">
        <f>SUMIFS(GENED!$AQ:$AQ,GENED!$A:$A,$A336,GENED!$B:$B,$B336)</f>
        <v>46914</v>
      </c>
      <c r="U336" s="52">
        <f>SUMIFS(GENED!$AA:$AA,GENED!$A:$A,$A336,GENED!$B:$B,$B336)</f>
        <v>0</v>
      </c>
      <c r="V336" s="52">
        <f>SUMIFS(GENED!$S:$S,GENED!$A:$A,$A336,GENED!$B:$B,$B336)</f>
        <v>0</v>
      </c>
      <c r="W336" s="53">
        <f>SUMIFS(EL!D:D,EL!$A:$A,$A336,EL!$B:$B,$B336)</f>
        <v>10512</v>
      </c>
      <c r="X336" s="52">
        <f>SUMIFS('Student Support Aid'!G:G,'Student Support Aid'!$A:$A,$A336,'Student Support Aid'!$B:$B,$B336)</f>
        <v>40000</v>
      </c>
      <c r="Y336" s="53">
        <f>SUMIFS('School Library Aid'!I:I,'School Library Aid'!$A:$A,$A336,'School Library Aid'!$B:$B,$B336)</f>
        <v>40000</v>
      </c>
      <c r="Z336" s="53">
        <f>SUMIF(AIEA!A:A,A336,AIEA!D:D)</f>
        <v>0</v>
      </c>
      <c r="AA336" s="53">
        <f>SUMIFS('EOS GE25-F23-WEBLOAD'!$G:$G,'EOS GE25-F23-WEBLOAD'!$A:$A,$A336,'EOS GE25-F23-WEBLOAD'!$B:$B,$B336)*2</f>
        <v>2854.3999999999996</v>
      </c>
      <c r="AB336" s="53">
        <f>SUMIF('Community Ed'!A:A,'Major Revenues'!A336,'Community Ed'!C:C)</f>
        <v>14001.53</v>
      </c>
      <c r="AC336" s="53">
        <f>SUMIFS(SPED!E:E,SPED!A:A,A336,SPED!B:B,B336)</f>
        <v>499846.78861711128</v>
      </c>
      <c r="AD336" s="55">
        <f t="shared" si="64"/>
        <v>1250697.7186171114</v>
      </c>
      <c r="AE336" s="55">
        <f t="shared" si="65"/>
        <v>876.32967952432148</v>
      </c>
      <c r="AF336" s="51"/>
    </row>
    <row r="337" spans="1:32" x14ac:dyDescent="0.25">
      <c r="A337" s="3">
        <v>2835</v>
      </c>
      <c r="B337" s="3">
        <v>1</v>
      </c>
      <c r="C337" s="4" t="s">
        <v>361</v>
      </c>
      <c r="D337" s="5">
        <v>6</v>
      </c>
      <c r="E337" s="52">
        <f>SUMIFS('EOS GE24-F23-WEBLOAD'!$G:$G,'EOS GE24-F23-WEBLOAD'!$A:$A,$A337,'EOS GE24-F23-WEBLOAD'!$B:$B,$B337)</f>
        <v>750.6</v>
      </c>
      <c r="F337" s="52">
        <f>SUMIFS(GENED!$F:$F,GENED!$A:$A,$A337,GENED!$B:$B,$B337)</f>
        <v>206415</v>
      </c>
      <c r="G337" s="52">
        <f>SUMIFS(GENED!$AM:$AM,GENED!$A:$A,$A337,GENED!$B:$B,$B337)</f>
        <v>20322</v>
      </c>
      <c r="H337" s="52">
        <f>SUMIFS(GENED!$J:$J,GENED!$A:$A,$A337,GENED!$B:$B,$B337)</f>
        <v>0</v>
      </c>
      <c r="I337" s="52">
        <f>SUMIFS(EL!C:C,EL!$A:$A,$A337,EL!$B:$B,$B337)</f>
        <v>10483</v>
      </c>
      <c r="J337" s="52">
        <f>SUMIFS('Student Support Aid'!F:F,'Student Support Aid'!$A:$A,$A337,'Student Support Aid'!$B:$B,$B337)</f>
        <v>40000</v>
      </c>
      <c r="K337" s="52">
        <f>SUMIFS('School Library Aid'!H:H,'School Library Aid'!$A:$A,$A337,'School Library Aid'!$B:$B,$B337)</f>
        <v>40000</v>
      </c>
      <c r="L337" s="52">
        <v>0</v>
      </c>
      <c r="M337" s="52">
        <f>SUMIFS('EOS GE24-F23-WEBLOAD'!$G:$G,'EOS GE24-F23-WEBLOAD'!$A:$A,$A337,'EOS GE24-F23-WEBLOAD'!$B:$B,$B337)*2</f>
        <v>1501.2</v>
      </c>
      <c r="N337" s="52">
        <f>SUMIFS(SPED!D:D,SPED!A:A,A337,SPED!B:B,B337)</f>
        <v>230378.36799850897</v>
      </c>
      <c r="O337" s="55">
        <f t="shared" si="62"/>
        <v>549099.56799850892</v>
      </c>
      <c r="P337" s="52">
        <f t="shared" si="63"/>
        <v>731.54751931589249</v>
      </c>
      <c r="Q337" s="64"/>
      <c r="R337" s="52">
        <f>SUMIFS('EOS GE25-F23-WEBLOAD'!$G:$G,'EOS GE25-F23-WEBLOAD'!$A:$A,$A337,'EOS GE25-F23-WEBLOAD'!$B:$B,$B337)</f>
        <v>702.8</v>
      </c>
      <c r="S337" s="52">
        <f>SUMIFS(GENED!$O:$O,GENED!$A:$A,$A337,GENED!$B:$B,$B337)</f>
        <v>293771</v>
      </c>
      <c r="T337" s="52">
        <f>SUMIFS(GENED!$AQ:$AQ,GENED!$A:$A,$A337,GENED!$B:$B,$B337)</f>
        <v>33695</v>
      </c>
      <c r="U337" s="52">
        <f>SUMIFS(GENED!$AA:$AA,GENED!$A:$A,$A337,GENED!$B:$B,$B337)</f>
        <v>881</v>
      </c>
      <c r="V337" s="52">
        <f>SUMIFS(GENED!$S:$S,GENED!$A:$A,$A337,GENED!$B:$B,$B337)</f>
        <v>0</v>
      </c>
      <c r="W337" s="53">
        <f>SUMIFS(EL!D:D,EL!$A:$A,$A337,EL!$B:$B,$B337)</f>
        <v>10482</v>
      </c>
      <c r="X337" s="52">
        <f>SUMIFS('Student Support Aid'!G:G,'Student Support Aid'!$A:$A,$A337,'Student Support Aid'!$B:$B,$B337)</f>
        <v>40000</v>
      </c>
      <c r="Y337" s="53">
        <f>SUMIFS('School Library Aid'!I:I,'School Library Aid'!$A:$A,$A337,'School Library Aid'!$B:$B,$B337)</f>
        <v>40000</v>
      </c>
      <c r="Z337" s="53">
        <f>SUMIF(AIEA!A:A,A337,AIEA!D:D)</f>
        <v>0</v>
      </c>
      <c r="AA337" s="53">
        <f>SUMIFS('EOS GE25-F23-WEBLOAD'!$G:$G,'EOS GE25-F23-WEBLOAD'!$A:$A,$A337,'EOS GE25-F23-WEBLOAD'!$B:$B,$B337)*2</f>
        <v>1405.6</v>
      </c>
      <c r="AB337" s="53">
        <f>SUMIF('Community Ed'!A:A,'Major Revenues'!A337,'Community Ed'!C:C)</f>
        <v>0</v>
      </c>
      <c r="AC337" s="53">
        <f>SUMIFS(SPED!E:E,SPED!A:A,A337,SPED!B:B,B337)</f>
        <v>245986.69513922883</v>
      </c>
      <c r="AD337" s="55">
        <f t="shared" si="64"/>
        <v>666221.29513922881</v>
      </c>
      <c r="AE337" s="55">
        <f t="shared" si="65"/>
        <v>947.95289575872062</v>
      </c>
      <c r="AF337" s="51"/>
    </row>
    <row r="338" spans="1:32" x14ac:dyDescent="0.25">
      <c r="A338" s="3">
        <v>2853</v>
      </c>
      <c r="B338" s="3">
        <v>1</v>
      </c>
      <c r="C338" s="4" t="s">
        <v>362</v>
      </c>
      <c r="D338" s="5">
        <v>6</v>
      </c>
      <c r="E338" s="52">
        <f>SUMIFS('EOS GE24-F23-WEBLOAD'!$G:$G,'EOS GE24-F23-WEBLOAD'!$A:$A,$A338,'EOS GE24-F23-WEBLOAD'!$B:$B,$B338)</f>
        <v>862.19999999999993</v>
      </c>
      <c r="F338" s="52">
        <f>SUMIFS(GENED!$F:$F,GENED!$A:$A,$A338,GENED!$B:$B,$B338)</f>
        <v>237105</v>
      </c>
      <c r="G338" s="52">
        <f>SUMIFS(GENED!$AM:$AM,GENED!$A:$A,$A338,GENED!$B:$B,$B338)</f>
        <v>68598</v>
      </c>
      <c r="H338" s="52">
        <f>SUMIFS(GENED!$J:$J,GENED!$A:$A,$A338,GENED!$B:$B,$B338)</f>
        <v>0</v>
      </c>
      <c r="I338" s="52">
        <f>SUMIFS(EL!C:C,EL!$A:$A,$A338,EL!$B:$B,$B338)</f>
        <v>35130</v>
      </c>
      <c r="J338" s="52">
        <f>SUMIFS('Student Support Aid'!F:F,'Student Support Aid'!$A:$A,$A338,'Student Support Aid'!$B:$B,$B338)</f>
        <v>40000</v>
      </c>
      <c r="K338" s="52">
        <f>SUMIFS('School Library Aid'!H:H,'School Library Aid'!$A:$A,$A338,'School Library Aid'!$B:$B,$B338)</f>
        <v>40000</v>
      </c>
      <c r="L338" s="52">
        <v>0</v>
      </c>
      <c r="M338" s="52">
        <f>SUMIFS('EOS GE24-F23-WEBLOAD'!$G:$G,'EOS GE24-F23-WEBLOAD'!$A:$A,$A338,'EOS GE24-F23-WEBLOAD'!$B:$B,$B338)*2</f>
        <v>1724.3999999999999</v>
      </c>
      <c r="N338" s="52">
        <f>SUMIFS(SPED!D:D,SPED!A:A,A338,SPED!B:B,B338)</f>
        <v>298401.36696021212</v>
      </c>
      <c r="O338" s="55">
        <f t="shared" si="62"/>
        <v>720958.76696021215</v>
      </c>
      <c r="P338" s="52">
        <f t="shared" si="63"/>
        <v>836.18506954327563</v>
      </c>
      <c r="Q338" s="64"/>
      <c r="R338" s="52">
        <f>SUMIFS('EOS GE25-F23-WEBLOAD'!$G:$G,'EOS GE25-F23-WEBLOAD'!$A:$A,$A338,'EOS GE25-F23-WEBLOAD'!$B:$B,$B338)</f>
        <v>884.6</v>
      </c>
      <c r="S338" s="52">
        <f>SUMIFS(GENED!$O:$O,GENED!$A:$A,$A338,GENED!$B:$B,$B338)</f>
        <v>369763</v>
      </c>
      <c r="T338" s="52">
        <f>SUMIFS(GENED!$AQ:$AQ,GENED!$A:$A,$A338,GENED!$B:$B,$B338)</f>
        <v>100690.00000000186</v>
      </c>
      <c r="U338" s="52">
        <f>SUMIFS(GENED!$AA:$AA,GENED!$A:$A,$A338,GENED!$B:$B,$B338)</f>
        <v>33745</v>
      </c>
      <c r="V338" s="52">
        <f>SUMIFS(GENED!$S:$S,GENED!$A:$A,$A338,GENED!$B:$B,$B338)</f>
        <v>0</v>
      </c>
      <c r="W338" s="53">
        <f>SUMIFS(EL!D:D,EL!$A:$A,$A338,EL!$B:$B,$B338)</f>
        <v>35002</v>
      </c>
      <c r="X338" s="52">
        <f>SUMIFS('Student Support Aid'!G:G,'Student Support Aid'!$A:$A,$A338,'Student Support Aid'!$B:$B,$B338)</f>
        <v>40000</v>
      </c>
      <c r="Y338" s="53">
        <f>SUMIFS('School Library Aid'!I:I,'School Library Aid'!$A:$A,$A338,'School Library Aid'!$B:$B,$B338)</f>
        <v>40000</v>
      </c>
      <c r="Z338" s="53">
        <f>SUMIF(AIEA!A:A,A338,AIEA!D:D)</f>
        <v>0</v>
      </c>
      <c r="AA338" s="53">
        <f>SUMIFS('EOS GE25-F23-WEBLOAD'!$G:$G,'EOS GE25-F23-WEBLOAD'!$A:$A,$A338,'EOS GE25-F23-WEBLOAD'!$B:$B,$B338)*2</f>
        <v>1769.2</v>
      </c>
      <c r="AB338" s="53">
        <f>SUMIF('Community Ed'!A:A,'Major Revenues'!A338,'Community Ed'!C:C)</f>
        <v>0</v>
      </c>
      <c r="AC338" s="53">
        <f>SUMIFS(SPED!E:E,SPED!A:A,A338,SPED!B:B,B338)</f>
        <v>302532.96857542405</v>
      </c>
      <c r="AD338" s="55">
        <f t="shared" si="64"/>
        <v>923502.16857542587</v>
      </c>
      <c r="AE338" s="55">
        <f t="shared" si="65"/>
        <v>1043.9771292962082</v>
      </c>
      <c r="AF338" s="51"/>
    </row>
    <row r="339" spans="1:32" x14ac:dyDescent="0.25">
      <c r="A339" s="3">
        <v>2856</v>
      </c>
      <c r="B339" s="3">
        <v>1</v>
      </c>
      <c r="C339" s="4" t="s">
        <v>363</v>
      </c>
      <c r="D339" s="5">
        <v>6</v>
      </c>
      <c r="E339" s="52">
        <f>SUMIFS('EOS GE24-F23-WEBLOAD'!$G:$G,'EOS GE24-F23-WEBLOAD'!$A:$A,$A339,'EOS GE24-F23-WEBLOAD'!$B:$B,$B339)</f>
        <v>310.99999999999994</v>
      </c>
      <c r="F339" s="52">
        <f>SUMIFS(GENED!$F:$F,GENED!$A:$A,$A339,GENED!$B:$B,$B339)</f>
        <v>85525</v>
      </c>
      <c r="G339" s="52">
        <f>SUMIFS(GENED!$AM:$AM,GENED!$A:$A,$A339,GENED!$B:$B,$B339)</f>
        <v>32430</v>
      </c>
      <c r="H339" s="52">
        <f>SUMIFS(GENED!$J:$J,GENED!$A:$A,$A339,GENED!$B:$B,$B339)</f>
        <v>0</v>
      </c>
      <c r="I339" s="52">
        <f>SUMIFS(EL!C:C,EL!$A:$A,$A339,EL!$B:$B,$B339)</f>
        <v>10486</v>
      </c>
      <c r="J339" s="52">
        <f>SUMIFS('Student Support Aid'!F:F,'Student Support Aid'!$A:$A,$A339,'Student Support Aid'!$B:$B,$B339)</f>
        <v>40000</v>
      </c>
      <c r="K339" s="52">
        <f>SUMIFS('School Library Aid'!H:H,'School Library Aid'!$A:$A,$A339,'School Library Aid'!$B:$B,$B339)</f>
        <v>40000</v>
      </c>
      <c r="L339" s="52">
        <v>0</v>
      </c>
      <c r="M339" s="52">
        <f>SUMIFS('EOS GE24-F23-WEBLOAD'!$G:$G,'EOS GE24-F23-WEBLOAD'!$A:$A,$A339,'EOS GE24-F23-WEBLOAD'!$B:$B,$B339)*2</f>
        <v>621.99999999999989</v>
      </c>
      <c r="N339" s="52">
        <f>SUMIFS(SPED!D:D,SPED!A:A,A339,SPED!B:B,B339)</f>
        <v>122094.4622744089</v>
      </c>
      <c r="O339" s="55">
        <f t="shared" si="62"/>
        <v>331157.4622744089</v>
      </c>
      <c r="P339" s="52">
        <f t="shared" si="63"/>
        <v>1064.8149912360416</v>
      </c>
      <c r="Q339" s="64"/>
      <c r="R339" s="52">
        <f>SUMIFS('EOS GE25-F23-WEBLOAD'!$G:$G,'EOS GE25-F23-WEBLOAD'!$A:$A,$A339,'EOS GE25-F23-WEBLOAD'!$B:$B,$B339)</f>
        <v>316.79999999999995</v>
      </c>
      <c r="S339" s="52">
        <f>SUMIFS(GENED!$O:$O,GENED!$A:$A,$A339,GENED!$B:$B,$B339)</f>
        <v>132423</v>
      </c>
      <c r="T339" s="52">
        <f>SUMIFS(GENED!$AQ:$AQ,GENED!$A:$A,$A339,GENED!$B:$B,$B339)</f>
        <v>49559</v>
      </c>
      <c r="U339" s="52">
        <f>SUMIFS(GENED!$AA:$AA,GENED!$A:$A,$A339,GENED!$B:$B,$B339)</f>
        <v>0</v>
      </c>
      <c r="V339" s="52">
        <f>SUMIFS(GENED!$S:$S,GENED!$A:$A,$A339,GENED!$B:$B,$B339)</f>
        <v>0</v>
      </c>
      <c r="W339" s="53">
        <f>SUMIFS(EL!D:D,EL!$A:$A,$A339,EL!$B:$B,$B339)</f>
        <v>10486</v>
      </c>
      <c r="X339" s="52">
        <f>SUMIFS('Student Support Aid'!G:G,'Student Support Aid'!$A:$A,$A339,'Student Support Aid'!$B:$B,$B339)</f>
        <v>40000</v>
      </c>
      <c r="Y339" s="53">
        <f>SUMIFS('School Library Aid'!I:I,'School Library Aid'!$A:$A,$A339,'School Library Aid'!$B:$B,$B339)</f>
        <v>40000</v>
      </c>
      <c r="Z339" s="53">
        <f>SUMIF(AIEA!A:A,A339,AIEA!D:D)</f>
        <v>0</v>
      </c>
      <c r="AA339" s="53">
        <f>SUMIFS('EOS GE25-F23-WEBLOAD'!$G:$G,'EOS GE25-F23-WEBLOAD'!$A:$A,$A339,'EOS GE25-F23-WEBLOAD'!$B:$B,$B339)*2</f>
        <v>633.59999999999991</v>
      </c>
      <c r="AB339" s="53">
        <f>SUMIF('Community Ed'!A:A,'Major Revenues'!A339,'Community Ed'!C:C)</f>
        <v>0</v>
      </c>
      <c r="AC339" s="53">
        <f>SUMIFS(SPED!E:E,SPED!A:A,A339,SPED!B:B,B339)</f>
        <v>128568.8870696543</v>
      </c>
      <c r="AD339" s="55">
        <f t="shared" si="64"/>
        <v>401670.48706965428</v>
      </c>
      <c r="AE339" s="55">
        <f t="shared" si="65"/>
        <v>1267.8992647400705</v>
      </c>
      <c r="AF339" s="51"/>
    </row>
    <row r="340" spans="1:32" x14ac:dyDescent="0.25">
      <c r="A340" s="3">
        <v>2859</v>
      </c>
      <c r="B340" s="3">
        <v>1</v>
      </c>
      <c r="C340" s="4" t="s">
        <v>364</v>
      </c>
      <c r="D340" s="5">
        <v>5</v>
      </c>
      <c r="E340" s="52">
        <f>SUMIFS('EOS GE24-F23-WEBLOAD'!$G:$G,'EOS GE24-F23-WEBLOAD'!$A:$A,$A340,'EOS GE24-F23-WEBLOAD'!$B:$B,$B340)</f>
        <v>1511.2</v>
      </c>
      <c r="F340" s="52">
        <f>SUMIFS(GENED!$F:$F,GENED!$A:$A,$A340,GENED!$B:$B,$B340)</f>
        <v>415580</v>
      </c>
      <c r="G340" s="52">
        <f>SUMIFS(GENED!$AM:$AM,GENED!$A:$A,$A340,GENED!$B:$B,$B340)</f>
        <v>57292</v>
      </c>
      <c r="H340" s="52">
        <f>SUMIFS(GENED!$J:$J,GENED!$A:$A,$A340,GENED!$B:$B,$B340)</f>
        <v>5425.2919175118441</v>
      </c>
      <c r="I340" s="52">
        <f>SUMIFS(EL!C:C,EL!$A:$A,$A340,EL!$B:$B,$B340)</f>
        <v>56805</v>
      </c>
      <c r="J340" s="52">
        <f>SUMIFS('Student Support Aid'!F:F,'Student Support Aid'!$A:$A,$A340,'Student Support Aid'!$B:$B,$B340)</f>
        <v>40000</v>
      </c>
      <c r="K340" s="52">
        <f>SUMIFS('School Library Aid'!H:H,'School Library Aid'!$A:$A,$A340,'School Library Aid'!$B:$B,$B340)</f>
        <v>40000</v>
      </c>
      <c r="L340" s="52">
        <v>0</v>
      </c>
      <c r="M340" s="52">
        <f>SUMIFS('EOS GE24-F23-WEBLOAD'!$G:$G,'EOS GE24-F23-WEBLOAD'!$A:$A,$A340,'EOS GE24-F23-WEBLOAD'!$B:$B,$B340)*2</f>
        <v>3022.4</v>
      </c>
      <c r="N340" s="52">
        <f>SUMIFS(SPED!D:D,SPED!A:A,A340,SPED!B:B,B340)</f>
        <v>716777.16182325082</v>
      </c>
      <c r="O340" s="55">
        <f t="shared" si="62"/>
        <v>1334901.8537407627</v>
      </c>
      <c r="P340" s="52">
        <f t="shared" si="63"/>
        <v>883.33897150659254</v>
      </c>
      <c r="Q340" s="64"/>
      <c r="R340" s="52">
        <f>SUMIFS('EOS GE25-F23-WEBLOAD'!$G:$G,'EOS GE25-F23-WEBLOAD'!$A:$A,$A340,'EOS GE25-F23-WEBLOAD'!$B:$B,$B340)</f>
        <v>1481</v>
      </c>
      <c r="S340" s="52">
        <f>SUMIFS(GENED!$O:$O,GENED!$A:$A,$A340,GENED!$B:$B,$B340)</f>
        <v>619058</v>
      </c>
      <c r="T340" s="52">
        <f>SUMIFS(GENED!$AQ:$AQ,GENED!$A:$A,$A340,GENED!$B:$B,$B340)</f>
        <v>79219.213999999687</v>
      </c>
      <c r="U340" s="52">
        <f>SUMIFS(GENED!$AA:$AA,GENED!$A:$A,$A340,GENED!$B:$B,$B340)</f>
        <v>0</v>
      </c>
      <c r="V340" s="52">
        <f>SUMIFS(GENED!$S:$S,GENED!$A:$A,$A340,GENED!$B:$B,$B340)</f>
        <v>6467.3367637075717</v>
      </c>
      <c r="W340" s="53">
        <f>SUMIFS(EL!D:D,EL!$A:$A,$A340,EL!$B:$B,$B340)</f>
        <v>57000</v>
      </c>
      <c r="X340" s="52">
        <f>SUMIFS('Student Support Aid'!G:G,'Student Support Aid'!$A:$A,$A340,'Student Support Aid'!$B:$B,$B340)</f>
        <v>40000</v>
      </c>
      <c r="Y340" s="53">
        <f>SUMIFS('School Library Aid'!I:I,'School Library Aid'!$A:$A,$A340,'School Library Aid'!$B:$B,$B340)</f>
        <v>40000</v>
      </c>
      <c r="Z340" s="53">
        <f>SUMIF(AIEA!A:A,A340,AIEA!D:D)</f>
        <v>0</v>
      </c>
      <c r="AA340" s="53">
        <f>SUMIFS('EOS GE25-F23-WEBLOAD'!$G:$G,'EOS GE25-F23-WEBLOAD'!$A:$A,$A340,'EOS GE25-F23-WEBLOAD'!$B:$B,$B340)*2</f>
        <v>2962</v>
      </c>
      <c r="AB340" s="53">
        <f>SUMIF('Community Ed'!A:A,'Major Revenues'!A340,'Community Ed'!C:C)</f>
        <v>36501.06</v>
      </c>
      <c r="AC340" s="53">
        <f>SUMIFS(SPED!E:E,SPED!A:A,A340,SPED!B:B,B340)</f>
        <v>764823.98872882221</v>
      </c>
      <c r="AD340" s="55">
        <f t="shared" si="64"/>
        <v>1646031.5994925294</v>
      </c>
      <c r="AE340" s="55">
        <f t="shared" si="65"/>
        <v>1111.4325452346586</v>
      </c>
      <c r="AF340" s="51"/>
    </row>
    <row r="341" spans="1:32" x14ac:dyDescent="0.25">
      <c r="A341" s="3">
        <v>2860</v>
      </c>
      <c r="B341" s="3">
        <v>1</v>
      </c>
      <c r="C341" s="4" t="s">
        <v>365</v>
      </c>
      <c r="D341" s="5">
        <v>5</v>
      </c>
      <c r="E341" s="52">
        <f>SUMIFS('EOS GE24-F23-WEBLOAD'!$G:$G,'EOS GE24-F23-WEBLOAD'!$A:$A,$A341,'EOS GE24-F23-WEBLOAD'!$B:$B,$B341)</f>
        <v>1177.8000000000002</v>
      </c>
      <c r="F341" s="52">
        <f>SUMIFS(GENED!$F:$F,GENED!$A:$A,$A341,GENED!$B:$B,$B341)</f>
        <v>323895</v>
      </c>
      <c r="G341" s="52">
        <f>SUMIFS(GENED!$AM:$AM,GENED!$A:$A,$A341,GENED!$B:$B,$B341)</f>
        <v>61924</v>
      </c>
      <c r="H341" s="52">
        <f>SUMIFS(GENED!$J:$J,GENED!$A:$A,$A341,GENED!$B:$B,$B341)</f>
        <v>0</v>
      </c>
      <c r="I341" s="52">
        <f>SUMIFS(EL!C:C,EL!$A:$A,$A341,EL!$B:$B,$B341)</f>
        <v>19594</v>
      </c>
      <c r="J341" s="52">
        <f>SUMIFS('Student Support Aid'!F:F,'Student Support Aid'!$A:$A,$A341,'Student Support Aid'!$B:$B,$B341)</f>
        <v>40000</v>
      </c>
      <c r="K341" s="52">
        <f>SUMIFS('School Library Aid'!H:H,'School Library Aid'!$A:$A,$A341,'School Library Aid'!$B:$B,$B341)</f>
        <v>40000</v>
      </c>
      <c r="L341" s="52">
        <v>0</v>
      </c>
      <c r="M341" s="52">
        <f>SUMIFS('EOS GE24-F23-WEBLOAD'!$G:$G,'EOS GE24-F23-WEBLOAD'!$A:$A,$A341,'EOS GE24-F23-WEBLOAD'!$B:$B,$B341)*2</f>
        <v>2355.6000000000004</v>
      </c>
      <c r="N341" s="52">
        <f>SUMIFS(SPED!D:D,SPED!A:A,A341,SPED!B:B,B341)</f>
        <v>448506.73011174914</v>
      </c>
      <c r="O341" s="55">
        <f t="shared" si="62"/>
        <v>936275.33011174912</v>
      </c>
      <c r="P341" s="52">
        <f t="shared" si="63"/>
        <v>794.93575319387753</v>
      </c>
      <c r="Q341" s="64"/>
      <c r="R341" s="52">
        <f>SUMIFS('EOS GE25-F23-WEBLOAD'!$G:$G,'EOS GE25-F23-WEBLOAD'!$A:$A,$A341,'EOS GE25-F23-WEBLOAD'!$B:$B,$B341)</f>
        <v>1156</v>
      </c>
      <c r="S341" s="52">
        <f>SUMIFS(GENED!$O:$O,GENED!$A:$A,$A341,GENED!$B:$B,$B341)</f>
        <v>483208</v>
      </c>
      <c r="T341" s="52">
        <f>SUMIFS(GENED!$AQ:$AQ,GENED!$A:$A,$A341,GENED!$B:$B,$B341)</f>
        <v>93120</v>
      </c>
      <c r="U341" s="52">
        <f>SUMIFS(GENED!$AA:$AA,GENED!$A:$A,$A341,GENED!$B:$B,$B341)</f>
        <v>59752</v>
      </c>
      <c r="V341" s="52">
        <f>SUMIFS(GENED!$S:$S,GENED!$A:$A,$A341,GENED!$B:$B,$B341)</f>
        <v>0</v>
      </c>
      <c r="W341" s="53">
        <f>SUMIFS(EL!D:D,EL!$A:$A,$A341,EL!$B:$B,$B341)</f>
        <v>19623</v>
      </c>
      <c r="X341" s="52">
        <f>SUMIFS('Student Support Aid'!G:G,'Student Support Aid'!$A:$A,$A341,'Student Support Aid'!$B:$B,$B341)</f>
        <v>40000</v>
      </c>
      <c r="Y341" s="53">
        <f>SUMIFS('School Library Aid'!I:I,'School Library Aid'!$A:$A,$A341,'School Library Aid'!$B:$B,$B341)</f>
        <v>40000</v>
      </c>
      <c r="Z341" s="53">
        <f>SUMIF(AIEA!A:A,A341,AIEA!D:D)</f>
        <v>0</v>
      </c>
      <c r="AA341" s="53">
        <f>SUMIFS('EOS GE25-F23-WEBLOAD'!$G:$G,'EOS GE25-F23-WEBLOAD'!$A:$A,$A341,'EOS GE25-F23-WEBLOAD'!$B:$B,$B341)*2</f>
        <v>2312</v>
      </c>
      <c r="AB341" s="53">
        <f>SUMIF('Community Ed'!A:A,'Major Revenues'!A341,'Community Ed'!C:C)</f>
        <v>0</v>
      </c>
      <c r="AC341" s="53">
        <f>SUMIFS(SPED!E:E,SPED!A:A,A341,SPED!B:B,B341)</f>
        <v>438930.93964772741</v>
      </c>
      <c r="AD341" s="55">
        <f t="shared" si="64"/>
        <v>1176945.9396477274</v>
      </c>
      <c r="AE341" s="55">
        <f t="shared" si="65"/>
        <v>1018.1193249547815</v>
      </c>
      <c r="AF341" s="51"/>
    </row>
    <row r="342" spans="1:32" x14ac:dyDescent="0.25">
      <c r="A342" s="3">
        <v>2884</v>
      </c>
      <c r="B342" s="3">
        <v>1</v>
      </c>
      <c r="C342" s="4" t="s">
        <v>366</v>
      </c>
      <c r="D342" s="5">
        <v>6</v>
      </c>
      <c r="E342" s="52">
        <f>SUMIFS('EOS GE24-F23-WEBLOAD'!$G:$G,'EOS GE24-F23-WEBLOAD'!$A:$A,$A342,'EOS GE24-F23-WEBLOAD'!$B:$B,$B342)</f>
        <v>439.09999999999997</v>
      </c>
      <c r="F342" s="52">
        <f>SUMIFS(GENED!$F:$F,GENED!$A:$A,$A342,GENED!$B:$B,$B342)</f>
        <v>120753</v>
      </c>
      <c r="G342" s="52">
        <f>SUMIFS(GENED!$AM:$AM,GENED!$A:$A,$A342,GENED!$B:$B,$B342)</f>
        <v>28307</v>
      </c>
      <c r="H342" s="52">
        <f>SUMIFS(GENED!$J:$J,GENED!$A:$A,$A342,GENED!$B:$B,$B342)</f>
        <v>8632.1921130525589</v>
      </c>
      <c r="I342" s="52">
        <f>SUMIFS(EL!C:C,EL!$A:$A,$A342,EL!$B:$B,$B342)</f>
        <v>10635</v>
      </c>
      <c r="J342" s="52">
        <f>SUMIFS('Student Support Aid'!F:F,'Student Support Aid'!$A:$A,$A342,'Student Support Aid'!$B:$B,$B342)</f>
        <v>40000</v>
      </c>
      <c r="K342" s="52">
        <f>SUMIFS('School Library Aid'!H:H,'School Library Aid'!$A:$A,$A342,'School Library Aid'!$B:$B,$B342)</f>
        <v>40000</v>
      </c>
      <c r="L342" s="52">
        <v>0</v>
      </c>
      <c r="M342" s="52">
        <f>SUMIFS('EOS GE24-F23-WEBLOAD'!$G:$G,'EOS GE24-F23-WEBLOAD'!$A:$A,$A342,'EOS GE24-F23-WEBLOAD'!$B:$B,$B342)*2</f>
        <v>878.19999999999993</v>
      </c>
      <c r="N342" s="52">
        <f>SUMIFS(SPED!D:D,SPED!A:A,A342,SPED!B:B,B342)</f>
        <v>90251.813665729656</v>
      </c>
      <c r="O342" s="55">
        <f t="shared" si="62"/>
        <v>339457.20577878226</v>
      </c>
      <c r="P342" s="52">
        <f t="shared" si="63"/>
        <v>773.07493914548456</v>
      </c>
      <c r="Q342" s="64"/>
      <c r="R342" s="52">
        <f>SUMIFS('EOS GE25-F23-WEBLOAD'!$G:$G,'EOS GE25-F23-WEBLOAD'!$A:$A,$A342,'EOS GE25-F23-WEBLOAD'!$B:$B,$B342)</f>
        <v>439.09999999999997</v>
      </c>
      <c r="S342" s="52">
        <f>SUMIFS(GENED!$O:$O,GENED!$A:$A,$A342,GENED!$B:$B,$B342)</f>
        <v>183544</v>
      </c>
      <c r="T342" s="52">
        <f>SUMIFS(GENED!$AQ:$AQ,GENED!$A:$A,$A342,GENED!$B:$B,$B342)</f>
        <v>40745.905999999493</v>
      </c>
      <c r="U342" s="52">
        <f>SUMIFS(GENED!$AA:$AA,GENED!$A:$A,$A342,GENED!$B:$B,$B342)</f>
        <v>17925</v>
      </c>
      <c r="V342" s="52">
        <f>SUMIFS(GENED!$S:$S,GENED!$A:$A,$A342,GENED!$B:$B,$B342)</f>
        <v>7593.327538705169</v>
      </c>
      <c r="W342" s="53">
        <f>SUMIFS(EL!D:D,EL!$A:$A,$A342,EL!$B:$B,$B342)</f>
        <v>10635</v>
      </c>
      <c r="X342" s="52">
        <f>SUMIFS('Student Support Aid'!G:G,'Student Support Aid'!$A:$A,$A342,'Student Support Aid'!$B:$B,$B342)</f>
        <v>40000</v>
      </c>
      <c r="Y342" s="53">
        <f>SUMIFS('School Library Aid'!I:I,'School Library Aid'!$A:$A,$A342,'School Library Aid'!$B:$B,$B342)</f>
        <v>40000</v>
      </c>
      <c r="Z342" s="53">
        <f>SUMIF(AIEA!A:A,A342,AIEA!D:D)</f>
        <v>0</v>
      </c>
      <c r="AA342" s="53">
        <f>SUMIFS('EOS GE25-F23-WEBLOAD'!$G:$G,'EOS GE25-F23-WEBLOAD'!$A:$A,$A342,'EOS GE25-F23-WEBLOAD'!$B:$B,$B342)*2</f>
        <v>878.19999999999993</v>
      </c>
      <c r="AB342" s="53">
        <f>SUMIF('Community Ed'!A:A,'Major Revenues'!A342,'Community Ed'!C:C)</f>
        <v>0</v>
      </c>
      <c r="AC342" s="53">
        <f>SUMIFS(SPED!E:E,SPED!A:A,A342,SPED!B:B,B342)</f>
        <v>105012.93891513691</v>
      </c>
      <c r="AD342" s="55">
        <f t="shared" si="64"/>
        <v>446334.37245384161</v>
      </c>
      <c r="AE342" s="55">
        <f t="shared" si="65"/>
        <v>1016.4754553719919</v>
      </c>
      <c r="AF342" s="51"/>
    </row>
    <row r="343" spans="1:32" x14ac:dyDescent="0.25">
      <c r="A343" s="3">
        <v>2886</v>
      </c>
      <c r="B343" s="3">
        <v>1</v>
      </c>
      <c r="C343" s="4" t="s">
        <v>367</v>
      </c>
      <c r="D343" s="5">
        <v>6</v>
      </c>
      <c r="E343" s="52">
        <f>SUMIFS('EOS GE24-F23-WEBLOAD'!$G:$G,'EOS GE24-F23-WEBLOAD'!$A:$A,$A343,'EOS GE24-F23-WEBLOAD'!$B:$B,$B343)</f>
        <v>310.8</v>
      </c>
      <c r="F343" s="52">
        <f>SUMIFS(GENED!$F:$F,GENED!$A:$A,$A343,GENED!$B:$B,$B343)</f>
        <v>85470</v>
      </c>
      <c r="G343" s="52">
        <f>SUMIFS(GENED!$AM:$AM,GENED!$A:$A,$A343,GENED!$B:$B,$B343)</f>
        <v>9923</v>
      </c>
      <c r="H343" s="52">
        <f>SUMIFS(GENED!$J:$J,GENED!$A:$A,$A343,GENED!$B:$B,$B343)</f>
        <v>0</v>
      </c>
      <c r="I343" s="52">
        <f>SUMIFS(EL!C:C,EL!$A:$A,$A343,EL!$B:$B,$B343)</f>
        <v>10486</v>
      </c>
      <c r="J343" s="52">
        <f>SUMIFS('Student Support Aid'!F:F,'Student Support Aid'!$A:$A,$A343,'Student Support Aid'!$B:$B,$B343)</f>
        <v>40000</v>
      </c>
      <c r="K343" s="52">
        <f>SUMIFS('School Library Aid'!H:H,'School Library Aid'!$A:$A,$A343,'School Library Aid'!$B:$B,$B343)</f>
        <v>40000</v>
      </c>
      <c r="L343" s="52">
        <v>0</v>
      </c>
      <c r="M343" s="52">
        <f>SUMIFS('EOS GE24-F23-WEBLOAD'!$G:$G,'EOS GE24-F23-WEBLOAD'!$A:$A,$A343,'EOS GE24-F23-WEBLOAD'!$B:$B,$B343)*2</f>
        <v>621.6</v>
      </c>
      <c r="N343" s="52">
        <f>SUMIFS(SPED!D:D,SPED!A:A,A343,SPED!B:B,B343)</f>
        <v>104857.87428613845</v>
      </c>
      <c r="O343" s="55">
        <f t="shared" si="62"/>
        <v>291358.47428613843</v>
      </c>
      <c r="P343" s="52">
        <f t="shared" si="63"/>
        <v>937.44682846247883</v>
      </c>
      <c r="Q343" s="64"/>
      <c r="R343" s="52">
        <f>SUMIFS('EOS GE25-F23-WEBLOAD'!$G:$G,'EOS GE25-F23-WEBLOAD'!$A:$A,$A343,'EOS GE25-F23-WEBLOAD'!$B:$B,$B343)</f>
        <v>310.8</v>
      </c>
      <c r="S343" s="52">
        <f>SUMIFS(GENED!$O:$O,GENED!$A:$A,$A343,GENED!$B:$B,$B343)</f>
        <v>129915</v>
      </c>
      <c r="T343" s="52">
        <f>SUMIFS(GENED!$AQ:$AQ,GENED!$A:$A,$A343,GENED!$B:$B,$B343)</f>
        <v>14362</v>
      </c>
      <c r="U343" s="52">
        <f>SUMIFS(GENED!$AA:$AA,GENED!$A:$A,$A343,GENED!$B:$B,$B343)</f>
        <v>107</v>
      </c>
      <c r="V343" s="52">
        <f>SUMIFS(GENED!$S:$S,GENED!$A:$A,$A343,GENED!$B:$B,$B343)</f>
        <v>0</v>
      </c>
      <c r="W343" s="53">
        <f>SUMIFS(EL!D:D,EL!$A:$A,$A343,EL!$B:$B,$B343)</f>
        <v>10486</v>
      </c>
      <c r="X343" s="52">
        <f>SUMIFS('Student Support Aid'!G:G,'Student Support Aid'!$A:$A,$A343,'Student Support Aid'!$B:$B,$B343)</f>
        <v>40000</v>
      </c>
      <c r="Y343" s="53">
        <f>SUMIFS('School Library Aid'!I:I,'School Library Aid'!$A:$A,$A343,'School Library Aid'!$B:$B,$B343)</f>
        <v>40000</v>
      </c>
      <c r="Z343" s="53">
        <f>SUMIF(AIEA!A:A,A343,AIEA!D:D)</f>
        <v>0</v>
      </c>
      <c r="AA343" s="53">
        <f>SUMIFS('EOS GE25-F23-WEBLOAD'!$G:$G,'EOS GE25-F23-WEBLOAD'!$A:$A,$A343,'EOS GE25-F23-WEBLOAD'!$B:$B,$B343)*2</f>
        <v>621.6</v>
      </c>
      <c r="AB343" s="53">
        <f>SUMIF('Community Ed'!A:A,'Major Revenues'!A343,'Community Ed'!C:C)</f>
        <v>0</v>
      </c>
      <c r="AC343" s="53">
        <f>SUMIFS(SPED!E:E,SPED!A:A,A343,SPED!B:B,B343)</f>
        <v>95512.972056446713</v>
      </c>
      <c r="AD343" s="55">
        <f t="shared" si="64"/>
        <v>331004.57205644669</v>
      </c>
      <c r="AE343" s="55">
        <f t="shared" si="65"/>
        <v>1065.0082755998928</v>
      </c>
      <c r="AF343" s="51"/>
    </row>
    <row r="344" spans="1:32" x14ac:dyDescent="0.25">
      <c r="A344" s="3">
        <v>2888</v>
      </c>
      <c r="B344" s="3">
        <v>1</v>
      </c>
      <c r="C344" s="4" t="s">
        <v>368</v>
      </c>
      <c r="D344" s="5">
        <v>6</v>
      </c>
      <c r="E344" s="52">
        <f>SUMIFS('EOS GE24-F23-WEBLOAD'!$G:$G,'EOS GE24-F23-WEBLOAD'!$A:$A,$A344,'EOS GE24-F23-WEBLOAD'!$B:$B,$B344)</f>
        <v>346</v>
      </c>
      <c r="F344" s="52">
        <f>SUMIFS(GENED!$F:$F,GENED!$A:$A,$A344,GENED!$B:$B,$B344)</f>
        <v>95150</v>
      </c>
      <c r="G344" s="52">
        <f>SUMIFS(GENED!$AM:$AM,GENED!$A:$A,$A344,GENED!$B:$B,$B344)</f>
        <v>37131.999999999534</v>
      </c>
      <c r="H344" s="52">
        <f>SUMIFS(GENED!$J:$J,GENED!$A:$A,$A344,GENED!$B:$B,$B344)</f>
        <v>23775.353867999977</v>
      </c>
      <c r="I344" s="52">
        <f>SUMIFS(EL!C:C,EL!$A:$A,$A344,EL!$B:$B,$B344)</f>
        <v>11660</v>
      </c>
      <c r="J344" s="52">
        <f>SUMIFS('Student Support Aid'!F:F,'Student Support Aid'!$A:$A,$A344,'Student Support Aid'!$B:$B,$B344)</f>
        <v>40000</v>
      </c>
      <c r="K344" s="52">
        <f>SUMIFS('School Library Aid'!H:H,'School Library Aid'!$A:$A,$A344,'School Library Aid'!$B:$B,$B344)</f>
        <v>40000</v>
      </c>
      <c r="L344" s="52">
        <v>0</v>
      </c>
      <c r="M344" s="52">
        <f>SUMIFS('EOS GE24-F23-WEBLOAD'!$G:$G,'EOS GE24-F23-WEBLOAD'!$A:$A,$A344,'EOS GE24-F23-WEBLOAD'!$B:$B,$B344)*2</f>
        <v>692</v>
      </c>
      <c r="N344" s="52">
        <f>SUMIFS(SPED!D:D,SPED!A:A,A344,SPED!B:B,B344)</f>
        <v>105918.11266934569</v>
      </c>
      <c r="O344" s="55">
        <f t="shared" si="62"/>
        <v>354327.4665373452</v>
      </c>
      <c r="P344" s="52">
        <f t="shared" si="63"/>
        <v>1024.0678223622695</v>
      </c>
      <c r="Q344" s="64"/>
      <c r="R344" s="52">
        <f>SUMIFS('EOS GE25-F23-WEBLOAD'!$G:$G,'EOS GE25-F23-WEBLOAD'!$A:$A,$A344,'EOS GE25-F23-WEBLOAD'!$B:$B,$B344)</f>
        <v>346</v>
      </c>
      <c r="S344" s="52">
        <f>SUMIFS(GENED!$O:$O,GENED!$A:$A,$A344,GENED!$B:$B,$B344)</f>
        <v>144628</v>
      </c>
      <c r="T344" s="52">
        <f>SUMIFS(GENED!$AQ:$AQ,GENED!$A:$A,$A344,GENED!$B:$B,$B344)</f>
        <v>54011.837999999989</v>
      </c>
      <c r="U344" s="52">
        <f>SUMIFS(GENED!$AA:$AA,GENED!$A:$A,$A344,GENED!$B:$B,$B344)</f>
        <v>15712</v>
      </c>
      <c r="V344" s="52">
        <f>SUMIFS(GENED!$S:$S,GENED!$A:$A,$A344,GENED!$B:$B,$B344)</f>
        <v>25345.190920163615</v>
      </c>
      <c r="W344" s="53">
        <f>SUMIFS(EL!D:D,EL!$A:$A,$A344,EL!$B:$B,$B344)</f>
        <v>11660</v>
      </c>
      <c r="X344" s="52">
        <f>SUMIFS('Student Support Aid'!G:G,'Student Support Aid'!$A:$A,$A344,'Student Support Aid'!$B:$B,$B344)</f>
        <v>40000</v>
      </c>
      <c r="Y344" s="53">
        <f>SUMIFS('School Library Aid'!I:I,'School Library Aid'!$A:$A,$A344,'School Library Aid'!$B:$B,$B344)</f>
        <v>40000</v>
      </c>
      <c r="Z344" s="53">
        <f>SUMIF(AIEA!A:A,A344,AIEA!D:D)</f>
        <v>0</v>
      </c>
      <c r="AA344" s="53">
        <f>SUMIFS('EOS GE25-F23-WEBLOAD'!$G:$G,'EOS GE25-F23-WEBLOAD'!$A:$A,$A344,'EOS GE25-F23-WEBLOAD'!$B:$B,$B344)*2</f>
        <v>692</v>
      </c>
      <c r="AB344" s="53">
        <f>SUMIF('Community Ed'!A:A,'Major Revenues'!A344,'Community Ed'!C:C)</f>
        <v>0</v>
      </c>
      <c r="AC344" s="53">
        <f>SUMIFS(SPED!E:E,SPED!A:A,A344,SPED!B:B,B344)</f>
        <v>98929.77952659491</v>
      </c>
      <c r="AD344" s="55">
        <f t="shared" si="64"/>
        <v>430978.80844675854</v>
      </c>
      <c r="AE344" s="55">
        <f t="shared" si="65"/>
        <v>1245.6034926206894</v>
      </c>
      <c r="AF344" s="51"/>
    </row>
    <row r="345" spans="1:32" x14ac:dyDescent="0.25">
      <c r="A345" s="3">
        <v>2889</v>
      </c>
      <c r="B345" s="3">
        <v>1</v>
      </c>
      <c r="C345" s="4" t="s">
        <v>369</v>
      </c>
      <c r="D345" s="5">
        <v>6</v>
      </c>
      <c r="E345" s="52">
        <f>SUMIFS('EOS GE24-F23-WEBLOAD'!$G:$G,'EOS GE24-F23-WEBLOAD'!$A:$A,$A345,'EOS GE24-F23-WEBLOAD'!$B:$B,$B345)</f>
        <v>793.4</v>
      </c>
      <c r="F345" s="52">
        <f>SUMIFS(GENED!$F:$F,GENED!$A:$A,$A345,GENED!$B:$B,$B345)</f>
        <v>218185</v>
      </c>
      <c r="G345" s="52">
        <f>SUMIFS(GENED!$AM:$AM,GENED!$A:$A,$A345,GENED!$B:$B,$B345)</f>
        <v>27791</v>
      </c>
      <c r="H345" s="52">
        <f>SUMIFS(GENED!$J:$J,GENED!$A:$A,$A345,GENED!$B:$B,$B345)</f>
        <v>32847.05511320557</v>
      </c>
      <c r="I345" s="52">
        <f>SUMIFS(EL!C:C,EL!$A:$A,$A345,EL!$B:$B,$B345)</f>
        <v>10490</v>
      </c>
      <c r="J345" s="52">
        <f>SUMIFS('Student Support Aid'!F:F,'Student Support Aid'!$A:$A,$A345,'Student Support Aid'!$B:$B,$B345)</f>
        <v>40000</v>
      </c>
      <c r="K345" s="52">
        <f>SUMIFS('School Library Aid'!H:H,'School Library Aid'!$A:$A,$A345,'School Library Aid'!$B:$B,$B345)</f>
        <v>40000</v>
      </c>
      <c r="L345" s="52">
        <v>27384</v>
      </c>
      <c r="M345" s="52">
        <f>SUMIFS('EOS GE24-F23-WEBLOAD'!$G:$G,'EOS GE24-F23-WEBLOAD'!$A:$A,$A345,'EOS GE24-F23-WEBLOAD'!$B:$B,$B345)*2</f>
        <v>1586.8</v>
      </c>
      <c r="N345" s="52">
        <f>SUMIFS(SPED!D:D,SPED!A:A,A345,SPED!B:B,B345)</f>
        <v>243827.77236375166</v>
      </c>
      <c r="O345" s="55">
        <f t="shared" si="62"/>
        <v>642111.62747695716</v>
      </c>
      <c r="P345" s="52">
        <f t="shared" si="63"/>
        <v>809.31639460166014</v>
      </c>
      <c r="Q345" s="64"/>
      <c r="R345" s="52">
        <f>SUMIFS('EOS GE25-F23-WEBLOAD'!$G:$G,'EOS GE25-F23-WEBLOAD'!$A:$A,$A345,'EOS GE25-F23-WEBLOAD'!$B:$B,$B345)</f>
        <v>793.4</v>
      </c>
      <c r="S345" s="52">
        <f>SUMIFS(GENED!$O:$O,GENED!$A:$A,$A345,GENED!$B:$B,$B345)</f>
        <v>331641</v>
      </c>
      <c r="T345" s="52">
        <f>SUMIFS(GENED!$AQ:$AQ,GENED!$A:$A,$A345,GENED!$B:$B,$B345)</f>
        <v>37233.159999999218</v>
      </c>
      <c r="U345" s="52">
        <f>SUMIFS(GENED!$AA:$AA,GENED!$A:$A,$A345,GENED!$B:$B,$B345)</f>
        <v>0</v>
      </c>
      <c r="V345" s="52">
        <f>SUMIFS(GENED!$S:$S,GENED!$A:$A,$A345,GENED!$B:$B,$B345)</f>
        <v>28323.824665558815</v>
      </c>
      <c r="W345" s="53">
        <f>SUMIFS(EL!D:D,EL!$A:$A,$A345,EL!$B:$B,$B345)</f>
        <v>10490</v>
      </c>
      <c r="X345" s="52">
        <f>SUMIFS('Student Support Aid'!G:G,'Student Support Aid'!$A:$A,$A345,'Student Support Aid'!$B:$B,$B345)</f>
        <v>40000</v>
      </c>
      <c r="Y345" s="53">
        <f>SUMIFS('School Library Aid'!I:I,'School Library Aid'!$A:$A,$A345,'School Library Aid'!$B:$B,$B345)</f>
        <v>40000</v>
      </c>
      <c r="Z345" s="53">
        <f>SUMIF(AIEA!A:A,A345,AIEA!D:D)</f>
        <v>27810</v>
      </c>
      <c r="AA345" s="53">
        <f>SUMIFS('EOS GE25-F23-WEBLOAD'!$G:$G,'EOS GE25-F23-WEBLOAD'!$A:$A,$A345,'EOS GE25-F23-WEBLOAD'!$B:$B,$B345)*2</f>
        <v>1586.8</v>
      </c>
      <c r="AB345" s="53">
        <f>SUMIF('Community Ed'!A:A,'Major Revenues'!A345,'Community Ed'!C:C)</f>
        <v>0</v>
      </c>
      <c r="AC345" s="53">
        <f>SUMIFS(SPED!E:E,SPED!A:A,A345,SPED!B:B,B345)</f>
        <v>244378.14930237003</v>
      </c>
      <c r="AD345" s="55">
        <f t="shared" si="64"/>
        <v>761462.93396792805</v>
      </c>
      <c r="AE345" s="55">
        <f t="shared" si="65"/>
        <v>959.74657671783223</v>
      </c>
      <c r="AF345" s="51"/>
    </row>
    <row r="346" spans="1:32" x14ac:dyDescent="0.25">
      <c r="A346" s="3">
        <v>2890</v>
      </c>
      <c r="B346" s="3">
        <v>1</v>
      </c>
      <c r="C346" s="4" t="s">
        <v>370</v>
      </c>
      <c r="D346" s="5">
        <v>6</v>
      </c>
      <c r="E346" s="52">
        <f>SUMIFS('EOS GE24-F23-WEBLOAD'!$G:$G,'EOS GE24-F23-WEBLOAD'!$A:$A,$A346,'EOS GE24-F23-WEBLOAD'!$B:$B,$B346)</f>
        <v>601.80000000000007</v>
      </c>
      <c r="F346" s="52">
        <f>SUMIFS(GENED!$F:$F,GENED!$A:$A,$A346,GENED!$B:$B,$B346)</f>
        <v>165495</v>
      </c>
      <c r="G346" s="52">
        <f>SUMIFS(GENED!$AM:$AM,GENED!$A:$A,$A346,GENED!$B:$B,$B346)</f>
        <v>43883</v>
      </c>
      <c r="H346" s="52">
        <f>SUMIFS(GENED!$J:$J,GENED!$A:$A,$A346,GENED!$B:$B,$B346)</f>
        <v>0</v>
      </c>
      <c r="I346" s="52">
        <f>SUMIFS(EL!C:C,EL!$A:$A,$A346,EL!$B:$B,$B346)</f>
        <v>56800</v>
      </c>
      <c r="J346" s="52">
        <f>SUMIFS('Student Support Aid'!F:F,'Student Support Aid'!$A:$A,$A346,'Student Support Aid'!$B:$B,$B346)</f>
        <v>40000</v>
      </c>
      <c r="K346" s="52">
        <f>SUMIFS('School Library Aid'!H:H,'School Library Aid'!$A:$A,$A346,'School Library Aid'!$B:$B,$B346)</f>
        <v>40000</v>
      </c>
      <c r="L346" s="52">
        <v>0</v>
      </c>
      <c r="M346" s="52">
        <f>SUMIFS('EOS GE24-F23-WEBLOAD'!$G:$G,'EOS GE24-F23-WEBLOAD'!$A:$A,$A346,'EOS GE24-F23-WEBLOAD'!$B:$B,$B346)*2</f>
        <v>1203.6000000000001</v>
      </c>
      <c r="N346" s="52">
        <f>SUMIFS(SPED!D:D,SPED!A:A,A346,SPED!B:B,B346)</f>
        <v>209333.34801877313</v>
      </c>
      <c r="O346" s="55">
        <f t="shared" si="62"/>
        <v>556714.94801877311</v>
      </c>
      <c r="P346" s="52">
        <f t="shared" si="63"/>
        <v>925.08299770484052</v>
      </c>
      <c r="Q346" s="64"/>
      <c r="R346" s="52">
        <f>SUMIFS('EOS GE25-F23-WEBLOAD'!$G:$G,'EOS GE25-F23-WEBLOAD'!$A:$A,$A346,'EOS GE25-F23-WEBLOAD'!$B:$B,$B346)</f>
        <v>601.80000000000007</v>
      </c>
      <c r="S346" s="52">
        <f>SUMIFS(GENED!$O:$O,GENED!$A:$A,$A346,GENED!$B:$B,$B346)</f>
        <v>251553</v>
      </c>
      <c r="T346" s="52">
        <f>SUMIFS(GENED!$AQ:$AQ,GENED!$A:$A,$A346,GENED!$B:$B,$B346)</f>
        <v>66440</v>
      </c>
      <c r="U346" s="52">
        <f>SUMIFS(GENED!$AA:$AA,GENED!$A:$A,$A346,GENED!$B:$B,$B346)</f>
        <v>26930</v>
      </c>
      <c r="V346" s="52">
        <f>SUMIFS(GENED!$S:$S,GENED!$A:$A,$A346,GENED!$B:$B,$B346)</f>
        <v>0</v>
      </c>
      <c r="W346" s="53">
        <f>SUMIFS(EL!D:D,EL!$A:$A,$A346,EL!$B:$B,$B346)</f>
        <v>56800</v>
      </c>
      <c r="X346" s="52">
        <f>SUMIFS('Student Support Aid'!G:G,'Student Support Aid'!$A:$A,$A346,'Student Support Aid'!$B:$B,$B346)</f>
        <v>40000</v>
      </c>
      <c r="Y346" s="53">
        <f>SUMIFS('School Library Aid'!I:I,'School Library Aid'!$A:$A,$A346,'School Library Aid'!$B:$B,$B346)</f>
        <v>40000</v>
      </c>
      <c r="Z346" s="53">
        <f>SUMIF(AIEA!A:A,A346,AIEA!D:D)</f>
        <v>0</v>
      </c>
      <c r="AA346" s="53">
        <f>SUMIFS('EOS GE25-F23-WEBLOAD'!$G:$G,'EOS GE25-F23-WEBLOAD'!$A:$A,$A346,'EOS GE25-F23-WEBLOAD'!$B:$B,$B346)*2</f>
        <v>1203.6000000000001</v>
      </c>
      <c r="AB346" s="53">
        <f>SUMIF('Community Ed'!A:A,'Major Revenues'!A346,'Community Ed'!C:C)</f>
        <v>0</v>
      </c>
      <c r="AC346" s="53">
        <f>SUMIFS(SPED!E:E,SPED!A:A,A346,SPED!B:B,B346)</f>
        <v>223961.86467950046</v>
      </c>
      <c r="AD346" s="55">
        <f t="shared" si="64"/>
        <v>706888.46467950044</v>
      </c>
      <c r="AE346" s="55">
        <f t="shared" si="65"/>
        <v>1174.623570421237</v>
      </c>
      <c r="AF346" s="51"/>
    </row>
    <row r="347" spans="1:32" x14ac:dyDescent="0.25">
      <c r="A347" s="3">
        <v>2895</v>
      </c>
      <c r="B347" s="3">
        <v>1</v>
      </c>
      <c r="C347" s="4" t="s">
        <v>371</v>
      </c>
      <c r="D347" s="5">
        <v>5</v>
      </c>
      <c r="E347" s="52">
        <f>SUMIFS('EOS GE24-F23-WEBLOAD'!$G:$G,'EOS GE24-F23-WEBLOAD'!$A:$A,$A347,'EOS GE24-F23-WEBLOAD'!$B:$B,$B347)</f>
        <v>1187.5999999999999</v>
      </c>
      <c r="F347" s="52">
        <f>SUMIFS(GENED!$F:$F,GENED!$A:$A,$A347,GENED!$B:$B,$B347)</f>
        <v>326590</v>
      </c>
      <c r="G347" s="52">
        <f>SUMIFS(GENED!$AM:$AM,GENED!$A:$A,$A347,GENED!$B:$B,$B347)</f>
        <v>53266</v>
      </c>
      <c r="H347" s="52">
        <f>SUMIFS(GENED!$J:$J,GENED!$A:$A,$A347,GENED!$B:$B,$B347)</f>
        <v>0</v>
      </c>
      <c r="I347" s="52">
        <f>SUMIFS(EL!C:C,EL!$A:$A,$A347,EL!$B:$B,$B347)</f>
        <v>10820</v>
      </c>
      <c r="J347" s="52">
        <f>SUMIFS('Student Support Aid'!F:F,'Student Support Aid'!$A:$A,$A347,'Student Support Aid'!$B:$B,$B347)</f>
        <v>40000</v>
      </c>
      <c r="K347" s="52">
        <f>SUMIFS('School Library Aid'!H:H,'School Library Aid'!$A:$A,$A347,'School Library Aid'!$B:$B,$B347)</f>
        <v>40000</v>
      </c>
      <c r="L347" s="52">
        <v>0</v>
      </c>
      <c r="M347" s="52">
        <f>SUMIFS('EOS GE24-F23-WEBLOAD'!$G:$G,'EOS GE24-F23-WEBLOAD'!$A:$A,$A347,'EOS GE24-F23-WEBLOAD'!$B:$B,$B347)*2</f>
        <v>2375.1999999999998</v>
      </c>
      <c r="N347" s="52">
        <f>SUMIFS(SPED!D:D,SPED!A:A,A347,SPED!B:B,B347)</f>
        <v>407915.67463959497</v>
      </c>
      <c r="O347" s="55">
        <f t="shared" si="62"/>
        <v>880966.87463959493</v>
      </c>
      <c r="P347" s="52">
        <f t="shared" si="63"/>
        <v>741.80437406500084</v>
      </c>
      <c r="Q347" s="64"/>
      <c r="R347" s="52">
        <f>SUMIFS('EOS GE25-F23-WEBLOAD'!$G:$G,'EOS GE25-F23-WEBLOAD'!$A:$A,$A347,'EOS GE25-F23-WEBLOAD'!$B:$B,$B347)</f>
        <v>1192.7999999999997</v>
      </c>
      <c r="S347" s="52">
        <f>SUMIFS(GENED!$O:$O,GENED!$A:$A,$A347,GENED!$B:$B,$B347)</f>
        <v>498591</v>
      </c>
      <c r="T347" s="52">
        <f>SUMIFS(GENED!$AQ:$AQ,GENED!$A:$A,$A347,GENED!$B:$B,$B347)</f>
        <v>78193</v>
      </c>
      <c r="U347" s="52">
        <f>SUMIFS(GENED!$AA:$AA,GENED!$A:$A,$A347,GENED!$B:$B,$B347)</f>
        <v>14411</v>
      </c>
      <c r="V347" s="52">
        <f>SUMIFS(GENED!$S:$S,GENED!$A:$A,$A347,GENED!$B:$B,$B347)</f>
        <v>0</v>
      </c>
      <c r="W347" s="53">
        <f>SUMIFS(EL!D:D,EL!$A:$A,$A347,EL!$B:$B,$B347)</f>
        <v>10819</v>
      </c>
      <c r="X347" s="52">
        <f>SUMIFS('Student Support Aid'!G:G,'Student Support Aid'!$A:$A,$A347,'Student Support Aid'!$B:$B,$B347)</f>
        <v>40000</v>
      </c>
      <c r="Y347" s="53">
        <f>SUMIFS('School Library Aid'!I:I,'School Library Aid'!$A:$A,$A347,'School Library Aid'!$B:$B,$B347)</f>
        <v>40000</v>
      </c>
      <c r="Z347" s="53">
        <f>SUMIF(AIEA!A:A,A347,AIEA!D:D)</f>
        <v>0</v>
      </c>
      <c r="AA347" s="53">
        <f>SUMIFS('EOS GE25-F23-WEBLOAD'!$G:$G,'EOS GE25-F23-WEBLOAD'!$A:$A,$A347,'EOS GE25-F23-WEBLOAD'!$B:$B,$B347)*2</f>
        <v>2385.5999999999995</v>
      </c>
      <c r="AB347" s="53">
        <f>SUMIF('Community Ed'!A:A,'Major Revenues'!A347,'Community Ed'!C:C)</f>
        <v>0</v>
      </c>
      <c r="AC347" s="53">
        <f>SUMIFS(SPED!E:E,SPED!A:A,A347,SPED!B:B,B347)</f>
        <v>401535.54696313851</v>
      </c>
      <c r="AD347" s="55">
        <f t="shared" si="64"/>
        <v>1085935.1469631386</v>
      </c>
      <c r="AE347" s="55">
        <f t="shared" si="65"/>
        <v>910.40840624005602</v>
      </c>
      <c r="AF347" s="51"/>
    </row>
    <row r="348" spans="1:32" x14ac:dyDescent="0.25">
      <c r="A348" s="3">
        <v>2897</v>
      </c>
      <c r="B348" s="3">
        <v>1</v>
      </c>
      <c r="C348" s="4" t="s">
        <v>372</v>
      </c>
      <c r="D348" s="5">
        <v>5</v>
      </c>
      <c r="E348" s="52">
        <f>SUMIFS('EOS GE24-F23-WEBLOAD'!$G:$G,'EOS GE24-F23-WEBLOAD'!$A:$A,$A348,'EOS GE24-F23-WEBLOAD'!$B:$B,$B348)</f>
        <v>1204.5999999999999</v>
      </c>
      <c r="F348" s="52">
        <f>SUMIFS(GENED!$F:$F,GENED!$A:$A,$A348,GENED!$B:$B,$B348)</f>
        <v>331265</v>
      </c>
      <c r="G348" s="52">
        <f>SUMIFS(GENED!$AM:$AM,GENED!$A:$A,$A348,GENED!$B:$B,$B348)</f>
        <v>56297</v>
      </c>
      <c r="H348" s="52">
        <f>SUMIFS(GENED!$J:$J,GENED!$A:$A,$A348,GENED!$B:$B,$B348)</f>
        <v>46404.958726884157</v>
      </c>
      <c r="I348" s="52">
        <f>SUMIFS(EL!C:C,EL!$A:$A,$A348,EL!$B:$B,$B348)</f>
        <v>10482</v>
      </c>
      <c r="J348" s="52">
        <f>SUMIFS('Student Support Aid'!F:F,'Student Support Aid'!$A:$A,$A348,'Student Support Aid'!$B:$B,$B348)</f>
        <v>40000</v>
      </c>
      <c r="K348" s="52">
        <f>SUMIFS('School Library Aid'!H:H,'School Library Aid'!$A:$A,$A348,'School Library Aid'!$B:$B,$B348)</f>
        <v>40000</v>
      </c>
      <c r="L348" s="52">
        <v>61890</v>
      </c>
      <c r="M348" s="52">
        <f>SUMIFS('EOS GE24-F23-WEBLOAD'!$G:$G,'EOS GE24-F23-WEBLOAD'!$A:$A,$A348,'EOS GE24-F23-WEBLOAD'!$B:$B,$B348)*2</f>
        <v>2409.1999999999998</v>
      </c>
      <c r="N348" s="52">
        <f>SUMIFS(SPED!D:D,SPED!A:A,A348,SPED!B:B,B348)</f>
        <v>419093.74095346523</v>
      </c>
      <c r="O348" s="55">
        <f t="shared" si="62"/>
        <v>1007841.8996803493</v>
      </c>
      <c r="P348" s="52">
        <f t="shared" si="63"/>
        <v>836.66104904561621</v>
      </c>
      <c r="Q348" s="64"/>
      <c r="R348" s="52">
        <f>SUMIFS('EOS GE25-F23-WEBLOAD'!$G:$G,'EOS GE25-F23-WEBLOAD'!$A:$A,$A348,'EOS GE25-F23-WEBLOAD'!$B:$B,$B348)</f>
        <v>1204.5999999999999</v>
      </c>
      <c r="S348" s="52">
        <f>SUMIFS(GENED!$O:$O,GENED!$A:$A,$A348,GENED!$B:$B,$B348)</f>
        <v>503523</v>
      </c>
      <c r="T348" s="52">
        <f>SUMIFS(GENED!$AQ:$AQ,GENED!$A:$A,$A348,GENED!$B:$B,$B348)</f>
        <v>80563.321999998763</v>
      </c>
      <c r="U348" s="52">
        <f>SUMIFS(GENED!$AA:$AA,GENED!$A:$A,$A348,GENED!$B:$B,$B348)</f>
        <v>61979</v>
      </c>
      <c r="V348" s="52">
        <f>SUMIFS(GENED!$S:$S,GENED!$A:$A,$A348,GENED!$B:$B,$B348)</f>
        <v>48450.087617413141</v>
      </c>
      <c r="W348" s="53">
        <f>SUMIFS(EL!D:D,EL!$A:$A,$A348,EL!$B:$B,$B348)</f>
        <v>10482</v>
      </c>
      <c r="X348" s="52">
        <f>SUMIFS('Student Support Aid'!G:G,'Student Support Aid'!$A:$A,$A348,'Student Support Aid'!$B:$B,$B348)</f>
        <v>40000</v>
      </c>
      <c r="Y348" s="53">
        <f>SUMIFS('School Library Aid'!I:I,'School Library Aid'!$A:$A,$A348,'School Library Aid'!$B:$B,$B348)</f>
        <v>40000</v>
      </c>
      <c r="Z348" s="53">
        <f>SUMIF(AIEA!A:A,A348,AIEA!D:D)</f>
        <v>63736</v>
      </c>
      <c r="AA348" s="53">
        <f>SUMIFS('EOS GE25-F23-WEBLOAD'!$G:$G,'EOS GE25-F23-WEBLOAD'!$A:$A,$A348,'EOS GE25-F23-WEBLOAD'!$B:$B,$B348)*2</f>
        <v>2409.1999999999998</v>
      </c>
      <c r="AB348" s="53">
        <f>SUMIF('Community Ed'!A:A,'Major Revenues'!A348,'Community Ed'!C:C)</f>
        <v>14227.17</v>
      </c>
      <c r="AC348" s="53">
        <f>SUMIFS(SPED!E:E,SPED!A:A,A348,SPED!B:B,B348)</f>
        <v>425247.41442369577</v>
      </c>
      <c r="AD348" s="55">
        <f t="shared" si="64"/>
        <v>1290617.1940411078</v>
      </c>
      <c r="AE348" s="55">
        <f t="shared" si="65"/>
        <v>1071.4072671767458</v>
      </c>
      <c r="AF348" s="51"/>
    </row>
    <row r="349" spans="1:32" x14ac:dyDescent="0.25">
      <c r="A349" s="3">
        <v>2898</v>
      </c>
      <c r="B349" s="3">
        <v>1</v>
      </c>
      <c r="C349" s="4" t="s">
        <v>373</v>
      </c>
      <c r="D349" s="5">
        <v>6</v>
      </c>
      <c r="E349" s="52">
        <f>SUMIFS('EOS GE24-F23-WEBLOAD'!$G:$G,'EOS GE24-F23-WEBLOAD'!$A:$A,$A349,'EOS GE24-F23-WEBLOAD'!$B:$B,$B349)</f>
        <v>486.19999999999993</v>
      </c>
      <c r="F349" s="52">
        <f>SUMIFS(GENED!$F:$F,GENED!$A:$A,$A349,GENED!$B:$B,$B349)</f>
        <v>133705</v>
      </c>
      <c r="G349" s="52">
        <f>SUMIFS(GENED!$AM:$AM,GENED!$A:$A,$A349,GENED!$B:$B,$B349)</f>
        <v>52994</v>
      </c>
      <c r="H349" s="52">
        <f>SUMIFS(GENED!$J:$J,GENED!$A:$A,$A349,GENED!$B:$B,$B349)</f>
        <v>1324.9468008000113</v>
      </c>
      <c r="I349" s="52">
        <f>SUMIFS(EL!C:C,EL!$A:$A,$A349,EL!$B:$B,$B349)</f>
        <v>31388</v>
      </c>
      <c r="J349" s="52">
        <f>SUMIFS('Student Support Aid'!F:F,'Student Support Aid'!$A:$A,$A349,'Student Support Aid'!$B:$B,$B349)</f>
        <v>40000</v>
      </c>
      <c r="K349" s="52">
        <f>SUMIFS('School Library Aid'!H:H,'School Library Aid'!$A:$A,$A349,'School Library Aid'!$B:$B,$B349)</f>
        <v>40000</v>
      </c>
      <c r="L349" s="52">
        <v>0</v>
      </c>
      <c r="M349" s="52">
        <f>SUMIFS('EOS GE24-F23-WEBLOAD'!$G:$G,'EOS GE24-F23-WEBLOAD'!$A:$A,$A349,'EOS GE24-F23-WEBLOAD'!$B:$B,$B349)*2</f>
        <v>972.39999999999986</v>
      </c>
      <c r="N349" s="52">
        <f>SUMIFS(SPED!D:D,SPED!A:A,A349,SPED!B:B,B349)</f>
        <v>198921.43782261107</v>
      </c>
      <c r="O349" s="55">
        <f t="shared" si="62"/>
        <v>499305.78462341113</v>
      </c>
      <c r="P349" s="52">
        <f t="shared" si="63"/>
        <v>1026.9555422118701</v>
      </c>
      <c r="Q349" s="64"/>
      <c r="R349" s="52">
        <f>SUMIFS('EOS GE25-F23-WEBLOAD'!$G:$G,'EOS GE25-F23-WEBLOAD'!$A:$A,$A349,'EOS GE25-F23-WEBLOAD'!$B:$B,$B349)</f>
        <v>486.19999999999993</v>
      </c>
      <c r="S349" s="52">
        <f>SUMIFS(GENED!$O:$O,GENED!$A:$A,$A349,GENED!$B:$B,$B349)</f>
        <v>203231</v>
      </c>
      <c r="T349" s="52">
        <f>SUMIFS(GENED!$AQ:$AQ,GENED!$A:$A,$A349,GENED!$B:$B,$B349)</f>
        <v>78817.300854570232</v>
      </c>
      <c r="U349" s="52">
        <f>SUMIFS(GENED!$AA:$AA,GENED!$A:$A,$A349,GENED!$B:$B,$B349)</f>
        <v>17145</v>
      </c>
      <c r="V349" s="52">
        <f>SUMIFS(GENED!$S:$S,GENED!$A:$A,$A349,GENED!$B:$B,$B349)</f>
        <v>0</v>
      </c>
      <c r="W349" s="53">
        <f>SUMIFS(EL!D:D,EL!$A:$A,$A349,EL!$B:$B,$B349)</f>
        <v>31388</v>
      </c>
      <c r="X349" s="52">
        <f>SUMIFS('Student Support Aid'!G:G,'Student Support Aid'!$A:$A,$A349,'Student Support Aid'!$B:$B,$B349)</f>
        <v>40000</v>
      </c>
      <c r="Y349" s="53">
        <f>SUMIFS('School Library Aid'!I:I,'School Library Aid'!$A:$A,$A349,'School Library Aid'!$B:$B,$B349)</f>
        <v>40000</v>
      </c>
      <c r="Z349" s="53">
        <f>SUMIF(AIEA!A:A,A349,AIEA!D:D)</f>
        <v>0</v>
      </c>
      <c r="AA349" s="53">
        <f>SUMIFS('EOS GE25-F23-WEBLOAD'!$G:$G,'EOS GE25-F23-WEBLOAD'!$A:$A,$A349,'EOS GE25-F23-WEBLOAD'!$B:$B,$B349)*2</f>
        <v>972.39999999999986</v>
      </c>
      <c r="AB349" s="53">
        <f>SUMIF('Community Ed'!A:A,'Major Revenues'!A349,'Community Ed'!C:C)</f>
        <v>0</v>
      </c>
      <c r="AC349" s="53">
        <f>SUMIFS(SPED!E:E,SPED!A:A,A349,SPED!B:B,B349)</f>
        <v>204662.1601038347</v>
      </c>
      <c r="AD349" s="55">
        <f t="shared" si="64"/>
        <v>616215.86095840496</v>
      </c>
      <c r="AE349" s="55">
        <f t="shared" si="65"/>
        <v>1267.4123014364563</v>
      </c>
      <c r="AF349" s="51"/>
    </row>
    <row r="350" spans="1:32" x14ac:dyDescent="0.25">
      <c r="A350" s="3">
        <v>2899</v>
      </c>
      <c r="B350" s="3">
        <v>1</v>
      </c>
      <c r="C350" s="4" t="s">
        <v>374</v>
      </c>
      <c r="D350" s="5">
        <v>5</v>
      </c>
      <c r="E350" s="52">
        <f>SUMIFS('EOS GE24-F23-WEBLOAD'!$G:$G,'EOS GE24-F23-WEBLOAD'!$A:$A,$A350,'EOS GE24-F23-WEBLOAD'!$B:$B,$B350)</f>
        <v>1601.2000000000003</v>
      </c>
      <c r="F350" s="52">
        <f>SUMIFS(GENED!$F:$F,GENED!$A:$A,$A350,GENED!$B:$B,$B350)</f>
        <v>440330</v>
      </c>
      <c r="G350" s="52">
        <f>SUMIFS(GENED!$AM:$AM,GENED!$A:$A,$A350,GENED!$B:$B,$B350)</f>
        <v>44515</v>
      </c>
      <c r="H350" s="52">
        <f>SUMIFS(GENED!$J:$J,GENED!$A:$A,$A350,GENED!$B:$B,$B350)</f>
        <v>0</v>
      </c>
      <c r="I350" s="52">
        <f>SUMIFS(EL!C:C,EL!$A:$A,$A350,EL!$B:$B,$B350)</f>
        <v>19724</v>
      </c>
      <c r="J350" s="52">
        <f>SUMIFS('Student Support Aid'!F:F,'Student Support Aid'!$A:$A,$A350,'Student Support Aid'!$B:$B,$B350)</f>
        <v>40000</v>
      </c>
      <c r="K350" s="52">
        <f>SUMIFS('School Library Aid'!H:H,'School Library Aid'!$A:$A,$A350,'School Library Aid'!$B:$B,$B350)</f>
        <v>40000</v>
      </c>
      <c r="L350" s="52">
        <v>0</v>
      </c>
      <c r="M350" s="52">
        <f>SUMIFS('EOS GE24-F23-WEBLOAD'!$G:$G,'EOS GE24-F23-WEBLOAD'!$A:$A,$A350,'EOS GE24-F23-WEBLOAD'!$B:$B,$B350)*2</f>
        <v>3202.4000000000005</v>
      </c>
      <c r="N350" s="52">
        <f>SUMIFS(SPED!D:D,SPED!A:A,A350,SPED!B:B,B350)</f>
        <v>409847.80558791896</v>
      </c>
      <c r="O350" s="55">
        <f t="shared" si="62"/>
        <v>997619.20558791899</v>
      </c>
      <c r="P350" s="52">
        <f t="shared" si="63"/>
        <v>623.04471995248491</v>
      </c>
      <c r="Q350" s="64"/>
      <c r="R350" s="52">
        <f>SUMIFS('EOS GE25-F23-WEBLOAD'!$G:$G,'EOS GE25-F23-WEBLOAD'!$A:$A,$A350,'EOS GE25-F23-WEBLOAD'!$B:$B,$B350)</f>
        <v>1592.0000000000002</v>
      </c>
      <c r="S350" s="52">
        <f>SUMIFS(GENED!$O:$O,GENED!$A:$A,$A350,GENED!$B:$B,$B350)</f>
        <v>665456</v>
      </c>
      <c r="T350" s="52">
        <f>SUMIFS(GENED!$AQ:$AQ,GENED!$A:$A,$A350,GENED!$B:$B,$B350)</f>
        <v>67070</v>
      </c>
      <c r="U350" s="52">
        <f>SUMIFS(GENED!$AA:$AA,GENED!$A:$A,$A350,GENED!$B:$B,$B350)</f>
        <v>53257</v>
      </c>
      <c r="V350" s="52">
        <f>SUMIFS(GENED!$S:$S,GENED!$A:$A,$A350,GENED!$B:$B,$B350)</f>
        <v>0</v>
      </c>
      <c r="W350" s="53">
        <f>SUMIFS(EL!D:D,EL!$A:$A,$A350,EL!$B:$B,$B350)</f>
        <v>19732</v>
      </c>
      <c r="X350" s="52">
        <f>SUMIFS('Student Support Aid'!G:G,'Student Support Aid'!$A:$A,$A350,'Student Support Aid'!$B:$B,$B350)</f>
        <v>40000</v>
      </c>
      <c r="Y350" s="53">
        <f>SUMIFS('School Library Aid'!I:I,'School Library Aid'!$A:$A,$A350,'School Library Aid'!$B:$B,$B350)</f>
        <v>40000</v>
      </c>
      <c r="Z350" s="53">
        <f>SUMIF(AIEA!A:A,A350,AIEA!D:D)</f>
        <v>0</v>
      </c>
      <c r="AA350" s="53">
        <f>SUMIFS('EOS GE25-F23-WEBLOAD'!$G:$G,'EOS GE25-F23-WEBLOAD'!$A:$A,$A350,'EOS GE25-F23-WEBLOAD'!$B:$B,$B350)*2</f>
        <v>3184.0000000000005</v>
      </c>
      <c r="AB350" s="53">
        <f>SUMIF('Community Ed'!A:A,'Major Revenues'!A350,'Community Ed'!C:C)</f>
        <v>16198.83</v>
      </c>
      <c r="AC350" s="53">
        <f>SUMIFS(SPED!E:E,SPED!A:A,A350,SPED!B:B,B350)</f>
        <v>427336.07024024567</v>
      </c>
      <c r="AD350" s="55">
        <f t="shared" si="64"/>
        <v>1332233.9002402457</v>
      </c>
      <c r="AE350" s="55">
        <f t="shared" si="65"/>
        <v>836.83033934688785</v>
      </c>
      <c r="AF350" s="51"/>
    </row>
    <row r="351" spans="1:32" x14ac:dyDescent="0.25">
      <c r="A351" s="3">
        <v>2902</v>
      </c>
      <c r="B351" s="3">
        <v>1</v>
      </c>
      <c r="C351" s="4" t="s">
        <v>375</v>
      </c>
      <c r="D351" s="5">
        <v>6</v>
      </c>
      <c r="E351" s="52">
        <f>SUMIFS('EOS GE24-F23-WEBLOAD'!$G:$G,'EOS GE24-F23-WEBLOAD'!$A:$A,$A351,'EOS GE24-F23-WEBLOAD'!$B:$B,$B351)</f>
        <v>678.40000000000009</v>
      </c>
      <c r="F351" s="52">
        <f>SUMIFS(GENED!$F:$F,GENED!$A:$A,$A351,GENED!$B:$B,$B351)</f>
        <v>186560</v>
      </c>
      <c r="G351" s="52">
        <f>SUMIFS(GENED!$AM:$AM,GENED!$A:$A,$A351,GENED!$B:$B,$B351)</f>
        <v>37525</v>
      </c>
      <c r="H351" s="52">
        <f>SUMIFS(GENED!$J:$J,GENED!$A:$A,$A351,GENED!$B:$B,$B351)</f>
        <v>29359.708542040375</v>
      </c>
      <c r="I351" s="52">
        <f>SUMIFS(EL!C:C,EL!$A:$A,$A351,EL!$B:$B,$B351)</f>
        <v>10504</v>
      </c>
      <c r="J351" s="52">
        <f>SUMIFS('Student Support Aid'!F:F,'Student Support Aid'!$A:$A,$A351,'Student Support Aid'!$B:$B,$B351)</f>
        <v>40000</v>
      </c>
      <c r="K351" s="52">
        <f>SUMIFS('School Library Aid'!H:H,'School Library Aid'!$A:$A,$A351,'School Library Aid'!$B:$B,$B351)</f>
        <v>40000</v>
      </c>
      <c r="L351" s="52">
        <v>0</v>
      </c>
      <c r="M351" s="52">
        <f>SUMIFS('EOS GE24-F23-WEBLOAD'!$G:$G,'EOS GE24-F23-WEBLOAD'!$A:$A,$A351,'EOS GE24-F23-WEBLOAD'!$B:$B,$B351)*2</f>
        <v>1356.8000000000002</v>
      </c>
      <c r="N351" s="52">
        <f>SUMIFS(SPED!D:D,SPED!A:A,A351,SPED!B:B,B351)</f>
        <v>150119.10287118063</v>
      </c>
      <c r="O351" s="55">
        <f t="shared" ref="O351:O359" si="66">SUM(F351:N351)</f>
        <v>495424.61141322099</v>
      </c>
      <c r="P351" s="52">
        <f t="shared" ref="P351:P359" si="67">IFERROR(O351/E351,0)</f>
        <v>730.28392012562051</v>
      </c>
      <c r="Q351" s="64"/>
      <c r="R351" s="52">
        <f>SUMIFS('EOS GE25-F23-WEBLOAD'!$G:$G,'EOS GE25-F23-WEBLOAD'!$A:$A,$A351,'EOS GE25-F23-WEBLOAD'!$B:$B,$B351)</f>
        <v>658.4</v>
      </c>
      <c r="S351" s="52">
        <f>SUMIFS(GENED!$O:$O,GENED!$A:$A,$A351,GENED!$B:$B,$B351)</f>
        <v>275211</v>
      </c>
      <c r="T351" s="52">
        <f>SUMIFS(GENED!$AQ:$AQ,GENED!$A:$A,$A351,GENED!$B:$B,$B351)</f>
        <v>57575.348000000231</v>
      </c>
      <c r="U351" s="52">
        <f>SUMIFS(GENED!$AA:$AA,GENED!$A:$A,$A351,GENED!$B:$B,$B351)</f>
        <v>30231</v>
      </c>
      <c r="V351" s="52">
        <f>SUMIFS(GENED!$S:$S,GENED!$A:$A,$A351,GENED!$B:$B,$B351)</f>
        <v>27272.091622250853</v>
      </c>
      <c r="W351" s="53">
        <f>SUMIFS(EL!D:D,EL!$A:$A,$A351,EL!$B:$B,$B351)</f>
        <v>10505</v>
      </c>
      <c r="X351" s="52">
        <f>SUMIFS('Student Support Aid'!G:G,'Student Support Aid'!$A:$A,$A351,'Student Support Aid'!$B:$B,$B351)</f>
        <v>40000</v>
      </c>
      <c r="Y351" s="53">
        <f>SUMIFS('School Library Aid'!I:I,'School Library Aid'!$A:$A,$A351,'School Library Aid'!$B:$B,$B351)</f>
        <v>40000</v>
      </c>
      <c r="Z351" s="53">
        <f>SUMIF(AIEA!A:A,A351,AIEA!D:D)</f>
        <v>0</v>
      </c>
      <c r="AA351" s="53">
        <f>SUMIFS('EOS GE25-F23-WEBLOAD'!$G:$G,'EOS GE25-F23-WEBLOAD'!$A:$A,$A351,'EOS GE25-F23-WEBLOAD'!$B:$B,$B351)*2</f>
        <v>1316.8</v>
      </c>
      <c r="AB351" s="53">
        <f>SUMIF('Community Ed'!A:A,'Major Revenues'!A351,'Community Ed'!C:C)</f>
        <v>0</v>
      </c>
      <c r="AC351" s="53">
        <f>SUMIFS(SPED!E:E,SPED!A:A,A351,SPED!B:B,B351)</f>
        <v>166839.18259198451</v>
      </c>
      <c r="AD351" s="55">
        <f t="shared" ref="AD351:AD359" si="68">SUM(S351:AC351)</f>
        <v>648950.42221423564</v>
      </c>
      <c r="AE351" s="55">
        <f t="shared" ref="AE351:AE359" si="69">IFERROR(AD351/R351,0)</f>
        <v>985.64766435941021</v>
      </c>
      <c r="AF351" s="51"/>
    </row>
    <row r="352" spans="1:32" x14ac:dyDescent="0.25">
      <c r="A352" s="3">
        <v>2903</v>
      </c>
      <c r="B352" s="3">
        <v>1</v>
      </c>
      <c r="C352" s="4" t="s">
        <v>376</v>
      </c>
      <c r="D352" s="5">
        <v>6</v>
      </c>
      <c r="E352" s="52">
        <f>SUMIFS('EOS GE24-F23-WEBLOAD'!$G:$G,'EOS GE24-F23-WEBLOAD'!$A:$A,$A352,'EOS GE24-F23-WEBLOAD'!$B:$B,$B352)</f>
        <v>532.4</v>
      </c>
      <c r="F352" s="52">
        <f>SUMIFS(GENED!$F:$F,GENED!$A:$A,$A352,GENED!$B:$B,$B352)</f>
        <v>146410</v>
      </c>
      <c r="G352" s="52">
        <f>SUMIFS(GENED!$AM:$AM,GENED!$A:$A,$A352,GENED!$B:$B,$B352)</f>
        <v>39417</v>
      </c>
      <c r="H352" s="52">
        <f>SUMIFS(GENED!$J:$J,GENED!$A:$A,$A352,GENED!$B:$B,$B352)</f>
        <v>0</v>
      </c>
      <c r="I352" s="52">
        <f>SUMIFS(EL!C:C,EL!$A:$A,$A352,EL!$B:$B,$B352)</f>
        <v>10565</v>
      </c>
      <c r="J352" s="52">
        <f>SUMIFS('Student Support Aid'!F:F,'Student Support Aid'!$A:$A,$A352,'Student Support Aid'!$B:$B,$B352)</f>
        <v>40000</v>
      </c>
      <c r="K352" s="52">
        <f>SUMIFS('School Library Aid'!H:H,'School Library Aid'!$A:$A,$A352,'School Library Aid'!$B:$B,$B352)</f>
        <v>40000</v>
      </c>
      <c r="L352" s="52">
        <v>0</v>
      </c>
      <c r="M352" s="52">
        <f>SUMIFS('EOS GE24-F23-WEBLOAD'!$G:$G,'EOS GE24-F23-WEBLOAD'!$A:$A,$A352,'EOS GE24-F23-WEBLOAD'!$B:$B,$B352)*2</f>
        <v>1064.8</v>
      </c>
      <c r="N352" s="52">
        <f>SUMIFS(SPED!D:D,SPED!A:A,A352,SPED!B:B,B352)</f>
        <v>145891.21210319013</v>
      </c>
      <c r="O352" s="55">
        <f t="shared" si="66"/>
        <v>423348.01210319012</v>
      </c>
      <c r="P352" s="52">
        <f t="shared" si="67"/>
        <v>795.16906856346759</v>
      </c>
      <c r="Q352" s="64"/>
      <c r="R352" s="52">
        <f>SUMIFS('EOS GE25-F23-WEBLOAD'!$G:$G,'EOS GE25-F23-WEBLOAD'!$A:$A,$A352,'EOS GE25-F23-WEBLOAD'!$B:$B,$B352)</f>
        <v>533.4</v>
      </c>
      <c r="S352" s="52">
        <f>SUMIFS(GENED!$O:$O,GENED!$A:$A,$A352,GENED!$B:$B,$B352)</f>
        <v>222961</v>
      </c>
      <c r="T352" s="52">
        <f>SUMIFS(GENED!$AQ:$AQ,GENED!$A:$A,$A352,GENED!$B:$B,$B352)</f>
        <v>59598</v>
      </c>
      <c r="U352" s="52">
        <f>SUMIFS(GENED!$AA:$AA,GENED!$A:$A,$A352,GENED!$B:$B,$B352)</f>
        <v>26366</v>
      </c>
      <c r="V352" s="52">
        <f>SUMIFS(GENED!$S:$S,GENED!$A:$A,$A352,GENED!$B:$B,$B352)</f>
        <v>0</v>
      </c>
      <c r="W352" s="53">
        <f>SUMIFS(EL!D:D,EL!$A:$A,$A352,EL!$B:$B,$B352)</f>
        <v>10534</v>
      </c>
      <c r="X352" s="52">
        <f>SUMIFS('Student Support Aid'!G:G,'Student Support Aid'!$A:$A,$A352,'Student Support Aid'!$B:$B,$B352)</f>
        <v>40000</v>
      </c>
      <c r="Y352" s="53">
        <f>SUMIFS('School Library Aid'!I:I,'School Library Aid'!$A:$A,$A352,'School Library Aid'!$B:$B,$B352)</f>
        <v>40000</v>
      </c>
      <c r="Z352" s="53">
        <f>SUMIF(AIEA!A:A,A352,AIEA!D:D)</f>
        <v>0</v>
      </c>
      <c r="AA352" s="53">
        <f>SUMIFS('EOS GE25-F23-WEBLOAD'!$G:$G,'EOS GE25-F23-WEBLOAD'!$A:$A,$A352,'EOS GE25-F23-WEBLOAD'!$B:$B,$B352)*2</f>
        <v>1066.8</v>
      </c>
      <c r="AB352" s="53">
        <f>SUMIF('Community Ed'!A:A,'Major Revenues'!A352,'Community Ed'!C:C)</f>
        <v>0</v>
      </c>
      <c r="AC352" s="53">
        <f>SUMIFS(SPED!E:E,SPED!A:A,A352,SPED!B:B,B352)</f>
        <v>158526.45128379564</v>
      </c>
      <c r="AD352" s="55">
        <f t="shared" si="68"/>
        <v>559052.25128379557</v>
      </c>
      <c r="AE352" s="55">
        <f t="shared" si="69"/>
        <v>1048.0919596621591</v>
      </c>
      <c r="AF352" s="51"/>
    </row>
    <row r="353" spans="1:32" x14ac:dyDescent="0.25">
      <c r="A353" s="3">
        <v>2904</v>
      </c>
      <c r="B353" s="3">
        <v>1</v>
      </c>
      <c r="C353" s="4" t="s">
        <v>377</v>
      </c>
      <c r="D353" s="5">
        <v>6</v>
      </c>
      <c r="E353" s="52">
        <f>SUMIFS('EOS GE24-F23-WEBLOAD'!$G:$G,'EOS GE24-F23-WEBLOAD'!$A:$A,$A353,'EOS GE24-F23-WEBLOAD'!$B:$B,$B353)</f>
        <v>686.19999999999993</v>
      </c>
      <c r="F353" s="52">
        <f>SUMIFS(GENED!$F:$F,GENED!$A:$A,$A353,GENED!$B:$B,$B353)</f>
        <v>188705</v>
      </c>
      <c r="G353" s="52">
        <f>SUMIFS(GENED!$AM:$AM,GENED!$A:$A,$A353,GENED!$B:$B,$B353)</f>
        <v>54901</v>
      </c>
      <c r="H353" s="52">
        <f>SUMIFS(GENED!$J:$J,GENED!$A:$A,$A353,GENED!$B:$B,$B353)</f>
        <v>0</v>
      </c>
      <c r="I353" s="52">
        <f>SUMIFS(EL!C:C,EL!$A:$A,$A353,EL!$B:$B,$B353)</f>
        <v>14834</v>
      </c>
      <c r="J353" s="52">
        <f>SUMIFS('Student Support Aid'!F:F,'Student Support Aid'!$A:$A,$A353,'Student Support Aid'!$B:$B,$B353)</f>
        <v>40000</v>
      </c>
      <c r="K353" s="52">
        <f>SUMIFS('School Library Aid'!H:H,'School Library Aid'!$A:$A,$A353,'School Library Aid'!$B:$B,$B353)</f>
        <v>40000</v>
      </c>
      <c r="L353" s="52">
        <v>0</v>
      </c>
      <c r="M353" s="52">
        <f>SUMIFS('EOS GE24-F23-WEBLOAD'!$G:$G,'EOS GE24-F23-WEBLOAD'!$A:$A,$A353,'EOS GE24-F23-WEBLOAD'!$B:$B,$B353)*2</f>
        <v>1372.3999999999999</v>
      </c>
      <c r="N353" s="52">
        <f>SUMIFS(SPED!D:D,SPED!A:A,A353,SPED!B:B,B353)</f>
        <v>307746.19843950018</v>
      </c>
      <c r="O353" s="55">
        <f t="shared" si="66"/>
        <v>647558.5984395002</v>
      </c>
      <c r="P353" s="52">
        <f t="shared" si="67"/>
        <v>943.68784383488821</v>
      </c>
      <c r="Q353" s="64"/>
      <c r="R353" s="52">
        <f>SUMIFS('EOS GE25-F23-WEBLOAD'!$G:$G,'EOS GE25-F23-WEBLOAD'!$A:$A,$A353,'EOS GE25-F23-WEBLOAD'!$B:$B,$B353)</f>
        <v>634.20000000000005</v>
      </c>
      <c r="S353" s="52">
        <f>SUMIFS(GENED!$O:$O,GENED!$A:$A,$A353,GENED!$B:$B,$B353)</f>
        <v>265095</v>
      </c>
      <c r="T353" s="52">
        <f>SUMIFS(GENED!$AQ:$AQ,GENED!$A:$A,$A353,GENED!$B:$B,$B353)</f>
        <v>92044</v>
      </c>
      <c r="U353" s="52">
        <f>SUMIFS(GENED!$AA:$AA,GENED!$A:$A,$A353,GENED!$B:$B,$B353)</f>
        <v>3145</v>
      </c>
      <c r="V353" s="52">
        <f>SUMIFS(GENED!$S:$S,GENED!$A:$A,$A353,GENED!$B:$B,$B353)</f>
        <v>0</v>
      </c>
      <c r="W353" s="53">
        <f>SUMIFS(EL!D:D,EL!$A:$A,$A353,EL!$B:$B,$B353)</f>
        <v>14972</v>
      </c>
      <c r="X353" s="52">
        <f>SUMIFS('Student Support Aid'!G:G,'Student Support Aid'!$A:$A,$A353,'Student Support Aid'!$B:$B,$B353)</f>
        <v>40000</v>
      </c>
      <c r="Y353" s="53">
        <f>SUMIFS('School Library Aid'!I:I,'School Library Aid'!$A:$A,$A353,'School Library Aid'!$B:$B,$B353)</f>
        <v>40000</v>
      </c>
      <c r="Z353" s="53">
        <f>SUMIF(AIEA!A:A,A353,AIEA!D:D)</f>
        <v>0</v>
      </c>
      <c r="AA353" s="53">
        <f>SUMIFS('EOS GE25-F23-WEBLOAD'!$G:$G,'EOS GE25-F23-WEBLOAD'!$A:$A,$A353,'EOS GE25-F23-WEBLOAD'!$B:$B,$B353)*2</f>
        <v>1268.4000000000001</v>
      </c>
      <c r="AB353" s="53">
        <f>SUMIF('Community Ed'!A:A,'Major Revenues'!A353,'Community Ed'!C:C)</f>
        <v>0</v>
      </c>
      <c r="AC353" s="53">
        <f>SUMIFS(SPED!E:E,SPED!A:A,A353,SPED!B:B,B353)</f>
        <v>312593.57065252855</v>
      </c>
      <c r="AD353" s="55">
        <f t="shared" si="68"/>
        <v>769117.97065252857</v>
      </c>
      <c r="AE353" s="55">
        <f t="shared" si="69"/>
        <v>1212.7372605684777</v>
      </c>
      <c r="AF353" s="51"/>
    </row>
    <row r="354" spans="1:32" x14ac:dyDescent="0.25">
      <c r="A354" s="3">
        <v>2905</v>
      </c>
      <c r="B354" s="3">
        <v>1</v>
      </c>
      <c r="C354" s="4" t="s">
        <v>378</v>
      </c>
      <c r="D354" s="5">
        <v>5</v>
      </c>
      <c r="E354" s="52">
        <f>SUMIFS('EOS GE24-F23-WEBLOAD'!$G:$G,'EOS GE24-F23-WEBLOAD'!$A:$A,$A354,'EOS GE24-F23-WEBLOAD'!$B:$B,$B354)</f>
        <v>2071.7999999999997</v>
      </c>
      <c r="F354" s="52">
        <f>SUMIFS(GENED!$F:$F,GENED!$A:$A,$A354,GENED!$B:$B,$B354)</f>
        <v>569745</v>
      </c>
      <c r="G354" s="52">
        <f>SUMIFS(GENED!$AM:$AM,GENED!$A:$A,$A354,GENED!$B:$B,$B354)</f>
        <v>70081</v>
      </c>
      <c r="H354" s="52">
        <f>SUMIFS(GENED!$J:$J,GENED!$A:$A,$A354,GENED!$B:$B,$B354)</f>
        <v>0</v>
      </c>
      <c r="I354" s="52">
        <f>SUMIFS(EL!C:C,EL!$A:$A,$A354,EL!$B:$B,$B354)</f>
        <v>84952</v>
      </c>
      <c r="J354" s="52">
        <f>SUMIFS('Student Support Aid'!F:F,'Student Support Aid'!$A:$A,$A354,'Student Support Aid'!$B:$B,$B354)</f>
        <v>40000</v>
      </c>
      <c r="K354" s="52">
        <f>SUMIFS('School Library Aid'!H:H,'School Library Aid'!$A:$A,$A354,'School Library Aid'!$B:$B,$B354)</f>
        <v>40000</v>
      </c>
      <c r="L354" s="52">
        <v>21420</v>
      </c>
      <c r="M354" s="52">
        <f>SUMIFS('EOS GE24-F23-WEBLOAD'!$G:$G,'EOS GE24-F23-WEBLOAD'!$A:$A,$A354,'EOS GE24-F23-WEBLOAD'!$B:$B,$B354)*2</f>
        <v>4143.5999999999995</v>
      </c>
      <c r="N354" s="52">
        <f>SUMIFS(SPED!D:D,SPED!A:A,A354,SPED!B:B,B354)</f>
        <v>771187.18699298985</v>
      </c>
      <c r="O354" s="55">
        <f t="shared" si="66"/>
        <v>1601528.7869929899</v>
      </c>
      <c r="P354" s="52">
        <f t="shared" si="67"/>
        <v>773.01321893666864</v>
      </c>
      <c r="Q354" s="64"/>
      <c r="R354" s="52">
        <f>SUMIFS('EOS GE25-F23-WEBLOAD'!$G:$G,'EOS GE25-F23-WEBLOAD'!$A:$A,$A354,'EOS GE25-F23-WEBLOAD'!$B:$B,$B354)</f>
        <v>2049.8000000000002</v>
      </c>
      <c r="S354" s="52">
        <f>SUMIFS(GENED!$O:$O,GENED!$A:$A,$A354,GENED!$B:$B,$B354)</f>
        <v>856817</v>
      </c>
      <c r="T354" s="52">
        <f>SUMIFS(GENED!$AQ:$AQ,GENED!$A:$A,$A354,GENED!$B:$B,$B354)</f>
        <v>107605</v>
      </c>
      <c r="U354" s="52">
        <f>SUMIFS(GENED!$AA:$AA,GENED!$A:$A,$A354,GENED!$B:$B,$B354)</f>
        <v>16586</v>
      </c>
      <c r="V354" s="52">
        <f>SUMIFS(GENED!$S:$S,GENED!$A:$A,$A354,GENED!$B:$B,$B354)</f>
        <v>0</v>
      </c>
      <c r="W354" s="53">
        <f>SUMIFS(EL!D:D,EL!$A:$A,$A354,EL!$B:$B,$B354)</f>
        <v>79111</v>
      </c>
      <c r="X354" s="52">
        <f>SUMIFS('Student Support Aid'!G:G,'Student Support Aid'!$A:$A,$A354,'Student Support Aid'!$B:$B,$B354)</f>
        <v>40000</v>
      </c>
      <c r="Y354" s="53">
        <f>SUMIFS('School Library Aid'!I:I,'School Library Aid'!$A:$A,$A354,'School Library Aid'!$B:$B,$B354)</f>
        <v>40000</v>
      </c>
      <c r="Z354" s="53">
        <f>SUMIF(AIEA!A:A,A354,AIEA!D:D)</f>
        <v>21562</v>
      </c>
      <c r="AA354" s="53">
        <f>SUMIFS('EOS GE25-F23-WEBLOAD'!$G:$G,'EOS GE25-F23-WEBLOAD'!$A:$A,$A354,'EOS GE25-F23-WEBLOAD'!$B:$B,$B354)*2</f>
        <v>4099.6000000000004</v>
      </c>
      <c r="AB354" s="53">
        <f>SUMIF('Community Ed'!A:A,'Major Revenues'!A354,'Community Ed'!C:C)</f>
        <v>39906</v>
      </c>
      <c r="AC354" s="53">
        <f>SUMIFS(SPED!E:E,SPED!A:A,A354,SPED!B:B,B354)</f>
        <v>792248.79321341077</v>
      </c>
      <c r="AD354" s="55">
        <f t="shared" si="68"/>
        <v>1997935.3932134109</v>
      </c>
      <c r="AE354" s="55">
        <f t="shared" si="69"/>
        <v>974.69772329661953</v>
      </c>
      <c r="AF354" s="51"/>
    </row>
    <row r="355" spans="1:32" x14ac:dyDescent="0.25">
      <c r="A355" s="3">
        <v>2906</v>
      </c>
      <c r="B355" s="3">
        <v>1</v>
      </c>
      <c r="C355" s="4" t="s">
        <v>379</v>
      </c>
      <c r="D355" s="5">
        <v>6</v>
      </c>
      <c r="E355" s="52">
        <f>SUMIFS('EOS GE24-F23-WEBLOAD'!$G:$G,'EOS GE24-F23-WEBLOAD'!$A:$A,$A355,'EOS GE24-F23-WEBLOAD'!$B:$B,$B355)</f>
        <v>381.79999999999995</v>
      </c>
      <c r="F355" s="52">
        <f>SUMIFS(GENED!$F:$F,GENED!$A:$A,$A355,GENED!$B:$B,$B355)</f>
        <v>104995</v>
      </c>
      <c r="G355" s="52">
        <f>SUMIFS(GENED!$AM:$AM,GENED!$A:$A,$A355,GENED!$B:$B,$B355)</f>
        <v>37204</v>
      </c>
      <c r="H355" s="52">
        <f>SUMIFS(GENED!$J:$J,GENED!$A:$A,$A355,GENED!$B:$B,$B355)</f>
        <v>9772.6093485506135</v>
      </c>
      <c r="I355" s="52">
        <f>SUMIFS(EL!C:C,EL!$A:$A,$A355,EL!$B:$B,$B355)</f>
        <v>10485</v>
      </c>
      <c r="J355" s="52">
        <f>SUMIFS('Student Support Aid'!F:F,'Student Support Aid'!$A:$A,$A355,'Student Support Aid'!$B:$B,$B355)</f>
        <v>40000</v>
      </c>
      <c r="K355" s="52">
        <f>SUMIFS('School Library Aid'!H:H,'School Library Aid'!$A:$A,$A355,'School Library Aid'!$B:$B,$B355)</f>
        <v>40000</v>
      </c>
      <c r="L355" s="52">
        <v>0</v>
      </c>
      <c r="M355" s="52">
        <f>SUMIFS('EOS GE24-F23-WEBLOAD'!$G:$G,'EOS GE24-F23-WEBLOAD'!$A:$A,$A355,'EOS GE24-F23-WEBLOAD'!$B:$B,$B355)*2</f>
        <v>763.59999999999991</v>
      </c>
      <c r="N355" s="52">
        <f>SUMIFS(SPED!D:D,SPED!A:A,A355,SPED!B:B,B355)</f>
        <v>144601.83058470394</v>
      </c>
      <c r="O355" s="55">
        <f t="shared" si="66"/>
        <v>387822.03993325459</v>
      </c>
      <c r="P355" s="52">
        <f t="shared" si="67"/>
        <v>1015.7727604328304</v>
      </c>
      <c r="Q355" s="64"/>
      <c r="R355" s="52">
        <f>SUMIFS('EOS GE25-F23-WEBLOAD'!$G:$G,'EOS GE25-F23-WEBLOAD'!$A:$A,$A355,'EOS GE25-F23-WEBLOAD'!$B:$B,$B355)</f>
        <v>379.19999999999993</v>
      </c>
      <c r="S355" s="52">
        <f>SUMIFS(GENED!$O:$O,GENED!$A:$A,$A355,GENED!$B:$B,$B355)</f>
        <v>158505</v>
      </c>
      <c r="T355" s="52">
        <f>SUMIFS(GENED!$AQ:$AQ,GENED!$A:$A,$A355,GENED!$B:$B,$B355)</f>
        <v>52791.793999999762</v>
      </c>
      <c r="U355" s="52">
        <f>SUMIFS(GENED!$AA:$AA,GENED!$A:$A,$A355,GENED!$B:$B,$B355)</f>
        <v>0</v>
      </c>
      <c r="V355" s="52">
        <f>SUMIFS(GENED!$S:$S,GENED!$A:$A,$A355,GENED!$B:$B,$B355)</f>
        <v>8084.3524016168376</v>
      </c>
      <c r="W355" s="53">
        <f>SUMIFS(EL!D:D,EL!$A:$A,$A355,EL!$B:$B,$B355)</f>
        <v>10485</v>
      </c>
      <c r="X355" s="52">
        <f>SUMIFS('Student Support Aid'!G:G,'Student Support Aid'!$A:$A,$A355,'Student Support Aid'!$B:$B,$B355)</f>
        <v>40000</v>
      </c>
      <c r="Y355" s="53">
        <f>SUMIFS('School Library Aid'!I:I,'School Library Aid'!$A:$A,$A355,'School Library Aid'!$B:$B,$B355)</f>
        <v>40000</v>
      </c>
      <c r="Z355" s="53">
        <f>SUMIF(AIEA!A:A,A355,AIEA!D:D)</f>
        <v>0</v>
      </c>
      <c r="AA355" s="53">
        <f>SUMIFS('EOS GE25-F23-WEBLOAD'!$G:$G,'EOS GE25-F23-WEBLOAD'!$A:$A,$A355,'EOS GE25-F23-WEBLOAD'!$B:$B,$B355)*2</f>
        <v>758.39999999999986</v>
      </c>
      <c r="AB355" s="53">
        <f>SUMIF('Community Ed'!A:A,'Major Revenues'!A355,'Community Ed'!C:C)</f>
        <v>0</v>
      </c>
      <c r="AC355" s="53">
        <f>SUMIFS(SPED!E:E,SPED!A:A,A355,SPED!B:B,B355)</f>
        <v>138483.62225853116</v>
      </c>
      <c r="AD355" s="55">
        <f t="shared" si="68"/>
        <v>449108.16866014781</v>
      </c>
      <c r="AE355" s="55">
        <f t="shared" si="69"/>
        <v>1184.3569848632592</v>
      </c>
      <c r="AF355" s="51"/>
    </row>
    <row r="356" spans="1:32" x14ac:dyDescent="0.25">
      <c r="A356" s="3">
        <v>2907</v>
      </c>
      <c r="B356" s="3">
        <v>1</v>
      </c>
      <c r="C356" s="4" t="s">
        <v>380</v>
      </c>
      <c r="D356" s="5">
        <v>6</v>
      </c>
      <c r="E356" s="52">
        <f>SUMIFS('EOS GE24-F23-WEBLOAD'!$G:$G,'EOS GE24-F23-WEBLOAD'!$A:$A,$A356,'EOS GE24-F23-WEBLOAD'!$B:$B,$B356)</f>
        <v>552</v>
      </c>
      <c r="F356" s="52">
        <f>SUMIFS(GENED!$F:$F,GENED!$A:$A,$A356,GENED!$B:$B,$B356)</f>
        <v>151800</v>
      </c>
      <c r="G356" s="52">
        <f>SUMIFS(GENED!$AM:$AM,GENED!$A:$A,$A356,GENED!$B:$B,$B356)</f>
        <v>43791</v>
      </c>
      <c r="H356" s="52">
        <f>SUMIFS(GENED!$J:$J,GENED!$A:$A,$A356,GENED!$B:$B,$B356)</f>
        <v>37229.879780100018</v>
      </c>
      <c r="I356" s="52">
        <f>SUMIFS(EL!C:C,EL!$A:$A,$A356,EL!$B:$B,$B356)</f>
        <v>87330</v>
      </c>
      <c r="J356" s="52">
        <f>SUMIFS('Student Support Aid'!F:F,'Student Support Aid'!$A:$A,$A356,'Student Support Aid'!$B:$B,$B356)</f>
        <v>40000</v>
      </c>
      <c r="K356" s="52">
        <f>SUMIFS('School Library Aid'!H:H,'School Library Aid'!$A:$A,$A356,'School Library Aid'!$B:$B,$B356)</f>
        <v>40000</v>
      </c>
      <c r="L356" s="52">
        <v>0</v>
      </c>
      <c r="M356" s="52">
        <f>SUMIFS('EOS GE24-F23-WEBLOAD'!$G:$G,'EOS GE24-F23-WEBLOAD'!$A:$A,$A356,'EOS GE24-F23-WEBLOAD'!$B:$B,$B356)*2</f>
        <v>1104</v>
      </c>
      <c r="N356" s="52">
        <f>SUMIFS(SPED!D:D,SPED!A:A,A356,SPED!B:B,B356)</f>
        <v>44024.754459242278</v>
      </c>
      <c r="O356" s="55">
        <f t="shared" si="66"/>
        <v>445279.6342393423</v>
      </c>
      <c r="P356" s="52">
        <f t="shared" si="67"/>
        <v>806.66600405677957</v>
      </c>
      <c r="Q356" s="64"/>
      <c r="R356" s="52">
        <f>SUMIFS('EOS GE25-F23-WEBLOAD'!$G:$G,'EOS GE25-F23-WEBLOAD'!$A:$A,$A356,'EOS GE25-F23-WEBLOAD'!$B:$B,$B356)</f>
        <v>566.20000000000005</v>
      </c>
      <c r="S356" s="52">
        <f>SUMIFS(GENED!$O:$O,GENED!$A:$A,$A356,GENED!$B:$B,$B356)</f>
        <v>236671</v>
      </c>
      <c r="T356" s="52">
        <f>SUMIFS(GENED!$AQ:$AQ,GENED!$A:$A,$A356,GENED!$B:$B,$B356)</f>
        <v>65346.985999999568</v>
      </c>
      <c r="U356" s="52">
        <f>SUMIFS(GENED!$AA:$AA,GENED!$A:$A,$A356,GENED!$B:$B,$B356)</f>
        <v>0</v>
      </c>
      <c r="V356" s="52">
        <f>SUMIFS(GENED!$S:$S,GENED!$A:$A,$A356,GENED!$B:$B,$B356)</f>
        <v>34973.441604959662</v>
      </c>
      <c r="W356" s="53">
        <f>SUMIFS(EL!D:D,EL!$A:$A,$A356,EL!$B:$B,$B356)</f>
        <v>87330</v>
      </c>
      <c r="X356" s="52">
        <f>SUMIFS('Student Support Aid'!G:G,'Student Support Aid'!$A:$A,$A356,'Student Support Aid'!$B:$B,$B356)</f>
        <v>40000</v>
      </c>
      <c r="Y356" s="53">
        <f>SUMIFS('School Library Aid'!I:I,'School Library Aid'!$A:$A,$A356,'School Library Aid'!$B:$B,$B356)</f>
        <v>40000</v>
      </c>
      <c r="Z356" s="53">
        <f>SUMIF(AIEA!A:A,A356,AIEA!D:D)</f>
        <v>0</v>
      </c>
      <c r="AA356" s="53">
        <f>SUMIFS('EOS GE25-F23-WEBLOAD'!$G:$G,'EOS GE25-F23-WEBLOAD'!$A:$A,$A356,'EOS GE25-F23-WEBLOAD'!$B:$B,$B356)*2</f>
        <v>1132.4000000000001</v>
      </c>
      <c r="AB356" s="53">
        <f>SUMIF('Community Ed'!A:A,'Major Revenues'!A356,'Community Ed'!C:C)</f>
        <v>0</v>
      </c>
      <c r="AC356" s="53">
        <f>SUMIFS(SPED!E:E,SPED!A:A,A356,SPED!B:B,B356)</f>
        <v>43549.244079609227</v>
      </c>
      <c r="AD356" s="55">
        <f t="shared" si="68"/>
        <v>549003.07168456842</v>
      </c>
      <c r="AE356" s="55">
        <f t="shared" si="69"/>
        <v>969.62746676893039</v>
      </c>
      <c r="AF356" s="51"/>
    </row>
    <row r="357" spans="1:32" x14ac:dyDescent="0.25">
      <c r="A357" s="3">
        <v>2908</v>
      </c>
      <c r="B357" s="3">
        <v>1</v>
      </c>
      <c r="C357" s="4" t="s">
        <v>381</v>
      </c>
      <c r="D357" s="5">
        <v>6</v>
      </c>
      <c r="E357" s="52">
        <f>SUMIFS('EOS GE24-F23-WEBLOAD'!$G:$G,'EOS GE24-F23-WEBLOAD'!$A:$A,$A357,'EOS GE24-F23-WEBLOAD'!$B:$B,$B357)</f>
        <v>562.59999999999991</v>
      </c>
      <c r="F357" s="52">
        <f>SUMIFS(GENED!$F:$F,GENED!$A:$A,$A357,GENED!$B:$B,$B357)</f>
        <v>154715</v>
      </c>
      <c r="G357" s="52">
        <f>SUMIFS(GENED!$AM:$AM,GENED!$A:$A,$A357,GENED!$B:$B,$B357)</f>
        <v>25131</v>
      </c>
      <c r="H357" s="52">
        <f>SUMIFS(GENED!$J:$J,GENED!$A:$A,$A357,GENED!$B:$B,$B357)</f>
        <v>22075.940184318955</v>
      </c>
      <c r="I357" s="52">
        <f>SUMIFS(EL!C:C,EL!$A:$A,$A357,EL!$B:$B,$B357)</f>
        <v>0</v>
      </c>
      <c r="J357" s="52">
        <f>SUMIFS('Student Support Aid'!F:F,'Student Support Aid'!$A:$A,$A357,'Student Support Aid'!$B:$B,$B357)</f>
        <v>40000</v>
      </c>
      <c r="K357" s="52">
        <f>SUMIFS('School Library Aid'!H:H,'School Library Aid'!$A:$A,$A357,'School Library Aid'!$B:$B,$B357)</f>
        <v>40000</v>
      </c>
      <c r="L357" s="52">
        <v>0</v>
      </c>
      <c r="M357" s="52">
        <f>SUMIFS('EOS GE24-F23-WEBLOAD'!$G:$G,'EOS GE24-F23-WEBLOAD'!$A:$A,$A357,'EOS GE24-F23-WEBLOAD'!$B:$B,$B357)*2</f>
        <v>1125.1999999999998</v>
      </c>
      <c r="N357" s="52">
        <f>SUMIFS(SPED!D:D,SPED!A:A,A357,SPED!B:B,B357)</f>
        <v>103429.64913054009</v>
      </c>
      <c r="O357" s="55">
        <f t="shared" si="66"/>
        <v>386476.78931485902</v>
      </c>
      <c r="P357" s="52">
        <f t="shared" si="67"/>
        <v>686.94772363110394</v>
      </c>
      <c r="Q357" s="64"/>
      <c r="R357" s="52">
        <f>SUMIFS('EOS GE25-F23-WEBLOAD'!$G:$G,'EOS GE25-F23-WEBLOAD'!$A:$A,$A357,'EOS GE25-F23-WEBLOAD'!$B:$B,$B357)</f>
        <v>569.19999999999993</v>
      </c>
      <c r="S357" s="52">
        <f>SUMIFS(GENED!$O:$O,GENED!$A:$A,$A357,GENED!$B:$B,$B357)</f>
        <v>237925</v>
      </c>
      <c r="T357" s="52">
        <f>SUMIFS(GENED!$AQ:$AQ,GENED!$A:$A,$A357,GENED!$B:$B,$B357)</f>
        <v>35902.979999999516</v>
      </c>
      <c r="U357" s="52">
        <f>SUMIFS(GENED!$AA:$AA,GENED!$A:$A,$A357,GENED!$B:$B,$B357)</f>
        <v>0</v>
      </c>
      <c r="V357" s="52">
        <f>SUMIFS(GENED!$S:$S,GENED!$A:$A,$A357,GENED!$B:$B,$B357)</f>
        <v>22150.513481922593</v>
      </c>
      <c r="W357" s="53">
        <f>SUMIFS(EL!D:D,EL!$A:$A,$A357,EL!$B:$B,$B357)</f>
        <v>0</v>
      </c>
      <c r="X357" s="52">
        <f>SUMIFS('Student Support Aid'!G:G,'Student Support Aid'!$A:$A,$A357,'Student Support Aid'!$B:$B,$B357)</f>
        <v>40000</v>
      </c>
      <c r="Y357" s="53">
        <f>SUMIFS('School Library Aid'!I:I,'School Library Aid'!$A:$A,$A357,'School Library Aid'!$B:$B,$B357)</f>
        <v>40000</v>
      </c>
      <c r="Z357" s="53">
        <f>SUMIF(AIEA!A:A,A357,AIEA!D:D)</f>
        <v>0</v>
      </c>
      <c r="AA357" s="53">
        <f>SUMIFS('EOS GE25-F23-WEBLOAD'!$G:$G,'EOS GE25-F23-WEBLOAD'!$A:$A,$A357,'EOS GE25-F23-WEBLOAD'!$B:$B,$B357)*2</f>
        <v>1138.3999999999999</v>
      </c>
      <c r="AB357" s="53">
        <f>SUMIF('Community Ed'!A:A,'Major Revenues'!A357,'Community Ed'!C:C)</f>
        <v>1690.76</v>
      </c>
      <c r="AC357" s="53">
        <f>SUMIFS(SPED!E:E,SPED!A:A,A357,SPED!B:B,B357)</f>
        <v>109427.34775324294</v>
      </c>
      <c r="AD357" s="55">
        <f t="shared" si="68"/>
        <v>488235.00123516505</v>
      </c>
      <c r="AE357" s="55">
        <f t="shared" si="69"/>
        <v>857.75650252137234</v>
      </c>
      <c r="AF357" s="51"/>
    </row>
    <row r="358" spans="1:32" x14ac:dyDescent="0.25">
      <c r="A358" s="3">
        <v>2909</v>
      </c>
      <c r="B358" s="3">
        <v>1</v>
      </c>
      <c r="C358" s="51" t="s">
        <v>382</v>
      </c>
      <c r="D358" s="5">
        <v>5</v>
      </c>
      <c r="E358" s="52">
        <f>SUMIFS('EOS GE24-F23-WEBLOAD'!$G:$G,'EOS GE24-F23-WEBLOAD'!$A:$A,$A358,'EOS GE24-F23-WEBLOAD'!$B:$B,$B358)</f>
        <v>2521</v>
      </c>
      <c r="F358" s="52">
        <f>SUMIFS(GENED!$F:$F,GENED!$A:$A,$A358,GENED!$B:$B,$B358)</f>
        <v>693275</v>
      </c>
      <c r="G358" s="52">
        <f>SUMIFS(GENED!$AM:$AM,GENED!$A:$A,$A358,GENED!$B:$B,$B358)</f>
        <v>89442</v>
      </c>
      <c r="H358" s="52">
        <f>SUMIFS(GENED!$J:$J,GENED!$A:$A,$A358,GENED!$B:$B,$B358)</f>
        <v>0</v>
      </c>
      <c r="I358" s="52">
        <f>SUMIFS(EL!C:C,EL!$A:$A,$A358,EL!$B:$B,$B358)</f>
        <v>10492</v>
      </c>
      <c r="J358" s="52">
        <f>SUMIFS('Student Support Aid'!F:F,'Student Support Aid'!$A:$A,$A358,'Student Support Aid'!$B:$B,$B358)</f>
        <v>40000</v>
      </c>
      <c r="K358" s="52">
        <f>SUMIFS('School Library Aid'!H:H,'School Library Aid'!$A:$A,$A358,'School Library Aid'!$B:$B,$B358)</f>
        <v>40613.31</v>
      </c>
      <c r="L358" s="52">
        <v>41442</v>
      </c>
      <c r="M358" s="52">
        <f>SUMIFS('EOS GE24-F23-WEBLOAD'!$G:$G,'EOS GE24-F23-WEBLOAD'!$A:$A,$A358,'EOS GE24-F23-WEBLOAD'!$B:$B,$B358)*2</f>
        <v>5042</v>
      </c>
      <c r="N358" s="52">
        <f>SUMIFS(SPED!D:D,SPED!A:A,A358,SPED!B:B,B358)</f>
        <v>530969.33236251678</v>
      </c>
      <c r="O358" s="55">
        <f t="shared" si="66"/>
        <v>1451275.6423625168</v>
      </c>
      <c r="P358" s="52">
        <f t="shared" si="67"/>
        <v>575.67459038576635</v>
      </c>
      <c r="Q358" s="64"/>
      <c r="R358" s="52">
        <f>SUMIFS('EOS GE25-F23-WEBLOAD'!$G:$G,'EOS GE25-F23-WEBLOAD'!$A:$A,$A358,'EOS GE25-F23-WEBLOAD'!$B:$B,$B358)</f>
        <v>2489.1999999999998</v>
      </c>
      <c r="S358" s="52">
        <f>SUMIFS(GENED!$O:$O,GENED!$A:$A,$A358,GENED!$B:$B,$B358)</f>
        <v>1040485</v>
      </c>
      <c r="T358" s="52">
        <f>SUMIFS(GENED!$AQ:$AQ,GENED!$A:$A,$A358,GENED!$B:$B,$B358)</f>
        <v>136524</v>
      </c>
      <c r="U358" s="52">
        <f>SUMIFS(GENED!$AA:$AA,GENED!$A:$A,$A358,GENED!$B:$B,$B358)</f>
        <v>128824</v>
      </c>
      <c r="V358" s="52">
        <f>SUMIFS(GENED!$S:$S,GENED!$A:$A,$A358,GENED!$B:$B,$B358)</f>
        <v>0</v>
      </c>
      <c r="W358" s="53">
        <f>SUMIFS(EL!D:D,EL!$A:$A,$A358,EL!$B:$B,$B358)</f>
        <v>10491</v>
      </c>
      <c r="X358" s="52">
        <f>SUMIFS('Student Support Aid'!G:G,'Student Support Aid'!$A:$A,$A358,'Student Support Aid'!$B:$B,$B358)</f>
        <v>42515.535999999993</v>
      </c>
      <c r="Y358" s="53">
        <f>SUMIFS('School Library Aid'!I:I,'School Library Aid'!$A:$A,$A358,'School Library Aid'!$B:$B,$B358)</f>
        <v>40101.011999999995</v>
      </c>
      <c r="Z358" s="53">
        <f>SUMIF(AIEA!A:A,A358,AIEA!D:D)</f>
        <v>42436</v>
      </c>
      <c r="AA358" s="53">
        <f>SUMIFS('EOS GE25-F23-WEBLOAD'!$G:$G,'EOS GE25-F23-WEBLOAD'!$A:$A,$A358,'EOS GE25-F23-WEBLOAD'!$B:$B,$B358)*2</f>
        <v>4978.3999999999996</v>
      </c>
      <c r="AB358" s="53">
        <f>SUMIF('Community Ed'!A:A,'Major Revenues'!A358,'Community Ed'!C:C)</f>
        <v>100343.5</v>
      </c>
      <c r="AC358" s="53">
        <f>SUMIFS(SPED!E:E,SPED!A:A,A358,SPED!B:B,B358)</f>
        <v>565920.37002497073</v>
      </c>
      <c r="AD358" s="55">
        <f t="shared" si="68"/>
        <v>2112618.8180249706</v>
      </c>
      <c r="AE358" s="55">
        <f t="shared" si="69"/>
        <v>848.71397156715841</v>
      </c>
      <c r="AF358" s="51"/>
    </row>
    <row r="359" spans="1:32" x14ac:dyDescent="0.25">
      <c r="A359" s="3">
        <v>2910</v>
      </c>
      <c r="B359" s="3">
        <v>1</v>
      </c>
      <c r="C359" s="51" t="s">
        <v>383</v>
      </c>
      <c r="D359" s="5">
        <v>6</v>
      </c>
      <c r="E359" s="52">
        <f>SUMIFS('EOS GE24-F23-WEBLOAD'!$G:$G,'EOS GE24-F23-WEBLOAD'!$A:$A,$A359,'EOS GE24-F23-WEBLOAD'!$B:$B,$B359)</f>
        <v>786.49</v>
      </c>
      <c r="F359" s="52">
        <f>SUMIFS(GENED!$F:$F,GENED!$A:$A,$A359,GENED!$B:$B,$B359)</f>
        <v>216285</v>
      </c>
      <c r="G359" s="52">
        <f>SUMIFS(GENED!$AM:$AM,GENED!$A:$A,$A359,GENED!$B:$B,$B359)</f>
        <v>47101</v>
      </c>
      <c r="H359" s="52">
        <f>SUMIFS(GENED!$J:$J,GENED!$A:$A,$A359,GENED!$B:$B,$B359)</f>
        <v>0</v>
      </c>
      <c r="I359" s="52">
        <f>SUMIFS(EL!C:C,EL!$A:$A,$A359,EL!$B:$B,$B359)</f>
        <v>10489</v>
      </c>
      <c r="J359" s="52">
        <f>SUMIFS('Student Support Aid'!F:F,'Student Support Aid'!$A:$A,$A359,'Student Support Aid'!$B:$B,$B359)</f>
        <v>40000</v>
      </c>
      <c r="K359" s="52">
        <f>SUMIFS('School Library Aid'!H:H,'School Library Aid'!$A:$A,$A359,'School Library Aid'!$B:$B,$B359)</f>
        <v>40000</v>
      </c>
      <c r="L359" s="52">
        <v>22698</v>
      </c>
      <c r="M359" s="52">
        <f>SUMIFS('EOS GE24-F23-WEBLOAD'!$G:$G,'EOS GE24-F23-WEBLOAD'!$A:$A,$A359,'EOS GE24-F23-WEBLOAD'!$B:$B,$B359)*2</f>
        <v>1572.98</v>
      </c>
      <c r="N359" s="52">
        <f>SUMIFS(SPED!D:D,SPED!A:A,A359,SPED!B:B,B359)</f>
        <v>234899.67095069611</v>
      </c>
      <c r="O359" s="55">
        <f t="shared" si="66"/>
        <v>613045.65095069609</v>
      </c>
      <c r="P359" s="52">
        <f t="shared" si="67"/>
        <v>779.47036955421697</v>
      </c>
      <c r="Q359" s="64"/>
      <c r="R359" s="52">
        <f>SUMIFS('EOS GE25-F23-WEBLOAD'!$G:$G,'EOS GE25-F23-WEBLOAD'!$A:$A,$A359,'EOS GE25-F23-WEBLOAD'!$B:$B,$B359)</f>
        <v>786.49</v>
      </c>
      <c r="S359" s="52">
        <f>SUMIFS(GENED!$O:$O,GENED!$A:$A,$A359,GENED!$B:$B,$B359)</f>
        <v>328753</v>
      </c>
      <c r="T359" s="52">
        <f>SUMIFS(GENED!$AQ:$AQ,GENED!$A:$A,$A359,GENED!$B:$B,$B359)</f>
        <v>71364</v>
      </c>
      <c r="U359" s="52">
        <f>SUMIFS(GENED!$AA:$AA,GENED!$A:$A,$A359,GENED!$B:$B,$B359)</f>
        <v>26164</v>
      </c>
      <c r="V359" s="52">
        <f>SUMIFS(GENED!$S:$S,GENED!$A:$A,$A359,GENED!$B:$B,$B359)</f>
        <v>0</v>
      </c>
      <c r="W359" s="53">
        <f>SUMIFS(EL!D:D,EL!$A:$A,$A359,EL!$B:$B,$B359)</f>
        <v>10489</v>
      </c>
      <c r="X359" s="52">
        <f>SUMIFS('Student Support Aid'!G:G,'Student Support Aid'!$A:$A,$A359,'Student Support Aid'!$B:$B,$B359)</f>
        <v>40000</v>
      </c>
      <c r="Y359" s="53">
        <f>SUMIFS('School Library Aid'!I:I,'School Library Aid'!$A:$A,$A359,'School Library Aid'!$B:$B,$B359)</f>
        <v>40000</v>
      </c>
      <c r="Z359" s="53">
        <f>SUMIF(AIEA!A:A,A359,AIEA!D:D)</f>
        <v>22982</v>
      </c>
      <c r="AA359" s="53">
        <f>SUMIFS('EOS GE25-F23-WEBLOAD'!$G:$G,'EOS GE25-F23-WEBLOAD'!$A:$A,$A359,'EOS GE25-F23-WEBLOAD'!$B:$B,$B359)*2</f>
        <v>1572.98</v>
      </c>
      <c r="AB359" s="53">
        <f>SUMIF('Community Ed'!A:A,'Major Revenues'!A359,'Community Ed'!C:C)</f>
        <v>0</v>
      </c>
      <c r="AC359" s="53">
        <f>SUMIFS(SPED!E:E,SPED!A:A,A359,SPED!B:B,B359)</f>
        <v>285518.53664843854</v>
      </c>
      <c r="AD359" s="55">
        <f t="shared" si="68"/>
        <v>826843.51664843853</v>
      </c>
      <c r="AE359" s="55">
        <f t="shared" si="69"/>
        <v>1051.3083658386483</v>
      </c>
      <c r="AF359" s="51"/>
    </row>
    <row r="360" spans="1:32" x14ac:dyDescent="0.25">
      <c r="A360" s="3"/>
      <c r="B360" s="3"/>
      <c r="C360" s="4"/>
      <c r="D360" s="5"/>
      <c r="E360" s="52"/>
      <c r="F360" s="56"/>
      <c r="G360" s="56"/>
      <c r="H360" s="56"/>
      <c r="I360" s="52"/>
      <c r="J360" s="52"/>
      <c r="K360" s="56"/>
      <c r="L360" s="52"/>
      <c r="M360" s="56"/>
      <c r="N360" s="56"/>
      <c r="O360" s="51"/>
      <c r="P360" s="51"/>
      <c r="Q360" s="111"/>
      <c r="R360" s="51"/>
      <c r="S360" s="51"/>
      <c r="T360" s="51"/>
      <c r="U360" s="51"/>
      <c r="V360" s="51"/>
      <c r="W360" s="53"/>
      <c r="X360" s="52"/>
      <c r="Y360" s="53"/>
      <c r="Z360" s="53"/>
      <c r="AA360" s="53"/>
      <c r="AB360" s="53"/>
      <c r="AC360" s="53"/>
      <c r="AD360" s="55"/>
      <c r="AE360" s="55"/>
      <c r="AF360" s="51"/>
    </row>
    <row r="361" spans="1:32" x14ac:dyDescent="0.25">
      <c r="A361" s="57"/>
      <c r="B361" s="58"/>
      <c r="C361" s="59" t="s">
        <v>385</v>
      </c>
      <c r="D361" s="60"/>
      <c r="E361" s="60">
        <v>855082.03345784033</v>
      </c>
      <c r="F361" s="60">
        <v>235147560</v>
      </c>
      <c r="G361" s="60">
        <v>34218513.999999978</v>
      </c>
      <c r="H361" s="60">
        <v>5186567.6466459846</v>
      </c>
      <c r="I361" s="60">
        <v>35343257.870489888</v>
      </c>
      <c r="J361" s="60">
        <v>17686000.961486619</v>
      </c>
      <c r="K361" s="60">
        <v>20240436.422305815</v>
      </c>
      <c r="L361" s="60">
        <v>6054730</v>
      </c>
      <c r="M361" s="60">
        <v>1710164.0669156807</v>
      </c>
      <c r="N361" s="60">
        <v>346982265.78087288</v>
      </c>
      <c r="O361" s="60">
        <v>702569496.74871683</v>
      </c>
      <c r="P361" s="60">
        <v>389338.12587197596</v>
      </c>
      <c r="Q361" s="112"/>
      <c r="R361" s="60">
        <v>849023.30624200101</v>
      </c>
      <c r="S361" s="60">
        <v>354891741</v>
      </c>
      <c r="T361" s="60">
        <v>49937181.376660533</v>
      </c>
      <c r="U361" s="60">
        <v>6769861</v>
      </c>
      <c r="V361" s="60">
        <v>4908232.7816064181</v>
      </c>
      <c r="W361" s="60">
        <v>36444424.82802467</v>
      </c>
      <c r="X361" s="60">
        <v>20805390.921199989</v>
      </c>
      <c r="Y361" s="60">
        <v>20190120.967899997</v>
      </c>
      <c r="Z361" s="60">
        <v>6209502</v>
      </c>
      <c r="AA361" s="60">
        <v>1698046.612484002</v>
      </c>
      <c r="AB361" s="60">
        <v>9272861.4499999974</v>
      </c>
      <c r="AC361" s="60">
        <v>361793497.91487336</v>
      </c>
      <c r="AD361" s="60">
        <v>872920860.85274887</v>
      </c>
      <c r="AE361" s="60">
        <v>478080.36576262396</v>
      </c>
      <c r="AF361" s="51"/>
    </row>
    <row r="362" spans="1:32" s="51" customFormat="1" x14ac:dyDescent="0.25">
      <c r="A362" s="57"/>
      <c r="B362" s="58"/>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row>
    <row r="363" spans="1:32" s="51" customFormat="1" x14ac:dyDescent="0.25">
      <c r="A363" s="69"/>
      <c r="B363" s="70"/>
      <c r="C363" s="48" t="s">
        <v>386</v>
      </c>
      <c r="D363" s="54"/>
      <c r="E363" s="54"/>
      <c r="F363" s="54"/>
      <c r="G363" s="54"/>
      <c r="H363" s="54"/>
      <c r="I363" s="54"/>
      <c r="J363" s="54"/>
      <c r="K363" s="54"/>
      <c r="L363" s="54"/>
      <c r="M363" s="54"/>
      <c r="N363" s="54"/>
      <c r="O363" s="54"/>
      <c r="P363" s="54"/>
      <c r="Q363" s="110"/>
      <c r="R363" s="54"/>
      <c r="S363" s="54"/>
      <c r="T363" s="54"/>
      <c r="U363" s="54"/>
      <c r="V363" s="54"/>
      <c r="W363" s="54"/>
      <c r="X363" s="54"/>
      <c r="Y363" s="54"/>
      <c r="Z363" s="54"/>
      <c r="AA363" s="54"/>
      <c r="AB363" s="54"/>
      <c r="AC363" s="54"/>
      <c r="AD363" s="54"/>
      <c r="AE363" s="54"/>
    </row>
    <row r="364" spans="1:32" x14ac:dyDescent="0.25">
      <c r="A364" s="49">
        <v>4000</v>
      </c>
      <c r="B364" s="49">
        <v>7</v>
      </c>
      <c r="C364" s="49" t="s">
        <v>387</v>
      </c>
      <c r="D364" s="5">
        <v>7</v>
      </c>
      <c r="E364" s="52">
        <f>SUMIFS('EOS GE24-F23-WEBLOAD'!$G:$G,'EOS GE24-F23-WEBLOAD'!$A:$A,$A364,'EOS GE24-F23-WEBLOAD'!$B:$B,$B364)</f>
        <v>132</v>
      </c>
      <c r="F364" s="52">
        <f>SUMIFS(GENED!$F:$F,GENED!$A:$A,$A364,GENED!$B:$B,$B364)</f>
        <v>36300</v>
      </c>
      <c r="G364" s="52">
        <f>SUMIFS(GENED!$AM:$AM,GENED!$A:$A,$A364,GENED!$B:$B,$B364)</f>
        <v>16658</v>
      </c>
      <c r="H364" s="52">
        <f>SUMIFS(GENED!$J:$J,GENED!$A:$A,$A364,GENED!$B:$B,$B364)</f>
        <v>0</v>
      </c>
      <c r="I364" s="52">
        <f>SUMIFS(EL!C:C,EL!$A:$A,$A364,EL!$B:$B,$B364)</f>
        <v>11951</v>
      </c>
      <c r="J364" s="52">
        <f>SUMIFS('Student Support Aid'!F:F,'Student Support Aid'!$A:$A,$A364,'Student Support Aid'!$B:$B,$B364)</f>
        <v>20000</v>
      </c>
      <c r="K364" s="52">
        <f>SUMIFS('School Library Aid'!H:H,'School Library Aid'!$A:$A,$A364,'School Library Aid'!$B:$B,$B364)</f>
        <v>20000</v>
      </c>
      <c r="L364" s="52">
        <v>0</v>
      </c>
      <c r="M364" s="52">
        <f>SUMIFS('EOS GE24-F23-WEBLOAD'!$G:$G,'EOS GE24-F23-WEBLOAD'!$A:$A,$A364,'EOS GE24-F23-WEBLOAD'!$B:$B,$B364)*2</f>
        <v>264</v>
      </c>
      <c r="N364" s="52">
        <f>SUMIFS(SPED!D:D,SPED!A:A,A364,SPED!B:B,B364)</f>
        <v>0</v>
      </c>
      <c r="O364" s="55">
        <f t="shared" ref="O364:O427" si="70">SUM(F364:N364)</f>
        <v>105173</v>
      </c>
      <c r="P364" s="52">
        <f t="shared" ref="P364:P395" si="71">IFERROR(O364/E364,0)</f>
        <v>796.7651515151515</v>
      </c>
      <c r="Q364" s="64"/>
      <c r="R364" s="52">
        <f>SUMIFS('EOS GE25-F23-WEBLOAD'!$G:$G,'EOS GE25-F23-WEBLOAD'!$A:$A,$A364,'EOS GE25-F23-WEBLOAD'!$B:$B,$B364)</f>
        <v>132</v>
      </c>
      <c r="S364" s="52">
        <f>SUMIFS(GENED!$O:$O,GENED!$A:$A,$A364,GENED!$B:$B,$B364)</f>
        <v>55176</v>
      </c>
      <c r="T364" s="52">
        <f>SUMIFS(GENED!$AQ:$AQ,GENED!$A:$A,$A364,GENED!$B:$B,$B364)</f>
        <v>25824</v>
      </c>
      <c r="U364" s="52">
        <f>SUMIFS(GENED!$AA:$AA,GENED!$A:$A,$A364,GENED!$B:$B,$B364)</f>
        <v>0</v>
      </c>
      <c r="V364" s="52">
        <f>SUMIFS(GENED!$S:$S,GENED!$A:$A,$A364,GENED!$B:$B,$B364)</f>
        <v>0</v>
      </c>
      <c r="W364" s="53">
        <f>SUMIFS(EL!D:D,EL!$A:$A,$A364,EL!$B:$B,$B364)</f>
        <v>11951</v>
      </c>
      <c r="X364" s="52">
        <f>SUMIFS('Student Support Aid'!G:G,'Student Support Aid'!$A:$A,$A364,'Student Support Aid'!$B:$B,$B364)</f>
        <v>20000</v>
      </c>
      <c r="Y364" s="53">
        <f>SUMIFS('School Library Aid'!I:I,'School Library Aid'!$A:$A,$A364,'School Library Aid'!$B:$B,$B364)</f>
        <v>20000</v>
      </c>
      <c r="Z364" s="53">
        <f>SUMIF(AIEA!A:A,A364,AIEA!D:D)</f>
        <v>0</v>
      </c>
      <c r="AA364" s="53">
        <f>SUMIFS('EOS GE25-F23-WEBLOAD'!$G:$G,'EOS GE25-F23-WEBLOAD'!$A:$A,$A364,'EOS GE25-F23-WEBLOAD'!$B:$B,$B364)*2</f>
        <v>264</v>
      </c>
      <c r="AB364" s="53">
        <v>0</v>
      </c>
      <c r="AC364" s="53">
        <f>SUMIFS(SPED!E:E,SPED!A:A,A364,SPED!B:B,B364)</f>
        <v>0</v>
      </c>
      <c r="AD364" s="55">
        <f t="shared" ref="AD364:AD427" si="72">SUM(S364:AC364)</f>
        <v>133215</v>
      </c>
      <c r="AE364" s="55">
        <f t="shared" ref="AE364:AE395" si="73">IFERROR(AD364/R364,0)</f>
        <v>1009.2045454545455</v>
      </c>
      <c r="AF364" s="51"/>
    </row>
    <row r="365" spans="1:32" x14ac:dyDescent="0.25">
      <c r="A365" s="49">
        <v>4001</v>
      </c>
      <c r="B365" s="49">
        <v>7</v>
      </c>
      <c r="C365" s="49" t="s">
        <v>388</v>
      </c>
      <c r="D365" s="5">
        <v>7</v>
      </c>
      <c r="E365" s="52">
        <f>SUMIFS('EOS GE24-F23-WEBLOAD'!$G:$G,'EOS GE24-F23-WEBLOAD'!$A:$A,$A365,'EOS GE24-F23-WEBLOAD'!$B:$B,$B365)</f>
        <v>220.6</v>
      </c>
      <c r="F365" s="52">
        <f>SUMIFS(GENED!$F:$F,GENED!$A:$A,$A365,GENED!$B:$B,$B365)</f>
        <v>60665</v>
      </c>
      <c r="G365" s="52">
        <f>SUMIFS(GENED!$AM:$AM,GENED!$A:$A,$A365,GENED!$B:$B,$B365)</f>
        <v>69</v>
      </c>
      <c r="H365" s="52">
        <f>SUMIFS(GENED!$J:$J,GENED!$A:$A,$A365,GENED!$B:$B,$B365)</f>
        <v>2529</v>
      </c>
      <c r="I365" s="52">
        <f>SUMIFS(EL!C:C,EL!$A:$A,$A365,EL!$B:$B,$B365)</f>
        <v>10511</v>
      </c>
      <c r="J365" s="52">
        <f>SUMIFS('Student Support Aid'!F:F,'Student Support Aid'!$A:$A,$A365,'Student Support Aid'!$B:$B,$B365)</f>
        <v>20000</v>
      </c>
      <c r="K365" s="52">
        <f>SUMIFS('School Library Aid'!H:H,'School Library Aid'!$A:$A,$A365,'School Library Aid'!$B:$B,$B365)</f>
        <v>20000</v>
      </c>
      <c r="L365" s="52">
        <v>0</v>
      </c>
      <c r="M365" s="52">
        <f>SUMIFS('EOS GE24-F23-WEBLOAD'!$G:$G,'EOS GE24-F23-WEBLOAD'!$A:$A,$A365,'EOS GE24-F23-WEBLOAD'!$B:$B,$B365)*2</f>
        <v>441.2</v>
      </c>
      <c r="N365" s="52">
        <f>SUMIFS(SPED!D:D,SPED!A:A,A365,SPED!B:B,B365)</f>
        <v>0</v>
      </c>
      <c r="O365" s="55">
        <f t="shared" si="70"/>
        <v>114215.2</v>
      </c>
      <c r="P365" s="52">
        <f t="shared" si="71"/>
        <v>517.74796010879425</v>
      </c>
      <c r="Q365" s="64"/>
      <c r="R365" s="52">
        <f>SUMIFS('EOS GE25-F23-WEBLOAD'!$G:$G,'EOS GE25-F23-WEBLOAD'!$A:$A,$A365,'EOS GE25-F23-WEBLOAD'!$B:$B,$B365)</f>
        <v>220.79999999999998</v>
      </c>
      <c r="S365" s="52">
        <f>SUMIFS(GENED!$O:$O,GENED!$A:$A,$A365,GENED!$B:$B,$B365)</f>
        <v>92295</v>
      </c>
      <c r="T365" s="52">
        <f>SUMIFS(GENED!$AQ:$AQ,GENED!$A:$A,$A365,GENED!$B:$B,$B365)</f>
        <v>199</v>
      </c>
      <c r="U365" s="52">
        <f>SUMIFS(GENED!$AA:$AA,GENED!$A:$A,$A365,GENED!$B:$B,$B365)</f>
        <v>0</v>
      </c>
      <c r="V365" s="52">
        <f>SUMIFS(GENED!$S:$S,GENED!$A:$A,$A365,GENED!$B:$B,$B365)</f>
        <v>2402</v>
      </c>
      <c r="W365" s="53">
        <f>SUMIFS(EL!D:D,EL!$A:$A,$A365,EL!$B:$B,$B365)</f>
        <v>10511</v>
      </c>
      <c r="X365" s="52">
        <f>SUMIFS('Student Support Aid'!G:G,'Student Support Aid'!$A:$A,$A365,'Student Support Aid'!$B:$B,$B365)</f>
        <v>20000</v>
      </c>
      <c r="Y365" s="53">
        <f>SUMIFS('School Library Aid'!I:I,'School Library Aid'!$A:$A,$A365,'School Library Aid'!$B:$B,$B365)</f>
        <v>20000</v>
      </c>
      <c r="Z365" s="53">
        <f>SUMIF(AIEA!A:A,A365,AIEA!D:D)</f>
        <v>0</v>
      </c>
      <c r="AA365" s="53">
        <f>SUMIFS('EOS GE25-F23-WEBLOAD'!$G:$G,'EOS GE25-F23-WEBLOAD'!$A:$A,$A365,'EOS GE25-F23-WEBLOAD'!$B:$B,$B365)*2</f>
        <v>441.59999999999997</v>
      </c>
      <c r="AB365" s="53">
        <v>0</v>
      </c>
      <c r="AC365" s="53">
        <f>SUMIFS(SPED!E:E,SPED!A:A,A365,SPED!B:B,B365)</f>
        <v>0</v>
      </c>
      <c r="AD365" s="55">
        <f t="shared" si="72"/>
        <v>145848.6</v>
      </c>
      <c r="AE365" s="55">
        <f t="shared" si="73"/>
        <v>660.54619565217399</v>
      </c>
      <c r="AF365" s="51"/>
    </row>
    <row r="366" spans="1:32" x14ac:dyDescent="0.25">
      <c r="A366" s="49">
        <v>4003</v>
      </c>
      <c r="B366" s="49">
        <v>7</v>
      </c>
      <c r="C366" s="49" t="s">
        <v>389</v>
      </c>
      <c r="D366" s="5">
        <v>7</v>
      </c>
      <c r="E366" s="52">
        <f>SUMIFS('EOS GE24-F23-WEBLOAD'!$G:$G,'EOS GE24-F23-WEBLOAD'!$A:$A,$A366,'EOS GE24-F23-WEBLOAD'!$B:$B,$B366)</f>
        <v>113.8</v>
      </c>
      <c r="F366" s="52">
        <f>SUMIFS(GENED!$F:$F,GENED!$A:$A,$A366,GENED!$B:$B,$B366)</f>
        <v>31295</v>
      </c>
      <c r="G366" s="52">
        <f>SUMIFS(GENED!$AM:$AM,GENED!$A:$A,$A366,GENED!$B:$B,$B366)</f>
        <v>6862</v>
      </c>
      <c r="H366" s="52">
        <f>SUMIFS(GENED!$J:$J,GENED!$A:$A,$A366,GENED!$B:$B,$B366)</f>
        <v>537</v>
      </c>
      <c r="I366" s="52">
        <f>SUMIFS(EL!C:C,EL!$A:$A,$A366,EL!$B:$B,$B366)</f>
        <v>0</v>
      </c>
      <c r="J366" s="52">
        <f>SUMIFS('Student Support Aid'!F:F,'Student Support Aid'!$A:$A,$A366,'Student Support Aid'!$B:$B,$B366)</f>
        <v>20000</v>
      </c>
      <c r="K366" s="52">
        <f>SUMIFS('School Library Aid'!H:H,'School Library Aid'!$A:$A,$A366,'School Library Aid'!$B:$B,$B366)</f>
        <v>20000</v>
      </c>
      <c r="L366" s="52">
        <v>0</v>
      </c>
      <c r="M366" s="52">
        <f>SUMIFS('EOS GE24-F23-WEBLOAD'!$G:$G,'EOS GE24-F23-WEBLOAD'!$A:$A,$A366,'EOS GE24-F23-WEBLOAD'!$B:$B,$B366)*2</f>
        <v>227.6</v>
      </c>
      <c r="N366" s="52">
        <f>SUMIFS(SPED!D:D,SPED!A:A,A366,SPED!B:B,B366)</f>
        <v>0</v>
      </c>
      <c r="O366" s="55">
        <f t="shared" si="70"/>
        <v>78921.600000000006</v>
      </c>
      <c r="P366" s="52">
        <f t="shared" si="71"/>
        <v>693.5114235500879</v>
      </c>
      <c r="Q366" s="64"/>
      <c r="R366" s="52">
        <f>SUMIFS('EOS GE25-F23-WEBLOAD'!$G:$G,'EOS GE25-F23-WEBLOAD'!$A:$A,$A366,'EOS GE25-F23-WEBLOAD'!$B:$B,$B366)</f>
        <v>113.8</v>
      </c>
      <c r="S366" s="52">
        <f>SUMIFS(GENED!$O:$O,GENED!$A:$A,$A366,GENED!$B:$B,$B366)</f>
        <v>47569</v>
      </c>
      <c r="T366" s="52">
        <f>SUMIFS(GENED!$AQ:$AQ,GENED!$A:$A,$A366,GENED!$B:$B,$B366)</f>
        <v>8954</v>
      </c>
      <c r="U366" s="52">
        <f>SUMIFS(GENED!$AA:$AA,GENED!$A:$A,$A366,GENED!$B:$B,$B366)</f>
        <v>0</v>
      </c>
      <c r="V366" s="52">
        <f>SUMIFS(GENED!$S:$S,GENED!$A:$A,$A366,GENED!$B:$B,$B366)</f>
        <v>510</v>
      </c>
      <c r="W366" s="53">
        <f>SUMIFS(EL!D:D,EL!$A:$A,$A366,EL!$B:$B,$B366)</f>
        <v>0</v>
      </c>
      <c r="X366" s="52">
        <f>SUMIFS('Student Support Aid'!G:G,'Student Support Aid'!$A:$A,$A366,'Student Support Aid'!$B:$B,$B366)</f>
        <v>20000</v>
      </c>
      <c r="Y366" s="53">
        <f>SUMIFS('School Library Aid'!I:I,'School Library Aid'!$A:$A,$A366,'School Library Aid'!$B:$B,$B366)</f>
        <v>20000</v>
      </c>
      <c r="Z366" s="53">
        <f>SUMIF(AIEA!A:A,A366,AIEA!D:D)</f>
        <v>0</v>
      </c>
      <c r="AA366" s="53">
        <f>SUMIFS('EOS GE25-F23-WEBLOAD'!$G:$G,'EOS GE25-F23-WEBLOAD'!$A:$A,$A366,'EOS GE25-F23-WEBLOAD'!$B:$B,$B366)*2</f>
        <v>227.6</v>
      </c>
      <c r="AB366" s="53">
        <v>0</v>
      </c>
      <c r="AC366" s="53">
        <f>SUMIFS(SPED!E:E,SPED!A:A,A366,SPED!B:B,B366)</f>
        <v>0</v>
      </c>
      <c r="AD366" s="55">
        <f t="shared" si="72"/>
        <v>97260.6</v>
      </c>
      <c r="AE366" s="55">
        <f t="shared" si="73"/>
        <v>854.6625659050967</v>
      </c>
      <c r="AF366" s="51"/>
    </row>
    <row r="367" spans="1:32" x14ac:dyDescent="0.25">
      <c r="A367" s="49">
        <v>4005</v>
      </c>
      <c r="B367" s="49">
        <v>7</v>
      </c>
      <c r="C367" s="49" t="s">
        <v>390</v>
      </c>
      <c r="D367" s="5">
        <v>7</v>
      </c>
      <c r="E367" s="52">
        <f>SUMIFS('EOS GE24-F23-WEBLOAD'!$G:$G,'EOS GE24-F23-WEBLOAD'!$A:$A,$A367,'EOS GE24-F23-WEBLOAD'!$B:$B,$B367)</f>
        <v>49.8</v>
      </c>
      <c r="F367" s="52">
        <f>SUMIFS(GENED!$F:$F,GENED!$A:$A,$A367,GENED!$B:$B,$B367)</f>
        <v>13695</v>
      </c>
      <c r="G367" s="52">
        <f>SUMIFS(GENED!$AM:$AM,GENED!$A:$A,$A367,GENED!$B:$B,$B367)</f>
        <v>10612</v>
      </c>
      <c r="H367" s="52">
        <f>SUMIFS(GENED!$J:$J,GENED!$A:$A,$A367,GENED!$B:$B,$B367)</f>
        <v>0</v>
      </c>
      <c r="I367" s="52">
        <f>SUMIFS(EL!C:C,EL!$A:$A,$A367,EL!$B:$B,$B367)</f>
        <v>0</v>
      </c>
      <c r="J367" s="52">
        <f>SUMIFS('Student Support Aid'!F:F,'Student Support Aid'!$A:$A,$A367,'Student Support Aid'!$B:$B,$B367)</f>
        <v>20000</v>
      </c>
      <c r="K367" s="52">
        <f>SUMIFS('School Library Aid'!H:H,'School Library Aid'!$A:$A,$A367,'School Library Aid'!$B:$B,$B367)</f>
        <v>20000</v>
      </c>
      <c r="L367" s="52">
        <v>0</v>
      </c>
      <c r="M367" s="52">
        <f>SUMIFS('EOS GE24-F23-WEBLOAD'!$G:$G,'EOS GE24-F23-WEBLOAD'!$A:$A,$A367,'EOS GE24-F23-WEBLOAD'!$B:$B,$B367)*2</f>
        <v>99.6</v>
      </c>
      <c r="N367" s="52">
        <f>SUMIFS(SPED!D:D,SPED!A:A,A367,SPED!B:B,B367)</f>
        <v>0</v>
      </c>
      <c r="O367" s="55">
        <f t="shared" si="70"/>
        <v>64406.6</v>
      </c>
      <c r="P367" s="52">
        <f t="shared" si="71"/>
        <v>1293.3052208835343</v>
      </c>
      <c r="Q367" s="64"/>
      <c r="R367" s="52">
        <f>SUMIFS('EOS GE25-F23-WEBLOAD'!$G:$G,'EOS GE25-F23-WEBLOAD'!$A:$A,$A367,'EOS GE25-F23-WEBLOAD'!$B:$B,$B367)</f>
        <v>46.400000000000006</v>
      </c>
      <c r="S367" s="52">
        <f>SUMIFS(GENED!$O:$O,GENED!$A:$A,$A367,GENED!$B:$B,$B367)</f>
        <v>19395</v>
      </c>
      <c r="T367" s="52">
        <f>SUMIFS(GENED!$AQ:$AQ,GENED!$A:$A,$A367,GENED!$B:$B,$B367)</f>
        <v>15952</v>
      </c>
      <c r="U367" s="52">
        <f>SUMIFS(GENED!$AA:$AA,GENED!$A:$A,$A367,GENED!$B:$B,$B367)</f>
        <v>0</v>
      </c>
      <c r="V367" s="52">
        <f>SUMIFS(GENED!$S:$S,GENED!$A:$A,$A367,GENED!$B:$B,$B367)</f>
        <v>0</v>
      </c>
      <c r="W367" s="53">
        <f>SUMIFS(EL!D:D,EL!$A:$A,$A367,EL!$B:$B,$B367)</f>
        <v>0</v>
      </c>
      <c r="X367" s="52">
        <f>SUMIFS('Student Support Aid'!G:G,'Student Support Aid'!$A:$A,$A367,'Student Support Aid'!$B:$B,$B367)</f>
        <v>20000</v>
      </c>
      <c r="Y367" s="53">
        <f>SUMIFS('School Library Aid'!I:I,'School Library Aid'!$A:$A,$A367,'School Library Aid'!$B:$B,$B367)</f>
        <v>20000</v>
      </c>
      <c r="Z367" s="53">
        <f>SUMIF(AIEA!A:A,A367,AIEA!D:D)</f>
        <v>0</v>
      </c>
      <c r="AA367" s="53">
        <f>SUMIFS('EOS GE25-F23-WEBLOAD'!$G:$G,'EOS GE25-F23-WEBLOAD'!$A:$A,$A367,'EOS GE25-F23-WEBLOAD'!$B:$B,$B367)*2</f>
        <v>92.800000000000011</v>
      </c>
      <c r="AB367" s="53">
        <v>0</v>
      </c>
      <c r="AC367" s="53">
        <f>SUMIFS(SPED!E:E,SPED!A:A,A367,SPED!B:B,B367)</f>
        <v>0</v>
      </c>
      <c r="AD367" s="55">
        <f t="shared" si="72"/>
        <v>75439.8</v>
      </c>
      <c r="AE367" s="55">
        <f t="shared" si="73"/>
        <v>1625.8577586206895</v>
      </c>
      <c r="AF367" s="51"/>
    </row>
    <row r="368" spans="1:32" x14ac:dyDescent="0.25">
      <c r="A368" s="49">
        <v>4007</v>
      </c>
      <c r="B368" s="49">
        <v>7</v>
      </c>
      <c r="C368" s="49" t="s">
        <v>391</v>
      </c>
      <c r="D368" s="5">
        <v>7</v>
      </c>
      <c r="E368" s="52">
        <f>SUMIFS('EOS GE24-F23-WEBLOAD'!$G:$G,'EOS GE24-F23-WEBLOAD'!$A:$A,$A368,'EOS GE24-F23-WEBLOAD'!$B:$B,$B368)</f>
        <v>208.2</v>
      </c>
      <c r="F368" s="52">
        <f>SUMIFS(GENED!$F:$F,GENED!$A:$A,$A368,GENED!$B:$B,$B368)</f>
        <v>57255</v>
      </c>
      <c r="G368" s="52">
        <f>SUMIFS(GENED!$AM:$AM,GENED!$A:$A,$A368,GENED!$B:$B,$B368)</f>
        <v>9111</v>
      </c>
      <c r="H368" s="52">
        <f>SUMIFS(GENED!$J:$J,GENED!$A:$A,$A368,GENED!$B:$B,$B368)</f>
        <v>2480</v>
      </c>
      <c r="I368" s="52">
        <f>SUMIFS(EL!C:C,EL!$A:$A,$A368,EL!$B:$B,$B368)</f>
        <v>0</v>
      </c>
      <c r="J368" s="52">
        <f>SUMIFS('Student Support Aid'!F:F,'Student Support Aid'!$A:$A,$A368,'Student Support Aid'!$B:$B,$B368)</f>
        <v>20000</v>
      </c>
      <c r="K368" s="52">
        <f>SUMIFS('School Library Aid'!H:H,'School Library Aid'!$A:$A,$A368,'School Library Aid'!$B:$B,$B368)</f>
        <v>20000</v>
      </c>
      <c r="L368" s="52">
        <v>0</v>
      </c>
      <c r="M368" s="52">
        <f>SUMIFS('EOS GE24-F23-WEBLOAD'!$G:$G,'EOS GE24-F23-WEBLOAD'!$A:$A,$A368,'EOS GE24-F23-WEBLOAD'!$B:$B,$B368)*2</f>
        <v>416.4</v>
      </c>
      <c r="N368" s="52">
        <f>SUMIFS(SPED!D:D,SPED!A:A,A368,SPED!B:B,B368)</f>
        <v>0</v>
      </c>
      <c r="O368" s="55">
        <f t="shared" si="70"/>
        <v>109262.39999999999</v>
      </c>
      <c r="P368" s="52">
        <f t="shared" si="71"/>
        <v>524.79538904899141</v>
      </c>
      <c r="Q368" s="64"/>
      <c r="R368" s="52">
        <f>SUMIFS('EOS GE25-F23-WEBLOAD'!$G:$G,'EOS GE25-F23-WEBLOAD'!$A:$A,$A368,'EOS GE25-F23-WEBLOAD'!$B:$B,$B368)</f>
        <v>208.2</v>
      </c>
      <c r="S368" s="52">
        <f>SUMIFS(GENED!$O:$O,GENED!$A:$A,$A368,GENED!$B:$B,$B368)</f>
        <v>87027</v>
      </c>
      <c r="T368" s="52">
        <f>SUMIFS(GENED!$AQ:$AQ,GENED!$A:$A,$A368,GENED!$B:$B,$B368)</f>
        <v>9590</v>
      </c>
      <c r="U368" s="52">
        <f>SUMIFS(GENED!$AA:$AA,GENED!$A:$A,$A368,GENED!$B:$B,$B368)</f>
        <v>0</v>
      </c>
      <c r="V368" s="52">
        <f>SUMIFS(GENED!$S:$S,GENED!$A:$A,$A368,GENED!$B:$B,$B368)</f>
        <v>2352</v>
      </c>
      <c r="W368" s="53">
        <f>SUMIFS(EL!D:D,EL!$A:$A,$A368,EL!$B:$B,$B368)</f>
        <v>0</v>
      </c>
      <c r="X368" s="52">
        <f>SUMIFS('Student Support Aid'!G:G,'Student Support Aid'!$A:$A,$A368,'Student Support Aid'!$B:$B,$B368)</f>
        <v>20000</v>
      </c>
      <c r="Y368" s="53">
        <f>SUMIFS('School Library Aid'!I:I,'School Library Aid'!$A:$A,$A368,'School Library Aid'!$B:$B,$B368)</f>
        <v>20000</v>
      </c>
      <c r="Z368" s="53">
        <f>SUMIF(AIEA!A:A,A368,AIEA!D:D)</f>
        <v>0</v>
      </c>
      <c r="AA368" s="53">
        <f>SUMIFS('EOS GE25-F23-WEBLOAD'!$G:$G,'EOS GE25-F23-WEBLOAD'!$A:$A,$A368,'EOS GE25-F23-WEBLOAD'!$B:$B,$B368)*2</f>
        <v>416.4</v>
      </c>
      <c r="AB368" s="53">
        <v>0</v>
      </c>
      <c r="AC368" s="53">
        <f>SUMIFS(SPED!E:E,SPED!A:A,A368,SPED!B:B,B368)</f>
        <v>0</v>
      </c>
      <c r="AD368" s="55">
        <f t="shared" si="72"/>
        <v>139385.4</v>
      </c>
      <c r="AE368" s="55">
        <f t="shared" si="73"/>
        <v>669.47838616714694</v>
      </c>
      <c r="AF368" s="51"/>
    </row>
    <row r="369" spans="1:32" x14ac:dyDescent="0.25">
      <c r="A369" s="49">
        <v>4008</v>
      </c>
      <c r="B369" s="49">
        <v>7</v>
      </c>
      <c r="C369" s="49" t="s">
        <v>392</v>
      </c>
      <c r="D369" s="5">
        <v>7</v>
      </c>
      <c r="E369" s="52">
        <f>SUMIFS('EOS GE24-F23-WEBLOAD'!$G:$G,'EOS GE24-F23-WEBLOAD'!$A:$A,$A369,'EOS GE24-F23-WEBLOAD'!$B:$B,$B369)</f>
        <v>1047.9499999999998</v>
      </c>
      <c r="F369" s="52">
        <f>SUMIFS(GENED!$F:$F,GENED!$A:$A,$A369,GENED!$B:$B,$B369)</f>
        <v>288186</v>
      </c>
      <c r="G369" s="52">
        <f>SUMIFS(GENED!$AM:$AM,GENED!$A:$A,$A369,GENED!$B:$B,$B369)</f>
        <v>8186</v>
      </c>
      <c r="H369" s="52">
        <f>SUMIFS(GENED!$J:$J,GENED!$A:$A,$A369,GENED!$B:$B,$B369)</f>
        <v>0</v>
      </c>
      <c r="I369" s="52">
        <f>SUMIFS(EL!C:C,EL!$A:$A,$A369,EL!$B:$B,$B369)</f>
        <v>24310</v>
      </c>
      <c r="J369" s="52">
        <f>SUMIFS('Student Support Aid'!F:F,'Student Support Aid'!$A:$A,$A369,'Student Support Aid'!$B:$B,$B369)</f>
        <v>20000</v>
      </c>
      <c r="K369" s="52">
        <f>SUMIFS('School Library Aid'!H:H,'School Library Aid'!$A:$A,$A369,'School Library Aid'!$B:$B,$B369)</f>
        <v>20000</v>
      </c>
      <c r="L369" s="52">
        <v>0</v>
      </c>
      <c r="M369" s="52">
        <f>SUMIFS('EOS GE24-F23-WEBLOAD'!$G:$G,'EOS GE24-F23-WEBLOAD'!$A:$A,$A369,'EOS GE24-F23-WEBLOAD'!$B:$B,$B369)*2</f>
        <v>2095.8999999999996</v>
      </c>
      <c r="N369" s="52">
        <f>SUMIFS(SPED!D:D,SPED!A:A,A369,SPED!B:B,B369)</f>
        <v>0</v>
      </c>
      <c r="O369" s="55">
        <f t="shared" si="70"/>
        <v>362777.9</v>
      </c>
      <c r="P369" s="52">
        <f t="shared" si="71"/>
        <v>346.17863447683578</v>
      </c>
      <c r="Q369" s="64"/>
      <c r="R369" s="52">
        <f>SUMIFS('EOS GE25-F23-WEBLOAD'!$G:$G,'EOS GE25-F23-WEBLOAD'!$A:$A,$A369,'EOS GE25-F23-WEBLOAD'!$B:$B,$B369)</f>
        <v>1187.5500000000002</v>
      </c>
      <c r="S369" s="52">
        <f>SUMIFS(GENED!$O:$O,GENED!$A:$A,$A369,GENED!$B:$B,$B369)</f>
        <v>496396</v>
      </c>
      <c r="T369" s="52">
        <f>SUMIFS(GENED!$AQ:$AQ,GENED!$A:$A,$A369,GENED!$B:$B,$B369)</f>
        <v>14444</v>
      </c>
      <c r="U369" s="52">
        <f>SUMIFS(GENED!$AA:$AA,GENED!$A:$A,$A369,GENED!$B:$B,$B369)</f>
        <v>0</v>
      </c>
      <c r="V369" s="52">
        <f>SUMIFS(GENED!$S:$S,GENED!$A:$A,$A369,GENED!$B:$B,$B369)</f>
        <v>0</v>
      </c>
      <c r="W369" s="53">
        <f>SUMIFS(EL!D:D,EL!$A:$A,$A369,EL!$B:$B,$B369)</f>
        <v>27241</v>
      </c>
      <c r="X369" s="52">
        <f>SUMIFS('Student Support Aid'!G:G,'Student Support Aid'!$A:$A,$A369,'Student Support Aid'!$B:$B,$B369)</f>
        <v>20283.353999999999</v>
      </c>
      <c r="Y369" s="53">
        <f>SUMIFS('School Library Aid'!I:I,'School Library Aid'!$A:$A,$A369,'School Library Aid'!$B:$B,$B369)</f>
        <v>20000</v>
      </c>
      <c r="Z369" s="53">
        <f>SUMIF(AIEA!A:A,A369,AIEA!D:D)</f>
        <v>0</v>
      </c>
      <c r="AA369" s="53">
        <f>SUMIFS('EOS GE25-F23-WEBLOAD'!$G:$G,'EOS GE25-F23-WEBLOAD'!$A:$A,$A369,'EOS GE25-F23-WEBLOAD'!$B:$B,$B369)*2</f>
        <v>2375.1000000000004</v>
      </c>
      <c r="AB369" s="53">
        <v>0</v>
      </c>
      <c r="AC369" s="53">
        <f>SUMIFS(SPED!E:E,SPED!A:A,A369,SPED!B:B,B369)</f>
        <v>0</v>
      </c>
      <c r="AD369" s="55">
        <f t="shared" si="72"/>
        <v>580739.45400000003</v>
      </c>
      <c r="AE369" s="55">
        <f t="shared" si="73"/>
        <v>489.02316028798782</v>
      </c>
      <c r="AF369" s="51"/>
    </row>
    <row r="370" spans="1:32" x14ac:dyDescent="0.25">
      <c r="A370" s="49">
        <v>4011</v>
      </c>
      <c r="B370" s="49">
        <v>7</v>
      </c>
      <c r="C370" s="49" t="s">
        <v>393</v>
      </c>
      <c r="D370" s="5">
        <v>7</v>
      </c>
      <c r="E370" s="52">
        <f>SUMIFS('EOS GE24-F23-WEBLOAD'!$G:$G,'EOS GE24-F23-WEBLOAD'!$A:$A,$A370,'EOS GE24-F23-WEBLOAD'!$B:$B,$B370)</f>
        <v>956</v>
      </c>
      <c r="F370" s="52">
        <f>SUMIFS(GENED!$F:$F,GENED!$A:$A,$A370,GENED!$B:$B,$B370)</f>
        <v>262900</v>
      </c>
      <c r="G370" s="52">
        <f>SUMIFS(GENED!$AM:$AM,GENED!$A:$A,$A370,GENED!$B:$B,$B370)</f>
        <v>93072</v>
      </c>
      <c r="H370" s="52">
        <f>SUMIFS(GENED!$J:$J,GENED!$A:$A,$A370,GENED!$B:$B,$B370)</f>
        <v>0</v>
      </c>
      <c r="I370" s="52">
        <f>SUMIFS(EL!C:C,EL!$A:$A,$A370,EL!$B:$B,$B370)</f>
        <v>37036</v>
      </c>
      <c r="J370" s="52">
        <f>SUMIFS('Student Support Aid'!F:F,'Student Support Aid'!$A:$A,$A370,'Student Support Aid'!$B:$B,$B370)</f>
        <v>20000</v>
      </c>
      <c r="K370" s="52">
        <f>SUMIFS('School Library Aid'!H:H,'School Library Aid'!$A:$A,$A370,'School Library Aid'!$B:$B,$B370)</f>
        <v>20000</v>
      </c>
      <c r="L370" s="52">
        <v>21420</v>
      </c>
      <c r="M370" s="52">
        <f>SUMIFS('EOS GE24-F23-WEBLOAD'!$G:$G,'EOS GE24-F23-WEBLOAD'!$A:$A,$A370,'EOS GE24-F23-WEBLOAD'!$B:$B,$B370)*2</f>
        <v>1912</v>
      </c>
      <c r="N370" s="52">
        <f>SUMIFS(SPED!D:D,SPED!A:A,A370,SPED!B:B,B370)</f>
        <v>0</v>
      </c>
      <c r="O370" s="55">
        <f t="shared" si="70"/>
        <v>456340</v>
      </c>
      <c r="P370" s="52">
        <f t="shared" si="71"/>
        <v>477.3430962343096</v>
      </c>
      <c r="Q370" s="64"/>
      <c r="R370" s="52">
        <f>SUMIFS('EOS GE25-F23-WEBLOAD'!$G:$G,'EOS GE25-F23-WEBLOAD'!$A:$A,$A370,'EOS GE25-F23-WEBLOAD'!$B:$B,$B370)</f>
        <v>956</v>
      </c>
      <c r="S370" s="52">
        <f>SUMIFS(GENED!$O:$O,GENED!$A:$A,$A370,GENED!$B:$B,$B370)</f>
        <v>399608</v>
      </c>
      <c r="T370" s="52">
        <f>SUMIFS(GENED!$AQ:$AQ,GENED!$A:$A,$A370,GENED!$B:$B,$B370)</f>
        <v>144789</v>
      </c>
      <c r="U370" s="52">
        <f>SUMIFS(GENED!$AA:$AA,GENED!$A:$A,$A370,GENED!$B:$B,$B370)</f>
        <v>0</v>
      </c>
      <c r="V370" s="52">
        <f>SUMIFS(GENED!$S:$S,GENED!$A:$A,$A370,GENED!$B:$B,$B370)</f>
        <v>0</v>
      </c>
      <c r="W370" s="53">
        <f>SUMIFS(EL!D:D,EL!$A:$A,$A370,EL!$B:$B,$B370)</f>
        <v>37036</v>
      </c>
      <c r="X370" s="52">
        <f>SUMIFS('Student Support Aid'!G:G,'Student Support Aid'!$A:$A,$A370,'Student Support Aid'!$B:$B,$B370)</f>
        <v>20000</v>
      </c>
      <c r="Y370" s="53">
        <f>SUMIFS('School Library Aid'!I:I,'School Library Aid'!$A:$A,$A370,'School Library Aid'!$B:$B,$B370)</f>
        <v>20000</v>
      </c>
      <c r="Z370" s="53">
        <f>SUMIF(AIEA!A:A,A370,AIEA!D:D)</f>
        <v>21562</v>
      </c>
      <c r="AA370" s="53">
        <f>SUMIFS('EOS GE25-F23-WEBLOAD'!$G:$G,'EOS GE25-F23-WEBLOAD'!$A:$A,$A370,'EOS GE25-F23-WEBLOAD'!$B:$B,$B370)*2</f>
        <v>1912</v>
      </c>
      <c r="AB370" s="53">
        <v>0</v>
      </c>
      <c r="AC370" s="53">
        <f>SUMIFS(SPED!E:E,SPED!A:A,A370,SPED!B:B,B370)</f>
        <v>0</v>
      </c>
      <c r="AD370" s="55">
        <f t="shared" si="72"/>
        <v>644907</v>
      </c>
      <c r="AE370" s="55">
        <f t="shared" si="73"/>
        <v>674.5889121338912</v>
      </c>
      <c r="AF370" s="51"/>
    </row>
    <row r="371" spans="1:32" x14ac:dyDescent="0.25">
      <c r="A371" s="49">
        <v>4015</v>
      </c>
      <c r="B371" s="49">
        <v>7</v>
      </c>
      <c r="C371" s="49" t="s">
        <v>394</v>
      </c>
      <c r="D371" s="5">
        <v>7</v>
      </c>
      <c r="E371" s="52">
        <f>SUMIFS('EOS GE24-F23-WEBLOAD'!$G:$G,'EOS GE24-F23-WEBLOAD'!$A:$A,$A371,'EOS GE24-F23-WEBLOAD'!$B:$B,$B371)</f>
        <v>978.6</v>
      </c>
      <c r="F371" s="52">
        <f>SUMIFS(GENED!$F:$F,GENED!$A:$A,$A371,GENED!$B:$B,$B371)</f>
        <v>269115</v>
      </c>
      <c r="G371" s="52">
        <f>SUMIFS(GENED!$AM:$AM,GENED!$A:$A,$A371,GENED!$B:$B,$B371)</f>
        <v>116843</v>
      </c>
      <c r="H371" s="52">
        <f>SUMIFS(GENED!$J:$J,GENED!$A:$A,$A371,GENED!$B:$B,$B371)</f>
        <v>0</v>
      </c>
      <c r="I371" s="52">
        <f>SUMIFS(EL!C:C,EL!$A:$A,$A371,EL!$B:$B,$B371)</f>
        <v>113600</v>
      </c>
      <c r="J371" s="52">
        <f>SUMIFS('Student Support Aid'!F:F,'Student Support Aid'!$A:$A,$A371,'Student Support Aid'!$B:$B,$B371)</f>
        <v>20000</v>
      </c>
      <c r="K371" s="52">
        <f>SUMIFS('School Library Aid'!H:H,'School Library Aid'!$A:$A,$A371,'School Library Aid'!$B:$B,$B371)</f>
        <v>20000</v>
      </c>
      <c r="L371" s="52">
        <v>0</v>
      </c>
      <c r="M371" s="52">
        <f>SUMIFS('EOS GE24-F23-WEBLOAD'!$G:$G,'EOS GE24-F23-WEBLOAD'!$A:$A,$A371,'EOS GE24-F23-WEBLOAD'!$B:$B,$B371)*2</f>
        <v>1957.2</v>
      </c>
      <c r="N371" s="52">
        <f>SUMIFS(SPED!D:D,SPED!A:A,A371,SPED!B:B,B371)</f>
        <v>0</v>
      </c>
      <c r="O371" s="55">
        <f t="shared" si="70"/>
        <v>541515.19999999995</v>
      </c>
      <c r="P371" s="52">
        <f t="shared" si="71"/>
        <v>553.35704067034533</v>
      </c>
      <c r="Q371" s="64"/>
      <c r="R371" s="52">
        <f>SUMIFS('EOS GE25-F23-WEBLOAD'!$G:$G,'EOS GE25-F23-WEBLOAD'!$A:$A,$A371,'EOS GE25-F23-WEBLOAD'!$B:$B,$B371)</f>
        <v>1016</v>
      </c>
      <c r="S371" s="52">
        <f>SUMIFS(GENED!$O:$O,GENED!$A:$A,$A371,GENED!$B:$B,$B371)</f>
        <v>424688</v>
      </c>
      <c r="T371" s="52">
        <f>SUMIFS(GENED!$AQ:$AQ,GENED!$A:$A,$A371,GENED!$B:$B,$B371)</f>
        <v>189341</v>
      </c>
      <c r="U371" s="52">
        <f>SUMIFS(GENED!$AA:$AA,GENED!$A:$A,$A371,GENED!$B:$B,$B371)</f>
        <v>0</v>
      </c>
      <c r="V371" s="52">
        <f>SUMIFS(GENED!$S:$S,GENED!$A:$A,$A371,GENED!$B:$B,$B371)</f>
        <v>0</v>
      </c>
      <c r="W371" s="53">
        <f>SUMIFS(EL!D:D,EL!$A:$A,$A371,EL!$B:$B,$B371)</f>
        <v>113600</v>
      </c>
      <c r="X371" s="52">
        <f>SUMIFS('Student Support Aid'!G:G,'Student Support Aid'!$A:$A,$A371,'Student Support Aid'!$B:$B,$B371)</f>
        <v>20000</v>
      </c>
      <c r="Y371" s="53">
        <f>SUMIFS('School Library Aid'!I:I,'School Library Aid'!$A:$A,$A371,'School Library Aid'!$B:$B,$B371)</f>
        <v>20000</v>
      </c>
      <c r="Z371" s="53">
        <f>SUMIF(AIEA!A:A,A371,AIEA!D:D)</f>
        <v>0</v>
      </c>
      <c r="AA371" s="53">
        <f>SUMIFS('EOS GE25-F23-WEBLOAD'!$G:$G,'EOS GE25-F23-WEBLOAD'!$A:$A,$A371,'EOS GE25-F23-WEBLOAD'!$B:$B,$B371)*2</f>
        <v>2032</v>
      </c>
      <c r="AB371" s="53">
        <v>0</v>
      </c>
      <c r="AC371" s="53">
        <f>SUMIFS(SPED!E:E,SPED!A:A,A371,SPED!B:B,B371)</f>
        <v>0</v>
      </c>
      <c r="AD371" s="55">
        <f t="shared" si="72"/>
        <v>769661</v>
      </c>
      <c r="AE371" s="55">
        <f t="shared" si="73"/>
        <v>757.54035433070862</v>
      </c>
      <c r="AF371" s="51"/>
    </row>
    <row r="372" spans="1:32" x14ac:dyDescent="0.25">
      <c r="A372" s="49">
        <v>4016</v>
      </c>
      <c r="B372" s="49">
        <v>7</v>
      </c>
      <c r="C372" s="49" t="s">
        <v>395</v>
      </c>
      <c r="D372" s="5">
        <v>7</v>
      </c>
      <c r="E372" s="52">
        <f>SUMIFS('EOS GE24-F23-WEBLOAD'!$G:$G,'EOS GE24-F23-WEBLOAD'!$A:$A,$A372,'EOS GE24-F23-WEBLOAD'!$B:$B,$B372)</f>
        <v>229.60000000000002</v>
      </c>
      <c r="F372" s="52">
        <f>SUMIFS(GENED!$F:$F,GENED!$A:$A,$A372,GENED!$B:$B,$B372)</f>
        <v>63140</v>
      </c>
      <c r="G372" s="52">
        <f>SUMIFS(GENED!$AM:$AM,GENED!$A:$A,$A372,GENED!$B:$B,$B372)</f>
        <v>-1498</v>
      </c>
      <c r="H372" s="52">
        <f>SUMIFS(GENED!$J:$J,GENED!$A:$A,$A372,GENED!$B:$B,$B372)</f>
        <v>710</v>
      </c>
      <c r="I372" s="52">
        <f>SUMIFS(EL!C:C,EL!$A:$A,$A372,EL!$B:$B,$B372)</f>
        <v>10509</v>
      </c>
      <c r="J372" s="52">
        <f>SUMIFS('Student Support Aid'!F:F,'Student Support Aid'!$A:$A,$A372,'Student Support Aid'!$B:$B,$B372)</f>
        <v>20000</v>
      </c>
      <c r="K372" s="52">
        <f>SUMIFS('School Library Aid'!H:H,'School Library Aid'!$A:$A,$A372,'School Library Aid'!$B:$B,$B372)</f>
        <v>20000</v>
      </c>
      <c r="L372" s="52">
        <v>0</v>
      </c>
      <c r="M372" s="52">
        <f>SUMIFS('EOS GE24-F23-WEBLOAD'!$G:$G,'EOS GE24-F23-WEBLOAD'!$A:$A,$A372,'EOS GE24-F23-WEBLOAD'!$B:$B,$B372)*2</f>
        <v>459.20000000000005</v>
      </c>
      <c r="N372" s="52">
        <f>SUMIFS(SPED!D:D,SPED!A:A,A372,SPED!B:B,B372)</f>
        <v>0</v>
      </c>
      <c r="O372" s="55">
        <f t="shared" si="70"/>
        <v>113320.2</v>
      </c>
      <c r="P372" s="52">
        <f t="shared" si="71"/>
        <v>493.55487804878044</v>
      </c>
      <c r="Q372" s="64"/>
      <c r="R372" s="52">
        <f>SUMIFS('EOS GE25-F23-WEBLOAD'!$G:$G,'EOS GE25-F23-WEBLOAD'!$A:$A,$A372,'EOS GE25-F23-WEBLOAD'!$B:$B,$B372)</f>
        <v>229.60000000000002</v>
      </c>
      <c r="S372" s="52">
        <f>SUMIFS(GENED!$O:$O,GENED!$A:$A,$A372,GENED!$B:$B,$B372)</f>
        <v>95973</v>
      </c>
      <c r="T372" s="52">
        <f>SUMIFS(GENED!$AQ:$AQ,GENED!$A:$A,$A372,GENED!$B:$B,$B372)</f>
        <v>-2233</v>
      </c>
      <c r="U372" s="52">
        <f>SUMIFS(GENED!$AA:$AA,GENED!$A:$A,$A372,GENED!$B:$B,$B372)</f>
        <v>0</v>
      </c>
      <c r="V372" s="52">
        <f>SUMIFS(GENED!$S:$S,GENED!$A:$A,$A372,GENED!$B:$B,$B372)</f>
        <v>674</v>
      </c>
      <c r="W372" s="53">
        <f>SUMIFS(EL!D:D,EL!$A:$A,$A372,EL!$B:$B,$B372)</f>
        <v>10509</v>
      </c>
      <c r="X372" s="52">
        <f>SUMIFS('Student Support Aid'!G:G,'Student Support Aid'!$A:$A,$A372,'Student Support Aid'!$B:$B,$B372)</f>
        <v>20000</v>
      </c>
      <c r="Y372" s="53">
        <f>SUMIFS('School Library Aid'!I:I,'School Library Aid'!$A:$A,$A372,'School Library Aid'!$B:$B,$B372)</f>
        <v>20000</v>
      </c>
      <c r="Z372" s="53">
        <f>SUMIF(AIEA!A:A,A372,AIEA!D:D)</f>
        <v>0</v>
      </c>
      <c r="AA372" s="53">
        <f>SUMIFS('EOS GE25-F23-WEBLOAD'!$G:$G,'EOS GE25-F23-WEBLOAD'!$A:$A,$A372,'EOS GE25-F23-WEBLOAD'!$B:$B,$B372)*2</f>
        <v>459.20000000000005</v>
      </c>
      <c r="AB372" s="53">
        <v>0</v>
      </c>
      <c r="AC372" s="53">
        <f>SUMIFS(SPED!E:E,SPED!A:A,A372,SPED!B:B,B372)</f>
        <v>0</v>
      </c>
      <c r="AD372" s="55">
        <f t="shared" si="72"/>
        <v>145382.20000000001</v>
      </c>
      <c r="AE372" s="55">
        <f t="shared" si="73"/>
        <v>633.19773519163766</v>
      </c>
      <c r="AF372" s="51"/>
    </row>
    <row r="373" spans="1:32" x14ac:dyDescent="0.25">
      <c r="A373" s="49">
        <v>4017</v>
      </c>
      <c r="B373" s="49">
        <v>7</v>
      </c>
      <c r="C373" s="49" t="s">
        <v>396</v>
      </c>
      <c r="D373" s="5">
        <v>7</v>
      </c>
      <c r="E373" s="52">
        <f>SUMIFS('EOS GE24-F23-WEBLOAD'!$G:$G,'EOS GE24-F23-WEBLOAD'!$A:$A,$A373,'EOS GE24-F23-WEBLOAD'!$B:$B,$B373)</f>
        <v>5529.5999999999995</v>
      </c>
      <c r="F373" s="52">
        <f>SUMIFS(GENED!$F:$F,GENED!$A:$A,$A373,GENED!$B:$B,$B373)</f>
        <v>1520640</v>
      </c>
      <c r="G373" s="52">
        <f>SUMIFS(GENED!$AM:$AM,GENED!$A:$A,$A373,GENED!$B:$B,$B373)</f>
        <v>390589</v>
      </c>
      <c r="H373" s="52">
        <f>SUMIFS(GENED!$J:$J,GENED!$A:$A,$A373,GENED!$B:$B,$B373)</f>
        <v>0</v>
      </c>
      <c r="I373" s="52">
        <f>SUMIFS(EL!C:C,EL!$A:$A,$A373,EL!$B:$B,$B373)</f>
        <v>137232</v>
      </c>
      <c r="J373" s="52">
        <f>SUMIFS('Student Support Aid'!F:F,'Student Support Aid'!$A:$A,$A373,'Student Support Aid'!$B:$B,$B373)</f>
        <v>66023.423999999985</v>
      </c>
      <c r="K373" s="52">
        <f>SUMIFS('School Library Aid'!H:H,'School Library Aid'!$A:$A,$A373,'School Library Aid'!$B:$B,$B373)</f>
        <v>89081.855999999985</v>
      </c>
      <c r="L373" s="52">
        <v>52376</v>
      </c>
      <c r="M373" s="52">
        <f>SUMIFS('EOS GE24-F23-WEBLOAD'!$G:$G,'EOS GE24-F23-WEBLOAD'!$A:$A,$A373,'EOS GE24-F23-WEBLOAD'!$B:$B,$B373)*2</f>
        <v>11059.199999999999</v>
      </c>
      <c r="N373" s="52">
        <f>SUMIFS(SPED!D:D,SPED!A:A,A373,SPED!B:B,B373)</f>
        <v>0</v>
      </c>
      <c r="O373" s="55">
        <f t="shared" si="70"/>
        <v>2267001.4800000004</v>
      </c>
      <c r="P373" s="52">
        <f t="shared" si="71"/>
        <v>409.97567274305567</v>
      </c>
      <c r="Q373" s="64"/>
      <c r="R373" s="52">
        <f>SUMIFS('EOS GE25-F23-WEBLOAD'!$G:$G,'EOS GE25-F23-WEBLOAD'!$A:$A,$A373,'EOS GE25-F23-WEBLOAD'!$B:$B,$B373)</f>
        <v>5529.5999999999995</v>
      </c>
      <c r="S373" s="52">
        <f>SUMIFS(GENED!$O:$O,GENED!$A:$A,$A373,GENED!$B:$B,$B373)</f>
        <v>2311373</v>
      </c>
      <c r="T373" s="52">
        <f>SUMIFS(GENED!$AQ:$AQ,GENED!$A:$A,$A373,GENED!$B:$B,$B373)</f>
        <v>535323</v>
      </c>
      <c r="U373" s="52">
        <f>SUMIFS(GENED!$AA:$AA,GENED!$A:$A,$A373,GENED!$B:$B,$B373)</f>
        <v>0</v>
      </c>
      <c r="V373" s="52">
        <f>SUMIFS(GENED!$S:$S,GENED!$A:$A,$A373,GENED!$B:$B,$B373)</f>
        <v>0</v>
      </c>
      <c r="W373" s="53">
        <f>SUMIFS(EL!D:D,EL!$A:$A,$A373,EL!$B:$B,$B373)</f>
        <v>137232</v>
      </c>
      <c r="X373" s="52">
        <f>SUMIFS('Student Support Aid'!G:G,'Student Support Aid'!$A:$A,$A373,'Student Support Aid'!$B:$B,$B373)</f>
        <v>94445.567999999985</v>
      </c>
      <c r="Y373" s="53">
        <f>SUMIFS('School Library Aid'!I:I,'School Library Aid'!$A:$A,$A373,'School Library Aid'!$B:$B,$B373)</f>
        <v>89081.855999999985</v>
      </c>
      <c r="Z373" s="53">
        <f>SUMIF(AIEA!A:A,A373,AIEA!D:D)</f>
        <v>53796</v>
      </c>
      <c r="AA373" s="53">
        <f>SUMIFS('EOS GE25-F23-WEBLOAD'!$G:$G,'EOS GE25-F23-WEBLOAD'!$A:$A,$A373,'EOS GE25-F23-WEBLOAD'!$B:$B,$B373)*2</f>
        <v>11059.199999999999</v>
      </c>
      <c r="AB373" s="53">
        <v>0</v>
      </c>
      <c r="AC373" s="53">
        <f>SUMIFS(SPED!E:E,SPED!A:A,A373,SPED!B:B,B373)</f>
        <v>0</v>
      </c>
      <c r="AD373" s="55">
        <f t="shared" si="72"/>
        <v>3232310.6240000003</v>
      </c>
      <c r="AE373" s="55">
        <f t="shared" si="73"/>
        <v>584.54691550925941</v>
      </c>
      <c r="AF373" s="51"/>
    </row>
    <row r="374" spans="1:32" x14ac:dyDescent="0.25">
      <c r="A374" s="49">
        <v>4018</v>
      </c>
      <c r="B374" s="49">
        <v>7</v>
      </c>
      <c r="C374" s="49" t="s">
        <v>397</v>
      </c>
      <c r="D374" s="5">
        <v>7</v>
      </c>
      <c r="E374" s="52">
        <f>SUMIFS('EOS GE24-F23-WEBLOAD'!$G:$G,'EOS GE24-F23-WEBLOAD'!$A:$A,$A374,'EOS GE24-F23-WEBLOAD'!$B:$B,$B374)</f>
        <v>475</v>
      </c>
      <c r="F374" s="52">
        <f>SUMIFS(GENED!$F:$F,GENED!$A:$A,$A374,GENED!$B:$B,$B374)</f>
        <v>130625</v>
      </c>
      <c r="G374" s="52">
        <f>SUMIFS(GENED!$AM:$AM,GENED!$A:$A,$A374,GENED!$B:$B,$B374)</f>
        <v>56559</v>
      </c>
      <c r="H374" s="52">
        <f>SUMIFS(GENED!$J:$J,GENED!$A:$A,$A374,GENED!$B:$B,$B374)</f>
        <v>0</v>
      </c>
      <c r="I374" s="52">
        <f>SUMIFS(EL!C:C,EL!$A:$A,$A374,EL!$B:$B,$B374)</f>
        <v>99400</v>
      </c>
      <c r="J374" s="52">
        <f>SUMIFS('Student Support Aid'!F:F,'Student Support Aid'!$A:$A,$A374,'Student Support Aid'!$B:$B,$B374)</f>
        <v>20000</v>
      </c>
      <c r="K374" s="52">
        <f>SUMIFS('School Library Aid'!H:H,'School Library Aid'!$A:$A,$A374,'School Library Aid'!$B:$B,$B374)</f>
        <v>20000</v>
      </c>
      <c r="L374" s="52">
        <v>0</v>
      </c>
      <c r="M374" s="52">
        <f>SUMIFS('EOS GE24-F23-WEBLOAD'!$G:$G,'EOS GE24-F23-WEBLOAD'!$A:$A,$A374,'EOS GE24-F23-WEBLOAD'!$B:$B,$B374)*2</f>
        <v>950</v>
      </c>
      <c r="N374" s="52">
        <f>SUMIFS(SPED!D:D,SPED!A:A,A374,SPED!B:B,B374)</f>
        <v>0</v>
      </c>
      <c r="O374" s="55">
        <f t="shared" si="70"/>
        <v>327534</v>
      </c>
      <c r="P374" s="52">
        <f t="shared" si="71"/>
        <v>689.54526315789474</v>
      </c>
      <c r="Q374" s="64"/>
      <c r="R374" s="52">
        <f>SUMIFS('EOS GE25-F23-WEBLOAD'!$G:$G,'EOS GE25-F23-WEBLOAD'!$A:$A,$A374,'EOS GE25-F23-WEBLOAD'!$B:$B,$B374)</f>
        <v>465.6</v>
      </c>
      <c r="S374" s="52">
        <f>SUMIFS(GENED!$O:$O,GENED!$A:$A,$A374,GENED!$B:$B,$B374)</f>
        <v>194621</v>
      </c>
      <c r="T374" s="52">
        <f>SUMIFS(GENED!$AQ:$AQ,GENED!$A:$A,$A374,GENED!$B:$B,$B374)</f>
        <v>89595</v>
      </c>
      <c r="U374" s="52">
        <f>SUMIFS(GENED!$AA:$AA,GENED!$A:$A,$A374,GENED!$B:$B,$B374)</f>
        <v>0</v>
      </c>
      <c r="V374" s="52">
        <f>SUMIFS(GENED!$S:$S,GENED!$A:$A,$A374,GENED!$B:$B,$B374)</f>
        <v>0</v>
      </c>
      <c r="W374" s="53">
        <f>SUMIFS(EL!D:D,EL!$A:$A,$A374,EL!$B:$B,$B374)</f>
        <v>99400</v>
      </c>
      <c r="X374" s="52">
        <f>SUMIFS('Student Support Aid'!G:G,'Student Support Aid'!$A:$A,$A374,'Student Support Aid'!$B:$B,$B374)</f>
        <v>20000</v>
      </c>
      <c r="Y374" s="53">
        <f>SUMIFS('School Library Aid'!I:I,'School Library Aid'!$A:$A,$A374,'School Library Aid'!$B:$B,$B374)</f>
        <v>20000</v>
      </c>
      <c r="Z374" s="53">
        <f>SUMIF(AIEA!A:A,A374,AIEA!D:D)</f>
        <v>0</v>
      </c>
      <c r="AA374" s="53">
        <f>SUMIFS('EOS GE25-F23-WEBLOAD'!$G:$G,'EOS GE25-F23-WEBLOAD'!$A:$A,$A374,'EOS GE25-F23-WEBLOAD'!$B:$B,$B374)*2</f>
        <v>931.2</v>
      </c>
      <c r="AB374" s="53">
        <v>0</v>
      </c>
      <c r="AC374" s="53">
        <f>SUMIFS(SPED!E:E,SPED!A:A,A374,SPED!B:B,B374)</f>
        <v>0</v>
      </c>
      <c r="AD374" s="55">
        <f t="shared" si="72"/>
        <v>424547.2</v>
      </c>
      <c r="AE374" s="55">
        <f t="shared" si="73"/>
        <v>911.82817869415805</v>
      </c>
      <c r="AF374" s="51"/>
    </row>
    <row r="375" spans="1:32" x14ac:dyDescent="0.25">
      <c r="A375" s="49">
        <v>4020</v>
      </c>
      <c r="B375" s="49">
        <v>7</v>
      </c>
      <c r="C375" s="49" t="s">
        <v>398</v>
      </c>
      <c r="D375" s="5">
        <v>7</v>
      </c>
      <c r="E375" s="52">
        <f>SUMIFS('EOS GE24-F23-WEBLOAD'!$G:$G,'EOS GE24-F23-WEBLOAD'!$A:$A,$A375,'EOS GE24-F23-WEBLOAD'!$B:$B,$B375)</f>
        <v>969.6</v>
      </c>
      <c r="F375" s="52">
        <f>SUMIFS(GENED!$F:$F,GENED!$A:$A,$A375,GENED!$B:$B,$B375)</f>
        <v>266640</v>
      </c>
      <c r="G375" s="52">
        <f>SUMIFS(GENED!$AM:$AM,GENED!$A:$A,$A375,GENED!$B:$B,$B375)</f>
        <v>46249</v>
      </c>
      <c r="H375" s="52">
        <f>SUMIFS(GENED!$J:$J,GENED!$A:$A,$A375,GENED!$B:$B,$B375)</f>
        <v>6173</v>
      </c>
      <c r="I375" s="52">
        <f>SUMIFS(EL!C:C,EL!$A:$A,$A375,EL!$B:$B,$B375)</f>
        <v>10487</v>
      </c>
      <c r="J375" s="52">
        <f>SUMIFS('Student Support Aid'!F:F,'Student Support Aid'!$A:$A,$A375,'Student Support Aid'!$B:$B,$B375)</f>
        <v>20000</v>
      </c>
      <c r="K375" s="52">
        <f>SUMIFS('School Library Aid'!H:H,'School Library Aid'!$A:$A,$A375,'School Library Aid'!$B:$B,$B375)</f>
        <v>20000</v>
      </c>
      <c r="L375" s="52">
        <v>28946</v>
      </c>
      <c r="M375" s="52">
        <f>SUMIFS('EOS GE24-F23-WEBLOAD'!$G:$G,'EOS GE24-F23-WEBLOAD'!$A:$A,$A375,'EOS GE24-F23-WEBLOAD'!$B:$B,$B375)*2</f>
        <v>1939.2</v>
      </c>
      <c r="N375" s="52">
        <f>SUMIFS(SPED!D:D,SPED!A:A,A375,SPED!B:B,B375)</f>
        <v>0</v>
      </c>
      <c r="O375" s="55">
        <f t="shared" si="70"/>
        <v>400434.2</v>
      </c>
      <c r="P375" s="52">
        <f t="shared" si="71"/>
        <v>412.98906765676566</v>
      </c>
      <c r="Q375" s="64"/>
      <c r="R375" s="52">
        <f>SUMIFS('EOS GE25-F23-WEBLOAD'!$G:$G,'EOS GE25-F23-WEBLOAD'!$A:$A,$A375,'EOS GE25-F23-WEBLOAD'!$B:$B,$B375)</f>
        <v>969.6</v>
      </c>
      <c r="S375" s="52">
        <f>SUMIFS(GENED!$O:$O,GENED!$A:$A,$A375,GENED!$B:$B,$B375)</f>
        <v>405293</v>
      </c>
      <c r="T375" s="52">
        <f>SUMIFS(GENED!$AQ:$AQ,GENED!$A:$A,$A375,GENED!$B:$B,$B375)</f>
        <v>70498</v>
      </c>
      <c r="U375" s="52">
        <f>SUMIFS(GENED!$AA:$AA,GENED!$A:$A,$A375,GENED!$B:$B,$B375)</f>
        <v>0</v>
      </c>
      <c r="V375" s="52">
        <f>SUMIFS(GENED!$S:$S,GENED!$A:$A,$A375,GENED!$B:$B,$B375)</f>
        <v>5857</v>
      </c>
      <c r="W375" s="53">
        <f>SUMIFS(EL!D:D,EL!$A:$A,$A375,EL!$B:$B,$B375)</f>
        <v>10487</v>
      </c>
      <c r="X375" s="52">
        <f>SUMIFS('Student Support Aid'!G:G,'Student Support Aid'!$A:$A,$A375,'Student Support Aid'!$B:$B,$B375)</f>
        <v>20000</v>
      </c>
      <c r="Y375" s="53">
        <f>SUMIFS('School Library Aid'!I:I,'School Library Aid'!$A:$A,$A375,'School Library Aid'!$B:$B,$B375)</f>
        <v>20000</v>
      </c>
      <c r="Z375" s="53">
        <f>SUMIF(AIEA!A:A,A375,AIEA!D:D)</f>
        <v>29372</v>
      </c>
      <c r="AA375" s="53">
        <f>SUMIFS('EOS GE25-F23-WEBLOAD'!$G:$G,'EOS GE25-F23-WEBLOAD'!$A:$A,$A375,'EOS GE25-F23-WEBLOAD'!$B:$B,$B375)*2</f>
        <v>1939.2</v>
      </c>
      <c r="AB375" s="53">
        <v>0</v>
      </c>
      <c r="AC375" s="53">
        <f>SUMIFS(SPED!E:E,SPED!A:A,A375,SPED!B:B,B375)</f>
        <v>0</v>
      </c>
      <c r="AD375" s="55">
        <f t="shared" si="72"/>
        <v>563446.19999999995</v>
      </c>
      <c r="AE375" s="55">
        <f t="shared" si="73"/>
        <v>581.11200495049502</v>
      </c>
      <c r="AF375" s="51"/>
    </row>
    <row r="376" spans="1:32" x14ac:dyDescent="0.25">
      <c r="A376" s="49">
        <v>4025</v>
      </c>
      <c r="B376" s="49">
        <v>7</v>
      </c>
      <c r="C376" s="49" t="s">
        <v>399</v>
      </c>
      <c r="D376" s="5">
        <v>7</v>
      </c>
      <c r="E376" s="52">
        <f>SUMIFS('EOS GE24-F23-WEBLOAD'!$G:$G,'EOS GE24-F23-WEBLOAD'!$A:$A,$A376,'EOS GE24-F23-WEBLOAD'!$B:$B,$B376)</f>
        <v>184.2</v>
      </c>
      <c r="F376" s="52">
        <f>SUMIFS(GENED!$F:$F,GENED!$A:$A,$A376,GENED!$B:$B,$B376)</f>
        <v>50655</v>
      </c>
      <c r="G376" s="52">
        <f>SUMIFS(GENED!$AM:$AM,GENED!$A:$A,$A376,GENED!$B:$B,$B376)</f>
        <v>13030</v>
      </c>
      <c r="H376" s="52">
        <f>SUMIFS(GENED!$J:$J,GENED!$A:$A,$A376,GENED!$B:$B,$B376)</f>
        <v>0</v>
      </c>
      <c r="I376" s="52">
        <f>SUMIFS(EL!C:C,EL!$A:$A,$A376,EL!$B:$B,$B376)</f>
        <v>10490</v>
      </c>
      <c r="J376" s="52">
        <f>SUMIFS('Student Support Aid'!F:F,'Student Support Aid'!$A:$A,$A376,'Student Support Aid'!$B:$B,$B376)</f>
        <v>20000</v>
      </c>
      <c r="K376" s="52">
        <f>SUMIFS('School Library Aid'!H:H,'School Library Aid'!$A:$A,$A376,'School Library Aid'!$B:$B,$B376)</f>
        <v>20000</v>
      </c>
      <c r="L376" s="52">
        <v>0</v>
      </c>
      <c r="M376" s="52">
        <f>SUMIFS('EOS GE24-F23-WEBLOAD'!$G:$G,'EOS GE24-F23-WEBLOAD'!$A:$A,$A376,'EOS GE24-F23-WEBLOAD'!$B:$B,$B376)*2</f>
        <v>368.4</v>
      </c>
      <c r="N376" s="52">
        <f>SUMIFS(SPED!D:D,SPED!A:A,A376,SPED!B:B,B376)</f>
        <v>0</v>
      </c>
      <c r="O376" s="55">
        <f t="shared" si="70"/>
        <v>114543.4</v>
      </c>
      <c r="P376" s="52">
        <f t="shared" si="71"/>
        <v>621.84256243213895</v>
      </c>
      <c r="Q376" s="64"/>
      <c r="R376" s="52">
        <f>SUMIFS('EOS GE25-F23-WEBLOAD'!$G:$G,'EOS GE25-F23-WEBLOAD'!$A:$A,$A376,'EOS GE25-F23-WEBLOAD'!$B:$B,$B376)</f>
        <v>184.2</v>
      </c>
      <c r="S376" s="52">
        <f>SUMIFS(GENED!$O:$O,GENED!$A:$A,$A376,GENED!$B:$B,$B376)</f>
        <v>76995</v>
      </c>
      <c r="T376" s="52">
        <f>SUMIFS(GENED!$AQ:$AQ,GENED!$A:$A,$A376,GENED!$B:$B,$B376)</f>
        <v>10757</v>
      </c>
      <c r="U376" s="52">
        <f>SUMIFS(GENED!$AA:$AA,GENED!$A:$A,$A376,GENED!$B:$B,$B376)</f>
        <v>0</v>
      </c>
      <c r="V376" s="52">
        <f>SUMIFS(GENED!$S:$S,GENED!$A:$A,$A376,GENED!$B:$B,$B376)</f>
        <v>0</v>
      </c>
      <c r="W376" s="53">
        <f>SUMIFS(EL!D:D,EL!$A:$A,$A376,EL!$B:$B,$B376)</f>
        <v>10490</v>
      </c>
      <c r="X376" s="52">
        <f>SUMIFS('Student Support Aid'!G:G,'Student Support Aid'!$A:$A,$A376,'Student Support Aid'!$B:$B,$B376)</f>
        <v>20000</v>
      </c>
      <c r="Y376" s="53">
        <f>SUMIFS('School Library Aid'!I:I,'School Library Aid'!$A:$A,$A376,'School Library Aid'!$B:$B,$B376)</f>
        <v>20000</v>
      </c>
      <c r="Z376" s="53">
        <f>SUMIF(AIEA!A:A,A376,AIEA!D:D)</f>
        <v>0</v>
      </c>
      <c r="AA376" s="53">
        <f>SUMIFS('EOS GE25-F23-WEBLOAD'!$G:$G,'EOS GE25-F23-WEBLOAD'!$A:$A,$A376,'EOS GE25-F23-WEBLOAD'!$B:$B,$B376)*2</f>
        <v>368.4</v>
      </c>
      <c r="AB376" s="53">
        <v>0</v>
      </c>
      <c r="AC376" s="53">
        <f>SUMIFS(SPED!E:E,SPED!A:A,A376,SPED!B:B,B376)</f>
        <v>0</v>
      </c>
      <c r="AD376" s="55">
        <f t="shared" si="72"/>
        <v>138610.4</v>
      </c>
      <c r="AE376" s="55">
        <f t="shared" si="73"/>
        <v>752.499457111835</v>
      </c>
      <c r="AF376" s="51"/>
    </row>
    <row r="377" spans="1:32" x14ac:dyDescent="0.25">
      <c r="A377" s="49">
        <v>4026</v>
      </c>
      <c r="B377" s="49">
        <v>7</v>
      </c>
      <c r="C377" s="49" t="s">
        <v>400</v>
      </c>
      <c r="D377" s="5">
        <v>7</v>
      </c>
      <c r="E377" s="52">
        <f>SUMIFS('EOS GE24-F23-WEBLOAD'!$G:$G,'EOS GE24-F23-WEBLOAD'!$A:$A,$A377,'EOS GE24-F23-WEBLOAD'!$B:$B,$B377)</f>
        <v>65.8</v>
      </c>
      <c r="F377" s="52">
        <f>SUMIFS(GENED!$F:$F,GENED!$A:$A,$A377,GENED!$B:$B,$B377)</f>
        <v>18095</v>
      </c>
      <c r="G377" s="52">
        <f>SUMIFS(GENED!$AM:$AM,GENED!$A:$A,$A377,GENED!$B:$B,$B377)</f>
        <v>8207</v>
      </c>
      <c r="H377" s="52">
        <f>SUMIFS(GENED!$J:$J,GENED!$A:$A,$A377,GENED!$B:$B,$B377)</f>
        <v>1388</v>
      </c>
      <c r="I377" s="52">
        <f>SUMIFS(EL!C:C,EL!$A:$A,$A377,EL!$B:$B,$B377)</f>
        <v>11484</v>
      </c>
      <c r="J377" s="52">
        <f>SUMIFS('Student Support Aid'!F:F,'Student Support Aid'!$A:$A,$A377,'Student Support Aid'!$B:$B,$B377)</f>
        <v>20000</v>
      </c>
      <c r="K377" s="52">
        <f>SUMIFS('School Library Aid'!H:H,'School Library Aid'!$A:$A,$A377,'School Library Aid'!$B:$B,$B377)</f>
        <v>20000</v>
      </c>
      <c r="L377" s="52">
        <v>0</v>
      </c>
      <c r="M377" s="52">
        <f>SUMIFS('EOS GE24-F23-WEBLOAD'!$G:$G,'EOS GE24-F23-WEBLOAD'!$A:$A,$A377,'EOS GE24-F23-WEBLOAD'!$B:$B,$B377)*2</f>
        <v>131.6</v>
      </c>
      <c r="N377" s="52">
        <f>SUMIFS(SPED!D:D,SPED!A:A,A377,SPED!B:B,B377)</f>
        <v>0</v>
      </c>
      <c r="O377" s="55">
        <f t="shared" si="70"/>
        <v>79305.600000000006</v>
      </c>
      <c r="P377" s="52">
        <f t="shared" si="71"/>
        <v>1205.2522796352584</v>
      </c>
      <c r="Q377" s="64"/>
      <c r="R377" s="52">
        <f>SUMIFS('EOS GE25-F23-WEBLOAD'!$G:$G,'EOS GE25-F23-WEBLOAD'!$A:$A,$A377,'EOS GE25-F23-WEBLOAD'!$B:$B,$B377)</f>
        <v>65.8</v>
      </c>
      <c r="S377" s="52">
        <f>SUMIFS(GENED!$O:$O,GENED!$A:$A,$A377,GENED!$B:$B,$B377)</f>
        <v>27505</v>
      </c>
      <c r="T377" s="52">
        <f>SUMIFS(GENED!$AQ:$AQ,GENED!$A:$A,$A377,GENED!$B:$B,$B377)</f>
        <v>12464</v>
      </c>
      <c r="U377" s="52">
        <f>SUMIFS(GENED!$AA:$AA,GENED!$A:$A,$A377,GENED!$B:$B,$B377)</f>
        <v>0</v>
      </c>
      <c r="V377" s="52">
        <f>SUMIFS(GENED!$S:$S,GENED!$A:$A,$A377,GENED!$B:$B,$B377)</f>
        <v>1317</v>
      </c>
      <c r="W377" s="53">
        <f>SUMIFS(EL!D:D,EL!$A:$A,$A377,EL!$B:$B,$B377)</f>
        <v>11484</v>
      </c>
      <c r="X377" s="52">
        <f>SUMIFS('Student Support Aid'!G:G,'Student Support Aid'!$A:$A,$A377,'Student Support Aid'!$B:$B,$B377)</f>
        <v>20000</v>
      </c>
      <c r="Y377" s="53">
        <f>SUMIFS('School Library Aid'!I:I,'School Library Aid'!$A:$A,$A377,'School Library Aid'!$B:$B,$B377)</f>
        <v>20000</v>
      </c>
      <c r="Z377" s="53">
        <f>SUMIF(AIEA!A:A,A377,AIEA!D:D)</f>
        <v>0</v>
      </c>
      <c r="AA377" s="53">
        <f>SUMIFS('EOS GE25-F23-WEBLOAD'!$G:$G,'EOS GE25-F23-WEBLOAD'!$A:$A,$A377,'EOS GE25-F23-WEBLOAD'!$B:$B,$B377)*2</f>
        <v>131.6</v>
      </c>
      <c r="AB377" s="53">
        <v>0</v>
      </c>
      <c r="AC377" s="53">
        <f>SUMIFS(SPED!E:E,SPED!A:A,A377,SPED!B:B,B377)</f>
        <v>0</v>
      </c>
      <c r="AD377" s="55">
        <f t="shared" si="72"/>
        <v>92901.6</v>
      </c>
      <c r="AE377" s="55">
        <f t="shared" si="73"/>
        <v>1411.8784194528878</v>
      </c>
      <c r="AF377" s="51"/>
    </row>
    <row r="378" spans="1:32" x14ac:dyDescent="0.25">
      <c r="A378" s="49">
        <v>4027</v>
      </c>
      <c r="B378" s="49">
        <v>7</v>
      </c>
      <c r="C378" s="49" t="s">
        <v>401</v>
      </c>
      <c r="D378" s="5">
        <v>7</v>
      </c>
      <c r="E378" s="52">
        <f>SUMIFS('EOS GE24-F23-WEBLOAD'!$G:$G,'EOS GE24-F23-WEBLOAD'!$A:$A,$A378,'EOS GE24-F23-WEBLOAD'!$B:$B,$B378)</f>
        <v>1204</v>
      </c>
      <c r="F378" s="52">
        <f>SUMIFS(GENED!$F:$F,GENED!$A:$A,$A378,GENED!$B:$B,$B378)</f>
        <v>331100</v>
      </c>
      <c r="G378" s="52">
        <f>SUMIFS(GENED!$AM:$AM,GENED!$A:$A,$A378,GENED!$B:$B,$B378)</f>
        <v>168753</v>
      </c>
      <c r="H378" s="52">
        <f>SUMIFS(GENED!$J:$J,GENED!$A:$A,$A378,GENED!$B:$B,$B378)</f>
        <v>0</v>
      </c>
      <c r="I378" s="52">
        <f>SUMIFS(EL!C:C,EL!$A:$A,$A378,EL!$B:$B,$B378)</f>
        <v>213000</v>
      </c>
      <c r="J378" s="52">
        <f>SUMIFS('Student Support Aid'!F:F,'Student Support Aid'!$A:$A,$A378,'Student Support Aid'!$B:$B,$B378)</f>
        <v>20000</v>
      </c>
      <c r="K378" s="52">
        <f>SUMIFS('School Library Aid'!H:H,'School Library Aid'!$A:$A,$A378,'School Library Aid'!$B:$B,$B378)</f>
        <v>20000</v>
      </c>
      <c r="L378" s="52">
        <v>0</v>
      </c>
      <c r="M378" s="52">
        <f>SUMIFS('EOS GE24-F23-WEBLOAD'!$G:$G,'EOS GE24-F23-WEBLOAD'!$A:$A,$A378,'EOS GE24-F23-WEBLOAD'!$B:$B,$B378)*2</f>
        <v>2408</v>
      </c>
      <c r="N378" s="52">
        <f>SUMIFS(SPED!D:D,SPED!A:A,A378,SPED!B:B,B378)</f>
        <v>0</v>
      </c>
      <c r="O378" s="55">
        <f t="shared" si="70"/>
        <v>755261</v>
      </c>
      <c r="P378" s="52">
        <f t="shared" si="71"/>
        <v>627.29318936877075</v>
      </c>
      <c r="Q378" s="64"/>
      <c r="R378" s="52">
        <f>SUMIFS('EOS GE25-F23-WEBLOAD'!$G:$G,'EOS GE25-F23-WEBLOAD'!$A:$A,$A378,'EOS GE25-F23-WEBLOAD'!$B:$B,$B378)</f>
        <v>1260</v>
      </c>
      <c r="S378" s="52">
        <f>SUMIFS(GENED!$O:$O,GENED!$A:$A,$A378,GENED!$B:$B,$B378)</f>
        <v>526680</v>
      </c>
      <c r="T378" s="52">
        <f>SUMIFS(GENED!$AQ:$AQ,GENED!$A:$A,$A378,GENED!$B:$B,$B378)</f>
        <v>275888</v>
      </c>
      <c r="U378" s="52">
        <f>SUMIFS(GENED!$AA:$AA,GENED!$A:$A,$A378,GENED!$B:$B,$B378)</f>
        <v>0</v>
      </c>
      <c r="V378" s="52">
        <f>SUMIFS(GENED!$S:$S,GENED!$A:$A,$A378,GENED!$B:$B,$B378)</f>
        <v>0</v>
      </c>
      <c r="W378" s="53">
        <f>SUMIFS(EL!D:D,EL!$A:$A,$A378,EL!$B:$B,$B378)</f>
        <v>213000</v>
      </c>
      <c r="X378" s="52">
        <f>SUMIFS('Student Support Aid'!G:G,'Student Support Aid'!$A:$A,$A378,'Student Support Aid'!$B:$B,$B378)</f>
        <v>21520.799999999999</v>
      </c>
      <c r="Y378" s="53">
        <f>SUMIFS('School Library Aid'!I:I,'School Library Aid'!$A:$A,$A378,'School Library Aid'!$B:$B,$B378)</f>
        <v>20298.599999999999</v>
      </c>
      <c r="Z378" s="53">
        <f>SUMIF(AIEA!A:A,A378,AIEA!D:D)</f>
        <v>0</v>
      </c>
      <c r="AA378" s="53">
        <f>SUMIFS('EOS GE25-F23-WEBLOAD'!$G:$G,'EOS GE25-F23-WEBLOAD'!$A:$A,$A378,'EOS GE25-F23-WEBLOAD'!$B:$B,$B378)*2</f>
        <v>2520</v>
      </c>
      <c r="AB378" s="53">
        <v>0</v>
      </c>
      <c r="AC378" s="53">
        <f>SUMIFS(SPED!E:E,SPED!A:A,A378,SPED!B:B,B378)</f>
        <v>0</v>
      </c>
      <c r="AD378" s="55">
        <f t="shared" si="72"/>
        <v>1059907.4000000001</v>
      </c>
      <c r="AE378" s="55">
        <f t="shared" si="73"/>
        <v>841.19634920634928</v>
      </c>
      <c r="AF378" s="51"/>
    </row>
    <row r="379" spans="1:32" x14ac:dyDescent="0.25">
      <c r="A379" s="49">
        <v>4029</v>
      </c>
      <c r="B379" s="49">
        <v>7</v>
      </c>
      <c r="C379" s="49" t="s">
        <v>402</v>
      </c>
      <c r="D379" s="5">
        <v>7</v>
      </c>
      <c r="E379" s="52">
        <f>SUMIFS('EOS GE24-F23-WEBLOAD'!$G:$G,'EOS GE24-F23-WEBLOAD'!$A:$A,$A379,'EOS GE24-F23-WEBLOAD'!$B:$B,$B379)</f>
        <v>752.4</v>
      </c>
      <c r="F379" s="52">
        <f>SUMIFS(GENED!$F:$F,GENED!$A:$A,$A379,GENED!$B:$B,$B379)</f>
        <v>206910</v>
      </c>
      <c r="G379" s="52">
        <f>SUMIFS(GENED!$AM:$AM,GENED!$A:$A,$A379,GENED!$B:$B,$B379)</f>
        <v>77214</v>
      </c>
      <c r="H379" s="52">
        <f>SUMIFS(GENED!$J:$J,GENED!$A:$A,$A379,GENED!$B:$B,$B379)</f>
        <v>0</v>
      </c>
      <c r="I379" s="52">
        <f>SUMIFS(EL!C:C,EL!$A:$A,$A379,EL!$B:$B,$B379)</f>
        <v>149100</v>
      </c>
      <c r="J379" s="52">
        <f>SUMIFS('Student Support Aid'!F:F,'Student Support Aid'!$A:$A,$A379,'Student Support Aid'!$B:$B,$B379)</f>
        <v>20000</v>
      </c>
      <c r="K379" s="52">
        <f>SUMIFS('School Library Aid'!H:H,'School Library Aid'!$A:$A,$A379,'School Library Aid'!$B:$B,$B379)</f>
        <v>20000</v>
      </c>
      <c r="L379" s="52">
        <v>0</v>
      </c>
      <c r="M379" s="52">
        <f>SUMIFS('EOS GE24-F23-WEBLOAD'!$G:$G,'EOS GE24-F23-WEBLOAD'!$A:$A,$A379,'EOS GE24-F23-WEBLOAD'!$B:$B,$B379)*2</f>
        <v>1504.8</v>
      </c>
      <c r="N379" s="52">
        <f>SUMIFS(SPED!D:D,SPED!A:A,A379,SPED!B:B,B379)</f>
        <v>0</v>
      </c>
      <c r="O379" s="55">
        <f t="shared" si="70"/>
        <v>474728.8</v>
      </c>
      <c r="P379" s="52">
        <f t="shared" si="71"/>
        <v>630.95268474215845</v>
      </c>
      <c r="Q379" s="64"/>
      <c r="R379" s="52">
        <f>SUMIFS('EOS GE25-F23-WEBLOAD'!$G:$G,'EOS GE25-F23-WEBLOAD'!$A:$A,$A379,'EOS GE25-F23-WEBLOAD'!$B:$B,$B379)</f>
        <v>752.4</v>
      </c>
      <c r="S379" s="52">
        <f>SUMIFS(GENED!$O:$O,GENED!$A:$A,$A379,GENED!$B:$B,$B379)</f>
        <v>314503</v>
      </c>
      <c r="T379" s="52">
        <f>SUMIFS(GENED!$AQ:$AQ,GENED!$A:$A,$A379,GENED!$B:$B,$B379)</f>
        <v>120225</v>
      </c>
      <c r="U379" s="52">
        <f>SUMIFS(GENED!$AA:$AA,GENED!$A:$A,$A379,GENED!$B:$B,$B379)</f>
        <v>0</v>
      </c>
      <c r="V379" s="52">
        <f>SUMIFS(GENED!$S:$S,GENED!$A:$A,$A379,GENED!$B:$B,$B379)</f>
        <v>0</v>
      </c>
      <c r="W379" s="53">
        <f>SUMIFS(EL!D:D,EL!$A:$A,$A379,EL!$B:$B,$B379)</f>
        <v>149100</v>
      </c>
      <c r="X379" s="52">
        <f>SUMIFS('Student Support Aid'!G:G,'Student Support Aid'!$A:$A,$A379,'Student Support Aid'!$B:$B,$B379)</f>
        <v>20000</v>
      </c>
      <c r="Y379" s="53">
        <f>SUMIFS('School Library Aid'!I:I,'School Library Aid'!$A:$A,$A379,'School Library Aid'!$B:$B,$B379)</f>
        <v>20000</v>
      </c>
      <c r="Z379" s="53">
        <f>SUMIF(AIEA!A:A,A379,AIEA!D:D)</f>
        <v>0</v>
      </c>
      <c r="AA379" s="53">
        <f>SUMIFS('EOS GE25-F23-WEBLOAD'!$G:$G,'EOS GE25-F23-WEBLOAD'!$A:$A,$A379,'EOS GE25-F23-WEBLOAD'!$B:$B,$B379)*2</f>
        <v>1504.8</v>
      </c>
      <c r="AB379" s="53">
        <v>0</v>
      </c>
      <c r="AC379" s="53">
        <f>SUMIFS(SPED!E:E,SPED!A:A,A379,SPED!B:B,B379)</f>
        <v>0</v>
      </c>
      <c r="AD379" s="55">
        <f t="shared" si="72"/>
        <v>625332.80000000005</v>
      </c>
      <c r="AE379" s="55">
        <f t="shared" si="73"/>
        <v>831.11749069643815</v>
      </c>
      <c r="AF379" s="51"/>
    </row>
    <row r="380" spans="1:32" x14ac:dyDescent="0.25">
      <c r="A380" s="49">
        <v>4031</v>
      </c>
      <c r="B380" s="49">
        <v>7</v>
      </c>
      <c r="C380" s="49" t="s">
        <v>403</v>
      </c>
      <c r="D380" s="5">
        <v>7</v>
      </c>
      <c r="E380" s="52">
        <f>SUMIFS('EOS GE24-F23-WEBLOAD'!$G:$G,'EOS GE24-F23-WEBLOAD'!$A:$A,$A380,'EOS GE24-F23-WEBLOAD'!$B:$B,$B380)</f>
        <v>78</v>
      </c>
      <c r="F380" s="52">
        <f>SUMIFS(GENED!$F:$F,GENED!$A:$A,$A380,GENED!$B:$B,$B380)</f>
        <v>21450</v>
      </c>
      <c r="G380" s="52">
        <f>SUMIFS(GENED!$AM:$AM,GENED!$A:$A,$A380,GENED!$B:$B,$B380)</f>
        <v>7023</v>
      </c>
      <c r="H380" s="52">
        <f>SUMIFS(GENED!$J:$J,GENED!$A:$A,$A380,GENED!$B:$B,$B380)</f>
        <v>0</v>
      </c>
      <c r="I380" s="52">
        <f>SUMIFS(EL!C:C,EL!$A:$A,$A380,EL!$B:$B,$B380)</f>
        <v>0</v>
      </c>
      <c r="J380" s="52">
        <f>SUMIFS('Student Support Aid'!F:F,'Student Support Aid'!$A:$A,$A380,'Student Support Aid'!$B:$B,$B380)</f>
        <v>20000</v>
      </c>
      <c r="K380" s="52">
        <f>SUMIFS('School Library Aid'!H:H,'School Library Aid'!$A:$A,$A380,'School Library Aid'!$B:$B,$B380)</f>
        <v>20000</v>
      </c>
      <c r="L380" s="52">
        <v>0</v>
      </c>
      <c r="M380" s="52">
        <f>SUMIFS('EOS GE24-F23-WEBLOAD'!$G:$G,'EOS GE24-F23-WEBLOAD'!$A:$A,$A380,'EOS GE24-F23-WEBLOAD'!$B:$B,$B380)*2</f>
        <v>156</v>
      </c>
      <c r="N380" s="52">
        <f>SUMIFS(SPED!D:D,SPED!A:A,A380,SPED!B:B,B380)</f>
        <v>0</v>
      </c>
      <c r="O380" s="55">
        <f t="shared" si="70"/>
        <v>68629</v>
      </c>
      <c r="P380" s="52">
        <f t="shared" si="71"/>
        <v>879.85897435897436</v>
      </c>
      <c r="Q380" s="64"/>
      <c r="R380" s="52">
        <f>SUMIFS('EOS GE25-F23-WEBLOAD'!$G:$G,'EOS GE25-F23-WEBLOAD'!$A:$A,$A380,'EOS GE25-F23-WEBLOAD'!$B:$B,$B380)</f>
        <v>80.400000000000006</v>
      </c>
      <c r="S380" s="52">
        <f>SUMIFS(GENED!$O:$O,GENED!$A:$A,$A380,GENED!$B:$B,$B380)</f>
        <v>33607</v>
      </c>
      <c r="T380" s="52">
        <f>SUMIFS(GENED!$AQ:$AQ,GENED!$A:$A,$A380,GENED!$B:$B,$B380)</f>
        <v>11297</v>
      </c>
      <c r="U380" s="52">
        <f>SUMIFS(GENED!$AA:$AA,GENED!$A:$A,$A380,GENED!$B:$B,$B380)</f>
        <v>0</v>
      </c>
      <c r="V380" s="52">
        <f>SUMIFS(GENED!$S:$S,GENED!$A:$A,$A380,GENED!$B:$B,$B380)</f>
        <v>0</v>
      </c>
      <c r="W380" s="53">
        <f>SUMIFS(EL!D:D,EL!$A:$A,$A380,EL!$B:$B,$B380)</f>
        <v>0</v>
      </c>
      <c r="X380" s="52">
        <f>SUMIFS('Student Support Aid'!G:G,'Student Support Aid'!$A:$A,$A380,'Student Support Aid'!$B:$B,$B380)</f>
        <v>20000</v>
      </c>
      <c r="Y380" s="53">
        <f>SUMIFS('School Library Aid'!I:I,'School Library Aid'!$A:$A,$A380,'School Library Aid'!$B:$B,$B380)</f>
        <v>20000</v>
      </c>
      <c r="Z380" s="53">
        <f>SUMIF(AIEA!A:A,A380,AIEA!D:D)</f>
        <v>0</v>
      </c>
      <c r="AA380" s="53">
        <f>SUMIFS('EOS GE25-F23-WEBLOAD'!$G:$G,'EOS GE25-F23-WEBLOAD'!$A:$A,$A380,'EOS GE25-F23-WEBLOAD'!$B:$B,$B380)*2</f>
        <v>160.80000000000001</v>
      </c>
      <c r="AB380" s="53">
        <v>0</v>
      </c>
      <c r="AC380" s="53">
        <f>SUMIFS(SPED!E:E,SPED!A:A,A380,SPED!B:B,B380)</f>
        <v>0</v>
      </c>
      <c r="AD380" s="55">
        <f t="shared" si="72"/>
        <v>85064.8</v>
      </c>
      <c r="AE380" s="55">
        <f t="shared" si="73"/>
        <v>1058.0199004975125</v>
      </c>
      <c r="AF380" s="51"/>
    </row>
    <row r="381" spans="1:32" x14ac:dyDescent="0.25">
      <c r="A381" s="49">
        <v>4035</v>
      </c>
      <c r="B381" s="49">
        <v>7</v>
      </c>
      <c r="C381" s="49" t="s">
        <v>404</v>
      </c>
      <c r="D381" s="5">
        <v>7</v>
      </c>
      <c r="E381" s="52">
        <f>SUMIFS('EOS GE24-F23-WEBLOAD'!$G:$G,'EOS GE24-F23-WEBLOAD'!$A:$A,$A381,'EOS GE24-F23-WEBLOAD'!$B:$B,$B381)</f>
        <v>330</v>
      </c>
      <c r="F381" s="52">
        <f>SUMIFS(GENED!$F:$F,GENED!$A:$A,$A381,GENED!$B:$B,$B381)</f>
        <v>90750</v>
      </c>
      <c r="G381" s="52">
        <f>SUMIFS(GENED!$AM:$AM,GENED!$A:$A,$A381,GENED!$B:$B,$B381)</f>
        <v>24733</v>
      </c>
      <c r="H381" s="52">
        <f>SUMIFS(GENED!$J:$J,GENED!$A:$A,$A381,GENED!$B:$B,$B381)</f>
        <v>0</v>
      </c>
      <c r="I381" s="52">
        <f>SUMIFS(EL!C:C,EL!$A:$A,$A381,EL!$B:$B,$B381)</f>
        <v>28400</v>
      </c>
      <c r="J381" s="52">
        <f>SUMIFS('Student Support Aid'!F:F,'Student Support Aid'!$A:$A,$A381,'Student Support Aid'!$B:$B,$B381)</f>
        <v>20000</v>
      </c>
      <c r="K381" s="52">
        <f>SUMIFS('School Library Aid'!H:H,'School Library Aid'!$A:$A,$A381,'School Library Aid'!$B:$B,$B381)</f>
        <v>20000</v>
      </c>
      <c r="L381" s="52">
        <v>0</v>
      </c>
      <c r="M381" s="52">
        <f>SUMIFS('EOS GE24-F23-WEBLOAD'!$G:$G,'EOS GE24-F23-WEBLOAD'!$A:$A,$A381,'EOS GE24-F23-WEBLOAD'!$B:$B,$B381)*2</f>
        <v>660</v>
      </c>
      <c r="N381" s="52">
        <f>SUMIFS(SPED!D:D,SPED!A:A,A381,SPED!B:B,B381)</f>
        <v>0</v>
      </c>
      <c r="O381" s="55">
        <f t="shared" si="70"/>
        <v>184543</v>
      </c>
      <c r="P381" s="52">
        <f t="shared" si="71"/>
        <v>559.22121212121215</v>
      </c>
      <c r="Q381" s="64"/>
      <c r="R381" s="52">
        <f>SUMIFS('EOS GE25-F23-WEBLOAD'!$G:$G,'EOS GE25-F23-WEBLOAD'!$A:$A,$A381,'EOS GE25-F23-WEBLOAD'!$B:$B,$B381)</f>
        <v>330</v>
      </c>
      <c r="S381" s="52">
        <f>SUMIFS(GENED!$O:$O,GENED!$A:$A,$A381,GENED!$B:$B,$B381)</f>
        <v>137940</v>
      </c>
      <c r="T381" s="52">
        <f>SUMIFS(GENED!$AQ:$AQ,GENED!$A:$A,$A381,GENED!$B:$B,$B381)</f>
        <v>38486</v>
      </c>
      <c r="U381" s="52">
        <f>SUMIFS(GENED!$AA:$AA,GENED!$A:$A,$A381,GENED!$B:$B,$B381)</f>
        <v>0</v>
      </c>
      <c r="V381" s="52">
        <f>SUMIFS(GENED!$S:$S,GENED!$A:$A,$A381,GENED!$B:$B,$B381)</f>
        <v>0</v>
      </c>
      <c r="W381" s="53">
        <f>SUMIFS(EL!D:D,EL!$A:$A,$A381,EL!$B:$B,$B381)</f>
        <v>28400</v>
      </c>
      <c r="X381" s="52">
        <f>SUMIFS('Student Support Aid'!G:G,'Student Support Aid'!$A:$A,$A381,'Student Support Aid'!$B:$B,$B381)</f>
        <v>20000</v>
      </c>
      <c r="Y381" s="53">
        <f>SUMIFS('School Library Aid'!I:I,'School Library Aid'!$A:$A,$A381,'School Library Aid'!$B:$B,$B381)</f>
        <v>20000</v>
      </c>
      <c r="Z381" s="53">
        <f>SUMIF(AIEA!A:A,A381,AIEA!D:D)</f>
        <v>0</v>
      </c>
      <c r="AA381" s="53">
        <f>SUMIFS('EOS GE25-F23-WEBLOAD'!$G:$G,'EOS GE25-F23-WEBLOAD'!$A:$A,$A381,'EOS GE25-F23-WEBLOAD'!$B:$B,$B381)*2</f>
        <v>660</v>
      </c>
      <c r="AB381" s="53">
        <v>0</v>
      </c>
      <c r="AC381" s="53">
        <f>SUMIFS(SPED!E:E,SPED!A:A,A381,SPED!B:B,B381)</f>
        <v>0</v>
      </c>
      <c r="AD381" s="55">
        <f t="shared" si="72"/>
        <v>245486</v>
      </c>
      <c r="AE381" s="55">
        <f t="shared" si="73"/>
        <v>743.89696969696968</v>
      </c>
      <c r="AF381" s="51"/>
    </row>
    <row r="382" spans="1:32" x14ac:dyDescent="0.25">
      <c r="A382" s="49">
        <v>4036</v>
      </c>
      <c r="B382" s="49">
        <v>7</v>
      </c>
      <c r="C382" s="49" t="s">
        <v>405</v>
      </c>
      <c r="D382" s="5">
        <v>7</v>
      </c>
      <c r="E382" s="52">
        <f>SUMIFS('EOS GE24-F23-WEBLOAD'!$G:$G,'EOS GE24-F23-WEBLOAD'!$A:$A,$A382,'EOS GE24-F23-WEBLOAD'!$B:$B,$B382)</f>
        <v>110.39999999999999</v>
      </c>
      <c r="F382" s="52">
        <f>SUMIFS(GENED!$F:$F,GENED!$A:$A,$A382,GENED!$B:$B,$B382)</f>
        <v>30360</v>
      </c>
      <c r="G382" s="52">
        <f>SUMIFS(GENED!$AM:$AM,GENED!$A:$A,$A382,GENED!$B:$B,$B382)</f>
        <v>12590</v>
      </c>
      <c r="H382" s="52">
        <f>SUMIFS(GENED!$J:$J,GENED!$A:$A,$A382,GENED!$B:$B,$B382)</f>
        <v>0</v>
      </c>
      <c r="I382" s="52">
        <f>SUMIFS(EL!C:C,EL!$A:$A,$A382,EL!$B:$B,$B382)</f>
        <v>0</v>
      </c>
      <c r="J382" s="52">
        <f>SUMIFS('Student Support Aid'!F:F,'Student Support Aid'!$A:$A,$A382,'Student Support Aid'!$B:$B,$B382)</f>
        <v>20000</v>
      </c>
      <c r="K382" s="52">
        <f>SUMIFS('School Library Aid'!H:H,'School Library Aid'!$A:$A,$A382,'School Library Aid'!$B:$B,$B382)</f>
        <v>20000</v>
      </c>
      <c r="L382" s="52">
        <v>0</v>
      </c>
      <c r="M382" s="52">
        <f>SUMIFS('EOS GE24-F23-WEBLOAD'!$G:$G,'EOS GE24-F23-WEBLOAD'!$A:$A,$A382,'EOS GE24-F23-WEBLOAD'!$B:$B,$B382)*2</f>
        <v>220.79999999999998</v>
      </c>
      <c r="N382" s="52">
        <f>SUMIFS(SPED!D:D,SPED!A:A,A382,SPED!B:B,B382)</f>
        <v>0</v>
      </c>
      <c r="O382" s="55">
        <f t="shared" si="70"/>
        <v>83170.8</v>
      </c>
      <c r="P382" s="52">
        <f t="shared" si="71"/>
        <v>753.35869565217399</v>
      </c>
      <c r="Q382" s="64"/>
      <c r="R382" s="52">
        <f>SUMIFS('EOS GE25-F23-WEBLOAD'!$G:$G,'EOS GE25-F23-WEBLOAD'!$A:$A,$A382,'EOS GE25-F23-WEBLOAD'!$B:$B,$B382)</f>
        <v>112.80000000000001</v>
      </c>
      <c r="S382" s="52">
        <f>SUMIFS(GENED!$O:$O,GENED!$A:$A,$A382,GENED!$B:$B,$B382)</f>
        <v>47151</v>
      </c>
      <c r="T382" s="52">
        <f>SUMIFS(GENED!$AQ:$AQ,GENED!$A:$A,$A382,GENED!$B:$B,$B382)</f>
        <v>20090</v>
      </c>
      <c r="U382" s="52">
        <f>SUMIFS(GENED!$AA:$AA,GENED!$A:$A,$A382,GENED!$B:$B,$B382)</f>
        <v>0</v>
      </c>
      <c r="V382" s="52">
        <f>SUMIFS(GENED!$S:$S,GENED!$A:$A,$A382,GENED!$B:$B,$B382)</f>
        <v>0</v>
      </c>
      <c r="W382" s="53">
        <f>SUMIFS(EL!D:D,EL!$A:$A,$A382,EL!$B:$B,$B382)</f>
        <v>0</v>
      </c>
      <c r="X382" s="52">
        <f>SUMIFS('Student Support Aid'!G:G,'Student Support Aid'!$A:$A,$A382,'Student Support Aid'!$B:$B,$B382)</f>
        <v>20000</v>
      </c>
      <c r="Y382" s="53">
        <f>SUMIFS('School Library Aid'!I:I,'School Library Aid'!$A:$A,$A382,'School Library Aid'!$B:$B,$B382)</f>
        <v>20000</v>
      </c>
      <c r="Z382" s="53">
        <f>SUMIF(AIEA!A:A,A382,AIEA!D:D)</f>
        <v>0</v>
      </c>
      <c r="AA382" s="53">
        <f>SUMIFS('EOS GE25-F23-WEBLOAD'!$G:$G,'EOS GE25-F23-WEBLOAD'!$A:$A,$A382,'EOS GE25-F23-WEBLOAD'!$B:$B,$B382)*2</f>
        <v>225.60000000000002</v>
      </c>
      <c r="AB382" s="53">
        <v>0</v>
      </c>
      <c r="AC382" s="53">
        <f>SUMIFS(SPED!E:E,SPED!A:A,A382,SPED!B:B,B382)</f>
        <v>0</v>
      </c>
      <c r="AD382" s="55">
        <f t="shared" si="72"/>
        <v>107466.6</v>
      </c>
      <c r="AE382" s="55">
        <f t="shared" si="73"/>
        <v>952.71808510638289</v>
      </c>
      <c r="AF382" s="51"/>
    </row>
    <row r="383" spans="1:32" x14ac:dyDescent="0.25">
      <c r="A383" s="49">
        <v>4038</v>
      </c>
      <c r="B383" s="49">
        <v>7</v>
      </c>
      <c r="C383" s="49" t="s">
        <v>406</v>
      </c>
      <c r="D383" s="5">
        <v>7</v>
      </c>
      <c r="E383" s="52">
        <f>SUMIFS('EOS GE24-F23-WEBLOAD'!$G:$G,'EOS GE24-F23-WEBLOAD'!$A:$A,$A383,'EOS GE24-F23-WEBLOAD'!$B:$B,$B383)</f>
        <v>354</v>
      </c>
      <c r="F383" s="52">
        <f>SUMIFS(GENED!$F:$F,GENED!$A:$A,$A383,GENED!$B:$B,$B383)</f>
        <v>97350</v>
      </c>
      <c r="G383" s="52">
        <f>SUMIFS(GENED!$AM:$AM,GENED!$A:$A,$A383,GENED!$B:$B,$B383)</f>
        <v>42087</v>
      </c>
      <c r="H383" s="52">
        <f>SUMIFS(GENED!$J:$J,GENED!$A:$A,$A383,GENED!$B:$B,$B383)</f>
        <v>0</v>
      </c>
      <c r="I383" s="52">
        <f>SUMIFS(EL!C:C,EL!$A:$A,$A383,EL!$B:$B,$B383)</f>
        <v>35500</v>
      </c>
      <c r="J383" s="52">
        <f>SUMIFS('Student Support Aid'!F:F,'Student Support Aid'!$A:$A,$A383,'Student Support Aid'!$B:$B,$B383)</f>
        <v>20000</v>
      </c>
      <c r="K383" s="52">
        <f>SUMIFS('School Library Aid'!H:H,'School Library Aid'!$A:$A,$A383,'School Library Aid'!$B:$B,$B383)</f>
        <v>20000</v>
      </c>
      <c r="L383" s="52">
        <v>0</v>
      </c>
      <c r="M383" s="52">
        <f>SUMIFS('EOS GE24-F23-WEBLOAD'!$G:$G,'EOS GE24-F23-WEBLOAD'!$A:$A,$A383,'EOS GE24-F23-WEBLOAD'!$B:$B,$B383)*2</f>
        <v>708</v>
      </c>
      <c r="N383" s="52">
        <f>SUMIFS(SPED!D:D,SPED!A:A,A383,SPED!B:B,B383)</f>
        <v>0</v>
      </c>
      <c r="O383" s="55">
        <f t="shared" si="70"/>
        <v>215645</v>
      </c>
      <c r="P383" s="52">
        <f t="shared" si="71"/>
        <v>609.16666666666663</v>
      </c>
      <c r="Q383" s="64"/>
      <c r="R383" s="52">
        <f>SUMIFS('EOS GE25-F23-WEBLOAD'!$G:$G,'EOS GE25-F23-WEBLOAD'!$A:$A,$A383,'EOS GE25-F23-WEBLOAD'!$B:$B,$B383)</f>
        <v>354</v>
      </c>
      <c r="S383" s="52">
        <f>SUMIFS(GENED!$O:$O,GENED!$A:$A,$A383,GENED!$B:$B,$B383)</f>
        <v>147972</v>
      </c>
      <c r="T383" s="52">
        <f>SUMIFS(GENED!$AQ:$AQ,GENED!$A:$A,$A383,GENED!$B:$B,$B383)</f>
        <v>65431</v>
      </c>
      <c r="U383" s="52">
        <f>SUMIFS(GENED!$AA:$AA,GENED!$A:$A,$A383,GENED!$B:$B,$B383)</f>
        <v>0</v>
      </c>
      <c r="V383" s="52">
        <f>SUMIFS(GENED!$S:$S,GENED!$A:$A,$A383,GENED!$B:$B,$B383)</f>
        <v>0</v>
      </c>
      <c r="W383" s="53">
        <f>SUMIFS(EL!D:D,EL!$A:$A,$A383,EL!$B:$B,$B383)</f>
        <v>35500</v>
      </c>
      <c r="X383" s="52">
        <f>SUMIFS('Student Support Aid'!G:G,'Student Support Aid'!$A:$A,$A383,'Student Support Aid'!$B:$B,$B383)</f>
        <v>20000</v>
      </c>
      <c r="Y383" s="53">
        <f>SUMIFS('School Library Aid'!I:I,'School Library Aid'!$A:$A,$A383,'School Library Aid'!$B:$B,$B383)</f>
        <v>20000</v>
      </c>
      <c r="Z383" s="53">
        <f>SUMIF(AIEA!A:A,A383,AIEA!D:D)</f>
        <v>0</v>
      </c>
      <c r="AA383" s="53">
        <f>SUMIFS('EOS GE25-F23-WEBLOAD'!$G:$G,'EOS GE25-F23-WEBLOAD'!$A:$A,$A383,'EOS GE25-F23-WEBLOAD'!$B:$B,$B383)*2</f>
        <v>708</v>
      </c>
      <c r="AB383" s="53">
        <v>0</v>
      </c>
      <c r="AC383" s="53">
        <f>SUMIFS(SPED!E:E,SPED!A:A,A383,SPED!B:B,B383)</f>
        <v>0</v>
      </c>
      <c r="AD383" s="55">
        <f t="shared" si="72"/>
        <v>289611</v>
      </c>
      <c r="AE383" s="55">
        <f t="shared" si="73"/>
        <v>818.11016949152543</v>
      </c>
      <c r="AF383" s="51"/>
    </row>
    <row r="384" spans="1:32" x14ac:dyDescent="0.25">
      <c r="A384" s="49">
        <v>4039</v>
      </c>
      <c r="B384" s="49">
        <v>7</v>
      </c>
      <c r="C384" s="49" t="s">
        <v>407</v>
      </c>
      <c r="D384" s="5">
        <v>7</v>
      </c>
      <c r="E384" s="52">
        <f>SUMIFS('EOS GE24-F23-WEBLOAD'!$G:$G,'EOS GE24-F23-WEBLOAD'!$A:$A,$A384,'EOS GE24-F23-WEBLOAD'!$B:$B,$B384)</f>
        <v>270</v>
      </c>
      <c r="F384" s="52">
        <f>SUMIFS(GENED!$F:$F,GENED!$A:$A,$A384,GENED!$B:$B,$B384)</f>
        <v>74250</v>
      </c>
      <c r="G384" s="52">
        <f>SUMIFS(GENED!$AM:$AM,GENED!$A:$A,$A384,GENED!$B:$B,$B384)</f>
        <v>34232</v>
      </c>
      <c r="H384" s="52">
        <f>SUMIFS(GENED!$J:$J,GENED!$A:$A,$A384,GENED!$B:$B,$B384)</f>
        <v>0</v>
      </c>
      <c r="I384" s="52">
        <f>SUMIFS(EL!C:C,EL!$A:$A,$A384,EL!$B:$B,$B384)</f>
        <v>0</v>
      </c>
      <c r="J384" s="52">
        <f>SUMIFS('Student Support Aid'!F:F,'Student Support Aid'!$A:$A,$A384,'Student Support Aid'!$B:$B,$B384)</f>
        <v>20000</v>
      </c>
      <c r="K384" s="52">
        <f>SUMIFS('School Library Aid'!H:H,'School Library Aid'!$A:$A,$A384,'School Library Aid'!$B:$B,$B384)</f>
        <v>20000</v>
      </c>
      <c r="L384" s="52">
        <v>20426</v>
      </c>
      <c r="M384" s="52">
        <f>SUMIFS('EOS GE24-F23-WEBLOAD'!$G:$G,'EOS GE24-F23-WEBLOAD'!$A:$A,$A384,'EOS GE24-F23-WEBLOAD'!$B:$B,$B384)*2</f>
        <v>540</v>
      </c>
      <c r="N384" s="52">
        <f>SUMIFS(SPED!D:D,SPED!A:A,A384,SPED!B:B,B384)</f>
        <v>0</v>
      </c>
      <c r="O384" s="55">
        <f t="shared" si="70"/>
        <v>169448</v>
      </c>
      <c r="P384" s="52">
        <f t="shared" si="71"/>
        <v>627.5851851851852</v>
      </c>
      <c r="Q384" s="64"/>
      <c r="R384" s="52">
        <f>SUMIFS('EOS GE25-F23-WEBLOAD'!$G:$G,'EOS GE25-F23-WEBLOAD'!$A:$A,$A384,'EOS GE25-F23-WEBLOAD'!$B:$B,$B384)</f>
        <v>270</v>
      </c>
      <c r="S384" s="52">
        <f>SUMIFS(GENED!$O:$O,GENED!$A:$A,$A384,GENED!$B:$B,$B384)</f>
        <v>112860</v>
      </c>
      <c r="T384" s="52">
        <f>SUMIFS(GENED!$AQ:$AQ,GENED!$A:$A,$A384,GENED!$B:$B,$B384)</f>
        <v>53178</v>
      </c>
      <c r="U384" s="52">
        <f>SUMIFS(GENED!$AA:$AA,GENED!$A:$A,$A384,GENED!$B:$B,$B384)</f>
        <v>0</v>
      </c>
      <c r="V384" s="52">
        <f>SUMIFS(GENED!$S:$S,GENED!$A:$A,$A384,GENED!$B:$B,$B384)</f>
        <v>0</v>
      </c>
      <c r="W384" s="53">
        <f>SUMIFS(EL!D:D,EL!$A:$A,$A384,EL!$B:$B,$B384)</f>
        <v>0</v>
      </c>
      <c r="X384" s="52">
        <f>SUMIFS('Student Support Aid'!G:G,'Student Support Aid'!$A:$A,$A384,'Student Support Aid'!$B:$B,$B384)</f>
        <v>20000</v>
      </c>
      <c r="Y384" s="53">
        <f>SUMIFS('School Library Aid'!I:I,'School Library Aid'!$A:$A,$A384,'School Library Aid'!$B:$B,$B384)</f>
        <v>20000</v>
      </c>
      <c r="Z384" s="53">
        <f>SUMIF(AIEA!A:A,A384,AIEA!D:D)</f>
        <v>20568</v>
      </c>
      <c r="AA384" s="53">
        <f>SUMIFS('EOS GE25-F23-WEBLOAD'!$G:$G,'EOS GE25-F23-WEBLOAD'!$A:$A,$A384,'EOS GE25-F23-WEBLOAD'!$B:$B,$B384)*2</f>
        <v>540</v>
      </c>
      <c r="AB384" s="53">
        <v>0</v>
      </c>
      <c r="AC384" s="53">
        <f>SUMIFS(SPED!E:E,SPED!A:A,A384,SPED!B:B,B384)</f>
        <v>0</v>
      </c>
      <c r="AD384" s="55">
        <f t="shared" si="72"/>
        <v>227146</v>
      </c>
      <c r="AE384" s="55">
        <f t="shared" si="73"/>
        <v>841.28148148148148</v>
      </c>
      <c r="AF384" s="51"/>
    </row>
    <row r="385" spans="1:32" x14ac:dyDescent="0.25">
      <c r="A385" s="49">
        <v>4043</v>
      </c>
      <c r="B385" s="49">
        <v>7</v>
      </c>
      <c r="C385" s="49" t="s">
        <v>408</v>
      </c>
      <c r="D385" s="5">
        <v>7</v>
      </c>
      <c r="E385" s="52">
        <f>SUMIFS('EOS GE24-F23-WEBLOAD'!$G:$G,'EOS GE24-F23-WEBLOAD'!$A:$A,$A385,'EOS GE24-F23-WEBLOAD'!$B:$B,$B385)</f>
        <v>636.40000000000009</v>
      </c>
      <c r="F385" s="52">
        <f>SUMIFS(GENED!$F:$F,GENED!$A:$A,$A385,GENED!$B:$B,$B385)</f>
        <v>175010</v>
      </c>
      <c r="G385" s="52">
        <f>SUMIFS(GENED!$AM:$AM,GENED!$A:$A,$A385,GENED!$B:$B,$B385)</f>
        <v>-6546</v>
      </c>
      <c r="H385" s="52">
        <f>SUMIFS(GENED!$J:$J,GENED!$A:$A,$A385,GENED!$B:$B,$B385)</f>
        <v>0</v>
      </c>
      <c r="I385" s="52">
        <f>SUMIFS(EL!C:C,EL!$A:$A,$A385,EL!$B:$B,$B385)</f>
        <v>10483</v>
      </c>
      <c r="J385" s="52">
        <f>SUMIFS('Student Support Aid'!F:F,'Student Support Aid'!$A:$A,$A385,'Student Support Aid'!$B:$B,$B385)</f>
        <v>20000</v>
      </c>
      <c r="K385" s="52">
        <f>SUMIFS('School Library Aid'!H:H,'School Library Aid'!$A:$A,$A385,'School Library Aid'!$B:$B,$B385)</f>
        <v>20000</v>
      </c>
      <c r="L385" s="52">
        <v>0</v>
      </c>
      <c r="M385" s="52">
        <f>SUMIFS('EOS GE24-F23-WEBLOAD'!$G:$G,'EOS GE24-F23-WEBLOAD'!$A:$A,$A385,'EOS GE24-F23-WEBLOAD'!$B:$B,$B385)*2</f>
        <v>1272.8000000000002</v>
      </c>
      <c r="N385" s="52">
        <f>SUMIFS(SPED!D:D,SPED!A:A,A385,SPED!B:B,B385)</f>
        <v>0</v>
      </c>
      <c r="O385" s="55">
        <f t="shared" si="70"/>
        <v>220219.8</v>
      </c>
      <c r="P385" s="52">
        <f t="shared" si="71"/>
        <v>346.03991200502821</v>
      </c>
      <c r="Q385" s="64"/>
      <c r="R385" s="52">
        <f>SUMIFS('EOS GE25-F23-WEBLOAD'!$G:$G,'EOS GE25-F23-WEBLOAD'!$A:$A,$A385,'EOS GE25-F23-WEBLOAD'!$B:$B,$B385)</f>
        <v>638.79999999999995</v>
      </c>
      <c r="S385" s="52">
        <f>SUMIFS(GENED!$O:$O,GENED!$A:$A,$A385,GENED!$B:$B,$B385)</f>
        <v>267019</v>
      </c>
      <c r="T385" s="52">
        <f>SUMIFS(GENED!$AQ:$AQ,GENED!$A:$A,$A385,GENED!$B:$B,$B385)</f>
        <v>-9945</v>
      </c>
      <c r="U385" s="52">
        <f>SUMIFS(GENED!$AA:$AA,GENED!$A:$A,$A385,GENED!$B:$B,$B385)</f>
        <v>0</v>
      </c>
      <c r="V385" s="52">
        <f>SUMIFS(GENED!$S:$S,GENED!$A:$A,$A385,GENED!$B:$B,$B385)</f>
        <v>0</v>
      </c>
      <c r="W385" s="53">
        <f>SUMIFS(EL!D:D,EL!$A:$A,$A385,EL!$B:$B,$B385)</f>
        <v>10483</v>
      </c>
      <c r="X385" s="52">
        <f>SUMIFS('Student Support Aid'!G:G,'Student Support Aid'!$A:$A,$A385,'Student Support Aid'!$B:$B,$B385)</f>
        <v>20000</v>
      </c>
      <c r="Y385" s="53">
        <f>SUMIFS('School Library Aid'!I:I,'School Library Aid'!$A:$A,$A385,'School Library Aid'!$B:$B,$B385)</f>
        <v>20000</v>
      </c>
      <c r="Z385" s="53">
        <f>SUMIF(AIEA!A:A,A385,AIEA!D:D)</f>
        <v>0</v>
      </c>
      <c r="AA385" s="53">
        <f>SUMIFS('EOS GE25-F23-WEBLOAD'!$G:$G,'EOS GE25-F23-WEBLOAD'!$A:$A,$A385,'EOS GE25-F23-WEBLOAD'!$B:$B,$B385)*2</f>
        <v>1277.5999999999999</v>
      </c>
      <c r="AB385" s="53">
        <v>0</v>
      </c>
      <c r="AC385" s="53">
        <f>SUMIFS(SPED!E:E,SPED!A:A,A385,SPED!B:B,B385)</f>
        <v>0</v>
      </c>
      <c r="AD385" s="55">
        <f t="shared" si="72"/>
        <v>308834.59999999998</v>
      </c>
      <c r="AE385" s="55">
        <f t="shared" si="73"/>
        <v>483.46055103318724</v>
      </c>
      <c r="AF385" s="51"/>
    </row>
    <row r="386" spans="1:32" x14ac:dyDescent="0.25">
      <c r="A386" s="49">
        <v>4049</v>
      </c>
      <c r="B386" s="49">
        <v>7</v>
      </c>
      <c r="C386" s="49" t="s">
        <v>409</v>
      </c>
      <c r="D386" s="5">
        <v>7</v>
      </c>
      <c r="E386" s="52">
        <f>SUMIFS('EOS GE24-F23-WEBLOAD'!$G:$G,'EOS GE24-F23-WEBLOAD'!$A:$A,$A386,'EOS GE24-F23-WEBLOAD'!$B:$B,$B386)</f>
        <v>150</v>
      </c>
      <c r="F386" s="52">
        <f>SUMIFS(GENED!$F:$F,GENED!$A:$A,$A386,GENED!$B:$B,$B386)</f>
        <v>41250</v>
      </c>
      <c r="G386" s="52">
        <f>SUMIFS(GENED!$AM:$AM,GENED!$A:$A,$A386,GENED!$B:$B,$B386)</f>
        <v>8050</v>
      </c>
      <c r="H386" s="52">
        <f>SUMIFS(GENED!$J:$J,GENED!$A:$A,$A386,GENED!$B:$B,$B386)</f>
        <v>0</v>
      </c>
      <c r="I386" s="52">
        <f>SUMIFS(EL!C:C,EL!$A:$A,$A386,EL!$B:$B,$B386)</f>
        <v>10531</v>
      </c>
      <c r="J386" s="52">
        <f>SUMIFS('Student Support Aid'!F:F,'Student Support Aid'!$A:$A,$A386,'Student Support Aid'!$B:$B,$B386)</f>
        <v>20000</v>
      </c>
      <c r="K386" s="52">
        <f>SUMIFS('School Library Aid'!H:H,'School Library Aid'!$A:$A,$A386,'School Library Aid'!$B:$B,$B386)</f>
        <v>20000</v>
      </c>
      <c r="L386" s="52">
        <v>0</v>
      </c>
      <c r="M386" s="52">
        <f>SUMIFS('EOS GE24-F23-WEBLOAD'!$G:$G,'EOS GE24-F23-WEBLOAD'!$A:$A,$A386,'EOS GE24-F23-WEBLOAD'!$B:$B,$B386)*2</f>
        <v>300</v>
      </c>
      <c r="N386" s="52">
        <f>SUMIFS(SPED!D:D,SPED!A:A,A386,SPED!B:B,B386)</f>
        <v>0</v>
      </c>
      <c r="O386" s="55">
        <f t="shared" si="70"/>
        <v>100131</v>
      </c>
      <c r="P386" s="52">
        <f t="shared" si="71"/>
        <v>667.54</v>
      </c>
      <c r="Q386" s="64"/>
      <c r="R386" s="52">
        <f>SUMIFS('EOS GE25-F23-WEBLOAD'!$G:$G,'EOS GE25-F23-WEBLOAD'!$A:$A,$A386,'EOS GE25-F23-WEBLOAD'!$B:$B,$B386)</f>
        <v>150</v>
      </c>
      <c r="S386" s="52">
        <f>SUMIFS(GENED!$O:$O,GENED!$A:$A,$A386,GENED!$B:$B,$B386)</f>
        <v>62700</v>
      </c>
      <c r="T386" s="52">
        <f>SUMIFS(GENED!$AQ:$AQ,GENED!$A:$A,$A386,GENED!$B:$B,$B386)</f>
        <v>8095.0000000002328</v>
      </c>
      <c r="U386" s="52">
        <f>SUMIFS(GENED!$AA:$AA,GENED!$A:$A,$A386,GENED!$B:$B,$B386)</f>
        <v>0</v>
      </c>
      <c r="V386" s="52">
        <f>SUMIFS(GENED!$S:$S,GENED!$A:$A,$A386,GENED!$B:$B,$B386)</f>
        <v>0</v>
      </c>
      <c r="W386" s="53">
        <f>SUMIFS(EL!D:D,EL!$A:$A,$A386,EL!$B:$B,$B386)</f>
        <v>10531</v>
      </c>
      <c r="X386" s="52">
        <f>SUMIFS('Student Support Aid'!G:G,'Student Support Aid'!$A:$A,$A386,'Student Support Aid'!$B:$B,$B386)</f>
        <v>20000</v>
      </c>
      <c r="Y386" s="53">
        <f>SUMIFS('School Library Aid'!I:I,'School Library Aid'!$A:$A,$A386,'School Library Aid'!$B:$B,$B386)</f>
        <v>20000</v>
      </c>
      <c r="Z386" s="53">
        <f>SUMIF(AIEA!A:A,A386,AIEA!D:D)</f>
        <v>0</v>
      </c>
      <c r="AA386" s="53">
        <f>SUMIFS('EOS GE25-F23-WEBLOAD'!$G:$G,'EOS GE25-F23-WEBLOAD'!$A:$A,$A386,'EOS GE25-F23-WEBLOAD'!$B:$B,$B386)*2</f>
        <v>300</v>
      </c>
      <c r="AB386" s="53">
        <v>0</v>
      </c>
      <c r="AC386" s="53">
        <f>SUMIFS(SPED!E:E,SPED!A:A,A386,SPED!B:B,B386)</f>
        <v>0</v>
      </c>
      <c r="AD386" s="55">
        <f t="shared" si="72"/>
        <v>121626.00000000023</v>
      </c>
      <c r="AE386" s="55">
        <f t="shared" si="73"/>
        <v>810.84000000000151</v>
      </c>
      <c r="AF386" s="51"/>
    </row>
    <row r="387" spans="1:32" x14ac:dyDescent="0.25">
      <c r="A387" s="49">
        <v>4053</v>
      </c>
      <c r="B387" s="49">
        <v>7</v>
      </c>
      <c r="C387" s="49" t="s">
        <v>410</v>
      </c>
      <c r="D387" s="5">
        <v>7</v>
      </c>
      <c r="E387" s="52">
        <f>SUMIFS('EOS GE24-F23-WEBLOAD'!$G:$G,'EOS GE24-F23-WEBLOAD'!$A:$A,$A387,'EOS GE24-F23-WEBLOAD'!$B:$B,$B387)</f>
        <v>732</v>
      </c>
      <c r="F387" s="52">
        <f>SUMIFS(GENED!$F:$F,GENED!$A:$A,$A387,GENED!$B:$B,$B387)</f>
        <v>201300</v>
      </c>
      <c r="G387" s="52">
        <f>SUMIFS(GENED!$AM:$AM,GENED!$A:$A,$A387,GENED!$B:$B,$B387)</f>
        <v>4204</v>
      </c>
      <c r="H387" s="52">
        <f>SUMIFS(GENED!$J:$J,GENED!$A:$A,$A387,GENED!$B:$B,$B387)</f>
        <v>4602</v>
      </c>
      <c r="I387" s="52">
        <f>SUMIFS(EL!C:C,EL!$A:$A,$A387,EL!$B:$B,$B387)</f>
        <v>10489</v>
      </c>
      <c r="J387" s="52">
        <f>SUMIFS('Student Support Aid'!F:F,'Student Support Aid'!$A:$A,$A387,'Student Support Aid'!$B:$B,$B387)</f>
        <v>20000</v>
      </c>
      <c r="K387" s="52">
        <f>SUMIFS('School Library Aid'!H:H,'School Library Aid'!$A:$A,$A387,'School Library Aid'!$B:$B,$B387)</f>
        <v>20000</v>
      </c>
      <c r="L387" s="52">
        <v>0</v>
      </c>
      <c r="M387" s="52">
        <f>SUMIFS('EOS GE24-F23-WEBLOAD'!$G:$G,'EOS GE24-F23-WEBLOAD'!$A:$A,$A387,'EOS GE24-F23-WEBLOAD'!$B:$B,$B387)*2</f>
        <v>1464</v>
      </c>
      <c r="N387" s="52">
        <f>SUMIFS(SPED!D:D,SPED!A:A,A387,SPED!B:B,B387)</f>
        <v>0</v>
      </c>
      <c r="O387" s="55">
        <f t="shared" si="70"/>
        <v>262059</v>
      </c>
      <c r="P387" s="52">
        <f t="shared" si="71"/>
        <v>358.00409836065575</v>
      </c>
      <c r="Q387" s="64"/>
      <c r="R387" s="52">
        <f>SUMIFS('EOS GE25-F23-WEBLOAD'!$G:$G,'EOS GE25-F23-WEBLOAD'!$A:$A,$A387,'EOS GE25-F23-WEBLOAD'!$B:$B,$B387)</f>
        <v>817.2</v>
      </c>
      <c r="S387" s="52">
        <f>SUMIFS(GENED!$O:$O,GENED!$A:$A,$A387,GENED!$B:$B,$B387)</f>
        <v>341589</v>
      </c>
      <c r="T387" s="52">
        <f>SUMIFS(GENED!$AQ:$AQ,GENED!$A:$A,$A387,GENED!$B:$B,$B387)</f>
        <v>7626</v>
      </c>
      <c r="U387" s="52">
        <f>SUMIFS(GENED!$AA:$AA,GENED!$A:$A,$A387,GENED!$B:$B,$B387)</f>
        <v>0</v>
      </c>
      <c r="V387" s="52">
        <f>SUMIFS(GENED!$S:$S,GENED!$A:$A,$A387,GENED!$B:$B,$B387)</f>
        <v>4874</v>
      </c>
      <c r="W387" s="53">
        <f>SUMIFS(EL!D:D,EL!$A:$A,$A387,EL!$B:$B,$B387)</f>
        <v>10488</v>
      </c>
      <c r="X387" s="52">
        <f>SUMIFS('Student Support Aid'!G:G,'Student Support Aid'!$A:$A,$A387,'Student Support Aid'!$B:$B,$B387)</f>
        <v>20000</v>
      </c>
      <c r="Y387" s="53">
        <f>SUMIFS('School Library Aid'!I:I,'School Library Aid'!$A:$A,$A387,'School Library Aid'!$B:$B,$B387)</f>
        <v>20000</v>
      </c>
      <c r="Z387" s="53">
        <f>SUMIF(AIEA!A:A,A387,AIEA!D:D)</f>
        <v>0</v>
      </c>
      <c r="AA387" s="53">
        <f>SUMIFS('EOS GE25-F23-WEBLOAD'!$G:$G,'EOS GE25-F23-WEBLOAD'!$A:$A,$A387,'EOS GE25-F23-WEBLOAD'!$B:$B,$B387)*2</f>
        <v>1634.4</v>
      </c>
      <c r="AB387" s="53">
        <v>0</v>
      </c>
      <c r="AC387" s="53">
        <f>SUMIFS(SPED!E:E,SPED!A:A,A387,SPED!B:B,B387)</f>
        <v>0</v>
      </c>
      <c r="AD387" s="55">
        <f t="shared" si="72"/>
        <v>406211.4</v>
      </c>
      <c r="AE387" s="55">
        <f t="shared" si="73"/>
        <v>497.07709251101323</v>
      </c>
      <c r="AF387" s="51"/>
    </row>
    <row r="388" spans="1:32" x14ac:dyDescent="0.25">
      <c r="A388" s="49">
        <v>4054</v>
      </c>
      <c r="B388" s="49">
        <v>7</v>
      </c>
      <c r="C388" s="49" t="s">
        <v>411</v>
      </c>
      <c r="D388" s="5">
        <v>7</v>
      </c>
      <c r="E388" s="52">
        <f>SUMIFS('EOS GE24-F23-WEBLOAD'!$G:$G,'EOS GE24-F23-WEBLOAD'!$A:$A,$A388,'EOS GE24-F23-WEBLOAD'!$B:$B,$B388)</f>
        <v>109</v>
      </c>
      <c r="F388" s="52">
        <f>SUMIFS(GENED!$F:$F,GENED!$A:$A,$A388,GENED!$B:$B,$B388)</f>
        <v>29975</v>
      </c>
      <c r="G388" s="52">
        <f>SUMIFS(GENED!$AM:$AM,GENED!$A:$A,$A388,GENED!$B:$B,$B388)</f>
        <v>1247</v>
      </c>
      <c r="H388" s="52">
        <f>SUMIFS(GENED!$J:$J,GENED!$A:$A,$A388,GENED!$B:$B,$B388)</f>
        <v>1079</v>
      </c>
      <c r="I388" s="52">
        <f>SUMIFS(EL!C:C,EL!$A:$A,$A388,EL!$B:$B,$B388)</f>
        <v>0</v>
      </c>
      <c r="J388" s="52">
        <f>SUMIFS('Student Support Aid'!F:F,'Student Support Aid'!$A:$A,$A388,'Student Support Aid'!$B:$B,$B388)</f>
        <v>20000</v>
      </c>
      <c r="K388" s="52">
        <f>SUMIFS('School Library Aid'!H:H,'School Library Aid'!$A:$A,$A388,'School Library Aid'!$B:$B,$B388)</f>
        <v>20000</v>
      </c>
      <c r="L388" s="52">
        <v>0</v>
      </c>
      <c r="M388" s="52">
        <f>SUMIFS('EOS GE24-F23-WEBLOAD'!$G:$G,'EOS GE24-F23-WEBLOAD'!$A:$A,$A388,'EOS GE24-F23-WEBLOAD'!$B:$B,$B388)*2</f>
        <v>218</v>
      </c>
      <c r="N388" s="52">
        <f>SUMIFS(SPED!D:D,SPED!A:A,A388,SPED!B:B,B388)</f>
        <v>0</v>
      </c>
      <c r="O388" s="55">
        <f t="shared" si="70"/>
        <v>72519</v>
      </c>
      <c r="P388" s="52">
        <f t="shared" si="71"/>
        <v>665.3119266055046</v>
      </c>
      <c r="Q388" s="64"/>
      <c r="R388" s="52">
        <f>SUMIFS('EOS GE25-F23-WEBLOAD'!$G:$G,'EOS GE25-F23-WEBLOAD'!$A:$A,$A388,'EOS GE25-F23-WEBLOAD'!$B:$B,$B388)</f>
        <v>109</v>
      </c>
      <c r="S388" s="52">
        <f>SUMIFS(GENED!$O:$O,GENED!$A:$A,$A388,GENED!$B:$B,$B388)</f>
        <v>45562</v>
      </c>
      <c r="T388" s="52">
        <f>SUMIFS(GENED!$AQ:$AQ,GENED!$A:$A,$A388,GENED!$B:$B,$B388)</f>
        <v>1990</v>
      </c>
      <c r="U388" s="52">
        <f>SUMIFS(GENED!$AA:$AA,GENED!$A:$A,$A388,GENED!$B:$B,$B388)</f>
        <v>0</v>
      </c>
      <c r="V388" s="52">
        <f>SUMIFS(GENED!$S:$S,GENED!$A:$A,$A388,GENED!$B:$B,$B388)</f>
        <v>1024</v>
      </c>
      <c r="W388" s="53">
        <f>SUMIFS(EL!D:D,EL!$A:$A,$A388,EL!$B:$B,$B388)</f>
        <v>0</v>
      </c>
      <c r="X388" s="52">
        <f>SUMIFS('Student Support Aid'!G:G,'Student Support Aid'!$A:$A,$A388,'Student Support Aid'!$B:$B,$B388)</f>
        <v>20000</v>
      </c>
      <c r="Y388" s="53">
        <f>SUMIFS('School Library Aid'!I:I,'School Library Aid'!$A:$A,$A388,'School Library Aid'!$B:$B,$B388)</f>
        <v>20000</v>
      </c>
      <c r="Z388" s="53">
        <f>SUMIF(AIEA!A:A,A388,AIEA!D:D)</f>
        <v>0</v>
      </c>
      <c r="AA388" s="53">
        <f>SUMIFS('EOS GE25-F23-WEBLOAD'!$G:$G,'EOS GE25-F23-WEBLOAD'!$A:$A,$A388,'EOS GE25-F23-WEBLOAD'!$B:$B,$B388)*2</f>
        <v>218</v>
      </c>
      <c r="AB388" s="53">
        <v>0</v>
      </c>
      <c r="AC388" s="53">
        <f>SUMIFS(SPED!E:E,SPED!A:A,A388,SPED!B:B,B388)</f>
        <v>0</v>
      </c>
      <c r="AD388" s="55">
        <f t="shared" si="72"/>
        <v>88794</v>
      </c>
      <c r="AE388" s="55">
        <f t="shared" si="73"/>
        <v>814.62385321100919</v>
      </c>
      <c r="AF388" s="51"/>
    </row>
    <row r="389" spans="1:32" x14ac:dyDescent="0.25">
      <c r="A389" s="49">
        <v>4055</v>
      </c>
      <c r="B389" s="49">
        <v>7</v>
      </c>
      <c r="C389" s="49" t="s">
        <v>412</v>
      </c>
      <c r="D389" s="5">
        <v>7</v>
      </c>
      <c r="E389" s="52">
        <f>SUMIFS('EOS GE24-F23-WEBLOAD'!$G:$G,'EOS GE24-F23-WEBLOAD'!$A:$A,$A389,'EOS GE24-F23-WEBLOAD'!$B:$B,$B389)</f>
        <v>118</v>
      </c>
      <c r="F389" s="52">
        <f>SUMIFS(GENED!$F:$F,GENED!$A:$A,$A389,GENED!$B:$B,$B389)</f>
        <v>32450</v>
      </c>
      <c r="G389" s="52">
        <f>SUMIFS(GENED!$AM:$AM,GENED!$A:$A,$A389,GENED!$B:$B,$B389)</f>
        <v>-144</v>
      </c>
      <c r="H389" s="52">
        <f>SUMIFS(GENED!$J:$J,GENED!$A:$A,$A389,GENED!$B:$B,$B389)</f>
        <v>878</v>
      </c>
      <c r="I389" s="52">
        <f>SUMIFS(EL!C:C,EL!$A:$A,$A389,EL!$B:$B,$B389)</f>
        <v>0</v>
      </c>
      <c r="J389" s="52">
        <f>SUMIFS('Student Support Aid'!F:F,'Student Support Aid'!$A:$A,$A389,'Student Support Aid'!$B:$B,$B389)</f>
        <v>20000</v>
      </c>
      <c r="K389" s="52">
        <f>SUMIFS('School Library Aid'!H:H,'School Library Aid'!$A:$A,$A389,'School Library Aid'!$B:$B,$B389)</f>
        <v>20000</v>
      </c>
      <c r="L389" s="52">
        <v>0</v>
      </c>
      <c r="M389" s="52">
        <f>SUMIFS('EOS GE24-F23-WEBLOAD'!$G:$G,'EOS GE24-F23-WEBLOAD'!$A:$A,$A389,'EOS GE24-F23-WEBLOAD'!$B:$B,$B389)*2</f>
        <v>236</v>
      </c>
      <c r="N389" s="52">
        <f>SUMIFS(SPED!D:D,SPED!A:A,A389,SPED!B:B,B389)</f>
        <v>0</v>
      </c>
      <c r="O389" s="55">
        <f t="shared" si="70"/>
        <v>73420</v>
      </c>
      <c r="P389" s="52">
        <f t="shared" si="71"/>
        <v>622.20338983050851</v>
      </c>
      <c r="Q389" s="64"/>
      <c r="R389" s="52">
        <f>SUMIFS('EOS GE25-F23-WEBLOAD'!$G:$G,'EOS GE25-F23-WEBLOAD'!$A:$A,$A389,'EOS GE25-F23-WEBLOAD'!$B:$B,$B389)</f>
        <v>128</v>
      </c>
      <c r="S389" s="52">
        <f>SUMIFS(GENED!$O:$O,GENED!$A:$A,$A389,GENED!$B:$B,$B389)</f>
        <v>53504</v>
      </c>
      <c r="T389" s="52">
        <f>SUMIFS(GENED!$AQ:$AQ,GENED!$A:$A,$A389,GENED!$B:$B,$B389)</f>
        <v>-178</v>
      </c>
      <c r="U389" s="52">
        <f>SUMIFS(GENED!$AA:$AA,GENED!$A:$A,$A389,GENED!$B:$B,$B389)</f>
        <v>0</v>
      </c>
      <c r="V389" s="52">
        <f>SUMIFS(GENED!$S:$S,GENED!$A:$A,$A389,GENED!$B:$B,$B389)</f>
        <v>904</v>
      </c>
      <c r="W389" s="53">
        <f>SUMIFS(EL!D:D,EL!$A:$A,$A389,EL!$B:$B,$B389)</f>
        <v>0</v>
      </c>
      <c r="X389" s="52">
        <f>SUMIFS('Student Support Aid'!G:G,'Student Support Aid'!$A:$A,$A389,'Student Support Aid'!$B:$B,$B389)</f>
        <v>20000</v>
      </c>
      <c r="Y389" s="53">
        <f>SUMIFS('School Library Aid'!I:I,'School Library Aid'!$A:$A,$A389,'School Library Aid'!$B:$B,$B389)</f>
        <v>20000</v>
      </c>
      <c r="Z389" s="53">
        <f>SUMIF(AIEA!A:A,A389,AIEA!D:D)</f>
        <v>0</v>
      </c>
      <c r="AA389" s="53">
        <f>SUMIFS('EOS GE25-F23-WEBLOAD'!$G:$G,'EOS GE25-F23-WEBLOAD'!$A:$A,$A389,'EOS GE25-F23-WEBLOAD'!$B:$B,$B389)*2</f>
        <v>256</v>
      </c>
      <c r="AB389" s="53">
        <v>0</v>
      </c>
      <c r="AC389" s="53">
        <f>SUMIFS(SPED!E:E,SPED!A:A,A389,SPED!B:B,B389)</f>
        <v>0</v>
      </c>
      <c r="AD389" s="55">
        <f t="shared" si="72"/>
        <v>94486</v>
      </c>
      <c r="AE389" s="55">
        <f t="shared" si="73"/>
        <v>738.171875</v>
      </c>
      <c r="AF389" s="51"/>
    </row>
    <row r="390" spans="1:32" x14ac:dyDescent="0.25">
      <c r="A390" s="49">
        <v>4056</v>
      </c>
      <c r="B390" s="49">
        <v>7</v>
      </c>
      <c r="C390" s="49" t="s">
        <v>413</v>
      </c>
      <c r="D390" s="5">
        <v>7</v>
      </c>
      <c r="E390" s="52">
        <f>SUMIFS('EOS GE24-F23-WEBLOAD'!$G:$G,'EOS GE24-F23-WEBLOAD'!$A:$A,$A390,'EOS GE24-F23-WEBLOAD'!$B:$B,$B390)</f>
        <v>84</v>
      </c>
      <c r="F390" s="52">
        <f>SUMIFS(GENED!$F:$F,GENED!$A:$A,$A390,GENED!$B:$B,$B390)</f>
        <v>23100</v>
      </c>
      <c r="G390" s="52">
        <f>SUMIFS(GENED!$AM:$AM,GENED!$A:$A,$A390,GENED!$B:$B,$B390)</f>
        <v>4090</v>
      </c>
      <c r="H390" s="52">
        <f>SUMIFS(GENED!$J:$J,GENED!$A:$A,$A390,GENED!$B:$B,$B390)</f>
        <v>185</v>
      </c>
      <c r="I390" s="52">
        <f>SUMIFS(EL!C:C,EL!$A:$A,$A390,EL!$B:$B,$B390)</f>
        <v>0</v>
      </c>
      <c r="J390" s="52">
        <f>SUMIFS('Student Support Aid'!F:F,'Student Support Aid'!$A:$A,$A390,'Student Support Aid'!$B:$B,$B390)</f>
        <v>20000</v>
      </c>
      <c r="K390" s="52">
        <f>SUMIFS('School Library Aid'!H:H,'School Library Aid'!$A:$A,$A390,'School Library Aid'!$B:$B,$B390)</f>
        <v>20000</v>
      </c>
      <c r="L390" s="52">
        <v>0</v>
      </c>
      <c r="M390" s="52">
        <f>SUMIFS('EOS GE24-F23-WEBLOAD'!$G:$G,'EOS GE24-F23-WEBLOAD'!$A:$A,$A390,'EOS GE24-F23-WEBLOAD'!$B:$B,$B390)*2</f>
        <v>168</v>
      </c>
      <c r="N390" s="52">
        <f>SUMIFS(SPED!D:D,SPED!A:A,A390,SPED!B:B,B390)</f>
        <v>0</v>
      </c>
      <c r="O390" s="55">
        <f t="shared" si="70"/>
        <v>67543</v>
      </c>
      <c r="P390" s="52">
        <f t="shared" si="71"/>
        <v>804.08333333333337</v>
      </c>
      <c r="Q390" s="64"/>
      <c r="R390" s="52">
        <f>SUMIFS('EOS GE25-F23-WEBLOAD'!$G:$G,'EOS GE25-F23-WEBLOAD'!$A:$A,$A390,'EOS GE25-F23-WEBLOAD'!$B:$B,$B390)</f>
        <v>84</v>
      </c>
      <c r="S390" s="52">
        <f>SUMIFS(GENED!$O:$O,GENED!$A:$A,$A390,GENED!$B:$B,$B390)</f>
        <v>35112</v>
      </c>
      <c r="T390" s="52">
        <f>SUMIFS(GENED!$AQ:$AQ,GENED!$A:$A,$A390,GENED!$B:$B,$B390)</f>
        <v>6338</v>
      </c>
      <c r="U390" s="52">
        <f>SUMIFS(GENED!$AA:$AA,GENED!$A:$A,$A390,GENED!$B:$B,$B390)</f>
        <v>0</v>
      </c>
      <c r="V390" s="52">
        <f>SUMIFS(GENED!$S:$S,GENED!$A:$A,$A390,GENED!$B:$B,$B390)</f>
        <v>175</v>
      </c>
      <c r="W390" s="53">
        <f>SUMIFS(EL!D:D,EL!$A:$A,$A390,EL!$B:$B,$B390)</f>
        <v>0</v>
      </c>
      <c r="X390" s="52">
        <f>SUMIFS('Student Support Aid'!G:G,'Student Support Aid'!$A:$A,$A390,'Student Support Aid'!$B:$B,$B390)</f>
        <v>20000</v>
      </c>
      <c r="Y390" s="53">
        <f>SUMIFS('School Library Aid'!I:I,'School Library Aid'!$A:$A,$A390,'School Library Aid'!$B:$B,$B390)</f>
        <v>20000</v>
      </c>
      <c r="Z390" s="53">
        <f>SUMIF(AIEA!A:A,A390,AIEA!D:D)</f>
        <v>0</v>
      </c>
      <c r="AA390" s="53">
        <f>SUMIFS('EOS GE25-F23-WEBLOAD'!$G:$G,'EOS GE25-F23-WEBLOAD'!$A:$A,$A390,'EOS GE25-F23-WEBLOAD'!$B:$B,$B390)*2</f>
        <v>168</v>
      </c>
      <c r="AB390" s="53">
        <v>0</v>
      </c>
      <c r="AC390" s="53">
        <f>SUMIFS(SPED!E:E,SPED!A:A,A390,SPED!B:B,B390)</f>
        <v>0</v>
      </c>
      <c r="AD390" s="55">
        <f t="shared" si="72"/>
        <v>81793</v>
      </c>
      <c r="AE390" s="55">
        <f t="shared" si="73"/>
        <v>973.72619047619048</v>
      </c>
      <c r="AF390" s="51"/>
    </row>
    <row r="391" spans="1:32" x14ac:dyDescent="0.25">
      <c r="A391" s="49">
        <v>4057</v>
      </c>
      <c r="B391" s="49">
        <v>7</v>
      </c>
      <c r="C391" s="49" t="s">
        <v>414</v>
      </c>
      <c r="D391" s="5">
        <v>7</v>
      </c>
      <c r="E391" s="52">
        <f>SUMIFS('EOS GE24-F23-WEBLOAD'!$G:$G,'EOS GE24-F23-WEBLOAD'!$A:$A,$A391,'EOS GE24-F23-WEBLOAD'!$B:$B,$B391)</f>
        <v>168</v>
      </c>
      <c r="F391" s="52">
        <f>SUMIFS(GENED!$F:$F,GENED!$A:$A,$A391,GENED!$B:$B,$B391)</f>
        <v>46200</v>
      </c>
      <c r="G391" s="52">
        <f>SUMIFS(GENED!$AM:$AM,GENED!$A:$A,$A391,GENED!$B:$B,$B391)</f>
        <v>10223</v>
      </c>
      <c r="H391" s="52">
        <f>SUMIFS(GENED!$J:$J,GENED!$A:$A,$A391,GENED!$B:$B,$B391)</f>
        <v>0</v>
      </c>
      <c r="I391" s="52">
        <f>SUMIFS(EL!C:C,EL!$A:$A,$A391,EL!$B:$B,$B391)</f>
        <v>18460</v>
      </c>
      <c r="J391" s="52">
        <f>SUMIFS('Student Support Aid'!F:F,'Student Support Aid'!$A:$A,$A391,'Student Support Aid'!$B:$B,$B391)</f>
        <v>20000</v>
      </c>
      <c r="K391" s="52">
        <f>SUMIFS('School Library Aid'!H:H,'School Library Aid'!$A:$A,$A391,'School Library Aid'!$B:$B,$B391)</f>
        <v>20000</v>
      </c>
      <c r="L391" s="52">
        <v>0</v>
      </c>
      <c r="M391" s="52">
        <f>SUMIFS('EOS GE24-F23-WEBLOAD'!$G:$G,'EOS GE24-F23-WEBLOAD'!$A:$A,$A391,'EOS GE24-F23-WEBLOAD'!$B:$B,$B391)*2</f>
        <v>336</v>
      </c>
      <c r="N391" s="52">
        <f>SUMIFS(SPED!D:D,SPED!A:A,A391,SPED!B:B,B391)</f>
        <v>0</v>
      </c>
      <c r="O391" s="55">
        <f t="shared" si="70"/>
        <v>115219</v>
      </c>
      <c r="P391" s="52">
        <f t="shared" si="71"/>
        <v>685.82738095238096</v>
      </c>
      <c r="Q391" s="64"/>
      <c r="R391" s="52">
        <f>SUMIFS('EOS GE25-F23-WEBLOAD'!$G:$G,'EOS GE25-F23-WEBLOAD'!$A:$A,$A391,'EOS GE25-F23-WEBLOAD'!$B:$B,$B391)</f>
        <v>168</v>
      </c>
      <c r="S391" s="52">
        <f>SUMIFS(GENED!$O:$O,GENED!$A:$A,$A391,GENED!$B:$B,$B391)</f>
        <v>70224</v>
      </c>
      <c r="T391" s="52">
        <f>SUMIFS(GENED!$AQ:$AQ,GENED!$A:$A,$A391,GENED!$B:$B,$B391)</f>
        <v>15993</v>
      </c>
      <c r="U391" s="52">
        <f>SUMIFS(GENED!$AA:$AA,GENED!$A:$A,$A391,GENED!$B:$B,$B391)</f>
        <v>0</v>
      </c>
      <c r="V391" s="52">
        <f>SUMIFS(GENED!$S:$S,GENED!$A:$A,$A391,GENED!$B:$B,$B391)</f>
        <v>0</v>
      </c>
      <c r="W391" s="53">
        <f>SUMIFS(EL!D:D,EL!$A:$A,$A391,EL!$B:$B,$B391)</f>
        <v>18460</v>
      </c>
      <c r="X391" s="52">
        <f>SUMIFS('Student Support Aid'!G:G,'Student Support Aid'!$A:$A,$A391,'Student Support Aid'!$B:$B,$B391)</f>
        <v>20000</v>
      </c>
      <c r="Y391" s="53">
        <f>SUMIFS('School Library Aid'!I:I,'School Library Aid'!$A:$A,$A391,'School Library Aid'!$B:$B,$B391)</f>
        <v>20000</v>
      </c>
      <c r="Z391" s="53">
        <f>SUMIF(AIEA!A:A,A391,AIEA!D:D)</f>
        <v>0</v>
      </c>
      <c r="AA391" s="53">
        <f>SUMIFS('EOS GE25-F23-WEBLOAD'!$G:$G,'EOS GE25-F23-WEBLOAD'!$A:$A,$A391,'EOS GE25-F23-WEBLOAD'!$B:$B,$B391)*2</f>
        <v>336</v>
      </c>
      <c r="AB391" s="53">
        <v>0</v>
      </c>
      <c r="AC391" s="53">
        <f>SUMIFS(SPED!E:E,SPED!A:A,A391,SPED!B:B,B391)</f>
        <v>0</v>
      </c>
      <c r="AD391" s="55">
        <f t="shared" si="72"/>
        <v>145013</v>
      </c>
      <c r="AE391" s="55">
        <f t="shared" si="73"/>
        <v>863.17261904761904</v>
      </c>
      <c r="AF391" s="51"/>
    </row>
    <row r="392" spans="1:32" x14ac:dyDescent="0.25">
      <c r="A392" s="49">
        <v>4058</v>
      </c>
      <c r="B392" s="49">
        <v>7</v>
      </c>
      <c r="C392" s="49" t="s">
        <v>415</v>
      </c>
      <c r="D392" s="5">
        <v>7</v>
      </c>
      <c r="E392" s="52">
        <f>SUMIFS('EOS GE24-F23-WEBLOAD'!$G:$G,'EOS GE24-F23-WEBLOAD'!$A:$A,$A392,'EOS GE24-F23-WEBLOAD'!$B:$B,$B392)</f>
        <v>213</v>
      </c>
      <c r="F392" s="52">
        <f>SUMIFS(GENED!$F:$F,GENED!$A:$A,$A392,GENED!$B:$B,$B392)</f>
        <v>58575</v>
      </c>
      <c r="G392" s="52">
        <f>SUMIFS(GENED!$AM:$AM,GENED!$A:$A,$A392,GENED!$B:$B,$B392)</f>
        <v>4897</v>
      </c>
      <c r="H392" s="52">
        <f>SUMIFS(GENED!$J:$J,GENED!$A:$A,$A392,GENED!$B:$B,$B392)</f>
        <v>2844</v>
      </c>
      <c r="I392" s="52">
        <f>SUMIFS(EL!C:C,EL!$A:$A,$A392,EL!$B:$B,$B392)</f>
        <v>0</v>
      </c>
      <c r="J392" s="52">
        <f>SUMIFS('Student Support Aid'!F:F,'Student Support Aid'!$A:$A,$A392,'Student Support Aid'!$B:$B,$B392)</f>
        <v>20000</v>
      </c>
      <c r="K392" s="52">
        <f>SUMIFS('School Library Aid'!H:H,'School Library Aid'!$A:$A,$A392,'School Library Aid'!$B:$B,$B392)</f>
        <v>20000</v>
      </c>
      <c r="L392" s="52">
        <v>22130</v>
      </c>
      <c r="M392" s="52">
        <f>SUMIFS('EOS GE24-F23-WEBLOAD'!$G:$G,'EOS GE24-F23-WEBLOAD'!$A:$A,$A392,'EOS GE24-F23-WEBLOAD'!$B:$B,$B392)*2</f>
        <v>426</v>
      </c>
      <c r="N392" s="52">
        <f>SUMIFS(SPED!D:D,SPED!A:A,A392,SPED!B:B,B392)</f>
        <v>0</v>
      </c>
      <c r="O392" s="55">
        <f t="shared" si="70"/>
        <v>128872</v>
      </c>
      <c r="P392" s="52">
        <f t="shared" si="71"/>
        <v>605.03286384976525</v>
      </c>
      <c r="Q392" s="64"/>
      <c r="R392" s="52">
        <f>SUMIFS('EOS GE25-F23-WEBLOAD'!$G:$G,'EOS GE25-F23-WEBLOAD'!$A:$A,$A392,'EOS GE25-F23-WEBLOAD'!$B:$B,$B392)</f>
        <v>213</v>
      </c>
      <c r="S392" s="52">
        <f>SUMIFS(GENED!$O:$O,GENED!$A:$A,$A392,GENED!$B:$B,$B392)</f>
        <v>89034</v>
      </c>
      <c r="T392" s="52">
        <f>SUMIFS(GENED!$AQ:$AQ,GENED!$A:$A,$A392,GENED!$B:$B,$B392)</f>
        <v>7693</v>
      </c>
      <c r="U392" s="52">
        <f>SUMIFS(GENED!$AA:$AA,GENED!$A:$A,$A392,GENED!$B:$B,$B392)</f>
        <v>0</v>
      </c>
      <c r="V392" s="52">
        <f>SUMIFS(GENED!$S:$S,GENED!$A:$A,$A392,GENED!$B:$B,$B392)</f>
        <v>2698</v>
      </c>
      <c r="W392" s="53">
        <f>SUMIFS(EL!D:D,EL!$A:$A,$A392,EL!$B:$B,$B392)</f>
        <v>0</v>
      </c>
      <c r="X392" s="52">
        <f>SUMIFS('Student Support Aid'!G:G,'Student Support Aid'!$A:$A,$A392,'Student Support Aid'!$B:$B,$B392)</f>
        <v>20000</v>
      </c>
      <c r="Y392" s="53">
        <f>SUMIFS('School Library Aid'!I:I,'School Library Aid'!$A:$A,$A392,'School Library Aid'!$B:$B,$B392)</f>
        <v>20000</v>
      </c>
      <c r="Z392" s="53">
        <f>SUMIF(AIEA!A:A,A392,AIEA!D:D)</f>
        <v>22272</v>
      </c>
      <c r="AA392" s="53">
        <f>SUMIFS('EOS GE25-F23-WEBLOAD'!$G:$G,'EOS GE25-F23-WEBLOAD'!$A:$A,$A392,'EOS GE25-F23-WEBLOAD'!$B:$B,$B392)*2</f>
        <v>426</v>
      </c>
      <c r="AB392" s="53">
        <v>0</v>
      </c>
      <c r="AC392" s="53">
        <f>SUMIFS(SPED!E:E,SPED!A:A,A392,SPED!B:B,B392)</f>
        <v>0</v>
      </c>
      <c r="AD392" s="55">
        <f t="shared" si="72"/>
        <v>162123</v>
      </c>
      <c r="AE392" s="55">
        <f t="shared" si="73"/>
        <v>761.14084507042253</v>
      </c>
      <c r="AF392" s="51"/>
    </row>
    <row r="393" spans="1:32" x14ac:dyDescent="0.25">
      <c r="A393" s="49">
        <v>4059</v>
      </c>
      <c r="B393" s="49">
        <v>7</v>
      </c>
      <c r="C393" s="49" t="s">
        <v>416</v>
      </c>
      <c r="D393" s="5">
        <v>7</v>
      </c>
      <c r="E393" s="52">
        <f>SUMIFS('EOS GE24-F23-WEBLOAD'!$G:$G,'EOS GE24-F23-WEBLOAD'!$A:$A,$A393,'EOS GE24-F23-WEBLOAD'!$B:$B,$B393)</f>
        <v>255.20000000000002</v>
      </c>
      <c r="F393" s="52">
        <f>SUMIFS(GENED!$F:$F,GENED!$A:$A,$A393,GENED!$B:$B,$B393)</f>
        <v>70180</v>
      </c>
      <c r="G393" s="52">
        <f>SUMIFS(GENED!$AM:$AM,GENED!$A:$A,$A393,GENED!$B:$B,$B393)</f>
        <v>39539</v>
      </c>
      <c r="H393" s="52">
        <f>SUMIFS(GENED!$J:$J,GENED!$A:$A,$A393,GENED!$B:$B,$B393)</f>
        <v>2557</v>
      </c>
      <c r="I393" s="52">
        <f>SUMIFS(EL!C:C,EL!$A:$A,$A393,EL!$B:$B,$B393)</f>
        <v>10483</v>
      </c>
      <c r="J393" s="52">
        <f>SUMIFS('Student Support Aid'!F:F,'Student Support Aid'!$A:$A,$A393,'Student Support Aid'!$B:$B,$B393)</f>
        <v>20000</v>
      </c>
      <c r="K393" s="52">
        <f>SUMIFS('School Library Aid'!H:H,'School Library Aid'!$A:$A,$A393,'School Library Aid'!$B:$B,$B393)</f>
        <v>20000</v>
      </c>
      <c r="L393" s="52">
        <v>0</v>
      </c>
      <c r="M393" s="52">
        <f>SUMIFS('EOS GE24-F23-WEBLOAD'!$G:$G,'EOS GE24-F23-WEBLOAD'!$A:$A,$A393,'EOS GE24-F23-WEBLOAD'!$B:$B,$B393)*2</f>
        <v>510.40000000000003</v>
      </c>
      <c r="N393" s="52">
        <f>SUMIFS(SPED!D:D,SPED!A:A,A393,SPED!B:B,B393)</f>
        <v>0</v>
      </c>
      <c r="O393" s="55">
        <f t="shared" si="70"/>
        <v>163269.4</v>
      </c>
      <c r="P393" s="52">
        <f t="shared" si="71"/>
        <v>639.77037617554856</v>
      </c>
      <c r="Q393" s="64"/>
      <c r="R393" s="52">
        <f>SUMIFS('EOS GE25-F23-WEBLOAD'!$G:$G,'EOS GE25-F23-WEBLOAD'!$A:$A,$A393,'EOS GE25-F23-WEBLOAD'!$B:$B,$B393)</f>
        <v>255.20000000000002</v>
      </c>
      <c r="S393" s="52">
        <f>SUMIFS(GENED!$O:$O,GENED!$A:$A,$A393,GENED!$B:$B,$B393)</f>
        <v>106673</v>
      </c>
      <c r="T393" s="52">
        <f>SUMIFS(GENED!$AQ:$AQ,GENED!$A:$A,$A393,GENED!$B:$B,$B393)</f>
        <v>35978</v>
      </c>
      <c r="U393" s="52">
        <f>SUMIFS(GENED!$AA:$AA,GENED!$A:$A,$A393,GENED!$B:$B,$B393)</f>
        <v>0</v>
      </c>
      <c r="V393" s="52">
        <f>SUMIFS(GENED!$S:$S,GENED!$A:$A,$A393,GENED!$B:$B,$B393)</f>
        <v>2427</v>
      </c>
      <c r="W393" s="53">
        <f>SUMIFS(EL!D:D,EL!$A:$A,$A393,EL!$B:$B,$B393)</f>
        <v>10483</v>
      </c>
      <c r="X393" s="52">
        <f>SUMIFS('Student Support Aid'!G:G,'Student Support Aid'!$A:$A,$A393,'Student Support Aid'!$B:$B,$B393)</f>
        <v>20000</v>
      </c>
      <c r="Y393" s="53">
        <f>SUMIFS('School Library Aid'!I:I,'School Library Aid'!$A:$A,$A393,'School Library Aid'!$B:$B,$B393)</f>
        <v>20000</v>
      </c>
      <c r="Z393" s="53">
        <f>SUMIF(AIEA!A:A,A393,AIEA!D:D)</f>
        <v>0</v>
      </c>
      <c r="AA393" s="53">
        <f>SUMIFS('EOS GE25-F23-WEBLOAD'!$G:$G,'EOS GE25-F23-WEBLOAD'!$A:$A,$A393,'EOS GE25-F23-WEBLOAD'!$B:$B,$B393)*2</f>
        <v>510.40000000000003</v>
      </c>
      <c r="AB393" s="53">
        <v>0</v>
      </c>
      <c r="AC393" s="53">
        <f>SUMIFS(SPED!E:E,SPED!A:A,A393,SPED!B:B,B393)</f>
        <v>0</v>
      </c>
      <c r="AD393" s="55">
        <f t="shared" si="72"/>
        <v>196071.4</v>
      </c>
      <c r="AE393" s="55">
        <f t="shared" si="73"/>
        <v>768.30485893416926</v>
      </c>
      <c r="AF393" s="51"/>
    </row>
    <row r="394" spans="1:32" x14ac:dyDescent="0.25">
      <c r="A394" s="49">
        <v>4064</v>
      </c>
      <c r="B394" s="49">
        <v>7</v>
      </c>
      <c r="C394" s="49" t="s">
        <v>417</v>
      </c>
      <c r="D394" s="5">
        <v>7</v>
      </c>
      <c r="E394" s="52">
        <f>SUMIFS('EOS GE24-F23-WEBLOAD'!$G:$G,'EOS GE24-F23-WEBLOAD'!$A:$A,$A394,'EOS GE24-F23-WEBLOAD'!$B:$B,$B394)</f>
        <v>130.39999999999998</v>
      </c>
      <c r="F394" s="52">
        <f>SUMIFS(GENED!$F:$F,GENED!$A:$A,$A394,GENED!$B:$B,$B394)</f>
        <v>35860</v>
      </c>
      <c r="G394" s="52">
        <f>SUMIFS(GENED!$AM:$AM,GENED!$A:$A,$A394,GENED!$B:$B,$B394)</f>
        <v>12880</v>
      </c>
      <c r="H394" s="52">
        <f>SUMIFS(GENED!$J:$J,GENED!$A:$A,$A394,GENED!$B:$B,$B394)</f>
        <v>1495</v>
      </c>
      <c r="I394" s="52">
        <f>SUMIFS(EL!C:C,EL!$A:$A,$A394,EL!$B:$B,$B394)</f>
        <v>10494</v>
      </c>
      <c r="J394" s="52">
        <f>SUMIFS('Student Support Aid'!F:F,'Student Support Aid'!$A:$A,$A394,'Student Support Aid'!$B:$B,$B394)</f>
        <v>20000</v>
      </c>
      <c r="K394" s="52">
        <f>SUMIFS('School Library Aid'!H:H,'School Library Aid'!$A:$A,$A394,'School Library Aid'!$B:$B,$B394)</f>
        <v>20000</v>
      </c>
      <c r="L394" s="52">
        <v>0</v>
      </c>
      <c r="M394" s="52">
        <f>SUMIFS('EOS GE24-F23-WEBLOAD'!$G:$G,'EOS GE24-F23-WEBLOAD'!$A:$A,$A394,'EOS GE24-F23-WEBLOAD'!$B:$B,$B394)*2</f>
        <v>260.79999999999995</v>
      </c>
      <c r="N394" s="52">
        <f>SUMIFS(SPED!D:D,SPED!A:A,A394,SPED!B:B,B394)</f>
        <v>0</v>
      </c>
      <c r="O394" s="55">
        <f t="shared" si="70"/>
        <v>100989.8</v>
      </c>
      <c r="P394" s="52">
        <f t="shared" si="71"/>
        <v>774.46165644171799</v>
      </c>
      <c r="Q394" s="64"/>
      <c r="R394" s="52">
        <f>SUMIFS('EOS GE25-F23-WEBLOAD'!$G:$G,'EOS GE25-F23-WEBLOAD'!$A:$A,$A394,'EOS GE25-F23-WEBLOAD'!$B:$B,$B394)</f>
        <v>130.39999999999998</v>
      </c>
      <c r="S394" s="52">
        <f>SUMIFS(GENED!$O:$O,GENED!$A:$A,$A394,GENED!$B:$B,$B394)</f>
        <v>54507</v>
      </c>
      <c r="T394" s="52">
        <f>SUMIFS(GENED!$AQ:$AQ,GENED!$A:$A,$A394,GENED!$B:$B,$B394)</f>
        <v>18983</v>
      </c>
      <c r="U394" s="52">
        <f>SUMIFS(GENED!$AA:$AA,GENED!$A:$A,$A394,GENED!$B:$B,$B394)</f>
        <v>0</v>
      </c>
      <c r="V394" s="52">
        <f>SUMIFS(GENED!$S:$S,GENED!$A:$A,$A394,GENED!$B:$B,$B394)</f>
        <v>1418</v>
      </c>
      <c r="W394" s="53">
        <f>SUMIFS(EL!D:D,EL!$A:$A,$A394,EL!$B:$B,$B394)</f>
        <v>10494</v>
      </c>
      <c r="X394" s="52">
        <f>SUMIFS('Student Support Aid'!G:G,'Student Support Aid'!$A:$A,$A394,'Student Support Aid'!$B:$B,$B394)</f>
        <v>20000</v>
      </c>
      <c r="Y394" s="53">
        <f>SUMIFS('School Library Aid'!I:I,'School Library Aid'!$A:$A,$A394,'School Library Aid'!$B:$B,$B394)</f>
        <v>20000</v>
      </c>
      <c r="Z394" s="53">
        <f>SUMIF(AIEA!A:A,A394,AIEA!D:D)</f>
        <v>0</v>
      </c>
      <c r="AA394" s="53">
        <f>SUMIFS('EOS GE25-F23-WEBLOAD'!$G:$G,'EOS GE25-F23-WEBLOAD'!$A:$A,$A394,'EOS GE25-F23-WEBLOAD'!$B:$B,$B394)*2</f>
        <v>260.79999999999995</v>
      </c>
      <c r="AB394" s="53">
        <v>0</v>
      </c>
      <c r="AC394" s="53">
        <f>SUMIFS(SPED!E:E,SPED!A:A,A394,SPED!B:B,B394)</f>
        <v>0</v>
      </c>
      <c r="AD394" s="55">
        <f t="shared" si="72"/>
        <v>125662.8</v>
      </c>
      <c r="AE394" s="55">
        <f t="shared" si="73"/>
        <v>963.67177914110448</v>
      </c>
      <c r="AF394" s="51"/>
    </row>
    <row r="395" spans="1:32" x14ac:dyDescent="0.25">
      <c r="A395" s="49">
        <v>4066</v>
      </c>
      <c r="B395" s="49">
        <v>7</v>
      </c>
      <c r="C395" s="49" t="s">
        <v>418</v>
      </c>
      <c r="D395" s="5">
        <v>7</v>
      </c>
      <c r="E395" s="52">
        <f>SUMIFS('EOS GE24-F23-WEBLOAD'!$G:$G,'EOS GE24-F23-WEBLOAD'!$A:$A,$A395,'EOS GE24-F23-WEBLOAD'!$B:$B,$B395)</f>
        <v>61</v>
      </c>
      <c r="F395" s="52">
        <f>SUMIFS(GENED!$F:$F,GENED!$A:$A,$A395,GENED!$B:$B,$B395)</f>
        <v>16775</v>
      </c>
      <c r="G395" s="52">
        <f>SUMIFS(GENED!$AM:$AM,GENED!$A:$A,$A395,GENED!$B:$B,$B395)</f>
        <v>8853</v>
      </c>
      <c r="H395" s="52">
        <f>SUMIFS(GENED!$J:$J,GENED!$A:$A,$A395,GENED!$B:$B,$B395)</f>
        <v>194</v>
      </c>
      <c r="I395" s="52">
        <f>SUMIFS(EL!C:C,EL!$A:$A,$A395,EL!$B:$B,$B395)</f>
        <v>10484</v>
      </c>
      <c r="J395" s="52">
        <f>SUMIFS('Student Support Aid'!F:F,'Student Support Aid'!$A:$A,$A395,'Student Support Aid'!$B:$B,$B395)</f>
        <v>20000</v>
      </c>
      <c r="K395" s="52">
        <f>SUMIFS('School Library Aid'!H:H,'School Library Aid'!$A:$A,$A395,'School Library Aid'!$B:$B,$B395)</f>
        <v>20000</v>
      </c>
      <c r="L395" s="52">
        <v>0</v>
      </c>
      <c r="M395" s="52">
        <f>SUMIFS('EOS GE24-F23-WEBLOAD'!$G:$G,'EOS GE24-F23-WEBLOAD'!$A:$A,$A395,'EOS GE24-F23-WEBLOAD'!$B:$B,$B395)*2</f>
        <v>122</v>
      </c>
      <c r="N395" s="52">
        <f>SUMIFS(SPED!D:D,SPED!A:A,A395,SPED!B:B,B395)</f>
        <v>0</v>
      </c>
      <c r="O395" s="55">
        <f t="shared" si="70"/>
        <v>76428</v>
      </c>
      <c r="P395" s="52">
        <f t="shared" si="71"/>
        <v>1252.9180327868853</v>
      </c>
      <c r="Q395" s="64"/>
      <c r="R395" s="52">
        <f>SUMIFS('EOS GE25-F23-WEBLOAD'!$G:$G,'EOS GE25-F23-WEBLOAD'!$A:$A,$A395,'EOS GE25-F23-WEBLOAD'!$B:$B,$B395)</f>
        <v>61</v>
      </c>
      <c r="S395" s="52">
        <f>SUMIFS(GENED!$O:$O,GENED!$A:$A,$A395,GENED!$B:$B,$B395)</f>
        <v>25498</v>
      </c>
      <c r="T395" s="52">
        <f>SUMIFS(GENED!$AQ:$AQ,GENED!$A:$A,$A395,GENED!$B:$B,$B395)</f>
        <v>11929</v>
      </c>
      <c r="U395" s="52">
        <f>SUMIFS(GENED!$AA:$AA,GENED!$A:$A,$A395,GENED!$B:$B,$B395)</f>
        <v>0</v>
      </c>
      <c r="V395" s="52">
        <f>SUMIFS(GENED!$S:$S,GENED!$A:$A,$A395,GENED!$B:$B,$B395)</f>
        <v>184</v>
      </c>
      <c r="W395" s="53">
        <f>SUMIFS(EL!D:D,EL!$A:$A,$A395,EL!$B:$B,$B395)</f>
        <v>10484</v>
      </c>
      <c r="X395" s="52">
        <f>SUMIFS('Student Support Aid'!G:G,'Student Support Aid'!$A:$A,$A395,'Student Support Aid'!$B:$B,$B395)</f>
        <v>20000</v>
      </c>
      <c r="Y395" s="53">
        <f>SUMIFS('School Library Aid'!I:I,'School Library Aid'!$A:$A,$A395,'School Library Aid'!$B:$B,$B395)</f>
        <v>20000</v>
      </c>
      <c r="Z395" s="53">
        <f>SUMIF(AIEA!A:A,A395,AIEA!D:D)</f>
        <v>0</v>
      </c>
      <c r="AA395" s="53">
        <f>SUMIFS('EOS GE25-F23-WEBLOAD'!$G:$G,'EOS GE25-F23-WEBLOAD'!$A:$A,$A395,'EOS GE25-F23-WEBLOAD'!$B:$B,$B395)*2</f>
        <v>122</v>
      </c>
      <c r="AB395" s="53">
        <v>0</v>
      </c>
      <c r="AC395" s="53">
        <f>SUMIFS(SPED!E:E,SPED!A:A,A395,SPED!B:B,B395)</f>
        <v>0</v>
      </c>
      <c r="AD395" s="55">
        <f t="shared" si="72"/>
        <v>88217</v>
      </c>
      <c r="AE395" s="55">
        <f t="shared" si="73"/>
        <v>1446.1803278688524</v>
      </c>
      <c r="AF395" s="51"/>
    </row>
    <row r="396" spans="1:32" x14ac:dyDescent="0.25">
      <c r="A396" s="49">
        <v>4067</v>
      </c>
      <c r="B396" s="49">
        <v>7</v>
      </c>
      <c r="C396" s="49" t="s">
        <v>419</v>
      </c>
      <c r="D396" s="5">
        <v>7</v>
      </c>
      <c r="E396" s="52">
        <f>SUMIFS('EOS GE24-F23-WEBLOAD'!$G:$G,'EOS GE24-F23-WEBLOAD'!$A:$A,$A396,'EOS GE24-F23-WEBLOAD'!$B:$B,$B396)</f>
        <v>467</v>
      </c>
      <c r="F396" s="52">
        <f>SUMIFS(GENED!$F:$F,GENED!$A:$A,$A396,GENED!$B:$B,$B396)</f>
        <v>128425</v>
      </c>
      <c r="G396" s="52">
        <f>SUMIFS(GENED!$AM:$AM,GENED!$A:$A,$A396,GENED!$B:$B,$B396)</f>
        <v>49375</v>
      </c>
      <c r="H396" s="52">
        <f>SUMIFS(GENED!$J:$J,GENED!$A:$A,$A396,GENED!$B:$B,$B396)</f>
        <v>0</v>
      </c>
      <c r="I396" s="52">
        <f>SUMIFS(EL!C:C,EL!$A:$A,$A396,EL!$B:$B,$B396)</f>
        <v>255600</v>
      </c>
      <c r="J396" s="52">
        <f>SUMIFS('Student Support Aid'!F:F,'Student Support Aid'!$A:$A,$A396,'Student Support Aid'!$B:$B,$B396)</f>
        <v>20000</v>
      </c>
      <c r="K396" s="52">
        <f>SUMIFS('School Library Aid'!H:H,'School Library Aid'!$A:$A,$A396,'School Library Aid'!$B:$B,$B396)</f>
        <v>20000</v>
      </c>
      <c r="L396" s="52">
        <v>22698</v>
      </c>
      <c r="M396" s="52">
        <f>SUMIFS('EOS GE24-F23-WEBLOAD'!$G:$G,'EOS GE24-F23-WEBLOAD'!$A:$A,$A396,'EOS GE24-F23-WEBLOAD'!$B:$B,$B396)*2</f>
        <v>934</v>
      </c>
      <c r="N396" s="52">
        <f>SUMIFS(SPED!D:D,SPED!A:A,A396,SPED!B:B,B396)</f>
        <v>0</v>
      </c>
      <c r="O396" s="55">
        <f t="shared" si="70"/>
        <v>497032</v>
      </c>
      <c r="P396" s="52">
        <f t="shared" ref="P396:P427" si="74">IFERROR(O396/E396,0)</f>
        <v>1064.3083511777302</v>
      </c>
      <c r="Q396" s="64"/>
      <c r="R396" s="52">
        <f>SUMIFS('EOS GE25-F23-WEBLOAD'!$G:$G,'EOS GE25-F23-WEBLOAD'!$A:$A,$A396,'EOS GE25-F23-WEBLOAD'!$B:$B,$B396)</f>
        <v>467</v>
      </c>
      <c r="S396" s="52">
        <f>SUMIFS(GENED!$O:$O,GENED!$A:$A,$A396,GENED!$B:$B,$B396)</f>
        <v>195206</v>
      </c>
      <c r="T396" s="52">
        <f>SUMIFS(GENED!$AQ:$AQ,GENED!$A:$A,$A396,GENED!$B:$B,$B396)</f>
        <v>75870</v>
      </c>
      <c r="U396" s="52">
        <f>SUMIFS(GENED!$AA:$AA,GENED!$A:$A,$A396,GENED!$B:$B,$B396)</f>
        <v>0</v>
      </c>
      <c r="V396" s="52">
        <f>SUMIFS(GENED!$S:$S,GENED!$A:$A,$A396,GENED!$B:$B,$B396)</f>
        <v>0</v>
      </c>
      <c r="W396" s="53">
        <f>SUMIFS(EL!D:D,EL!$A:$A,$A396,EL!$B:$B,$B396)</f>
        <v>255600</v>
      </c>
      <c r="X396" s="52">
        <f>SUMIFS('Student Support Aid'!G:G,'Student Support Aid'!$A:$A,$A396,'Student Support Aid'!$B:$B,$B396)</f>
        <v>20000</v>
      </c>
      <c r="Y396" s="53">
        <f>SUMIFS('School Library Aid'!I:I,'School Library Aid'!$A:$A,$A396,'School Library Aid'!$B:$B,$B396)</f>
        <v>20000</v>
      </c>
      <c r="Z396" s="53">
        <f>SUMIF(AIEA!A:A,A396,AIEA!D:D)</f>
        <v>22982</v>
      </c>
      <c r="AA396" s="53">
        <f>SUMIFS('EOS GE25-F23-WEBLOAD'!$G:$G,'EOS GE25-F23-WEBLOAD'!$A:$A,$A396,'EOS GE25-F23-WEBLOAD'!$B:$B,$B396)*2</f>
        <v>934</v>
      </c>
      <c r="AB396" s="53">
        <v>0</v>
      </c>
      <c r="AC396" s="53">
        <f>SUMIFS(SPED!E:E,SPED!A:A,A396,SPED!B:B,B396)</f>
        <v>0</v>
      </c>
      <c r="AD396" s="55">
        <f t="shared" si="72"/>
        <v>590592</v>
      </c>
      <c r="AE396" s="55">
        <f t="shared" ref="AE396:AE427" si="75">IFERROR(AD396/R396,0)</f>
        <v>1264.6509635974305</v>
      </c>
      <c r="AF396" s="51"/>
    </row>
    <row r="397" spans="1:32" x14ac:dyDescent="0.25">
      <c r="A397" s="49">
        <v>4068</v>
      </c>
      <c r="B397" s="49">
        <v>7</v>
      </c>
      <c r="C397" s="49" t="s">
        <v>420</v>
      </c>
      <c r="D397" s="5">
        <v>7</v>
      </c>
      <c r="E397" s="52">
        <f>SUMIFS('EOS GE24-F23-WEBLOAD'!$G:$G,'EOS GE24-F23-WEBLOAD'!$A:$A,$A397,'EOS GE24-F23-WEBLOAD'!$B:$B,$B397)</f>
        <v>603.20000000000005</v>
      </c>
      <c r="F397" s="52">
        <f>SUMIFS(GENED!$F:$F,GENED!$A:$A,$A397,GENED!$B:$B,$B397)</f>
        <v>165880</v>
      </c>
      <c r="G397" s="52">
        <f>SUMIFS(GENED!$AM:$AM,GENED!$A:$A,$A397,GENED!$B:$B,$B397)</f>
        <v>73818</v>
      </c>
      <c r="H397" s="52">
        <f>SUMIFS(GENED!$J:$J,GENED!$A:$A,$A397,GENED!$B:$B,$B397)</f>
        <v>0</v>
      </c>
      <c r="I397" s="52">
        <f>SUMIFS(EL!C:C,EL!$A:$A,$A397,EL!$B:$B,$B397)</f>
        <v>85200</v>
      </c>
      <c r="J397" s="52">
        <f>SUMIFS('Student Support Aid'!F:F,'Student Support Aid'!$A:$A,$A397,'Student Support Aid'!$B:$B,$B397)</f>
        <v>20000</v>
      </c>
      <c r="K397" s="52">
        <f>SUMIFS('School Library Aid'!H:H,'School Library Aid'!$A:$A,$A397,'School Library Aid'!$B:$B,$B397)</f>
        <v>20000</v>
      </c>
      <c r="L397" s="52">
        <v>0</v>
      </c>
      <c r="M397" s="52">
        <f>SUMIFS('EOS GE24-F23-WEBLOAD'!$G:$G,'EOS GE24-F23-WEBLOAD'!$A:$A,$A397,'EOS GE24-F23-WEBLOAD'!$B:$B,$B397)*2</f>
        <v>1206.4000000000001</v>
      </c>
      <c r="N397" s="52">
        <f>SUMIFS(SPED!D:D,SPED!A:A,A397,SPED!B:B,B397)</f>
        <v>0</v>
      </c>
      <c r="O397" s="55">
        <f t="shared" si="70"/>
        <v>366104.4</v>
      </c>
      <c r="P397" s="52">
        <f t="shared" si="74"/>
        <v>606.93700265251994</v>
      </c>
      <c r="Q397" s="64"/>
      <c r="R397" s="52">
        <f>SUMIFS('EOS GE25-F23-WEBLOAD'!$G:$G,'EOS GE25-F23-WEBLOAD'!$A:$A,$A397,'EOS GE25-F23-WEBLOAD'!$B:$B,$B397)</f>
        <v>603.20000000000005</v>
      </c>
      <c r="S397" s="52">
        <f>SUMIFS(GENED!$O:$O,GENED!$A:$A,$A397,GENED!$B:$B,$B397)</f>
        <v>252137</v>
      </c>
      <c r="T397" s="52">
        <f>SUMIFS(GENED!$AQ:$AQ,GENED!$A:$A,$A397,GENED!$B:$B,$B397)</f>
        <v>114687</v>
      </c>
      <c r="U397" s="52">
        <f>SUMIFS(GENED!$AA:$AA,GENED!$A:$A,$A397,GENED!$B:$B,$B397)</f>
        <v>0</v>
      </c>
      <c r="V397" s="52">
        <f>SUMIFS(GENED!$S:$S,GENED!$A:$A,$A397,GENED!$B:$B,$B397)</f>
        <v>0</v>
      </c>
      <c r="W397" s="53">
        <f>SUMIFS(EL!D:D,EL!$A:$A,$A397,EL!$B:$B,$B397)</f>
        <v>85200</v>
      </c>
      <c r="X397" s="52">
        <f>SUMIFS('Student Support Aid'!G:G,'Student Support Aid'!$A:$A,$A397,'Student Support Aid'!$B:$B,$B397)</f>
        <v>20000</v>
      </c>
      <c r="Y397" s="53">
        <f>SUMIFS('School Library Aid'!I:I,'School Library Aid'!$A:$A,$A397,'School Library Aid'!$B:$B,$B397)</f>
        <v>20000</v>
      </c>
      <c r="Z397" s="53">
        <f>SUMIF(AIEA!A:A,A397,AIEA!D:D)</f>
        <v>0</v>
      </c>
      <c r="AA397" s="53">
        <f>SUMIFS('EOS GE25-F23-WEBLOAD'!$G:$G,'EOS GE25-F23-WEBLOAD'!$A:$A,$A397,'EOS GE25-F23-WEBLOAD'!$B:$B,$B397)*2</f>
        <v>1206.4000000000001</v>
      </c>
      <c r="AB397" s="53">
        <v>0</v>
      </c>
      <c r="AC397" s="53">
        <f>SUMIFS(SPED!E:E,SPED!A:A,A397,SPED!B:B,B397)</f>
        <v>0</v>
      </c>
      <c r="AD397" s="55">
        <f t="shared" si="72"/>
        <v>493230.4</v>
      </c>
      <c r="AE397" s="55">
        <f t="shared" si="75"/>
        <v>817.68965517241372</v>
      </c>
      <c r="AF397" s="51"/>
    </row>
    <row r="398" spans="1:32" x14ac:dyDescent="0.25">
      <c r="A398" s="49">
        <v>4070</v>
      </c>
      <c r="B398" s="49">
        <v>7</v>
      </c>
      <c r="C398" s="49" t="s">
        <v>421</v>
      </c>
      <c r="D398" s="5">
        <v>7</v>
      </c>
      <c r="E398" s="52">
        <f>SUMIFS('EOS GE24-F23-WEBLOAD'!$G:$G,'EOS GE24-F23-WEBLOAD'!$A:$A,$A398,'EOS GE24-F23-WEBLOAD'!$B:$B,$B398)</f>
        <v>947.80000000000007</v>
      </c>
      <c r="F398" s="52">
        <f>SUMIFS(GENED!$F:$F,GENED!$A:$A,$A398,GENED!$B:$B,$B398)</f>
        <v>260645</v>
      </c>
      <c r="G398" s="52">
        <f>SUMIFS(GENED!$AM:$AM,GENED!$A:$A,$A398,GENED!$B:$B,$B398)</f>
        <v>106324</v>
      </c>
      <c r="H398" s="52">
        <f>SUMIFS(GENED!$J:$J,GENED!$A:$A,$A398,GENED!$B:$B,$B398)</f>
        <v>0</v>
      </c>
      <c r="I398" s="52">
        <f>SUMIFS(EL!C:C,EL!$A:$A,$A398,EL!$B:$B,$B398)</f>
        <v>287550</v>
      </c>
      <c r="J398" s="52">
        <f>SUMIFS('Student Support Aid'!F:F,'Student Support Aid'!$A:$A,$A398,'Student Support Aid'!$B:$B,$B398)</f>
        <v>20000</v>
      </c>
      <c r="K398" s="52">
        <f>SUMIFS('School Library Aid'!H:H,'School Library Aid'!$A:$A,$A398,'School Library Aid'!$B:$B,$B398)</f>
        <v>20000</v>
      </c>
      <c r="L398" s="52">
        <v>0</v>
      </c>
      <c r="M398" s="52">
        <f>SUMIFS('EOS GE24-F23-WEBLOAD'!$G:$G,'EOS GE24-F23-WEBLOAD'!$A:$A,$A398,'EOS GE24-F23-WEBLOAD'!$B:$B,$B398)*2</f>
        <v>1895.6000000000001</v>
      </c>
      <c r="N398" s="52">
        <f>SUMIFS(SPED!D:D,SPED!A:A,A398,SPED!B:B,B398)</f>
        <v>0</v>
      </c>
      <c r="O398" s="55">
        <f t="shared" si="70"/>
        <v>696414.6</v>
      </c>
      <c r="P398" s="52">
        <f t="shared" si="74"/>
        <v>734.76957163958639</v>
      </c>
      <c r="Q398" s="64"/>
      <c r="R398" s="52">
        <f>SUMIFS('EOS GE25-F23-WEBLOAD'!$G:$G,'EOS GE25-F23-WEBLOAD'!$A:$A,$A398,'EOS GE25-F23-WEBLOAD'!$B:$B,$B398)</f>
        <v>947.80000000000007</v>
      </c>
      <c r="S398" s="52">
        <f>SUMIFS(GENED!$O:$O,GENED!$A:$A,$A398,GENED!$B:$B,$B398)</f>
        <v>396181</v>
      </c>
      <c r="T398" s="52">
        <f>SUMIFS(GENED!$AQ:$AQ,GENED!$A:$A,$A398,GENED!$B:$B,$B398)</f>
        <v>165790</v>
      </c>
      <c r="U398" s="52">
        <f>SUMIFS(GENED!$AA:$AA,GENED!$A:$A,$A398,GENED!$B:$B,$B398)</f>
        <v>0</v>
      </c>
      <c r="V398" s="52">
        <f>SUMIFS(GENED!$S:$S,GENED!$A:$A,$A398,GENED!$B:$B,$B398)</f>
        <v>0</v>
      </c>
      <c r="W398" s="53">
        <f>SUMIFS(EL!D:D,EL!$A:$A,$A398,EL!$B:$B,$B398)</f>
        <v>287550</v>
      </c>
      <c r="X398" s="52">
        <f>SUMIFS('Student Support Aid'!G:G,'Student Support Aid'!$A:$A,$A398,'Student Support Aid'!$B:$B,$B398)</f>
        <v>20000</v>
      </c>
      <c r="Y398" s="53">
        <f>SUMIFS('School Library Aid'!I:I,'School Library Aid'!$A:$A,$A398,'School Library Aid'!$B:$B,$B398)</f>
        <v>20000</v>
      </c>
      <c r="Z398" s="53">
        <f>SUMIF(AIEA!A:A,A398,AIEA!D:D)</f>
        <v>0</v>
      </c>
      <c r="AA398" s="53">
        <f>SUMIFS('EOS GE25-F23-WEBLOAD'!$G:$G,'EOS GE25-F23-WEBLOAD'!$A:$A,$A398,'EOS GE25-F23-WEBLOAD'!$B:$B,$B398)*2</f>
        <v>1895.6000000000001</v>
      </c>
      <c r="AB398" s="53">
        <v>0</v>
      </c>
      <c r="AC398" s="53">
        <f>SUMIFS(SPED!E:E,SPED!A:A,A398,SPED!B:B,B398)</f>
        <v>0</v>
      </c>
      <c r="AD398" s="55">
        <f t="shared" si="72"/>
        <v>891416.6</v>
      </c>
      <c r="AE398" s="55">
        <f t="shared" si="75"/>
        <v>940.51128930154027</v>
      </c>
      <c r="AF398" s="51"/>
    </row>
    <row r="399" spans="1:32" x14ac:dyDescent="0.25">
      <c r="A399" s="49">
        <v>4073</v>
      </c>
      <c r="B399" s="49">
        <v>7</v>
      </c>
      <c r="C399" s="49" t="s">
        <v>422</v>
      </c>
      <c r="D399" s="5">
        <v>7</v>
      </c>
      <c r="E399" s="52">
        <f>SUMIFS('EOS GE24-F23-WEBLOAD'!$G:$G,'EOS GE24-F23-WEBLOAD'!$A:$A,$A399,'EOS GE24-F23-WEBLOAD'!$B:$B,$B399)</f>
        <v>571</v>
      </c>
      <c r="F399" s="52">
        <f>SUMIFS(GENED!$F:$F,GENED!$A:$A,$A399,GENED!$B:$B,$B399)</f>
        <v>157025</v>
      </c>
      <c r="G399" s="52">
        <f>SUMIFS(GENED!$AM:$AM,GENED!$A:$A,$A399,GENED!$B:$B,$B399)</f>
        <v>68680</v>
      </c>
      <c r="H399" s="52">
        <f>SUMIFS(GENED!$J:$J,GENED!$A:$A,$A399,GENED!$B:$B,$B399)</f>
        <v>0</v>
      </c>
      <c r="I399" s="52">
        <f>SUMIFS(EL!C:C,EL!$A:$A,$A399,EL!$B:$B,$B399)</f>
        <v>217260</v>
      </c>
      <c r="J399" s="52">
        <f>SUMIFS('Student Support Aid'!F:F,'Student Support Aid'!$A:$A,$A399,'Student Support Aid'!$B:$B,$B399)</f>
        <v>20000</v>
      </c>
      <c r="K399" s="52">
        <f>SUMIFS('School Library Aid'!H:H,'School Library Aid'!$A:$A,$A399,'School Library Aid'!$B:$B,$B399)</f>
        <v>20000</v>
      </c>
      <c r="L399" s="52">
        <v>29372</v>
      </c>
      <c r="M399" s="52">
        <f>SUMIFS('EOS GE24-F23-WEBLOAD'!$G:$G,'EOS GE24-F23-WEBLOAD'!$A:$A,$A399,'EOS GE24-F23-WEBLOAD'!$B:$B,$B399)*2</f>
        <v>1142</v>
      </c>
      <c r="N399" s="52">
        <f>SUMIFS(SPED!D:D,SPED!A:A,A399,SPED!B:B,B399)</f>
        <v>0</v>
      </c>
      <c r="O399" s="55">
        <f t="shared" si="70"/>
        <v>513479</v>
      </c>
      <c r="P399" s="52">
        <f t="shared" si="74"/>
        <v>899.26269702276704</v>
      </c>
      <c r="Q399" s="64"/>
      <c r="R399" s="52">
        <f>SUMIFS('EOS GE25-F23-WEBLOAD'!$G:$G,'EOS GE25-F23-WEBLOAD'!$A:$A,$A399,'EOS GE25-F23-WEBLOAD'!$B:$B,$B399)</f>
        <v>581</v>
      </c>
      <c r="S399" s="52">
        <f>SUMIFS(GENED!$O:$O,GENED!$A:$A,$A399,GENED!$B:$B,$B399)</f>
        <v>242858</v>
      </c>
      <c r="T399" s="52">
        <f>SUMIFS(GENED!$AQ:$AQ,GENED!$A:$A,$A399,GENED!$B:$B,$B399)</f>
        <v>108330</v>
      </c>
      <c r="U399" s="52">
        <f>SUMIFS(GENED!$AA:$AA,GENED!$A:$A,$A399,GENED!$B:$B,$B399)</f>
        <v>0</v>
      </c>
      <c r="V399" s="52">
        <f>SUMIFS(GENED!$S:$S,GENED!$A:$A,$A399,GENED!$B:$B,$B399)</f>
        <v>0</v>
      </c>
      <c r="W399" s="53">
        <f>SUMIFS(EL!D:D,EL!$A:$A,$A399,EL!$B:$B,$B399)</f>
        <v>217260</v>
      </c>
      <c r="X399" s="52">
        <f>SUMIFS('Student Support Aid'!G:G,'Student Support Aid'!$A:$A,$A399,'Student Support Aid'!$B:$B,$B399)</f>
        <v>20000</v>
      </c>
      <c r="Y399" s="53">
        <f>SUMIFS('School Library Aid'!I:I,'School Library Aid'!$A:$A,$A399,'School Library Aid'!$B:$B,$B399)</f>
        <v>20000</v>
      </c>
      <c r="Z399" s="53">
        <f>SUMIF(AIEA!A:A,A399,AIEA!D:D)</f>
        <v>29940</v>
      </c>
      <c r="AA399" s="53">
        <f>SUMIFS('EOS GE25-F23-WEBLOAD'!$G:$G,'EOS GE25-F23-WEBLOAD'!$A:$A,$A399,'EOS GE25-F23-WEBLOAD'!$B:$B,$B399)*2</f>
        <v>1162</v>
      </c>
      <c r="AB399" s="53">
        <v>0</v>
      </c>
      <c r="AC399" s="53">
        <f>SUMIFS(SPED!E:E,SPED!A:A,A399,SPED!B:B,B399)</f>
        <v>0</v>
      </c>
      <c r="AD399" s="55">
        <f t="shared" si="72"/>
        <v>639550</v>
      </c>
      <c r="AE399" s="55">
        <f t="shared" si="75"/>
        <v>1100.7745266781412</v>
      </c>
      <c r="AF399" s="51"/>
    </row>
    <row r="400" spans="1:32" x14ac:dyDescent="0.25">
      <c r="A400" s="49">
        <v>4074</v>
      </c>
      <c r="B400" s="49">
        <v>7</v>
      </c>
      <c r="C400" s="49" t="s">
        <v>423</v>
      </c>
      <c r="D400" s="5">
        <v>7</v>
      </c>
      <c r="E400" s="52">
        <f>SUMIFS('EOS GE24-F23-WEBLOAD'!$G:$G,'EOS GE24-F23-WEBLOAD'!$A:$A,$A400,'EOS GE24-F23-WEBLOAD'!$B:$B,$B400)</f>
        <v>460.6</v>
      </c>
      <c r="F400" s="52">
        <f>SUMIFS(GENED!$F:$F,GENED!$A:$A,$A400,GENED!$B:$B,$B400)</f>
        <v>126665</v>
      </c>
      <c r="G400" s="52">
        <f>SUMIFS(GENED!$AM:$AM,GENED!$A:$A,$A400,GENED!$B:$B,$B400)</f>
        <v>26380</v>
      </c>
      <c r="H400" s="52">
        <f>SUMIFS(GENED!$J:$J,GENED!$A:$A,$A400,GENED!$B:$B,$B400)</f>
        <v>178</v>
      </c>
      <c r="I400" s="52">
        <f>SUMIFS(EL!C:C,EL!$A:$A,$A400,EL!$B:$B,$B400)</f>
        <v>10578</v>
      </c>
      <c r="J400" s="52">
        <f>SUMIFS('Student Support Aid'!F:F,'Student Support Aid'!$A:$A,$A400,'Student Support Aid'!$B:$B,$B400)</f>
        <v>20000</v>
      </c>
      <c r="K400" s="52">
        <f>SUMIFS('School Library Aid'!H:H,'School Library Aid'!$A:$A,$A400,'School Library Aid'!$B:$B,$B400)</f>
        <v>20000</v>
      </c>
      <c r="L400" s="52">
        <v>0</v>
      </c>
      <c r="M400" s="52">
        <f>SUMIFS('EOS GE24-F23-WEBLOAD'!$G:$G,'EOS GE24-F23-WEBLOAD'!$A:$A,$A400,'EOS GE24-F23-WEBLOAD'!$B:$B,$B400)*2</f>
        <v>921.2</v>
      </c>
      <c r="N400" s="52">
        <f>SUMIFS(SPED!D:D,SPED!A:A,A400,SPED!B:B,B400)</f>
        <v>0</v>
      </c>
      <c r="O400" s="55">
        <f t="shared" si="70"/>
        <v>204722.2</v>
      </c>
      <c r="P400" s="52">
        <f t="shared" si="74"/>
        <v>444.46851932262268</v>
      </c>
      <c r="Q400" s="64"/>
      <c r="R400" s="52">
        <f>SUMIFS('EOS GE25-F23-WEBLOAD'!$G:$G,'EOS GE25-F23-WEBLOAD'!$A:$A,$A400,'EOS GE25-F23-WEBLOAD'!$B:$B,$B400)</f>
        <v>460.6</v>
      </c>
      <c r="S400" s="52">
        <f>SUMIFS(GENED!$O:$O,GENED!$A:$A,$A400,GENED!$B:$B,$B400)</f>
        <v>192531</v>
      </c>
      <c r="T400" s="52">
        <f>SUMIFS(GENED!$AQ:$AQ,GENED!$A:$A,$A400,GENED!$B:$B,$B400)</f>
        <v>37170</v>
      </c>
      <c r="U400" s="52">
        <f>SUMIFS(GENED!$AA:$AA,GENED!$A:$A,$A400,GENED!$B:$B,$B400)</f>
        <v>0</v>
      </c>
      <c r="V400" s="52">
        <f>SUMIFS(GENED!$S:$S,GENED!$A:$A,$A400,GENED!$B:$B,$B400)</f>
        <v>169</v>
      </c>
      <c r="W400" s="53">
        <f>SUMIFS(EL!D:D,EL!$A:$A,$A400,EL!$B:$B,$B400)</f>
        <v>10578</v>
      </c>
      <c r="X400" s="52">
        <f>SUMIFS('Student Support Aid'!G:G,'Student Support Aid'!$A:$A,$A400,'Student Support Aid'!$B:$B,$B400)</f>
        <v>20000</v>
      </c>
      <c r="Y400" s="53">
        <f>SUMIFS('School Library Aid'!I:I,'School Library Aid'!$A:$A,$A400,'School Library Aid'!$B:$B,$B400)</f>
        <v>20000</v>
      </c>
      <c r="Z400" s="53">
        <f>SUMIF(AIEA!A:A,A400,AIEA!D:D)</f>
        <v>0</v>
      </c>
      <c r="AA400" s="53">
        <f>SUMIFS('EOS GE25-F23-WEBLOAD'!$G:$G,'EOS GE25-F23-WEBLOAD'!$A:$A,$A400,'EOS GE25-F23-WEBLOAD'!$B:$B,$B400)*2</f>
        <v>921.2</v>
      </c>
      <c r="AB400" s="53">
        <v>0</v>
      </c>
      <c r="AC400" s="53">
        <f>SUMIFS(SPED!E:E,SPED!A:A,A400,SPED!B:B,B400)</f>
        <v>0</v>
      </c>
      <c r="AD400" s="55">
        <f t="shared" si="72"/>
        <v>281369.2</v>
      </c>
      <c r="AE400" s="55">
        <f t="shared" si="75"/>
        <v>610.87537993920967</v>
      </c>
      <c r="AF400" s="51"/>
    </row>
    <row r="401" spans="1:32" x14ac:dyDescent="0.25">
      <c r="A401" s="49">
        <v>4075</v>
      </c>
      <c r="B401" s="49">
        <v>7</v>
      </c>
      <c r="C401" s="49" t="s">
        <v>424</v>
      </c>
      <c r="D401" s="5">
        <v>7</v>
      </c>
      <c r="E401" s="52">
        <f>SUMIFS('EOS GE24-F23-WEBLOAD'!$G:$G,'EOS GE24-F23-WEBLOAD'!$A:$A,$A401,'EOS GE24-F23-WEBLOAD'!$B:$B,$B401)</f>
        <v>304</v>
      </c>
      <c r="F401" s="52">
        <f>SUMIFS(GENED!$F:$F,GENED!$A:$A,$A401,GENED!$B:$B,$B401)</f>
        <v>83600</v>
      </c>
      <c r="G401" s="52">
        <f>SUMIFS(GENED!$AM:$AM,GENED!$A:$A,$A401,GENED!$B:$B,$B401)</f>
        <v>4919</v>
      </c>
      <c r="H401" s="52">
        <f>SUMIFS(GENED!$J:$J,GENED!$A:$A,$A401,GENED!$B:$B,$B401)</f>
        <v>0</v>
      </c>
      <c r="I401" s="52">
        <f>SUMIFS(EL!C:C,EL!$A:$A,$A401,EL!$B:$B,$B401)</f>
        <v>10487</v>
      </c>
      <c r="J401" s="52">
        <f>SUMIFS('Student Support Aid'!F:F,'Student Support Aid'!$A:$A,$A401,'Student Support Aid'!$B:$B,$B401)</f>
        <v>20000</v>
      </c>
      <c r="K401" s="52">
        <f>SUMIFS('School Library Aid'!H:H,'School Library Aid'!$A:$A,$A401,'School Library Aid'!$B:$B,$B401)</f>
        <v>20000</v>
      </c>
      <c r="L401" s="52">
        <v>0</v>
      </c>
      <c r="M401" s="52">
        <f>SUMIFS('EOS GE24-F23-WEBLOAD'!$G:$G,'EOS GE24-F23-WEBLOAD'!$A:$A,$A401,'EOS GE24-F23-WEBLOAD'!$B:$B,$B401)*2</f>
        <v>608</v>
      </c>
      <c r="N401" s="52">
        <f>SUMIFS(SPED!D:D,SPED!A:A,A401,SPED!B:B,B401)</f>
        <v>0</v>
      </c>
      <c r="O401" s="55">
        <f t="shared" si="70"/>
        <v>139614</v>
      </c>
      <c r="P401" s="52">
        <f t="shared" si="74"/>
        <v>459.25657894736844</v>
      </c>
      <c r="Q401" s="64"/>
      <c r="R401" s="52">
        <f>SUMIFS('EOS GE25-F23-WEBLOAD'!$G:$G,'EOS GE25-F23-WEBLOAD'!$A:$A,$A401,'EOS GE25-F23-WEBLOAD'!$B:$B,$B401)</f>
        <v>245.2</v>
      </c>
      <c r="S401" s="52">
        <f>SUMIFS(GENED!$O:$O,GENED!$A:$A,$A401,GENED!$B:$B,$B401)</f>
        <v>102493</v>
      </c>
      <c r="T401" s="52">
        <f>SUMIFS(GENED!$AQ:$AQ,GENED!$A:$A,$A401,GENED!$B:$B,$B401)</f>
        <v>13085.999999999767</v>
      </c>
      <c r="U401" s="52">
        <f>SUMIFS(GENED!$AA:$AA,GENED!$A:$A,$A401,GENED!$B:$B,$B401)</f>
        <v>0</v>
      </c>
      <c r="V401" s="52">
        <f>SUMIFS(GENED!$S:$S,GENED!$A:$A,$A401,GENED!$B:$B,$B401)</f>
        <v>0</v>
      </c>
      <c r="W401" s="53">
        <f>SUMIFS(EL!D:D,EL!$A:$A,$A401,EL!$B:$B,$B401)</f>
        <v>10488</v>
      </c>
      <c r="X401" s="52">
        <f>SUMIFS('Student Support Aid'!G:G,'Student Support Aid'!$A:$A,$A401,'Student Support Aid'!$B:$B,$B401)</f>
        <v>20000</v>
      </c>
      <c r="Y401" s="53">
        <f>SUMIFS('School Library Aid'!I:I,'School Library Aid'!$A:$A,$A401,'School Library Aid'!$B:$B,$B401)</f>
        <v>20000</v>
      </c>
      <c r="Z401" s="53">
        <f>SUMIF(AIEA!A:A,A401,AIEA!D:D)</f>
        <v>0</v>
      </c>
      <c r="AA401" s="53">
        <f>SUMIFS('EOS GE25-F23-WEBLOAD'!$G:$G,'EOS GE25-F23-WEBLOAD'!$A:$A,$A401,'EOS GE25-F23-WEBLOAD'!$B:$B,$B401)*2</f>
        <v>490.4</v>
      </c>
      <c r="AB401" s="53">
        <v>0</v>
      </c>
      <c r="AC401" s="53">
        <f>SUMIFS(SPED!E:E,SPED!A:A,A401,SPED!B:B,B401)</f>
        <v>0</v>
      </c>
      <c r="AD401" s="55">
        <f t="shared" si="72"/>
        <v>166557.39999999976</v>
      </c>
      <c r="AE401" s="55">
        <f t="shared" si="75"/>
        <v>679.27161500815566</v>
      </c>
      <c r="AF401" s="51"/>
    </row>
    <row r="402" spans="1:32" x14ac:dyDescent="0.25">
      <c r="A402" s="49">
        <v>4078</v>
      </c>
      <c r="B402" s="49">
        <v>7</v>
      </c>
      <c r="C402" s="49" t="s">
        <v>425</v>
      </c>
      <c r="D402" s="5">
        <v>7</v>
      </c>
      <c r="E402" s="52">
        <f>SUMIFS('EOS GE24-F23-WEBLOAD'!$G:$G,'EOS GE24-F23-WEBLOAD'!$A:$A,$A402,'EOS GE24-F23-WEBLOAD'!$B:$B,$B402)</f>
        <v>1123.5999999999999</v>
      </c>
      <c r="F402" s="52">
        <f>SUMIFS(GENED!$F:$F,GENED!$A:$A,$A402,GENED!$B:$B,$B402)</f>
        <v>308990</v>
      </c>
      <c r="G402" s="52">
        <f>SUMIFS(GENED!$AM:$AM,GENED!$A:$A,$A402,GENED!$B:$B,$B402)</f>
        <v>150260</v>
      </c>
      <c r="H402" s="52">
        <f>SUMIFS(GENED!$J:$J,GENED!$A:$A,$A402,GENED!$B:$B,$B402)</f>
        <v>0</v>
      </c>
      <c r="I402" s="52">
        <f>SUMIFS(EL!C:C,EL!$A:$A,$A402,EL!$B:$B,$B402)</f>
        <v>374880</v>
      </c>
      <c r="J402" s="52">
        <f>SUMIFS('Student Support Aid'!F:F,'Student Support Aid'!$A:$A,$A402,'Student Support Aid'!$B:$B,$B402)</f>
        <v>20000</v>
      </c>
      <c r="K402" s="52">
        <f>SUMIFS('School Library Aid'!H:H,'School Library Aid'!$A:$A,$A402,'School Library Aid'!$B:$B,$B402)</f>
        <v>20000</v>
      </c>
      <c r="L402" s="52">
        <v>0</v>
      </c>
      <c r="M402" s="52">
        <f>SUMIFS('EOS GE24-F23-WEBLOAD'!$G:$G,'EOS GE24-F23-WEBLOAD'!$A:$A,$A402,'EOS GE24-F23-WEBLOAD'!$B:$B,$B402)*2</f>
        <v>2247.1999999999998</v>
      </c>
      <c r="N402" s="52">
        <f>SUMIFS(SPED!D:D,SPED!A:A,A402,SPED!B:B,B402)</f>
        <v>0</v>
      </c>
      <c r="O402" s="55">
        <f t="shared" si="70"/>
        <v>876377.2</v>
      </c>
      <c r="P402" s="52">
        <f t="shared" si="74"/>
        <v>779.97258810964763</v>
      </c>
      <c r="Q402" s="64"/>
      <c r="R402" s="52">
        <f>SUMIFS('EOS GE25-F23-WEBLOAD'!$G:$G,'EOS GE25-F23-WEBLOAD'!$A:$A,$A402,'EOS GE25-F23-WEBLOAD'!$B:$B,$B402)</f>
        <v>1123.5999999999999</v>
      </c>
      <c r="S402" s="52">
        <f>SUMIFS(GENED!$O:$O,GENED!$A:$A,$A402,GENED!$B:$B,$B402)</f>
        <v>469665</v>
      </c>
      <c r="T402" s="52">
        <f>SUMIFS(GENED!$AQ:$AQ,GENED!$A:$A,$A402,GENED!$B:$B,$B402)</f>
        <v>233710</v>
      </c>
      <c r="U402" s="52">
        <f>SUMIFS(GENED!$AA:$AA,GENED!$A:$A,$A402,GENED!$B:$B,$B402)</f>
        <v>0</v>
      </c>
      <c r="V402" s="52">
        <f>SUMIFS(GENED!$S:$S,GENED!$A:$A,$A402,GENED!$B:$B,$B402)</f>
        <v>0</v>
      </c>
      <c r="W402" s="53">
        <f>SUMIFS(EL!D:D,EL!$A:$A,$A402,EL!$B:$B,$B402)</f>
        <v>374880</v>
      </c>
      <c r="X402" s="52">
        <f>SUMIFS('Student Support Aid'!G:G,'Student Support Aid'!$A:$A,$A402,'Student Support Aid'!$B:$B,$B402)</f>
        <v>20000</v>
      </c>
      <c r="Y402" s="53">
        <f>SUMIFS('School Library Aid'!I:I,'School Library Aid'!$A:$A,$A402,'School Library Aid'!$B:$B,$B402)</f>
        <v>20000</v>
      </c>
      <c r="Z402" s="53">
        <f>SUMIF(AIEA!A:A,A402,AIEA!D:D)</f>
        <v>0</v>
      </c>
      <c r="AA402" s="53">
        <f>SUMIFS('EOS GE25-F23-WEBLOAD'!$G:$G,'EOS GE25-F23-WEBLOAD'!$A:$A,$A402,'EOS GE25-F23-WEBLOAD'!$B:$B,$B402)*2</f>
        <v>2247.1999999999998</v>
      </c>
      <c r="AB402" s="53">
        <v>0</v>
      </c>
      <c r="AC402" s="53">
        <f>SUMIFS(SPED!E:E,SPED!A:A,A402,SPED!B:B,B402)</f>
        <v>0</v>
      </c>
      <c r="AD402" s="55">
        <f t="shared" si="72"/>
        <v>1120502.2</v>
      </c>
      <c r="AE402" s="55">
        <f t="shared" si="75"/>
        <v>997.24296902812398</v>
      </c>
      <c r="AF402" s="51"/>
    </row>
    <row r="403" spans="1:32" x14ac:dyDescent="0.25">
      <c r="A403" s="49">
        <v>4079</v>
      </c>
      <c r="B403" s="49">
        <v>7</v>
      </c>
      <c r="C403" s="49" t="s">
        <v>426</v>
      </c>
      <c r="D403" s="5">
        <v>7</v>
      </c>
      <c r="E403" s="52">
        <f>SUMIFS('EOS GE24-F23-WEBLOAD'!$G:$G,'EOS GE24-F23-WEBLOAD'!$A:$A,$A403,'EOS GE24-F23-WEBLOAD'!$B:$B,$B403)</f>
        <v>381</v>
      </c>
      <c r="F403" s="52">
        <f>SUMIFS(GENED!$F:$F,GENED!$A:$A,$A403,GENED!$B:$B,$B403)</f>
        <v>104775</v>
      </c>
      <c r="G403" s="52">
        <f>SUMIFS(GENED!$AM:$AM,GENED!$A:$A,$A403,GENED!$B:$B,$B403)</f>
        <v>39052</v>
      </c>
      <c r="H403" s="52">
        <f>SUMIFS(GENED!$J:$J,GENED!$A:$A,$A403,GENED!$B:$B,$B403)</f>
        <v>0</v>
      </c>
      <c r="I403" s="52">
        <f>SUMIFS(EL!C:C,EL!$A:$A,$A403,EL!$B:$B,$B403)</f>
        <v>10545</v>
      </c>
      <c r="J403" s="52">
        <f>SUMIFS('Student Support Aid'!F:F,'Student Support Aid'!$A:$A,$A403,'Student Support Aid'!$B:$B,$B403)</f>
        <v>20000</v>
      </c>
      <c r="K403" s="52">
        <f>SUMIFS('School Library Aid'!H:H,'School Library Aid'!$A:$A,$A403,'School Library Aid'!$B:$B,$B403)</f>
        <v>20000</v>
      </c>
      <c r="L403" s="52">
        <v>0</v>
      </c>
      <c r="M403" s="52">
        <f>SUMIFS('EOS GE24-F23-WEBLOAD'!$G:$G,'EOS GE24-F23-WEBLOAD'!$A:$A,$A403,'EOS GE24-F23-WEBLOAD'!$B:$B,$B403)*2</f>
        <v>762</v>
      </c>
      <c r="N403" s="52">
        <f>SUMIFS(SPED!D:D,SPED!A:A,A403,SPED!B:B,B403)</f>
        <v>0</v>
      </c>
      <c r="O403" s="55">
        <f t="shared" si="70"/>
        <v>195134</v>
      </c>
      <c r="P403" s="52">
        <f t="shared" si="74"/>
        <v>512.16272965879261</v>
      </c>
      <c r="Q403" s="64"/>
      <c r="R403" s="52">
        <f>SUMIFS('EOS GE25-F23-WEBLOAD'!$G:$G,'EOS GE25-F23-WEBLOAD'!$A:$A,$A403,'EOS GE25-F23-WEBLOAD'!$B:$B,$B403)</f>
        <v>389.59999999999997</v>
      </c>
      <c r="S403" s="52">
        <f>SUMIFS(GENED!$O:$O,GENED!$A:$A,$A403,GENED!$B:$B,$B403)</f>
        <v>162853</v>
      </c>
      <c r="T403" s="52">
        <f>SUMIFS(GENED!$AQ:$AQ,GENED!$A:$A,$A403,GENED!$B:$B,$B403)</f>
        <v>62300</v>
      </c>
      <c r="U403" s="52">
        <f>SUMIFS(GENED!$AA:$AA,GENED!$A:$A,$A403,GENED!$B:$B,$B403)</f>
        <v>0</v>
      </c>
      <c r="V403" s="52">
        <f>SUMIFS(GENED!$S:$S,GENED!$A:$A,$A403,GENED!$B:$B,$B403)</f>
        <v>0</v>
      </c>
      <c r="W403" s="53">
        <f>SUMIFS(EL!D:D,EL!$A:$A,$A403,EL!$B:$B,$B403)</f>
        <v>10544</v>
      </c>
      <c r="X403" s="52">
        <f>SUMIFS('Student Support Aid'!G:G,'Student Support Aid'!$A:$A,$A403,'Student Support Aid'!$B:$B,$B403)</f>
        <v>20000</v>
      </c>
      <c r="Y403" s="53">
        <f>SUMIFS('School Library Aid'!I:I,'School Library Aid'!$A:$A,$A403,'School Library Aid'!$B:$B,$B403)</f>
        <v>20000</v>
      </c>
      <c r="Z403" s="53">
        <f>SUMIF(AIEA!A:A,A403,AIEA!D:D)</f>
        <v>0</v>
      </c>
      <c r="AA403" s="53">
        <f>SUMIFS('EOS GE25-F23-WEBLOAD'!$G:$G,'EOS GE25-F23-WEBLOAD'!$A:$A,$A403,'EOS GE25-F23-WEBLOAD'!$B:$B,$B403)*2</f>
        <v>779.19999999999993</v>
      </c>
      <c r="AB403" s="53">
        <v>0</v>
      </c>
      <c r="AC403" s="53">
        <f>SUMIFS(SPED!E:E,SPED!A:A,A403,SPED!B:B,B403)</f>
        <v>0</v>
      </c>
      <c r="AD403" s="55">
        <f t="shared" si="72"/>
        <v>276476.2</v>
      </c>
      <c r="AE403" s="55">
        <f t="shared" si="75"/>
        <v>709.64117043121155</v>
      </c>
      <c r="AF403" s="51"/>
    </row>
    <row r="404" spans="1:32" x14ac:dyDescent="0.25">
      <c r="A404" s="49">
        <v>4080</v>
      </c>
      <c r="B404" s="49">
        <v>7</v>
      </c>
      <c r="C404" s="49" t="s">
        <v>427</v>
      </c>
      <c r="D404" s="5">
        <v>7</v>
      </c>
      <c r="E404" s="52">
        <f>SUMIFS('EOS GE24-F23-WEBLOAD'!$G:$G,'EOS GE24-F23-WEBLOAD'!$A:$A,$A404,'EOS GE24-F23-WEBLOAD'!$B:$B,$B404)</f>
        <v>50.4</v>
      </c>
      <c r="F404" s="52">
        <f>SUMIFS(GENED!$F:$F,GENED!$A:$A,$A404,GENED!$B:$B,$B404)</f>
        <v>13860</v>
      </c>
      <c r="G404" s="52">
        <f>SUMIFS(GENED!$AM:$AM,GENED!$A:$A,$A404,GENED!$B:$B,$B404)</f>
        <v>4529</v>
      </c>
      <c r="H404" s="52">
        <f>SUMIFS(GENED!$J:$J,GENED!$A:$A,$A404,GENED!$B:$B,$B404)</f>
        <v>647</v>
      </c>
      <c r="I404" s="52">
        <f>SUMIFS(EL!C:C,EL!$A:$A,$A404,EL!$B:$B,$B404)</f>
        <v>0</v>
      </c>
      <c r="J404" s="52">
        <f>SUMIFS('Student Support Aid'!F:F,'Student Support Aid'!$A:$A,$A404,'Student Support Aid'!$B:$B,$B404)</f>
        <v>20000</v>
      </c>
      <c r="K404" s="52">
        <f>SUMIFS('School Library Aid'!H:H,'School Library Aid'!$A:$A,$A404,'School Library Aid'!$B:$B,$B404)</f>
        <v>20000</v>
      </c>
      <c r="L404" s="52">
        <v>0</v>
      </c>
      <c r="M404" s="52">
        <f>SUMIFS('EOS GE24-F23-WEBLOAD'!$G:$G,'EOS GE24-F23-WEBLOAD'!$A:$A,$A404,'EOS GE24-F23-WEBLOAD'!$B:$B,$B404)*2</f>
        <v>100.8</v>
      </c>
      <c r="N404" s="52">
        <f>SUMIFS(SPED!D:D,SPED!A:A,A404,SPED!B:B,B404)</f>
        <v>0</v>
      </c>
      <c r="O404" s="55">
        <f t="shared" si="70"/>
        <v>59136.800000000003</v>
      </c>
      <c r="P404" s="52">
        <f t="shared" si="74"/>
        <v>1173.3492063492065</v>
      </c>
      <c r="Q404" s="64"/>
      <c r="R404" s="52">
        <f>SUMIFS('EOS GE25-F23-WEBLOAD'!$G:$G,'EOS GE25-F23-WEBLOAD'!$A:$A,$A404,'EOS GE25-F23-WEBLOAD'!$B:$B,$B404)</f>
        <v>54</v>
      </c>
      <c r="S404" s="52">
        <f>SUMIFS(GENED!$O:$O,GENED!$A:$A,$A404,GENED!$B:$B,$B404)</f>
        <v>22572</v>
      </c>
      <c r="T404" s="52">
        <f>SUMIFS(GENED!$AQ:$AQ,GENED!$A:$A,$A404,GENED!$B:$B,$B404)</f>
        <v>7586</v>
      </c>
      <c r="U404" s="52">
        <f>SUMIFS(GENED!$AA:$AA,GENED!$A:$A,$A404,GENED!$B:$B,$B404)</f>
        <v>0</v>
      </c>
      <c r="V404" s="52">
        <f>SUMIFS(GENED!$S:$S,GENED!$A:$A,$A404,GENED!$B:$B,$B404)</f>
        <v>659</v>
      </c>
      <c r="W404" s="53">
        <f>SUMIFS(EL!D:D,EL!$A:$A,$A404,EL!$B:$B,$B404)</f>
        <v>0</v>
      </c>
      <c r="X404" s="52">
        <f>SUMIFS('Student Support Aid'!G:G,'Student Support Aid'!$A:$A,$A404,'Student Support Aid'!$B:$B,$B404)</f>
        <v>20000</v>
      </c>
      <c r="Y404" s="53">
        <f>SUMIFS('School Library Aid'!I:I,'School Library Aid'!$A:$A,$A404,'School Library Aid'!$B:$B,$B404)</f>
        <v>20000</v>
      </c>
      <c r="Z404" s="53">
        <f>SUMIF(AIEA!A:A,A404,AIEA!D:D)</f>
        <v>0</v>
      </c>
      <c r="AA404" s="53">
        <f>SUMIFS('EOS GE25-F23-WEBLOAD'!$G:$G,'EOS GE25-F23-WEBLOAD'!$A:$A,$A404,'EOS GE25-F23-WEBLOAD'!$B:$B,$B404)*2</f>
        <v>108</v>
      </c>
      <c r="AB404" s="53">
        <v>0</v>
      </c>
      <c r="AC404" s="53">
        <f>SUMIFS(SPED!E:E,SPED!A:A,A404,SPED!B:B,B404)</f>
        <v>0</v>
      </c>
      <c r="AD404" s="55">
        <f t="shared" si="72"/>
        <v>70925</v>
      </c>
      <c r="AE404" s="55">
        <f t="shared" si="75"/>
        <v>1313.4259259259259</v>
      </c>
      <c r="AF404" s="51"/>
    </row>
    <row r="405" spans="1:32" x14ac:dyDescent="0.25">
      <c r="A405" s="49">
        <v>4081</v>
      </c>
      <c r="B405" s="49">
        <v>7</v>
      </c>
      <c r="C405" s="49" t="s">
        <v>428</v>
      </c>
      <c r="D405" s="5">
        <v>7</v>
      </c>
      <c r="E405" s="52">
        <f>SUMIFS('EOS GE24-F23-WEBLOAD'!$G:$G,'EOS GE24-F23-WEBLOAD'!$A:$A,$A405,'EOS GE24-F23-WEBLOAD'!$B:$B,$B405)</f>
        <v>64.2</v>
      </c>
      <c r="F405" s="52">
        <f>SUMIFS(GENED!$F:$F,GENED!$A:$A,$A405,GENED!$B:$B,$B405)</f>
        <v>17655</v>
      </c>
      <c r="G405" s="52">
        <f>SUMIFS(GENED!$AM:$AM,GENED!$A:$A,$A405,GENED!$B:$B,$B405)</f>
        <v>5493</v>
      </c>
      <c r="H405" s="52">
        <f>SUMIFS(GENED!$J:$J,GENED!$A:$A,$A405,GENED!$B:$B,$B405)</f>
        <v>478</v>
      </c>
      <c r="I405" s="52">
        <f>SUMIFS(EL!C:C,EL!$A:$A,$A405,EL!$B:$B,$B405)</f>
        <v>0</v>
      </c>
      <c r="J405" s="52">
        <f>SUMIFS('Student Support Aid'!F:F,'Student Support Aid'!$A:$A,$A405,'Student Support Aid'!$B:$B,$B405)</f>
        <v>20000</v>
      </c>
      <c r="K405" s="52">
        <f>SUMIFS('School Library Aid'!H:H,'School Library Aid'!$A:$A,$A405,'School Library Aid'!$B:$B,$B405)</f>
        <v>20000</v>
      </c>
      <c r="L405" s="52">
        <v>0</v>
      </c>
      <c r="M405" s="52">
        <f>SUMIFS('EOS GE24-F23-WEBLOAD'!$G:$G,'EOS GE24-F23-WEBLOAD'!$A:$A,$A405,'EOS GE24-F23-WEBLOAD'!$B:$B,$B405)*2</f>
        <v>128.4</v>
      </c>
      <c r="N405" s="52">
        <f>SUMIFS(SPED!D:D,SPED!A:A,A405,SPED!B:B,B405)</f>
        <v>0</v>
      </c>
      <c r="O405" s="55">
        <f t="shared" si="70"/>
        <v>63754.400000000001</v>
      </c>
      <c r="P405" s="52">
        <f t="shared" si="74"/>
        <v>993.05919003115264</v>
      </c>
      <c r="Q405" s="64"/>
      <c r="R405" s="52">
        <f>SUMIFS('EOS GE25-F23-WEBLOAD'!$G:$G,'EOS GE25-F23-WEBLOAD'!$A:$A,$A405,'EOS GE25-F23-WEBLOAD'!$B:$B,$B405)</f>
        <v>65.400000000000006</v>
      </c>
      <c r="S405" s="52">
        <f>SUMIFS(GENED!$O:$O,GENED!$A:$A,$A405,GENED!$B:$B,$B405)</f>
        <v>27337</v>
      </c>
      <c r="T405" s="52">
        <f>SUMIFS(GENED!$AQ:$AQ,GENED!$A:$A,$A405,GENED!$B:$B,$B405)</f>
        <v>8782</v>
      </c>
      <c r="U405" s="52">
        <f>SUMIFS(GENED!$AA:$AA,GENED!$A:$A,$A405,GENED!$B:$B,$B405)</f>
        <v>0</v>
      </c>
      <c r="V405" s="52">
        <f>SUMIFS(GENED!$S:$S,GENED!$A:$A,$A405,GENED!$B:$B,$B405)</f>
        <v>462</v>
      </c>
      <c r="W405" s="53">
        <f>SUMIFS(EL!D:D,EL!$A:$A,$A405,EL!$B:$B,$B405)</f>
        <v>0</v>
      </c>
      <c r="X405" s="52">
        <f>SUMIFS('Student Support Aid'!G:G,'Student Support Aid'!$A:$A,$A405,'Student Support Aid'!$B:$B,$B405)</f>
        <v>20000</v>
      </c>
      <c r="Y405" s="53">
        <f>SUMIFS('School Library Aid'!I:I,'School Library Aid'!$A:$A,$A405,'School Library Aid'!$B:$B,$B405)</f>
        <v>20000</v>
      </c>
      <c r="Z405" s="53">
        <f>SUMIF(AIEA!A:A,A405,AIEA!D:D)</f>
        <v>0</v>
      </c>
      <c r="AA405" s="53">
        <f>SUMIFS('EOS GE25-F23-WEBLOAD'!$G:$G,'EOS GE25-F23-WEBLOAD'!$A:$A,$A405,'EOS GE25-F23-WEBLOAD'!$B:$B,$B405)*2</f>
        <v>130.80000000000001</v>
      </c>
      <c r="AB405" s="53">
        <v>0</v>
      </c>
      <c r="AC405" s="53">
        <f>SUMIFS(SPED!E:E,SPED!A:A,A405,SPED!B:B,B405)</f>
        <v>0</v>
      </c>
      <c r="AD405" s="55">
        <f t="shared" si="72"/>
        <v>76711.8</v>
      </c>
      <c r="AE405" s="55">
        <f t="shared" si="75"/>
        <v>1172.9633027522934</v>
      </c>
      <c r="AF405" s="51"/>
    </row>
    <row r="406" spans="1:32" x14ac:dyDescent="0.25">
      <c r="A406" s="49">
        <v>4082</v>
      </c>
      <c r="B406" s="49">
        <v>7</v>
      </c>
      <c r="C406" s="49" t="s">
        <v>429</v>
      </c>
      <c r="D406" s="5">
        <v>7</v>
      </c>
      <c r="E406" s="52">
        <f>SUMIFS('EOS GE24-F23-WEBLOAD'!$G:$G,'EOS GE24-F23-WEBLOAD'!$A:$A,$A406,'EOS GE24-F23-WEBLOAD'!$B:$B,$B406)</f>
        <v>364</v>
      </c>
      <c r="F406" s="52">
        <f>SUMIFS(GENED!$F:$F,GENED!$A:$A,$A406,GENED!$B:$B,$B406)</f>
        <v>100100</v>
      </c>
      <c r="G406" s="52">
        <f>SUMIFS(GENED!$AM:$AM,GENED!$A:$A,$A406,GENED!$B:$B,$B406)</f>
        <v>45398</v>
      </c>
      <c r="H406" s="52">
        <f>SUMIFS(GENED!$J:$J,GENED!$A:$A,$A406,GENED!$B:$B,$B406)</f>
        <v>0</v>
      </c>
      <c r="I406" s="52">
        <f>SUMIFS(EL!C:C,EL!$A:$A,$A406,EL!$B:$B,$B406)</f>
        <v>10485</v>
      </c>
      <c r="J406" s="52">
        <f>SUMIFS('Student Support Aid'!F:F,'Student Support Aid'!$A:$A,$A406,'Student Support Aid'!$B:$B,$B406)</f>
        <v>20000</v>
      </c>
      <c r="K406" s="52">
        <f>SUMIFS('School Library Aid'!H:H,'School Library Aid'!$A:$A,$A406,'School Library Aid'!$B:$B,$B406)</f>
        <v>20000</v>
      </c>
      <c r="L406" s="52">
        <v>0</v>
      </c>
      <c r="M406" s="52">
        <f>SUMIFS('EOS GE24-F23-WEBLOAD'!$G:$G,'EOS GE24-F23-WEBLOAD'!$A:$A,$A406,'EOS GE24-F23-WEBLOAD'!$B:$B,$B406)*2</f>
        <v>728</v>
      </c>
      <c r="N406" s="52">
        <f>SUMIFS(SPED!D:D,SPED!A:A,A406,SPED!B:B,B406)</f>
        <v>0</v>
      </c>
      <c r="O406" s="55">
        <f t="shared" si="70"/>
        <v>196711</v>
      </c>
      <c r="P406" s="52">
        <f t="shared" si="74"/>
        <v>540.41483516483515</v>
      </c>
      <c r="Q406" s="64"/>
      <c r="R406" s="52">
        <f>SUMIFS('EOS GE25-F23-WEBLOAD'!$G:$G,'EOS GE25-F23-WEBLOAD'!$A:$A,$A406,'EOS GE25-F23-WEBLOAD'!$B:$B,$B406)</f>
        <v>364</v>
      </c>
      <c r="S406" s="52">
        <f>SUMIFS(GENED!$O:$O,GENED!$A:$A,$A406,GENED!$B:$B,$B406)</f>
        <v>152152</v>
      </c>
      <c r="T406" s="52">
        <f>SUMIFS(GENED!$AQ:$AQ,GENED!$A:$A,$A406,GENED!$B:$B,$B406)</f>
        <v>32932</v>
      </c>
      <c r="U406" s="52">
        <f>SUMIFS(GENED!$AA:$AA,GENED!$A:$A,$A406,GENED!$B:$B,$B406)</f>
        <v>0</v>
      </c>
      <c r="V406" s="52">
        <f>SUMIFS(GENED!$S:$S,GENED!$A:$A,$A406,GENED!$B:$B,$B406)</f>
        <v>0</v>
      </c>
      <c r="W406" s="53">
        <f>SUMIFS(EL!D:D,EL!$A:$A,$A406,EL!$B:$B,$B406)</f>
        <v>10485</v>
      </c>
      <c r="X406" s="52">
        <f>SUMIFS('Student Support Aid'!G:G,'Student Support Aid'!$A:$A,$A406,'Student Support Aid'!$B:$B,$B406)</f>
        <v>20000</v>
      </c>
      <c r="Y406" s="53">
        <f>SUMIFS('School Library Aid'!I:I,'School Library Aid'!$A:$A,$A406,'School Library Aid'!$B:$B,$B406)</f>
        <v>20000</v>
      </c>
      <c r="Z406" s="53">
        <f>SUMIF(AIEA!A:A,A406,AIEA!D:D)</f>
        <v>0</v>
      </c>
      <c r="AA406" s="53">
        <f>SUMIFS('EOS GE25-F23-WEBLOAD'!$G:$G,'EOS GE25-F23-WEBLOAD'!$A:$A,$A406,'EOS GE25-F23-WEBLOAD'!$B:$B,$B406)*2</f>
        <v>728</v>
      </c>
      <c r="AB406" s="53">
        <v>0</v>
      </c>
      <c r="AC406" s="53">
        <f>SUMIFS(SPED!E:E,SPED!A:A,A406,SPED!B:B,B406)</f>
        <v>0</v>
      </c>
      <c r="AD406" s="55">
        <f t="shared" si="72"/>
        <v>236297</v>
      </c>
      <c r="AE406" s="55">
        <f t="shared" si="75"/>
        <v>649.16758241758237</v>
      </c>
      <c r="AF406" s="51"/>
    </row>
    <row r="407" spans="1:32" x14ac:dyDescent="0.25">
      <c r="A407" s="49">
        <v>4083</v>
      </c>
      <c r="B407" s="49">
        <v>7</v>
      </c>
      <c r="C407" s="49" t="s">
        <v>430</v>
      </c>
      <c r="D407" s="5">
        <v>7</v>
      </c>
      <c r="E407" s="52">
        <f>SUMIFS('EOS GE24-F23-WEBLOAD'!$G:$G,'EOS GE24-F23-WEBLOAD'!$A:$A,$A407,'EOS GE24-F23-WEBLOAD'!$B:$B,$B407)</f>
        <v>97</v>
      </c>
      <c r="F407" s="52">
        <f>SUMIFS(GENED!$F:$F,GENED!$A:$A,$A407,GENED!$B:$B,$B407)</f>
        <v>26675</v>
      </c>
      <c r="G407" s="52">
        <f>SUMIFS(GENED!$AM:$AM,GENED!$A:$A,$A407,GENED!$B:$B,$B407)</f>
        <v>-799</v>
      </c>
      <c r="H407" s="52">
        <f>SUMIFS(GENED!$J:$J,GENED!$A:$A,$A407,GENED!$B:$B,$B407)</f>
        <v>1112</v>
      </c>
      <c r="I407" s="52">
        <f>SUMIFS(EL!C:C,EL!$A:$A,$A407,EL!$B:$B,$B407)</f>
        <v>0</v>
      </c>
      <c r="J407" s="52">
        <f>SUMIFS('Student Support Aid'!F:F,'Student Support Aid'!$A:$A,$A407,'Student Support Aid'!$B:$B,$B407)</f>
        <v>20000</v>
      </c>
      <c r="K407" s="52">
        <f>SUMIFS('School Library Aid'!H:H,'School Library Aid'!$A:$A,$A407,'School Library Aid'!$B:$B,$B407)</f>
        <v>20000</v>
      </c>
      <c r="L407" s="52">
        <v>0</v>
      </c>
      <c r="M407" s="52">
        <f>SUMIFS('EOS GE24-F23-WEBLOAD'!$G:$G,'EOS GE24-F23-WEBLOAD'!$A:$A,$A407,'EOS GE24-F23-WEBLOAD'!$B:$B,$B407)*2</f>
        <v>194</v>
      </c>
      <c r="N407" s="52">
        <f>SUMIFS(SPED!D:D,SPED!A:A,A407,SPED!B:B,B407)</f>
        <v>0</v>
      </c>
      <c r="O407" s="55">
        <f t="shared" si="70"/>
        <v>67182</v>
      </c>
      <c r="P407" s="52">
        <f t="shared" si="74"/>
        <v>692.59793814432987</v>
      </c>
      <c r="Q407" s="64"/>
      <c r="R407" s="52">
        <f>SUMIFS('EOS GE25-F23-WEBLOAD'!$G:$G,'EOS GE25-F23-WEBLOAD'!$A:$A,$A407,'EOS GE25-F23-WEBLOAD'!$B:$B,$B407)</f>
        <v>97</v>
      </c>
      <c r="S407" s="52">
        <f>SUMIFS(GENED!$O:$O,GENED!$A:$A,$A407,GENED!$B:$B,$B407)</f>
        <v>40546</v>
      </c>
      <c r="T407" s="52">
        <f>SUMIFS(GENED!$AQ:$AQ,GENED!$A:$A,$A407,GENED!$B:$B,$B407)</f>
        <v>-1201</v>
      </c>
      <c r="U407" s="52">
        <f>SUMIFS(GENED!$AA:$AA,GENED!$A:$A,$A407,GENED!$B:$B,$B407)</f>
        <v>0</v>
      </c>
      <c r="V407" s="52">
        <f>SUMIFS(GENED!$S:$S,GENED!$A:$A,$A407,GENED!$B:$B,$B407)</f>
        <v>1055</v>
      </c>
      <c r="W407" s="53">
        <f>SUMIFS(EL!D:D,EL!$A:$A,$A407,EL!$B:$B,$B407)</f>
        <v>0</v>
      </c>
      <c r="X407" s="52">
        <f>SUMIFS('Student Support Aid'!G:G,'Student Support Aid'!$A:$A,$A407,'Student Support Aid'!$B:$B,$B407)</f>
        <v>20000</v>
      </c>
      <c r="Y407" s="53">
        <f>SUMIFS('School Library Aid'!I:I,'School Library Aid'!$A:$A,$A407,'School Library Aid'!$B:$B,$B407)</f>
        <v>20000</v>
      </c>
      <c r="Z407" s="53">
        <f>SUMIF(AIEA!A:A,A407,AIEA!D:D)</f>
        <v>0</v>
      </c>
      <c r="AA407" s="53">
        <f>SUMIFS('EOS GE25-F23-WEBLOAD'!$G:$G,'EOS GE25-F23-WEBLOAD'!$A:$A,$A407,'EOS GE25-F23-WEBLOAD'!$B:$B,$B407)*2</f>
        <v>194</v>
      </c>
      <c r="AB407" s="53">
        <v>0</v>
      </c>
      <c r="AC407" s="53">
        <f>SUMIFS(SPED!E:E,SPED!A:A,A407,SPED!B:B,B407)</f>
        <v>0</v>
      </c>
      <c r="AD407" s="55">
        <f t="shared" si="72"/>
        <v>80594</v>
      </c>
      <c r="AE407" s="55">
        <f t="shared" si="75"/>
        <v>830.86597938144325</v>
      </c>
      <c r="AF407" s="51"/>
    </row>
    <row r="408" spans="1:32" x14ac:dyDescent="0.25">
      <c r="A408" s="49">
        <v>4084</v>
      </c>
      <c r="B408" s="49">
        <v>7</v>
      </c>
      <c r="C408" s="49" t="s">
        <v>431</v>
      </c>
      <c r="D408" s="5">
        <v>7</v>
      </c>
      <c r="E408" s="52">
        <f>SUMIFS('EOS GE24-F23-WEBLOAD'!$G:$G,'EOS GE24-F23-WEBLOAD'!$A:$A,$A408,'EOS GE24-F23-WEBLOAD'!$B:$B,$B408)</f>
        <v>360</v>
      </c>
      <c r="F408" s="52">
        <f>SUMIFS(GENED!$F:$F,GENED!$A:$A,$A408,GENED!$B:$B,$B408)</f>
        <v>99000</v>
      </c>
      <c r="G408" s="52">
        <f>SUMIFS(GENED!$AM:$AM,GENED!$A:$A,$A408,GENED!$B:$B,$B408)</f>
        <v>13649</v>
      </c>
      <c r="H408" s="52">
        <f>SUMIFS(GENED!$J:$J,GENED!$A:$A,$A408,GENED!$B:$B,$B408)</f>
        <v>13364</v>
      </c>
      <c r="I408" s="52">
        <f>SUMIFS(EL!C:C,EL!$A:$A,$A408,EL!$B:$B,$B408)</f>
        <v>0</v>
      </c>
      <c r="J408" s="52">
        <f>SUMIFS('Student Support Aid'!F:F,'Student Support Aid'!$A:$A,$A408,'Student Support Aid'!$B:$B,$B408)</f>
        <v>20000</v>
      </c>
      <c r="K408" s="52">
        <f>SUMIFS('School Library Aid'!H:H,'School Library Aid'!$A:$A,$A408,'School Library Aid'!$B:$B,$B408)</f>
        <v>20000</v>
      </c>
      <c r="L408" s="52">
        <v>0</v>
      </c>
      <c r="M408" s="52">
        <f>SUMIFS('EOS GE24-F23-WEBLOAD'!$G:$G,'EOS GE24-F23-WEBLOAD'!$A:$A,$A408,'EOS GE24-F23-WEBLOAD'!$B:$B,$B408)*2</f>
        <v>720</v>
      </c>
      <c r="N408" s="52">
        <f>SUMIFS(SPED!D:D,SPED!A:A,A408,SPED!B:B,B408)</f>
        <v>0</v>
      </c>
      <c r="O408" s="55">
        <f t="shared" si="70"/>
        <v>166733</v>
      </c>
      <c r="P408" s="52">
        <f t="shared" si="74"/>
        <v>463.14722222222224</v>
      </c>
      <c r="Q408" s="64"/>
      <c r="R408" s="52">
        <f>SUMIFS('EOS GE25-F23-WEBLOAD'!$G:$G,'EOS GE25-F23-WEBLOAD'!$A:$A,$A408,'EOS GE25-F23-WEBLOAD'!$B:$B,$B408)</f>
        <v>345</v>
      </c>
      <c r="S408" s="52">
        <f>SUMIFS(GENED!$O:$O,GENED!$A:$A,$A408,GENED!$B:$B,$B408)</f>
        <v>144210</v>
      </c>
      <c r="T408" s="52">
        <f>SUMIFS(GENED!$AQ:$AQ,GENED!$A:$A,$A408,GENED!$B:$B,$B408)</f>
        <v>19178</v>
      </c>
      <c r="U408" s="52">
        <f>SUMIFS(GENED!$AA:$AA,GENED!$A:$A,$A408,GENED!$B:$B,$B408)</f>
        <v>0</v>
      </c>
      <c r="V408" s="52">
        <f>SUMIFS(GENED!$S:$S,GENED!$A:$A,$A408,GENED!$B:$B,$B408)</f>
        <v>12151</v>
      </c>
      <c r="W408" s="53">
        <f>SUMIFS(EL!D:D,EL!$A:$A,$A408,EL!$B:$B,$B408)</f>
        <v>0</v>
      </c>
      <c r="X408" s="52">
        <f>SUMIFS('Student Support Aid'!G:G,'Student Support Aid'!$A:$A,$A408,'Student Support Aid'!$B:$B,$B408)</f>
        <v>20000</v>
      </c>
      <c r="Y408" s="53">
        <f>SUMIFS('School Library Aid'!I:I,'School Library Aid'!$A:$A,$A408,'School Library Aid'!$B:$B,$B408)</f>
        <v>20000</v>
      </c>
      <c r="Z408" s="53">
        <f>SUMIF(AIEA!A:A,A408,AIEA!D:D)</f>
        <v>0</v>
      </c>
      <c r="AA408" s="53">
        <f>SUMIFS('EOS GE25-F23-WEBLOAD'!$G:$G,'EOS GE25-F23-WEBLOAD'!$A:$A,$A408,'EOS GE25-F23-WEBLOAD'!$B:$B,$B408)*2</f>
        <v>690</v>
      </c>
      <c r="AB408" s="53">
        <v>0</v>
      </c>
      <c r="AC408" s="53">
        <f>SUMIFS(SPED!E:E,SPED!A:A,A408,SPED!B:B,B408)</f>
        <v>0</v>
      </c>
      <c r="AD408" s="55">
        <f t="shared" si="72"/>
        <v>216229</v>
      </c>
      <c r="AE408" s="55">
        <f t="shared" si="75"/>
        <v>626.75072463768117</v>
      </c>
      <c r="AF408" s="51"/>
    </row>
    <row r="409" spans="1:32" x14ac:dyDescent="0.25">
      <c r="A409" s="49">
        <v>4085</v>
      </c>
      <c r="B409" s="49">
        <v>7</v>
      </c>
      <c r="C409" s="49" t="s">
        <v>432</v>
      </c>
      <c r="D409" s="5">
        <v>7</v>
      </c>
      <c r="E409" s="52">
        <f>SUMIFS('EOS GE24-F23-WEBLOAD'!$G:$G,'EOS GE24-F23-WEBLOAD'!$A:$A,$A409,'EOS GE24-F23-WEBLOAD'!$B:$B,$B409)</f>
        <v>264</v>
      </c>
      <c r="F409" s="52">
        <f>SUMIFS(GENED!$F:$F,GENED!$A:$A,$A409,GENED!$B:$B,$B409)</f>
        <v>72600</v>
      </c>
      <c r="G409" s="52">
        <f>SUMIFS(GENED!$AM:$AM,GENED!$A:$A,$A409,GENED!$B:$B,$B409)</f>
        <v>6281</v>
      </c>
      <c r="H409" s="52">
        <f>SUMIFS(GENED!$J:$J,GENED!$A:$A,$A409,GENED!$B:$B,$B409)</f>
        <v>1681</v>
      </c>
      <c r="I409" s="52">
        <f>SUMIFS(EL!C:C,EL!$A:$A,$A409,EL!$B:$B,$B409)</f>
        <v>10487</v>
      </c>
      <c r="J409" s="52">
        <f>SUMIFS('Student Support Aid'!F:F,'Student Support Aid'!$A:$A,$A409,'Student Support Aid'!$B:$B,$B409)</f>
        <v>20000</v>
      </c>
      <c r="K409" s="52">
        <f>SUMIFS('School Library Aid'!H:H,'School Library Aid'!$A:$A,$A409,'School Library Aid'!$B:$B,$B409)</f>
        <v>20000</v>
      </c>
      <c r="L409" s="52">
        <v>20142</v>
      </c>
      <c r="M409" s="52">
        <f>SUMIFS('EOS GE24-F23-WEBLOAD'!$G:$G,'EOS GE24-F23-WEBLOAD'!$A:$A,$A409,'EOS GE24-F23-WEBLOAD'!$B:$B,$B409)*2</f>
        <v>528</v>
      </c>
      <c r="N409" s="52">
        <f>SUMIFS(SPED!D:D,SPED!A:A,A409,SPED!B:B,B409)</f>
        <v>0</v>
      </c>
      <c r="O409" s="55">
        <f t="shared" si="70"/>
        <v>151719</v>
      </c>
      <c r="P409" s="52">
        <f t="shared" si="74"/>
        <v>574.69318181818187</v>
      </c>
      <c r="Q409" s="64"/>
      <c r="R409" s="52">
        <f>SUMIFS('EOS GE25-F23-WEBLOAD'!$G:$G,'EOS GE25-F23-WEBLOAD'!$A:$A,$A409,'EOS GE25-F23-WEBLOAD'!$B:$B,$B409)</f>
        <v>264</v>
      </c>
      <c r="S409" s="52">
        <f>SUMIFS(GENED!$O:$O,GENED!$A:$A,$A409,GENED!$B:$B,$B409)</f>
        <v>110352</v>
      </c>
      <c r="T409" s="52">
        <f>SUMIFS(GENED!$AQ:$AQ,GENED!$A:$A,$A409,GENED!$B:$B,$B409)</f>
        <v>9425</v>
      </c>
      <c r="U409" s="52">
        <f>SUMIFS(GENED!$AA:$AA,GENED!$A:$A,$A409,GENED!$B:$B,$B409)</f>
        <v>0</v>
      </c>
      <c r="V409" s="52">
        <f>SUMIFS(GENED!$S:$S,GENED!$A:$A,$A409,GENED!$B:$B,$B409)</f>
        <v>1594</v>
      </c>
      <c r="W409" s="53">
        <f>SUMIFS(EL!D:D,EL!$A:$A,$A409,EL!$B:$B,$B409)</f>
        <v>10487</v>
      </c>
      <c r="X409" s="52">
        <f>SUMIFS('Student Support Aid'!G:G,'Student Support Aid'!$A:$A,$A409,'Student Support Aid'!$B:$B,$B409)</f>
        <v>20000</v>
      </c>
      <c r="Y409" s="53">
        <f>SUMIFS('School Library Aid'!I:I,'School Library Aid'!$A:$A,$A409,'School Library Aid'!$B:$B,$B409)</f>
        <v>20000</v>
      </c>
      <c r="Z409" s="53">
        <f>SUMIF(AIEA!A:A,A409,AIEA!D:D)</f>
        <v>20284</v>
      </c>
      <c r="AA409" s="53">
        <f>SUMIFS('EOS GE25-F23-WEBLOAD'!$G:$G,'EOS GE25-F23-WEBLOAD'!$A:$A,$A409,'EOS GE25-F23-WEBLOAD'!$B:$B,$B409)*2</f>
        <v>528</v>
      </c>
      <c r="AB409" s="53">
        <v>0</v>
      </c>
      <c r="AC409" s="53">
        <f>SUMIFS(SPED!E:E,SPED!A:A,A409,SPED!B:B,B409)</f>
        <v>0</v>
      </c>
      <c r="AD409" s="55">
        <f t="shared" si="72"/>
        <v>192670</v>
      </c>
      <c r="AE409" s="55">
        <f t="shared" si="75"/>
        <v>729.81060606060601</v>
      </c>
      <c r="AF409" s="51"/>
    </row>
    <row r="410" spans="1:32" x14ac:dyDescent="0.25">
      <c r="A410" s="49">
        <v>4087</v>
      </c>
      <c r="B410" s="49">
        <v>7</v>
      </c>
      <c r="C410" s="49" t="s">
        <v>433</v>
      </c>
      <c r="D410" s="5">
        <v>7</v>
      </c>
      <c r="E410" s="52">
        <f>SUMIFS('EOS GE24-F23-WEBLOAD'!$G:$G,'EOS GE24-F23-WEBLOAD'!$A:$A,$A410,'EOS GE24-F23-WEBLOAD'!$B:$B,$B410)</f>
        <v>91.2</v>
      </c>
      <c r="F410" s="52">
        <f>SUMIFS(GENED!$F:$F,GENED!$A:$A,$A410,GENED!$B:$B,$B410)</f>
        <v>25080</v>
      </c>
      <c r="G410" s="52">
        <f>SUMIFS(GENED!$AM:$AM,GENED!$A:$A,$A410,GENED!$B:$B,$B410)</f>
        <v>3997</v>
      </c>
      <c r="H410" s="52">
        <f>SUMIFS(GENED!$J:$J,GENED!$A:$A,$A410,GENED!$B:$B,$B410)</f>
        <v>0</v>
      </c>
      <c r="I410" s="52">
        <f>SUMIFS(EL!C:C,EL!$A:$A,$A410,EL!$B:$B,$B410)</f>
        <v>11012</v>
      </c>
      <c r="J410" s="52">
        <f>SUMIFS('Student Support Aid'!F:F,'Student Support Aid'!$A:$A,$A410,'Student Support Aid'!$B:$B,$B410)</f>
        <v>20000</v>
      </c>
      <c r="K410" s="52">
        <f>SUMIFS('School Library Aid'!H:H,'School Library Aid'!$A:$A,$A410,'School Library Aid'!$B:$B,$B410)</f>
        <v>20000</v>
      </c>
      <c r="L410" s="52">
        <v>0</v>
      </c>
      <c r="M410" s="52">
        <f>SUMIFS('EOS GE24-F23-WEBLOAD'!$G:$G,'EOS GE24-F23-WEBLOAD'!$A:$A,$A410,'EOS GE24-F23-WEBLOAD'!$B:$B,$B410)*2</f>
        <v>182.4</v>
      </c>
      <c r="N410" s="52">
        <f>SUMIFS(SPED!D:D,SPED!A:A,A410,SPED!B:B,B410)</f>
        <v>0</v>
      </c>
      <c r="O410" s="55">
        <f t="shared" si="70"/>
        <v>80271.399999999994</v>
      </c>
      <c r="P410" s="52">
        <f t="shared" si="74"/>
        <v>880.16885964912274</v>
      </c>
      <c r="Q410" s="64"/>
      <c r="R410" s="52">
        <f>SUMIFS('EOS GE25-F23-WEBLOAD'!$G:$G,'EOS GE25-F23-WEBLOAD'!$A:$A,$A410,'EOS GE25-F23-WEBLOAD'!$B:$B,$B410)</f>
        <v>91.2</v>
      </c>
      <c r="S410" s="52">
        <f>SUMIFS(GENED!$O:$O,GENED!$A:$A,$A410,GENED!$B:$B,$B410)</f>
        <v>38121</v>
      </c>
      <c r="T410" s="52">
        <f>SUMIFS(GENED!$AQ:$AQ,GENED!$A:$A,$A410,GENED!$B:$B,$B410)</f>
        <v>6107</v>
      </c>
      <c r="U410" s="52">
        <f>SUMIFS(GENED!$AA:$AA,GENED!$A:$A,$A410,GENED!$B:$B,$B410)</f>
        <v>0</v>
      </c>
      <c r="V410" s="52">
        <f>SUMIFS(GENED!$S:$S,GENED!$A:$A,$A410,GENED!$B:$B,$B410)</f>
        <v>0</v>
      </c>
      <c r="W410" s="53">
        <f>SUMIFS(EL!D:D,EL!$A:$A,$A410,EL!$B:$B,$B410)</f>
        <v>11012</v>
      </c>
      <c r="X410" s="52">
        <f>SUMIFS('Student Support Aid'!G:G,'Student Support Aid'!$A:$A,$A410,'Student Support Aid'!$B:$B,$B410)</f>
        <v>20000</v>
      </c>
      <c r="Y410" s="53">
        <f>SUMIFS('School Library Aid'!I:I,'School Library Aid'!$A:$A,$A410,'School Library Aid'!$B:$B,$B410)</f>
        <v>20000</v>
      </c>
      <c r="Z410" s="53">
        <f>SUMIF(AIEA!A:A,A410,AIEA!D:D)</f>
        <v>0</v>
      </c>
      <c r="AA410" s="53">
        <f>SUMIFS('EOS GE25-F23-WEBLOAD'!$G:$G,'EOS GE25-F23-WEBLOAD'!$A:$A,$A410,'EOS GE25-F23-WEBLOAD'!$B:$B,$B410)*2</f>
        <v>182.4</v>
      </c>
      <c r="AB410" s="53">
        <v>0</v>
      </c>
      <c r="AC410" s="53">
        <f>SUMIFS(SPED!E:E,SPED!A:A,A410,SPED!B:B,B410)</f>
        <v>0</v>
      </c>
      <c r="AD410" s="55">
        <f t="shared" si="72"/>
        <v>95422.399999999994</v>
      </c>
      <c r="AE410" s="55">
        <f t="shared" si="75"/>
        <v>1046.2982456140351</v>
      </c>
      <c r="AF410" s="51"/>
    </row>
    <row r="411" spans="1:32" x14ac:dyDescent="0.25">
      <c r="A411" s="49">
        <v>4088</v>
      </c>
      <c r="B411" s="49">
        <v>7</v>
      </c>
      <c r="C411" s="49" t="s">
        <v>434</v>
      </c>
      <c r="D411" s="5">
        <v>7</v>
      </c>
      <c r="E411" s="52">
        <f>SUMIFS('EOS GE24-F23-WEBLOAD'!$G:$G,'EOS GE24-F23-WEBLOAD'!$A:$A,$A411,'EOS GE24-F23-WEBLOAD'!$B:$B,$B411)</f>
        <v>425</v>
      </c>
      <c r="F411" s="52">
        <f>SUMIFS(GENED!$F:$F,GENED!$A:$A,$A411,GENED!$B:$B,$B411)</f>
        <v>116875</v>
      </c>
      <c r="G411" s="52">
        <f>SUMIFS(GENED!$AM:$AM,GENED!$A:$A,$A411,GENED!$B:$B,$B411)</f>
        <v>72779</v>
      </c>
      <c r="H411" s="52">
        <f>SUMIFS(GENED!$J:$J,GENED!$A:$A,$A411,GENED!$B:$B,$B411)</f>
        <v>0</v>
      </c>
      <c r="I411" s="52">
        <f>SUMIFS(EL!C:C,EL!$A:$A,$A411,EL!$B:$B,$B411)</f>
        <v>156200</v>
      </c>
      <c r="J411" s="52">
        <f>SUMIFS('Student Support Aid'!F:F,'Student Support Aid'!$A:$A,$A411,'Student Support Aid'!$B:$B,$B411)</f>
        <v>20000</v>
      </c>
      <c r="K411" s="52">
        <f>SUMIFS('School Library Aid'!H:H,'School Library Aid'!$A:$A,$A411,'School Library Aid'!$B:$B,$B411)</f>
        <v>20000</v>
      </c>
      <c r="L411" s="52">
        <v>0</v>
      </c>
      <c r="M411" s="52">
        <f>SUMIFS('EOS GE24-F23-WEBLOAD'!$G:$G,'EOS GE24-F23-WEBLOAD'!$A:$A,$A411,'EOS GE24-F23-WEBLOAD'!$B:$B,$B411)*2</f>
        <v>850</v>
      </c>
      <c r="N411" s="52">
        <f>SUMIFS(SPED!D:D,SPED!A:A,A411,SPED!B:B,B411)</f>
        <v>0</v>
      </c>
      <c r="O411" s="55">
        <f t="shared" si="70"/>
        <v>386704</v>
      </c>
      <c r="P411" s="52">
        <f t="shared" si="74"/>
        <v>909.89176470588234</v>
      </c>
      <c r="Q411" s="64"/>
      <c r="R411" s="52">
        <f>SUMIFS('EOS GE25-F23-WEBLOAD'!$G:$G,'EOS GE25-F23-WEBLOAD'!$A:$A,$A411,'EOS GE25-F23-WEBLOAD'!$B:$B,$B411)</f>
        <v>425</v>
      </c>
      <c r="S411" s="52">
        <f>SUMIFS(GENED!$O:$O,GENED!$A:$A,$A411,GENED!$B:$B,$B411)</f>
        <v>177650</v>
      </c>
      <c r="T411" s="52">
        <f>SUMIFS(GENED!$AQ:$AQ,GENED!$A:$A,$A411,GENED!$B:$B,$B411)</f>
        <v>113282</v>
      </c>
      <c r="U411" s="52">
        <f>SUMIFS(GENED!$AA:$AA,GENED!$A:$A,$A411,GENED!$B:$B,$B411)</f>
        <v>0</v>
      </c>
      <c r="V411" s="52">
        <f>SUMIFS(GENED!$S:$S,GENED!$A:$A,$A411,GENED!$B:$B,$B411)</f>
        <v>0</v>
      </c>
      <c r="W411" s="53">
        <f>SUMIFS(EL!D:D,EL!$A:$A,$A411,EL!$B:$B,$B411)</f>
        <v>156200</v>
      </c>
      <c r="X411" s="52">
        <f>SUMIFS('Student Support Aid'!G:G,'Student Support Aid'!$A:$A,$A411,'Student Support Aid'!$B:$B,$B411)</f>
        <v>20000</v>
      </c>
      <c r="Y411" s="53">
        <f>SUMIFS('School Library Aid'!I:I,'School Library Aid'!$A:$A,$A411,'School Library Aid'!$B:$B,$B411)</f>
        <v>20000</v>
      </c>
      <c r="Z411" s="53">
        <f>SUMIF(AIEA!A:A,A411,AIEA!D:D)</f>
        <v>0</v>
      </c>
      <c r="AA411" s="53">
        <f>SUMIFS('EOS GE25-F23-WEBLOAD'!$G:$G,'EOS GE25-F23-WEBLOAD'!$A:$A,$A411,'EOS GE25-F23-WEBLOAD'!$B:$B,$B411)*2</f>
        <v>850</v>
      </c>
      <c r="AB411" s="53">
        <v>0</v>
      </c>
      <c r="AC411" s="53">
        <f>SUMIFS(SPED!E:E,SPED!A:A,A411,SPED!B:B,B411)</f>
        <v>0</v>
      </c>
      <c r="AD411" s="55">
        <f t="shared" si="72"/>
        <v>487982</v>
      </c>
      <c r="AE411" s="55">
        <f t="shared" si="75"/>
        <v>1148.1929411764706</v>
      </c>
      <c r="AF411" s="51"/>
    </row>
    <row r="412" spans="1:32" x14ac:dyDescent="0.25">
      <c r="A412" s="49">
        <v>4089</v>
      </c>
      <c r="B412" s="49">
        <v>7</v>
      </c>
      <c r="C412" s="49" t="s">
        <v>435</v>
      </c>
      <c r="D412" s="5">
        <v>7</v>
      </c>
      <c r="E412" s="52">
        <f>SUMIFS('EOS GE24-F23-WEBLOAD'!$G:$G,'EOS GE24-F23-WEBLOAD'!$A:$A,$A412,'EOS GE24-F23-WEBLOAD'!$B:$B,$B412)</f>
        <v>385.4</v>
      </c>
      <c r="F412" s="52">
        <f>SUMIFS(GENED!$F:$F,GENED!$A:$A,$A412,GENED!$B:$B,$B412)</f>
        <v>105985</v>
      </c>
      <c r="G412" s="52">
        <f>SUMIFS(GENED!$AM:$AM,GENED!$A:$A,$A412,GENED!$B:$B,$B412)</f>
        <v>15414</v>
      </c>
      <c r="H412" s="52">
        <f>SUMIFS(GENED!$J:$J,GENED!$A:$A,$A412,GENED!$B:$B,$B412)</f>
        <v>0</v>
      </c>
      <c r="I412" s="52">
        <f>SUMIFS(EL!C:C,EL!$A:$A,$A412,EL!$B:$B,$B412)</f>
        <v>11344</v>
      </c>
      <c r="J412" s="52">
        <f>SUMIFS('Student Support Aid'!F:F,'Student Support Aid'!$A:$A,$A412,'Student Support Aid'!$B:$B,$B412)</f>
        <v>20000</v>
      </c>
      <c r="K412" s="52">
        <f>SUMIFS('School Library Aid'!H:H,'School Library Aid'!$A:$A,$A412,'School Library Aid'!$B:$B,$B412)</f>
        <v>20000</v>
      </c>
      <c r="L412" s="52">
        <v>0</v>
      </c>
      <c r="M412" s="52">
        <f>SUMIFS('EOS GE24-F23-WEBLOAD'!$G:$G,'EOS GE24-F23-WEBLOAD'!$A:$A,$A412,'EOS GE24-F23-WEBLOAD'!$B:$B,$B412)*2</f>
        <v>770.8</v>
      </c>
      <c r="N412" s="52">
        <f>SUMIFS(SPED!D:D,SPED!A:A,A412,SPED!B:B,B412)</f>
        <v>0</v>
      </c>
      <c r="O412" s="55">
        <f t="shared" si="70"/>
        <v>173513.8</v>
      </c>
      <c r="P412" s="52">
        <f t="shared" si="74"/>
        <v>450.21743642968346</v>
      </c>
      <c r="Q412" s="64"/>
      <c r="R412" s="52">
        <f>SUMIFS('EOS GE25-F23-WEBLOAD'!$G:$G,'EOS GE25-F23-WEBLOAD'!$A:$A,$A412,'EOS GE25-F23-WEBLOAD'!$B:$B,$B412)</f>
        <v>379.2</v>
      </c>
      <c r="S412" s="52">
        <f>SUMIFS(GENED!$O:$O,GENED!$A:$A,$A412,GENED!$B:$B,$B412)</f>
        <v>158505</v>
      </c>
      <c r="T412" s="52">
        <f>SUMIFS(GENED!$AQ:$AQ,GENED!$A:$A,$A412,GENED!$B:$B,$B412)</f>
        <v>24283</v>
      </c>
      <c r="U412" s="52">
        <f>SUMIFS(GENED!$AA:$AA,GENED!$A:$A,$A412,GENED!$B:$B,$B412)</f>
        <v>0</v>
      </c>
      <c r="V412" s="52">
        <f>SUMIFS(GENED!$S:$S,GENED!$A:$A,$A412,GENED!$B:$B,$B412)</f>
        <v>0</v>
      </c>
      <c r="W412" s="53">
        <f>SUMIFS(EL!D:D,EL!$A:$A,$A412,EL!$B:$B,$B412)</f>
        <v>11358</v>
      </c>
      <c r="X412" s="52">
        <f>SUMIFS('Student Support Aid'!G:G,'Student Support Aid'!$A:$A,$A412,'Student Support Aid'!$B:$B,$B412)</f>
        <v>20000</v>
      </c>
      <c r="Y412" s="53">
        <f>SUMIFS('School Library Aid'!I:I,'School Library Aid'!$A:$A,$A412,'School Library Aid'!$B:$B,$B412)</f>
        <v>20000</v>
      </c>
      <c r="Z412" s="53">
        <f>SUMIF(AIEA!A:A,A412,AIEA!D:D)</f>
        <v>0</v>
      </c>
      <c r="AA412" s="53">
        <f>SUMIFS('EOS GE25-F23-WEBLOAD'!$G:$G,'EOS GE25-F23-WEBLOAD'!$A:$A,$A412,'EOS GE25-F23-WEBLOAD'!$B:$B,$B412)*2</f>
        <v>758.4</v>
      </c>
      <c r="AB412" s="53">
        <v>0</v>
      </c>
      <c r="AC412" s="53">
        <f>SUMIFS(SPED!E:E,SPED!A:A,A412,SPED!B:B,B412)</f>
        <v>0</v>
      </c>
      <c r="AD412" s="55">
        <f t="shared" si="72"/>
        <v>234904.4</v>
      </c>
      <c r="AE412" s="55">
        <f t="shared" si="75"/>
        <v>619.47362869198309</v>
      </c>
      <c r="AF412" s="51"/>
    </row>
    <row r="413" spans="1:32" x14ac:dyDescent="0.25">
      <c r="A413" s="49">
        <v>4090</v>
      </c>
      <c r="B413" s="49">
        <v>7</v>
      </c>
      <c r="C413" s="49" t="s">
        <v>436</v>
      </c>
      <c r="D413" s="5">
        <v>7</v>
      </c>
      <c r="E413" s="52">
        <f>SUMIFS('EOS GE24-F23-WEBLOAD'!$G:$G,'EOS GE24-F23-WEBLOAD'!$A:$A,$A413,'EOS GE24-F23-WEBLOAD'!$B:$B,$B413)</f>
        <v>180</v>
      </c>
      <c r="F413" s="52">
        <f>SUMIFS(GENED!$F:$F,GENED!$A:$A,$A413,GENED!$B:$B,$B413)</f>
        <v>49500</v>
      </c>
      <c r="G413" s="52">
        <f>SUMIFS(GENED!$AM:$AM,GENED!$A:$A,$A413,GENED!$B:$B,$B413)</f>
        <v>-1528</v>
      </c>
      <c r="H413" s="52">
        <f>SUMIFS(GENED!$J:$J,GENED!$A:$A,$A413,GENED!$B:$B,$B413)</f>
        <v>1257</v>
      </c>
      <c r="I413" s="52">
        <f>SUMIFS(EL!C:C,EL!$A:$A,$A413,EL!$B:$B,$B413)</f>
        <v>0</v>
      </c>
      <c r="J413" s="52">
        <f>SUMIFS('Student Support Aid'!F:F,'Student Support Aid'!$A:$A,$A413,'Student Support Aid'!$B:$B,$B413)</f>
        <v>20000</v>
      </c>
      <c r="K413" s="52">
        <f>SUMIFS('School Library Aid'!H:H,'School Library Aid'!$A:$A,$A413,'School Library Aid'!$B:$B,$B413)</f>
        <v>20000</v>
      </c>
      <c r="L413" s="52">
        <v>0</v>
      </c>
      <c r="M413" s="52">
        <f>SUMIFS('EOS GE24-F23-WEBLOAD'!$G:$G,'EOS GE24-F23-WEBLOAD'!$A:$A,$A413,'EOS GE24-F23-WEBLOAD'!$B:$B,$B413)*2</f>
        <v>360</v>
      </c>
      <c r="N413" s="52">
        <f>SUMIFS(SPED!D:D,SPED!A:A,A413,SPED!B:B,B413)</f>
        <v>0</v>
      </c>
      <c r="O413" s="55">
        <f t="shared" si="70"/>
        <v>89589</v>
      </c>
      <c r="P413" s="52">
        <f t="shared" si="74"/>
        <v>497.71666666666664</v>
      </c>
      <c r="Q413" s="64"/>
      <c r="R413" s="52">
        <f>SUMIFS('EOS GE25-F23-WEBLOAD'!$G:$G,'EOS GE25-F23-WEBLOAD'!$A:$A,$A413,'EOS GE25-F23-WEBLOAD'!$B:$B,$B413)</f>
        <v>180</v>
      </c>
      <c r="S413" s="52">
        <f>SUMIFS(GENED!$O:$O,GENED!$A:$A,$A413,GENED!$B:$B,$B413)</f>
        <v>75240</v>
      </c>
      <c r="T413" s="52">
        <f>SUMIFS(GENED!$AQ:$AQ,GENED!$A:$A,$A413,GENED!$B:$B,$B413)</f>
        <v>-2295</v>
      </c>
      <c r="U413" s="52">
        <f>SUMIFS(GENED!$AA:$AA,GENED!$A:$A,$A413,GENED!$B:$B,$B413)</f>
        <v>0</v>
      </c>
      <c r="V413" s="52">
        <f>SUMIFS(GENED!$S:$S,GENED!$A:$A,$A413,GENED!$B:$B,$B413)</f>
        <v>1192</v>
      </c>
      <c r="W413" s="53">
        <f>SUMIFS(EL!D:D,EL!$A:$A,$A413,EL!$B:$B,$B413)</f>
        <v>0</v>
      </c>
      <c r="X413" s="52">
        <f>SUMIFS('Student Support Aid'!G:G,'Student Support Aid'!$A:$A,$A413,'Student Support Aid'!$B:$B,$B413)</f>
        <v>20000</v>
      </c>
      <c r="Y413" s="53">
        <f>SUMIFS('School Library Aid'!I:I,'School Library Aid'!$A:$A,$A413,'School Library Aid'!$B:$B,$B413)</f>
        <v>20000</v>
      </c>
      <c r="Z413" s="53">
        <f>SUMIF(AIEA!A:A,A413,AIEA!D:D)</f>
        <v>0</v>
      </c>
      <c r="AA413" s="53">
        <f>SUMIFS('EOS GE25-F23-WEBLOAD'!$G:$G,'EOS GE25-F23-WEBLOAD'!$A:$A,$A413,'EOS GE25-F23-WEBLOAD'!$B:$B,$B413)*2</f>
        <v>360</v>
      </c>
      <c r="AB413" s="53">
        <v>0</v>
      </c>
      <c r="AC413" s="53">
        <f>SUMIFS(SPED!E:E,SPED!A:A,A413,SPED!B:B,B413)</f>
        <v>0</v>
      </c>
      <c r="AD413" s="55">
        <f t="shared" si="72"/>
        <v>114497</v>
      </c>
      <c r="AE413" s="55">
        <f t="shared" si="75"/>
        <v>636.09444444444443</v>
      </c>
      <c r="AF413" s="51"/>
    </row>
    <row r="414" spans="1:32" x14ac:dyDescent="0.25">
      <c r="A414" s="49">
        <v>4091</v>
      </c>
      <c r="B414" s="49">
        <v>7</v>
      </c>
      <c r="C414" s="49" t="s">
        <v>437</v>
      </c>
      <c r="D414" s="5">
        <v>7</v>
      </c>
      <c r="E414" s="52">
        <f>SUMIFS('EOS GE24-F23-WEBLOAD'!$G:$G,'EOS GE24-F23-WEBLOAD'!$A:$A,$A414,'EOS GE24-F23-WEBLOAD'!$B:$B,$B414)</f>
        <v>148.4</v>
      </c>
      <c r="F414" s="52">
        <f>SUMIFS(GENED!$F:$F,GENED!$A:$A,$A414,GENED!$B:$B,$B414)</f>
        <v>40810</v>
      </c>
      <c r="G414" s="52">
        <f>SUMIFS(GENED!$AM:$AM,GENED!$A:$A,$A414,GENED!$B:$B,$B414)</f>
        <v>-213</v>
      </c>
      <c r="H414" s="52">
        <f>SUMIFS(GENED!$J:$J,GENED!$A:$A,$A414,GENED!$B:$B,$B414)</f>
        <v>1036</v>
      </c>
      <c r="I414" s="52">
        <f>SUMIFS(EL!C:C,EL!$A:$A,$A414,EL!$B:$B,$B414)</f>
        <v>10531</v>
      </c>
      <c r="J414" s="52">
        <f>SUMIFS('Student Support Aid'!F:F,'Student Support Aid'!$A:$A,$A414,'Student Support Aid'!$B:$B,$B414)</f>
        <v>20000</v>
      </c>
      <c r="K414" s="52">
        <f>SUMIFS('School Library Aid'!H:H,'School Library Aid'!$A:$A,$A414,'School Library Aid'!$B:$B,$B414)</f>
        <v>20000</v>
      </c>
      <c r="L414" s="52">
        <v>0</v>
      </c>
      <c r="M414" s="52">
        <f>SUMIFS('EOS GE24-F23-WEBLOAD'!$G:$G,'EOS GE24-F23-WEBLOAD'!$A:$A,$A414,'EOS GE24-F23-WEBLOAD'!$B:$B,$B414)*2</f>
        <v>296.8</v>
      </c>
      <c r="N414" s="52">
        <f>SUMIFS(SPED!D:D,SPED!A:A,A414,SPED!B:B,B414)</f>
        <v>0</v>
      </c>
      <c r="O414" s="55">
        <f t="shared" si="70"/>
        <v>92460.800000000003</v>
      </c>
      <c r="P414" s="52">
        <f t="shared" si="74"/>
        <v>623.05121293800539</v>
      </c>
      <c r="Q414" s="64"/>
      <c r="R414" s="52">
        <f>SUMIFS('EOS GE25-F23-WEBLOAD'!$G:$G,'EOS GE25-F23-WEBLOAD'!$A:$A,$A414,'EOS GE25-F23-WEBLOAD'!$B:$B,$B414)</f>
        <v>148.4</v>
      </c>
      <c r="S414" s="52">
        <f>SUMIFS(GENED!$O:$O,GENED!$A:$A,$A414,GENED!$B:$B,$B414)</f>
        <v>62031</v>
      </c>
      <c r="T414" s="52">
        <f>SUMIFS(GENED!$AQ:$AQ,GENED!$A:$A,$A414,GENED!$B:$B,$B414)</f>
        <v>-267.99999999976717</v>
      </c>
      <c r="U414" s="52">
        <f>SUMIFS(GENED!$AA:$AA,GENED!$A:$A,$A414,GENED!$B:$B,$B414)</f>
        <v>0</v>
      </c>
      <c r="V414" s="52">
        <f>SUMIFS(GENED!$S:$S,GENED!$A:$A,$A414,GENED!$B:$B,$B414)</f>
        <v>983</v>
      </c>
      <c r="W414" s="53">
        <f>SUMIFS(EL!D:D,EL!$A:$A,$A414,EL!$B:$B,$B414)</f>
        <v>10531</v>
      </c>
      <c r="X414" s="52">
        <f>SUMIFS('Student Support Aid'!G:G,'Student Support Aid'!$A:$A,$A414,'Student Support Aid'!$B:$B,$B414)</f>
        <v>20000</v>
      </c>
      <c r="Y414" s="53">
        <f>SUMIFS('School Library Aid'!I:I,'School Library Aid'!$A:$A,$A414,'School Library Aid'!$B:$B,$B414)</f>
        <v>20000</v>
      </c>
      <c r="Z414" s="53">
        <f>SUMIF(AIEA!A:A,A414,AIEA!D:D)</f>
        <v>0</v>
      </c>
      <c r="AA414" s="53">
        <f>SUMIFS('EOS GE25-F23-WEBLOAD'!$G:$G,'EOS GE25-F23-WEBLOAD'!$A:$A,$A414,'EOS GE25-F23-WEBLOAD'!$B:$B,$B414)*2</f>
        <v>296.8</v>
      </c>
      <c r="AB414" s="53">
        <v>0</v>
      </c>
      <c r="AC414" s="53">
        <f>SUMIFS(SPED!E:E,SPED!A:A,A414,SPED!B:B,B414)</f>
        <v>0</v>
      </c>
      <c r="AD414" s="55">
        <f t="shared" si="72"/>
        <v>113573.80000000024</v>
      </c>
      <c r="AE414" s="55">
        <f t="shared" si="75"/>
        <v>765.32210242587757</v>
      </c>
      <c r="AF414" s="51"/>
    </row>
    <row r="415" spans="1:32" x14ac:dyDescent="0.25">
      <c r="A415" s="49">
        <v>4092</v>
      </c>
      <c r="B415" s="49">
        <v>7</v>
      </c>
      <c r="C415" s="49" t="s">
        <v>438</v>
      </c>
      <c r="D415" s="5">
        <v>7</v>
      </c>
      <c r="E415" s="52">
        <f>SUMIFS('EOS GE24-F23-WEBLOAD'!$G:$G,'EOS GE24-F23-WEBLOAD'!$A:$A,$A415,'EOS GE24-F23-WEBLOAD'!$B:$B,$B415)</f>
        <v>61.2</v>
      </c>
      <c r="F415" s="52">
        <f>SUMIFS(GENED!$F:$F,GENED!$A:$A,$A415,GENED!$B:$B,$B415)</f>
        <v>16830</v>
      </c>
      <c r="G415" s="52">
        <f>SUMIFS(GENED!$AM:$AM,GENED!$A:$A,$A415,GENED!$B:$B,$B415)</f>
        <v>3373</v>
      </c>
      <c r="H415" s="52">
        <f>SUMIFS(GENED!$J:$J,GENED!$A:$A,$A415,GENED!$B:$B,$B415)</f>
        <v>0</v>
      </c>
      <c r="I415" s="52">
        <f>SUMIFS(EL!C:C,EL!$A:$A,$A415,EL!$B:$B,$B415)</f>
        <v>0</v>
      </c>
      <c r="J415" s="52">
        <f>SUMIFS('Student Support Aid'!F:F,'Student Support Aid'!$A:$A,$A415,'Student Support Aid'!$B:$B,$B415)</f>
        <v>20000</v>
      </c>
      <c r="K415" s="52">
        <f>SUMIFS('School Library Aid'!H:H,'School Library Aid'!$A:$A,$A415,'School Library Aid'!$B:$B,$B415)</f>
        <v>20000</v>
      </c>
      <c r="L415" s="52">
        <v>0</v>
      </c>
      <c r="M415" s="52">
        <f>SUMIFS('EOS GE24-F23-WEBLOAD'!$G:$G,'EOS GE24-F23-WEBLOAD'!$A:$A,$A415,'EOS GE24-F23-WEBLOAD'!$B:$B,$B415)*2</f>
        <v>122.4</v>
      </c>
      <c r="N415" s="52">
        <f>SUMIFS(SPED!D:D,SPED!A:A,A415,SPED!B:B,B415)</f>
        <v>0</v>
      </c>
      <c r="O415" s="55">
        <f t="shared" si="70"/>
        <v>60325.4</v>
      </c>
      <c r="P415" s="52">
        <f t="shared" si="74"/>
        <v>985.70915032679738</v>
      </c>
      <c r="Q415" s="64"/>
      <c r="R415" s="52">
        <f>SUMIFS('EOS GE25-F23-WEBLOAD'!$G:$G,'EOS GE25-F23-WEBLOAD'!$A:$A,$A415,'EOS GE25-F23-WEBLOAD'!$B:$B,$B415)</f>
        <v>61.2</v>
      </c>
      <c r="S415" s="52">
        <f>SUMIFS(GENED!$O:$O,GENED!$A:$A,$A415,GENED!$B:$B,$B415)</f>
        <v>25581</v>
      </c>
      <c r="T415" s="52">
        <f>SUMIFS(GENED!$AQ:$AQ,GENED!$A:$A,$A415,GENED!$B:$B,$B415)</f>
        <v>5269.0000000000582</v>
      </c>
      <c r="U415" s="52">
        <f>SUMIFS(GENED!$AA:$AA,GENED!$A:$A,$A415,GENED!$B:$B,$B415)</f>
        <v>0</v>
      </c>
      <c r="V415" s="52">
        <f>SUMIFS(GENED!$S:$S,GENED!$A:$A,$A415,GENED!$B:$B,$B415)</f>
        <v>0</v>
      </c>
      <c r="W415" s="53">
        <f>SUMIFS(EL!D:D,EL!$A:$A,$A415,EL!$B:$B,$B415)</f>
        <v>0</v>
      </c>
      <c r="X415" s="52">
        <f>SUMIFS('Student Support Aid'!G:G,'Student Support Aid'!$A:$A,$A415,'Student Support Aid'!$B:$B,$B415)</f>
        <v>20000</v>
      </c>
      <c r="Y415" s="53">
        <f>SUMIFS('School Library Aid'!I:I,'School Library Aid'!$A:$A,$A415,'School Library Aid'!$B:$B,$B415)</f>
        <v>20000</v>
      </c>
      <c r="Z415" s="53">
        <f>SUMIF(AIEA!A:A,A415,AIEA!D:D)</f>
        <v>0</v>
      </c>
      <c r="AA415" s="53">
        <f>SUMIFS('EOS GE25-F23-WEBLOAD'!$G:$G,'EOS GE25-F23-WEBLOAD'!$A:$A,$A415,'EOS GE25-F23-WEBLOAD'!$B:$B,$B415)*2</f>
        <v>122.4</v>
      </c>
      <c r="AB415" s="53">
        <v>0</v>
      </c>
      <c r="AC415" s="53">
        <f>SUMIFS(SPED!E:E,SPED!A:A,A415,SPED!B:B,B415)</f>
        <v>0</v>
      </c>
      <c r="AD415" s="55">
        <f t="shared" si="72"/>
        <v>70972.400000000052</v>
      </c>
      <c r="AE415" s="55">
        <f t="shared" si="75"/>
        <v>1159.6797385620923</v>
      </c>
      <c r="AF415" s="51"/>
    </row>
    <row r="416" spans="1:32" x14ac:dyDescent="0.25">
      <c r="A416" s="49">
        <v>4093</v>
      </c>
      <c r="B416" s="49">
        <v>7</v>
      </c>
      <c r="C416" s="49" t="s">
        <v>439</v>
      </c>
      <c r="D416" s="5">
        <v>7</v>
      </c>
      <c r="E416" s="52">
        <f>SUMIFS('EOS GE24-F23-WEBLOAD'!$G:$G,'EOS GE24-F23-WEBLOAD'!$A:$A,$A416,'EOS GE24-F23-WEBLOAD'!$B:$B,$B416)</f>
        <v>144</v>
      </c>
      <c r="F416" s="52">
        <f>SUMIFS(GENED!$F:$F,GENED!$A:$A,$A416,GENED!$B:$B,$B416)</f>
        <v>39600</v>
      </c>
      <c r="G416" s="52">
        <f>SUMIFS(GENED!$AM:$AM,GENED!$A:$A,$A416,GENED!$B:$B,$B416)</f>
        <v>6373</v>
      </c>
      <c r="H416" s="52">
        <f>SUMIFS(GENED!$J:$J,GENED!$A:$A,$A416,GENED!$B:$B,$B416)</f>
        <v>1197</v>
      </c>
      <c r="I416" s="52">
        <f>SUMIFS(EL!C:C,EL!$A:$A,$A416,EL!$B:$B,$B416)</f>
        <v>0</v>
      </c>
      <c r="J416" s="52">
        <f>SUMIFS('Student Support Aid'!F:F,'Student Support Aid'!$A:$A,$A416,'Student Support Aid'!$B:$B,$B416)</f>
        <v>20000</v>
      </c>
      <c r="K416" s="52">
        <f>SUMIFS('School Library Aid'!H:H,'School Library Aid'!$A:$A,$A416,'School Library Aid'!$B:$B,$B416)</f>
        <v>20000</v>
      </c>
      <c r="L416" s="52">
        <v>0</v>
      </c>
      <c r="M416" s="52">
        <f>SUMIFS('EOS GE24-F23-WEBLOAD'!$G:$G,'EOS GE24-F23-WEBLOAD'!$A:$A,$A416,'EOS GE24-F23-WEBLOAD'!$B:$B,$B416)*2</f>
        <v>288</v>
      </c>
      <c r="N416" s="52">
        <f>SUMIFS(SPED!D:D,SPED!A:A,A416,SPED!B:B,B416)</f>
        <v>0</v>
      </c>
      <c r="O416" s="55">
        <f t="shared" si="70"/>
        <v>87458</v>
      </c>
      <c r="P416" s="52">
        <f t="shared" si="74"/>
        <v>607.34722222222217</v>
      </c>
      <c r="Q416" s="64"/>
      <c r="R416" s="52">
        <f>SUMIFS('EOS GE25-F23-WEBLOAD'!$G:$G,'EOS GE25-F23-WEBLOAD'!$A:$A,$A416,'EOS GE25-F23-WEBLOAD'!$B:$B,$B416)</f>
        <v>144</v>
      </c>
      <c r="S416" s="52">
        <f>SUMIFS(GENED!$O:$O,GENED!$A:$A,$A416,GENED!$B:$B,$B416)</f>
        <v>60192</v>
      </c>
      <c r="T416" s="52">
        <f>SUMIFS(GENED!$AQ:$AQ,GENED!$A:$A,$A416,GENED!$B:$B,$B416)</f>
        <v>9671</v>
      </c>
      <c r="U416" s="52">
        <f>SUMIFS(GENED!$AA:$AA,GENED!$A:$A,$A416,GENED!$B:$B,$B416)</f>
        <v>0</v>
      </c>
      <c r="V416" s="52">
        <f>SUMIFS(GENED!$S:$S,GENED!$A:$A,$A416,GENED!$B:$B,$B416)</f>
        <v>1135</v>
      </c>
      <c r="W416" s="53">
        <f>SUMIFS(EL!D:D,EL!$A:$A,$A416,EL!$B:$B,$B416)</f>
        <v>0</v>
      </c>
      <c r="X416" s="52">
        <f>SUMIFS('Student Support Aid'!G:G,'Student Support Aid'!$A:$A,$A416,'Student Support Aid'!$B:$B,$B416)</f>
        <v>20000</v>
      </c>
      <c r="Y416" s="53">
        <f>SUMIFS('School Library Aid'!I:I,'School Library Aid'!$A:$A,$A416,'School Library Aid'!$B:$B,$B416)</f>
        <v>20000</v>
      </c>
      <c r="Z416" s="53">
        <f>SUMIF(AIEA!A:A,A416,AIEA!D:D)</f>
        <v>0</v>
      </c>
      <c r="AA416" s="53">
        <f>SUMIFS('EOS GE25-F23-WEBLOAD'!$G:$G,'EOS GE25-F23-WEBLOAD'!$A:$A,$A416,'EOS GE25-F23-WEBLOAD'!$B:$B,$B416)*2</f>
        <v>288</v>
      </c>
      <c r="AB416" s="53">
        <v>0</v>
      </c>
      <c r="AC416" s="53">
        <f>SUMIFS(SPED!E:E,SPED!A:A,A416,SPED!B:B,B416)</f>
        <v>0</v>
      </c>
      <c r="AD416" s="55">
        <f t="shared" si="72"/>
        <v>111286</v>
      </c>
      <c r="AE416" s="55">
        <f t="shared" si="75"/>
        <v>772.81944444444446</v>
      </c>
      <c r="AF416" s="51"/>
    </row>
    <row r="417" spans="1:32" x14ac:dyDescent="0.25">
      <c r="A417" s="49">
        <v>4095</v>
      </c>
      <c r="B417" s="49">
        <v>7</v>
      </c>
      <c r="C417" s="49" t="s">
        <v>440</v>
      </c>
      <c r="D417" s="5">
        <v>7</v>
      </c>
      <c r="E417" s="52">
        <f>SUMIFS('EOS GE24-F23-WEBLOAD'!$G:$G,'EOS GE24-F23-WEBLOAD'!$A:$A,$A417,'EOS GE24-F23-WEBLOAD'!$B:$B,$B417)</f>
        <v>240</v>
      </c>
      <c r="F417" s="52">
        <f>SUMIFS(GENED!$F:$F,GENED!$A:$A,$A417,GENED!$B:$B,$B417)</f>
        <v>66000</v>
      </c>
      <c r="G417" s="52">
        <f>SUMIFS(GENED!$AM:$AM,GENED!$A:$A,$A417,GENED!$B:$B,$B417)</f>
        <v>2547</v>
      </c>
      <c r="H417" s="52">
        <f>SUMIFS(GENED!$J:$J,GENED!$A:$A,$A417,GENED!$B:$B,$B417)</f>
        <v>1701</v>
      </c>
      <c r="I417" s="52">
        <f>SUMIFS(EL!C:C,EL!$A:$A,$A417,EL!$B:$B,$B417)</f>
        <v>0</v>
      </c>
      <c r="J417" s="52">
        <f>SUMIFS('Student Support Aid'!F:F,'Student Support Aid'!$A:$A,$A417,'Student Support Aid'!$B:$B,$B417)</f>
        <v>20000</v>
      </c>
      <c r="K417" s="52">
        <f>SUMIFS('School Library Aid'!H:H,'School Library Aid'!$A:$A,$A417,'School Library Aid'!$B:$B,$B417)</f>
        <v>20000</v>
      </c>
      <c r="L417" s="52">
        <v>0</v>
      </c>
      <c r="M417" s="52">
        <f>SUMIFS('EOS GE24-F23-WEBLOAD'!$G:$G,'EOS GE24-F23-WEBLOAD'!$A:$A,$A417,'EOS GE24-F23-WEBLOAD'!$B:$B,$B417)*2</f>
        <v>480</v>
      </c>
      <c r="N417" s="52">
        <f>SUMIFS(SPED!D:D,SPED!A:A,A417,SPED!B:B,B417)</f>
        <v>0</v>
      </c>
      <c r="O417" s="55">
        <f t="shared" si="70"/>
        <v>110728</v>
      </c>
      <c r="P417" s="52">
        <f t="shared" si="74"/>
        <v>461.36666666666667</v>
      </c>
      <c r="Q417" s="64"/>
      <c r="R417" s="52">
        <f>SUMIFS('EOS GE25-F23-WEBLOAD'!$G:$G,'EOS GE25-F23-WEBLOAD'!$A:$A,$A417,'EOS GE25-F23-WEBLOAD'!$B:$B,$B417)</f>
        <v>240</v>
      </c>
      <c r="S417" s="52">
        <f>SUMIFS(GENED!$O:$O,GENED!$A:$A,$A417,GENED!$B:$B,$B417)</f>
        <v>100320</v>
      </c>
      <c r="T417" s="52">
        <f>SUMIFS(GENED!$AQ:$AQ,GENED!$A:$A,$A417,GENED!$B:$B,$B417)</f>
        <v>4092</v>
      </c>
      <c r="U417" s="52">
        <f>SUMIFS(GENED!$AA:$AA,GENED!$A:$A,$A417,GENED!$B:$B,$B417)</f>
        <v>0</v>
      </c>
      <c r="V417" s="52">
        <f>SUMIFS(GENED!$S:$S,GENED!$A:$A,$A417,GENED!$B:$B,$B417)</f>
        <v>1615</v>
      </c>
      <c r="W417" s="53">
        <f>SUMIFS(EL!D:D,EL!$A:$A,$A417,EL!$B:$B,$B417)</f>
        <v>0</v>
      </c>
      <c r="X417" s="52">
        <f>SUMIFS('Student Support Aid'!G:G,'Student Support Aid'!$A:$A,$A417,'Student Support Aid'!$B:$B,$B417)</f>
        <v>20000</v>
      </c>
      <c r="Y417" s="53">
        <f>SUMIFS('School Library Aid'!I:I,'School Library Aid'!$A:$A,$A417,'School Library Aid'!$B:$B,$B417)</f>
        <v>20000</v>
      </c>
      <c r="Z417" s="53">
        <f>SUMIF(AIEA!A:A,A417,AIEA!D:D)</f>
        <v>0</v>
      </c>
      <c r="AA417" s="53">
        <f>SUMIFS('EOS GE25-F23-WEBLOAD'!$G:$G,'EOS GE25-F23-WEBLOAD'!$A:$A,$A417,'EOS GE25-F23-WEBLOAD'!$B:$B,$B417)*2</f>
        <v>480</v>
      </c>
      <c r="AB417" s="53">
        <v>0</v>
      </c>
      <c r="AC417" s="53">
        <f>SUMIFS(SPED!E:E,SPED!A:A,A417,SPED!B:B,B417)</f>
        <v>0</v>
      </c>
      <c r="AD417" s="55">
        <f t="shared" si="72"/>
        <v>146507</v>
      </c>
      <c r="AE417" s="55">
        <f t="shared" si="75"/>
        <v>610.44583333333333</v>
      </c>
      <c r="AF417" s="51"/>
    </row>
    <row r="418" spans="1:32" x14ac:dyDescent="0.25">
      <c r="A418" s="49">
        <v>4097</v>
      </c>
      <c r="B418" s="49">
        <v>7</v>
      </c>
      <c r="C418" s="49" t="s">
        <v>441</v>
      </c>
      <c r="D418" s="5">
        <v>7</v>
      </c>
      <c r="E418" s="52">
        <f>SUMIFS('EOS GE24-F23-WEBLOAD'!$G:$G,'EOS GE24-F23-WEBLOAD'!$A:$A,$A418,'EOS GE24-F23-WEBLOAD'!$B:$B,$B418)</f>
        <v>532.20000000000005</v>
      </c>
      <c r="F418" s="52">
        <f>SUMIFS(GENED!$F:$F,GENED!$A:$A,$A418,GENED!$B:$B,$B418)</f>
        <v>146355</v>
      </c>
      <c r="G418" s="52">
        <f>SUMIFS(GENED!$AM:$AM,GENED!$A:$A,$A418,GENED!$B:$B,$B418)</f>
        <v>59149</v>
      </c>
      <c r="H418" s="52">
        <f>SUMIFS(GENED!$J:$J,GENED!$A:$A,$A418,GENED!$B:$B,$B418)</f>
        <v>0</v>
      </c>
      <c r="I418" s="52">
        <f>SUMIFS(EL!C:C,EL!$A:$A,$A418,EL!$B:$B,$B418)</f>
        <v>255600</v>
      </c>
      <c r="J418" s="52">
        <f>SUMIFS('Student Support Aid'!F:F,'Student Support Aid'!$A:$A,$A418,'Student Support Aid'!$B:$B,$B418)</f>
        <v>20000</v>
      </c>
      <c r="K418" s="52">
        <f>SUMIFS('School Library Aid'!H:H,'School Library Aid'!$A:$A,$A418,'School Library Aid'!$B:$B,$B418)</f>
        <v>20000</v>
      </c>
      <c r="L418" s="52">
        <v>0</v>
      </c>
      <c r="M418" s="52">
        <f>SUMIFS('EOS GE24-F23-WEBLOAD'!$G:$G,'EOS GE24-F23-WEBLOAD'!$A:$A,$A418,'EOS GE24-F23-WEBLOAD'!$B:$B,$B418)*2</f>
        <v>1064.4000000000001</v>
      </c>
      <c r="N418" s="52">
        <f>SUMIFS(SPED!D:D,SPED!A:A,A418,SPED!B:B,B418)</f>
        <v>0</v>
      </c>
      <c r="O418" s="55">
        <f t="shared" si="70"/>
        <v>502168.4</v>
      </c>
      <c r="P418" s="52">
        <f t="shared" si="74"/>
        <v>943.57083803081548</v>
      </c>
      <c r="Q418" s="64"/>
      <c r="R418" s="52">
        <f>SUMIFS('EOS GE25-F23-WEBLOAD'!$G:$G,'EOS GE25-F23-WEBLOAD'!$A:$A,$A418,'EOS GE25-F23-WEBLOAD'!$B:$B,$B418)</f>
        <v>532.20000000000005</v>
      </c>
      <c r="S418" s="52">
        <f>SUMIFS(GENED!$O:$O,GENED!$A:$A,$A418,GENED!$B:$B,$B418)</f>
        <v>222459</v>
      </c>
      <c r="T418" s="52">
        <f>SUMIFS(GENED!$AQ:$AQ,GENED!$A:$A,$A418,GENED!$B:$B,$B418)</f>
        <v>90428</v>
      </c>
      <c r="U418" s="52">
        <f>SUMIFS(GENED!$AA:$AA,GENED!$A:$A,$A418,GENED!$B:$B,$B418)</f>
        <v>0</v>
      </c>
      <c r="V418" s="52">
        <f>SUMIFS(GENED!$S:$S,GENED!$A:$A,$A418,GENED!$B:$B,$B418)</f>
        <v>0</v>
      </c>
      <c r="W418" s="53">
        <f>SUMIFS(EL!D:D,EL!$A:$A,$A418,EL!$B:$B,$B418)</f>
        <v>255600</v>
      </c>
      <c r="X418" s="52">
        <f>SUMIFS('Student Support Aid'!G:G,'Student Support Aid'!$A:$A,$A418,'Student Support Aid'!$B:$B,$B418)</f>
        <v>20000</v>
      </c>
      <c r="Y418" s="53">
        <f>SUMIFS('School Library Aid'!I:I,'School Library Aid'!$A:$A,$A418,'School Library Aid'!$B:$B,$B418)</f>
        <v>20000</v>
      </c>
      <c r="Z418" s="53">
        <f>SUMIF(AIEA!A:A,A418,AIEA!D:D)</f>
        <v>0</v>
      </c>
      <c r="AA418" s="53">
        <f>SUMIFS('EOS GE25-F23-WEBLOAD'!$G:$G,'EOS GE25-F23-WEBLOAD'!$A:$A,$A418,'EOS GE25-F23-WEBLOAD'!$B:$B,$B418)*2</f>
        <v>1064.4000000000001</v>
      </c>
      <c r="AB418" s="53">
        <v>0</v>
      </c>
      <c r="AC418" s="53">
        <f>SUMIFS(SPED!E:E,SPED!A:A,A418,SPED!B:B,B418)</f>
        <v>0</v>
      </c>
      <c r="AD418" s="55">
        <f t="shared" si="72"/>
        <v>609551.4</v>
      </c>
      <c r="AE418" s="55">
        <f t="shared" si="75"/>
        <v>1145.3427282976324</v>
      </c>
      <c r="AF418" s="51"/>
    </row>
    <row r="419" spans="1:32" x14ac:dyDescent="0.25">
      <c r="A419" s="49">
        <v>4098</v>
      </c>
      <c r="B419" s="49">
        <v>7</v>
      </c>
      <c r="C419" s="49" t="s">
        <v>442</v>
      </c>
      <c r="D419" s="5">
        <v>7</v>
      </c>
      <c r="E419" s="52">
        <f>SUMIFS('EOS GE24-F23-WEBLOAD'!$G:$G,'EOS GE24-F23-WEBLOAD'!$A:$A,$A419,'EOS GE24-F23-WEBLOAD'!$B:$B,$B419)</f>
        <v>1137.6000000000001</v>
      </c>
      <c r="F419" s="52">
        <f>SUMIFS(GENED!$F:$F,GENED!$A:$A,$A419,GENED!$B:$B,$B419)</f>
        <v>312840</v>
      </c>
      <c r="G419" s="52">
        <f>SUMIFS(GENED!$AM:$AM,GENED!$A:$A,$A419,GENED!$B:$B,$B419)</f>
        <v>7702</v>
      </c>
      <c r="H419" s="52">
        <f>SUMIFS(GENED!$J:$J,GENED!$A:$A,$A419,GENED!$B:$B,$B419)</f>
        <v>0</v>
      </c>
      <c r="I419" s="52">
        <f>SUMIFS(EL!C:C,EL!$A:$A,$A419,EL!$B:$B,$B419)</f>
        <v>17117</v>
      </c>
      <c r="J419" s="52">
        <f>SUMIFS('Student Support Aid'!F:F,'Student Support Aid'!$A:$A,$A419,'Student Support Aid'!$B:$B,$B419)</f>
        <v>20000</v>
      </c>
      <c r="K419" s="52">
        <f>SUMIFS('School Library Aid'!H:H,'School Library Aid'!$A:$A,$A419,'School Library Aid'!$B:$B,$B419)</f>
        <v>20000</v>
      </c>
      <c r="L419" s="52">
        <v>0</v>
      </c>
      <c r="M419" s="52">
        <f>SUMIFS('EOS GE24-F23-WEBLOAD'!$G:$G,'EOS GE24-F23-WEBLOAD'!$A:$A,$A419,'EOS GE24-F23-WEBLOAD'!$B:$B,$B419)*2</f>
        <v>2275.2000000000003</v>
      </c>
      <c r="N419" s="52">
        <f>SUMIFS(SPED!D:D,SPED!A:A,A419,SPED!B:B,B419)</f>
        <v>0</v>
      </c>
      <c r="O419" s="55">
        <f t="shared" si="70"/>
        <v>379934.2</v>
      </c>
      <c r="P419" s="52">
        <f t="shared" si="74"/>
        <v>333.97872714486635</v>
      </c>
      <c r="Q419" s="64"/>
      <c r="R419" s="52">
        <f>SUMIFS('EOS GE25-F23-WEBLOAD'!$G:$G,'EOS GE25-F23-WEBLOAD'!$A:$A,$A419,'EOS GE25-F23-WEBLOAD'!$B:$B,$B419)</f>
        <v>1137.6000000000001</v>
      </c>
      <c r="S419" s="52">
        <f>SUMIFS(GENED!$O:$O,GENED!$A:$A,$A419,GENED!$B:$B,$B419)</f>
        <v>475517</v>
      </c>
      <c r="T419" s="52">
        <f>SUMIFS(GENED!$AQ:$AQ,GENED!$A:$A,$A419,GENED!$B:$B,$B419)</f>
        <v>11969</v>
      </c>
      <c r="U419" s="52">
        <f>SUMIFS(GENED!$AA:$AA,GENED!$A:$A,$A419,GENED!$B:$B,$B419)</f>
        <v>0</v>
      </c>
      <c r="V419" s="52">
        <f>SUMIFS(GENED!$S:$S,GENED!$A:$A,$A419,GENED!$B:$B,$B419)</f>
        <v>0</v>
      </c>
      <c r="W419" s="53">
        <f>SUMIFS(EL!D:D,EL!$A:$A,$A419,EL!$B:$B,$B419)</f>
        <v>17117</v>
      </c>
      <c r="X419" s="52">
        <f>SUMIFS('Student Support Aid'!G:G,'Student Support Aid'!$A:$A,$A419,'Student Support Aid'!$B:$B,$B419)</f>
        <v>20000</v>
      </c>
      <c r="Y419" s="53">
        <f>SUMIFS('School Library Aid'!I:I,'School Library Aid'!$A:$A,$A419,'School Library Aid'!$B:$B,$B419)</f>
        <v>20000</v>
      </c>
      <c r="Z419" s="53">
        <f>SUMIF(AIEA!A:A,A419,AIEA!D:D)</f>
        <v>0</v>
      </c>
      <c r="AA419" s="53">
        <f>SUMIFS('EOS GE25-F23-WEBLOAD'!$G:$G,'EOS GE25-F23-WEBLOAD'!$A:$A,$A419,'EOS GE25-F23-WEBLOAD'!$B:$B,$B419)*2</f>
        <v>2275.2000000000003</v>
      </c>
      <c r="AB419" s="53">
        <v>0</v>
      </c>
      <c r="AC419" s="53">
        <f>SUMIFS(SPED!E:E,SPED!A:A,A419,SPED!B:B,B419)</f>
        <v>0</v>
      </c>
      <c r="AD419" s="55">
        <f t="shared" si="72"/>
        <v>546878.19999999995</v>
      </c>
      <c r="AE419" s="55">
        <f t="shared" si="75"/>
        <v>480.72978199718699</v>
      </c>
      <c r="AF419" s="51"/>
    </row>
    <row r="420" spans="1:32" x14ac:dyDescent="0.25">
      <c r="A420" s="49">
        <v>4100</v>
      </c>
      <c r="B420" s="49">
        <v>7</v>
      </c>
      <c r="C420" s="49" t="s">
        <v>443</v>
      </c>
      <c r="D420" s="5">
        <v>7</v>
      </c>
      <c r="E420" s="52">
        <f>SUMIFS('EOS GE24-F23-WEBLOAD'!$G:$G,'EOS GE24-F23-WEBLOAD'!$A:$A,$A420,'EOS GE24-F23-WEBLOAD'!$B:$B,$B420)</f>
        <v>150.4</v>
      </c>
      <c r="F420" s="52">
        <f>SUMIFS(GENED!$F:$F,GENED!$A:$A,$A420,GENED!$B:$B,$B420)</f>
        <v>41360</v>
      </c>
      <c r="G420" s="52">
        <f>SUMIFS(GENED!$AM:$AM,GENED!$A:$A,$A420,GENED!$B:$B,$B420)</f>
        <v>1461</v>
      </c>
      <c r="H420" s="52">
        <f>SUMIFS(GENED!$J:$J,GENED!$A:$A,$A420,GENED!$B:$B,$B420)</f>
        <v>6892</v>
      </c>
      <c r="I420" s="52">
        <f>SUMIFS(EL!C:C,EL!$A:$A,$A420,EL!$B:$B,$B420)</f>
        <v>0</v>
      </c>
      <c r="J420" s="52">
        <f>SUMIFS('Student Support Aid'!F:F,'Student Support Aid'!$A:$A,$A420,'Student Support Aid'!$B:$B,$B420)</f>
        <v>20000</v>
      </c>
      <c r="K420" s="52">
        <f>SUMIFS('School Library Aid'!H:H,'School Library Aid'!$A:$A,$A420,'School Library Aid'!$B:$B,$B420)</f>
        <v>20000</v>
      </c>
      <c r="L420" s="52">
        <v>0</v>
      </c>
      <c r="M420" s="52">
        <f>SUMIFS('EOS GE24-F23-WEBLOAD'!$G:$G,'EOS GE24-F23-WEBLOAD'!$A:$A,$A420,'EOS GE24-F23-WEBLOAD'!$B:$B,$B420)*2</f>
        <v>300.8</v>
      </c>
      <c r="N420" s="52">
        <f>SUMIFS(SPED!D:D,SPED!A:A,A420,SPED!B:B,B420)</f>
        <v>0</v>
      </c>
      <c r="O420" s="55">
        <f t="shared" si="70"/>
        <v>90013.8</v>
      </c>
      <c r="P420" s="52">
        <f t="shared" si="74"/>
        <v>598.49601063829789</v>
      </c>
      <c r="Q420" s="64"/>
      <c r="R420" s="52">
        <f>SUMIFS('EOS GE25-F23-WEBLOAD'!$G:$G,'EOS GE25-F23-WEBLOAD'!$A:$A,$A420,'EOS GE25-F23-WEBLOAD'!$B:$B,$B420)</f>
        <v>150.4</v>
      </c>
      <c r="S420" s="52">
        <f>SUMIFS(GENED!$O:$O,GENED!$A:$A,$A420,GENED!$B:$B,$B420)</f>
        <v>62867</v>
      </c>
      <c r="T420" s="52">
        <f>SUMIFS(GENED!$AQ:$AQ,GENED!$A:$A,$A420,GENED!$B:$B,$B420)</f>
        <v>2338</v>
      </c>
      <c r="U420" s="52">
        <f>SUMIFS(GENED!$AA:$AA,GENED!$A:$A,$A420,GENED!$B:$B,$B420)</f>
        <v>0</v>
      </c>
      <c r="V420" s="52">
        <f>SUMIFS(GENED!$S:$S,GENED!$A:$A,$A420,GENED!$B:$B,$B420)</f>
        <v>6539</v>
      </c>
      <c r="W420" s="53">
        <f>SUMIFS(EL!D:D,EL!$A:$A,$A420,EL!$B:$B,$B420)</f>
        <v>0</v>
      </c>
      <c r="X420" s="52">
        <f>SUMIFS('Student Support Aid'!G:G,'Student Support Aid'!$A:$A,$A420,'Student Support Aid'!$B:$B,$B420)</f>
        <v>20000</v>
      </c>
      <c r="Y420" s="53">
        <f>SUMIFS('School Library Aid'!I:I,'School Library Aid'!$A:$A,$A420,'School Library Aid'!$B:$B,$B420)</f>
        <v>20000</v>
      </c>
      <c r="Z420" s="53">
        <f>SUMIF(AIEA!A:A,A420,AIEA!D:D)</f>
        <v>0</v>
      </c>
      <c r="AA420" s="53">
        <f>SUMIFS('EOS GE25-F23-WEBLOAD'!$G:$G,'EOS GE25-F23-WEBLOAD'!$A:$A,$A420,'EOS GE25-F23-WEBLOAD'!$B:$B,$B420)*2</f>
        <v>300.8</v>
      </c>
      <c r="AB420" s="53">
        <v>0</v>
      </c>
      <c r="AC420" s="53">
        <f>SUMIFS(SPED!E:E,SPED!A:A,A420,SPED!B:B,B420)</f>
        <v>0</v>
      </c>
      <c r="AD420" s="55">
        <f t="shared" si="72"/>
        <v>112044.8</v>
      </c>
      <c r="AE420" s="55">
        <f t="shared" si="75"/>
        <v>744.97872340425533</v>
      </c>
      <c r="AF420" s="51"/>
    </row>
    <row r="421" spans="1:32" x14ac:dyDescent="0.25">
      <c r="A421" s="49">
        <v>4102</v>
      </c>
      <c r="B421" s="49">
        <v>7</v>
      </c>
      <c r="C421" s="49" t="s">
        <v>444</v>
      </c>
      <c r="D421" s="5">
        <v>7</v>
      </c>
      <c r="E421" s="52">
        <f>SUMIFS('EOS GE24-F23-WEBLOAD'!$G:$G,'EOS GE24-F23-WEBLOAD'!$A:$A,$A421,'EOS GE24-F23-WEBLOAD'!$B:$B,$B421)</f>
        <v>480</v>
      </c>
      <c r="F421" s="52">
        <f>SUMIFS(GENED!$F:$F,GENED!$A:$A,$A421,GENED!$B:$B,$B421)</f>
        <v>132000</v>
      </c>
      <c r="G421" s="52">
        <f>SUMIFS(GENED!$AM:$AM,GENED!$A:$A,$A421,GENED!$B:$B,$B421)</f>
        <v>38195</v>
      </c>
      <c r="H421" s="52">
        <f>SUMIFS(GENED!$J:$J,GENED!$A:$A,$A421,GENED!$B:$B,$B421)</f>
        <v>0</v>
      </c>
      <c r="I421" s="52">
        <f>SUMIFS(EL!C:C,EL!$A:$A,$A421,EL!$B:$B,$B421)</f>
        <v>10545</v>
      </c>
      <c r="J421" s="52">
        <f>SUMIFS('Student Support Aid'!F:F,'Student Support Aid'!$A:$A,$A421,'Student Support Aid'!$B:$B,$B421)</f>
        <v>20000</v>
      </c>
      <c r="K421" s="52">
        <f>SUMIFS('School Library Aid'!H:H,'School Library Aid'!$A:$A,$A421,'School Library Aid'!$B:$B,$B421)</f>
        <v>20000</v>
      </c>
      <c r="L421" s="52">
        <v>22982</v>
      </c>
      <c r="M421" s="52">
        <f>SUMIFS('EOS GE24-F23-WEBLOAD'!$G:$G,'EOS GE24-F23-WEBLOAD'!$A:$A,$A421,'EOS GE24-F23-WEBLOAD'!$B:$B,$B421)*2</f>
        <v>960</v>
      </c>
      <c r="N421" s="52">
        <f>SUMIFS(SPED!D:D,SPED!A:A,A421,SPED!B:B,B421)</f>
        <v>0</v>
      </c>
      <c r="O421" s="55">
        <f t="shared" si="70"/>
        <v>244682</v>
      </c>
      <c r="P421" s="52">
        <f t="shared" si="74"/>
        <v>509.75416666666666</v>
      </c>
      <c r="Q421" s="64"/>
      <c r="R421" s="52">
        <f>SUMIFS('EOS GE25-F23-WEBLOAD'!$G:$G,'EOS GE25-F23-WEBLOAD'!$A:$A,$A421,'EOS GE25-F23-WEBLOAD'!$B:$B,$B421)</f>
        <v>480</v>
      </c>
      <c r="S421" s="52">
        <f>SUMIFS(GENED!$O:$O,GENED!$A:$A,$A421,GENED!$B:$B,$B421)</f>
        <v>200640</v>
      </c>
      <c r="T421" s="52">
        <f>SUMIFS(GENED!$AQ:$AQ,GENED!$A:$A,$A421,GENED!$B:$B,$B421)</f>
        <v>59345</v>
      </c>
      <c r="U421" s="52">
        <f>SUMIFS(GENED!$AA:$AA,GENED!$A:$A,$A421,GENED!$B:$B,$B421)</f>
        <v>0</v>
      </c>
      <c r="V421" s="52">
        <f>SUMIFS(GENED!$S:$S,GENED!$A:$A,$A421,GENED!$B:$B,$B421)</f>
        <v>0</v>
      </c>
      <c r="W421" s="53">
        <f>SUMIFS(EL!D:D,EL!$A:$A,$A421,EL!$B:$B,$B421)</f>
        <v>10545</v>
      </c>
      <c r="X421" s="52">
        <f>SUMIFS('Student Support Aid'!G:G,'Student Support Aid'!$A:$A,$A421,'Student Support Aid'!$B:$B,$B421)</f>
        <v>20000</v>
      </c>
      <c r="Y421" s="53">
        <f>SUMIFS('School Library Aid'!I:I,'School Library Aid'!$A:$A,$A421,'School Library Aid'!$B:$B,$B421)</f>
        <v>20000</v>
      </c>
      <c r="Z421" s="53">
        <f>SUMIF(AIEA!A:A,A421,AIEA!D:D)</f>
        <v>23266</v>
      </c>
      <c r="AA421" s="53">
        <f>SUMIFS('EOS GE25-F23-WEBLOAD'!$G:$G,'EOS GE25-F23-WEBLOAD'!$A:$A,$A421,'EOS GE25-F23-WEBLOAD'!$B:$B,$B421)*2</f>
        <v>960</v>
      </c>
      <c r="AB421" s="53">
        <v>0</v>
      </c>
      <c r="AC421" s="53">
        <f>SUMIFS(SPED!E:E,SPED!A:A,A421,SPED!B:B,B421)</f>
        <v>0</v>
      </c>
      <c r="AD421" s="55">
        <f t="shared" si="72"/>
        <v>334756</v>
      </c>
      <c r="AE421" s="55">
        <f t="shared" si="75"/>
        <v>697.4083333333333</v>
      </c>
      <c r="AF421" s="51"/>
    </row>
    <row r="422" spans="1:32" x14ac:dyDescent="0.25">
      <c r="A422" s="49">
        <v>4103</v>
      </c>
      <c r="B422" s="49">
        <v>7</v>
      </c>
      <c r="C422" s="49" t="s">
        <v>445</v>
      </c>
      <c r="D422" s="5">
        <v>7</v>
      </c>
      <c r="E422" s="52">
        <f>SUMIFS('EOS GE24-F23-WEBLOAD'!$G:$G,'EOS GE24-F23-WEBLOAD'!$A:$A,$A422,'EOS GE24-F23-WEBLOAD'!$B:$B,$B422)</f>
        <v>2605</v>
      </c>
      <c r="F422" s="52">
        <f>SUMIFS(GENED!$F:$F,GENED!$A:$A,$A422,GENED!$B:$B,$B422)</f>
        <v>716375</v>
      </c>
      <c r="G422" s="52">
        <f>SUMIFS(GENED!$AM:$AM,GENED!$A:$A,$A422,GENED!$B:$B,$B422)</f>
        <v>296717</v>
      </c>
      <c r="H422" s="52">
        <f>SUMIFS(GENED!$J:$J,GENED!$A:$A,$A422,GENED!$B:$B,$B422)</f>
        <v>0</v>
      </c>
      <c r="I422" s="52">
        <f>SUMIFS(EL!C:C,EL!$A:$A,$A422,EL!$B:$B,$B422)</f>
        <v>460080</v>
      </c>
      <c r="J422" s="52">
        <f>SUMIFS('Student Support Aid'!F:F,'Student Support Aid'!$A:$A,$A422,'Student Support Aid'!$B:$B,$B422)</f>
        <v>31103.699999999997</v>
      </c>
      <c r="K422" s="52">
        <f>SUMIFS('School Library Aid'!H:H,'School Library Aid'!$A:$A,$A422,'School Library Aid'!$B:$B,$B422)</f>
        <v>41966.549999999996</v>
      </c>
      <c r="L422" s="52">
        <v>0</v>
      </c>
      <c r="M422" s="52">
        <f>SUMIFS('EOS GE24-F23-WEBLOAD'!$G:$G,'EOS GE24-F23-WEBLOAD'!$A:$A,$A422,'EOS GE24-F23-WEBLOAD'!$B:$B,$B422)*2</f>
        <v>5210</v>
      </c>
      <c r="N422" s="52">
        <f>SUMIFS(SPED!D:D,SPED!A:A,A422,SPED!B:B,B422)</f>
        <v>0</v>
      </c>
      <c r="O422" s="55">
        <f t="shared" si="70"/>
        <v>1551452.25</v>
      </c>
      <c r="P422" s="52">
        <f t="shared" si="74"/>
        <v>595.5670825335892</v>
      </c>
      <c r="Q422" s="64"/>
      <c r="R422" s="52">
        <f>SUMIFS('EOS GE25-F23-WEBLOAD'!$G:$G,'EOS GE25-F23-WEBLOAD'!$A:$A,$A422,'EOS GE25-F23-WEBLOAD'!$B:$B,$B422)</f>
        <v>2605</v>
      </c>
      <c r="S422" s="52">
        <f>SUMIFS(GENED!$O:$O,GENED!$A:$A,$A422,GENED!$B:$B,$B422)</f>
        <v>1088890</v>
      </c>
      <c r="T422" s="52">
        <f>SUMIFS(GENED!$AQ:$AQ,GENED!$A:$A,$A422,GENED!$B:$B,$B422)</f>
        <v>462511</v>
      </c>
      <c r="U422" s="52">
        <f>SUMIFS(GENED!$AA:$AA,GENED!$A:$A,$A422,GENED!$B:$B,$B422)</f>
        <v>0</v>
      </c>
      <c r="V422" s="52">
        <f>SUMIFS(GENED!$S:$S,GENED!$A:$A,$A422,GENED!$B:$B,$B422)</f>
        <v>0</v>
      </c>
      <c r="W422" s="53">
        <f>SUMIFS(EL!D:D,EL!$A:$A,$A422,EL!$B:$B,$B422)</f>
        <v>460080</v>
      </c>
      <c r="X422" s="52">
        <f>SUMIFS('Student Support Aid'!G:G,'Student Support Aid'!$A:$A,$A422,'Student Support Aid'!$B:$B,$B422)</f>
        <v>44493.399999999994</v>
      </c>
      <c r="Y422" s="53">
        <f>SUMIFS('School Library Aid'!I:I,'School Library Aid'!$A:$A,$A422,'School Library Aid'!$B:$B,$B422)</f>
        <v>41966.549999999996</v>
      </c>
      <c r="Z422" s="53">
        <f>SUMIF(AIEA!A:A,A422,AIEA!D:D)</f>
        <v>0</v>
      </c>
      <c r="AA422" s="53">
        <f>SUMIFS('EOS GE25-F23-WEBLOAD'!$G:$G,'EOS GE25-F23-WEBLOAD'!$A:$A,$A422,'EOS GE25-F23-WEBLOAD'!$B:$B,$B422)*2</f>
        <v>5210</v>
      </c>
      <c r="AB422" s="53">
        <v>0</v>
      </c>
      <c r="AC422" s="53">
        <f>SUMIFS(SPED!E:E,SPED!A:A,A422,SPED!B:B,B422)</f>
        <v>0</v>
      </c>
      <c r="AD422" s="55">
        <f t="shared" si="72"/>
        <v>2103150.9499999997</v>
      </c>
      <c r="AE422" s="55">
        <f t="shared" si="75"/>
        <v>807.35161228406901</v>
      </c>
      <c r="AF422" s="51"/>
    </row>
    <row r="423" spans="1:32" x14ac:dyDescent="0.25">
      <c r="A423" s="49">
        <v>4104</v>
      </c>
      <c r="B423" s="49">
        <v>7</v>
      </c>
      <c r="C423" s="49" t="s">
        <v>446</v>
      </c>
      <c r="D423" s="5">
        <v>7</v>
      </c>
      <c r="E423" s="52">
        <f>SUMIFS('EOS GE24-F23-WEBLOAD'!$G:$G,'EOS GE24-F23-WEBLOAD'!$A:$A,$A423,'EOS GE24-F23-WEBLOAD'!$B:$B,$B423)</f>
        <v>288</v>
      </c>
      <c r="F423" s="52">
        <f>SUMIFS(GENED!$F:$F,GENED!$A:$A,$A423,GENED!$B:$B,$B423)</f>
        <v>79200</v>
      </c>
      <c r="G423" s="52">
        <f>SUMIFS(GENED!$AM:$AM,GENED!$A:$A,$A423,GENED!$B:$B,$B423)</f>
        <v>18645</v>
      </c>
      <c r="H423" s="52">
        <f>SUMIFS(GENED!$J:$J,GENED!$A:$A,$A423,GENED!$B:$B,$B423)</f>
        <v>183</v>
      </c>
      <c r="I423" s="52">
        <f>SUMIFS(EL!C:C,EL!$A:$A,$A423,EL!$B:$B,$B423)</f>
        <v>10507</v>
      </c>
      <c r="J423" s="52">
        <f>SUMIFS('Student Support Aid'!F:F,'Student Support Aid'!$A:$A,$A423,'Student Support Aid'!$B:$B,$B423)</f>
        <v>20000</v>
      </c>
      <c r="K423" s="52">
        <f>SUMIFS('School Library Aid'!H:H,'School Library Aid'!$A:$A,$A423,'School Library Aid'!$B:$B,$B423)</f>
        <v>20000</v>
      </c>
      <c r="L423" s="52">
        <v>0</v>
      </c>
      <c r="M423" s="52">
        <f>SUMIFS('EOS GE24-F23-WEBLOAD'!$G:$G,'EOS GE24-F23-WEBLOAD'!$A:$A,$A423,'EOS GE24-F23-WEBLOAD'!$B:$B,$B423)*2</f>
        <v>576</v>
      </c>
      <c r="N423" s="52">
        <f>SUMIFS(SPED!D:D,SPED!A:A,A423,SPED!B:B,B423)</f>
        <v>0</v>
      </c>
      <c r="O423" s="55">
        <f t="shared" si="70"/>
        <v>149111</v>
      </c>
      <c r="P423" s="52">
        <f t="shared" si="74"/>
        <v>517.74652777777783</v>
      </c>
      <c r="Q423" s="64"/>
      <c r="R423" s="52">
        <f>SUMIFS('EOS GE25-F23-WEBLOAD'!$G:$G,'EOS GE25-F23-WEBLOAD'!$A:$A,$A423,'EOS GE25-F23-WEBLOAD'!$B:$B,$B423)</f>
        <v>288</v>
      </c>
      <c r="S423" s="52">
        <f>SUMIFS(GENED!$O:$O,GENED!$A:$A,$A423,GENED!$B:$B,$B423)</f>
        <v>120384</v>
      </c>
      <c r="T423" s="52">
        <f>SUMIFS(GENED!$AQ:$AQ,GENED!$A:$A,$A423,GENED!$B:$B,$B423)</f>
        <v>28967.999999999534</v>
      </c>
      <c r="U423" s="52">
        <f>SUMIFS(GENED!$AA:$AA,GENED!$A:$A,$A423,GENED!$B:$B,$B423)</f>
        <v>0</v>
      </c>
      <c r="V423" s="52">
        <f>SUMIFS(GENED!$S:$S,GENED!$A:$A,$A423,GENED!$B:$B,$B423)</f>
        <v>174</v>
      </c>
      <c r="W423" s="53">
        <f>SUMIFS(EL!D:D,EL!$A:$A,$A423,EL!$B:$B,$B423)</f>
        <v>10507</v>
      </c>
      <c r="X423" s="52">
        <f>SUMIFS('Student Support Aid'!G:G,'Student Support Aid'!$A:$A,$A423,'Student Support Aid'!$B:$B,$B423)</f>
        <v>20000</v>
      </c>
      <c r="Y423" s="53">
        <f>SUMIFS('School Library Aid'!I:I,'School Library Aid'!$A:$A,$A423,'School Library Aid'!$B:$B,$B423)</f>
        <v>20000</v>
      </c>
      <c r="Z423" s="53">
        <f>SUMIF(AIEA!A:A,A423,AIEA!D:D)</f>
        <v>0</v>
      </c>
      <c r="AA423" s="53">
        <f>SUMIFS('EOS GE25-F23-WEBLOAD'!$G:$G,'EOS GE25-F23-WEBLOAD'!$A:$A,$A423,'EOS GE25-F23-WEBLOAD'!$B:$B,$B423)*2</f>
        <v>576</v>
      </c>
      <c r="AB423" s="53">
        <v>0</v>
      </c>
      <c r="AC423" s="53">
        <f>SUMIFS(SPED!E:E,SPED!A:A,A423,SPED!B:B,B423)</f>
        <v>0</v>
      </c>
      <c r="AD423" s="55">
        <f t="shared" si="72"/>
        <v>200608.99999999953</v>
      </c>
      <c r="AE423" s="55">
        <f t="shared" si="75"/>
        <v>696.55902777777612</v>
      </c>
      <c r="AF423" s="51"/>
    </row>
    <row r="424" spans="1:32" x14ac:dyDescent="0.25">
      <c r="A424" s="49">
        <v>4105</v>
      </c>
      <c r="B424" s="49">
        <v>7</v>
      </c>
      <c r="C424" s="49" t="s">
        <v>447</v>
      </c>
      <c r="D424" s="5">
        <v>7</v>
      </c>
      <c r="E424" s="52">
        <f>SUMIFS('EOS GE24-F23-WEBLOAD'!$G:$G,'EOS GE24-F23-WEBLOAD'!$A:$A,$A424,'EOS GE24-F23-WEBLOAD'!$B:$B,$B424)</f>
        <v>858.60000000000014</v>
      </c>
      <c r="F424" s="52">
        <f>SUMIFS(GENED!$F:$F,GENED!$A:$A,$A424,GENED!$B:$B,$B424)</f>
        <v>236115</v>
      </c>
      <c r="G424" s="52">
        <f>SUMIFS(GENED!$AM:$AM,GENED!$A:$A,$A424,GENED!$B:$B,$B424)</f>
        <v>6469</v>
      </c>
      <c r="H424" s="52">
        <f>SUMIFS(GENED!$J:$J,GENED!$A:$A,$A424,GENED!$B:$B,$B424)</f>
        <v>0</v>
      </c>
      <c r="I424" s="52">
        <f>SUMIFS(EL!C:C,EL!$A:$A,$A424,EL!$B:$B,$B424)</f>
        <v>10688</v>
      </c>
      <c r="J424" s="52">
        <f>SUMIFS('Student Support Aid'!F:F,'Student Support Aid'!$A:$A,$A424,'Student Support Aid'!$B:$B,$B424)</f>
        <v>20000</v>
      </c>
      <c r="K424" s="52">
        <f>SUMIFS('School Library Aid'!H:H,'School Library Aid'!$A:$A,$A424,'School Library Aid'!$B:$B,$B424)</f>
        <v>20000</v>
      </c>
      <c r="L424" s="52">
        <v>0</v>
      </c>
      <c r="M424" s="52">
        <f>SUMIFS('EOS GE24-F23-WEBLOAD'!$G:$G,'EOS GE24-F23-WEBLOAD'!$A:$A,$A424,'EOS GE24-F23-WEBLOAD'!$B:$B,$B424)*2</f>
        <v>1717.2000000000003</v>
      </c>
      <c r="N424" s="52">
        <f>SUMIFS(SPED!D:D,SPED!A:A,A424,SPED!B:B,B424)</f>
        <v>0</v>
      </c>
      <c r="O424" s="55">
        <f t="shared" si="70"/>
        <v>294989.2</v>
      </c>
      <c r="P424" s="52">
        <f t="shared" si="74"/>
        <v>343.56999767062655</v>
      </c>
      <c r="Q424" s="64"/>
      <c r="R424" s="52">
        <f>SUMIFS('EOS GE25-F23-WEBLOAD'!$G:$G,'EOS GE25-F23-WEBLOAD'!$A:$A,$A424,'EOS GE25-F23-WEBLOAD'!$B:$B,$B424)</f>
        <v>858.60000000000014</v>
      </c>
      <c r="S424" s="52">
        <f>SUMIFS(GENED!$O:$O,GENED!$A:$A,$A424,GENED!$B:$B,$B424)</f>
        <v>358895</v>
      </c>
      <c r="T424" s="52">
        <f>SUMIFS(GENED!$AQ:$AQ,GENED!$A:$A,$A424,GENED!$B:$B,$B424)</f>
        <v>10053</v>
      </c>
      <c r="U424" s="52">
        <f>SUMIFS(GENED!$AA:$AA,GENED!$A:$A,$A424,GENED!$B:$B,$B424)</f>
        <v>0</v>
      </c>
      <c r="V424" s="52">
        <f>SUMIFS(GENED!$S:$S,GENED!$A:$A,$A424,GENED!$B:$B,$B424)</f>
        <v>0</v>
      </c>
      <c r="W424" s="53">
        <f>SUMIFS(EL!D:D,EL!$A:$A,$A424,EL!$B:$B,$B424)</f>
        <v>10688</v>
      </c>
      <c r="X424" s="52">
        <f>SUMIFS('Student Support Aid'!G:G,'Student Support Aid'!$A:$A,$A424,'Student Support Aid'!$B:$B,$B424)</f>
        <v>20000</v>
      </c>
      <c r="Y424" s="53">
        <f>SUMIFS('School Library Aid'!I:I,'School Library Aid'!$A:$A,$A424,'School Library Aid'!$B:$B,$B424)</f>
        <v>20000</v>
      </c>
      <c r="Z424" s="53">
        <f>SUMIF(AIEA!A:A,A424,AIEA!D:D)</f>
        <v>20142</v>
      </c>
      <c r="AA424" s="53">
        <f>SUMIFS('EOS GE25-F23-WEBLOAD'!$G:$G,'EOS GE25-F23-WEBLOAD'!$A:$A,$A424,'EOS GE25-F23-WEBLOAD'!$B:$B,$B424)*2</f>
        <v>1717.2000000000003</v>
      </c>
      <c r="AB424" s="53">
        <v>0</v>
      </c>
      <c r="AC424" s="53">
        <f>SUMIFS(SPED!E:E,SPED!A:A,A424,SPED!B:B,B424)</f>
        <v>0</v>
      </c>
      <c r="AD424" s="55">
        <f t="shared" si="72"/>
        <v>441495.2</v>
      </c>
      <c r="AE424" s="55">
        <f t="shared" si="75"/>
        <v>514.20358723503375</v>
      </c>
      <c r="AF424" s="51"/>
    </row>
    <row r="425" spans="1:32" x14ac:dyDescent="0.25">
      <c r="A425" s="49">
        <v>4106</v>
      </c>
      <c r="B425" s="49">
        <v>7</v>
      </c>
      <c r="C425" s="49" t="s">
        <v>448</v>
      </c>
      <c r="D425" s="5">
        <v>7</v>
      </c>
      <c r="E425" s="52">
        <f>SUMIFS('EOS GE24-F23-WEBLOAD'!$G:$G,'EOS GE24-F23-WEBLOAD'!$A:$A,$A425,'EOS GE24-F23-WEBLOAD'!$B:$B,$B425)</f>
        <v>286.39999999999998</v>
      </c>
      <c r="F425" s="52">
        <f>SUMIFS(GENED!$F:$F,GENED!$A:$A,$A425,GENED!$B:$B,$B425)</f>
        <v>78760</v>
      </c>
      <c r="G425" s="52">
        <f>SUMIFS(GENED!$AM:$AM,GENED!$A:$A,$A425,GENED!$B:$B,$B425)</f>
        <v>14053</v>
      </c>
      <c r="H425" s="52">
        <f>SUMIFS(GENED!$J:$J,GENED!$A:$A,$A425,GENED!$B:$B,$B425)</f>
        <v>3825</v>
      </c>
      <c r="I425" s="52">
        <f>SUMIFS(EL!C:C,EL!$A:$A,$A425,EL!$B:$B,$B425)</f>
        <v>0</v>
      </c>
      <c r="J425" s="52">
        <f>SUMIFS('Student Support Aid'!F:F,'Student Support Aid'!$A:$A,$A425,'Student Support Aid'!$B:$B,$B425)</f>
        <v>20000</v>
      </c>
      <c r="K425" s="52">
        <f>SUMIFS('School Library Aid'!H:H,'School Library Aid'!$A:$A,$A425,'School Library Aid'!$B:$B,$B425)</f>
        <v>20000</v>
      </c>
      <c r="L425" s="52">
        <v>35478</v>
      </c>
      <c r="M425" s="52">
        <f>SUMIFS('EOS GE24-F23-WEBLOAD'!$G:$G,'EOS GE24-F23-WEBLOAD'!$A:$A,$A425,'EOS GE24-F23-WEBLOAD'!$B:$B,$B425)*2</f>
        <v>572.79999999999995</v>
      </c>
      <c r="N425" s="52">
        <f>SUMIFS(SPED!D:D,SPED!A:A,A425,SPED!B:B,B425)</f>
        <v>0</v>
      </c>
      <c r="O425" s="55">
        <f t="shared" si="70"/>
        <v>172688.8</v>
      </c>
      <c r="P425" s="52">
        <f t="shared" si="74"/>
        <v>602.96368715083804</v>
      </c>
      <c r="Q425" s="64"/>
      <c r="R425" s="52">
        <f>SUMIFS('EOS GE25-F23-WEBLOAD'!$G:$G,'EOS GE25-F23-WEBLOAD'!$A:$A,$A425,'EOS GE25-F23-WEBLOAD'!$B:$B,$B425)</f>
        <v>286.39999999999998</v>
      </c>
      <c r="S425" s="52">
        <f>SUMIFS(GENED!$O:$O,GENED!$A:$A,$A425,GENED!$B:$B,$B425)</f>
        <v>119715</v>
      </c>
      <c r="T425" s="52">
        <f>SUMIFS(GENED!$AQ:$AQ,GENED!$A:$A,$A425,GENED!$B:$B,$B425)</f>
        <v>20938</v>
      </c>
      <c r="U425" s="52">
        <f>SUMIFS(GENED!$AA:$AA,GENED!$A:$A,$A425,GENED!$B:$B,$B425)</f>
        <v>0</v>
      </c>
      <c r="V425" s="52">
        <f>SUMIFS(GENED!$S:$S,GENED!$A:$A,$A425,GENED!$B:$B,$B425)</f>
        <v>3629</v>
      </c>
      <c r="W425" s="53">
        <f>SUMIFS(EL!D:D,EL!$A:$A,$A425,EL!$B:$B,$B425)</f>
        <v>0</v>
      </c>
      <c r="X425" s="52">
        <f>SUMIFS('Student Support Aid'!G:G,'Student Support Aid'!$A:$A,$A425,'Student Support Aid'!$B:$B,$B425)</f>
        <v>20000</v>
      </c>
      <c r="Y425" s="53">
        <f>SUMIFS('School Library Aid'!I:I,'School Library Aid'!$A:$A,$A425,'School Library Aid'!$B:$B,$B425)</f>
        <v>20000</v>
      </c>
      <c r="Z425" s="53">
        <f>SUMIF(AIEA!A:A,A425,AIEA!D:D)</f>
        <v>36188</v>
      </c>
      <c r="AA425" s="53">
        <f>SUMIFS('EOS GE25-F23-WEBLOAD'!$G:$G,'EOS GE25-F23-WEBLOAD'!$A:$A,$A425,'EOS GE25-F23-WEBLOAD'!$B:$B,$B425)*2</f>
        <v>572.79999999999995</v>
      </c>
      <c r="AB425" s="53">
        <v>0</v>
      </c>
      <c r="AC425" s="53">
        <f>SUMIFS(SPED!E:E,SPED!A:A,A425,SPED!B:B,B425)</f>
        <v>0</v>
      </c>
      <c r="AD425" s="55">
        <f t="shared" si="72"/>
        <v>221042.8</v>
      </c>
      <c r="AE425" s="55">
        <f t="shared" si="75"/>
        <v>771.79748603351959</v>
      </c>
      <c r="AF425" s="51"/>
    </row>
    <row r="426" spans="1:32" x14ac:dyDescent="0.25">
      <c r="A426" s="49">
        <v>4107</v>
      </c>
      <c r="B426" s="49">
        <v>7</v>
      </c>
      <c r="C426" s="49" t="s">
        <v>449</v>
      </c>
      <c r="D426" s="5">
        <v>7</v>
      </c>
      <c r="E426" s="52">
        <f>SUMIFS('EOS GE24-F23-WEBLOAD'!$G:$G,'EOS GE24-F23-WEBLOAD'!$A:$A,$A426,'EOS GE24-F23-WEBLOAD'!$B:$B,$B426)</f>
        <v>131.20000000000002</v>
      </c>
      <c r="F426" s="52">
        <f>SUMIFS(GENED!$F:$F,GENED!$A:$A,$A426,GENED!$B:$B,$B426)</f>
        <v>36080</v>
      </c>
      <c r="G426" s="52">
        <f>SUMIFS(GENED!$AM:$AM,GENED!$A:$A,$A426,GENED!$B:$B,$B426)</f>
        <v>12385</v>
      </c>
      <c r="H426" s="52">
        <f>SUMIFS(GENED!$J:$J,GENED!$A:$A,$A426,GENED!$B:$B,$B426)</f>
        <v>1752</v>
      </c>
      <c r="I426" s="52">
        <f>SUMIFS(EL!C:C,EL!$A:$A,$A426,EL!$B:$B,$B426)</f>
        <v>0</v>
      </c>
      <c r="J426" s="52">
        <f>SUMIFS('Student Support Aid'!F:F,'Student Support Aid'!$A:$A,$A426,'Student Support Aid'!$B:$B,$B426)</f>
        <v>20000</v>
      </c>
      <c r="K426" s="52">
        <f>SUMIFS('School Library Aid'!H:H,'School Library Aid'!$A:$A,$A426,'School Library Aid'!$B:$B,$B426)</f>
        <v>20000</v>
      </c>
      <c r="L426" s="52">
        <v>25254</v>
      </c>
      <c r="M426" s="52">
        <f>SUMIFS('EOS GE24-F23-WEBLOAD'!$G:$G,'EOS GE24-F23-WEBLOAD'!$A:$A,$A426,'EOS GE24-F23-WEBLOAD'!$B:$B,$B426)*2</f>
        <v>262.40000000000003</v>
      </c>
      <c r="N426" s="52">
        <f>SUMIFS(SPED!D:D,SPED!A:A,A426,SPED!B:B,B426)</f>
        <v>0</v>
      </c>
      <c r="O426" s="55">
        <f t="shared" si="70"/>
        <v>115733.4</v>
      </c>
      <c r="P426" s="52">
        <f t="shared" si="74"/>
        <v>882.11432926829252</v>
      </c>
      <c r="Q426" s="64"/>
      <c r="R426" s="52">
        <f>SUMIFS('EOS GE25-F23-WEBLOAD'!$G:$G,'EOS GE25-F23-WEBLOAD'!$A:$A,$A426,'EOS GE25-F23-WEBLOAD'!$B:$B,$B426)</f>
        <v>131.20000000000002</v>
      </c>
      <c r="S426" s="52">
        <f>SUMIFS(GENED!$O:$O,GENED!$A:$A,$A426,GENED!$B:$B,$B426)</f>
        <v>54841</v>
      </c>
      <c r="T426" s="52">
        <f>SUMIFS(GENED!$AQ:$AQ,GENED!$A:$A,$A426,GENED!$B:$B,$B426)</f>
        <v>19330</v>
      </c>
      <c r="U426" s="52">
        <f>SUMIFS(GENED!$AA:$AA,GENED!$A:$A,$A426,GENED!$B:$B,$B426)</f>
        <v>0</v>
      </c>
      <c r="V426" s="52">
        <f>SUMIFS(GENED!$S:$S,GENED!$A:$A,$A426,GENED!$B:$B,$B426)</f>
        <v>1662</v>
      </c>
      <c r="W426" s="53">
        <f>SUMIFS(EL!D:D,EL!$A:$A,$A426,EL!$B:$B,$B426)</f>
        <v>0</v>
      </c>
      <c r="X426" s="52">
        <f>SUMIFS('Student Support Aid'!G:G,'Student Support Aid'!$A:$A,$A426,'Student Support Aid'!$B:$B,$B426)</f>
        <v>20000</v>
      </c>
      <c r="Y426" s="53">
        <f>SUMIFS('School Library Aid'!I:I,'School Library Aid'!$A:$A,$A426,'School Library Aid'!$B:$B,$B426)</f>
        <v>20000</v>
      </c>
      <c r="Z426" s="53">
        <f>SUMIF(AIEA!A:A,A426,AIEA!D:D)</f>
        <v>25538</v>
      </c>
      <c r="AA426" s="53">
        <f>SUMIFS('EOS GE25-F23-WEBLOAD'!$G:$G,'EOS GE25-F23-WEBLOAD'!$A:$A,$A426,'EOS GE25-F23-WEBLOAD'!$B:$B,$B426)*2</f>
        <v>262.40000000000003</v>
      </c>
      <c r="AB426" s="53">
        <v>0</v>
      </c>
      <c r="AC426" s="53">
        <f>SUMIFS(SPED!E:E,SPED!A:A,A426,SPED!B:B,B426)</f>
        <v>0</v>
      </c>
      <c r="AD426" s="55">
        <f t="shared" si="72"/>
        <v>141633.4</v>
      </c>
      <c r="AE426" s="55">
        <f t="shared" si="75"/>
        <v>1079.5228658536585</v>
      </c>
      <c r="AF426" s="51"/>
    </row>
    <row r="427" spans="1:32" x14ac:dyDescent="0.25">
      <c r="A427" s="49">
        <v>4110</v>
      </c>
      <c r="B427" s="49">
        <v>7</v>
      </c>
      <c r="C427" s="49" t="s">
        <v>450</v>
      </c>
      <c r="D427" s="5">
        <v>7</v>
      </c>
      <c r="E427" s="52">
        <f>SUMIFS('EOS GE24-F23-WEBLOAD'!$G:$G,'EOS GE24-F23-WEBLOAD'!$A:$A,$A427,'EOS GE24-F23-WEBLOAD'!$B:$B,$B427)</f>
        <v>450</v>
      </c>
      <c r="F427" s="52">
        <f>SUMIFS(GENED!$F:$F,GENED!$A:$A,$A427,GENED!$B:$B,$B427)</f>
        <v>123750</v>
      </c>
      <c r="G427" s="52">
        <f>SUMIFS(GENED!$AM:$AM,GENED!$A:$A,$A427,GENED!$B:$B,$B427)</f>
        <v>3753</v>
      </c>
      <c r="H427" s="52">
        <f>SUMIFS(GENED!$J:$J,GENED!$A:$A,$A427,GENED!$B:$B,$B427)</f>
        <v>0</v>
      </c>
      <c r="I427" s="52">
        <f>SUMIFS(EL!C:C,EL!$A:$A,$A427,EL!$B:$B,$B427)</f>
        <v>10484</v>
      </c>
      <c r="J427" s="52">
        <f>SUMIFS('Student Support Aid'!F:F,'Student Support Aid'!$A:$A,$A427,'Student Support Aid'!$B:$B,$B427)</f>
        <v>20000</v>
      </c>
      <c r="K427" s="52">
        <f>SUMIFS('School Library Aid'!H:H,'School Library Aid'!$A:$A,$A427,'School Library Aid'!$B:$B,$B427)</f>
        <v>20000</v>
      </c>
      <c r="L427" s="52">
        <v>0</v>
      </c>
      <c r="M427" s="52">
        <f>SUMIFS('EOS GE24-F23-WEBLOAD'!$G:$G,'EOS GE24-F23-WEBLOAD'!$A:$A,$A427,'EOS GE24-F23-WEBLOAD'!$B:$B,$B427)*2</f>
        <v>900</v>
      </c>
      <c r="N427" s="52">
        <f>SUMIFS(SPED!D:D,SPED!A:A,A427,SPED!B:B,B427)</f>
        <v>0</v>
      </c>
      <c r="O427" s="55">
        <f t="shared" si="70"/>
        <v>178887</v>
      </c>
      <c r="P427" s="52">
        <f t="shared" si="74"/>
        <v>397.52666666666664</v>
      </c>
      <c r="Q427" s="64"/>
      <c r="R427" s="52">
        <f>SUMIFS('EOS GE25-F23-WEBLOAD'!$G:$G,'EOS GE25-F23-WEBLOAD'!$A:$A,$A427,'EOS GE25-F23-WEBLOAD'!$B:$B,$B427)</f>
        <v>450</v>
      </c>
      <c r="S427" s="52">
        <f>SUMIFS(GENED!$O:$O,GENED!$A:$A,$A427,GENED!$B:$B,$B427)</f>
        <v>188100</v>
      </c>
      <c r="T427" s="52">
        <f>SUMIFS(GENED!$AQ:$AQ,GENED!$A:$A,$A427,GENED!$B:$B,$B427)</f>
        <v>5858</v>
      </c>
      <c r="U427" s="52">
        <f>SUMIFS(GENED!$AA:$AA,GENED!$A:$A,$A427,GENED!$B:$B,$B427)</f>
        <v>0</v>
      </c>
      <c r="V427" s="52">
        <f>SUMIFS(GENED!$S:$S,GENED!$A:$A,$A427,GENED!$B:$B,$B427)</f>
        <v>0</v>
      </c>
      <c r="W427" s="53">
        <f>SUMIFS(EL!D:D,EL!$A:$A,$A427,EL!$B:$B,$B427)</f>
        <v>10484</v>
      </c>
      <c r="X427" s="52">
        <f>SUMIFS('Student Support Aid'!G:G,'Student Support Aid'!$A:$A,$A427,'Student Support Aid'!$B:$B,$B427)</f>
        <v>20000</v>
      </c>
      <c r="Y427" s="53">
        <f>SUMIFS('School Library Aid'!I:I,'School Library Aid'!$A:$A,$A427,'School Library Aid'!$B:$B,$B427)</f>
        <v>20000</v>
      </c>
      <c r="Z427" s="53">
        <f>SUMIF(AIEA!A:A,A427,AIEA!D:D)</f>
        <v>0</v>
      </c>
      <c r="AA427" s="53">
        <f>SUMIFS('EOS GE25-F23-WEBLOAD'!$G:$G,'EOS GE25-F23-WEBLOAD'!$A:$A,$A427,'EOS GE25-F23-WEBLOAD'!$B:$B,$B427)*2</f>
        <v>900</v>
      </c>
      <c r="AB427" s="53">
        <v>0</v>
      </c>
      <c r="AC427" s="53">
        <f>SUMIFS(SPED!E:E,SPED!A:A,A427,SPED!B:B,B427)</f>
        <v>0</v>
      </c>
      <c r="AD427" s="55">
        <f t="shared" si="72"/>
        <v>245342</v>
      </c>
      <c r="AE427" s="55">
        <f t="shared" si="75"/>
        <v>545.20444444444445</v>
      </c>
      <c r="AF427" s="51"/>
    </row>
    <row r="428" spans="1:32" x14ac:dyDescent="0.25">
      <c r="A428" s="49">
        <v>4111</v>
      </c>
      <c r="B428" s="49">
        <v>7</v>
      </c>
      <c r="C428" s="49" t="s">
        <v>451</v>
      </c>
      <c r="D428" s="5">
        <v>7</v>
      </c>
      <c r="E428" s="52">
        <f>SUMIFS('EOS GE24-F23-WEBLOAD'!$G:$G,'EOS GE24-F23-WEBLOAD'!$A:$A,$A428,'EOS GE24-F23-WEBLOAD'!$B:$B,$B428)</f>
        <v>134.4</v>
      </c>
      <c r="F428" s="52">
        <f>SUMIFS(GENED!$F:$F,GENED!$A:$A,$A428,GENED!$B:$B,$B428)</f>
        <v>36960</v>
      </c>
      <c r="G428" s="52">
        <f>SUMIFS(GENED!$AM:$AM,GENED!$A:$A,$A428,GENED!$B:$B,$B428)</f>
        <v>13526</v>
      </c>
      <c r="H428" s="52">
        <f>SUMIFS(GENED!$J:$J,GENED!$A:$A,$A428,GENED!$B:$B,$B428)</f>
        <v>0</v>
      </c>
      <c r="I428" s="52">
        <f>SUMIFS(EL!C:C,EL!$A:$A,$A428,EL!$B:$B,$B428)</f>
        <v>0</v>
      </c>
      <c r="J428" s="52">
        <f>SUMIFS('Student Support Aid'!F:F,'Student Support Aid'!$A:$A,$A428,'Student Support Aid'!$B:$B,$B428)</f>
        <v>20000</v>
      </c>
      <c r="K428" s="52">
        <f>SUMIFS('School Library Aid'!H:H,'School Library Aid'!$A:$A,$A428,'School Library Aid'!$B:$B,$B428)</f>
        <v>20000</v>
      </c>
      <c r="L428" s="52">
        <v>3029</v>
      </c>
      <c r="M428" s="52">
        <f>SUMIFS('EOS GE24-F23-WEBLOAD'!$G:$G,'EOS GE24-F23-WEBLOAD'!$A:$A,$A428,'EOS GE24-F23-WEBLOAD'!$B:$B,$B428)*2</f>
        <v>268.8</v>
      </c>
      <c r="N428" s="52">
        <f>SUMIFS(SPED!D:D,SPED!A:A,A428,SPED!B:B,B428)</f>
        <v>0</v>
      </c>
      <c r="O428" s="55">
        <f t="shared" ref="O428:O491" si="76">SUM(F428:N428)</f>
        <v>93783.8</v>
      </c>
      <c r="P428" s="52">
        <f t="shared" ref="P428:P459" si="77">IFERROR(O428/E428,0)</f>
        <v>697.79613095238096</v>
      </c>
      <c r="Q428" s="64"/>
      <c r="R428" s="52">
        <f>SUMIFS('EOS GE25-F23-WEBLOAD'!$G:$G,'EOS GE25-F23-WEBLOAD'!$A:$A,$A428,'EOS GE25-F23-WEBLOAD'!$B:$B,$B428)</f>
        <v>134.4</v>
      </c>
      <c r="S428" s="52">
        <f>SUMIFS(GENED!$O:$O,GENED!$A:$A,$A428,GENED!$B:$B,$B428)</f>
        <v>56179</v>
      </c>
      <c r="T428" s="52">
        <f>SUMIFS(GENED!$AQ:$AQ,GENED!$A:$A,$A428,GENED!$B:$B,$B428)</f>
        <v>21165</v>
      </c>
      <c r="U428" s="52">
        <f>SUMIFS(GENED!$AA:$AA,GENED!$A:$A,$A428,GENED!$B:$B,$B428)</f>
        <v>0</v>
      </c>
      <c r="V428" s="52">
        <f>SUMIFS(GENED!$S:$S,GENED!$A:$A,$A428,GENED!$B:$B,$B428)</f>
        <v>0</v>
      </c>
      <c r="W428" s="53">
        <f>SUMIFS(EL!D:D,EL!$A:$A,$A428,EL!$B:$B,$B428)</f>
        <v>0</v>
      </c>
      <c r="X428" s="52">
        <f>SUMIFS('Student Support Aid'!G:G,'Student Support Aid'!$A:$A,$A428,'Student Support Aid'!$B:$B,$B428)</f>
        <v>20000</v>
      </c>
      <c r="Y428" s="53">
        <f>SUMIFS('School Library Aid'!I:I,'School Library Aid'!$A:$A,$A428,'School Library Aid'!$B:$B,$B428)</f>
        <v>20000</v>
      </c>
      <c r="Z428" s="53">
        <f>SUMIF(AIEA!A:A,A428,AIEA!D:D)</f>
        <v>3529</v>
      </c>
      <c r="AA428" s="53">
        <f>SUMIFS('EOS GE25-F23-WEBLOAD'!$G:$G,'EOS GE25-F23-WEBLOAD'!$A:$A,$A428,'EOS GE25-F23-WEBLOAD'!$B:$B,$B428)*2</f>
        <v>268.8</v>
      </c>
      <c r="AB428" s="53">
        <v>0</v>
      </c>
      <c r="AC428" s="53">
        <f>SUMIFS(SPED!E:E,SPED!A:A,A428,SPED!B:B,B428)</f>
        <v>0</v>
      </c>
      <c r="AD428" s="55">
        <f t="shared" ref="AD428:AD491" si="78">SUM(S428:AC428)</f>
        <v>121141.8</v>
      </c>
      <c r="AE428" s="55">
        <f t="shared" ref="AE428:AE459" si="79">IFERROR(AD428/R428,0)</f>
        <v>901.35267857142856</v>
      </c>
      <c r="AF428" s="51"/>
    </row>
    <row r="429" spans="1:32" x14ac:dyDescent="0.25">
      <c r="A429" s="49">
        <v>4112</v>
      </c>
      <c r="B429" s="49">
        <v>7</v>
      </c>
      <c r="C429" s="49" t="s">
        <v>452</v>
      </c>
      <c r="D429" s="5">
        <v>7</v>
      </c>
      <c r="E429" s="52">
        <f>SUMIFS('EOS GE24-F23-WEBLOAD'!$G:$G,'EOS GE24-F23-WEBLOAD'!$A:$A,$A429,'EOS GE24-F23-WEBLOAD'!$B:$B,$B429)</f>
        <v>516</v>
      </c>
      <c r="F429" s="52">
        <f>SUMIFS(GENED!$F:$F,GENED!$A:$A,$A429,GENED!$B:$B,$B429)</f>
        <v>141900</v>
      </c>
      <c r="G429" s="52">
        <f>SUMIFS(GENED!$AM:$AM,GENED!$A:$A,$A429,GENED!$B:$B,$B429)</f>
        <v>1603</v>
      </c>
      <c r="H429" s="52">
        <f>SUMIFS(GENED!$J:$J,GENED!$A:$A,$A429,GENED!$B:$B,$B429)</f>
        <v>0</v>
      </c>
      <c r="I429" s="52">
        <f>SUMIFS(EL!C:C,EL!$A:$A,$A429,EL!$B:$B,$B429)</f>
        <v>0</v>
      </c>
      <c r="J429" s="52">
        <f>SUMIFS('Student Support Aid'!F:F,'Student Support Aid'!$A:$A,$A429,'Student Support Aid'!$B:$B,$B429)</f>
        <v>20000</v>
      </c>
      <c r="K429" s="52">
        <f>SUMIFS('School Library Aid'!H:H,'School Library Aid'!$A:$A,$A429,'School Library Aid'!$B:$B,$B429)</f>
        <v>20000</v>
      </c>
      <c r="L429" s="52">
        <v>0</v>
      </c>
      <c r="M429" s="52">
        <f>SUMIFS('EOS GE24-F23-WEBLOAD'!$G:$G,'EOS GE24-F23-WEBLOAD'!$A:$A,$A429,'EOS GE24-F23-WEBLOAD'!$B:$B,$B429)*2</f>
        <v>1032</v>
      </c>
      <c r="N429" s="52">
        <f>SUMIFS(SPED!D:D,SPED!A:A,A429,SPED!B:B,B429)</f>
        <v>0</v>
      </c>
      <c r="O429" s="55">
        <f t="shared" si="76"/>
        <v>184535</v>
      </c>
      <c r="P429" s="52">
        <f t="shared" si="77"/>
        <v>357.62596899224809</v>
      </c>
      <c r="Q429" s="64"/>
      <c r="R429" s="52">
        <f>SUMIFS('EOS GE25-F23-WEBLOAD'!$G:$G,'EOS GE25-F23-WEBLOAD'!$A:$A,$A429,'EOS GE25-F23-WEBLOAD'!$B:$B,$B429)</f>
        <v>522</v>
      </c>
      <c r="S429" s="52">
        <f>SUMIFS(GENED!$O:$O,GENED!$A:$A,$A429,GENED!$B:$B,$B429)</f>
        <v>218196</v>
      </c>
      <c r="T429" s="52">
        <f>SUMIFS(GENED!$AQ:$AQ,GENED!$A:$A,$A429,GENED!$B:$B,$B429)</f>
        <v>2516</v>
      </c>
      <c r="U429" s="52">
        <f>SUMIFS(GENED!$AA:$AA,GENED!$A:$A,$A429,GENED!$B:$B,$B429)</f>
        <v>0</v>
      </c>
      <c r="V429" s="52">
        <f>SUMIFS(GENED!$S:$S,GENED!$A:$A,$A429,GENED!$B:$B,$B429)</f>
        <v>0</v>
      </c>
      <c r="W429" s="53">
        <f>SUMIFS(EL!D:D,EL!$A:$A,$A429,EL!$B:$B,$B429)</f>
        <v>0</v>
      </c>
      <c r="X429" s="52">
        <f>SUMIFS('Student Support Aid'!G:G,'Student Support Aid'!$A:$A,$A429,'Student Support Aid'!$B:$B,$B429)</f>
        <v>20000</v>
      </c>
      <c r="Y429" s="53">
        <f>SUMIFS('School Library Aid'!I:I,'School Library Aid'!$A:$A,$A429,'School Library Aid'!$B:$B,$B429)</f>
        <v>20000</v>
      </c>
      <c r="Z429" s="53">
        <f>SUMIF(AIEA!A:A,A429,AIEA!D:D)</f>
        <v>0</v>
      </c>
      <c r="AA429" s="53">
        <f>SUMIFS('EOS GE25-F23-WEBLOAD'!$G:$G,'EOS GE25-F23-WEBLOAD'!$A:$A,$A429,'EOS GE25-F23-WEBLOAD'!$B:$B,$B429)*2</f>
        <v>1044</v>
      </c>
      <c r="AB429" s="53">
        <v>0</v>
      </c>
      <c r="AC429" s="53">
        <f>SUMIFS(SPED!E:E,SPED!A:A,A429,SPED!B:B,B429)</f>
        <v>0</v>
      </c>
      <c r="AD429" s="55">
        <f t="shared" si="78"/>
        <v>261756</v>
      </c>
      <c r="AE429" s="55">
        <f t="shared" si="79"/>
        <v>501.44827586206895</v>
      </c>
      <c r="AF429" s="51"/>
    </row>
    <row r="430" spans="1:32" x14ac:dyDescent="0.25">
      <c r="A430" s="49">
        <v>4113</v>
      </c>
      <c r="B430" s="49">
        <v>7</v>
      </c>
      <c r="C430" s="49" t="s">
        <v>453</v>
      </c>
      <c r="D430" s="5">
        <v>7</v>
      </c>
      <c r="E430" s="52">
        <f>SUMIFS('EOS GE24-F23-WEBLOAD'!$G:$G,'EOS GE24-F23-WEBLOAD'!$A:$A,$A430,'EOS GE24-F23-WEBLOAD'!$B:$B,$B430)</f>
        <v>268</v>
      </c>
      <c r="F430" s="52">
        <f>SUMIFS(GENED!$F:$F,GENED!$A:$A,$A430,GENED!$B:$B,$B430)</f>
        <v>73700</v>
      </c>
      <c r="G430" s="52">
        <f>SUMIFS(GENED!$AM:$AM,GENED!$A:$A,$A430,GENED!$B:$B,$B430)</f>
        <v>8227</v>
      </c>
      <c r="H430" s="52">
        <f>SUMIFS(GENED!$J:$J,GENED!$A:$A,$A430,GENED!$B:$B,$B430)</f>
        <v>0</v>
      </c>
      <c r="I430" s="52">
        <f>SUMIFS(EL!C:C,EL!$A:$A,$A430,EL!$B:$B,$B430)</f>
        <v>10776</v>
      </c>
      <c r="J430" s="52">
        <f>SUMIFS('Student Support Aid'!F:F,'Student Support Aid'!$A:$A,$A430,'Student Support Aid'!$B:$B,$B430)</f>
        <v>20000</v>
      </c>
      <c r="K430" s="52">
        <f>SUMIFS('School Library Aid'!H:H,'School Library Aid'!$A:$A,$A430,'School Library Aid'!$B:$B,$B430)</f>
        <v>20000</v>
      </c>
      <c r="L430" s="52">
        <v>0</v>
      </c>
      <c r="M430" s="52">
        <f>SUMIFS('EOS GE24-F23-WEBLOAD'!$G:$G,'EOS GE24-F23-WEBLOAD'!$A:$A,$A430,'EOS GE24-F23-WEBLOAD'!$B:$B,$B430)*2</f>
        <v>536</v>
      </c>
      <c r="N430" s="52">
        <f>SUMIFS(SPED!D:D,SPED!A:A,A430,SPED!B:B,B430)</f>
        <v>0</v>
      </c>
      <c r="O430" s="55">
        <f t="shared" si="76"/>
        <v>133239</v>
      </c>
      <c r="P430" s="52">
        <f t="shared" si="77"/>
        <v>497.16044776119401</v>
      </c>
      <c r="Q430" s="64"/>
      <c r="R430" s="52">
        <f>SUMIFS('EOS GE25-F23-WEBLOAD'!$G:$G,'EOS GE25-F23-WEBLOAD'!$A:$A,$A430,'EOS GE25-F23-WEBLOAD'!$B:$B,$B430)</f>
        <v>317</v>
      </c>
      <c r="S430" s="52">
        <f>SUMIFS(GENED!$O:$O,GENED!$A:$A,$A430,GENED!$B:$B,$B430)</f>
        <v>132506</v>
      </c>
      <c r="T430" s="52">
        <f>SUMIFS(GENED!$AQ:$AQ,GENED!$A:$A,$A430,GENED!$B:$B,$B430)</f>
        <v>14539</v>
      </c>
      <c r="U430" s="52">
        <f>SUMIFS(GENED!$AA:$AA,GENED!$A:$A,$A430,GENED!$B:$B,$B430)</f>
        <v>0</v>
      </c>
      <c r="V430" s="52">
        <f>SUMIFS(GENED!$S:$S,GENED!$A:$A,$A430,GENED!$B:$B,$B430)</f>
        <v>0</v>
      </c>
      <c r="W430" s="53">
        <f>SUMIFS(EL!D:D,EL!$A:$A,$A430,EL!$B:$B,$B430)</f>
        <v>10806</v>
      </c>
      <c r="X430" s="52">
        <f>SUMIFS('Student Support Aid'!G:G,'Student Support Aid'!$A:$A,$A430,'Student Support Aid'!$B:$B,$B430)</f>
        <v>20000</v>
      </c>
      <c r="Y430" s="53">
        <f>SUMIFS('School Library Aid'!I:I,'School Library Aid'!$A:$A,$A430,'School Library Aid'!$B:$B,$B430)</f>
        <v>20000</v>
      </c>
      <c r="Z430" s="53">
        <f>SUMIF(AIEA!A:A,A430,AIEA!D:D)</f>
        <v>0</v>
      </c>
      <c r="AA430" s="53">
        <f>SUMIFS('EOS GE25-F23-WEBLOAD'!$G:$G,'EOS GE25-F23-WEBLOAD'!$A:$A,$A430,'EOS GE25-F23-WEBLOAD'!$B:$B,$B430)*2</f>
        <v>634</v>
      </c>
      <c r="AB430" s="53">
        <v>0</v>
      </c>
      <c r="AC430" s="53">
        <f>SUMIFS(SPED!E:E,SPED!A:A,A430,SPED!B:B,B430)</f>
        <v>0</v>
      </c>
      <c r="AD430" s="55">
        <f t="shared" si="78"/>
        <v>198485</v>
      </c>
      <c r="AE430" s="55">
        <f t="shared" si="79"/>
        <v>626.1356466876972</v>
      </c>
      <c r="AF430" s="51"/>
    </row>
    <row r="431" spans="1:32" x14ac:dyDescent="0.25">
      <c r="A431" s="49">
        <v>4116</v>
      </c>
      <c r="B431" s="49">
        <v>7</v>
      </c>
      <c r="C431" s="49" t="s">
        <v>454</v>
      </c>
      <c r="D431" s="5">
        <v>7</v>
      </c>
      <c r="E431" s="52">
        <f>SUMIFS('EOS GE24-F23-WEBLOAD'!$G:$G,'EOS GE24-F23-WEBLOAD'!$A:$A,$A431,'EOS GE24-F23-WEBLOAD'!$B:$B,$B431)</f>
        <v>1517.4</v>
      </c>
      <c r="F431" s="52">
        <f>SUMIFS(GENED!$F:$F,GENED!$A:$A,$A431,GENED!$B:$B,$B431)</f>
        <v>417285</v>
      </c>
      <c r="G431" s="52">
        <f>SUMIFS(GENED!$AM:$AM,GENED!$A:$A,$A431,GENED!$B:$B,$B431)</f>
        <v>-10489</v>
      </c>
      <c r="H431" s="52">
        <f>SUMIFS(GENED!$J:$J,GENED!$A:$A,$A431,GENED!$B:$B,$B431)</f>
        <v>9540</v>
      </c>
      <c r="I431" s="52">
        <f>SUMIFS(EL!C:C,EL!$A:$A,$A431,EL!$B:$B,$B431)</f>
        <v>32293</v>
      </c>
      <c r="J431" s="52">
        <f>SUMIFS('Student Support Aid'!F:F,'Student Support Aid'!$A:$A,$A431,'Student Support Aid'!$B:$B,$B431)</f>
        <v>20000</v>
      </c>
      <c r="K431" s="52">
        <f>SUMIFS('School Library Aid'!H:H,'School Library Aid'!$A:$A,$A431,'School Library Aid'!$B:$B,$B431)</f>
        <v>24445.314000000002</v>
      </c>
      <c r="L431" s="52">
        <v>0</v>
      </c>
      <c r="M431" s="52">
        <f>SUMIFS('EOS GE24-F23-WEBLOAD'!$G:$G,'EOS GE24-F23-WEBLOAD'!$A:$A,$A431,'EOS GE24-F23-WEBLOAD'!$B:$B,$B431)*2</f>
        <v>3034.8</v>
      </c>
      <c r="N431" s="52">
        <f>SUMIFS(SPED!D:D,SPED!A:A,A431,SPED!B:B,B431)</f>
        <v>0</v>
      </c>
      <c r="O431" s="55">
        <f t="shared" si="76"/>
        <v>496109.114</v>
      </c>
      <c r="P431" s="52">
        <f t="shared" si="77"/>
        <v>326.9468261499934</v>
      </c>
      <c r="Q431" s="64"/>
      <c r="R431" s="52">
        <f>SUMIFS('EOS GE25-F23-WEBLOAD'!$G:$G,'EOS GE25-F23-WEBLOAD'!$A:$A,$A431,'EOS GE25-F23-WEBLOAD'!$B:$B,$B431)</f>
        <v>1570.6000000000001</v>
      </c>
      <c r="S431" s="52">
        <f>SUMIFS(GENED!$O:$O,GENED!$A:$A,$A431,GENED!$B:$B,$B431)</f>
        <v>656511</v>
      </c>
      <c r="T431" s="52">
        <f>SUMIFS(GENED!$AQ:$AQ,GENED!$A:$A,$A431,GENED!$B:$B,$B431)</f>
        <v>-16206</v>
      </c>
      <c r="U431" s="52">
        <f>SUMIFS(GENED!$AA:$AA,GENED!$A:$A,$A431,GENED!$B:$B,$B431)</f>
        <v>0</v>
      </c>
      <c r="V431" s="52">
        <f>SUMIFS(GENED!$S:$S,GENED!$A:$A,$A431,GENED!$B:$B,$B431)</f>
        <v>9368</v>
      </c>
      <c r="W431" s="53">
        <f>SUMIFS(EL!D:D,EL!$A:$A,$A431,EL!$B:$B,$B431)</f>
        <v>32178</v>
      </c>
      <c r="X431" s="52">
        <f>SUMIFS('Student Support Aid'!G:G,'Student Support Aid'!$A:$A,$A431,'Student Support Aid'!$B:$B,$B431)</f>
        <v>26825.847999999998</v>
      </c>
      <c r="Y431" s="53">
        <f>SUMIFS('School Library Aid'!I:I,'School Library Aid'!$A:$A,$A431,'School Library Aid'!$B:$B,$B431)</f>
        <v>25302.366000000002</v>
      </c>
      <c r="Z431" s="53">
        <f>SUMIF(AIEA!A:A,A431,AIEA!D:D)</f>
        <v>20142</v>
      </c>
      <c r="AA431" s="53">
        <f>SUMIFS('EOS GE25-F23-WEBLOAD'!$G:$G,'EOS GE25-F23-WEBLOAD'!$A:$A,$A431,'EOS GE25-F23-WEBLOAD'!$B:$B,$B431)*2</f>
        <v>3141.2000000000003</v>
      </c>
      <c r="AB431" s="53">
        <v>0</v>
      </c>
      <c r="AC431" s="53">
        <f>SUMIFS(SPED!E:E,SPED!A:A,A431,SPED!B:B,B431)</f>
        <v>0</v>
      </c>
      <c r="AD431" s="55">
        <f t="shared" si="78"/>
        <v>757262.41399999999</v>
      </c>
      <c r="AE431" s="55">
        <f t="shared" si="79"/>
        <v>482.14848720234301</v>
      </c>
      <c r="AF431" s="51"/>
    </row>
    <row r="432" spans="1:32" x14ac:dyDescent="0.25">
      <c r="A432" s="49">
        <v>4118</v>
      </c>
      <c r="B432" s="49">
        <v>7</v>
      </c>
      <c r="C432" s="49" t="s">
        <v>455</v>
      </c>
      <c r="D432" s="5">
        <v>7</v>
      </c>
      <c r="E432" s="52">
        <f>SUMIFS('EOS GE24-F23-WEBLOAD'!$G:$G,'EOS GE24-F23-WEBLOAD'!$A:$A,$A432,'EOS GE24-F23-WEBLOAD'!$B:$B,$B432)</f>
        <v>753.59999999999991</v>
      </c>
      <c r="F432" s="52">
        <f>SUMIFS(GENED!$F:$F,GENED!$A:$A,$A432,GENED!$B:$B,$B432)</f>
        <v>207240</v>
      </c>
      <c r="G432" s="52">
        <f>SUMIFS(GENED!$AM:$AM,GENED!$A:$A,$A432,GENED!$B:$B,$B432)</f>
        <v>1209</v>
      </c>
      <c r="H432" s="52">
        <f>SUMIFS(GENED!$J:$J,GENED!$A:$A,$A432,GENED!$B:$B,$B432)</f>
        <v>1680</v>
      </c>
      <c r="I432" s="52">
        <f>SUMIFS(EL!C:C,EL!$A:$A,$A432,EL!$B:$B,$B432)</f>
        <v>10563</v>
      </c>
      <c r="J432" s="52">
        <f>SUMIFS('Student Support Aid'!F:F,'Student Support Aid'!$A:$A,$A432,'Student Support Aid'!$B:$B,$B432)</f>
        <v>20000</v>
      </c>
      <c r="K432" s="52">
        <f>SUMIFS('School Library Aid'!H:H,'School Library Aid'!$A:$A,$A432,'School Library Aid'!$B:$B,$B432)</f>
        <v>20000</v>
      </c>
      <c r="L432" s="52">
        <v>0</v>
      </c>
      <c r="M432" s="52">
        <f>SUMIFS('EOS GE24-F23-WEBLOAD'!$G:$G,'EOS GE24-F23-WEBLOAD'!$A:$A,$A432,'EOS GE24-F23-WEBLOAD'!$B:$B,$B432)*2</f>
        <v>1507.1999999999998</v>
      </c>
      <c r="N432" s="52">
        <f>SUMIFS(SPED!D:D,SPED!A:A,A432,SPED!B:B,B432)</f>
        <v>0</v>
      </c>
      <c r="O432" s="55">
        <f t="shared" si="76"/>
        <v>262199.2</v>
      </c>
      <c r="P432" s="52">
        <f t="shared" si="77"/>
        <v>347.92887473460729</v>
      </c>
      <c r="Q432" s="64"/>
      <c r="R432" s="52">
        <f>SUMIFS('EOS GE25-F23-WEBLOAD'!$G:$G,'EOS GE25-F23-WEBLOAD'!$A:$A,$A432,'EOS GE25-F23-WEBLOAD'!$B:$B,$B432)</f>
        <v>753.59999999999991</v>
      </c>
      <c r="S432" s="52">
        <f>SUMIFS(GENED!$O:$O,GENED!$A:$A,$A432,GENED!$B:$B,$B432)</f>
        <v>315005</v>
      </c>
      <c r="T432" s="52">
        <f>SUMIFS(GENED!$AQ:$AQ,GENED!$A:$A,$A432,GENED!$B:$B,$B432)</f>
        <v>2244</v>
      </c>
      <c r="U432" s="52">
        <f>SUMIFS(GENED!$AA:$AA,GENED!$A:$A,$A432,GENED!$B:$B,$B432)</f>
        <v>0</v>
      </c>
      <c r="V432" s="52">
        <f>SUMIFS(GENED!$S:$S,GENED!$A:$A,$A432,GENED!$B:$B,$B432)</f>
        <v>1593</v>
      </c>
      <c r="W432" s="53">
        <f>SUMIFS(EL!D:D,EL!$A:$A,$A432,EL!$B:$B,$B432)</f>
        <v>10563</v>
      </c>
      <c r="X432" s="52">
        <f>SUMIFS('Student Support Aid'!G:G,'Student Support Aid'!$A:$A,$A432,'Student Support Aid'!$B:$B,$B432)</f>
        <v>20000</v>
      </c>
      <c r="Y432" s="53">
        <f>SUMIFS('School Library Aid'!I:I,'School Library Aid'!$A:$A,$A432,'School Library Aid'!$B:$B,$B432)</f>
        <v>20000</v>
      </c>
      <c r="Z432" s="53">
        <f>SUMIF(AIEA!A:A,A432,AIEA!D:D)</f>
        <v>0</v>
      </c>
      <c r="AA432" s="53">
        <f>SUMIFS('EOS GE25-F23-WEBLOAD'!$G:$G,'EOS GE25-F23-WEBLOAD'!$A:$A,$A432,'EOS GE25-F23-WEBLOAD'!$B:$B,$B432)*2</f>
        <v>1507.1999999999998</v>
      </c>
      <c r="AB432" s="53">
        <v>0</v>
      </c>
      <c r="AC432" s="53">
        <f>SUMIFS(SPED!E:E,SPED!A:A,A432,SPED!B:B,B432)</f>
        <v>0</v>
      </c>
      <c r="AD432" s="55">
        <f t="shared" si="78"/>
        <v>370912.2</v>
      </c>
      <c r="AE432" s="55">
        <f t="shared" si="79"/>
        <v>492.18710191082812</v>
      </c>
      <c r="AF432" s="51"/>
    </row>
    <row r="433" spans="1:32" x14ac:dyDescent="0.25">
      <c r="A433" s="49">
        <v>4119</v>
      </c>
      <c r="B433" s="49">
        <v>7</v>
      </c>
      <c r="C433" s="49" t="s">
        <v>456</v>
      </c>
      <c r="D433" s="5">
        <v>7</v>
      </c>
      <c r="E433" s="52">
        <f>SUMIFS('EOS GE24-F23-WEBLOAD'!$G:$G,'EOS GE24-F23-WEBLOAD'!$A:$A,$A433,'EOS GE24-F23-WEBLOAD'!$B:$B,$B433)</f>
        <v>100.8</v>
      </c>
      <c r="F433" s="52">
        <f>SUMIFS(GENED!$F:$F,GENED!$A:$A,$A433,GENED!$B:$B,$B433)</f>
        <v>27720</v>
      </c>
      <c r="G433" s="52">
        <f>SUMIFS(GENED!$AM:$AM,GENED!$A:$A,$A433,GENED!$B:$B,$B433)</f>
        <v>3785</v>
      </c>
      <c r="H433" s="52">
        <f>SUMIFS(GENED!$J:$J,GENED!$A:$A,$A433,GENED!$B:$B,$B433)</f>
        <v>19</v>
      </c>
      <c r="I433" s="52">
        <f>SUMIFS(EL!C:C,EL!$A:$A,$A433,EL!$B:$B,$B433)</f>
        <v>0</v>
      </c>
      <c r="J433" s="52">
        <f>SUMIFS('Student Support Aid'!F:F,'Student Support Aid'!$A:$A,$A433,'Student Support Aid'!$B:$B,$B433)</f>
        <v>20000</v>
      </c>
      <c r="K433" s="52">
        <f>SUMIFS('School Library Aid'!H:H,'School Library Aid'!$A:$A,$A433,'School Library Aid'!$B:$B,$B433)</f>
        <v>20000</v>
      </c>
      <c r="L433" s="52">
        <v>0</v>
      </c>
      <c r="M433" s="52">
        <f>SUMIFS('EOS GE24-F23-WEBLOAD'!$G:$G,'EOS GE24-F23-WEBLOAD'!$A:$A,$A433,'EOS GE24-F23-WEBLOAD'!$B:$B,$B433)*2</f>
        <v>201.6</v>
      </c>
      <c r="N433" s="52">
        <f>SUMIFS(SPED!D:D,SPED!A:A,A433,SPED!B:B,B433)</f>
        <v>0</v>
      </c>
      <c r="O433" s="55">
        <f t="shared" si="76"/>
        <v>71725.600000000006</v>
      </c>
      <c r="P433" s="52">
        <f t="shared" si="77"/>
        <v>711.56349206349216</v>
      </c>
      <c r="Q433" s="64"/>
      <c r="R433" s="52">
        <f>SUMIFS('EOS GE25-F23-WEBLOAD'!$G:$G,'EOS GE25-F23-WEBLOAD'!$A:$A,$A433,'EOS GE25-F23-WEBLOAD'!$B:$B,$B433)</f>
        <v>100.8</v>
      </c>
      <c r="S433" s="52">
        <f>SUMIFS(GENED!$O:$O,GENED!$A:$A,$A433,GENED!$B:$B,$B433)</f>
        <v>42135</v>
      </c>
      <c r="T433" s="52">
        <f>SUMIFS(GENED!$AQ:$AQ,GENED!$A:$A,$A433,GENED!$B:$B,$B433)</f>
        <v>2156</v>
      </c>
      <c r="U433" s="52">
        <f>SUMIFS(GENED!$AA:$AA,GENED!$A:$A,$A433,GENED!$B:$B,$B433)</f>
        <v>0</v>
      </c>
      <c r="V433" s="52">
        <f>SUMIFS(GENED!$S:$S,GENED!$A:$A,$A433,GENED!$B:$B,$B433)</f>
        <v>18</v>
      </c>
      <c r="W433" s="53">
        <f>SUMIFS(EL!D:D,EL!$A:$A,$A433,EL!$B:$B,$B433)</f>
        <v>0</v>
      </c>
      <c r="X433" s="52">
        <f>SUMIFS('Student Support Aid'!G:G,'Student Support Aid'!$A:$A,$A433,'Student Support Aid'!$B:$B,$B433)</f>
        <v>20000</v>
      </c>
      <c r="Y433" s="53">
        <f>SUMIFS('School Library Aid'!I:I,'School Library Aid'!$A:$A,$A433,'School Library Aid'!$B:$B,$B433)</f>
        <v>20000</v>
      </c>
      <c r="Z433" s="53">
        <f>SUMIF(AIEA!A:A,A433,AIEA!D:D)</f>
        <v>0</v>
      </c>
      <c r="AA433" s="53">
        <f>SUMIFS('EOS GE25-F23-WEBLOAD'!$G:$G,'EOS GE25-F23-WEBLOAD'!$A:$A,$A433,'EOS GE25-F23-WEBLOAD'!$B:$B,$B433)*2</f>
        <v>201.6</v>
      </c>
      <c r="AB433" s="53">
        <v>0</v>
      </c>
      <c r="AC433" s="53">
        <f>SUMIFS(SPED!E:E,SPED!A:A,A433,SPED!B:B,B433)</f>
        <v>0</v>
      </c>
      <c r="AD433" s="55">
        <f t="shared" si="78"/>
        <v>84510.6</v>
      </c>
      <c r="AE433" s="55">
        <f t="shared" si="79"/>
        <v>838.39880952380963</v>
      </c>
      <c r="AF433" s="51"/>
    </row>
    <row r="434" spans="1:32" x14ac:dyDescent="0.25">
      <c r="A434" s="49">
        <v>4120</v>
      </c>
      <c r="B434" s="49">
        <v>7</v>
      </c>
      <c r="C434" s="49" t="s">
        <v>457</v>
      </c>
      <c r="D434" s="5">
        <v>7</v>
      </c>
      <c r="E434" s="52">
        <f>SUMIFS('EOS GE24-F23-WEBLOAD'!$G:$G,'EOS GE24-F23-WEBLOAD'!$A:$A,$A434,'EOS GE24-F23-WEBLOAD'!$B:$B,$B434)</f>
        <v>1314.2</v>
      </c>
      <c r="F434" s="52">
        <f>SUMIFS(GENED!$F:$F,GENED!$A:$A,$A434,GENED!$B:$B,$B434)</f>
        <v>361405</v>
      </c>
      <c r="G434" s="52">
        <f>SUMIFS(GENED!$AM:$AM,GENED!$A:$A,$A434,GENED!$B:$B,$B434)</f>
        <v>-12602</v>
      </c>
      <c r="H434" s="52">
        <f>SUMIFS(GENED!$J:$J,GENED!$A:$A,$A434,GENED!$B:$B,$B434)</f>
        <v>6203</v>
      </c>
      <c r="I434" s="52">
        <f>SUMIFS(EL!C:C,EL!$A:$A,$A434,EL!$B:$B,$B434)</f>
        <v>16931</v>
      </c>
      <c r="J434" s="52">
        <f>SUMIFS('Student Support Aid'!F:F,'Student Support Aid'!$A:$A,$A434,'Student Support Aid'!$B:$B,$B434)</f>
        <v>20000</v>
      </c>
      <c r="K434" s="52">
        <f>SUMIFS('School Library Aid'!H:H,'School Library Aid'!$A:$A,$A434,'School Library Aid'!$B:$B,$B434)</f>
        <v>21171.761999999999</v>
      </c>
      <c r="L434" s="52">
        <v>0</v>
      </c>
      <c r="M434" s="52">
        <f>SUMIFS('EOS GE24-F23-WEBLOAD'!$G:$G,'EOS GE24-F23-WEBLOAD'!$A:$A,$A434,'EOS GE24-F23-WEBLOAD'!$B:$B,$B434)*2</f>
        <v>2628.4</v>
      </c>
      <c r="N434" s="52">
        <f>SUMIFS(SPED!D:D,SPED!A:A,A434,SPED!B:B,B434)</f>
        <v>0</v>
      </c>
      <c r="O434" s="55">
        <f t="shared" si="76"/>
        <v>415737.16200000001</v>
      </c>
      <c r="P434" s="52">
        <f t="shared" si="77"/>
        <v>316.34238472074264</v>
      </c>
      <c r="Q434" s="64"/>
      <c r="R434" s="52">
        <f>SUMIFS('EOS GE25-F23-WEBLOAD'!$G:$G,'EOS GE25-F23-WEBLOAD'!$A:$A,$A434,'EOS GE25-F23-WEBLOAD'!$B:$B,$B434)</f>
        <v>1315.4</v>
      </c>
      <c r="S434" s="52">
        <f>SUMIFS(GENED!$O:$O,GENED!$A:$A,$A434,GENED!$B:$B,$B434)</f>
        <v>549837</v>
      </c>
      <c r="T434" s="52">
        <f>SUMIFS(GENED!$AQ:$AQ,GENED!$A:$A,$A434,GENED!$B:$B,$B434)</f>
        <v>-19051</v>
      </c>
      <c r="U434" s="52">
        <f>SUMIFS(GENED!$AA:$AA,GENED!$A:$A,$A434,GENED!$B:$B,$B434)</f>
        <v>0</v>
      </c>
      <c r="V434" s="52">
        <f>SUMIFS(GENED!$S:$S,GENED!$A:$A,$A434,GENED!$B:$B,$B434)</f>
        <v>5890</v>
      </c>
      <c r="W434" s="53">
        <f>SUMIFS(EL!D:D,EL!$A:$A,$A434,EL!$B:$B,$B434)</f>
        <v>16931</v>
      </c>
      <c r="X434" s="52">
        <f>SUMIFS('Student Support Aid'!G:G,'Student Support Aid'!$A:$A,$A434,'Student Support Aid'!$B:$B,$B434)</f>
        <v>22467.031999999999</v>
      </c>
      <c r="Y434" s="53">
        <f>SUMIFS('School Library Aid'!I:I,'School Library Aid'!$A:$A,$A434,'School Library Aid'!$B:$B,$B434)</f>
        <v>21191.094000000001</v>
      </c>
      <c r="Z434" s="53">
        <f>SUMIF(AIEA!A:A,A434,AIEA!D:D)</f>
        <v>0</v>
      </c>
      <c r="AA434" s="53">
        <f>SUMIFS('EOS GE25-F23-WEBLOAD'!$G:$G,'EOS GE25-F23-WEBLOAD'!$A:$A,$A434,'EOS GE25-F23-WEBLOAD'!$B:$B,$B434)*2</f>
        <v>2630.8</v>
      </c>
      <c r="AB434" s="53">
        <v>0</v>
      </c>
      <c r="AC434" s="53">
        <f>SUMIFS(SPED!E:E,SPED!A:A,A434,SPED!B:B,B434)</f>
        <v>0</v>
      </c>
      <c r="AD434" s="55">
        <f t="shared" si="78"/>
        <v>599895.92600000009</v>
      </c>
      <c r="AE434" s="55">
        <f t="shared" si="79"/>
        <v>456.05589630530642</v>
      </c>
      <c r="AF434" s="51"/>
    </row>
    <row r="435" spans="1:32" x14ac:dyDescent="0.25">
      <c r="A435" s="49">
        <v>4121</v>
      </c>
      <c r="B435" s="49">
        <v>7</v>
      </c>
      <c r="C435" s="49" t="s">
        <v>458</v>
      </c>
      <c r="D435" s="5">
        <v>7</v>
      </c>
      <c r="E435" s="52">
        <f>SUMIFS('EOS GE24-F23-WEBLOAD'!$G:$G,'EOS GE24-F23-WEBLOAD'!$A:$A,$A435,'EOS GE24-F23-WEBLOAD'!$B:$B,$B435)</f>
        <v>384</v>
      </c>
      <c r="F435" s="52">
        <f>SUMIFS(GENED!$F:$F,GENED!$A:$A,$A435,GENED!$B:$B,$B435)</f>
        <v>105600</v>
      </c>
      <c r="G435" s="52">
        <f>SUMIFS(GENED!$AM:$AM,GENED!$A:$A,$A435,GENED!$B:$B,$B435)</f>
        <v>39482</v>
      </c>
      <c r="H435" s="52">
        <f>SUMIFS(GENED!$J:$J,GENED!$A:$A,$A435,GENED!$B:$B,$B435)</f>
        <v>0</v>
      </c>
      <c r="I435" s="52">
        <f>SUMIFS(EL!C:C,EL!$A:$A,$A435,EL!$B:$B,$B435)</f>
        <v>20269</v>
      </c>
      <c r="J435" s="52">
        <f>SUMIFS('Student Support Aid'!F:F,'Student Support Aid'!$A:$A,$A435,'Student Support Aid'!$B:$B,$B435)</f>
        <v>20000</v>
      </c>
      <c r="K435" s="52">
        <f>SUMIFS('School Library Aid'!H:H,'School Library Aid'!$A:$A,$A435,'School Library Aid'!$B:$B,$B435)</f>
        <v>20000</v>
      </c>
      <c r="L435" s="52">
        <v>0</v>
      </c>
      <c r="M435" s="52">
        <f>SUMIFS('EOS GE24-F23-WEBLOAD'!$G:$G,'EOS GE24-F23-WEBLOAD'!$A:$A,$A435,'EOS GE24-F23-WEBLOAD'!$B:$B,$B435)*2</f>
        <v>768</v>
      </c>
      <c r="N435" s="52">
        <f>SUMIFS(SPED!D:D,SPED!A:A,A435,SPED!B:B,B435)</f>
        <v>0</v>
      </c>
      <c r="O435" s="55">
        <f t="shared" si="76"/>
        <v>206119</v>
      </c>
      <c r="P435" s="52">
        <f t="shared" si="77"/>
        <v>536.76822916666663</v>
      </c>
      <c r="Q435" s="64"/>
      <c r="R435" s="52">
        <f>SUMIFS('EOS GE25-F23-WEBLOAD'!$G:$G,'EOS GE25-F23-WEBLOAD'!$A:$A,$A435,'EOS GE25-F23-WEBLOAD'!$B:$B,$B435)</f>
        <v>384</v>
      </c>
      <c r="S435" s="52">
        <f>SUMIFS(GENED!$O:$O,GENED!$A:$A,$A435,GENED!$B:$B,$B435)</f>
        <v>160512</v>
      </c>
      <c r="T435" s="52">
        <f>SUMIFS(GENED!$AQ:$AQ,GENED!$A:$A,$A435,GENED!$B:$B,$B435)</f>
        <v>61781</v>
      </c>
      <c r="U435" s="52">
        <f>SUMIFS(GENED!$AA:$AA,GENED!$A:$A,$A435,GENED!$B:$B,$B435)</f>
        <v>0</v>
      </c>
      <c r="V435" s="52">
        <f>SUMIFS(GENED!$S:$S,GENED!$A:$A,$A435,GENED!$B:$B,$B435)</f>
        <v>0</v>
      </c>
      <c r="W435" s="53">
        <f>SUMIFS(EL!D:D,EL!$A:$A,$A435,EL!$B:$B,$B435)</f>
        <v>20269</v>
      </c>
      <c r="X435" s="52">
        <f>SUMIFS('Student Support Aid'!G:G,'Student Support Aid'!$A:$A,$A435,'Student Support Aid'!$B:$B,$B435)</f>
        <v>20000</v>
      </c>
      <c r="Y435" s="53">
        <f>SUMIFS('School Library Aid'!I:I,'School Library Aid'!$A:$A,$A435,'School Library Aid'!$B:$B,$B435)</f>
        <v>20000</v>
      </c>
      <c r="Z435" s="53">
        <f>SUMIF(AIEA!A:A,A435,AIEA!D:D)</f>
        <v>0</v>
      </c>
      <c r="AA435" s="53">
        <f>SUMIFS('EOS GE25-F23-WEBLOAD'!$G:$G,'EOS GE25-F23-WEBLOAD'!$A:$A,$A435,'EOS GE25-F23-WEBLOAD'!$B:$B,$B435)*2</f>
        <v>768</v>
      </c>
      <c r="AB435" s="53">
        <v>0</v>
      </c>
      <c r="AC435" s="53">
        <f>SUMIFS(SPED!E:E,SPED!A:A,A435,SPED!B:B,B435)</f>
        <v>0</v>
      </c>
      <c r="AD435" s="55">
        <f t="shared" si="78"/>
        <v>283330</v>
      </c>
      <c r="AE435" s="55">
        <f t="shared" si="79"/>
        <v>737.83854166666663</v>
      </c>
      <c r="AF435" s="51"/>
    </row>
    <row r="436" spans="1:32" x14ac:dyDescent="0.25">
      <c r="A436" s="49">
        <v>4122</v>
      </c>
      <c r="B436" s="49">
        <v>7</v>
      </c>
      <c r="C436" s="49" t="s">
        <v>459</v>
      </c>
      <c r="D436" s="5">
        <v>7</v>
      </c>
      <c r="E436" s="52">
        <f>SUMIFS('EOS GE24-F23-WEBLOAD'!$G:$G,'EOS GE24-F23-WEBLOAD'!$A:$A,$A436,'EOS GE24-F23-WEBLOAD'!$B:$B,$B436)</f>
        <v>1592.4</v>
      </c>
      <c r="F436" s="52">
        <f>SUMIFS(GENED!$F:$F,GENED!$A:$A,$A436,GENED!$B:$B,$B436)</f>
        <v>437910</v>
      </c>
      <c r="G436" s="52">
        <f>SUMIFS(GENED!$AM:$AM,GENED!$A:$A,$A436,GENED!$B:$B,$B436)</f>
        <v>23720</v>
      </c>
      <c r="H436" s="52">
        <f>SUMIFS(GENED!$J:$J,GENED!$A:$A,$A436,GENED!$B:$B,$B436)</f>
        <v>0</v>
      </c>
      <c r="I436" s="52">
        <f>SUMIFS(EL!C:C,EL!$A:$A,$A436,EL!$B:$B,$B436)</f>
        <v>52394</v>
      </c>
      <c r="J436" s="52">
        <f>SUMIFS('Student Support Aid'!F:F,'Student Support Aid'!$A:$A,$A436,'Student Support Aid'!$B:$B,$B436)</f>
        <v>20000</v>
      </c>
      <c r="K436" s="52">
        <f>SUMIFS('School Library Aid'!H:H,'School Library Aid'!$A:$A,$A436,'School Library Aid'!$B:$B,$B436)</f>
        <v>25653.564000000002</v>
      </c>
      <c r="L436" s="52">
        <v>0</v>
      </c>
      <c r="M436" s="52">
        <f>SUMIFS('EOS GE24-F23-WEBLOAD'!$G:$G,'EOS GE24-F23-WEBLOAD'!$A:$A,$A436,'EOS GE24-F23-WEBLOAD'!$B:$B,$B436)*2</f>
        <v>3184.8</v>
      </c>
      <c r="N436" s="52">
        <f>SUMIFS(SPED!D:D,SPED!A:A,A436,SPED!B:B,B436)</f>
        <v>0</v>
      </c>
      <c r="O436" s="55">
        <f t="shared" si="76"/>
        <v>562862.36400000006</v>
      </c>
      <c r="P436" s="52">
        <f t="shared" si="77"/>
        <v>353.46795026375287</v>
      </c>
      <c r="Q436" s="64"/>
      <c r="R436" s="52">
        <f>SUMIFS('EOS GE25-F23-WEBLOAD'!$G:$G,'EOS GE25-F23-WEBLOAD'!$A:$A,$A436,'EOS GE25-F23-WEBLOAD'!$B:$B,$B436)</f>
        <v>1610.3999999999999</v>
      </c>
      <c r="S436" s="52">
        <f>SUMIFS(GENED!$O:$O,GENED!$A:$A,$A436,GENED!$B:$B,$B436)</f>
        <v>673147</v>
      </c>
      <c r="T436" s="52">
        <f>SUMIFS(GENED!$AQ:$AQ,GENED!$A:$A,$A436,GENED!$B:$B,$B436)</f>
        <v>37301</v>
      </c>
      <c r="U436" s="52">
        <f>SUMIFS(GENED!$AA:$AA,GENED!$A:$A,$A436,GENED!$B:$B,$B436)</f>
        <v>0</v>
      </c>
      <c r="V436" s="52">
        <f>SUMIFS(GENED!$S:$S,GENED!$A:$A,$A436,GENED!$B:$B,$B436)</f>
        <v>0</v>
      </c>
      <c r="W436" s="53">
        <f>SUMIFS(EL!D:D,EL!$A:$A,$A436,EL!$B:$B,$B436)</f>
        <v>52315</v>
      </c>
      <c r="X436" s="52">
        <f>SUMIFS('Student Support Aid'!G:G,'Student Support Aid'!$A:$A,$A436,'Student Support Aid'!$B:$B,$B436)</f>
        <v>27505.631999999994</v>
      </c>
      <c r="Y436" s="53">
        <f>SUMIFS('School Library Aid'!I:I,'School Library Aid'!$A:$A,$A436,'School Library Aid'!$B:$B,$B436)</f>
        <v>25943.543999999998</v>
      </c>
      <c r="Z436" s="53">
        <f>SUMIF(AIEA!A:A,A436,AIEA!D:D)</f>
        <v>0</v>
      </c>
      <c r="AA436" s="53">
        <f>SUMIFS('EOS GE25-F23-WEBLOAD'!$G:$G,'EOS GE25-F23-WEBLOAD'!$A:$A,$A436,'EOS GE25-F23-WEBLOAD'!$B:$B,$B436)*2</f>
        <v>3220.7999999999997</v>
      </c>
      <c r="AB436" s="53">
        <v>0</v>
      </c>
      <c r="AC436" s="53">
        <f>SUMIFS(SPED!E:E,SPED!A:A,A436,SPED!B:B,B436)</f>
        <v>0</v>
      </c>
      <c r="AD436" s="55">
        <f t="shared" si="78"/>
        <v>819432.97600000002</v>
      </c>
      <c r="AE436" s="55">
        <f t="shared" si="79"/>
        <v>508.83816194734231</v>
      </c>
      <c r="AF436" s="51"/>
    </row>
    <row r="437" spans="1:32" x14ac:dyDescent="0.25">
      <c r="A437" s="49">
        <v>4124</v>
      </c>
      <c r="B437" s="49">
        <v>7</v>
      </c>
      <c r="C437" s="49" t="s">
        <v>460</v>
      </c>
      <c r="D437" s="5">
        <v>7</v>
      </c>
      <c r="E437" s="52">
        <f>SUMIFS('EOS GE24-F23-WEBLOAD'!$G:$G,'EOS GE24-F23-WEBLOAD'!$A:$A,$A437,'EOS GE24-F23-WEBLOAD'!$B:$B,$B437)</f>
        <v>626</v>
      </c>
      <c r="F437" s="52">
        <f>SUMIFS(GENED!$F:$F,GENED!$A:$A,$A437,GENED!$B:$B,$B437)</f>
        <v>172150</v>
      </c>
      <c r="G437" s="52">
        <f>SUMIFS(GENED!$AM:$AM,GENED!$A:$A,$A437,GENED!$B:$B,$B437)</f>
        <v>26339</v>
      </c>
      <c r="H437" s="52">
        <f>SUMIFS(GENED!$J:$J,GENED!$A:$A,$A437,GENED!$B:$B,$B437)</f>
        <v>0</v>
      </c>
      <c r="I437" s="52">
        <f>SUMIFS(EL!C:C,EL!$A:$A,$A437,EL!$B:$B,$B437)</f>
        <v>14785</v>
      </c>
      <c r="J437" s="52">
        <f>SUMIFS('Student Support Aid'!F:F,'Student Support Aid'!$A:$A,$A437,'Student Support Aid'!$B:$B,$B437)</f>
        <v>20000</v>
      </c>
      <c r="K437" s="52">
        <f>SUMIFS('School Library Aid'!H:H,'School Library Aid'!$A:$A,$A437,'School Library Aid'!$B:$B,$B437)</f>
        <v>20000</v>
      </c>
      <c r="L437" s="52">
        <v>0</v>
      </c>
      <c r="M437" s="52">
        <f>SUMIFS('EOS GE24-F23-WEBLOAD'!$G:$G,'EOS GE24-F23-WEBLOAD'!$A:$A,$A437,'EOS GE24-F23-WEBLOAD'!$B:$B,$B437)*2</f>
        <v>1252</v>
      </c>
      <c r="N437" s="52">
        <f>SUMIFS(SPED!D:D,SPED!A:A,A437,SPED!B:B,B437)</f>
        <v>0</v>
      </c>
      <c r="O437" s="55">
        <f t="shared" si="76"/>
        <v>254526</v>
      </c>
      <c r="P437" s="52">
        <f t="shared" si="77"/>
        <v>406.59105431309905</v>
      </c>
      <c r="Q437" s="64"/>
      <c r="R437" s="52">
        <f>SUMIFS('EOS GE25-F23-WEBLOAD'!$G:$G,'EOS GE25-F23-WEBLOAD'!$A:$A,$A437,'EOS GE25-F23-WEBLOAD'!$B:$B,$B437)</f>
        <v>722</v>
      </c>
      <c r="S437" s="52">
        <f>SUMIFS(GENED!$O:$O,GENED!$A:$A,$A437,GENED!$B:$B,$B437)</f>
        <v>301796</v>
      </c>
      <c r="T437" s="52">
        <f>SUMIFS(GENED!$AQ:$AQ,GENED!$A:$A,$A437,GENED!$B:$B,$B437)</f>
        <v>47142</v>
      </c>
      <c r="U437" s="52">
        <f>SUMIFS(GENED!$AA:$AA,GENED!$A:$A,$A437,GENED!$B:$B,$B437)</f>
        <v>0</v>
      </c>
      <c r="V437" s="52">
        <f>SUMIFS(GENED!$S:$S,GENED!$A:$A,$A437,GENED!$B:$B,$B437)</f>
        <v>0</v>
      </c>
      <c r="W437" s="53">
        <f>SUMIFS(EL!D:D,EL!$A:$A,$A437,EL!$B:$B,$B437)</f>
        <v>58930</v>
      </c>
      <c r="X437" s="52">
        <f>SUMIFS('Student Support Aid'!G:G,'Student Support Aid'!$A:$A,$A437,'Student Support Aid'!$B:$B,$B437)</f>
        <v>20000</v>
      </c>
      <c r="Y437" s="53">
        <f>SUMIFS('School Library Aid'!I:I,'School Library Aid'!$A:$A,$A437,'School Library Aid'!$B:$B,$B437)</f>
        <v>20000</v>
      </c>
      <c r="Z437" s="53">
        <f>SUMIF(AIEA!A:A,A437,AIEA!D:D)</f>
        <v>0</v>
      </c>
      <c r="AA437" s="53">
        <f>SUMIFS('EOS GE25-F23-WEBLOAD'!$G:$G,'EOS GE25-F23-WEBLOAD'!$A:$A,$A437,'EOS GE25-F23-WEBLOAD'!$B:$B,$B437)*2</f>
        <v>1444</v>
      </c>
      <c r="AB437" s="53">
        <v>0</v>
      </c>
      <c r="AC437" s="53">
        <f>SUMIFS(SPED!E:E,SPED!A:A,A437,SPED!B:B,B437)</f>
        <v>0</v>
      </c>
      <c r="AD437" s="55">
        <f t="shared" si="78"/>
        <v>449312</v>
      </c>
      <c r="AE437" s="55">
        <f t="shared" si="79"/>
        <v>622.31578947368416</v>
      </c>
      <c r="AF437" s="51"/>
    </row>
    <row r="438" spans="1:32" x14ac:dyDescent="0.25">
      <c r="A438" s="49">
        <v>4126</v>
      </c>
      <c r="B438" s="49">
        <v>7</v>
      </c>
      <c r="C438" s="49" t="s">
        <v>461</v>
      </c>
      <c r="D438" s="5">
        <v>7</v>
      </c>
      <c r="E438" s="52">
        <f>SUMIFS('EOS GE24-F23-WEBLOAD'!$G:$G,'EOS GE24-F23-WEBLOAD'!$A:$A,$A438,'EOS GE24-F23-WEBLOAD'!$B:$B,$B438)</f>
        <v>829.4</v>
      </c>
      <c r="F438" s="52">
        <f>SUMIFS(GENED!$F:$F,GENED!$A:$A,$A438,GENED!$B:$B,$B438)</f>
        <v>228085</v>
      </c>
      <c r="G438" s="52">
        <f>SUMIFS(GENED!$AM:$AM,GENED!$A:$A,$A438,GENED!$B:$B,$B438)</f>
        <v>85273.999999999069</v>
      </c>
      <c r="H438" s="52">
        <f>SUMIFS(GENED!$J:$J,GENED!$A:$A,$A438,GENED!$B:$B,$B438)</f>
        <v>0</v>
      </c>
      <c r="I438" s="52">
        <f>SUMIFS(EL!C:C,EL!$A:$A,$A438,EL!$B:$B,$B438)</f>
        <v>149810</v>
      </c>
      <c r="J438" s="52">
        <f>SUMIFS('Student Support Aid'!F:F,'Student Support Aid'!$A:$A,$A438,'Student Support Aid'!$B:$B,$B438)</f>
        <v>20000</v>
      </c>
      <c r="K438" s="52">
        <f>SUMIFS('School Library Aid'!H:H,'School Library Aid'!$A:$A,$A438,'School Library Aid'!$B:$B,$B438)</f>
        <v>20000</v>
      </c>
      <c r="L438" s="52">
        <v>0</v>
      </c>
      <c r="M438" s="52">
        <f>SUMIFS('EOS GE24-F23-WEBLOAD'!$G:$G,'EOS GE24-F23-WEBLOAD'!$A:$A,$A438,'EOS GE24-F23-WEBLOAD'!$B:$B,$B438)*2</f>
        <v>1658.8</v>
      </c>
      <c r="N438" s="52">
        <f>SUMIFS(SPED!D:D,SPED!A:A,A438,SPED!B:B,B438)</f>
        <v>0</v>
      </c>
      <c r="O438" s="55">
        <f t="shared" si="76"/>
        <v>504827.79999999906</v>
      </c>
      <c r="P438" s="52">
        <f t="shared" si="77"/>
        <v>608.66626476971192</v>
      </c>
      <c r="Q438" s="64"/>
      <c r="R438" s="52">
        <f>SUMIFS('EOS GE25-F23-WEBLOAD'!$G:$G,'EOS GE25-F23-WEBLOAD'!$A:$A,$A438,'EOS GE25-F23-WEBLOAD'!$B:$B,$B438)</f>
        <v>829.4</v>
      </c>
      <c r="S438" s="52">
        <f>SUMIFS(GENED!$O:$O,GENED!$A:$A,$A438,GENED!$B:$B,$B438)</f>
        <v>346689</v>
      </c>
      <c r="T438" s="52">
        <f>SUMIFS(GENED!$AQ:$AQ,GENED!$A:$A,$A438,GENED!$B:$B,$B438)</f>
        <v>133027</v>
      </c>
      <c r="U438" s="52">
        <f>SUMIFS(GENED!$AA:$AA,GENED!$A:$A,$A438,GENED!$B:$B,$B438)</f>
        <v>0</v>
      </c>
      <c r="V438" s="52">
        <f>SUMIFS(GENED!$S:$S,GENED!$A:$A,$A438,GENED!$B:$B,$B438)</f>
        <v>0</v>
      </c>
      <c r="W438" s="53">
        <f>SUMIFS(EL!D:D,EL!$A:$A,$A438,EL!$B:$B,$B438)</f>
        <v>149810</v>
      </c>
      <c r="X438" s="52">
        <f>SUMIFS('Student Support Aid'!G:G,'Student Support Aid'!$A:$A,$A438,'Student Support Aid'!$B:$B,$B438)</f>
        <v>20000</v>
      </c>
      <c r="Y438" s="53">
        <f>SUMIFS('School Library Aid'!I:I,'School Library Aid'!$A:$A,$A438,'School Library Aid'!$B:$B,$B438)</f>
        <v>20000</v>
      </c>
      <c r="Z438" s="53">
        <f>SUMIF(AIEA!A:A,A438,AIEA!D:D)</f>
        <v>0</v>
      </c>
      <c r="AA438" s="53">
        <f>SUMIFS('EOS GE25-F23-WEBLOAD'!$G:$G,'EOS GE25-F23-WEBLOAD'!$A:$A,$A438,'EOS GE25-F23-WEBLOAD'!$B:$B,$B438)*2</f>
        <v>1658.8</v>
      </c>
      <c r="AB438" s="53">
        <v>0</v>
      </c>
      <c r="AC438" s="53">
        <f>SUMIFS(SPED!E:E,SPED!A:A,A438,SPED!B:B,B438)</f>
        <v>0</v>
      </c>
      <c r="AD438" s="55">
        <f t="shared" si="78"/>
        <v>671184.8</v>
      </c>
      <c r="AE438" s="55">
        <f t="shared" si="79"/>
        <v>809.24137931034488</v>
      </c>
      <c r="AF438" s="51"/>
    </row>
    <row r="439" spans="1:32" x14ac:dyDescent="0.25">
      <c r="A439" s="49">
        <v>4127</v>
      </c>
      <c r="B439" s="49">
        <v>7</v>
      </c>
      <c r="C439" s="49" t="s">
        <v>462</v>
      </c>
      <c r="D439" s="5">
        <v>7</v>
      </c>
      <c r="E439" s="52">
        <f>SUMIFS('EOS GE24-F23-WEBLOAD'!$G:$G,'EOS GE24-F23-WEBLOAD'!$A:$A,$A439,'EOS GE24-F23-WEBLOAD'!$B:$B,$B439)</f>
        <v>93</v>
      </c>
      <c r="F439" s="52">
        <f>SUMIFS(GENED!$F:$F,GENED!$A:$A,$A439,GENED!$B:$B,$B439)</f>
        <v>25575</v>
      </c>
      <c r="G439" s="52">
        <f>SUMIFS(GENED!$AM:$AM,GENED!$A:$A,$A439,GENED!$B:$B,$B439)</f>
        <v>9190</v>
      </c>
      <c r="H439" s="52">
        <f>SUMIFS(GENED!$J:$J,GENED!$A:$A,$A439,GENED!$B:$B,$B439)</f>
        <v>879</v>
      </c>
      <c r="I439" s="52">
        <f>SUMIFS(EL!C:C,EL!$A:$A,$A439,EL!$B:$B,$B439)</f>
        <v>13828</v>
      </c>
      <c r="J439" s="52">
        <f>SUMIFS('Student Support Aid'!F:F,'Student Support Aid'!$A:$A,$A439,'Student Support Aid'!$B:$B,$B439)</f>
        <v>20000</v>
      </c>
      <c r="K439" s="52">
        <f>SUMIFS('School Library Aid'!H:H,'School Library Aid'!$A:$A,$A439,'School Library Aid'!$B:$B,$B439)</f>
        <v>20000</v>
      </c>
      <c r="L439" s="52">
        <v>0</v>
      </c>
      <c r="M439" s="52">
        <f>SUMIFS('EOS GE24-F23-WEBLOAD'!$G:$G,'EOS GE24-F23-WEBLOAD'!$A:$A,$A439,'EOS GE24-F23-WEBLOAD'!$B:$B,$B439)*2</f>
        <v>186</v>
      </c>
      <c r="N439" s="52">
        <f>SUMIFS(SPED!D:D,SPED!A:A,A439,SPED!B:B,B439)</f>
        <v>0</v>
      </c>
      <c r="O439" s="55">
        <f t="shared" si="76"/>
        <v>89658</v>
      </c>
      <c r="P439" s="52">
        <f t="shared" si="77"/>
        <v>964.06451612903231</v>
      </c>
      <c r="Q439" s="64"/>
      <c r="R439" s="52">
        <f>SUMIFS('EOS GE25-F23-WEBLOAD'!$G:$G,'EOS GE25-F23-WEBLOAD'!$A:$A,$A439,'EOS GE25-F23-WEBLOAD'!$B:$B,$B439)</f>
        <v>96</v>
      </c>
      <c r="S439" s="52">
        <f>SUMIFS(GENED!$O:$O,GENED!$A:$A,$A439,GENED!$B:$B,$B439)</f>
        <v>40128</v>
      </c>
      <c r="T439" s="52">
        <f>SUMIFS(GENED!$AQ:$AQ,GENED!$A:$A,$A439,GENED!$B:$B,$B439)</f>
        <v>14692</v>
      </c>
      <c r="U439" s="52">
        <f>SUMIFS(GENED!$AA:$AA,GENED!$A:$A,$A439,GENED!$B:$B,$B439)</f>
        <v>0</v>
      </c>
      <c r="V439" s="52">
        <f>SUMIFS(GENED!$S:$S,GENED!$A:$A,$A439,GENED!$B:$B,$B439)</f>
        <v>860</v>
      </c>
      <c r="W439" s="53">
        <f>SUMIFS(EL!D:D,EL!$A:$A,$A439,EL!$B:$B,$B439)</f>
        <v>13642</v>
      </c>
      <c r="X439" s="52">
        <f>SUMIFS('Student Support Aid'!G:G,'Student Support Aid'!$A:$A,$A439,'Student Support Aid'!$B:$B,$B439)</f>
        <v>20000</v>
      </c>
      <c r="Y439" s="53">
        <f>SUMIFS('School Library Aid'!I:I,'School Library Aid'!$A:$A,$A439,'School Library Aid'!$B:$B,$B439)</f>
        <v>20000</v>
      </c>
      <c r="Z439" s="53">
        <f>SUMIF(AIEA!A:A,A439,AIEA!D:D)</f>
        <v>0</v>
      </c>
      <c r="AA439" s="53">
        <f>SUMIFS('EOS GE25-F23-WEBLOAD'!$G:$G,'EOS GE25-F23-WEBLOAD'!$A:$A,$A439,'EOS GE25-F23-WEBLOAD'!$B:$B,$B439)*2</f>
        <v>192</v>
      </c>
      <c r="AB439" s="53">
        <v>0</v>
      </c>
      <c r="AC439" s="53">
        <f>SUMIFS(SPED!E:E,SPED!A:A,A439,SPED!B:B,B439)</f>
        <v>0</v>
      </c>
      <c r="AD439" s="55">
        <f t="shared" si="78"/>
        <v>109514</v>
      </c>
      <c r="AE439" s="55">
        <f t="shared" si="79"/>
        <v>1140.7708333333333</v>
      </c>
      <c r="AF439" s="51"/>
    </row>
    <row r="440" spans="1:32" x14ac:dyDescent="0.25">
      <c r="A440" s="49">
        <v>4131</v>
      </c>
      <c r="B440" s="49">
        <v>7</v>
      </c>
      <c r="C440" s="49" t="s">
        <v>463</v>
      </c>
      <c r="D440" s="5">
        <v>7</v>
      </c>
      <c r="E440" s="52">
        <f>SUMIFS('EOS GE24-F23-WEBLOAD'!$G:$G,'EOS GE24-F23-WEBLOAD'!$A:$A,$A440,'EOS GE24-F23-WEBLOAD'!$B:$B,$B440)</f>
        <v>641.19999999999993</v>
      </c>
      <c r="F440" s="52">
        <f>SUMIFS(GENED!$F:$F,GENED!$A:$A,$A440,GENED!$B:$B,$B440)</f>
        <v>176330</v>
      </c>
      <c r="G440" s="52">
        <f>SUMIFS(GENED!$AM:$AM,GENED!$A:$A,$A440,GENED!$B:$B,$B440)</f>
        <v>194288</v>
      </c>
      <c r="H440" s="52">
        <f>SUMIFS(GENED!$J:$J,GENED!$A:$A,$A440,GENED!$B:$B,$B440)</f>
        <v>0</v>
      </c>
      <c r="I440" s="52">
        <f>SUMIFS(EL!C:C,EL!$A:$A,$A440,EL!$B:$B,$B440)</f>
        <v>247080</v>
      </c>
      <c r="J440" s="52">
        <f>SUMIFS('Student Support Aid'!F:F,'Student Support Aid'!$A:$A,$A440,'Student Support Aid'!$B:$B,$B440)</f>
        <v>20000</v>
      </c>
      <c r="K440" s="52">
        <f>SUMIFS('School Library Aid'!H:H,'School Library Aid'!$A:$A,$A440,'School Library Aid'!$B:$B,$B440)</f>
        <v>20000</v>
      </c>
      <c r="L440" s="52">
        <v>0</v>
      </c>
      <c r="M440" s="52">
        <f>SUMIFS('EOS GE24-F23-WEBLOAD'!$G:$G,'EOS GE24-F23-WEBLOAD'!$A:$A,$A440,'EOS GE24-F23-WEBLOAD'!$B:$B,$B440)*2</f>
        <v>1282.3999999999999</v>
      </c>
      <c r="N440" s="52">
        <f>SUMIFS(SPED!D:D,SPED!A:A,A440,SPED!B:B,B440)</f>
        <v>0</v>
      </c>
      <c r="O440" s="55">
        <f t="shared" si="76"/>
        <v>658980.4</v>
      </c>
      <c r="P440" s="52">
        <f t="shared" si="77"/>
        <v>1027.7298814722396</v>
      </c>
      <c r="Q440" s="64"/>
      <c r="R440" s="52">
        <f>SUMIFS('EOS GE25-F23-WEBLOAD'!$G:$G,'EOS GE25-F23-WEBLOAD'!$A:$A,$A440,'EOS GE25-F23-WEBLOAD'!$B:$B,$B440)</f>
        <v>641.19999999999993</v>
      </c>
      <c r="S440" s="52">
        <f>SUMIFS(GENED!$O:$O,GENED!$A:$A,$A440,GENED!$B:$B,$B440)</f>
        <v>268021</v>
      </c>
      <c r="T440" s="52">
        <f>SUMIFS(GENED!$AQ:$AQ,GENED!$A:$A,$A440,GENED!$B:$B,$B440)</f>
        <v>232889</v>
      </c>
      <c r="U440" s="52">
        <f>SUMIFS(GENED!$AA:$AA,GENED!$A:$A,$A440,GENED!$B:$B,$B440)</f>
        <v>0</v>
      </c>
      <c r="V440" s="52">
        <f>SUMIFS(GENED!$S:$S,GENED!$A:$A,$A440,GENED!$B:$B,$B440)</f>
        <v>0</v>
      </c>
      <c r="W440" s="53">
        <f>SUMIFS(EL!D:D,EL!$A:$A,$A440,EL!$B:$B,$B440)</f>
        <v>247080</v>
      </c>
      <c r="X440" s="52">
        <f>SUMIFS('Student Support Aid'!G:G,'Student Support Aid'!$A:$A,$A440,'Student Support Aid'!$B:$B,$B440)</f>
        <v>20000</v>
      </c>
      <c r="Y440" s="53">
        <f>SUMIFS('School Library Aid'!I:I,'School Library Aid'!$A:$A,$A440,'School Library Aid'!$B:$B,$B440)</f>
        <v>20000</v>
      </c>
      <c r="Z440" s="53">
        <f>SUMIF(AIEA!A:A,A440,AIEA!D:D)</f>
        <v>0</v>
      </c>
      <c r="AA440" s="53">
        <f>SUMIFS('EOS GE25-F23-WEBLOAD'!$G:$G,'EOS GE25-F23-WEBLOAD'!$A:$A,$A440,'EOS GE25-F23-WEBLOAD'!$B:$B,$B440)*2</f>
        <v>1282.3999999999999</v>
      </c>
      <c r="AB440" s="53">
        <v>0</v>
      </c>
      <c r="AC440" s="53">
        <f>SUMIFS(SPED!E:E,SPED!A:A,A440,SPED!B:B,B440)</f>
        <v>0</v>
      </c>
      <c r="AD440" s="55">
        <f t="shared" si="78"/>
        <v>789272.4</v>
      </c>
      <c r="AE440" s="55">
        <f t="shared" si="79"/>
        <v>1230.930131004367</v>
      </c>
      <c r="AF440" s="51"/>
    </row>
    <row r="441" spans="1:32" x14ac:dyDescent="0.25">
      <c r="A441" s="49">
        <v>4132</v>
      </c>
      <c r="B441" s="49">
        <v>7</v>
      </c>
      <c r="C441" s="49" t="s">
        <v>464</v>
      </c>
      <c r="D441" s="5">
        <v>7</v>
      </c>
      <c r="E441" s="52">
        <f>SUMIFS('EOS GE24-F23-WEBLOAD'!$G:$G,'EOS GE24-F23-WEBLOAD'!$A:$A,$A441,'EOS GE24-F23-WEBLOAD'!$B:$B,$B441)</f>
        <v>611.6</v>
      </c>
      <c r="F441" s="52">
        <f>SUMIFS(GENED!$F:$F,GENED!$A:$A,$A441,GENED!$B:$B,$B441)</f>
        <v>168190</v>
      </c>
      <c r="G441" s="52">
        <f>SUMIFS(GENED!$AM:$AM,GENED!$A:$A,$A441,GENED!$B:$B,$B441)</f>
        <v>43936</v>
      </c>
      <c r="H441" s="52">
        <f>SUMIFS(GENED!$J:$J,GENED!$A:$A,$A441,GENED!$B:$B,$B441)</f>
        <v>0</v>
      </c>
      <c r="I441" s="52">
        <f>SUMIFS(EL!C:C,EL!$A:$A,$A441,EL!$B:$B,$B441)</f>
        <v>10633</v>
      </c>
      <c r="J441" s="52">
        <f>SUMIFS('Student Support Aid'!F:F,'Student Support Aid'!$A:$A,$A441,'Student Support Aid'!$B:$B,$B441)</f>
        <v>20000</v>
      </c>
      <c r="K441" s="52">
        <f>SUMIFS('School Library Aid'!H:H,'School Library Aid'!$A:$A,$A441,'School Library Aid'!$B:$B,$B441)</f>
        <v>20000</v>
      </c>
      <c r="L441" s="52">
        <v>0</v>
      </c>
      <c r="M441" s="52">
        <f>SUMIFS('EOS GE24-F23-WEBLOAD'!$G:$G,'EOS GE24-F23-WEBLOAD'!$A:$A,$A441,'EOS GE24-F23-WEBLOAD'!$B:$B,$B441)*2</f>
        <v>1223.2</v>
      </c>
      <c r="N441" s="52">
        <f>SUMIFS(SPED!D:D,SPED!A:A,A441,SPED!B:B,B441)</f>
        <v>0</v>
      </c>
      <c r="O441" s="55">
        <f t="shared" si="76"/>
        <v>263982.2</v>
      </c>
      <c r="P441" s="52">
        <f t="shared" si="77"/>
        <v>431.62557226945717</v>
      </c>
      <c r="Q441" s="64"/>
      <c r="R441" s="52">
        <f>SUMIFS('EOS GE25-F23-WEBLOAD'!$G:$G,'EOS GE25-F23-WEBLOAD'!$A:$A,$A441,'EOS GE25-F23-WEBLOAD'!$B:$B,$B441)</f>
        <v>647.6</v>
      </c>
      <c r="S441" s="52">
        <f>SUMIFS(GENED!$O:$O,GENED!$A:$A,$A441,GENED!$B:$B,$B441)</f>
        <v>270697</v>
      </c>
      <c r="T441" s="52">
        <f>SUMIFS(GENED!$AQ:$AQ,GENED!$A:$A,$A441,GENED!$B:$B,$B441)</f>
        <v>72703</v>
      </c>
      <c r="U441" s="52">
        <f>SUMIFS(GENED!$AA:$AA,GENED!$A:$A,$A441,GENED!$B:$B,$B441)</f>
        <v>0</v>
      </c>
      <c r="V441" s="52">
        <f>SUMIFS(GENED!$S:$S,GENED!$A:$A,$A441,GENED!$B:$B,$B441)</f>
        <v>0</v>
      </c>
      <c r="W441" s="53">
        <f>SUMIFS(EL!D:D,EL!$A:$A,$A441,EL!$B:$B,$B441)</f>
        <v>10625</v>
      </c>
      <c r="X441" s="52">
        <f>SUMIFS('Student Support Aid'!G:G,'Student Support Aid'!$A:$A,$A441,'Student Support Aid'!$B:$B,$B441)</f>
        <v>20000</v>
      </c>
      <c r="Y441" s="53">
        <f>SUMIFS('School Library Aid'!I:I,'School Library Aid'!$A:$A,$A441,'School Library Aid'!$B:$B,$B441)</f>
        <v>20000</v>
      </c>
      <c r="Z441" s="53">
        <f>SUMIF(AIEA!A:A,A441,AIEA!D:D)</f>
        <v>0</v>
      </c>
      <c r="AA441" s="53">
        <f>SUMIFS('EOS GE25-F23-WEBLOAD'!$G:$G,'EOS GE25-F23-WEBLOAD'!$A:$A,$A441,'EOS GE25-F23-WEBLOAD'!$B:$B,$B441)*2</f>
        <v>1295.2</v>
      </c>
      <c r="AB441" s="53">
        <v>0</v>
      </c>
      <c r="AC441" s="53">
        <f>SUMIFS(SPED!E:E,SPED!A:A,A441,SPED!B:B,B441)</f>
        <v>0</v>
      </c>
      <c r="AD441" s="55">
        <f t="shared" si="78"/>
        <v>395320.2</v>
      </c>
      <c r="AE441" s="55">
        <f t="shared" si="79"/>
        <v>610.43885114268062</v>
      </c>
      <c r="AF441" s="51"/>
    </row>
    <row r="442" spans="1:32" x14ac:dyDescent="0.25">
      <c r="A442" s="49">
        <v>4135</v>
      </c>
      <c r="B442" s="49">
        <v>7</v>
      </c>
      <c r="C442" s="49" t="s">
        <v>465</v>
      </c>
      <c r="D442" s="5">
        <v>7</v>
      </c>
      <c r="E442" s="52">
        <f>SUMIFS('EOS GE24-F23-WEBLOAD'!$G:$G,'EOS GE24-F23-WEBLOAD'!$A:$A,$A442,'EOS GE24-F23-WEBLOAD'!$B:$B,$B442)</f>
        <v>546.79999999999995</v>
      </c>
      <c r="F442" s="52">
        <f>SUMIFS(GENED!$F:$F,GENED!$A:$A,$A442,GENED!$B:$B,$B442)</f>
        <v>150370</v>
      </c>
      <c r="G442" s="52">
        <f>SUMIFS(GENED!$AM:$AM,GENED!$A:$A,$A442,GENED!$B:$B,$B442)</f>
        <v>66588</v>
      </c>
      <c r="H442" s="52">
        <f>SUMIFS(GENED!$J:$J,GENED!$A:$A,$A442,GENED!$B:$B,$B442)</f>
        <v>1202</v>
      </c>
      <c r="I442" s="52">
        <f>SUMIFS(EL!C:C,EL!$A:$A,$A442,EL!$B:$B,$B442)</f>
        <v>136320</v>
      </c>
      <c r="J442" s="52">
        <f>SUMIFS('Student Support Aid'!F:F,'Student Support Aid'!$A:$A,$A442,'Student Support Aid'!$B:$B,$B442)</f>
        <v>20000</v>
      </c>
      <c r="K442" s="52">
        <f>SUMIFS('School Library Aid'!H:H,'School Library Aid'!$A:$A,$A442,'School Library Aid'!$B:$B,$B442)</f>
        <v>20000</v>
      </c>
      <c r="L442" s="52">
        <v>0</v>
      </c>
      <c r="M442" s="52">
        <f>SUMIFS('EOS GE24-F23-WEBLOAD'!$G:$G,'EOS GE24-F23-WEBLOAD'!$A:$A,$A442,'EOS GE24-F23-WEBLOAD'!$B:$B,$B442)*2</f>
        <v>1093.5999999999999</v>
      </c>
      <c r="N442" s="52">
        <f>SUMIFS(SPED!D:D,SPED!A:A,A442,SPED!B:B,B442)</f>
        <v>0</v>
      </c>
      <c r="O442" s="55">
        <f t="shared" si="76"/>
        <v>395573.6</v>
      </c>
      <c r="P442" s="52">
        <f t="shared" si="77"/>
        <v>723.43379663496705</v>
      </c>
      <c r="Q442" s="64"/>
      <c r="R442" s="52">
        <f>SUMIFS('EOS GE25-F23-WEBLOAD'!$G:$G,'EOS GE25-F23-WEBLOAD'!$A:$A,$A442,'EOS GE25-F23-WEBLOAD'!$B:$B,$B442)</f>
        <v>546.79999999999995</v>
      </c>
      <c r="S442" s="52">
        <f>SUMIFS(GENED!$O:$O,GENED!$A:$A,$A442,GENED!$B:$B,$B442)</f>
        <v>228563</v>
      </c>
      <c r="T442" s="52">
        <f>SUMIFS(GENED!$AQ:$AQ,GENED!$A:$A,$A442,GENED!$B:$B,$B442)</f>
        <v>103288</v>
      </c>
      <c r="U442" s="52">
        <f>SUMIFS(GENED!$AA:$AA,GENED!$A:$A,$A442,GENED!$B:$B,$B442)</f>
        <v>0</v>
      </c>
      <c r="V442" s="52">
        <f>SUMIFS(GENED!$S:$S,GENED!$A:$A,$A442,GENED!$B:$B,$B442)</f>
        <v>1141</v>
      </c>
      <c r="W442" s="53">
        <f>SUMIFS(EL!D:D,EL!$A:$A,$A442,EL!$B:$B,$B442)</f>
        <v>136320</v>
      </c>
      <c r="X442" s="52">
        <f>SUMIFS('Student Support Aid'!G:G,'Student Support Aid'!$A:$A,$A442,'Student Support Aid'!$B:$B,$B442)</f>
        <v>20000</v>
      </c>
      <c r="Y442" s="53">
        <f>SUMIFS('School Library Aid'!I:I,'School Library Aid'!$A:$A,$A442,'School Library Aid'!$B:$B,$B442)</f>
        <v>20000</v>
      </c>
      <c r="Z442" s="53">
        <f>SUMIF(AIEA!A:A,A442,AIEA!D:D)</f>
        <v>0</v>
      </c>
      <c r="AA442" s="53">
        <f>SUMIFS('EOS GE25-F23-WEBLOAD'!$G:$G,'EOS GE25-F23-WEBLOAD'!$A:$A,$A442,'EOS GE25-F23-WEBLOAD'!$B:$B,$B442)*2</f>
        <v>1093.5999999999999</v>
      </c>
      <c r="AB442" s="53">
        <v>0</v>
      </c>
      <c r="AC442" s="53">
        <f>SUMIFS(SPED!E:E,SPED!A:A,A442,SPED!B:B,B442)</f>
        <v>0</v>
      </c>
      <c r="AD442" s="55">
        <f t="shared" si="78"/>
        <v>510405.6</v>
      </c>
      <c r="AE442" s="55">
        <f t="shared" si="79"/>
        <v>933.44111192392108</v>
      </c>
      <c r="AF442" s="51"/>
    </row>
    <row r="443" spans="1:32" x14ac:dyDescent="0.25">
      <c r="A443" s="49">
        <v>4137</v>
      </c>
      <c r="B443" s="49">
        <v>7</v>
      </c>
      <c r="C443" s="49" t="s">
        <v>466</v>
      </c>
      <c r="D443" s="5">
        <v>7</v>
      </c>
      <c r="E443" s="52">
        <f>SUMIFS('EOS GE24-F23-WEBLOAD'!$G:$G,'EOS GE24-F23-WEBLOAD'!$A:$A,$A443,'EOS GE24-F23-WEBLOAD'!$B:$B,$B443)</f>
        <v>163</v>
      </c>
      <c r="F443" s="52">
        <f>SUMIFS(GENED!$F:$F,GENED!$A:$A,$A443,GENED!$B:$B,$B443)</f>
        <v>44825</v>
      </c>
      <c r="G443" s="52">
        <f>SUMIFS(GENED!$AM:$AM,GENED!$A:$A,$A443,GENED!$B:$B,$B443)</f>
        <v>1449</v>
      </c>
      <c r="H443" s="52">
        <f>SUMIFS(GENED!$J:$J,GENED!$A:$A,$A443,GENED!$B:$B,$B443)</f>
        <v>0</v>
      </c>
      <c r="I443" s="52">
        <f>SUMIFS(EL!C:C,EL!$A:$A,$A443,EL!$B:$B,$B443)</f>
        <v>0</v>
      </c>
      <c r="J443" s="52">
        <f>SUMIFS('Student Support Aid'!F:F,'Student Support Aid'!$A:$A,$A443,'Student Support Aid'!$B:$B,$B443)</f>
        <v>20000</v>
      </c>
      <c r="K443" s="52">
        <f>SUMIFS('School Library Aid'!H:H,'School Library Aid'!$A:$A,$A443,'School Library Aid'!$B:$B,$B443)</f>
        <v>20000</v>
      </c>
      <c r="L443" s="52">
        <v>0</v>
      </c>
      <c r="M443" s="52">
        <f>SUMIFS('EOS GE24-F23-WEBLOAD'!$G:$G,'EOS GE24-F23-WEBLOAD'!$A:$A,$A443,'EOS GE24-F23-WEBLOAD'!$B:$B,$B443)*2</f>
        <v>326</v>
      </c>
      <c r="N443" s="52">
        <f>SUMIFS(SPED!D:D,SPED!A:A,A443,SPED!B:B,B443)</f>
        <v>0</v>
      </c>
      <c r="O443" s="55">
        <f t="shared" si="76"/>
        <v>86600</v>
      </c>
      <c r="P443" s="52">
        <f t="shared" si="77"/>
        <v>531.28834355828224</v>
      </c>
      <c r="Q443" s="64"/>
      <c r="R443" s="52">
        <f>SUMIFS('EOS GE25-F23-WEBLOAD'!$G:$G,'EOS GE25-F23-WEBLOAD'!$A:$A,$A443,'EOS GE25-F23-WEBLOAD'!$B:$B,$B443)</f>
        <v>162</v>
      </c>
      <c r="S443" s="52">
        <f>SUMIFS(GENED!$O:$O,GENED!$A:$A,$A443,GENED!$B:$B,$B443)</f>
        <v>67716</v>
      </c>
      <c r="T443" s="52">
        <f>SUMIFS(GENED!$AQ:$AQ,GENED!$A:$A,$A443,GENED!$B:$B,$B443)</f>
        <v>1998</v>
      </c>
      <c r="U443" s="52">
        <f>SUMIFS(GENED!$AA:$AA,GENED!$A:$A,$A443,GENED!$B:$B,$B443)</f>
        <v>0</v>
      </c>
      <c r="V443" s="52">
        <f>SUMIFS(GENED!$S:$S,GENED!$A:$A,$A443,GENED!$B:$B,$B443)</f>
        <v>0</v>
      </c>
      <c r="W443" s="53">
        <f>SUMIFS(EL!D:D,EL!$A:$A,$A443,EL!$B:$B,$B443)</f>
        <v>0</v>
      </c>
      <c r="X443" s="52">
        <f>SUMIFS('Student Support Aid'!G:G,'Student Support Aid'!$A:$A,$A443,'Student Support Aid'!$B:$B,$B443)</f>
        <v>20000</v>
      </c>
      <c r="Y443" s="53">
        <f>SUMIFS('School Library Aid'!I:I,'School Library Aid'!$A:$A,$A443,'School Library Aid'!$B:$B,$B443)</f>
        <v>20000</v>
      </c>
      <c r="Z443" s="53">
        <f>SUMIF(AIEA!A:A,A443,AIEA!D:D)</f>
        <v>0</v>
      </c>
      <c r="AA443" s="53">
        <f>SUMIFS('EOS GE25-F23-WEBLOAD'!$G:$G,'EOS GE25-F23-WEBLOAD'!$A:$A,$A443,'EOS GE25-F23-WEBLOAD'!$B:$B,$B443)*2</f>
        <v>324</v>
      </c>
      <c r="AB443" s="53">
        <v>0</v>
      </c>
      <c r="AC443" s="53">
        <f>SUMIFS(SPED!E:E,SPED!A:A,A443,SPED!B:B,B443)</f>
        <v>0</v>
      </c>
      <c r="AD443" s="55">
        <f t="shared" si="78"/>
        <v>110038</v>
      </c>
      <c r="AE443" s="55">
        <f t="shared" si="79"/>
        <v>679.24691358024688</v>
      </c>
      <c r="AF443" s="51"/>
    </row>
    <row r="444" spans="1:32" x14ac:dyDescent="0.25">
      <c r="A444" s="49">
        <v>4139</v>
      </c>
      <c r="B444" s="49">
        <v>7</v>
      </c>
      <c r="C444" s="49" t="s">
        <v>467</v>
      </c>
      <c r="D444" s="5">
        <v>7</v>
      </c>
      <c r="E444" s="52">
        <f>SUMIFS('EOS GE24-F23-WEBLOAD'!$G:$G,'EOS GE24-F23-WEBLOAD'!$A:$A,$A444,'EOS GE24-F23-WEBLOAD'!$B:$B,$B444)</f>
        <v>162</v>
      </c>
      <c r="F444" s="52">
        <f>SUMIFS(GENED!$F:$F,GENED!$A:$A,$A444,GENED!$B:$B,$B444)</f>
        <v>44550</v>
      </c>
      <c r="G444" s="52">
        <f>SUMIFS(GENED!$AM:$AM,GENED!$A:$A,$A444,GENED!$B:$B,$B444)</f>
        <v>14390</v>
      </c>
      <c r="H444" s="52">
        <f>SUMIFS(GENED!$J:$J,GENED!$A:$A,$A444,GENED!$B:$B,$B444)</f>
        <v>0</v>
      </c>
      <c r="I444" s="52">
        <f>SUMIFS(EL!C:C,EL!$A:$A,$A444,EL!$B:$B,$B444)</f>
        <v>0</v>
      </c>
      <c r="J444" s="52">
        <f>SUMIFS('Student Support Aid'!F:F,'Student Support Aid'!$A:$A,$A444,'Student Support Aid'!$B:$B,$B444)</f>
        <v>20000</v>
      </c>
      <c r="K444" s="52">
        <f>SUMIFS('School Library Aid'!H:H,'School Library Aid'!$A:$A,$A444,'School Library Aid'!$B:$B,$B444)</f>
        <v>20000</v>
      </c>
      <c r="L444" s="52">
        <v>0</v>
      </c>
      <c r="M444" s="52">
        <f>SUMIFS('EOS GE24-F23-WEBLOAD'!$G:$G,'EOS GE24-F23-WEBLOAD'!$A:$A,$A444,'EOS GE24-F23-WEBLOAD'!$B:$B,$B444)*2</f>
        <v>324</v>
      </c>
      <c r="N444" s="52">
        <f>SUMIFS(SPED!D:D,SPED!A:A,A444,SPED!B:B,B444)</f>
        <v>0</v>
      </c>
      <c r="O444" s="55">
        <f t="shared" si="76"/>
        <v>99264</v>
      </c>
      <c r="P444" s="52">
        <f t="shared" si="77"/>
        <v>612.74074074074076</v>
      </c>
      <c r="Q444" s="64"/>
      <c r="R444" s="52">
        <f>SUMIFS('EOS GE25-F23-WEBLOAD'!$G:$G,'EOS GE25-F23-WEBLOAD'!$A:$A,$A444,'EOS GE25-F23-WEBLOAD'!$B:$B,$B444)</f>
        <v>162</v>
      </c>
      <c r="S444" s="52">
        <f>SUMIFS(GENED!$O:$O,GENED!$A:$A,$A444,GENED!$B:$B,$B444)</f>
        <v>67716</v>
      </c>
      <c r="T444" s="52">
        <f>SUMIFS(GENED!$AQ:$AQ,GENED!$A:$A,$A444,GENED!$B:$B,$B444)</f>
        <v>22049</v>
      </c>
      <c r="U444" s="52">
        <f>SUMIFS(GENED!$AA:$AA,GENED!$A:$A,$A444,GENED!$B:$B,$B444)</f>
        <v>0</v>
      </c>
      <c r="V444" s="52">
        <f>SUMIFS(GENED!$S:$S,GENED!$A:$A,$A444,GENED!$B:$B,$B444)</f>
        <v>0</v>
      </c>
      <c r="W444" s="53">
        <f>SUMIFS(EL!D:D,EL!$A:$A,$A444,EL!$B:$B,$B444)</f>
        <v>0</v>
      </c>
      <c r="X444" s="52">
        <f>SUMIFS('Student Support Aid'!G:G,'Student Support Aid'!$A:$A,$A444,'Student Support Aid'!$B:$B,$B444)</f>
        <v>20000</v>
      </c>
      <c r="Y444" s="53">
        <f>SUMIFS('School Library Aid'!I:I,'School Library Aid'!$A:$A,$A444,'School Library Aid'!$B:$B,$B444)</f>
        <v>20000</v>
      </c>
      <c r="Z444" s="53">
        <f>SUMIF(AIEA!A:A,A444,AIEA!D:D)</f>
        <v>0</v>
      </c>
      <c r="AA444" s="53">
        <f>SUMIFS('EOS GE25-F23-WEBLOAD'!$G:$G,'EOS GE25-F23-WEBLOAD'!$A:$A,$A444,'EOS GE25-F23-WEBLOAD'!$B:$B,$B444)*2</f>
        <v>324</v>
      </c>
      <c r="AB444" s="53">
        <v>0</v>
      </c>
      <c r="AC444" s="53">
        <f>SUMIFS(SPED!E:E,SPED!A:A,A444,SPED!B:B,B444)</f>
        <v>0</v>
      </c>
      <c r="AD444" s="55">
        <f t="shared" si="78"/>
        <v>130089</v>
      </c>
      <c r="AE444" s="55">
        <f t="shared" si="79"/>
        <v>803.01851851851848</v>
      </c>
      <c r="AF444" s="51"/>
    </row>
    <row r="445" spans="1:32" x14ac:dyDescent="0.25">
      <c r="A445" s="49">
        <v>4140</v>
      </c>
      <c r="B445" s="49">
        <v>7</v>
      </c>
      <c r="C445" s="49" t="s">
        <v>468</v>
      </c>
      <c r="D445" s="5">
        <v>7</v>
      </c>
      <c r="E445" s="52">
        <f>SUMIFS('EOS GE24-F23-WEBLOAD'!$G:$G,'EOS GE24-F23-WEBLOAD'!$A:$A,$A445,'EOS GE24-F23-WEBLOAD'!$B:$B,$B445)</f>
        <v>831.4</v>
      </c>
      <c r="F445" s="52">
        <f>SUMIFS(GENED!$F:$F,GENED!$A:$A,$A445,GENED!$B:$B,$B445)</f>
        <v>228635</v>
      </c>
      <c r="G445" s="52">
        <f>SUMIFS(GENED!$AM:$AM,GENED!$A:$A,$A445,GENED!$B:$B,$B445)</f>
        <v>8950</v>
      </c>
      <c r="H445" s="52">
        <f>SUMIFS(GENED!$J:$J,GENED!$A:$A,$A445,GENED!$B:$B,$B445)</f>
        <v>0</v>
      </c>
      <c r="I445" s="52">
        <f>SUMIFS(EL!C:C,EL!$A:$A,$A445,EL!$B:$B,$B445)</f>
        <v>11299</v>
      </c>
      <c r="J445" s="52">
        <f>SUMIFS('Student Support Aid'!F:F,'Student Support Aid'!$A:$A,$A445,'Student Support Aid'!$B:$B,$B445)</f>
        <v>20000</v>
      </c>
      <c r="K445" s="52">
        <f>SUMIFS('School Library Aid'!H:H,'School Library Aid'!$A:$A,$A445,'School Library Aid'!$B:$B,$B445)</f>
        <v>20000</v>
      </c>
      <c r="L445" s="52">
        <v>0</v>
      </c>
      <c r="M445" s="52">
        <f>SUMIFS('EOS GE24-F23-WEBLOAD'!$G:$G,'EOS GE24-F23-WEBLOAD'!$A:$A,$A445,'EOS GE24-F23-WEBLOAD'!$B:$B,$B445)*2</f>
        <v>1662.8</v>
      </c>
      <c r="N445" s="52">
        <f>SUMIFS(SPED!D:D,SPED!A:A,A445,SPED!B:B,B445)</f>
        <v>0</v>
      </c>
      <c r="O445" s="55">
        <f t="shared" si="76"/>
        <v>290546.8</v>
      </c>
      <c r="P445" s="52">
        <f t="shared" si="77"/>
        <v>349.46692326196774</v>
      </c>
      <c r="Q445" s="64"/>
      <c r="R445" s="52">
        <f>SUMIFS('EOS GE25-F23-WEBLOAD'!$G:$G,'EOS GE25-F23-WEBLOAD'!$A:$A,$A445,'EOS GE25-F23-WEBLOAD'!$B:$B,$B445)</f>
        <v>831.4</v>
      </c>
      <c r="S445" s="52">
        <f>SUMIFS(GENED!$O:$O,GENED!$A:$A,$A445,GENED!$B:$B,$B445)</f>
        <v>347525</v>
      </c>
      <c r="T445" s="52">
        <f>SUMIFS(GENED!$AQ:$AQ,GENED!$A:$A,$A445,GENED!$B:$B,$B445)</f>
        <v>9396</v>
      </c>
      <c r="U445" s="52">
        <f>SUMIFS(GENED!$AA:$AA,GENED!$A:$A,$A445,GENED!$B:$B,$B445)</f>
        <v>0</v>
      </c>
      <c r="V445" s="52">
        <f>SUMIFS(GENED!$S:$S,GENED!$A:$A,$A445,GENED!$B:$B,$B445)</f>
        <v>0</v>
      </c>
      <c r="W445" s="53">
        <f>SUMIFS(EL!D:D,EL!$A:$A,$A445,EL!$B:$B,$B445)</f>
        <v>11299</v>
      </c>
      <c r="X445" s="52">
        <f>SUMIFS('Student Support Aid'!G:G,'Student Support Aid'!$A:$A,$A445,'Student Support Aid'!$B:$B,$B445)</f>
        <v>20000</v>
      </c>
      <c r="Y445" s="53">
        <f>SUMIFS('School Library Aid'!I:I,'School Library Aid'!$A:$A,$A445,'School Library Aid'!$B:$B,$B445)</f>
        <v>20000</v>
      </c>
      <c r="Z445" s="53">
        <f>SUMIF(AIEA!A:A,A445,AIEA!D:D)</f>
        <v>0</v>
      </c>
      <c r="AA445" s="53">
        <f>SUMIFS('EOS GE25-F23-WEBLOAD'!$G:$G,'EOS GE25-F23-WEBLOAD'!$A:$A,$A445,'EOS GE25-F23-WEBLOAD'!$B:$B,$B445)*2</f>
        <v>1662.8</v>
      </c>
      <c r="AB445" s="53">
        <v>0</v>
      </c>
      <c r="AC445" s="53">
        <f>SUMIFS(SPED!E:E,SPED!A:A,A445,SPED!B:B,B445)</f>
        <v>0</v>
      </c>
      <c r="AD445" s="55">
        <f t="shared" si="78"/>
        <v>409882.8</v>
      </c>
      <c r="AE445" s="55">
        <f t="shared" si="79"/>
        <v>493.00312725523213</v>
      </c>
      <c r="AF445" s="51"/>
    </row>
    <row r="446" spans="1:32" x14ac:dyDescent="0.25">
      <c r="A446" s="49">
        <v>4142</v>
      </c>
      <c r="B446" s="49">
        <v>7</v>
      </c>
      <c r="C446" s="49" t="s">
        <v>469</v>
      </c>
      <c r="D446" s="5">
        <v>7</v>
      </c>
      <c r="E446" s="52">
        <f>SUMIFS('EOS GE24-F23-WEBLOAD'!$G:$G,'EOS GE24-F23-WEBLOAD'!$A:$A,$A446,'EOS GE24-F23-WEBLOAD'!$B:$B,$B446)</f>
        <v>569</v>
      </c>
      <c r="F446" s="52">
        <f>SUMIFS(GENED!$F:$F,GENED!$A:$A,$A446,GENED!$B:$B,$B446)</f>
        <v>156475</v>
      </c>
      <c r="G446" s="52">
        <f>SUMIFS(GENED!$AM:$AM,GENED!$A:$A,$A446,GENED!$B:$B,$B446)</f>
        <v>67073</v>
      </c>
      <c r="H446" s="52">
        <f>SUMIFS(GENED!$J:$J,GENED!$A:$A,$A446,GENED!$B:$B,$B446)</f>
        <v>3026</v>
      </c>
      <c r="I446" s="52">
        <f>SUMIFS(EL!C:C,EL!$A:$A,$A446,EL!$B:$B,$B446)</f>
        <v>177500</v>
      </c>
      <c r="J446" s="52">
        <f>SUMIFS('Student Support Aid'!F:F,'Student Support Aid'!$A:$A,$A446,'Student Support Aid'!$B:$B,$B446)</f>
        <v>20000</v>
      </c>
      <c r="K446" s="52">
        <f>SUMIFS('School Library Aid'!H:H,'School Library Aid'!$A:$A,$A446,'School Library Aid'!$B:$B,$B446)</f>
        <v>20000</v>
      </c>
      <c r="L446" s="52">
        <v>0</v>
      </c>
      <c r="M446" s="52">
        <f>SUMIFS('EOS GE24-F23-WEBLOAD'!$G:$G,'EOS GE24-F23-WEBLOAD'!$A:$A,$A446,'EOS GE24-F23-WEBLOAD'!$B:$B,$B446)*2</f>
        <v>1138</v>
      </c>
      <c r="N446" s="52">
        <f>SUMIFS(SPED!D:D,SPED!A:A,A446,SPED!B:B,B446)</f>
        <v>0</v>
      </c>
      <c r="O446" s="55">
        <f t="shared" si="76"/>
        <v>445212</v>
      </c>
      <c r="P446" s="52">
        <f t="shared" si="77"/>
        <v>782.44639718804922</v>
      </c>
      <c r="Q446" s="64"/>
      <c r="R446" s="52">
        <f>SUMIFS('EOS GE25-F23-WEBLOAD'!$G:$G,'EOS GE25-F23-WEBLOAD'!$A:$A,$A446,'EOS GE25-F23-WEBLOAD'!$B:$B,$B446)</f>
        <v>569</v>
      </c>
      <c r="S446" s="52">
        <f>SUMIFS(GENED!$O:$O,GENED!$A:$A,$A446,GENED!$B:$B,$B446)</f>
        <v>237842</v>
      </c>
      <c r="T446" s="52">
        <f>SUMIFS(GENED!$AQ:$AQ,GENED!$A:$A,$A446,GENED!$B:$B,$B446)</f>
        <v>104454</v>
      </c>
      <c r="U446" s="52">
        <f>SUMIFS(GENED!$AA:$AA,GENED!$A:$A,$A446,GENED!$B:$B,$B446)</f>
        <v>0</v>
      </c>
      <c r="V446" s="52">
        <f>SUMIFS(GENED!$S:$S,GENED!$A:$A,$A446,GENED!$B:$B,$B446)</f>
        <v>2872</v>
      </c>
      <c r="W446" s="53">
        <f>SUMIFS(EL!D:D,EL!$A:$A,$A446,EL!$B:$B,$B446)</f>
        <v>177500</v>
      </c>
      <c r="X446" s="52">
        <f>SUMIFS('Student Support Aid'!G:G,'Student Support Aid'!$A:$A,$A446,'Student Support Aid'!$B:$B,$B446)</f>
        <v>20000</v>
      </c>
      <c r="Y446" s="53">
        <f>SUMIFS('School Library Aid'!I:I,'School Library Aid'!$A:$A,$A446,'School Library Aid'!$B:$B,$B446)</f>
        <v>20000</v>
      </c>
      <c r="Z446" s="53">
        <f>SUMIF(AIEA!A:A,A446,AIEA!D:D)</f>
        <v>0</v>
      </c>
      <c r="AA446" s="53">
        <f>SUMIFS('EOS GE25-F23-WEBLOAD'!$G:$G,'EOS GE25-F23-WEBLOAD'!$A:$A,$A446,'EOS GE25-F23-WEBLOAD'!$B:$B,$B446)*2</f>
        <v>1138</v>
      </c>
      <c r="AB446" s="53">
        <v>0</v>
      </c>
      <c r="AC446" s="53">
        <f>SUMIFS(SPED!E:E,SPED!A:A,A446,SPED!B:B,B446)</f>
        <v>0</v>
      </c>
      <c r="AD446" s="55">
        <f t="shared" si="78"/>
        <v>563806</v>
      </c>
      <c r="AE446" s="55">
        <f t="shared" si="79"/>
        <v>990.87170474516699</v>
      </c>
      <c r="AF446" s="51"/>
    </row>
    <row r="447" spans="1:32" x14ac:dyDescent="0.25">
      <c r="A447" s="49">
        <v>4143</v>
      </c>
      <c r="B447" s="49">
        <v>7</v>
      </c>
      <c r="C447" s="49" t="s">
        <v>470</v>
      </c>
      <c r="D447" s="5">
        <v>7</v>
      </c>
      <c r="E447" s="52">
        <f>SUMIFS('EOS GE24-F23-WEBLOAD'!$G:$G,'EOS GE24-F23-WEBLOAD'!$A:$A,$A447,'EOS GE24-F23-WEBLOAD'!$B:$B,$B447)</f>
        <v>936</v>
      </c>
      <c r="F447" s="52">
        <f>SUMIFS(GENED!$F:$F,GENED!$A:$A,$A447,GENED!$B:$B,$B447)</f>
        <v>257400</v>
      </c>
      <c r="G447" s="52">
        <f>SUMIFS(GENED!$AM:$AM,GENED!$A:$A,$A447,GENED!$B:$B,$B447)</f>
        <v>93263</v>
      </c>
      <c r="H447" s="52">
        <f>SUMIFS(GENED!$J:$J,GENED!$A:$A,$A447,GENED!$B:$B,$B447)</f>
        <v>0</v>
      </c>
      <c r="I447" s="52">
        <f>SUMIFS(EL!C:C,EL!$A:$A,$A447,EL!$B:$B,$B447)</f>
        <v>344350</v>
      </c>
      <c r="J447" s="52">
        <f>SUMIFS('Student Support Aid'!F:F,'Student Support Aid'!$A:$A,$A447,'Student Support Aid'!$B:$B,$B447)</f>
        <v>20000</v>
      </c>
      <c r="K447" s="52">
        <f>SUMIFS('School Library Aid'!H:H,'School Library Aid'!$A:$A,$A447,'School Library Aid'!$B:$B,$B447)</f>
        <v>20000</v>
      </c>
      <c r="L447" s="52">
        <v>0</v>
      </c>
      <c r="M447" s="52">
        <f>SUMIFS('EOS GE24-F23-WEBLOAD'!$G:$G,'EOS GE24-F23-WEBLOAD'!$A:$A,$A447,'EOS GE24-F23-WEBLOAD'!$B:$B,$B447)*2</f>
        <v>1872</v>
      </c>
      <c r="N447" s="52">
        <f>SUMIFS(SPED!D:D,SPED!A:A,A447,SPED!B:B,B447)</f>
        <v>0</v>
      </c>
      <c r="O447" s="55">
        <f t="shared" si="76"/>
        <v>736885</v>
      </c>
      <c r="P447" s="52">
        <f t="shared" si="77"/>
        <v>787.27029914529919</v>
      </c>
      <c r="Q447" s="64"/>
      <c r="R447" s="52">
        <f>SUMIFS('EOS GE25-F23-WEBLOAD'!$G:$G,'EOS GE25-F23-WEBLOAD'!$A:$A,$A447,'EOS GE25-F23-WEBLOAD'!$B:$B,$B447)</f>
        <v>1002</v>
      </c>
      <c r="S447" s="52">
        <f>SUMIFS(GENED!$O:$O,GENED!$A:$A,$A447,GENED!$B:$B,$B447)</f>
        <v>418836</v>
      </c>
      <c r="T447" s="52">
        <f>SUMIFS(GENED!$AQ:$AQ,GENED!$A:$A,$A447,GENED!$B:$B,$B447)</f>
        <v>154862</v>
      </c>
      <c r="U447" s="52">
        <f>SUMIFS(GENED!$AA:$AA,GENED!$A:$A,$A447,GENED!$B:$B,$B447)</f>
        <v>0</v>
      </c>
      <c r="V447" s="52">
        <f>SUMIFS(GENED!$S:$S,GENED!$A:$A,$A447,GENED!$B:$B,$B447)</f>
        <v>0</v>
      </c>
      <c r="W447" s="53">
        <f>SUMIFS(EL!D:D,EL!$A:$A,$A447,EL!$B:$B,$B447)</f>
        <v>365650</v>
      </c>
      <c r="X447" s="52">
        <f>SUMIFS('Student Support Aid'!G:G,'Student Support Aid'!$A:$A,$A447,'Student Support Aid'!$B:$B,$B447)</f>
        <v>20000</v>
      </c>
      <c r="Y447" s="53">
        <f>SUMIFS('School Library Aid'!I:I,'School Library Aid'!$A:$A,$A447,'School Library Aid'!$B:$B,$B447)</f>
        <v>20000</v>
      </c>
      <c r="Z447" s="53">
        <f>SUMIF(AIEA!A:A,A447,AIEA!D:D)</f>
        <v>0</v>
      </c>
      <c r="AA447" s="53">
        <f>SUMIFS('EOS GE25-F23-WEBLOAD'!$G:$G,'EOS GE25-F23-WEBLOAD'!$A:$A,$A447,'EOS GE25-F23-WEBLOAD'!$B:$B,$B447)*2</f>
        <v>2004</v>
      </c>
      <c r="AB447" s="53">
        <v>0</v>
      </c>
      <c r="AC447" s="53">
        <f>SUMIFS(SPED!E:E,SPED!A:A,A447,SPED!B:B,B447)</f>
        <v>0</v>
      </c>
      <c r="AD447" s="55">
        <f t="shared" si="78"/>
        <v>981352</v>
      </c>
      <c r="AE447" s="55">
        <f t="shared" si="79"/>
        <v>979.39321357285428</v>
      </c>
      <c r="AF447" s="51"/>
    </row>
    <row r="448" spans="1:32" x14ac:dyDescent="0.25">
      <c r="A448" s="49">
        <v>4144</v>
      </c>
      <c r="B448" s="49">
        <v>7</v>
      </c>
      <c r="C448" s="49" t="s">
        <v>471</v>
      </c>
      <c r="D448" s="5">
        <v>7</v>
      </c>
      <c r="E448" s="52">
        <f>SUMIFS('EOS GE24-F23-WEBLOAD'!$G:$G,'EOS GE24-F23-WEBLOAD'!$A:$A,$A448,'EOS GE24-F23-WEBLOAD'!$B:$B,$B448)</f>
        <v>59</v>
      </c>
      <c r="F448" s="52">
        <f>SUMIFS(GENED!$F:$F,GENED!$A:$A,$A448,GENED!$B:$B,$B448)</f>
        <v>16225</v>
      </c>
      <c r="G448" s="52">
        <f>SUMIFS(GENED!$AM:$AM,GENED!$A:$A,$A448,GENED!$B:$B,$B448)</f>
        <v>57</v>
      </c>
      <c r="H448" s="52">
        <f>SUMIFS(GENED!$J:$J,GENED!$A:$A,$A448,GENED!$B:$B,$B448)</f>
        <v>808</v>
      </c>
      <c r="I448" s="52">
        <f>SUMIFS(EL!C:C,EL!$A:$A,$A448,EL!$B:$B,$B448)</f>
        <v>10918</v>
      </c>
      <c r="J448" s="52">
        <f>SUMIFS('Student Support Aid'!F:F,'Student Support Aid'!$A:$A,$A448,'Student Support Aid'!$B:$B,$B448)</f>
        <v>20000</v>
      </c>
      <c r="K448" s="52">
        <f>SUMIFS('School Library Aid'!H:H,'School Library Aid'!$A:$A,$A448,'School Library Aid'!$B:$B,$B448)</f>
        <v>20000</v>
      </c>
      <c r="L448" s="52">
        <v>0</v>
      </c>
      <c r="M448" s="52">
        <f>SUMIFS('EOS GE24-F23-WEBLOAD'!$G:$G,'EOS GE24-F23-WEBLOAD'!$A:$A,$A448,'EOS GE24-F23-WEBLOAD'!$B:$B,$B448)*2</f>
        <v>118</v>
      </c>
      <c r="N448" s="52">
        <f>SUMIFS(SPED!D:D,SPED!A:A,A448,SPED!B:B,B448)</f>
        <v>0</v>
      </c>
      <c r="O448" s="55">
        <f t="shared" si="76"/>
        <v>68126</v>
      </c>
      <c r="P448" s="52">
        <f t="shared" si="77"/>
        <v>1154.6779661016949</v>
      </c>
      <c r="Q448" s="64"/>
      <c r="R448" s="52">
        <f>SUMIFS('EOS GE25-F23-WEBLOAD'!$G:$G,'EOS GE25-F23-WEBLOAD'!$A:$A,$A448,'EOS GE25-F23-WEBLOAD'!$B:$B,$B448)</f>
        <v>59</v>
      </c>
      <c r="S448" s="52">
        <f>SUMIFS(GENED!$O:$O,GENED!$A:$A,$A448,GENED!$B:$B,$B448)</f>
        <v>24662</v>
      </c>
      <c r="T448" s="52">
        <f>SUMIFS(GENED!$AQ:$AQ,GENED!$A:$A,$A448,GENED!$B:$B,$B448)</f>
        <v>115</v>
      </c>
      <c r="U448" s="52">
        <f>SUMIFS(GENED!$AA:$AA,GENED!$A:$A,$A448,GENED!$B:$B,$B448)</f>
        <v>0</v>
      </c>
      <c r="V448" s="52">
        <f>SUMIFS(GENED!$S:$S,GENED!$A:$A,$A448,GENED!$B:$B,$B448)</f>
        <v>767</v>
      </c>
      <c r="W448" s="53">
        <f>SUMIFS(EL!D:D,EL!$A:$A,$A448,EL!$B:$B,$B448)</f>
        <v>10918</v>
      </c>
      <c r="X448" s="52">
        <f>SUMIFS('Student Support Aid'!G:G,'Student Support Aid'!$A:$A,$A448,'Student Support Aid'!$B:$B,$B448)</f>
        <v>20000</v>
      </c>
      <c r="Y448" s="53">
        <f>SUMIFS('School Library Aid'!I:I,'School Library Aid'!$A:$A,$A448,'School Library Aid'!$B:$B,$B448)</f>
        <v>20000</v>
      </c>
      <c r="Z448" s="53">
        <f>SUMIF(AIEA!A:A,A448,AIEA!D:D)</f>
        <v>0</v>
      </c>
      <c r="AA448" s="53">
        <f>SUMIFS('EOS GE25-F23-WEBLOAD'!$G:$G,'EOS GE25-F23-WEBLOAD'!$A:$A,$A448,'EOS GE25-F23-WEBLOAD'!$B:$B,$B448)*2</f>
        <v>118</v>
      </c>
      <c r="AB448" s="53">
        <v>0</v>
      </c>
      <c r="AC448" s="53">
        <f>SUMIFS(SPED!E:E,SPED!A:A,A448,SPED!B:B,B448)</f>
        <v>0</v>
      </c>
      <c r="AD448" s="55">
        <f t="shared" si="78"/>
        <v>76580</v>
      </c>
      <c r="AE448" s="55">
        <f t="shared" si="79"/>
        <v>1297.9661016949153</v>
      </c>
      <c r="AF448" s="51"/>
    </row>
    <row r="449" spans="1:32" x14ac:dyDescent="0.25">
      <c r="A449" s="49">
        <v>4145</v>
      </c>
      <c r="B449" s="49">
        <v>7</v>
      </c>
      <c r="C449" s="49" t="s">
        <v>472</v>
      </c>
      <c r="D449" s="5">
        <v>7</v>
      </c>
      <c r="E449" s="52">
        <f>SUMIFS('EOS GE24-F23-WEBLOAD'!$G:$G,'EOS GE24-F23-WEBLOAD'!$A:$A,$A449,'EOS GE24-F23-WEBLOAD'!$B:$B,$B449)</f>
        <v>33</v>
      </c>
      <c r="F449" s="52">
        <f>SUMIFS(GENED!$F:$F,GENED!$A:$A,$A449,GENED!$B:$B,$B449)</f>
        <v>9075</v>
      </c>
      <c r="G449" s="52">
        <f>SUMIFS(GENED!$AM:$AM,GENED!$A:$A,$A449,GENED!$B:$B,$B449)</f>
        <v>3078</v>
      </c>
      <c r="H449" s="52">
        <f>SUMIFS(GENED!$J:$J,GENED!$A:$A,$A449,GENED!$B:$B,$B449)</f>
        <v>1513</v>
      </c>
      <c r="I449" s="52">
        <f>SUMIFS(EL!C:C,EL!$A:$A,$A449,EL!$B:$B,$B449)</f>
        <v>0</v>
      </c>
      <c r="J449" s="52">
        <f>SUMIFS('Student Support Aid'!F:F,'Student Support Aid'!$A:$A,$A449,'Student Support Aid'!$B:$B,$B449)</f>
        <v>20000</v>
      </c>
      <c r="K449" s="52">
        <f>SUMIFS('School Library Aid'!H:H,'School Library Aid'!$A:$A,$A449,'School Library Aid'!$B:$B,$B449)</f>
        <v>20000</v>
      </c>
      <c r="L449" s="52">
        <v>0</v>
      </c>
      <c r="M449" s="52">
        <f>SUMIFS('EOS GE24-F23-WEBLOAD'!$G:$G,'EOS GE24-F23-WEBLOAD'!$A:$A,$A449,'EOS GE24-F23-WEBLOAD'!$B:$B,$B449)*2</f>
        <v>66</v>
      </c>
      <c r="N449" s="52">
        <f>SUMIFS(SPED!D:D,SPED!A:A,A449,SPED!B:B,B449)</f>
        <v>0</v>
      </c>
      <c r="O449" s="55">
        <f t="shared" si="76"/>
        <v>53732</v>
      </c>
      <c r="P449" s="52">
        <f t="shared" si="77"/>
        <v>1628.2424242424242</v>
      </c>
      <c r="Q449" s="64"/>
      <c r="R449" s="52">
        <f>SUMIFS('EOS GE25-F23-WEBLOAD'!$G:$G,'EOS GE25-F23-WEBLOAD'!$A:$A,$A449,'EOS GE25-F23-WEBLOAD'!$B:$B,$B449)</f>
        <v>33</v>
      </c>
      <c r="S449" s="52">
        <f>SUMIFS(GENED!$O:$O,GENED!$A:$A,$A449,GENED!$B:$B,$B449)</f>
        <v>13794</v>
      </c>
      <c r="T449" s="52">
        <f>SUMIFS(GENED!$AQ:$AQ,GENED!$A:$A,$A449,GENED!$B:$B,$B449)</f>
        <v>3251</v>
      </c>
      <c r="U449" s="52">
        <f>SUMIFS(GENED!$AA:$AA,GENED!$A:$A,$A449,GENED!$B:$B,$B449)</f>
        <v>0</v>
      </c>
      <c r="V449" s="52">
        <f>SUMIFS(GENED!$S:$S,GENED!$A:$A,$A449,GENED!$B:$B,$B449)</f>
        <v>1434</v>
      </c>
      <c r="W449" s="53">
        <f>SUMIFS(EL!D:D,EL!$A:$A,$A449,EL!$B:$B,$B449)</f>
        <v>0</v>
      </c>
      <c r="X449" s="52">
        <f>SUMIFS('Student Support Aid'!G:G,'Student Support Aid'!$A:$A,$A449,'Student Support Aid'!$B:$B,$B449)</f>
        <v>20000</v>
      </c>
      <c r="Y449" s="53">
        <f>SUMIFS('School Library Aid'!I:I,'School Library Aid'!$A:$A,$A449,'School Library Aid'!$B:$B,$B449)</f>
        <v>20000</v>
      </c>
      <c r="Z449" s="53">
        <f>SUMIF(AIEA!A:A,A449,AIEA!D:D)</f>
        <v>0</v>
      </c>
      <c r="AA449" s="53">
        <f>SUMIFS('EOS GE25-F23-WEBLOAD'!$G:$G,'EOS GE25-F23-WEBLOAD'!$A:$A,$A449,'EOS GE25-F23-WEBLOAD'!$B:$B,$B449)*2</f>
        <v>66</v>
      </c>
      <c r="AB449" s="53">
        <v>0</v>
      </c>
      <c r="AC449" s="53">
        <f>SUMIFS(SPED!E:E,SPED!A:A,A449,SPED!B:B,B449)</f>
        <v>0</v>
      </c>
      <c r="AD449" s="55">
        <f t="shared" si="78"/>
        <v>58545</v>
      </c>
      <c r="AE449" s="55">
        <f t="shared" si="79"/>
        <v>1774.090909090909</v>
      </c>
      <c r="AF449" s="51"/>
    </row>
    <row r="450" spans="1:32" x14ac:dyDescent="0.25">
      <c r="A450" s="49">
        <v>4146</v>
      </c>
      <c r="B450" s="49">
        <v>7</v>
      </c>
      <c r="C450" s="49" t="s">
        <v>473</v>
      </c>
      <c r="D450" s="5">
        <v>7</v>
      </c>
      <c r="E450" s="52">
        <f>SUMIFS('EOS GE24-F23-WEBLOAD'!$G:$G,'EOS GE24-F23-WEBLOAD'!$A:$A,$A450,'EOS GE24-F23-WEBLOAD'!$B:$B,$B450)</f>
        <v>99.2</v>
      </c>
      <c r="F450" s="52">
        <f>SUMIFS(GENED!$F:$F,GENED!$A:$A,$A450,GENED!$B:$B,$B450)</f>
        <v>27280</v>
      </c>
      <c r="G450" s="52">
        <f>SUMIFS(GENED!$AM:$AM,GENED!$A:$A,$A450,GENED!$B:$B,$B450)</f>
        <v>11680</v>
      </c>
      <c r="H450" s="52">
        <f>SUMIFS(GENED!$J:$J,GENED!$A:$A,$A450,GENED!$B:$B,$B450)</f>
        <v>2239</v>
      </c>
      <c r="I450" s="52">
        <f>SUMIFS(EL!C:C,EL!$A:$A,$A450,EL!$B:$B,$B450)</f>
        <v>0</v>
      </c>
      <c r="J450" s="52">
        <f>SUMIFS('Student Support Aid'!F:F,'Student Support Aid'!$A:$A,$A450,'Student Support Aid'!$B:$B,$B450)</f>
        <v>20000</v>
      </c>
      <c r="K450" s="52">
        <f>SUMIFS('School Library Aid'!H:H,'School Library Aid'!$A:$A,$A450,'School Library Aid'!$B:$B,$B450)</f>
        <v>20000</v>
      </c>
      <c r="L450" s="52">
        <v>0</v>
      </c>
      <c r="M450" s="52">
        <f>SUMIFS('EOS GE24-F23-WEBLOAD'!$G:$G,'EOS GE24-F23-WEBLOAD'!$A:$A,$A450,'EOS GE24-F23-WEBLOAD'!$B:$B,$B450)*2</f>
        <v>198.4</v>
      </c>
      <c r="N450" s="52">
        <f>SUMIFS(SPED!D:D,SPED!A:A,A450,SPED!B:B,B450)</f>
        <v>0</v>
      </c>
      <c r="O450" s="55">
        <f t="shared" si="76"/>
        <v>81397.399999999994</v>
      </c>
      <c r="P450" s="52">
        <f t="shared" si="77"/>
        <v>820.53830645161281</v>
      </c>
      <c r="Q450" s="64"/>
      <c r="R450" s="52">
        <f>SUMIFS('EOS GE25-F23-WEBLOAD'!$G:$G,'EOS GE25-F23-WEBLOAD'!$A:$A,$A450,'EOS GE25-F23-WEBLOAD'!$B:$B,$B450)</f>
        <v>99.2</v>
      </c>
      <c r="S450" s="52">
        <f>SUMIFS(GENED!$O:$O,GENED!$A:$A,$A450,GENED!$B:$B,$B450)</f>
        <v>41465</v>
      </c>
      <c r="T450" s="52">
        <f>SUMIFS(GENED!$AQ:$AQ,GENED!$A:$A,$A450,GENED!$B:$B,$B450)</f>
        <v>17643.000000000116</v>
      </c>
      <c r="U450" s="52">
        <f>SUMIFS(GENED!$AA:$AA,GENED!$A:$A,$A450,GENED!$B:$B,$B450)</f>
        <v>0</v>
      </c>
      <c r="V450" s="52">
        <f>SUMIFS(GENED!$S:$S,GENED!$A:$A,$A450,GENED!$B:$B,$B450)</f>
        <v>2124</v>
      </c>
      <c r="W450" s="53">
        <f>SUMIFS(EL!D:D,EL!$A:$A,$A450,EL!$B:$B,$B450)</f>
        <v>0</v>
      </c>
      <c r="X450" s="52">
        <f>SUMIFS('Student Support Aid'!G:G,'Student Support Aid'!$A:$A,$A450,'Student Support Aid'!$B:$B,$B450)</f>
        <v>20000</v>
      </c>
      <c r="Y450" s="53">
        <f>SUMIFS('School Library Aid'!I:I,'School Library Aid'!$A:$A,$A450,'School Library Aid'!$B:$B,$B450)</f>
        <v>20000</v>
      </c>
      <c r="Z450" s="53">
        <f>SUMIF(AIEA!A:A,A450,AIEA!D:D)</f>
        <v>0</v>
      </c>
      <c r="AA450" s="53">
        <f>SUMIFS('EOS GE25-F23-WEBLOAD'!$G:$G,'EOS GE25-F23-WEBLOAD'!$A:$A,$A450,'EOS GE25-F23-WEBLOAD'!$B:$B,$B450)*2</f>
        <v>198.4</v>
      </c>
      <c r="AB450" s="53">
        <v>0</v>
      </c>
      <c r="AC450" s="53">
        <f>SUMIFS(SPED!E:E,SPED!A:A,A450,SPED!B:B,B450)</f>
        <v>0</v>
      </c>
      <c r="AD450" s="55">
        <f t="shared" si="78"/>
        <v>101430.40000000011</v>
      </c>
      <c r="AE450" s="55">
        <f t="shared" si="79"/>
        <v>1022.483870967743</v>
      </c>
      <c r="AF450" s="51"/>
    </row>
    <row r="451" spans="1:32" x14ac:dyDescent="0.25">
      <c r="A451" s="49">
        <v>4150</v>
      </c>
      <c r="B451" s="49">
        <v>7</v>
      </c>
      <c r="C451" s="49" t="s">
        <v>474</v>
      </c>
      <c r="D451" s="5">
        <v>7</v>
      </c>
      <c r="E451" s="52">
        <f>SUMIFS('EOS GE24-F23-WEBLOAD'!$G:$G,'EOS GE24-F23-WEBLOAD'!$A:$A,$A451,'EOS GE24-F23-WEBLOAD'!$B:$B,$B451)</f>
        <v>237.6</v>
      </c>
      <c r="F451" s="52">
        <f>SUMIFS(GENED!$F:$F,GENED!$A:$A,$A451,GENED!$B:$B,$B451)</f>
        <v>65340</v>
      </c>
      <c r="G451" s="52">
        <f>SUMIFS(GENED!$AM:$AM,GENED!$A:$A,$A451,GENED!$B:$B,$B451)</f>
        <v>3783</v>
      </c>
      <c r="H451" s="52">
        <f>SUMIFS(GENED!$J:$J,GENED!$A:$A,$A451,GENED!$B:$B,$B451)</f>
        <v>0</v>
      </c>
      <c r="I451" s="52">
        <f>SUMIFS(EL!C:C,EL!$A:$A,$A451,EL!$B:$B,$B451)</f>
        <v>0</v>
      </c>
      <c r="J451" s="52">
        <f>SUMIFS('Student Support Aid'!F:F,'Student Support Aid'!$A:$A,$A451,'Student Support Aid'!$B:$B,$B451)</f>
        <v>20000</v>
      </c>
      <c r="K451" s="52">
        <f>SUMIFS('School Library Aid'!H:H,'School Library Aid'!$A:$A,$A451,'School Library Aid'!$B:$B,$B451)</f>
        <v>20000</v>
      </c>
      <c r="L451" s="52">
        <v>0</v>
      </c>
      <c r="M451" s="52">
        <f>SUMIFS('EOS GE24-F23-WEBLOAD'!$G:$G,'EOS GE24-F23-WEBLOAD'!$A:$A,$A451,'EOS GE24-F23-WEBLOAD'!$B:$B,$B451)*2</f>
        <v>475.2</v>
      </c>
      <c r="N451" s="52">
        <f>SUMIFS(SPED!D:D,SPED!A:A,A451,SPED!B:B,B451)</f>
        <v>0</v>
      </c>
      <c r="O451" s="55">
        <f t="shared" si="76"/>
        <v>109598.2</v>
      </c>
      <c r="P451" s="52">
        <f t="shared" si="77"/>
        <v>461.27188552188551</v>
      </c>
      <c r="Q451" s="64"/>
      <c r="R451" s="52">
        <f>SUMIFS('EOS GE25-F23-WEBLOAD'!$G:$G,'EOS GE25-F23-WEBLOAD'!$A:$A,$A451,'EOS GE25-F23-WEBLOAD'!$B:$B,$B451)</f>
        <v>237.6</v>
      </c>
      <c r="S451" s="52">
        <f>SUMIFS(GENED!$O:$O,GENED!$A:$A,$A451,GENED!$B:$B,$B451)</f>
        <v>99317</v>
      </c>
      <c r="T451" s="52">
        <f>SUMIFS(GENED!$AQ:$AQ,GENED!$A:$A,$A451,GENED!$B:$B,$B451)</f>
        <v>5911</v>
      </c>
      <c r="U451" s="52">
        <f>SUMIFS(GENED!$AA:$AA,GENED!$A:$A,$A451,GENED!$B:$B,$B451)</f>
        <v>0</v>
      </c>
      <c r="V451" s="52">
        <f>SUMIFS(GENED!$S:$S,GENED!$A:$A,$A451,GENED!$B:$B,$B451)</f>
        <v>0</v>
      </c>
      <c r="W451" s="53">
        <f>SUMIFS(EL!D:D,EL!$A:$A,$A451,EL!$B:$B,$B451)</f>
        <v>0</v>
      </c>
      <c r="X451" s="52">
        <f>SUMIFS('Student Support Aid'!G:G,'Student Support Aid'!$A:$A,$A451,'Student Support Aid'!$B:$B,$B451)</f>
        <v>20000</v>
      </c>
      <c r="Y451" s="53">
        <f>SUMIFS('School Library Aid'!I:I,'School Library Aid'!$A:$A,$A451,'School Library Aid'!$B:$B,$B451)</f>
        <v>20000</v>
      </c>
      <c r="Z451" s="53">
        <f>SUMIF(AIEA!A:A,A451,AIEA!D:D)</f>
        <v>0</v>
      </c>
      <c r="AA451" s="53">
        <f>SUMIFS('EOS GE25-F23-WEBLOAD'!$G:$G,'EOS GE25-F23-WEBLOAD'!$A:$A,$A451,'EOS GE25-F23-WEBLOAD'!$B:$B,$B451)*2</f>
        <v>475.2</v>
      </c>
      <c r="AB451" s="53">
        <v>0</v>
      </c>
      <c r="AC451" s="53">
        <f>SUMIFS(SPED!E:E,SPED!A:A,A451,SPED!B:B,B451)</f>
        <v>0</v>
      </c>
      <c r="AD451" s="55">
        <f t="shared" si="78"/>
        <v>145703.20000000001</v>
      </c>
      <c r="AE451" s="55">
        <f t="shared" si="79"/>
        <v>613.22895622895635</v>
      </c>
      <c r="AF451" s="51"/>
    </row>
    <row r="452" spans="1:32" x14ac:dyDescent="0.25">
      <c r="A452" s="49">
        <v>4151</v>
      </c>
      <c r="B452" s="49">
        <v>7</v>
      </c>
      <c r="C452" s="49" t="s">
        <v>475</v>
      </c>
      <c r="D452" s="5">
        <v>7</v>
      </c>
      <c r="E452" s="52">
        <f>SUMIFS('EOS GE24-F23-WEBLOAD'!$G:$G,'EOS GE24-F23-WEBLOAD'!$A:$A,$A452,'EOS GE24-F23-WEBLOAD'!$B:$B,$B452)</f>
        <v>127.19999999999999</v>
      </c>
      <c r="F452" s="52">
        <f>SUMIFS(GENED!$F:$F,GENED!$A:$A,$A452,GENED!$B:$B,$B452)</f>
        <v>34980</v>
      </c>
      <c r="G452" s="52">
        <f>SUMIFS(GENED!$AM:$AM,GENED!$A:$A,$A452,GENED!$B:$B,$B452)</f>
        <v>1977</v>
      </c>
      <c r="H452" s="52">
        <f>SUMIFS(GENED!$J:$J,GENED!$A:$A,$A452,GENED!$B:$B,$B452)</f>
        <v>1516</v>
      </c>
      <c r="I452" s="52">
        <f>SUMIFS(EL!C:C,EL!$A:$A,$A452,EL!$B:$B,$B452)</f>
        <v>10495</v>
      </c>
      <c r="J452" s="52">
        <f>SUMIFS('Student Support Aid'!F:F,'Student Support Aid'!$A:$A,$A452,'Student Support Aid'!$B:$B,$B452)</f>
        <v>20000</v>
      </c>
      <c r="K452" s="52">
        <f>SUMIFS('School Library Aid'!H:H,'School Library Aid'!$A:$A,$A452,'School Library Aid'!$B:$B,$B452)</f>
        <v>20000</v>
      </c>
      <c r="L452" s="52">
        <v>0</v>
      </c>
      <c r="M452" s="52">
        <f>SUMIFS('EOS GE24-F23-WEBLOAD'!$G:$G,'EOS GE24-F23-WEBLOAD'!$A:$A,$A452,'EOS GE24-F23-WEBLOAD'!$B:$B,$B452)*2</f>
        <v>254.39999999999998</v>
      </c>
      <c r="N452" s="52">
        <f>SUMIFS(SPED!D:D,SPED!A:A,A452,SPED!B:B,B452)</f>
        <v>0</v>
      </c>
      <c r="O452" s="55">
        <f t="shared" si="76"/>
        <v>89222.399999999994</v>
      </c>
      <c r="P452" s="52">
        <f t="shared" si="77"/>
        <v>701.43396226415098</v>
      </c>
      <c r="Q452" s="64"/>
      <c r="R452" s="52">
        <f>SUMIFS('EOS GE25-F23-WEBLOAD'!$G:$G,'EOS GE25-F23-WEBLOAD'!$A:$A,$A452,'EOS GE25-F23-WEBLOAD'!$B:$B,$B452)</f>
        <v>127.19999999999999</v>
      </c>
      <c r="S452" s="52">
        <f>SUMIFS(GENED!$O:$O,GENED!$A:$A,$A452,GENED!$B:$B,$B452)</f>
        <v>53169</v>
      </c>
      <c r="T452" s="52">
        <f>SUMIFS(GENED!$AQ:$AQ,GENED!$A:$A,$A452,GENED!$B:$B,$B452)</f>
        <v>2732</v>
      </c>
      <c r="U452" s="52">
        <f>SUMIFS(GENED!$AA:$AA,GENED!$A:$A,$A452,GENED!$B:$B,$B452)</f>
        <v>0</v>
      </c>
      <c r="V452" s="52">
        <f>SUMIFS(GENED!$S:$S,GENED!$A:$A,$A452,GENED!$B:$B,$B452)</f>
        <v>1437</v>
      </c>
      <c r="W452" s="53">
        <f>SUMIFS(EL!D:D,EL!$A:$A,$A452,EL!$B:$B,$B452)</f>
        <v>10495</v>
      </c>
      <c r="X452" s="52">
        <f>SUMIFS('Student Support Aid'!G:G,'Student Support Aid'!$A:$A,$A452,'Student Support Aid'!$B:$B,$B452)</f>
        <v>20000</v>
      </c>
      <c r="Y452" s="53">
        <f>SUMIFS('School Library Aid'!I:I,'School Library Aid'!$A:$A,$A452,'School Library Aid'!$B:$B,$B452)</f>
        <v>20000</v>
      </c>
      <c r="Z452" s="53">
        <f>SUMIF(AIEA!A:A,A452,AIEA!D:D)</f>
        <v>0</v>
      </c>
      <c r="AA452" s="53">
        <f>SUMIFS('EOS GE25-F23-WEBLOAD'!$G:$G,'EOS GE25-F23-WEBLOAD'!$A:$A,$A452,'EOS GE25-F23-WEBLOAD'!$B:$B,$B452)*2</f>
        <v>254.39999999999998</v>
      </c>
      <c r="AB452" s="53">
        <v>0</v>
      </c>
      <c r="AC452" s="53">
        <f>SUMIFS(SPED!E:E,SPED!A:A,A452,SPED!B:B,B452)</f>
        <v>0</v>
      </c>
      <c r="AD452" s="55">
        <f t="shared" si="78"/>
        <v>108087.4</v>
      </c>
      <c r="AE452" s="55">
        <f t="shared" si="79"/>
        <v>849.74371069182394</v>
      </c>
      <c r="AF452" s="51"/>
    </row>
    <row r="453" spans="1:32" x14ac:dyDescent="0.25">
      <c r="A453" s="49">
        <v>4152</v>
      </c>
      <c r="B453" s="49">
        <v>7</v>
      </c>
      <c r="C453" s="49" t="s">
        <v>476</v>
      </c>
      <c r="D453" s="5">
        <v>7</v>
      </c>
      <c r="E453" s="52">
        <f>SUMIFS('EOS GE24-F23-WEBLOAD'!$G:$G,'EOS GE24-F23-WEBLOAD'!$A:$A,$A453,'EOS GE24-F23-WEBLOAD'!$B:$B,$B453)</f>
        <v>651.80000000000007</v>
      </c>
      <c r="F453" s="52">
        <f>SUMIFS(GENED!$F:$F,GENED!$A:$A,$A453,GENED!$B:$B,$B453)</f>
        <v>179245</v>
      </c>
      <c r="G453" s="52">
        <f>SUMIFS(GENED!$AM:$AM,GENED!$A:$A,$A453,GENED!$B:$B,$B453)</f>
        <v>1689</v>
      </c>
      <c r="H453" s="52">
        <f>SUMIFS(GENED!$J:$J,GENED!$A:$A,$A453,GENED!$B:$B,$B453)</f>
        <v>0</v>
      </c>
      <c r="I453" s="52">
        <f>SUMIFS(EL!C:C,EL!$A:$A,$A453,EL!$B:$B,$B453)</f>
        <v>10739</v>
      </c>
      <c r="J453" s="52">
        <f>SUMIFS('Student Support Aid'!F:F,'Student Support Aid'!$A:$A,$A453,'Student Support Aid'!$B:$B,$B453)</f>
        <v>20000</v>
      </c>
      <c r="K453" s="52">
        <f>SUMIFS('School Library Aid'!H:H,'School Library Aid'!$A:$A,$A453,'School Library Aid'!$B:$B,$B453)</f>
        <v>20000</v>
      </c>
      <c r="L453" s="52">
        <v>0</v>
      </c>
      <c r="M453" s="52">
        <f>SUMIFS('EOS GE24-F23-WEBLOAD'!$G:$G,'EOS GE24-F23-WEBLOAD'!$A:$A,$A453,'EOS GE24-F23-WEBLOAD'!$B:$B,$B453)*2</f>
        <v>1303.6000000000001</v>
      </c>
      <c r="N453" s="52">
        <f>SUMIFS(SPED!D:D,SPED!A:A,A453,SPED!B:B,B453)</f>
        <v>0</v>
      </c>
      <c r="O453" s="55">
        <f t="shared" si="76"/>
        <v>232976.6</v>
      </c>
      <c r="P453" s="52">
        <f t="shared" si="77"/>
        <v>357.43571647744704</v>
      </c>
      <c r="Q453" s="64"/>
      <c r="R453" s="52">
        <f>SUMIFS('EOS GE25-F23-WEBLOAD'!$G:$G,'EOS GE25-F23-WEBLOAD'!$A:$A,$A453,'EOS GE25-F23-WEBLOAD'!$B:$B,$B453)</f>
        <v>651.80000000000007</v>
      </c>
      <c r="S453" s="52">
        <f>SUMIFS(GENED!$O:$O,GENED!$A:$A,$A453,GENED!$B:$B,$B453)</f>
        <v>272453</v>
      </c>
      <c r="T453" s="52">
        <f>SUMIFS(GENED!$AQ:$AQ,GENED!$A:$A,$A453,GENED!$B:$B,$B453)</f>
        <v>2610</v>
      </c>
      <c r="U453" s="52">
        <f>SUMIFS(GENED!$AA:$AA,GENED!$A:$A,$A453,GENED!$B:$B,$B453)</f>
        <v>0</v>
      </c>
      <c r="V453" s="52">
        <f>SUMIFS(GENED!$S:$S,GENED!$A:$A,$A453,GENED!$B:$B,$B453)</f>
        <v>0</v>
      </c>
      <c r="W453" s="53">
        <f>SUMIFS(EL!D:D,EL!$A:$A,$A453,EL!$B:$B,$B453)</f>
        <v>10739</v>
      </c>
      <c r="X453" s="52">
        <f>SUMIFS('Student Support Aid'!G:G,'Student Support Aid'!$A:$A,$A453,'Student Support Aid'!$B:$B,$B453)</f>
        <v>20000</v>
      </c>
      <c r="Y453" s="53">
        <f>SUMIFS('School Library Aid'!I:I,'School Library Aid'!$A:$A,$A453,'School Library Aid'!$B:$B,$B453)</f>
        <v>20000</v>
      </c>
      <c r="Z453" s="53">
        <f>SUMIF(AIEA!A:A,A453,AIEA!D:D)</f>
        <v>0</v>
      </c>
      <c r="AA453" s="53">
        <f>SUMIFS('EOS GE25-F23-WEBLOAD'!$G:$G,'EOS GE25-F23-WEBLOAD'!$A:$A,$A453,'EOS GE25-F23-WEBLOAD'!$B:$B,$B453)*2</f>
        <v>1303.6000000000001</v>
      </c>
      <c r="AB453" s="53">
        <v>0</v>
      </c>
      <c r="AC453" s="53">
        <f>SUMIFS(SPED!E:E,SPED!A:A,A453,SPED!B:B,B453)</f>
        <v>0</v>
      </c>
      <c r="AD453" s="55">
        <f t="shared" si="78"/>
        <v>327105.59999999998</v>
      </c>
      <c r="AE453" s="55">
        <f t="shared" si="79"/>
        <v>501.8496471310217</v>
      </c>
      <c r="AF453" s="51"/>
    </row>
    <row r="454" spans="1:32" x14ac:dyDescent="0.25">
      <c r="A454" s="49">
        <v>4153</v>
      </c>
      <c r="B454" s="49">
        <v>7</v>
      </c>
      <c r="C454" s="49" t="s">
        <v>477</v>
      </c>
      <c r="D454" s="5">
        <v>7</v>
      </c>
      <c r="E454" s="52">
        <f>SUMIFS('EOS GE24-F23-WEBLOAD'!$G:$G,'EOS GE24-F23-WEBLOAD'!$A:$A,$A454,'EOS GE24-F23-WEBLOAD'!$B:$B,$B454)</f>
        <v>344</v>
      </c>
      <c r="F454" s="52">
        <f>SUMIFS(GENED!$F:$F,GENED!$A:$A,$A454,GENED!$B:$B,$B454)</f>
        <v>94600</v>
      </c>
      <c r="G454" s="52">
        <f>SUMIFS(GENED!$AM:$AM,GENED!$A:$A,$A454,GENED!$B:$B,$B454)</f>
        <v>72616</v>
      </c>
      <c r="H454" s="52">
        <f>SUMIFS(GENED!$J:$J,GENED!$A:$A,$A454,GENED!$B:$B,$B454)</f>
        <v>0</v>
      </c>
      <c r="I454" s="52">
        <f>SUMIFS(EL!C:C,EL!$A:$A,$A454,EL!$B:$B,$B454)</f>
        <v>191700</v>
      </c>
      <c r="J454" s="52">
        <f>SUMIFS('Student Support Aid'!F:F,'Student Support Aid'!$A:$A,$A454,'Student Support Aid'!$B:$B,$B454)</f>
        <v>20000</v>
      </c>
      <c r="K454" s="52">
        <f>SUMIFS('School Library Aid'!H:H,'School Library Aid'!$A:$A,$A454,'School Library Aid'!$B:$B,$B454)</f>
        <v>20000</v>
      </c>
      <c r="L454" s="52">
        <v>0</v>
      </c>
      <c r="M454" s="52">
        <f>SUMIFS('EOS GE24-F23-WEBLOAD'!$G:$G,'EOS GE24-F23-WEBLOAD'!$A:$A,$A454,'EOS GE24-F23-WEBLOAD'!$B:$B,$B454)*2</f>
        <v>688</v>
      </c>
      <c r="N454" s="52">
        <f>SUMIFS(SPED!D:D,SPED!A:A,A454,SPED!B:B,B454)</f>
        <v>0</v>
      </c>
      <c r="O454" s="55">
        <f t="shared" si="76"/>
        <v>399604</v>
      </c>
      <c r="P454" s="52">
        <f t="shared" si="77"/>
        <v>1161.6395348837209</v>
      </c>
      <c r="Q454" s="64"/>
      <c r="R454" s="52">
        <f>SUMIFS('EOS GE25-F23-WEBLOAD'!$G:$G,'EOS GE25-F23-WEBLOAD'!$A:$A,$A454,'EOS GE25-F23-WEBLOAD'!$B:$B,$B454)</f>
        <v>344</v>
      </c>
      <c r="S454" s="52">
        <f>SUMIFS(GENED!$O:$O,GENED!$A:$A,$A454,GENED!$B:$B,$B454)</f>
        <v>143792</v>
      </c>
      <c r="T454" s="52">
        <f>SUMIFS(GENED!$AQ:$AQ,GENED!$A:$A,$A454,GENED!$B:$B,$B454)</f>
        <v>102536</v>
      </c>
      <c r="U454" s="52">
        <f>SUMIFS(GENED!$AA:$AA,GENED!$A:$A,$A454,GENED!$B:$B,$B454)</f>
        <v>0</v>
      </c>
      <c r="V454" s="52">
        <f>SUMIFS(GENED!$S:$S,GENED!$A:$A,$A454,GENED!$B:$B,$B454)</f>
        <v>0</v>
      </c>
      <c r="W454" s="53">
        <f>SUMIFS(EL!D:D,EL!$A:$A,$A454,EL!$B:$B,$B454)</f>
        <v>191700</v>
      </c>
      <c r="X454" s="52">
        <f>SUMIFS('Student Support Aid'!G:G,'Student Support Aid'!$A:$A,$A454,'Student Support Aid'!$B:$B,$B454)</f>
        <v>20000</v>
      </c>
      <c r="Y454" s="53">
        <f>SUMIFS('School Library Aid'!I:I,'School Library Aid'!$A:$A,$A454,'School Library Aid'!$B:$B,$B454)</f>
        <v>20000</v>
      </c>
      <c r="Z454" s="53">
        <f>SUMIF(AIEA!A:A,A454,AIEA!D:D)</f>
        <v>0</v>
      </c>
      <c r="AA454" s="53">
        <f>SUMIFS('EOS GE25-F23-WEBLOAD'!$G:$G,'EOS GE25-F23-WEBLOAD'!$A:$A,$A454,'EOS GE25-F23-WEBLOAD'!$B:$B,$B454)*2</f>
        <v>688</v>
      </c>
      <c r="AB454" s="53">
        <v>0</v>
      </c>
      <c r="AC454" s="53">
        <f>SUMIFS(SPED!E:E,SPED!A:A,A454,SPED!B:B,B454)</f>
        <v>0</v>
      </c>
      <c r="AD454" s="55">
        <f t="shared" si="78"/>
        <v>478716</v>
      </c>
      <c r="AE454" s="55">
        <f t="shared" si="79"/>
        <v>1391.6162790697674</v>
      </c>
      <c r="AF454" s="51"/>
    </row>
    <row r="455" spans="1:32" x14ac:dyDescent="0.25">
      <c r="A455" s="49">
        <v>4155</v>
      </c>
      <c r="B455" s="49">
        <v>7</v>
      </c>
      <c r="C455" s="49" t="s">
        <v>478</v>
      </c>
      <c r="D455" s="5">
        <v>7</v>
      </c>
      <c r="E455" s="52">
        <f>SUMIFS('EOS GE24-F23-WEBLOAD'!$G:$G,'EOS GE24-F23-WEBLOAD'!$A:$A,$A455,'EOS GE24-F23-WEBLOAD'!$B:$B,$B455)</f>
        <v>137</v>
      </c>
      <c r="F455" s="52">
        <f>SUMIFS(GENED!$F:$F,GENED!$A:$A,$A455,GENED!$B:$B,$B455)</f>
        <v>37675</v>
      </c>
      <c r="G455" s="52">
        <f>SUMIFS(GENED!$AM:$AM,GENED!$A:$A,$A455,GENED!$B:$B,$B455)</f>
        <v>16725</v>
      </c>
      <c r="H455" s="52">
        <f>SUMIFS(GENED!$J:$J,GENED!$A:$A,$A455,GENED!$B:$B,$B455)</f>
        <v>2956</v>
      </c>
      <c r="I455" s="52">
        <f>SUMIFS(EL!C:C,EL!$A:$A,$A455,EL!$B:$B,$B455)</f>
        <v>0</v>
      </c>
      <c r="J455" s="52">
        <f>SUMIFS('Student Support Aid'!F:F,'Student Support Aid'!$A:$A,$A455,'Student Support Aid'!$B:$B,$B455)</f>
        <v>20000</v>
      </c>
      <c r="K455" s="52">
        <f>SUMIFS('School Library Aid'!H:H,'School Library Aid'!$A:$A,$A455,'School Library Aid'!$B:$B,$B455)</f>
        <v>20000</v>
      </c>
      <c r="L455" s="52">
        <v>36330</v>
      </c>
      <c r="M455" s="52">
        <f>SUMIFS('EOS GE24-F23-WEBLOAD'!$G:$G,'EOS GE24-F23-WEBLOAD'!$A:$A,$A455,'EOS GE24-F23-WEBLOAD'!$B:$B,$B455)*2</f>
        <v>274</v>
      </c>
      <c r="N455" s="52">
        <f>SUMIFS(SPED!D:D,SPED!A:A,A455,SPED!B:B,B455)</f>
        <v>0</v>
      </c>
      <c r="O455" s="55">
        <f t="shared" si="76"/>
        <v>133960</v>
      </c>
      <c r="P455" s="52">
        <f t="shared" si="77"/>
        <v>977.81021897810217</v>
      </c>
      <c r="Q455" s="64"/>
      <c r="R455" s="52">
        <f>SUMIFS('EOS GE25-F23-WEBLOAD'!$G:$G,'EOS GE25-F23-WEBLOAD'!$A:$A,$A455,'EOS GE25-F23-WEBLOAD'!$B:$B,$B455)</f>
        <v>143</v>
      </c>
      <c r="S455" s="52">
        <f>SUMIFS(GENED!$O:$O,GENED!$A:$A,$A455,GENED!$B:$B,$B455)</f>
        <v>59774</v>
      </c>
      <c r="T455" s="52">
        <f>SUMIFS(GENED!$AQ:$AQ,GENED!$A:$A,$A455,GENED!$B:$B,$B455)</f>
        <v>27205</v>
      </c>
      <c r="U455" s="52">
        <f>SUMIFS(GENED!$AA:$AA,GENED!$A:$A,$A455,GENED!$B:$B,$B455)</f>
        <v>0</v>
      </c>
      <c r="V455" s="52">
        <f>SUMIFS(GENED!$S:$S,GENED!$A:$A,$A455,GENED!$B:$B,$B455)</f>
        <v>2927</v>
      </c>
      <c r="W455" s="53">
        <f>SUMIFS(EL!D:D,EL!$A:$A,$A455,EL!$B:$B,$B455)</f>
        <v>0</v>
      </c>
      <c r="X455" s="52">
        <f>SUMIFS('Student Support Aid'!G:G,'Student Support Aid'!$A:$A,$A455,'Student Support Aid'!$B:$B,$B455)</f>
        <v>20000</v>
      </c>
      <c r="Y455" s="53">
        <f>SUMIFS('School Library Aid'!I:I,'School Library Aid'!$A:$A,$A455,'School Library Aid'!$B:$B,$B455)</f>
        <v>20000</v>
      </c>
      <c r="Z455" s="53">
        <f>SUMIF(AIEA!A:A,A455,AIEA!D:D)</f>
        <v>37182</v>
      </c>
      <c r="AA455" s="53">
        <f>SUMIFS('EOS GE25-F23-WEBLOAD'!$G:$G,'EOS GE25-F23-WEBLOAD'!$A:$A,$A455,'EOS GE25-F23-WEBLOAD'!$B:$B,$B455)*2</f>
        <v>286</v>
      </c>
      <c r="AB455" s="53">
        <v>0</v>
      </c>
      <c r="AC455" s="53">
        <f>SUMIFS(SPED!E:E,SPED!A:A,A455,SPED!B:B,B455)</f>
        <v>0</v>
      </c>
      <c r="AD455" s="55">
        <f t="shared" si="78"/>
        <v>167374</v>
      </c>
      <c r="AE455" s="55">
        <f t="shared" si="79"/>
        <v>1170.4475524475524</v>
      </c>
      <c r="AF455" s="51"/>
    </row>
    <row r="456" spans="1:32" x14ac:dyDescent="0.25">
      <c r="A456" s="49">
        <v>4159</v>
      </c>
      <c r="B456" s="49">
        <v>7</v>
      </c>
      <c r="C456" s="49" t="s">
        <v>479</v>
      </c>
      <c r="D456" s="5">
        <v>7</v>
      </c>
      <c r="E456" s="52">
        <f>SUMIFS('EOS GE24-F23-WEBLOAD'!$G:$G,'EOS GE24-F23-WEBLOAD'!$A:$A,$A456,'EOS GE24-F23-WEBLOAD'!$B:$B,$B456)</f>
        <v>1311</v>
      </c>
      <c r="F456" s="52">
        <f>SUMIFS(GENED!$F:$F,GENED!$A:$A,$A456,GENED!$B:$B,$B456)</f>
        <v>360525</v>
      </c>
      <c r="G456" s="52">
        <f>SUMIFS(GENED!$AM:$AM,GENED!$A:$A,$A456,GENED!$B:$B,$B456)</f>
        <v>29684</v>
      </c>
      <c r="H456" s="52">
        <f>SUMIFS(GENED!$J:$J,GENED!$A:$A,$A456,GENED!$B:$B,$B456)</f>
        <v>0</v>
      </c>
      <c r="I456" s="52">
        <f>SUMIFS(EL!C:C,EL!$A:$A,$A456,EL!$B:$B,$B456)</f>
        <v>58272</v>
      </c>
      <c r="J456" s="52">
        <f>SUMIFS('Student Support Aid'!F:F,'Student Support Aid'!$A:$A,$A456,'Student Support Aid'!$B:$B,$B456)</f>
        <v>20000</v>
      </c>
      <c r="K456" s="52">
        <f>SUMIFS('School Library Aid'!H:H,'School Library Aid'!$A:$A,$A456,'School Library Aid'!$B:$B,$B456)</f>
        <v>21120.21</v>
      </c>
      <c r="L456" s="52">
        <v>0</v>
      </c>
      <c r="M456" s="52">
        <f>SUMIFS('EOS GE24-F23-WEBLOAD'!$G:$G,'EOS GE24-F23-WEBLOAD'!$A:$A,$A456,'EOS GE24-F23-WEBLOAD'!$B:$B,$B456)*2</f>
        <v>2622</v>
      </c>
      <c r="N456" s="52">
        <f>SUMIFS(SPED!D:D,SPED!A:A,A456,SPED!B:B,B456)</f>
        <v>0</v>
      </c>
      <c r="O456" s="55">
        <f t="shared" si="76"/>
        <v>492223.21</v>
      </c>
      <c r="P456" s="52">
        <f t="shared" si="77"/>
        <v>375.45630053394359</v>
      </c>
      <c r="Q456" s="64"/>
      <c r="R456" s="52">
        <f>SUMIFS('EOS GE25-F23-WEBLOAD'!$G:$G,'EOS GE25-F23-WEBLOAD'!$A:$A,$A456,'EOS GE25-F23-WEBLOAD'!$B:$B,$B456)</f>
        <v>1311</v>
      </c>
      <c r="S456" s="52">
        <f>SUMIFS(GENED!$O:$O,GENED!$A:$A,$A456,GENED!$B:$B,$B456)</f>
        <v>547998</v>
      </c>
      <c r="T456" s="52">
        <f>SUMIFS(GENED!$AQ:$AQ,GENED!$A:$A,$A456,GENED!$B:$B,$B456)</f>
        <v>46156</v>
      </c>
      <c r="U456" s="52">
        <f>SUMIFS(GENED!$AA:$AA,GENED!$A:$A,$A456,GENED!$B:$B,$B456)</f>
        <v>0</v>
      </c>
      <c r="V456" s="52">
        <f>SUMIFS(GENED!$S:$S,GENED!$A:$A,$A456,GENED!$B:$B,$B456)</f>
        <v>0</v>
      </c>
      <c r="W456" s="53">
        <f>SUMIFS(EL!D:D,EL!$A:$A,$A456,EL!$B:$B,$B456)</f>
        <v>58272</v>
      </c>
      <c r="X456" s="52">
        <f>SUMIFS('Student Support Aid'!G:G,'Student Support Aid'!$A:$A,$A456,'Student Support Aid'!$B:$B,$B456)</f>
        <v>22391.879999999997</v>
      </c>
      <c r="Y456" s="53">
        <f>SUMIFS('School Library Aid'!I:I,'School Library Aid'!$A:$A,$A456,'School Library Aid'!$B:$B,$B456)</f>
        <v>21120.21</v>
      </c>
      <c r="Z456" s="53">
        <f>SUMIF(AIEA!A:A,A456,AIEA!D:D)</f>
        <v>0</v>
      </c>
      <c r="AA456" s="53">
        <f>SUMIFS('EOS GE25-F23-WEBLOAD'!$G:$G,'EOS GE25-F23-WEBLOAD'!$A:$A,$A456,'EOS GE25-F23-WEBLOAD'!$B:$B,$B456)*2</f>
        <v>2622</v>
      </c>
      <c r="AB456" s="53">
        <v>0</v>
      </c>
      <c r="AC456" s="53">
        <f>SUMIFS(SPED!E:E,SPED!A:A,A456,SPED!B:B,B456)</f>
        <v>0</v>
      </c>
      <c r="AD456" s="55">
        <f t="shared" si="78"/>
        <v>698560.09</v>
      </c>
      <c r="AE456" s="55">
        <f t="shared" si="79"/>
        <v>532.8452250190694</v>
      </c>
      <c r="AF456" s="51"/>
    </row>
    <row r="457" spans="1:32" x14ac:dyDescent="0.25">
      <c r="A457" s="49">
        <v>4160</v>
      </c>
      <c r="B457" s="49">
        <v>7</v>
      </c>
      <c r="C457" s="49" t="s">
        <v>480</v>
      </c>
      <c r="D457" s="5">
        <v>7</v>
      </c>
      <c r="E457" s="52">
        <f>SUMIFS('EOS GE24-F23-WEBLOAD'!$G:$G,'EOS GE24-F23-WEBLOAD'!$A:$A,$A457,'EOS GE24-F23-WEBLOAD'!$B:$B,$B457)</f>
        <v>977</v>
      </c>
      <c r="F457" s="52">
        <f>SUMIFS(GENED!$F:$F,GENED!$A:$A,$A457,GENED!$B:$B,$B457)</f>
        <v>268675</v>
      </c>
      <c r="G457" s="52">
        <f>SUMIFS(GENED!$AM:$AM,GENED!$A:$A,$A457,GENED!$B:$B,$B457)</f>
        <v>10225</v>
      </c>
      <c r="H457" s="52">
        <f>SUMIFS(GENED!$J:$J,GENED!$A:$A,$A457,GENED!$B:$B,$B457)</f>
        <v>2177</v>
      </c>
      <c r="I457" s="52">
        <f>SUMIFS(EL!C:C,EL!$A:$A,$A457,EL!$B:$B,$B457)</f>
        <v>10498</v>
      </c>
      <c r="J457" s="52">
        <f>SUMIFS('Student Support Aid'!F:F,'Student Support Aid'!$A:$A,$A457,'Student Support Aid'!$B:$B,$B457)</f>
        <v>20000</v>
      </c>
      <c r="K457" s="52">
        <f>SUMIFS('School Library Aid'!H:H,'School Library Aid'!$A:$A,$A457,'School Library Aid'!$B:$B,$B457)</f>
        <v>20000</v>
      </c>
      <c r="L457" s="52">
        <v>0</v>
      </c>
      <c r="M457" s="52">
        <f>SUMIFS('EOS GE24-F23-WEBLOAD'!$G:$G,'EOS GE24-F23-WEBLOAD'!$A:$A,$A457,'EOS GE24-F23-WEBLOAD'!$B:$B,$B457)*2</f>
        <v>1954</v>
      </c>
      <c r="N457" s="52">
        <f>SUMIFS(SPED!D:D,SPED!A:A,A457,SPED!B:B,B457)</f>
        <v>0</v>
      </c>
      <c r="O457" s="55">
        <f t="shared" si="76"/>
        <v>333529</v>
      </c>
      <c r="P457" s="52">
        <f t="shared" si="77"/>
        <v>341.38075742067554</v>
      </c>
      <c r="Q457" s="64"/>
      <c r="R457" s="52">
        <f>SUMIFS('EOS GE25-F23-WEBLOAD'!$G:$G,'EOS GE25-F23-WEBLOAD'!$A:$A,$A457,'EOS GE25-F23-WEBLOAD'!$B:$B,$B457)</f>
        <v>977</v>
      </c>
      <c r="S457" s="52">
        <f>SUMIFS(GENED!$O:$O,GENED!$A:$A,$A457,GENED!$B:$B,$B457)</f>
        <v>408386</v>
      </c>
      <c r="T457" s="52">
        <f>SUMIFS(GENED!$AQ:$AQ,GENED!$A:$A,$A457,GENED!$B:$B,$B457)</f>
        <v>9246</v>
      </c>
      <c r="U457" s="52">
        <f>SUMIFS(GENED!$AA:$AA,GENED!$A:$A,$A457,GENED!$B:$B,$B457)</f>
        <v>0</v>
      </c>
      <c r="V457" s="52">
        <f>SUMIFS(GENED!$S:$S,GENED!$A:$A,$A457,GENED!$B:$B,$B457)</f>
        <v>2066</v>
      </c>
      <c r="W457" s="53">
        <f>SUMIFS(EL!D:D,EL!$A:$A,$A457,EL!$B:$B,$B457)</f>
        <v>10498</v>
      </c>
      <c r="X457" s="52">
        <f>SUMIFS('Student Support Aid'!G:G,'Student Support Aid'!$A:$A,$A457,'Student Support Aid'!$B:$B,$B457)</f>
        <v>20000</v>
      </c>
      <c r="Y457" s="53">
        <f>SUMIFS('School Library Aid'!I:I,'School Library Aid'!$A:$A,$A457,'School Library Aid'!$B:$B,$B457)</f>
        <v>20000</v>
      </c>
      <c r="Z457" s="53">
        <f>SUMIF(AIEA!A:A,A457,AIEA!D:D)</f>
        <v>0</v>
      </c>
      <c r="AA457" s="53">
        <f>SUMIFS('EOS GE25-F23-WEBLOAD'!$G:$G,'EOS GE25-F23-WEBLOAD'!$A:$A,$A457,'EOS GE25-F23-WEBLOAD'!$B:$B,$B457)*2</f>
        <v>1954</v>
      </c>
      <c r="AB457" s="53">
        <v>0</v>
      </c>
      <c r="AC457" s="53">
        <f>SUMIFS(SPED!E:E,SPED!A:A,A457,SPED!B:B,B457)</f>
        <v>0</v>
      </c>
      <c r="AD457" s="55">
        <f t="shared" si="78"/>
        <v>472150</v>
      </c>
      <c r="AE457" s="55">
        <f t="shared" si="79"/>
        <v>483.26509723643807</v>
      </c>
      <c r="AF457" s="51"/>
    </row>
    <row r="458" spans="1:32" x14ac:dyDescent="0.25">
      <c r="A458" s="49">
        <v>4161</v>
      </c>
      <c r="B458" s="49">
        <v>7</v>
      </c>
      <c r="C458" s="49" t="s">
        <v>481</v>
      </c>
      <c r="D458" s="5">
        <v>7</v>
      </c>
      <c r="E458" s="52">
        <f>SUMIFS('EOS GE24-F23-WEBLOAD'!$G:$G,'EOS GE24-F23-WEBLOAD'!$A:$A,$A458,'EOS GE24-F23-WEBLOAD'!$B:$B,$B458)</f>
        <v>186.39999999999998</v>
      </c>
      <c r="F458" s="52">
        <f>SUMIFS(GENED!$F:$F,GENED!$A:$A,$A458,GENED!$B:$B,$B458)</f>
        <v>51260</v>
      </c>
      <c r="G458" s="52">
        <f>SUMIFS(GENED!$AM:$AM,GENED!$A:$A,$A458,GENED!$B:$B,$B458)</f>
        <v>25701</v>
      </c>
      <c r="H458" s="52">
        <f>SUMIFS(GENED!$J:$J,GENED!$A:$A,$A458,GENED!$B:$B,$B458)</f>
        <v>1550</v>
      </c>
      <c r="I458" s="52">
        <f>SUMIFS(EL!C:C,EL!$A:$A,$A458,EL!$B:$B,$B458)</f>
        <v>10696</v>
      </c>
      <c r="J458" s="52">
        <f>SUMIFS('Student Support Aid'!F:F,'Student Support Aid'!$A:$A,$A458,'Student Support Aid'!$B:$B,$B458)</f>
        <v>20000</v>
      </c>
      <c r="K458" s="52">
        <f>SUMIFS('School Library Aid'!H:H,'School Library Aid'!$A:$A,$A458,'School Library Aid'!$B:$B,$B458)</f>
        <v>20000</v>
      </c>
      <c r="L458" s="52">
        <v>0</v>
      </c>
      <c r="M458" s="52">
        <f>SUMIFS('EOS GE24-F23-WEBLOAD'!$G:$G,'EOS GE24-F23-WEBLOAD'!$A:$A,$A458,'EOS GE24-F23-WEBLOAD'!$B:$B,$B458)*2</f>
        <v>372.79999999999995</v>
      </c>
      <c r="N458" s="52">
        <f>SUMIFS(SPED!D:D,SPED!A:A,A458,SPED!B:B,B458)</f>
        <v>0</v>
      </c>
      <c r="O458" s="55">
        <f t="shared" si="76"/>
        <v>129579.8</v>
      </c>
      <c r="P458" s="52">
        <f t="shared" si="77"/>
        <v>695.1706008583692</v>
      </c>
      <c r="Q458" s="64"/>
      <c r="R458" s="52">
        <f>SUMIFS('EOS GE25-F23-WEBLOAD'!$G:$G,'EOS GE25-F23-WEBLOAD'!$A:$A,$A458,'EOS GE25-F23-WEBLOAD'!$B:$B,$B458)</f>
        <v>224.95</v>
      </c>
      <c r="S458" s="52">
        <f>SUMIFS(GENED!$O:$O,GENED!$A:$A,$A458,GENED!$B:$B,$B458)</f>
        <v>94029</v>
      </c>
      <c r="T458" s="52">
        <f>SUMIFS(GENED!$AQ:$AQ,GENED!$A:$A,$A458,GENED!$B:$B,$B458)</f>
        <v>39583</v>
      </c>
      <c r="U458" s="52">
        <f>SUMIFS(GENED!$AA:$AA,GENED!$A:$A,$A458,GENED!$B:$B,$B458)</f>
        <v>0</v>
      </c>
      <c r="V458" s="52">
        <f>SUMIFS(GENED!$S:$S,GENED!$A:$A,$A458,GENED!$B:$B,$B458)</f>
        <v>1774</v>
      </c>
      <c r="W458" s="53">
        <f>SUMIFS(EL!D:D,EL!$A:$A,$A458,EL!$B:$B,$B458)</f>
        <v>10652</v>
      </c>
      <c r="X458" s="52">
        <f>SUMIFS('Student Support Aid'!G:G,'Student Support Aid'!$A:$A,$A458,'Student Support Aid'!$B:$B,$B458)</f>
        <v>20000</v>
      </c>
      <c r="Y458" s="53">
        <f>SUMIFS('School Library Aid'!I:I,'School Library Aid'!$A:$A,$A458,'School Library Aid'!$B:$B,$B458)</f>
        <v>20000</v>
      </c>
      <c r="Z458" s="53">
        <f>SUMIF(AIEA!A:A,A458,AIEA!D:D)</f>
        <v>0</v>
      </c>
      <c r="AA458" s="53">
        <f>SUMIFS('EOS GE25-F23-WEBLOAD'!$G:$G,'EOS GE25-F23-WEBLOAD'!$A:$A,$A458,'EOS GE25-F23-WEBLOAD'!$B:$B,$B458)*2</f>
        <v>449.9</v>
      </c>
      <c r="AB458" s="53">
        <v>0</v>
      </c>
      <c r="AC458" s="53">
        <f>SUMIFS(SPED!E:E,SPED!A:A,A458,SPED!B:B,B458)</f>
        <v>0</v>
      </c>
      <c r="AD458" s="55">
        <f t="shared" si="78"/>
        <v>186487.9</v>
      </c>
      <c r="AE458" s="55">
        <f t="shared" si="79"/>
        <v>829.01933763058457</v>
      </c>
      <c r="AF458" s="51"/>
    </row>
    <row r="459" spans="1:32" x14ac:dyDescent="0.25">
      <c r="A459" s="49">
        <v>4162</v>
      </c>
      <c r="B459" s="49">
        <v>7</v>
      </c>
      <c r="C459" s="49" t="s">
        <v>482</v>
      </c>
      <c r="D459" s="5">
        <v>7</v>
      </c>
      <c r="E459" s="52">
        <f>SUMIFS('EOS GE24-F23-WEBLOAD'!$G:$G,'EOS GE24-F23-WEBLOAD'!$A:$A,$A459,'EOS GE24-F23-WEBLOAD'!$B:$B,$B459)</f>
        <v>135.6</v>
      </c>
      <c r="F459" s="52">
        <f>SUMIFS(GENED!$F:$F,GENED!$A:$A,$A459,GENED!$B:$B,$B459)</f>
        <v>37290</v>
      </c>
      <c r="G459" s="52">
        <f>SUMIFS(GENED!$AM:$AM,GENED!$A:$A,$A459,GENED!$B:$B,$B459)</f>
        <v>2655</v>
      </c>
      <c r="H459" s="52">
        <f>SUMIFS(GENED!$J:$J,GENED!$A:$A,$A459,GENED!$B:$B,$B459)</f>
        <v>0</v>
      </c>
      <c r="I459" s="52">
        <f>SUMIFS(EL!C:C,EL!$A:$A,$A459,EL!$B:$B,$B459)</f>
        <v>10492</v>
      </c>
      <c r="J459" s="52">
        <f>SUMIFS('Student Support Aid'!F:F,'Student Support Aid'!$A:$A,$A459,'Student Support Aid'!$B:$B,$B459)</f>
        <v>20000</v>
      </c>
      <c r="K459" s="52">
        <f>SUMIFS('School Library Aid'!H:H,'School Library Aid'!$A:$A,$A459,'School Library Aid'!$B:$B,$B459)</f>
        <v>20000</v>
      </c>
      <c r="L459" s="52">
        <v>0</v>
      </c>
      <c r="M459" s="52">
        <f>SUMIFS('EOS GE24-F23-WEBLOAD'!$G:$G,'EOS GE24-F23-WEBLOAD'!$A:$A,$A459,'EOS GE24-F23-WEBLOAD'!$B:$B,$B459)*2</f>
        <v>271.2</v>
      </c>
      <c r="N459" s="52">
        <f>SUMIFS(SPED!D:D,SPED!A:A,A459,SPED!B:B,B459)</f>
        <v>0</v>
      </c>
      <c r="O459" s="55">
        <f t="shared" si="76"/>
        <v>90708.2</v>
      </c>
      <c r="P459" s="52">
        <f t="shared" si="77"/>
        <v>668.93952802359888</v>
      </c>
      <c r="Q459" s="64"/>
      <c r="R459" s="52">
        <f>SUMIFS('EOS GE25-F23-WEBLOAD'!$G:$G,'EOS GE25-F23-WEBLOAD'!$A:$A,$A459,'EOS GE25-F23-WEBLOAD'!$B:$B,$B459)</f>
        <v>130</v>
      </c>
      <c r="S459" s="52">
        <f>SUMIFS(GENED!$O:$O,GENED!$A:$A,$A459,GENED!$B:$B,$B459)</f>
        <v>54340</v>
      </c>
      <c r="T459" s="52">
        <f>SUMIFS(GENED!$AQ:$AQ,GENED!$A:$A,$A459,GENED!$B:$B,$B459)</f>
        <v>4647</v>
      </c>
      <c r="U459" s="52">
        <f>SUMIFS(GENED!$AA:$AA,GENED!$A:$A,$A459,GENED!$B:$B,$B459)</f>
        <v>0</v>
      </c>
      <c r="V459" s="52">
        <f>SUMIFS(GENED!$S:$S,GENED!$A:$A,$A459,GENED!$B:$B,$B459)</f>
        <v>0</v>
      </c>
      <c r="W459" s="53">
        <f>SUMIFS(EL!D:D,EL!$A:$A,$A459,EL!$B:$B,$B459)</f>
        <v>10493</v>
      </c>
      <c r="X459" s="52">
        <f>SUMIFS('Student Support Aid'!G:G,'Student Support Aid'!$A:$A,$A459,'Student Support Aid'!$B:$B,$B459)</f>
        <v>20000</v>
      </c>
      <c r="Y459" s="53">
        <f>SUMIFS('School Library Aid'!I:I,'School Library Aid'!$A:$A,$A459,'School Library Aid'!$B:$B,$B459)</f>
        <v>20000</v>
      </c>
      <c r="Z459" s="53">
        <f>SUMIF(AIEA!A:A,A459,AIEA!D:D)</f>
        <v>0</v>
      </c>
      <c r="AA459" s="53">
        <f>SUMIFS('EOS GE25-F23-WEBLOAD'!$G:$G,'EOS GE25-F23-WEBLOAD'!$A:$A,$A459,'EOS GE25-F23-WEBLOAD'!$B:$B,$B459)*2</f>
        <v>260</v>
      </c>
      <c r="AB459" s="53">
        <v>0</v>
      </c>
      <c r="AC459" s="53">
        <f>SUMIFS(SPED!E:E,SPED!A:A,A459,SPED!B:B,B459)</f>
        <v>0</v>
      </c>
      <c r="AD459" s="55">
        <f t="shared" si="78"/>
        <v>109740</v>
      </c>
      <c r="AE459" s="55">
        <f t="shared" si="79"/>
        <v>844.15384615384619</v>
      </c>
      <c r="AF459" s="51"/>
    </row>
    <row r="460" spans="1:32" x14ac:dyDescent="0.25">
      <c r="A460" s="49">
        <v>4164</v>
      </c>
      <c r="B460" s="49">
        <v>7</v>
      </c>
      <c r="C460" s="49" t="s">
        <v>483</v>
      </c>
      <c r="D460" s="5">
        <v>7</v>
      </c>
      <c r="E460" s="52">
        <f>SUMIFS('EOS GE24-F23-WEBLOAD'!$G:$G,'EOS GE24-F23-WEBLOAD'!$A:$A,$A460,'EOS GE24-F23-WEBLOAD'!$B:$B,$B460)</f>
        <v>84</v>
      </c>
      <c r="F460" s="52">
        <f>SUMIFS(GENED!$F:$F,GENED!$A:$A,$A460,GENED!$B:$B,$B460)</f>
        <v>23100</v>
      </c>
      <c r="G460" s="52">
        <f>SUMIFS(GENED!$AM:$AM,GENED!$A:$A,$A460,GENED!$B:$B,$B460)</f>
        <v>803</v>
      </c>
      <c r="H460" s="52">
        <f>SUMIFS(GENED!$J:$J,GENED!$A:$A,$A460,GENED!$B:$B,$B460)</f>
        <v>0</v>
      </c>
      <c r="I460" s="52">
        <f>SUMIFS(EL!C:C,EL!$A:$A,$A460,EL!$B:$B,$B460)</f>
        <v>10484</v>
      </c>
      <c r="J460" s="52">
        <f>SUMIFS('Student Support Aid'!F:F,'Student Support Aid'!$A:$A,$A460,'Student Support Aid'!$B:$B,$B460)</f>
        <v>20000</v>
      </c>
      <c r="K460" s="52">
        <f>SUMIFS('School Library Aid'!H:H,'School Library Aid'!$A:$A,$A460,'School Library Aid'!$B:$B,$B460)</f>
        <v>20000</v>
      </c>
      <c r="L460" s="52">
        <v>0</v>
      </c>
      <c r="M460" s="52">
        <f>SUMIFS('EOS GE24-F23-WEBLOAD'!$G:$G,'EOS GE24-F23-WEBLOAD'!$A:$A,$A460,'EOS GE24-F23-WEBLOAD'!$B:$B,$B460)*2</f>
        <v>168</v>
      </c>
      <c r="N460" s="52">
        <f>SUMIFS(SPED!D:D,SPED!A:A,A460,SPED!B:B,B460)</f>
        <v>0</v>
      </c>
      <c r="O460" s="55">
        <f t="shared" si="76"/>
        <v>74555</v>
      </c>
      <c r="P460" s="52">
        <f t="shared" ref="P460:P491" si="80">IFERROR(O460/E460,0)</f>
        <v>887.55952380952385</v>
      </c>
      <c r="Q460" s="64"/>
      <c r="R460" s="52">
        <f>SUMIFS('EOS GE25-F23-WEBLOAD'!$G:$G,'EOS GE25-F23-WEBLOAD'!$A:$A,$A460,'EOS GE25-F23-WEBLOAD'!$B:$B,$B460)</f>
        <v>84</v>
      </c>
      <c r="S460" s="52">
        <f>SUMIFS(GENED!$O:$O,GENED!$A:$A,$A460,GENED!$B:$B,$B460)</f>
        <v>35112</v>
      </c>
      <c r="T460" s="52">
        <f>SUMIFS(GENED!$AQ:$AQ,GENED!$A:$A,$A460,GENED!$B:$B,$B460)</f>
        <v>726</v>
      </c>
      <c r="U460" s="52">
        <f>SUMIFS(GENED!$AA:$AA,GENED!$A:$A,$A460,GENED!$B:$B,$B460)</f>
        <v>0</v>
      </c>
      <c r="V460" s="52">
        <f>SUMIFS(GENED!$S:$S,GENED!$A:$A,$A460,GENED!$B:$B,$B460)</f>
        <v>0</v>
      </c>
      <c r="W460" s="53">
        <f>SUMIFS(EL!D:D,EL!$A:$A,$A460,EL!$B:$B,$B460)</f>
        <v>10484</v>
      </c>
      <c r="X460" s="52">
        <f>SUMIFS('Student Support Aid'!G:G,'Student Support Aid'!$A:$A,$A460,'Student Support Aid'!$B:$B,$B460)</f>
        <v>20000</v>
      </c>
      <c r="Y460" s="53">
        <f>SUMIFS('School Library Aid'!I:I,'School Library Aid'!$A:$A,$A460,'School Library Aid'!$B:$B,$B460)</f>
        <v>20000</v>
      </c>
      <c r="Z460" s="53">
        <f>SUMIF(AIEA!A:A,A460,AIEA!D:D)</f>
        <v>0</v>
      </c>
      <c r="AA460" s="53">
        <f>SUMIFS('EOS GE25-F23-WEBLOAD'!$G:$G,'EOS GE25-F23-WEBLOAD'!$A:$A,$A460,'EOS GE25-F23-WEBLOAD'!$B:$B,$B460)*2</f>
        <v>168</v>
      </c>
      <c r="AB460" s="53">
        <v>0</v>
      </c>
      <c r="AC460" s="53">
        <f>SUMIFS(SPED!E:E,SPED!A:A,A460,SPED!B:B,B460)</f>
        <v>0</v>
      </c>
      <c r="AD460" s="55">
        <f t="shared" si="78"/>
        <v>86490</v>
      </c>
      <c r="AE460" s="55">
        <f t="shared" ref="AE460:AE491" si="81">IFERROR(AD460/R460,0)</f>
        <v>1029.6428571428571</v>
      </c>
      <c r="AF460" s="51"/>
    </row>
    <row r="461" spans="1:32" x14ac:dyDescent="0.25">
      <c r="A461" s="49">
        <v>4166</v>
      </c>
      <c r="B461" s="49">
        <v>7</v>
      </c>
      <c r="C461" s="49" t="s">
        <v>484</v>
      </c>
      <c r="D461" s="5">
        <v>7</v>
      </c>
      <c r="E461" s="52">
        <f>SUMIFS('EOS GE24-F23-WEBLOAD'!$G:$G,'EOS GE24-F23-WEBLOAD'!$A:$A,$A461,'EOS GE24-F23-WEBLOAD'!$B:$B,$B461)</f>
        <v>174</v>
      </c>
      <c r="F461" s="52">
        <f>SUMIFS(GENED!$F:$F,GENED!$A:$A,$A461,GENED!$B:$B,$B461)</f>
        <v>47850</v>
      </c>
      <c r="G461" s="52">
        <f>SUMIFS(GENED!$AM:$AM,GENED!$A:$A,$A461,GENED!$B:$B,$B461)</f>
        <v>19391</v>
      </c>
      <c r="H461" s="52">
        <f>SUMIFS(GENED!$J:$J,GENED!$A:$A,$A461,GENED!$B:$B,$B461)</f>
        <v>2395</v>
      </c>
      <c r="I461" s="52">
        <f>SUMIFS(EL!C:C,EL!$A:$A,$A461,EL!$B:$B,$B461)</f>
        <v>0</v>
      </c>
      <c r="J461" s="52">
        <f>SUMIFS('Student Support Aid'!F:F,'Student Support Aid'!$A:$A,$A461,'Student Support Aid'!$B:$B,$B461)</f>
        <v>20000</v>
      </c>
      <c r="K461" s="52">
        <f>SUMIFS('School Library Aid'!H:H,'School Library Aid'!$A:$A,$A461,'School Library Aid'!$B:$B,$B461)</f>
        <v>20000</v>
      </c>
      <c r="L461" s="52">
        <v>0</v>
      </c>
      <c r="M461" s="52">
        <f>SUMIFS('EOS GE24-F23-WEBLOAD'!$G:$G,'EOS GE24-F23-WEBLOAD'!$A:$A,$A461,'EOS GE24-F23-WEBLOAD'!$B:$B,$B461)*2</f>
        <v>348</v>
      </c>
      <c r="N461" s="52">
        <f>SUMIFS(SPED!D:D,SPED!A:A,A461,SPED!B:B,B461)</f>
        <v>0</v>
      </c>
      <c r="O461" s="55">
        <f t="shared" si="76"/>
        <v>109984</v>
      </c>
      <c r="P461" s="52">
        <f t="shared" si="80"/>
        <v>632.09195402298849</v>
      </c>
      <c r="Q461" s="64"/>
      <c r="R461" s="52">
        <f>SUMIFS('EOS GE25-F23-WEBLOAD'!$G:$G,'EOS GE25-F23-WEBLOAD'!$A:$A,$A461,'EOS GE25-F23-WEBLOAD'!$B:$B,$B461)</f>
        <v>180</v>
      </c>
      <c r="S461" s="52">
        <f>SUMIFS(GENED!$O:$O,GENED!$A:$A,$A461,GENED!$B:$B,$B461)</f>
        <v>75240</v>
      </c>
      <c r="T461" s="52">
        <f>SUMIFS(GENED!$AQ:$AQ,GENED!$A:$A,$A461,GENED!$B:$B,$B461)</f>
        <v>30697</v>
      </c>
      <c r="U461" s="52">
        <f>SUMIFS(GENED!$AA:$AA,GENED!$A:$A,$A461,GENED!$B:$B,$B461)</f>
        <v>0</v>
      </c>
      <c r="V461" s="52">
        <f>SUMIFS(GENED!$S:$S,GENED!$A:$A,$A461,GENED!$B:$B,$B461)</f>
        <v>2350</v>
      </c>
      <c r="W461" s="53">
        <f>SUMIFS(EL!D:D,EL!$A:$A,$A461,EL!$B:$B,$B461)</f>
        <v>0</v>
      </c>
      <c r="X461" s="52">
        <f>SUMIFS('Student Support Aid'!G:G,'Student Support Aid'!$A:$A,$A461,'Student Support Aid'!$B:$B,$B461)</f>
        <v>20000</v>
      </c>
      <c r="Y461" s="53">
        <f>SUMIFS('School Library Aid'!I:I,'School Library Aid'!$A:$A,$A461,'School Library Aid'!$B:$B,$B461)</f>
        <v>20000</v>
      </c>
      <c r="Z461" s="53">
        <f>SUMIF(AIEA!A:A,A461,AIEA!D:D)</f>
        <v>20142</v>
      </c>
      <c r="AA461" s="53">
        <f>SUMIFS('EOS GE25-F23-WEBLOAD'!$G:$G,'EOS GE25-F23-WEBLOAD'!$A:$A,$A461,'EOS GE25-F23-WEBLOAD'!$B:$B,$B461)*2</f>
        <v>360</v>
      </c>
      <c r="AB461" s="53">
        <v>0</v>
      </c>
      <c r="AC461" s="53">
        <f>SUMIFS(SPED!E:E,SPED!A:A,A461,SPED!B:B,B461)</f>
        <v>0</v>
      </c>
      <c r="AD461" s="55">
        <f t="shared" si="78"/>
        <v>168789</v>
      </c>
      <c r="AE461" s="55">
        <f t="shared" si="81"/>
        <v>937.7166666666667</v>
      </c>
      <c r="AF461" s="51"/>
    </row>
    <row r="462" spans="1:32" x14ac:dyDescent="0.25">
      <c r="A462" s="49">
        <v>4167</v>
      </c>
      <c r="B462" s="49">
        <v>7</v>
      </c>
      <c r="C462" s="49" t="s">
        <v>485</v>
      </c>
      <c r="D462" s="5">
        <v>7</v>
      </c>
      <c r="E462" s="52">
        <f>SUMIFS('EOS GE24-F23-WEBLOAD'!$G:$G,'EOS GE24-F23-WEBLOAD'!$A:$A,$A462,'EOS GE24-F23-WEBLOAD'!$B:$B,$B462)</f>
        <v>455</v>
      </c>
      <c r="F462" s="52">
        <f>SUMIFS(GENED!$F:$F,GENED!$A:$A,$A462,GENED!$B:$B,$B462)</f>
        <v>125125</v>
      </c>
      <c r="G462" s="52">
        <f>SUMIFS(GENED!$AM:$AM,GENED!$A:$A,$A462,GENED!$B:$B,$B462)</f>
        <v>2005</v>
      </c>
      <c r="H462" s="52">
        <f>SUMIFS(GENED!$J:$J,GENED!$A:$A,$A462,GENED!$B:$B,$B462)</f>
        <v>44</v>
      </c>
      <c r="I462" s="52">
        <f>SUMIFS(EL!C:C,EL!$A:$A,$A462,EL!$B:$B,$B462)</f>
        <v>10494</v>
      </c>
      <c r="J462" s="52">
        <f>SUMIFS('Student Support Aid'!F:F,'Student Support Aid'!$A:$A,$A462,'Student Support Aid'!$B:$B,$B462)</f>
        <v>20000</v>
      </c>
      <c r="K462" s="52">
        <f>SUMIFS('School Library Aid'!H:H,'School Library Aid'!$A:$A,$A462,'School Library Aid'!$B:$B,$B462)</f>
        <v>20000</v>
      </c>
      <c r="L462" s="52">
        <v>0</v>
      </c>
      <c r="M462" s="52">
        <f>SUMIFS('EOS GE24-F23-WEBLOAD'!$G:$G,'EOS GE24-F23-WEBLOAD'!$A:$A,$A462,'EOS GE24-F23-WEBLOAD'!$B:$B,$B462)*2</f>
        <v>910</v>
      </c>
      <c r="N462" s="52">
        <f>SUMIFS(SPED!D:D,SPED!A:A,A462,SPED!B:B,B462)</f>
        <v>0</v>
      </c>
      <c r="O462" s="55">
        <f t="shared" si="76"/>
        <v>178578</v>
      </c>
      <c r="P462" s="52">
        <f t="shared" si="80"/>
        <v>392.4791208791209</v>
      </c>
      <c r="Q462" s="64"/>
      <c r="R462" s="52">
        <f>SUMIFS('EOS GE25-F23-WEBLOAD'!$G:$G,'EOS GE25-F23-WEBLOAD'!$A:$A,$A462,'EOS GE25-F23-WEBLOAD'!$B:$B,$B462)</f>
        <v>455</v>
      </c>
      <c r="S462" s="52">
        <f>SUMIFS(GENED!$O:$O,GENED!$A:$A,$A462,GENED!$B:$B,$B462)</f>
        <v>190190</v>
      </c>
      <c r="T462" s="52">
        <f>SUMIFS(GENED!$AQ:$AQ,GENED!$A:$A,$A462,GENED!$B:$B,$B462)</f>
        <v>3099</v>
      </c>
      <c r="U462" s="52">
        <f>SUMIFS(GENED!$AA:$AA,GENED!$A:$A,$A462,GENED!$B:$B,$B462)</f>
        <v>0</v>
      </c>
      <c r="V462" s="52">
        <f>SUMIFS(GENED!$S:$S,GENED!$A:$A,$A462,GENED!$B:$B,$B462)</f>
        <v>41</v>
      </c>
      <c r="W462" s="53">
        <f>SUMIFS(EL!D:D,EL!$A:$A,$A462,EL!$B:$B,$B462)</f>
        <v>10494</v>
      </c>
      <c r="X462" s="52">
        <f>SUMIFS('Student Support Aid'!G:G,'Student Support Aid'!$A:$A,$A462,'Student Support Aid'!$B:$B,$B462)</f>
        <v>20000</v>
      </c>
      <c r="Y462" s="53">
        <f>SUMIFS('School Library Aid'!I:I,'School Library Aid'!$A:$A,$A462,'School Library Aid'!$B:$B,$B462)</f>
        <v>20000</v>
      </c>
      <c r="Z462" s="53">
        <f>SUMIF(AIEA!A:A,A462,AIEA!D:D)</f>
        <v>0</v>
      </c>
      <c r="AA462" s="53">
        <f>SUMIFS('EOS GE25-F23-WEBLOAD'!$G:$G,'EOS GE25-F23-WEBLOAD'!$A:$A,$A462,'EOS GE25-F23-WEBLOAD'!$B:$B,$B462)*2</f>
        <v>910</v>
      </c>
      <c r="AB462" s="53">
        <v>0</v>
      </c>
      <c r="AC462" s="53">
        <f>SUMIFS(SPED!E:E,SPED!A:A,A462,SPED!B:B,B462)</f>
        <v>0</v>
      </c>
      <c r="AD462" s="55">
        <f t="shared" si="78"/>
        <v>244734</v>
      </c>
      <c r="AE462" s="55">
        <f t="shared" si="81"/>
        <v>537.87692307692305</v>
      </c>
      <c r="AF462" s="51"/>
    </row>
    <row r="463" spans="1:32" x14ac:dyDescent="0.25">
      <c r="A463" s="49">
        <v>4168</v>
      </c>
      <c r="B463" s="49">
        <v>7</v>
      </c>
      <c r="C463" s="49" t="s">
        <v>486</v>
      </c>
      <c r="D463" s="5">
        <v>7</v>
      </c>
      <c r="E463" s="52">
        <f>SUMIFS('EOS GE24-F23-WEBLOAD'!$G:$G,'EOS GE24-F23-WEBLOAD'!$A:$A,$A463,'EOS GE24-F23-WEBLOAD'!$B:$B,$B463)</f>
        <v>95</v>
      </c>
      <c r="F463" s="52">
        <f>SUMIFS(GENED!$F:$F,GENED!$A:$A,$A463,GENED!$B:$B,$B463)</f>
        <v>26125</v>
      </c>
      <c r="G463" s="52">
        <f>SUMIFS(GENED!$AM:$AM,GENED!$A:$A,$A463,GENED!$B:$B,$B463)</f>
        <v>4779</v>
      </c>
      <c r="H463" s="52">
        <f>SUMIFS(GENED!$J:$J,GENED!$A:$A,$A463,GENED!$B:$B,$B463)</f>
        <v>1856</v>
      </c>
      <c r="I463" s="52">
        <f>SUMIFS(EL!C:C,EL!$A:$A,$A463,EL!$B:$B,$B463)</f>
        <v>0</v>
      </c>
      <c r="J463" s="52">
        <f>SUMIFS('Student Support Aid'!F:F,'Student Support Aid'!$A:$A,$A463,'Student Support Aid'!$B:$B,$B463)</f>
        <v>20000</v>
      </c>
      <c r="K463" s="52">
        <f>SUMIFS('School Library Aid'!H:H,'School Library Aid'!$A:$A,$A463,'School Library Aid'!$B:$B,$B463)</f>
        <v>20000</v>
      </c>
      <c r="L463" s="52">
        <v>0</v>
      </c>
      <c r="M463" s="52">
        <f>SUMIFS('EOS GE24-F23-WEBLOAD'!$G:$G,'EOS GE24-F23-WEBLOAD'!$A:$A,$A463,'EOS GE24-F23-WEBLOAD'!$B:$B,$B463)*2</f>
        <v>190</v>
      </c>
      <c r="N463" s="52">
        <f>SUMIFS(SPED!D:D,SPED!A:A,A463,SPED!B:B,B463)</f>
        <v>0</v>
      </c>
      <c r="O463" s="55">
        <f t="shared" si="76"/>
        <v>72950</v>
      </c>
      <c r="P463" s="52">
        <f t="shared" si="80"/>
        <v>767.89473684210532</v>
      </c>
      <c r="Q463" s="64"/>
      <c r="R463" s="52">
        <f>SUMIFS('EOS GE25-F23-WEBLOAD'!$G:$G,'EOS GE25-F23-WEBLOAD'!$A:$A,$A463,'EOS GE25-F23-WEBLOAD'!$B:$B,$B463)</f>
        <v>95</v>
      </c>
      <c r="S463" s="52">
        <f>SUMIFS(GENED!$O:$O,GENED!$A:$A,$A463,GENED!$B:$B,$B463)</f>
        <v>39710</v>
      </c>
      <c r="T463" s="52">
        <f>SUMIFS(GENED!$AQ:$AQ,GENED!$A:$A,$A463,GENED!$B:$B,$B463)</f>
        <v>7483</v>
      </c>
      <c r="U463" s="52">
        <f>SUMIFS(GENED!$AA:$AA,GENED!$A:$A,$A463,GENED!$B:$B,$B463)</f>
        <v>0</v>
      </c>
      <c r="V463" s="52">
        <f>SUMIFS(GENED!$S:$S,GENED!$A:$A,$A463,GENED!$B:$B,$B463)</f>
        <v>1760</v>
      </c>
      <c r="W463" s="53">
        <f>SUMIFS(EL!D:D,EL!$A:$A,$A463,EL!$B:$B,$B463)</f>
        <v>0</v>
      </c>
      <c r="X463" s="52">
        <f>SUMIFS('Student Support Aid'!G:G,'Student Support Aid'!$A:$A,$A463,'Student Support Aid'!$B:$B,$B463)</f>
        <v>20000</v>
      </c>
      <c r="Y463" s="53">
        <f>SUMIFS('School Library Aid'!I:I,'School Library Aid'!$A:$A,$A463,'School Library Aid'!$B:$B,$B463)</f>
        <v>20000</v>
      </c>
      <c r="Z463" s="53">
        <f>SUMIF(AIEA!A:A,A463,AIEA!D:D)</f>
        <v>0</v>
      </c>
      <c r="AA463" s="53">
        <f>SUMIFS('EOS GE25-F23-WEBLOAD'!$G:$G,'EOS GE25-F23-WEBLOAD'!$A:$A,$A463,'EOS GE25-F23-WEBLOAD'!$B:$B,$B463)*2</f>
        <v>190</v>
      </c>
      <c r="AB463" s="53">
        <v>0</v>
      </c>
      <c r="AC463" s="53">
        <f>SUMIFS(SPED!E:E,SPED!A:A,A463,SPED!B:B,B463)</f>
        <v>0</v>
      </c>
      <c r="AD463" s="55">
        <f t="shared" si="78"/>
        <v>89143</v>
      </c>
      <c r="AE463" s="55">
        <f t="shared" si="81"/>
        <v>938.34736842105258</v>
      </c>
      <c r="AF463" s="51"/>
    </row>
    <row r="464" spans="1:32" x14ac:dyDescent="0.25">
      <c r="A464" s="49">
        <v>4169</v>
      </c>
      <c r="B464" s="49">
        <v>7</v>
      </c>
      <c r="C464" s="49" t="s">
        <v>487</v>
      </c>
      <c r="D464" s="5">
        <v>7</v>
      </c>
      <c r="E464" s="52">
        <f>SUMIFS('EOS GE24-F23-WEBLOAD'!$G:$G,'EOS GE24-F23-WEBLOAD'!$A:$A,$A464,'EOS GE24-F23-WEBLOAD'!$B:$B,$B464)</f>
        <v>349</v>
      </c>
      <c r="F464" s="52">
        <f>SUMIFS(GENED!$F:$F,GENED!$A:$A,$A464,GENED!$B:$B,$B464)</f>
        <v>95975</v>
      </c>
      <c r="G464" s="52">
        <f>SUMIFS(GENED!$AM:$AM,GENED!$A:$A,$A464,GENED!$B:$B,$B464)</f>
        <v>42494</v>
      </c>
      <c r="H464" s="52">
        <f>SUMIFS(GENED!$J:$J,GENED!$A:$A,$A464,GENED!$B:$B,$B464)</f>
        <v>0</v>
      </c>
      <c r="I464" s="52">
        <f>SUMIFS(EL!C:C,EL!$A:$A,$A464,EL!$B:$B,$B464)</f>
        <v>35500</v>
      </c>
      <c r="J464" s="52">
        <f>SUMIFS('Student Support Aid'!F:F,'Student Support Aid'!$A:$A,$A464,'Student Support Aid'!$B:$B,$B464)</f>
        <v>20000</v>
      </c>
      <c r="K464" s="52">
        <f>SUMIFS('School Library Aid'!H:H,'School Library Aid'!$A:$A,$A464,'School Library Aid'!$B:$B,$B464)</f>
        <v>20000</v>
      </c>
      <c r="L464" s="52">
        <v>0</v>
      </c>
      <c r="M464" s="52">
        <f>SUMIFS('EOS GE24-F23-WEBLOAD'!$G:$G,'EOS GE24-F23-WEBLOAD'!$A:$A,$A464,'EOS GE24-F23-WEBLOAD'!$B:$B,$B464)*2</f>
        <v>698</v>
      </c>
      <c r="N464" s="52">
        <f>SUMIFS(SPED!D:D,SPED!A:A,A464,SPED!B:B,B464)</f>
        <v>0</v>
      </c>
      <c r="O464" s="55">
        <f t="shared" si="76"/>
        <v>214667</v>
      </c>
      <c r="P464" s="52">
        <f t="shared" si="80"/>
        <v>615.09169054441259</v>
      </c>
      <c r="Q464" s="64"/>
      <c r="R464" s="52">
        <f>SUMIFS('EOS GE25-F23-WEBLOAD'!$G:$G,'EOS GE25-F23-WEBLOAD'!$A:$A,$A464,'EOS GE25-F23-WEBLOAD'!$B:$B,$B464)</f>
        <v>349</v>
      </c>
      <c r="S464" s="52">
        <f>SUMIFS(GENED!$O:$O,GENED!$A:$A,$A464,GENED!$B:$B,$B464)</f>
        <v>145882</v>
      </c>
      <c r="T464" s="52">
        <f>SUMIFS(GENED!$AQ:$AQ,GENED!$A:$A,$A464,GENED!$B:$B,$B464)</f>
        <v>66222</v>
      </c>
      <c r="U464" s="52">
        <f>SUMIFS(GENED!$AA:$AA,GENED!$A:$A,$A464,GENED!$B:$B,$B464)</f>
        <v>0</v>
      </c>
      <c r="V464" s="52">
        <f>SUMIFS(GENED!$S:$S,GENED!$A:$A,$A464,GENED!$B:$B,$B464)</f>
        <v>0</v>
      </c>
      <c r="W464" s="53">
        <f>SUMIFS(EL!D:D,EL!$A:$A,$A464,EL!$B:$B,$B464)</f>
        <v>35500</v>
      </c>
      <c r="X464" s="52">
        <f>SUMIFS('Student Support Aid'!G:G,'Student Support Aid'!$A:$A,$A464,'Student Support Aid'!$B:$B,$B464)</f>
        <v>20000</v>
      </c>
      <c r="Y464" s="53">
        <f>SUMIFS('School Library Aid'!I:I,'School Library Aid'!$A:$A,$A464,'School Library Aid'!$B:$B,$B464)</f>
        <v>20000</v>
      </c>
      <c r="Z464" s="53">
        <f>SUMIF(AIEA!A:A,A464,AIEA!D:D)</f>
        <v>0</v>
      </c>
      <c r="AA464" s="53">
        <f>SUMIFS('EOS GE25-F23-WEBLOAD'!$G:$G,'EOS GE25-F23-WEBLOAD'!$A:$A,$A464,'EOS GE25-F23-WEBLOAD'!$B:$B,$B464)*2</f>
        <v>698</v>
      </c>
      <c r="AB464" s="53">
        <v>0</v>
      </c>
      <c r="AC464" s="53">
        <f>SUMIFS(SPED!E:E,SPED!A:A,A464,SPED!B:B,B464)</f>
        <v>0</v>
      </c>
      <c r="AD464" s="55">
        <f t="shared" si="78"/>
        <v>288302</v>
      </c>
      <c r="AE464" s="55">
        <f t="shared" si="81"/>
        <v>826.08022922636098</v>
      </c>
      <c r="AF464" s="51"/>
    </row>
    <row r="465" spans="1:32" x14ac:dyDescent="0.25">
      <c r="A465" s="49">
        <v>4170</v>
      </c>
      <c r="B465" s="49">
        <v>7</v>
      </c>
      <c r="C465" s="49" t="s">
        <v>488</v>
      </c>
      <c r="D465" s="5">
        <v>7</v>
      </c>
      <c r="E465" s="52">
        <f>SUMIFS('EOS GE24-F23-WEBLOAD'!$G:$G,'EOS GE24-F23-WEBLOAD'!$A:$A,$A465,'EOS GE24-F23-WEBLOAD'!$B:$B,$B465)</f>
        <v>1852</v>
      </c>
      <c r="F465" s="52">
        <f>SUMIFS(GENED!$F:$F,GENED!$A:$A,$A465,GENED!$B:$B,$B465)</f>
        <v>509300</v>
      </c>
      <c r="G465" s="52">
        <f>SUMIFS(GENED!$AM:$AM,GENED!$A:$A,$A465,GENED!$B:$B,$B465)</f>
        <v>213239</v>
      </c>
      <c r="H465" s="52">
        <f>SUMIFS(GENED!$J:$J,GENED!$A:$A,$A465,GENED!$B:$B,$B465)</f>
        <v>0</v>
      </c>
      <c r="I465" s="52">
        <f>SUMIFS(EL!C:C,EL!$A:$A,$A465,EL!$B:$B,$B465)</f>
        <v>443750</v>
      </c>
      <c r="J465" s="52">
        <f>SUMIFS('Student Support Aid'!F:F,'Student Support Aid'!$A:$A,$A465,'Student Support Aid'!$B:$B,$B465)</f>
        <v>22112.879999999997</v>
      </c>
      <c r="K465" s="52">
        <f>SUMIFS('School Library Aid'!H:H,'School Library Aid'!$A:$A,$A465,'School Library Aid'!$B:$B,$B465)</f>
        <v>29835.719999999998</v>
      </c>
      <c r="L465" s="52">
        <v>0</v>
      </c>
      <c r="M465" s="52">
        <f>SUMIFS('EOS GE24-F23-WEBLOAD'!$G:$G,'EOS GE24-F23-WEBLOAD'!$A:$A,$A465,'EOS GE24-F23-WEBLOAD'!$B:$B,$B465)*2</f>
        <v>3704</v>
      </c>
      <c r="N465" s="52">
        <f>SUMIFS(SPED!D:D,SPED!A:A,A465,SPED!B:B,B465)</f>
        <v>0</v>
      </c>
      <c r="O465" s="55">
        <f t="shared" si="76"/>
        <v>1221941.5999999999</v>
      </c>
      <c r="P465" s="52">
        <f t="shared" si="80"/>
        <v>659.79568034557224</v>
      </c>
      <c r="Q465" s="64"/>
      <c r="R465" s="52">
        <f>SUMIFS('EOS GE25-F23-WEBLOAD'!$G:$G,'EOS GE25-F23-WEBLOAD'!$A:$A,$A465,'EOS GE25-F23-WEBLOAD'!$B:$B,$B465)</f>
        <v>1954</v>
      </c>
      <c r="S465" s="52">
        <f>SUMIFS(GENED!$O:$O,GENED!$A:$A,$A465,GENED!$B:$B,$B465)</f>
        <v>816772</v>
      </c>
      <c r="T465" s="52">
        <f>SUMIFS(GENED!$AQ:$AQ,GENED!$A:$A,$A465,GENED!$B:$B,$B465)</f>
        <v>350062</v>
      </c>
      <c r="U465" s="52">
        <f>SUMIFS(GENED!$AA:$AA,GENED!$A:$A,$A465,GENED!$B:$B,$B465)</f>
        <v>0</v>
      </c>
      <c r="V465" s="52">
        <f>SUMIFS(GENED!$S:$S,GENED!$A:$A,$A465,GENED!$B:$B,$B465)</f>
        <v>0</v>
      </c>
      <c r="W465" s="53">
        <f>SUMIFS(EL!D:D,EL!$A:$A,$A465,EL!$B:$B,$B465)</f>
        <v>486350</v>
      </c>
      <c r="X465" s="52">
        <f>SUMIFS('Student Support Aid'!G:G,'Student Support Aid'!$A:$A,$A465,'Student Support Aid'!$B:$B,$B465)</f>
        <v>33374.32</v>
      </c>
      <c r="Y465" s="53">
        <f>SUMIFS('School Library Aid'!I:I,'School Library Aid'!$A:$A,$A465,'School Library Aid'!$B:$B,$B465)</f>
        <v>31478.94</v>
      </c>
      <c r="Z465" s="53">
        <f>SUMIF(AIEA!A:A,A465,AIEA!D:D)</f>
        <v>0</v>
      </c>
      <c r="AA465" s="53">
        <f>SUMIFS('EOS GE25-F23-WEBLOAD'!$G:$G,'EOS GE25-F23-WEBLOAD'!$A:$A,$A465,'EOS GE25-F23-WEBLOAD'!$B:$B,$B465)*2</f>
        <v>3908</v>
      </c>
      <c r="AB465" s="53">
        <v>0</v>
      </c>
      <c r="AC465" s="53">
        <f>SUMIFS(SPED!E:E,SPED!A:A,A465,SPED!B:B,B465)</f>
        <v>0</v>
      </c>
      <c r="AD465" s="55">
        <f t="shared" si="78"/>
        <v>1721945.26</v>
      </c>
      <c r="AE465" s="55">
        <f t="shared" si="81"/>
        <v>881.24117707267146</v>
      </c>
      <c r="AF465" s="51"/>
    </row>
    <row r="466" spans="1:32" x14ac:dyDescent="0.25">
      <c r="A466" s="49">
        <v>4171</v>
      </c>
      <c r="B466" s="49">
        <v>7</v>
      </c>
      <c r="C466" s="49" t="s">
        <v>489</v>
      </c>
      <c r="D466" s="5">
        <v>7</v>
      </c>
      <c r="E466" s="52">
        <f>SUMIFS('EOS GE24-F23-WEBLOAD'!$G:$G,'EOS GE24-F23-WEBLOAD'!$A:$A,$A466,'EOS GE24-F23-WEBLOAD'!$B:$B,$B466)</f>
        <v>864</v>
      </c>
      <c r="F466" s="52">
        <f>SUMIFS(GENED!$F:$F,GENED!$A:$A,$A466,GENED!$B:$B,$B466)</f>
        <v>237600</v>
      </c>
      <c r="G466" s="52">
        <f>SUMIFS(GENED!$AM:$AM,GENED!$A:$A,$A466,GENED!$B:$B,$B466)</f>
        <v>38114</v>
      </c>
      <c r="H466" s="52">
        <f>SUMIFS(GENED!$J:$J,GENED!$A:$A,$A466,GENED!$B:$B,$B466)</f>
        <v>0</v>
      </c>
      <c r="I466" s="52">
        <f>SUMIFS(EL!C:C,EL!$A:$A,$A466,EL!$B:$B,$B466)</f>
        <v>213000</v>
      </c>
      <c r="J466" s="52">
        <f>SUMIFS('Student Support Aid'!F:F,'Student Support Aid'!$A:$A,$A466,'Student Support Aid'!$B:$B,$B466)</f>
        <v>20000</v>
      </c>
      <c r="K466" s="52">
        <f>SUMIFS('School Library Aid'!H:H,'School Library Aid'!$A:$A,$A466,'School Library Aid'!$B:$B,$B466)</f>
        <v>20000</v>
      </c>
      <c r="L466" s="52">
        <v>0</v>
      </c>
      <c r="M466" s="52">
        <f>SUMIFS('EOS GE24-F23-WEBLOAD'!$G:$G,'EOS GE24-F23-WEBLOAD'!$A:$A,$A466,'EOS GE24-F23-WEBLOAD'!$B:$B,$B466)*2</f>
        <v>1728</v>
      </c>
      <c r="N466" s="52">
        <f>SUMIFS(SPED!D:D,SPED!A:A,A466,SPED!B:B,B466)</f>
        <v>0</v>
      </c>
      <c r="O466" s="55">
        <f t="shared" si="76"/>
        <v>530442</v>
      </c>
      <c r="P466" s="52">
        <f t="shared" si="80"/>
        <v>613.9375</v>
      </c>
      <c r="Q466" s="64"/>
      <c r="R466" s="52">
        <f>SUMIFS('EOS GE25-F23-WEBLOAD'!$G:$G,'EOS GE25-F23-WEBLOAD'!$A:$A,$A466,'EOS GE25-F23-WEBLOAD'!$B:$B,$B466)</f>
        <v>864</v>
      </c>
      <c r="S466" s="52">
        <f>SUMIFS(GENED!$O:$O,GENED!$A:$A,$A466,GENED!$B:$B,$B466)</f>
        <v>361152</v>
      </c>
      <c r="T466" s="52">
        <f>SUMIFS(GENED!$AQ:$AQ,GENED!$A:$A,$A466,GENED!$B:$B,$B466)</f>
        <v>59294</v>
      </c>
      <c r="U466" s="52">
        <f>SUMIFS(GENED!$AA:$AA,GENED!$A:$A,$A466,GENED!$B:$B,$B466)</f>
        <v>0</v>
      </c>
      <c r="V466" s="52">
        <f>SUMIFS(GENED!$S:$S,GENED!$A:$A,$A466,GENED!$B:$B,$B466)</f>
        <v>0</v>
      </c>
      <c r="W466" s="53">
        <f>SUMIFS(EL!D:D,EL!$A:$A,$A466,EL!$B:$B,$B466)</f>
        <v>213000</v>
      </c>
      <c r="X466" s="52">
        <f>SUMIFS('Student Support Aid'!G:G,'Student Support Aid'!$A:$A,$A466,'Student Support Aid'!$B:$B,$B466)</f>
        <v>20000</v>
      </c>
      <c r="Y466" s="53">
        <f>SUMIFS('School Library Aid'!I:I,'School Library Aid'!$A:$A,$A466,'School Library Aid'!$B:$B,$B466)</f>
        <v>20000</v>
      </c>
      <c r="Z466" s="53">
        <f>SUMIF(AIEA!A:A,A466,AIEA!D:D)</f>
        <v>0</v>
      </c>
      <c r="AA466" s="53">
        <f>SUMIFS('EOS GE25-F23-WEBLOAD'!$G:$G,'EOS GE25-F23-WEBLOAD'!$A:$A,$A466,'EOS GE25-F23-WEBLOAD'!$B:$B,$B466)*2</f>
        <v>1728</v>
      </c>
      <c r="AB466" s="53">
        <v>0</v>
      </c>
      <c r="AC466" s="53">
        <f>SUMIFS(SPED!E:E,SPED!A:A,A466,SPED!B:B,B466)</f>
        <v>0</v>
      </c>
      <c r="AD466" s="55">
        <f t="shared" si="78"/>
        <v>675174</v>
      </c>
      <c r="AE466" s="55">
        <f t="shared" si="81"/>
        <v>781.45138888888891</v>
      </c>
      <c r="AF466" s="51"/>
    </row>
    <row r="467" spans="1:32" x14ac:dyDescent="0.25">
      <c r="A467" s="49">
        <v>4178</v>
      </c>
      <c r="B467" s="49">
        <v>7</v>
      </c>
      <c r="C467" s="49" t="s">
        <v>490</v>
      </c>
      <c r="D467" s="5">
        <v>7</v>
      </c>
      <c r="E467" s="52">
        <f>SUMIFS('EOS GE24-F23-WEBLOAD'!$G:$G,'EOS GE24-F23-WEBLOAD'!$A:$A,$A467,'EOS GE24-F23-WEBLOAD'!$B:$B,$B467)</f>
        <v>192</v>
      </c>
      <c r="F467" s="52">
        <f>SUMIFS(GENED!$F:$F,GENED!$A:$A,$A467,GENED!$B:$B,$B467)</f>
        <v>52800</v>
      </c>
      <c r="G467" s="52">
        <f>SUMIFS(GENED!$AM:$AM,GENED!$A:$A,$A467,GENED!$B:$B,$B467)</f>
        <v>18875</v>
      </c>
      <c r="H467" s="52">
        <f>SUMIFS(GENED!$J:$J,GENED!$A:$A,$A467,GENED!$B:$B,$B467)</f>
        <v>0</v>
      </c>
      <c r="I467" s="52">
        <f>SUMIFS(EL!C:C,EL!$A:$A,$A467,EL!$B:$B,$B467)</f>
        <v>85200</v>
      </c>
      <c r="J467" s="52">
        <f>SUMIFS('Student Support Aid'!F:F,'Student Support Aid'!$A:$A,$A467,'Student Support Aid'!$B:$B,$B467)</f>
        <v>20000</v>
      </c>
      <c r="K467" s="52">
        <f>SUMIFS('School Library Aid'!H:H,'School Library Aid'!$A:$A,$A467,'School Library Aid'!$B:$B,$B467)</f>
        <v>20000</v>
      </c>
      <c r="L467" s="52">
        <v>0</v>
      </c>
      <c r="M467" s="52">
        <f>SUMIFS('EOS GE24-F23-WEBLOAD'!$G:$G,'EOS GE24-F23-WEBLOAD'!$A:$A,$A467,'EOS GE24-F23-WEBLOAD'!$B:$B,$B467)*2</f>
        <v>384</v>
      </c>
      <c r="N467" s="52">
        <f>SUMIFS(SPED!D:D,SPED!A:A,A467,SPED!B:B,B467)</f>
        <v>0</v>
      </c>
      <c r="O467" s="55">
        <f t="shared" si="76"/>
        <v>197259</v>
      </c>
      <c r="P467" s="52">
        <f t="shared" si="80"/>
        <v>1027.390625</v>
      </c>
      <c r="Q467" s="64"/>
      <c r="R467" s="52">
        <f>SUMIFS('EOS GE25-F23-WEBLOAD'!$G:$G,'EOS GE25-F23-WEBLOAD'!$A:$A,$A467,'EOS GE25-F23-WEBLOAD'!$B:$B,$B467)</f>
        <v>192</v>
      </c>
      <c r="S467" s="52">
        <f>SUMIFS(GENED!$O:$O,GENED!$A:$A,$A467,GENED!$B:$B,$B467)</f>
        <v>80256</v>
      </c>
      <c r="T467" s="52">
        <f>SUMIFS(GENED!$AQ:$AQ,GENED!$A:$A,$A467,GENED!$B:$B,$B467)</f>
        <v>29534</v>
      </c>
      <c r="U467" s="52">
        <f>SUMIFS(GENED!$AA:$AA,GENED!$A:$A,$A467,GENED!$B:$B,$B467)</f>
        <v>0</v>
      </c>
      <c r="V467" s="52">
        <f>SUMIFS(GENED!$S:$S,GENED!$A:$A,$A467,GENED!$B:$B,$B467)</f>
        <v>0</v>
      </c>
      <c r="W467" s="53">
        <f>SUMIFS(EL!D:D,EL!$A:$A,$A467,EL!$B:$B,$B467)</f>
        <v>85200</v>
      </c>
      <c r="X467" s="52">
        <f>SUMIFS('Student Support Aid'!G:G,'Student Support Aid'!$A:$A,$A467,'Student Support Aid'!$B:$B,$B467)</f>
        <v>20000</v>
      </c>
      <c r="Y467" s="53">
        <f>SUMIFS('School Library Aid'!I:I,'School Library Aid'!$A:$A,$A467,'School Library Aid'!$B:$B,$B467)</f>
        <v>20000</v>
      </c>
      <c r="Z467" s="53">
        <f>SUMIF(AIEA!A:A,A467,AIEA!D:D)</f>
        <v>0</v>
      </c>
      <c r="AA467" s="53">
        <f>SUMIFS('EOS GE25-F23-WEBLOAD'!$G:$G,'EOS GE25-F23-WEBLOAD'!$A:$A,$A467,'EOS GE25-F23-WEBLOAD'!$B:$B,$B467)*2</f>
        <v>384</v>
      </c>
      <c r="AB467" s="53">
        <v>0</v>
      </c>
      <c r="AC467" s="53">
        <f>SUMIFS(SPED!E:E,SPED!A:A,A467,SPED!B:B,B467)</f>
        <v>0</v>
      </c>
      <c r="AD467" s="55">
        <f t="shared" si="78"/>
        <v>235374</v>
      </c>
      <c r="AE467" s="55">
        <f t="shared" si="81"/>
        <v>1225.90625</v>
      </c>
      <c r="AF467" s="51"/>
    </row>
    <row r="468" spans="1:32" x14ac:dyDescent="0.25">
      <c r="A468" s="49">
        <v>4181</v>
      </c>
      <c r="B468" s="49">
        <v>7</v>
      </c>
      <c r="C468" s="49" t="s">
        <v>491</v>
      </c>
      <c r="D468" s="5">
        <v>7</v>
      </c>
      <c r="E468" s="52">
        <f>SUMIFS('EOS GE24-F23-WEBLOAD'!$G:$G,'EOS GE24-F23-WEBLOAD'!$A:$A,$A468,'EOS GE24-F23-WEBLOAD'!$B:$B,$B468)</f>
        <v>1637</v>
      </c>
      <c r="F468" s="52">
        <f>SUMIFS(GENED!$F:$F,GENED!$A:$A,$A468,GENED!$B:$B,$B468)</f>
        <v>450175</v>
      </c>
      <c r="G468" s="52">
        <f>SUMIFS(GENED!$AM:$AM,GENED!$A:$A,$A468,GENED!$B:$B,$B468)</f>
        <v>211100</v>
      </c>
      <c r="H468" s="52">
        <f>SUMIFS(GENED!$J:$J,GENED!$A:$A,$A468,GENED!$B:$B,$B468)</f>
        <v>0</v>
      </c>
      <c r="I468" s="52">
        <f>SUMIFS(EL!C:C,EL!$A:$A,$A468,EL!$B:$B,$B468)</f>
        <v>511200</v>
      </c>
      <c r="J468" s="52">
        <f>SUMIFS('Student Support Aid'!F:F,'Student Support Aid'!$A:$A,$A468,'Student Support Aid'!$B:$B,$B468)</f>
        <v>20000</v>
      </c>
      <c r="K468" s="52">
        <f>SUMIFS('School Library Aid'!H:H,'School Library Aid'!$A:$A,$A468,'School Library Aid'!$B:$B,$B468)</f>
        <v>26372.07</v>
      </c>
      <c r="L468" s="52">
        <v>0</v>
      </c>
      <c r="M468" s="52">
        <f>SUMIFS('EOS GE24-F23-WEBLOAD'!$G:$G,'EOS GE24-F23-WEBLOAD'!$A:$A,$A468,'EOS GE24-F23-WEBLOAD'!$B:$B,$B468)*2</f>
        <v>3274</v>
      </c>
      <c r="N468" s="52">
        <f>SUMIFS(SPED!D:D,SPED!A:A,A468,SPED!B:B,B468)</f>
        <v>0</v>
      </c>
      <c r="O468" s="55">
        <f t="shared" si="76"/>
        <v>1222121.07</v>
      </c>
      <c r="P468" s="52">
        <f t="shared" si="80"/>
        <v>746.56143555284063</v>
      </c>
      <c r="Q468" s="64"/>
      <c r="R468" s="52">
        <f>SUMIFS('EOS GE25-F23-WEBLOAD'!$G:$G,'EOS GE25-F23-WEBLOAD'!$A:$A,$A468,'EOS GE25-F23-WEBLOAD'!$B:$B,$B468)</f>
        <v>1637</v>
      </c>
      <c r="S468" s="52">
        <f>SUMIFS(GENED!$O:$O,GENED!$A:$A,$A468,GENED!$B:$B,$B468)</f>
        <v>684266</v>
      </c>
      <c r="T468" s="52">
        <f>SUMIFS(GENED!$AQ:$AQ,GENED!$A:$A,$A468,GENED!$B:$B,$B468)</f>
        <v>328683</v>
      </c>
      <c r="U468" s="52">
        <f>SUMIFS(GENED!$AA:$AA,GENED!$A:$A,$A468,GENED!$B:$B,$B468)</f>
        <v>0</v>
      </c>
      <c r="V468" s="52">
        <f>SUMIFS(GENED!$S:$S,GENED!$A:$A,$A468,GENED!$B:$B,$B468)</f>
        <v>0</v>
      </c>
      <c r="W468" s="53">
        <f>SUMIFS(EL!D:D,EL!$A:$A,$A468,EL!$B:$B,$B468)</f>
        <v>511200</v>
      </c>
      <c r="X468" s="52">
        <f>SUMIFS('Student Support Aid'!G:G,'Student Support Aid'!$A:$A,$A468,'Student Support Aid'!$B:$B,$B468)</f>
        <v>27959.959999999995</v>
      </c>
      <c r="Y468" s="53">
        <f>SUMIFS('School Library Aid'!I:I,'School Library Aid'!$A:$A,$A468,'School Library Aid'!$B:$B,$B468)</f>
        <v>26372.07</v>
      </c>
      <c r="Z468" s="53">
        <f>SUMIF(AIEA!A:A,A468,AIEA!D:D)</f>
        <v>0</v>
      </c>
      <c r="AA468" s="53">
        <f>SUMIFS('EOS GE25-F23-WEBLOAD'!$G:$G,'EOS GE25-F23-WEBLOAD'!$A:$A,$A468,'EOS GE25-F23-WEBLOAD'!$B:$B,$B468)*2</f>
        <v>3274</v>
      </c>
      <c r="AB468" s="53">
        <v>0</v>
      </c>
      <c r="AC468" s="53">
        <f>SUMIFS(SPED!E:E,SPED!A:A,A468,SPED!B:B,B468)</f>
        <v>0</v>
      </c>
      <c r="AD468" s="55">
        <f t="shared" si="78"/>
        <v>1581755.03</v>
      </c>
      <c r="AE468" s="55">
        <f t="shared" si="81"/>
        <v>966.25230910201594</v>
      </c>
      <c r="AF468" s="51"/>
    </row>
    <row r="469" spans="1:32" x14ac:dyDescent="0.25">
      <c r="A469" s="49">
        <v>4183</v>
      </c>
      <c r="B469" s="49">
        <v>7</v>
      </c>
      <c r="C469" s="49" t="s">
        <v>492</v>
      </c>
      <c r="D469" s="5">
        <v>7</v>
      </c>
      <c r="E469" s="52">
        <f>SUMIFS('EOS GE24-F23-WEBLOAD'!$G:$G,'EOS GE24-F23-WEBLOAD'!$A:$A,$A469,'EOS GE24-F23-WEBLOAD'!$B:$B,$B469)</f>
        <v>484.79999999999995</v>
      </c>
      <c r="F469" s="52">
        <f>SUMIFS(GENED!$F:$F,GENED!$A:$A,$A469,GENED!$B:$B,$B469)</f>
        <v>133320</v>
      </c>
      <c r="G469" s="52">
        <f>SUMIFS(GENED!$AM:$AM,GENED!$A:$A,$A469,GENED!$B:$B,$B469)</f>
        <v>8752</v>
      </c>
      <c r="H469" s="52">
        <f>SUMIFS(GENED!$J:$J,GENED!$A:$A,$A469,GENED!$B:$B,$B469)</f>
        <v>0</v>
      </c>
      <c r="I469" s="52">
        <f>SUMIFS(EL!C:C,EL!$A:$A,$A469,EL!$B:$B,$B469)</f>
        <v>10624</v>
      </c>
      <c r="J469" s="52">
        <f>SUMIFS('Student Support Aid'!F:F,'Student Support Aid'!$A:$A,$A469,'Student Support Aid'!$B:$B,$B469)</f>
        <v>20000</v>
      </c>
      <c r="K469" s="52">
        <f>SUMIFS('School Library Aid'!H:H,'School Library Aid'!$A:$A,$A469,'School Library Aid'!$B:$B,$B469)</f>
        <v>20000</v>
      </c>
      <c r="L469" s="52">
        <v>0</v>
      </c>
      <c r="M469" s="52">
        <f>SUMIFS('EOS GE24-F23-WEBLOAD'!$G:$G,'EOS GE24-F23-WEBLOAD'!$A:$A,$A469,'EOS GE24-F23-WEBLOAD'!$B:$B,$B469)*2</f>
        <v>969.59999999999991</v>
      </c>
      <c r="N469" s="52">
        <f>SUMIFS(SPED!D:D,SPED!A:A,A469,SPED!B:B,B469)</f>
        <v>0</v>
      </c>
      <c r="O469" s="55">
        <f t="shared" si="76"/>
        <v>193665.6</v>
      </c>
      <c r="P469" s="52">
        <f t="shared" si="80"/>
        <v>399.47524752475255</v>
      </c>
      <c r="Q469" s="64"/>
      <c r="R469" s="52">
        <f>SUMIFS('EOS GE25-F23-WEBLOAD'!$G:$G,'EOS GE25-F23-WEBLOAD'!$A:$A,$A469,'EOS GE25-F23-WEBLOAD'!$B:$B,$B469)</f>
        <v>463.2</v>
      </c>
      <c r="S469" s="52">
        <f>SUMIFS(GENED!$O:$O,GENED!$A:$A,$A469,GENED!$B:$B,$B469)</f>
        <v>193617</v>
      </c>
      <c r="T469" s="52">
        <f>SUMIFS(GENED!$AQ:$AQ,GENED!$A:$A,$A469,GENED!$B:$B,$B469)</f>
        <v>13195</v>
      </c>
      <c r="U469" s="52">
        <f>SUMIFS(GENED!$AA:$AA,GENED!$A:$A,$A469,GENED!$B:$B,$B469)</f>
        <v>0</v>
      </c>
      <c r="V469" s="52">
        <f>SUMIFS(GENED!$S:$S,GENED!$A:$A,$A469,GENED!$B:$B,$B469)</f>
        <v>0</v>
      </c>
      <c r="W469" s="53">
        <f>SUMIFS(EL!D:D,EL!$A:$A,$A469,EL!$B:$B,$B469)</f>
        <v>10517</v>
      </c>
      <c r="X469" s="52">
        <f>SUMIFS('Student Support Aid'!G:G,'Student Support Aid'!$A:$A,$A469,'Student Support Aid'!$B:$B,$B469)</f>
        <v>20000</v>
      </c>
      <c r="Y469" s="53">
        <f>SUMIFS('School Library Aid'!I:I,'School Library Aid'!$A:$A,$A469,'School Library Aid'!$B:$B,$B469)</f>
        <v>20000</v>
      </c>
      <c r="Z469" s="53">
        <f>SUMIF(AIEA!A:A,A469,AIEA!D:D)</f>
        <v>0</v>
      </c>
      <c r="AA469" s="53">
        <f>SUMIFS('EOS GE25-F23-WEBLOAD'!$G:$G,'EOS GE25-F23-WEBLOAD'!$A:$A,$A469,'EOS GE25-F23-WEBLOAD'!$B:$B,$B469)*2</f>
        <v>926.4</v>
      </c>
      <c r="AB469" s="53">
        <v>0</v>
      </c>
      <c r="AC469" s="53">
        <f>SUMIFS(SPED!E:E,SPED!A:A,A469,SPED!B:B,B469)</f>
        <v>0</v>
      </c>
      <c r="AD469" s="55">
        <f t="shared" si="78"/>
        <v>258255.4</v>
      </c>
      <c r="AE469" s="55">
        <f t="shared" si="81"/>
        <v>557.54620034542313</v>
      </c>
      <c r="AF469" s="51"/>
    </row>
    <row r="470" spans="1:32" x14ac:dyDescent="0.25">
      <c r="A470" s="49">
        <v>4184</v>
      </c>
      <c r="B470" s="49">
        <v>7</v>
      </c>
      <c r="C470" s="49" t="s">
        <v>493</v>
      </c>
      <c r="D470" s="5">
        <v>7</v>
      </c>
      <c r="E470" s="52">
        <f>SUMIFS('EOS GE24-F23-WEBLOAD'!$G:$G,'EOS GE24-F23-WEBLOAD'!$A:$A,$A470,'EOS GE24-F23-WEBLOAD'!$B:$B,$B470)</f>
        <v>676.4</v>
      </c>
      <c r="F470" s="52">
        <f>SUMIFS(GENED!$F:$F,GENED!$A:$A,$A470,GENED!$B:$B,$B470)</f>
        <v>186010</v>
      </c>
      <c r="G470" s="52">
        <f>SUMIFS(GENED!$AM:$AM,GENED!$A:$A,$A470,GENED!$B:$B,$B470)</f>
        <v>-636</v>
      </c>
      <c r="H470" s="52">
        <f>SUMIFS(GENED!$J:$J,GENED!$A:$A,$A470,GENED!$B:$B,$B470)</f>
        <v>75</v>
      </c>
      <c r="I470" s="52">
        <f>SUMIFS(EL!C:C,EL!$A:$A,$A470,EL!$B:$B,$B470)</f>
        <v>32262</v>
      </c>
      <c r="J470" s="52">
        <f>SUMIFS('Student Support Aid'!F:F,'Student Support Aid'!$A:$A,$A470,'Student Support Aid'!$B:$B,$B470)</f>
        <v>20000</v>
      </c>
      <c r="K470" s="52">
        <f>SUMIFS('School Library Aid'!H:H,'School Library Aid'!$A:$A,$A470,'School Library Aid'!$B:$B,$B470)</f>
        <v>20000</v>
      </c>
      <c r="L470" s="52">
        <v>0</v>
      </c>
      <c r="M470" s="52">
        <f>SUMIFS('EOS GE24-F23-WEBLOAD'!$G:$G,'EOS GE24-F23-WEBLOAD'!$A:$A,$A470,'EOS GE24-F23-WEBLOAD'!$B:$B,$B470)*2</f>
        <v>1352.8</v>
      </c>
      <c r="N470" s="52">
        <f>SUMIFS(SPED!D:D,SPED!A:A,A470,SPED!B:B,B470)</f>
        <v>0</v>
      </c>
      <c r="O470" s="55">
        <f t="shared" si="76"/>
        <v>259063.8</v>
      </c>
      <c r="P470" s="52">
        <f t="shared" si="80"/>
        <v>383.00384387936134</v>
      </c>
      <c r="Q470" s="64"/>
      <c r="R470" s="52">
        <f>SUMIFS('EOS GE25-F23-WEBLOAD'!$G:$G,'EOS GE25-F23-WEBLOAD'!$A:$A,$A470,'EOS GE25-F23-WEBLOAD'!$B:$B,$B470)</f>
        <v>676.4</v>
      </c>
      <c r="S470" s="52">
        <f>SUMIFS(GENED!$O:$O,GENED!$A:$A,$A470,GENED!$B:$B,$B470)</f>
        <v>282735</v>
      </c>
      <c r="T470" s="52">
        <f>SUMIFS(GENED!$AQ:$AQ,GENED!$A:$A,$A470,GENED!$B:$B,$B470)</f>
        <v>-679</v>
      </c>
      <c r="U470" s="52">
        <f>SUMIFS(GENED!$AA:$AA,GENED!$A:$A,$A470,GENED!$B:$B,$B470)</f>
        <v>0</v>
      </c>
      <c r="V470" s="52">
        <f>SUMIFS(GENED!$S:$S,GENED!$A:$A,$A470,GENED!$B:$B,$B470)</f>
        <v>71</v>
      </c>
      <c r="W470" s="53">
        <f>SUMIFS(EL!D:D,EL!$A:$A,$A470,EL!$B:$B,$B470)</f>
        <v>32262</v>
      </c>
      <c r="X470" s="52">
        <f>SUMIFS('Student Support Aid'!G:G,'Student Support Aid'!$A:$A,$A470,'Student Support Aid'!$B:$B,$B470)</f>
        <v>20000</v>
      </c>
      <c r="Y470" s="53">
        <f>SUMIFS('School Library Aid'!I:I,'School Library Aid'!$A:$A,$A470,'School Library Aid'!$B:$B,$B470)</f>
        <v>20000</v>
      </c>
      <c r="Z470" s="53">
        <f>SUMIF(AIEA!A:A,A470,AIEA!D:D)</f>
        <v>0</v>
      </c>
      <c r="AA470" s="53">
        <f>SUMIFS('EOS GE25-F23-WEBLOAD'!$G:$G,'EOS GE25-F23-WEBLOAD'!$A:$A,$A470,'EOS GE25-F23-WEBLOAD'!$B:$B,$B470)*2</f>
        <v>1352.8</v>
      </c>
      <c r="AB470" s="53">
        <v>0</v>
      </c>
      <c r="AC470" s="53">
        <f>SUMIFS(SPED!E:E,SPED!A:A,A470,SPED!B:B,B470)</f>
        <v>0</v>
      </c>
      <c r="AD470" s="55">
        <f t="shared" si="78"/>
        <v>355741.8</v>
      </c>
      <c r="AE470" s="55">
        <f t="shared" si="81"/>
        <v>525.93406268480192</v>
      </c>
      <c r="AF470" s="51"/>
    </row>
    <row r="471" spans="1:32" x14ac:dyDescent="0.25">
      <c r="A471" s="49">
        <v>4185</v>
      </c>
      <c r="B471" s="49">
        <v>7</v>
      </c>
      <c r="C471" s="49" t="s">
        <v>494</v>
      </c>
      <c r="D471" s="5">
        <v>7</v>
      </c>
      <c r="E471" s="52">
        <f>SUMIFS('EOS GE24-F23-WEBLOAD'!$G:$G,'EOS GE24-F23-WEBLOAD'!$A:$A,$A471,'EOS GE24-F23-WEBLOAD'!$B:$B,$B471)</f>
        <v>1020</v>
      </c>
      <c r="F471" s="52">
        <f>SUMIFS(GENED!$F:$F,GENED!$A:$A,$A471,GENED!$B:$B,$B471)</f>
        <v>280500</v>
      </c>
      <c r="G471" s="52">
        <f>SUMIFS(GENED!$AM:$AM,GENED!$A:$A,$A471,GENED!$B:$B,$B471)</f>
        <v>16898</v>
      </c>
      <c r="H471" s="52">
        <f>SUMIFS(GENED!$J:$J,GENED!$A:$A,$A471,GENED!$B:$B,$B471)</f>
        <v>0</v>
      </c>
      <c r="I471" s="52">
        <f>SUMIFS(EL!C:C,EL!$A:$A,$A471,EL!$B:$B,$B471)</f>
        <v>21652</v>
      </c>
      <c r="J471" s="52">
        <f>SUMIFS('Student Support Aid'!F:F,'Student Support Aid'!$A:$A,$A471,'Student Support Aid'!$B:$B,$B471)</f>
        <v>20000</v>
      </c>
      <c r="K471" s="52">
        <f>SUMIFS('School Library Aid'!H:H,'School Library Aid'!$A:$A,$A471,'School Library Aid'!$B:$B,$B471)</f>
        <v>20000</v>
      </c>
      <c r="L471" s="52">
        <v>0</v>
      </c>
      <c r="M471" s="52">
        <f>SUMIFS('EOS GE24-F23-WEBLOAD'!$G:$G,'EOS GE24-F23-WEBLOAD'!$A:$A,$A471,'EOS GE24-F23-WEBLOAD'!$B:$B,$B471)*2</f>
        <v>2040</v>
      </c>
      <c r="N471" s="52">
        <f>SUMIFS(SPED!D:D,SPED!A:A,A471,SPED!B:B,B471)</f>
        <v>0</v>
      </c>
      <c r="O471" s="55">
        <f t="shared" si="76"/>
        <v>361090</v>
      </c>
      <c r="P471" s="52">
        <f t="shared" si="80"/>
        <v>354.00980392156862</v>
      </c>
      <c r="Q471" s="64"/>
      <c r="R471" s="52">
        <f>SUMIFS('EOS GE25-F23-WEBLOAD'!$G:$G,'EOS GE25-F23-WEBLOAD'!$A:$A,$A471,'EOS GE25-F23-WEBLOAD'!$B:$B,$B471)</f>
        <v>1020</v>
      </c>
      <c r="S471" s="52">
        <f>SUMIFS(GENED!$O:$O,GENED!$A:$A,$A471,GENED!$B:$B,$B471)</f>
        <v>426360</v>
      </c>
      <c r="T471" s="52">
        <f>SUMIFS(GENED!$AQ:$AQ,GENED!$A:$A,$A471,GENED!$B:$B,$B471)</f>
        <v>26256</v>
      </c>
      <c r="U471" s="52">
        <f>SUMIFS(GENED!$AA:$AA,GENED!$A:$A,$A471,GENED!$B:$B,$B471)</f>
        <v>0</v>
      </c>
      <c r="V471" s="52">
        <f>SUMIFS(GENED!$S:$S,GENED!$A:$A,$A471,GENED!$B:$B,$B471)</f>
        <v>0</v>
      </c>
      <c r="W471" s="53">
        <f>SUMIFS(EL!D:D,EL!$A:$A,$A471,EL!$B:$B,$B471)</f>
        <v>21652</v>
      </c>
      <c r="X471" s="52">
        <f>SUMIFS('Student Support Aid'!G:G,'Student Support Aid'!$A:$A,$A471,'Student Support Aid'!$B:$B,$B471)</f>
        <v>20000</v>
      </c>
      <c r="Y471" s="53">
        <f>SUMIFS('School Library Aid'!I:I,'School Library Aid'!$A:$A,$A471,'School Library Aid'!$B:$B,$B471)</f>
        <v>20000</v>
      </c>
      <c r="Z471" s="53">
        <f>SUMIF(AIEA!A:A,A471,AIEA!D:D)</f>
        <v>0</v>
      </c>
      <c r="AA471" s="53">
        <f>SUMIFS('EOS GE25-F23-WEBLOAD'!$G:$G,'EOS GE25-F23-WEBLOAD'!$A:$A,$A471,'EOS GE25-F23-WEBLOAD'!$B:$B,$B471)*2</f>
        <v>2040</v>
      </c>
      <c r="AB471" s="53">
        <v>0</v>
      </c>
      <c r="AC471" s="53">
        <f>SUMIFS(SPED!E:E,SPED!A:A,A471,SPED!B:B,B471)</f>
        <v>0</v>
      </c>
      <c r="AD471" s="55">
        <f t="shared" si="78"/>
        <v>516308</v>
      </c>
      <c r="AE471" s="55">
        <f t="shared" si="81"/>
        <v>506.1843137254902</v>
      </c>
      <c r="AF471" s="51"/>
    </row>
    <row r="472" spans="1:32" x14ac:dyDescent="0.25">
      <c r="A472" s="49">
        <v>4186</v>
      </c>
      <c r="B472" s="49">
        <v>7</v>
      </c>
      <c r="C472" s="49" t="s">
        <v>495</v>
      </c>
      <c r="D472" s="5">
        <v>7</v>
      </c>
      <c r="E472" s="52">
        <f>SUMIFS('EOS GE24-F23-WEBLOAD'!$G:$G,'EOS GE24-F23-WEBLOAD'!$A:$A,$A472,'EOS GE24-F23-WEBLOAD'!$B:$B,$B472)</f>
        <v>478.4</v>
      </c>
      <c r="F472" s="52">
        <f>SUMIFS(GENED!$F:$F,GENED!$A:$A,$A472,GENED!$B:$B,$B472)</f>
        <v>131560</v>
      </c>
      <c r="G472" s="52">
        <f>SUMIFS(GENED!$AM:$AM,GENED!$A:$A,$A472,GENED!$B:$B,$B472)</f>
        <v>62118</v>
      </c>
      <c r="H472" s="52">
        <f>SUMIFS(GENED!$J:$J,GENED!$A:$A,$A472,GENED!$B:$B,$B472)</f>
        <v>0</v>
      </c>
      <c r="I472" s="52">
        <f>SUMIFS(EL!C:C,EL!$A:$A,$A472,EL!$B:$B,$B472)</f>
        <v>106500</v>
      </c>
      <c r="J472" s="52">
        <f>SUMIFS('Student Support Aid'!F:F,'Student Support Aid'!$A:$A,$A472,'Student Support Aid'!$B:$B,$B472)</f>
        <v>20000</v>
      </c>
      <c r="K472" s="52">
        <f>SUMIFS('School Library Aid'!H:H,'School Library Aid'!$A:$A,$A472,'School Library Aid'!$B:$B,$B472)</f>
        <v>20000</v>
      </c>
      <c r="L472" s="52">
        <v>0</v>
      </c>
      <c r="M472" s="52">
        <f>SUMIFS('EOS GE24-F23-WEBLOAD'!$G:$G,'EOS GE24-F23-WEBLOAD'!$A:$A,$A472,'EOS GE24-F23-WEBLOAD'!$B:$B,$B472)*2</f>
        <v>956.8</v>
      </c>
      <c r="N472" s="52">
        <f>SUMIFS(SPED!D:D,SPED!A:A,A472,SPED!B:B,B472)</f>
        <v>0</v>
      </c>
      <c r="O472" s="55">
        <f t="shared" si="76"/>
        <v>341134.8</v>
      </c>
      <c r="P472" s="52">
        <f t="shared" si="80"/>
        <v>713.07441471571906</v>
      </c>
      <c r="Q472" s="64"/>
      <c r="R472" s="52">
        <f>SUMIFS('EOS GE25-F23-WEBLOAD'!$G:$G,'EOS GE25-F23-WEBLOAD'!$A:$A,$A472,'EOS GE25-F23-WEBLOAD'!$B:$B,$B472)</f>
        <v>480.79999999999995</v>
      </c>
      <c r="S472" s="52">
        <f>SUMIFS(GENED!$O:$O,GENED!$A:$A,$A472,GENED!$B:$B,$B472)</f>
        <v>200975</v>
      </c>
      <c r="T472" s="52">
        <f>SUMIFS(GENED!$AQ:$AQ,GENED!$A:$A,$A472,GENED!$B:$B,$B472)</f>
        <v>97037</v>
      </c>
      <c r="U472" s="52">
        <f>SUMIFS(GENED!$AA:$AA,GENED!$A:$A,$A472,GENED!$B:$B,$B472)</f>
        <v>0</v>
      </c>
      <c r="V472" s="52">
        <f>SUMIFS(GENED!$S:$S,GENED!$A:$A,$A472,GENED!$B:$B,$B472)</f>
        <v>0</v>
      </c>
      <c r="W472" s="53">
        <f>SUMIFS(EL!D:D,EL!$A:$A,$A472,EL!$B:$B,$B472)</f>
        <v>106500</v>
      </c>
      <c r="X472" s="52">
        <f>SUMIFS('Student Support Aid'!G:G,'Student Support Aid'!$A:$A,$A472,'Student Support Aid'!$B:$B,$B472)</f>
        <v>20000</v>
      </c>
      <c r="Y472" s="53">
        <f>SUMIFS('School Library Aid'!I:I,'School Library Aid'!$A:$A,$A472,'School Library Aid'!$B:$B,$B472)</f>
        <v>20000</v>
      </c>
      <c r="Z472" s="53">
        <f>SUMIF(AIEA!A:A,A472,AIEA!D:D)</f>
        <v>0</v>
      </c>
      <c r="AA472" s="53">
        <f>SUMIFS('EOS GE25-F23-WEBLOAD'!$G:$G,'EOS GE25-F23-WEBLOAD'!$A:$A,$A472,'EOS GE25-F23-WEBLOAD'!$B:$B,$B472)*2</f>
        <v>961.59999999999991</v>
      </c>
      <c r="AB472" s="53">
        <v>0</v>
      </c>
      <c r="AC472" s="53">
        <f>SUMIFS(SPED!E:E,SPED!A:A,A472,SPED!B:B,B472)</f>
        <v>0</v>
      </c>
      <c r="AD472" s="55">
        <f t="shared" si="78"/>
        <v>445473.6</v>
      </c>
      <c r="AE472" s="55">
        <f t="shared" si="81"/>
        <v>926.52579034941766</v>
      </c>
      <c r="AF472" s="51"/>
    </row>
    <row r="473" spans="1:32" x14ac:dyDescent="0.25">
      <c r="A473" s="49">
        <v>4188</v>
      </c>
      <c r="B473" s="49">
        <v>7</v>
      </c>
      <c r="C473" s="49" t="s">
        <v>496</v>
      </c>
      <c r="D473" s="5">
        <v>7</v>
      </c>
      <c r="E473" s="52">
        <f>SUMIFS('EOS GE24-F23-WEBLOAD'!$G:$G,'EOS GE24-F23-WEBLOAD'!$A:$A,$A473,'EOS GE24-F23-WEBLOAD'!$B:$B,$B473)</f>
        <v>940.40000000000009</v>
      </c>
      <c r="F473" s="52">
        <f>SUMIFS(GENED!$F:$F,GENED!$A:$A,$A473,GENED!$B:$B,$B473)</f>
        <v>258610</v>
      </c>
      <c r="G473" s="52">
        <f>SUMIFS(GENED!$AM:$AM,GENED!$A:$A,$A473,GENED!$B:$B,$B473)</f>
        <v>10691</v>
      </c>
      <c r="H473" s="52">
        <f>SUMIFS(GENED!$J:$J,GENED!$A:$A,$A473,GENED!$B:$B,$B473)</f>
        <v>8891</v>
      </c>
      <c r="I473" s="52">
        <f>SUMIFS(EL!C:C,EL!$A:$A,$A473,EL!$B:$B,$B473)</f>
        <v>10487</v>
      </c>
      <c r="J473" s="52">
        <f>SUMIFS('Student Support Aid'!F:F,'Student Support Aid'!$A:$A,$A473,'Student Support Aid'!$B:$B,$B473)</f>
        <v>20000</v>
      </c>
      <c r="K473" s="52">
        <f>SUMIFS('School Library Aid'!H:H,'School Library Aid'!$A:$A,$A473,'School Library Aid'!$B:$B,$B473)</f>
        <v>20000</v>
      </c>
      <c r="L473" s="52">
        <v>0</v>
      </c>
      <c r="M473" s="52">
        <f>SUMIFS('EOS GE24-F23-WEBLOAD'!$G:$G,'EOS GE24-F23-WEBLOAD'!$A:$A,$A473,'EOS GE24-F23-WEBLOAD'!$B:$B,$B473)*2</f>
        <v>1880.8000000000002</v>
      </c>
      <c r="N473" s="52">
        <f>SUMIFS(SPED!D:D,SPED!A:A,A473,SPED!B:B,B473)</f>
        <v>0</v>
      </c>
      <c r="O473" s="55">
        <f t="shared" si="76"/>
        <v>330559.8</v>
      </c>
      <c r="P473" s="52">
        <f t="shared" si="80"/>
        <v>351.50978307103355</v>
      </c>
      <c r="Q473" s="64"/>
      <c r="R473" s="52">
        <f>SUMIFS('EOS GE25-F23-WEBLOAD'!$G:$G,'EOS GE25-F23-WEBLOAD'!$A:$A,$A473,'EOS GE25-F23-WEBLOAD'!$B:$B,$B473)</f>
        <v>940.40000000000009</v>
      </c>
      <c r="S473" s="52">
        <f>SUMIFS(GENED!$O:$O,GENED!$A:$A,$A473,GENED!$B:$B,$B473)</f>
        <v>393087</v>
      </c>
      <c r="T473" s="52">
        <f>SUMIFS(GENED!$AQ:$AQ,GENED!$A:$A,$A473,GENED!$B:$B,$B473)</f>
        <v>14569</v>
      </c>
      <c r="U473" s="52">
        <f>SUMIFS(GENED!$AA:$AA,GENED!$A:$A,$A473,GENED!$B:$B,$B473)</f>
        <v>0</v>
      </c>
      <c r="V473" s="52">
        <f>SUMIFS(GENED!$S:$S,GENED!$A:$A,$A473,GENED!$B:$B,$B473)</f>
        <v>8435</v>
      </c>
      <c r="W473" s="53">
        <f>SUMIFS(EL!D:D,EL!$A:$A,$A473,EL!$B:$B,$B473)</f>
        <v>10487</v>
      </c>
      <c r="X473" s="52">
        <f>SUMIFS('Student Support Aid'!G:G,'Student Support Aid'!$A:$A,$A473,'Student Support Aid'!$B:$B,$B473)</f>
        <v>20000</v>
      </c>
      <c r="Y473" s="53">
        <f>SUMIFS('School Library Aid'!I:I,'School Library Aid'!$A:$A,$A473,'School Library Aid'!$B:$B,$B473)</f>
        <v>20000</v>
      </c>
      <c r="Z473" s="53">
        <f>SUMIF(AIEA!A:A,A473,AIEA!D:D)</f>
        <v>0</v>
      </c>
      <c r="AA473" s="53">
        <f>SUMIFS('EOS GE25-F23-WEBLOAD'!$G:$G,'EOS GE25-F23-WEBLOAD'!$A:$A,$A473,'EOS GE25-F23-WEBLOAD'!$B:$B,$B473)*2</f>
        <v>1880.8000000000002</v>
      </c>
      <c r="AB473" s="53">
        <v>0</v>
      </c>
      <c r="AC473" s="53">
        <f>SUMIFS(SPED!E:E,SPED!A:A,A473,SPED!B:B,B473)</f>
        <v>0</v>
      </c>
      <c r="AD473" s="55">
        <f t="shared" si="78"/>
        <v>468458.8</v>
      </c>
      <c r="AE473" s="55">
        <f t="shared" si="81"/>
        <v>498.14844746916202</v>
      </c>
      <c r="AF473" s="51"/>
    </row>
    <row r="474" spans="1:32" x14ac:dyDescent="0.25">
      <c r="A474" s="49">
        <v>4189</v>
      </c>
      <c r="B474" s="49">
        <v>7</v>
      </c>
      <c r="C474" s="49" t="s">
        <v>497</v>
      </c>
      <c r="D474" s="5">
        <v>7</v>
      </c>
      <c r="E474" s="52">
        <f>SUMIFS('EOS GE24-F23-WEBLOAD'!$G:$G,'EOS GE24-F23-WEBLOAD'!$A:$A,$A474,'EOS GE24-F23-WEBLOAD'!$B:$B,$B474)</f>
        <v>183</v>
      </c>
      <c r="F474" s="52">
        <f>SUMIFS(GENED!$F:$F,GENED!$A:$A,$A474,GENED!$B:$B,$B474)</f>
        <v>50325</v>
      </c>
      <c r="G474" s="52">
        <f>SUMIFS(GENED!$AM:$AM,GENED!$A:$A,$A474,GENED!$B:$B,$B474)</f>
        <v>12492</v>
      </c>
      <c r="H474" s="52">
        <f>SUMIFS(GENED!$J:$J,GENED!$A:$A,$A474,GENED!$B:$B,$B474)</f>
        <v>0</v>
      </c>
      <c r="I474" s="52">
        <f>SUMIFS(EL!C:C,EL!$A:$A,$A474,EL!$B:$B,$B474)</f>
        <v>11364</v>
      </c>
      <c r="J474" s="52">
        <f>SUMIFS('Student Support Aid'!F:F,'Student Support Aid'!$A:$A,$A474,'Student Support Aid'!$B:$B,$B474)</f>
        <v>20000</v>
      </c>
      <c r="K474" s="52">
        <f>SUMIFS('School Library Aid'!H:H,'School Library Aid'!$A:$A,$A474,'School Library Aid'!$B:$B,$B474)</f>
        <v>20000</v>
      </c>
      <c r="L474" s="52">
        <v>0</v>
      </c>
      <c r="M474" s="52">
        <f>SUMIFS('EOS GE24-F23-WEBLOAD'!$G:$G,'EOS GE24-F23-WEBLOAD'!$A:$A,$A474,'EOS GE24-F23-WEBLOAD'!$B:$B,$B474)*2</f>
        <v>366</v>
      </c>
      <c r="N474" s="52">
        <f>SUMIFS(SPED!D:D,SPED!A:A,A474,SPED!B:B,B474)</f>
        <v>0</v>
      </c>
      <c r="O474" s="55">
        <f t="shared" si="76"/>
        <v>114547</v>
      </c>
      <c r="P474" s="52">
        <f t="shared" si="80"/>
        <v>625.93989071038254</v>
      </c>
      <c r="Q474" s="64"/>
      <c r="R474" s="52">
        <f>SUMIFS('EOS GE25-F23-WEBLOAD'!$G:$G,'EOS GE25-F23-WEBLOAD'!$A:$A,$A474,'EOS GE25-F23-WEBLOAD'!$B:$B,$B474)</f>
        <v>183</v>
      </c>
      <c r="S474" s="52">
        <f>SUMIFS(GENED!$O:$O,GENED!$A:$A,$A474,GENED!$B:$B,$B474)</f>
        <v>76494</v>
      </c>
      <c r="T474" s="52">
        <f>SUMIFS(GENED!$AQ:$AQ,GENED!$A:$A,$A474,GENED!$B:$B,$B474)</f>
        <v>19412</v>
      </c>
      <c r="U474" s="52">
        <f>SUMIFS(GENED!$AA:$AA,GENED!$A:$A,$A474,GENED!$B:$B,$B474)</f>
        <v>0</v>
      </c>
      <c r="V474" s="52">
        <f>SUMIFS(GENED!$S:$S,GENED!$A:$A,$A474,GENED!$B:$B,$B474)</f>
        <v>0</v>
      </c>
      <c r="W474" s="53">
        <f>SUMIFS(EL!D:D,EL!$A:$A,$A474,EL!$B:$B,$B474)</f>
        <v>11364</v>
      </c>
      <c r="X474" s="52">
        <f>SUMIFS('Student Support Aid'!G:G,'Student Support Aid'!$A:$A,$A474,'Student Support Aid'!$B:$B,$B474)</f>
        <v>20000</v>
      </c>
      <c r="Y474" s="53">
        <f>SUMIFS('School Library Aid'!I:I,'School Library Aid'!$A:$A,$A474,'School Library Aid'!$B:$B,$B474)</f>
        <v>20000</v>
      </c>
      <c r="Z474" s="53">
        <f>SUMIF(AIEA!A:A,A474,AIEA!D:D)</f>
        <v>0</v>
      </c>
      <c r="AA474" s="53">
        <f>SUMIFS('EOS GE25-F23-WEBLOAD'!$G:$G,'EOS GE25-F23-WEBLOAD'!$A:$A,$A474,'EOS GE25-F23-WEBLOAD'!$B:$B,$B474)*2</f>
        <v>366</v>
      </c>
      <c r="AB474" s="53">
        <v>0</v>
      </c>
      <c r="AC474" s="53">
        <f>SUMIFS(SPED!E:E,SPED!A:A,A474,SPED!B:B,B474)</f>
        <v>0</v>
      </c>
      <c r="AD474" s="55">
        <f t="shared" si="78"/>
        <v>147636</v>
      </c>
      <c r="AE474" s="55">
        <f t="shared" si="81"/>
        <v>806.75409836065569</v>
      </c>
      <c r="AF474" s="51"/>
    </row>
    <row r="475" spans="1:32" x14ac:dyDescent="0.25">
      <c r="A475" s="49">
        <v>4191</v>
      </c>
      <c r="B475" s="49">
        <v>7</v>
      </c>
      <c r="C475" s="49" t="s">
        <v>498</v>
      </c>
      <c r="D475" s="5">
        <v>7</v>
      </c>
      <c r="E475" s="52">
        <f>SUMIFS('EOS GE24-F23-WEBLOAD'!$G:$G,'EOS GE24-F23-WEBLOAD'!$A:$A,$A475,'EOS GE24-F23-WEBLOAD'!$B:$B,$B475)</f>
        <v>970.6</v>
      </c>
      <c r="F475" s="52">
        <f>SUMIFS(GENED!$F:$F,GENED!$A:$A,$A475,GENED!$B:$B,$B475)</f>
        <v>266915</v>
      </c>
      <c r="G475" s="52">
        <f>SUMIFS(GENED!$AM:$AM,GENED!$A:$A,$A475,GENED!$B:$B,$B475)</f>
        <v>67988</v>
      </c>
      <c r="H475" s="52">
        <f>SUMIFS(GENED!$J:$J,GENED!$A:$A,$A475,GENED!$B:$B,$B475)</f>
        <v>0</v>
      </c>
      <c r="I475" s="52">
        <f>SUMIFS(EL!C:C,EL!$A:$A,$A475,EL!$B:$B,$B475)</f>
        <v>10654</v>
      </c>
      <c r="J475" s="52">
        <f>SUMIFS('Student Support Aid'!F:F,'Student Support Aid'!$A:$A,$A475,'Student Support Aid'!$B:$B,$B475)</f>
        <v>20000</v>
      </c>
      <c r="K475" s="52">
        <f>SUMIFS('School Library Aid'!H:H,'School Library Aid'!$A:$A,$A475,'School Library Aid'!$B:$B,$B475)</f>
        <v>20000</v>
      </c>
      <c r="L475" s="52">
        <v>0</v>
      </c>
      <c r="M475" s="52">
        <f>SUMIFS('EOS GE24-F23-WEBLOAD'!$G:$G,'EOS GE24-F23-WEBLOAD'!$A:$A,$A475,'EOS GE24-F23-WEBLOAD'!$B:$B,$B475)*2</f>
        <v>1941.2</v>
      </c>
      <c r="N475" s="52">
        <f>SUMIFS(SPED!D:D,SPED!A:A,A475,SPED!B:B,B475)</f>
        <v>0</v>
      </c>
      <c r="O475" s="55">
        <f t="shared" si="76"/>
        <v>387498.2</v>
      </c>
      <c r="P475" s="52">
        <f t="shared" si="80"/>
        <v>399.23573047599422</v>
      </c>
      <c r="Q475" s="64"/>
      <c r="R475" s="52">
        <f>SUMIFS('EOS GE25-F23-WEBLOAD'!$G:$G,'EOS GE25-F23-WEBLOAD'!$A:$A,$A475,'EOS GE25-F23-WEBLOAD'!$B:$B,$B475)</f>
        <v>970.6</v>
      </c>
      <c r="S475" s="52">
        <f>SUMIFS(GENED!$O:$O,GENED!$A:$A,$A475,GENED!$B:$B,$B475)</f>
        <v>405711</v>
      </c>
      <c r="T475" s="52">
        <f>SUMIFS(GENED!$AQ:$AQ,GENED!$A:$A,$A475,GENED!$B:$B,$B475)</f>
        <v>105658</v>
      </c>
      <c r="U475" s="52">
        <f>SUMIFS(GENED!$AA:$AA,GENED!$A:$A,$A475,GENED!$B:$B,$B475)</f>
        <v>0</v>
      </c>
      <c r="V475" s="52">
        <f>SUMIFS(GENED!$S:$S,GENED!$A:$A,$A475,GENED!$B:$B,$B475)</f>
        <v>0</v>
      </c>
      <c r="W475" s="53">
        <f>SUMIFS(EL!D:D,EL!$A:$A,$A475,EL!$B:$B,$B475)</f>
        <v>10654</v>
      </c>
      <c r="X475" s="52">
        <f>SUMIFS('Student Support Aid'!G:G,'Student Support Aid'!$A:$A,$A475,'Student Support Aid'!$B:$B,$B475)</f>
        <v>20000</v>
      </c>
      <c r="Y475" s="53">
        <f>SUMIFS('School Library Aid'!I:I,'School Library Aid'!$A:$A,$A475,'School Library Aid'!$B:$B,$B475)</f>
        <v>20000</v>
      </c>
      <c r="Z475" s="53">
        <f>SUMIF(AIEA!A:A,A475,AIEA!D:D)</f>
        <v>0</v>
      </c>
      <c r="AA475" s="53">
        <f>SUMIFS('EOS GE25-F23-WEBLOAD'!$G:$G,'EOS GE25-F23-WEBLOAD'!$A:$A,$A475,'EOS GE25-F23-WEBLOAD'!$B:$B,$B475)*2</f>
        <v>1941.2</v>
      </c>
      <c r="AB475" s="53">
        <v>0</v>
      </c>
      <c r="AC475" s="53">
        <f>SUMIFS(SPED!E:E,SPED!A:A,A475,SPED!B:B,B475)</f>
        <v>0</v>
      </c>
      <c r="AD475" s="55">
        <f t="shared" si="78"/>
        <v>563964.19999999995</v>
      </c>
      <c r="AE475" s="55">
        <f t="shared" si="81"/>
        <v>581.04698124871209</v>
      </c>
      <c r="AF475" s="51"/>
    </row>
    <row r="476" spans="1:32" x14ac:dyDescent="0.25">
      <c r="A476" s="49">
        <v>4192</v>
      </c>
      <c r="B476" s="49">
        <v>7</v>
      </c>
      <c r="C476" s="49" t="s">
        <v>499</v>
      </c>
      <c r="D476" s="5">
        <v>7</v>
      </c>
      <c r="E476" s="52">
        <f>SUMIFS('EOS GE24-F23-WEBLOAD'!$G:$G,'EOS GE24-F23-WEBLOAD'!$A:$A,$A476,'EOS GE24-F23-WEBLOAD'!$B:$B,$B476)</f>
        <v>796</v>
      </c>
      <c r="F476" s="52">
        <f>SUMIFS(GENED!$F:$F,GENED!$A:$A,$A476,GENED!$B:$B,$B476)</f>
        <v>218900</v>
      </c>
      <c r="G476" s="52">
        <f>SUMIFS(GENED!$AM:$AM,GENED!$A:$A,$A476,GENED!$B:$B,$B476)</f>
        <v>95829</v>
      </c>
      <c r="H476" s="52">
        <f>SUMIFS(GENED!$J:$J,GENED!$A:$A,$A476,GENED!$B:$B,$B476)</f>
        <v>0</v>
      </c>
      <c r="I476" s="52">
        <f>SUMIFS(EL!C:C,EL!$A:$A,$A476,EL!$B:$B,$B476)</f>
        <v>131350</v>
      </c>
      <c r="J476" s="52">
        <f>SUMIFS('Student Support Aid'!F:F,'Student Support Aid'!$A:$A,$A476,'Student Support Aid'!$B:$B,$B476)</f>
        <v>20000</v>
      </c>
      <c r="K476" s="52">
        <f>SUMIFS('School Library Aid'!H:H,'School Library Aid'!$A:$A,$A476,'School Library Aid'!$B:$B,$B476)</f>
        <v>20000</v>
      </c>
      <c r="L476" s="52">
        <v>0</v>
      </c>
      <c r="M476" s="52">
        <f>SUMIFS('EOS GE24-F23-WEBLOAD'!$G:$G,'EOS GE24-F23-WEBLOAD'!$A:$A,$A476,'EOS GE24-F23-WEBLOAD'!$B:$B,$B476)*2</f>
        <v>1592</v>
      </c>
      <c r="N476" s="52">
        <f>SUMIFS(SPED!D:D,SPED!A:A,A476,SPED!B:B,B476)</f>
        <v>0</v>
      </c>
      <c r="O476" s="55">
        <f t="shared" si="76"/>
        <v>487671</v>
      </c>
      <c r="P476" s="52">
        <f t="shared" si="80"/>
        <v>612.65201005025131</v>
      </c>
      <c r="Q476" s="64"/>
      <c r="R476" s="52">
        <f>SUMIFS('EOS GE25-F23-WEBLOAD'!$G:$G,'EOS GE25-F23-WEBLOAD'!$A:$A,$A476,'EOS GE25-F23-WEBLOAD'!$B:$B,$B476)</f>
        <v>796</v>
      </c>
      <c r="S476" s="52">
        <f>SUMIFS(GENED!$O:$O,GENED!$A:$A,$A476,GENED!$B:$B,$B476)</f>
        <v>332728</v>
      </c>
      <c r="T476" s="52">
        <f>SUMIFS(GENED!$AQ:$AQ,GENED!$A:$A,$A476,GENED!$B:$B,$B476)</f>
        <v>149084</v>
      </c>
      <c r="U476" s="52">
        <f>SUMIFS(GENED!$AA:$AA,GENED!$A:$A,$A476,GENED!$B:$B,$B476)</f>
        <v>0</v>
      </c>
      <c r="V476" s="52">
        <f>SUMIFS(GENED!$S:$S,GENED!$A:$A,$A476,GENED!$B:$B,$B476)</f>
        <v>0</v>
      </c>
      <c r="W476" s="53">
        <f>SUMIFS(EL!D:D,EL!$A:$A,$A476,EL!$B:$B,$B476)</f>
        <v>131350</v>
      </c>
      <c r="X476" s="52">
        <f>SUMIFS('Student Support Aid'!G:G,'Student Support Aid'!$A:$A,$A476,'Student Support Aid'!$B:$B,$B476)</f>
        <v>20000</v>
      </c>
      <c r="Y476" s="53">
        <f>SUMIFS('School Library Aid'!I:I,'School Library Aid'!$A:$A,$A476,'School Library Aid'!$B:$B,$B476)</f>
        <v>20000</v>
      </c>
      <c r="Z476" s="53">
        <f>SUMIF(AIEA!A:A,A476,AIEA!D:D)</f>
        <v>0</v>
      </c>
      <c r="AA476" s="53">
        <f>SUMIFS('EOS GE25-F23-WEBLOAD'!$G:$G,'EOS GE25-F23-WEBLOAD'!$A:$A,$A476,'EOS GE25-F23-WEBLOAD'!$B:$B,$B476)*2</f>
        <v>1592</v>
      </c>
      <c r="AB476" s="53">
        <v>0</v>
      </c>
      <c r="AC476" s="53">
        <f>SUMIFS(SPED!E:E,SPED!A:A,A476,SPED!B:B,B476)</f>
        <v>0</v>
      </c>
      <c r="AD476" s="55">
        <f t="shared" si="78"/>
        <v>654754</v>
      </c>
      <c r="AE476" s="55">
        <f t="shared" si="81"/>
        <v>822.55527638190949</v>
      </c>
      <c r="AF476" s="51"/>
    </row>
    <row r="477" spans="1:32" x14ac:dyDescent="0.25">
      <c r="A477" s="49">
        <v>4193</v>
      </c>
      <c r="B477" s="49">
        <v>7</v>
      </c>
      <c r="C477" s="49" t="s">
        <v>500</v>
      </c>
      <c r="D477" s="5">
        <v>7</v>
      </c>
      <c r="E477" s="52">
        <f>SUMIFS('EOS GE24-F23-WEBLOAD'!$G:$G,'EOS GE24-F23-WEBLOAD'!$A:$A,$A477,'EOS GE24-F23-WEBLOAD'!$B:$B,$B477)</f>
        <v>291</v>
      </c>
      <c r="F477" s="52">
        <f>SUMIFS(GENED!$F:$F,GENED!$A:$A,$A477,GENED!$B:$B,$B477)</f>
        <v>80025</v>
      </c>
      <c r="G477" s="52">
        <f>SUMIFS(GENED!$AM:$AM,GENED!$A:$A,$A477,GENED!$B:$B,$B477)</f>
        <v>21882</v>
      </c>
      <c r="H477" s="52">
        <f>SUMIFS(GENED!$J:$J,GENED!$A:$A,$A477,GENED!$B:$B,$B477)</f>
        <v>0</v>
      </c>
      <c r="I477" s="52">
        <f>SUMIFS(EL!C:C,EL!$A:$A,$A477,EL!$B:$B,$B477)</f>
        <v>142710</v>
      </c>
      <c r="J477" s="52">
        <f>SUMIFS('Student Support Aid'!F:F,'Student Support Aid'!$A:$A,$A477,'Student Support Aid'!$B:$B,$B477)</f>
        <v>20000</v>
      </c>
      <c r="K477" s="52">
        <f>SUMIFS('School Library Aid'!H:H,'School Library Aid'!$A:$A,$A477,'School Library Aid'!$B:$B,$B477)</f>
        <v>20000</v>
      </c>
      <c r="L477" s="52">
        <v>0</v>
      </c>
      <c r="M477" s="52">
        <f>SUMIFS('EOS GE24-F23-WEBLOAD'!$G:$G,'EOS GE24-F23-WEBLOAD'!$A:$A,$A477,'EOS GE24-F23-WEBLOAD'!$B:$B,$B477)*2</f>
        <v>582</v>
      </c>
      <c r="N477" s="52">
        <f>SUMIFS(SPED!D:D,SPED!A:A,A477,SPED!B:B,B477)</f>
        <v>0</v>
      </c>
      <c r="O477" s="55">
        <f t="shared" si="76"/>
        <v>285199</v>
      </c>
      <c r="P477" s="52">
        <f t="shared" si="80"/>
        <v>980.06529209621988</v>
      </c>
      <c r="Q477" s="64"/>
      <c r="R477" s="52">
        <f>SUMIFS('EOS GE25-F23-WEBLOAD'!$G:$G,'EOS GE25-F23-WEBLOAD'!$A:$A,$A477,'EOS GE25-F23-WEBLOAD'!$B:$B,$B477)</f>
        <v>291</v>
      </c>
      <c r="S477" s="52">
        <f>SUMIFS(GENED!$O:$O,GENED!$A:$A,$A477,GENED!$B:$B,$B477)</f>
        <v>121638</v>
      </c>
      <c r="T477" s="52">
        <f>SUMIFS(GENED!$AQ:$AQ,GENED!$A:$A,$A477,GENED!$B:$B,$B477)</f>
        <v>34069</v>
      </c>
      <c r="U477" s="52">
        <f>SUMIFS(GENED!$AA:$AA,GENED!$A:$A,$A477,GENED!$B:$B,$B477)</f>
        <v>0</v>
      </c>
      <c r="V477" s="52">
        <f>SUMIFS(GENED!$S:$S,GENED!$A:$A,$A477,GENED!$B:$B,$B477)</f>
        <v>0</v>
      </c>
      <c r="W477" s="53">
        <f>SUMIFS(EL!D:D,EL!$A:$A,$A477,EL!$B:$B,$B477)</f>
        <v>142710</v>
      </c>
      <c r="X477" s="52">
        <f>SUMIFS('Student Support Aid'!G:G,'Student Support Aid'!$A:$A,$A477,'Student Support Aid'!$B:$B,$B477)</f>
        <v>20000</v>
      </c>
      <c r="Y477" s="53">
        <f>SUMIFS('School Library Aid'!I:I,'School Library Aid'!$A:$A,$A477,'School Library Aid'!$B:$B,$B477)</f>
        <v>20000</v>
      </c>
      <c r="Z477" s="53">
        <f>SUMIF(AIEA!A:A,A477,AIEA!D:D)</f>
        <v>0</v>
      </c>
      <c r="AA477" s="53">
        <f>SUMIFS('EOS GE25-F23-WEBLOAD'!$G:$G,'EOS GE25-F23-WEBLOAD'!$A:$A,$A477,'EOS GE25-F23-WEBLOAD'!$B:$B,$B477)*2</f>
        <v>582</v>
      </c>
      <c r="AB477" s="53">
        <v>0</v>
      </c>
      <c r="AC477" s="53">
        <f>SUMIFS(SPED!E:E,SPED!A:A,A477,SPED!B:B,B477)</f>
        <v>0</v>
      </c>
      <c r="AD477" s="55">
        <f t="shared" si="78"/>
        <v>338999</v>
      </c>
      <c r="AE477" s="55">
        <f t="shared" si="81"/>
        <v>1164.9450171821306</v>
      </c>
      <c r="AF477" s="51"/>
    </row>
    <row r="478" spans="1:32" x14ac:dyDescent="0.25">
      <c r="A478" s="49">
        <v>4194</v>
      </c>
      <c r="B478" s="49">
        <v>7</v>
      </c>
      <c r="C478" s="49" t="s">
        <v>501</v>
      </c>
      <c r="D478" s="5">
        <v>7</v>
      </c>
      <c r="E478" s="52">
        <f>SUMIFS('EOS GE24-F23-WEBLOAD'!$G:$G,'EOS GE24-F23-WEBLOAD'!$A:$A,$A478,'EOS GE24-F23-WEBLOAD'!$B:$B,$B478)</f>
        <v>259</v>
      </c>
      <c r="F478" s="52">
        <f>SUMIFS(GENED!$F:$F,GENED!$A:$A,$A478,GENED!$B:$B,$B478)</f>
        <v>71225</v>
      </c>
      <c r="G478" s="52">
        <f>SUMIFS(GENED!$AM:$AM,GENED!$A:$A,$A478,GENED!$B:$B,$B478)</f>
        <v>11061</v>
      </c>
      <c r="H478" s="52">
        <f>SUMIFS(GENED!$J:$J,GENED!$A:$A,$A478,GENED!$B:$B,$B478)</f>
        <v>1929</v>
      </c>
      <c r="I478" s="52">
        <f>SUMIFS(EL!C:C,EL!$A:$A,$A478,EL!$B:$B,$B478)</f>
        <v>10538</v>
      </c>
      <c r="J478" s="52">
        <f>SUMIFS('Student Support Aid'!F:F,'Student Support Aid'!$A:$A,$A478,'Student Support Aid'!$B:$B,$B478)</f>
        <v>20000</v>
      </c>
      <c r="K478" s="52">
        <f>SUMIFS('School Library Aid'!H:H,'School Library Aid'!$A:$A,$A478,'School Library Aid'!$B:$B,$B478)</f>
        <v>20000</v>
      </c>
      <c r="L478" s="52">
        <v>0</v>
      </c>
      <c r="M478" s="52">
        <f>SUMIFS('EOS GE24-F23-WEBLOAD'!$G:$G,'EOS GE24-F23-WEBLOAD'!$A:$A,$A478,'EOS GE24-F23-WEBLOAD'!$B:$B,$B478)*2</f>
        <v>518</v>
      </c>
      <c r="N478" s="52">
        <f>SUMIFS(SPED!D:D,SPED!A:A,A478,SPED!B:B,B478)</f>
        <v>0</v>
      </c>
      <c r="O478" s="55">
        <f t="shared" si="76"/>
        <v>135271</v>
      </c>
      <c r="P478" s="52">
        <f t="shared" si="80"/>
        <v>522.28185328185327</v>
      </c>
      <c r="Q478" s="64"/>
      <c r="R478" s="52">
        <f>SUMIFS('EOS GE25-F23-WEBLOAD'!$G:$G,'EOS GE25-F23-WEBLOAD'!$A:$A,$A478,'EOS GE25-F23-WEBLOAD'!$B:$B,$B478)</f>
        <v>289</v>
      </c>
      <c r="S478" s="52">
        <f>SUMIFS(GENED!$O:$O,GENED!$A:$A,$A478,GENED!$B:$B,$B478)</f>
        <v>120802</v>
      </c>
      <c r="T478" s="52">
        <f>SUMIFS(GENED!$AQ:$AQ,GENED!$A:$A,$A478,GENED!$B:$B,$B478)</f>
        <v>19104.000000000466</v>
      </c>
      <c r="U478" s="52">
        <f>SUMIFS(GENED!$AA:$AA,GENED!$A:$A,$A478,GENED!$B:$B,$B478)</f>
        <v>0</v>
      </c>
      <c r="V478" s="52">
        <f>SUMIFS(GENED!$S:$S,GENED!$A:$A,$A478,GENED!$B:$B,$B478)</f>
        <v>2042</v>
      </c>
      <c r="W478" s="53">
        <f>SUMIFS(EL!D:D,EL!$A:$A,$A478,EL!$B:$B,$B478)</f>
        <v>10533</v>
      </c>
      <c r="X478" s="52">
        <f>SUMIFS('Student Support Aid'!G:G,'Student Support Aid'!$A:$A,$A478,'Student Support Aid'!$B:$B,$B478)</f>
        <v>20000</v>
      </c>
      <c r="Y478" s="53">
        <f>SUMIFS('School Library Aid'!I:I,'School Library Aid'!$A:$A,$A478,'School Library Aid'!$B:$B,$B478)</f>
        <v>20000</v>
      </c>
      <c r="Z478" s="53">
        <f>SUMIF(AIEA!A:A,A478,AIEA!D:D)</f>
        <v>0</v>
      </c>
      <c r="AA478" s="53">
        <f>SUMIFS('EOS GE25-F23-WEBLOAD'!$G:$G,'EOS GE25-F23-WEBLOAD'!$A:$A,$A478,'EOS GE25-F23-WEBLOAD'!$B:$B,$B478)*2</f>
        <v>578</v>
      </c>
      <c r="AB478" s="53">
        <v>0</v>
      </c>
      <c r="AC478" s="53">
        <f>SUMIFS(SPED!E:E,SPED!A:A,A478,SPED!B:B,B478)</f>
        <v>0</v>
      </c>
      <c r="AD478" s="55">
        <f t="shared" si="78"/>
        <v>193059.00000000047</v>
      </c>
      <c r="AE478" s="55">
        <f t="shared" si="81"/>
        <v>668.02422145328876</v>
      </c>
      <c r="AF478" s="51"/>
    </row>
    <row r="479" spans="1:32" x14ac:dyDescent="0.25">
      <c r="A479" s="49">
        <v>4195</v>
      </c>
      <c r="B479" s="49">
        <v>7</v>
      </c>
      <c r="C479" s="49" t="s">
        <v>502</v>
      </c>
      <c r="D479" s="5">
        <v>7</v>
      </c>
      <c r="E479" s="52">
        <f>SUMIFS('EOS GE24-F23-WEBLOAD'!$G:$G,'EOS GE24-F23-WEBLOAD'!$A:$A,$A479,'EOS GE24-F23-WEBLOAD'!$B:$B,$B479)</f>
        <v>27</v>
      </c>
      <c r="F479" s="52">
        <f>SUMIFS(GENED!$F:$F,GENED!$A:$A,$A479,GENED!$B:$B,$B479)</f>
        <v>7425</v>
      </c>
      <c r="G479" s="52">
        <f>SUMIFS(GENED!$AM:$AM,GENED!$A:$A,$A479,GENED!$B:$B,$B479)</f>
        <v>2464</v>
      </c>
      <c r="H479" s="52">
        <f>SUMIFS(GENED!$J:$J,GENED!$A:$A,$A479,GENED!$B:$B,$B479)</f>
        <v>1237</v>
      </c>
      <c r="I479" s="52">
        <f>SUMIFS(EL!C:C,EL!$A:$A,$A479,EL!$B:$B,$B479)</f>
        <v>17040</v>
      </c>
      <c r="J479" s="52">
        <f>SUMIFS('Student Support Aid'!F:F,'Student Support Aid'!$A:$A,$A479,'Student Support Aid'!$B:$B,$B479)</f>
        <v>20000</v>
      </c>
      <c r="K479" s="52">
        <f>SUMIFS('School Library Aid'!H:H,'School Library Aid'!$A:$A,$A479,'School Library Aid'!$B:$B,$B479)</f>
        <v>20000</v>
      </c>
      <c r="L479" s="52">
        <v>20710</v>
      </c>
      <c r="M479" s="52">
        <f>SUMIFS('EOS GE24-F23-WEBLOAD'!$G:$G,'EOS GE24-F23-WEBLOAD'!$A:$A,$A479,'EOS GE24-F23-WEBLOAD'!$B:$B,$B479)*2</f>
        <v>54</v>
      </c>
      <c r="N479" s="52">
        <f>SUMIFS(SPED!D:D,SPED!A:A,A479,SPED!B:B,B479)</f>
        <v>0</v>
      </c>
      <c r="O479" s="55">
        <f t="shared" si="76"/>
        <v>88930</v>
      </c>
      <c r="P479" s="52">
        <f t="shared" si="80"/>
        <v>3293.7037037037039</v>
      </c>
      <c r="Q479" s="64"/>
      <c r="R479" s="52">
        <f>SUMIFS('EOS GE25-F23-WEBLOAD'!$G:$G,'EOS GE25-F23-WEBLOAD'!$A:$A,$A479,'EOS GE25-F23-WEBLOAD'!$B:$B,$B479)</f>
        <v>27</v>
      </c>
      <c r="S479" s="52">
        <f>SUMIFS(GENED!$O:$O,GENED!$A:$A,$A479,GENED!$B:$B,$B479)</f>
        <v>11286</v>
      </c>
      <c r="T479" s="52">
        <f>SUMIFS(GENED!$AQ:$AQ,GENED!$A:$A,$A479,GENED!$B:$B,$B479)</f>
        <v>3554</v>
      </c>
      <c r="U479" s="52">
        <f>SUMIFS(GENED!$AA:$AA,GENED!$A:$A,$A479,GENED!$B:$B,$B479)</f>
        <v>0</v>
      </c>
      <c r="V479" s="52">
        <f>SUMIFS(GENED!$S:$S,GENED!$A:$A,$A479,GENED!$B:$B,$B479)</f>
        <v>1174</v>
      </c>
      <c r="W479" s="53">
        <f>SUMIFS(EL!D:D,EL!$A:$A,$A479,EL!$B:$B,$B479)</f>
        <v>17040</v>
      </c>
      <c r="X479" s="52">
        <f>SUMIFS('Student Support Aid'!G:G,'Student Support Aid'!$A:$A,$A479,'Student Support Aid'!$B:$B,$B479)</f>
        <v>20000</v>
      </c>
      <c r="Y479" s="53">
        <f>SUMIFS('School Library Aid'!I:I,'School Library Aid'!$A:$A,$A479,'School Library Aid'!$B:$B,$B479)</f>
        <v>20000</v>
      </c>
      <c r="Z479" s="53">
        <f>SUMIF(AIEA!A:A,A479,AIEA!D:D)</f>
        <v>20852</v>
      </c>
      <c r="AA479" s="53">
        <f>SUMIFS('EOS GE25-F23-WEBLOAD'!$G:$G,'EOS GE25-F23-WEBLOAD'!$A:$A,$A479,'EOS GE25-F23-WEBLOAD'!$B:$B,$B479)*2</f>
        <v>54</v>
      </c>
      <c r="AB479" s="53">
        <v>0</v>
      </c>
      <c r="AC479" s="53">
        <f>SUMIFS(SPED!E:E,SPED!A:A,A479,SPED!B:B,B479)</f>
        <v>0</v>
      </c>
      <c r="AD479" s="55">
        <f t="shared" si="78"/>
        <v>93960</v>
      </c>
      <c r="AE479" s="55">
        <f t="shared" si="81"/>
        <v>3480</v>
      </c>
      <c r="AF479" s="51"/>
    </row>
    <row r="480" spans="1:32" x14ac:dyDescent="0.25">
      <c r="A480" s="49">
        <v>4198</v>
      </c>
      <c r="B480" s="49">
        <v>7</v>
      </c>
      <c r="C480" s="49" t="s">
        <v>503</v>
      </c>
      <c r="D480" s="5">
        <v>7</v>
      </c>
      <c r="E480" s="52">
        <f>SUMIFS('EOS GE24-F23-WEBLOAD'!$G:$G,'EOS GE24-F23-WEBLOAD'!$A:$A,$A480,'EOS GE24-F23-WEBLOAD'!$B:$B,$B480)</f>
        <v>120</v>
      </c>
      <c r="F480" s="52">
        <f>SUMIFS(GENED!$F:$F,GENED!$A:$A,$A480,GENED!$B:$B,$B480)</f>
        <v>33000</v>
      </c>
      <c r="G480" s="52">
        <f>SUMIFS(GENED!$AM:$AM,GENED!$A:$A,$A480,GENED!$B:$B,$B480)</f>
        <v>4722</v>
      </c>
      <c r="H480" s="52">
        <f>SUMIFS(GENED!$J:$J,GENED!$A:$A,$A480,GENED!$B:$B,$B480)</f>
        <v>1089</v>
      </c>
      <c r="I480" s="52">
        <f>SUMIFS(EL!C:C,EL!$A:$A,$A480,EL!$B:$B,$B480)</f>
        <v>0</v>
      </c>
      <c r="J480" s="52">
        <f>SUMIFS('Student Support Aid'!F:F,'Student Support Aid'!$A:$A,$A480,'Student Support Aid'!$B:$B,$B480)</f>
        <v>20000</v>
      </c>
      <c r="K480" s="52">
        <f>SUMIFS('School Library Aid'!H:H,'School Library Aid'!$A:$A,$A480,'School Library Aid'!$B:$B,$B480)</f>
        <v>20000</v>
      </c>
      <c r="L480" s="52">
        <v>0</v>
      </c>
      <c r="M480" s="52">
        <f>SUMIFS('EOS GE24-F23-WEBLOAD'!$G:$G,'EOS GE24-F23-WEBLOAD'!$A:$A,$A480,'EOS GE24-F23-WEBLOAD'!$B:$B,$B480)*2</f>
        <v>240</v>
      </c>
      <c r="N480" s="52">
        <f>SUMIFS(SPED!D:D,SPED!A:A,A480,SPED!B:B,B480)</f>
        <v>0</v>
      </c>
      <c r="O480" s="55">
        <f t="shared" si="76"/>
        <v>79051</v>
      </c>
      <c r="P480" s="52">
        <f t="shared" si="80"/>
        <v>658.75833333333333</v>
      </c>
      <c r="Q480" s="64"/>
      <c r="R480" s="52">
        <f>SUMIFS('EOS GE25-F23-WEBLOAD'!$G:$G,'EOS GE25-F23-WEBLOAD'!$A:$A,$A480,'EOS GE25-F23-WEBLOAD'!$B:$B,$B480)</f>
        <v>130</v>
      </c>
      <c r="S480" s="52">
        <f>SUMIFS(GENED!$O:$O,GENED!$A:$A,$A480,GENED!$B:$B,$B480)</f>
        <v>54340</v>
      </c>
      <c r="T480" s="52">
        <f>SUMIFS(GENED!$AQ:$AQ,GENED!$A:$A,$A480,GENED!$B:$B,$B480)</f>
        <v>8018</v>
      </c>
      <c r="U480" s="52">
        <f>SUMIFS(GENED!$AA:$AA,GENED!$A:$A,$A480,GENED!$B:$B,$B480)</f>
        <v>0</v>
      </c>
      <c r="V480" s="52">
        <f>SUMIFS(GENED!$S:$S,GENED!$A:$A,$A480,GENED!$B:$B,$B480)</f>
        <v>1119</v>
      </c>
      <c r="W480" s="53">
        <f>SUMIFS(EL!D:D,EL!$A:$A,$A480,EL!$B:$B,$B480)</f>
        <v>0</v>
      </c>
      <c r="X480" s="52">
        <f>SUMIFS('Student Support Aid'!G:G,'Student Support Aid'!$A:$A,$A480,'Student Support Aid'!$B:$B,$B480)</f>
        <v>20000</v>
      </c>
      <c r="Y480" s="53">
        <f>SUMIFS('School Library Aid'!I:I,'School Library Aid'!$A:$A,$A480,'School Library Aid'!$B:$B,$B480)</f>
        <v>20000</v>
      </c>
      <c r="Z480" s="53">
        <f>SUMIF(AIEA!A:A,A480,AIEA!D:D)</f>
        <v>0</v>
      </c>
      <c r="AA480" s="53">
        <f>SUMIFS('EOS GE25-F23-WEBLOAD'!$G:$G,'EOS GE25-F23-WEBLOAD'!$A:$A,$A480,'EOS GE25-F23-WEBLOAD'!$B:$B,$B480)*2</f>
        <v>260</v>
      </c>
      <c r="AB480" s="53">
        <v>0</v>
      </c>
      <c r="AC480" s="53">
        <f>SUMIFS(SPED!E:E,SPED!A:A,A480,SPED!B:B,B480)</f>
        <v>0</v>
      </c>
      <c r="AD480" s="55">
        <f t="shared" si="78"/>
        <v>103737</v>
      </c>
      <c r="AE480" s="55">
        <f t="shared" si="81"/>
        <v>797.97692307692307</v>
      </c>
      <c r="AF480" s="51"/>
    </row>
    <row r="481" spans="1:32" x14ac:dyDescent="0.25">
      <c r="A481" s="49">
        <v>4199</v>
      </c>
      <c r="B481" s="49">
        <v>7</v>
      </c>
      <c r="C481" s="49" t="s">
        <v>504</v>
      </c>
      <c r="D481" s="5">
        <v>7</v>
      </c>
      <c r="E481" s="52">
        <f>SUMIFS('EOS GE24-F23-WEBLOAD'!$G:$G,'EOS GE24-F23-WEBLOAD'!$A:$A,$A481,'EOS GE24-F23-WEBLOAD'!$B:$B,$B481)</f>
        <v>1469.6</v>
      </c>
      <c r="F481" s="52">
        <f>SUMIFS(GENED!$F:$F,GENED!$A:$A,$A481,GENED!$B:$B,$B481)</f>
        <v>404140</v>
      </c>
      <c r="G481" s="52">
        <f>SUMIFS(GENED!$AM:$AM,GENED!$A:$A,$A481,GENED!$B:$B,$B481)</f>
        <v>51903</v>
      </c>
      <c r="H481" s="52">
        <f>SUMIFS(GENED!$J:$J,GENED!$A:$A,$A481,GENED!$B:$B,$B481)</f>
        <v>0</v>
      </c>
      <c r="I481" s="52">
        <f>SUMIFS(EL!C:C,EL!$A:$A,$A481,EL!$B:$B,$B481)</f>
        <v>74309</v>
      </c>
      <c r="J481" s="52">
        <f>SUMIFS('Student Support Aid'!F:F,'Student Support Aid'!$A:$A,$A481,'Student Support Aid'!$B:$B,$B481)</f>
        <v>20000</v>
      </c>
      <c r="K481" s="52">
        <f>SUMIFS('School Library Aid'!H:H,'School Library Aid'!$A:$A,$A481,'School Library Aid'!$B:$B,$B481)</f>
        <v>23675.255999999998</v>
      </c>
      <c r="L481" s="52">
        <v>0</v>
      </c>
      <c r="M481" s="52">
        <f>SUMIFS('EOS GE24-F23-WEBLOAD'!$G:$G,'EOS GE24-F23-WEBLOAD'!$A:$A,$A481,'EOS GE24-F23-WEBLOAD'!$B:$B,$B481)*2</f>
        <v>2939.2</v>
      </c>
      <c r="N481" s="52">
        <f>SUMIFS(SPED!D:D,SPED!A:A,A481,SPED!B:B,B481)</f>
        <v>0</v>
      </c>
      <c r="O481" s="55">
        <f t="shared" si="76"/>
        <v>576966.45600000001</v>
      </c>
      <c r="P481" s="52">
        <f t="shared" si="80"/>
        <v>392.6010179640719</v>
      </c>
      <c r="Q481" s="64"/>
      <c r="R481" s="52">
        <f>SUMIFS('EOS GE25-F23-WEBLOAD'!$G:$G,'EOS GE25-F23-WEBLOAD'!$A:$A,$A481,'EOS GE25-F23-WEBLOAD'!$B:$B,$B481)</f>
        <v>1502</v>
      </c>
      <c r="S481" s="52">
        <f>SUMIFS(GENED!$O:$O,GENED!$A:$A,$A481,GENED!$B:$B,$B481)</f>
        <v>627836</v>
      </c>
      <c r="T481" s="52">
        <f>SUMIFS(GENED!$AQ:$AQ,GENED!$A:$A,$A481,GENED!$B:$B,$B481)</f>
        <v>82507</v>
      </c>
      <c r="U481" s="52">
        <f>SUMIFS(GENED!$AA:$AA,GENED!$A:$A,$A481,GENED!$B:$B,$B481)</f>
        <v>0</v>
      </c>
      <c r="V481" s="52">
        <f>SUMIFS(GENED!$S:$S,GENED!$A:$A,$A481,GENED!$B:$B,$B481)</f>
        <v>0</v>
      </c>
      <c r="W481" s="53">
        <f>SUMIFS(EL!D:D,EL!$A:$A,$A481,EL!$B:$B,$B481)</f>
        <v>76385</v>
      </c>
      <c r="X481" s="52">
        <f>SUMIFS('Student Support Aid'!G:G,'Student Support Aid'!$A:$A,$A481,'Student Support Aid'!$B:$B,$B481)</f>
        <v>25654.159999999996</v>
      </c>
      <c r="Y481" s="53">
        <f>SUMIFS('School Library Aid'!I:I,'School Library Aid'!$A:$A,$A481,'School Library Aid'!$B:$B,$B481)</f>
        <v>24197.219999999998</v>
      </c>
      <c r="Z481" s="53">
        <f>SUMIF(AIEA!A:A,A481,AIEA!D:D)</f>
        <v>0</v>
      </c>
      <c r="AA481" s="53">
        <f>SUMIFS('EOS GE25-F23-WEBLOAD'!$G:$G,'EOS GE25-F23-WEBLOAD'!$A:$A,$A481,'EOS GE25-F23-WEBLOAD'!$B:$B,$B481)*2</f>
        <v>3004</v>
      </c>
      <c r="AB481" s="53">
        <v>0</v>
      </c>
      <c r="AC481" s="53">
        <f>SUMIFS(SPED!E:E,SPED!A:A,A481,SPED!B:B,B481)</f>
        <v>0</v>
      </c>
      <c r="AD481" s="55">
        <f t="shared" si="78"/>
        <v>839583.38</v>
      </c>
      <c r="AE481" s="55">
        <f t="shared" si="81"/>
        <v>558.97695073235684</v>
      </c>
      <c r="AF481" s="51"/>
    </row>
    <row r="482" spans="1:32" x14ac:dyDescent="0.25">
      <c r="A482" s="49">
        <v>4200</v>
      </c>
      <c r="B482" s="49">
        <v>7</v>
      </c>
      <c r="C482" s="49" t="s">
        <v>505</v>
      </c>
      <c r="D482" s="5">
        <v>7</v>
      </c>
      <c r="E482" s="52">
        <f>SUMIFS('EOS GE24-F23-WEBLOAD'!$G:$G,'EOS GE24-F23-WEBLOAD'!$A:$A,$A482,'EOS GE24-F23-WEBLOAD'!$B:$B,$B482)</f>
        <v>770</v>
      </c>
      <c r="F482" s="52">
        <f>SUMIFS(GENED!$F:$F,GENED!$A:$A,$A482,GENED!$B:$B,$B482)</f>
        <v>211750</v>
      </c>
      <c r="G482" s="52">
        <f>SUMIFS(GENED!$AM:$AM,GENED!$A:$A,$A482,GENED!$B:$B,$B482)</f>
        <v>63901</v>
      </c>
      <c r="H482" s="52">
        <f>SUMIFS(GENED!$J:$J,GENED!$A:$A,$A482,GENED!$B:$B,$B482)</f>
        <v>0</v>
      </c>
      <c r="I482" s="52">
        <f>SUMIFS(EL!C:C,EL!$A:$A,$A482,EL!$B:$B,$B482)</f>
        <v>158330</v>
      </c>
      <c r="J482" s="52">
        <f>SUMIFS('Student Support Aid'!F:F,'Student Support Aid'!$A:$A,$A482,'Student Support Aid'!$B:$B,$B482)</f>
        <v>20000</v>
      </c>
      <c r="K482" s="52">
        <f>SUMIFS('School Library Aid'!H:H,'School Library Aid'!$A:$A,$A482,'School Library Aid'!$B:$B,$B482)</f>
        <v>20000</v>
      </c>
      <c r="L482" s="52">
        <v>0</v>
      </c>
      <c r="M482" s="52">
        <f>SUMIFS('EOS GE24-F23-WEBLOAD'!$G:$G,'EOS GE24-F23-WEBLOAD'!$A:$A,$A482,'EOS GE24-F23-WEBLOAD'!$B:$B,$B482)*2</f>
        <v>1540</v>
      </c>
      <c r="N482" s="52">
        <f>SUMIFS(SPED!D:D,SPED!A:A,A482,SPED!B:B,B482)</f>
        <v>0</v>
      </c>
      <c r="O482" s="55">
        <f t="shared" si="76"/>
        <v>475521</v>
      </c>
      <c r="P482" s="52">
        <f t="shared" si="80"/>
        <v>617.55974025974024</v>
      </c>
      <c r="Q482" s="64"/>
      <c r="R482" s="52">
        <f>SUMIFS('EOS GE25-F23-WEBLOAD'!$G:$G,'EOS GE25-F23-WEBLOAD'!$A:$A,$A482,'EOS GE25-F23-WEBLOAD'!$B:$B,$B482)</f>
        <v>790</v>
      </c>
      <c r="S482" s="52">
        <f>SUMIFS(GENED!$O:$O,GENED!$A:$A,$A482,GENED!$B:$B,$B482)</f>
        <v>330220</v>
      </c>
      <c r="T482" s="52">
        <f>SUMIFS(GENED!$AQ:$AQ,GENED!$A:$A,$A482,GENED!$B:$B,$B482)</f>
        <v>99943</v>
      </c>
      <c r="U482" s="52">
        <f>SUMIFS(GENED!$AA:$AA,GENED!$A:$A,$A482,GENED!$B:$B,$B482)</f>
        <v>0</v>
      </c>
      <c r="V482" s="52">
        <f>SUMIFS(GENED!$S:$S,GENED!$A:$A,$A482,GENED!$B:$B,$B482)</f>
        <v>0</v>
      </c>
      <c r="W482" s="53">
        <f>SUMIFS(EL!D:D,EL!$A:$A,$A482,EL!$B:$B,$B482)</f>
        <v>165430</v>
      </c>
      <c r="X482" s="52">
        <f>SUMIFS('Student Support Aid'!G:G,'Student Support Aid'!$A:$A,$A482,'Student Support Aid'!$B:$B,$B482)</f>
        <v>20000</v>
      </c>
      <c r="Y482" s="53">
        <f>SUMIFS('School Library Aid'!I:I,'School Library Aid'!$A:$A,$A482,'School Library Aid'!$B:$B,$B482)</f>
        <v>20000</v>
      </c>
      <c r="Z482" s="53">
        <f>SUMIF(AIEA!A:A,A482,AIEA!D:D)</f>
        <v>0</v>
      </c>
      <c r="AA482" s="53">
        <f>SUMIFS('EOS GE25-F23-WEBLOAD'!$G:$G,'EOS GE25-F23-WEBLOAD'!$A:$A,$A482,'EOS GE25-F23-WEBLOAD'!$B:$B,$B482)*2</f>
        <v>1580</v>
      </c>
      <c r="AB482" s="53">
        <v>0</v>
      </c>
      <c r="AC482" s="53">
        <f>SUMIFS(SPED!E:E,SPED!A:A,A482,SPED!B:B,B482)</f>
        <v>0</v>
      </c>
      <c r="AD482" s="55">
        <f t="shared" si="78"/>
        <v>637173</v>
      </c>
      <c r="AE482" s="55">
        <f t="shared" si="81"/>
        <v>806.54810126582277</v>
      </c>
      <c r="AF482" s="51"/>
    </row>
    <row r="483" spans="1:32" x14ac:dyDescent="0.25">
      <c r="A483" s="49">
        <v>4201</v>
      </c>
      <c r="B483" s="49">
        <v>7</v>
      </c>
      <c r="C483" s="49" t="s">
        <v>506</v>
      </c>
      <c r="D483" s="5">
        <v>7</v>
      </c>
      <c r="E483" s="52">
        <f>SUMIFS('EOS GE24-F23-WEBLOAD'!$G:$G,'EOS GE24-F23-WEBLOAD'!$A:$A,$A483,'EOS GE24-F23-WEBLOAD'!$B:$B,$B483)</f>
        <v>139</v>
      </c>
      <c r="F483" s="52">
        <f>SUMIFS(GENED!$F:$F,GENED!$A:$A,$A483,GENED!$B:$B,$B483)</f>
        <v>38225</v>
      </c>
      <c r="G483" s="52">
        <f>SUMIFS(GENED!$AM:$AM,GENED!$A:$A,$A483,GENED!$B:$B,$B483)</f>
        <v>7960</v>
      </c>
      <c r="H483" s="52">
        <f>SUMIFS(GENED!$J:$J,GENED!$A:$A,$A483,GENED!$B:$B,$B483)</f>
        <v>0</v>
      </c>
      <c r="I483" s="52">
        <f>SUMIFS(EL!C:C,EL!$A:$A,$A483,EL!$B:$B,$B483)</f>
        <v>11422</v>
      </c>
      <c r="J483" s="52">
        <f>SUMIFS('Student Support Aid'!F:F,'Student Support Aid'!$A:$A,$A483,'Student Support Aid'!$B:$B,$B483)</f>
        <v>20000</v>
      </c>
      <c r="K483" s="52">
        <f>SUMIFS('School Library Aid'!H:H,'School Library Aid'!$A:$A,$A483,'School Library Aid'!$B:$B,$B483)</f>
        <v>20000</v>
      </c>
      <c r="L483" s="52">
        <v>0</v>
      </c>
      <c r="M483" s="52">
        <f>SUMIFS('EOS GE24-F23-WEBLOAD'!$G:$G,'EOS GE24-F23-WEBLOAD'!$A:$A,$A483,'EOS GE24-F23-WEBLOAD'!$B:$B,$B483)*2</f>
        <v>278</v>
      </c>
      <c r="N483" s="52">
        <f>SUMIFS(SPED!D:D,SPED!A:A,A483,SPED!B:B,B483)</f>
        <v>0</v>
      </c>
      <c r="O483" s="55">
        <f t="shared" si="76"/>
        <v>97885</v>
      </c>
      <c r="P483" s="52">
        <f t="shared" si="80"/>
        <v>704.20863309352524</v>
      </c>
      <c r="Q483" s="64"/>
      <c r="R483" s="52">
        <f>SUMIFS('EOS GE25-F23-WEBLOAD'!$G:$G,'EOS GE25-F23-WEBLOAD'!$A:$A,$A483,'EOS GE25-F23-WEBLOAD'!$B:$B,$B483)</f>
        <v>139</v>
      </c>
      <c r="S483" s="52">
        <f>SUMIFS(GENED!$O:$O,GENED!$A:$A,$A483,GENED!$B:$B,$B483)</f>
        <v>58102</v>
      </c>
      <c r="T483" s="52">
        <f>SUMIFS(GENED!$AQ:$AQ,GENED!$A:$A,$A483,GENED!$B:$B,$B483)</f>
        <v>12143</v>
      </c>
      <c r="U483" s="52">
        <f>SUMIFS(GENED!$AA:$AA,GENED!$A:$A,$A483,GENED!$B:$B,$B483)</f>
        <v>0</v>
      </c>
      <c r="V483" s="52">
        <f>SUMIFS(GENED!$S:$S,GENED!$A:$A,$A483,GENED!$B:$B,$B483)</f>
        <v>0</v>
      </c>
      <c r="W483" s="53">
        <f>SUMIFS(EL!D:D,EL!$A:$A,$A483,EL!$B:$B,$B483)</f>
        <v>11422</v>
      </c>
      <c r="X483" s="52">
        <f>SUMIFS('Student Support Aid'!G:G,'Student Support Aid'!$A:$A,$A483,'Student Support Aid'!$B:$B,$B483)</f>
        <v>20000</v>
      </c>
      <c r="Y483" s="53">
        <f>SUMIFS('School Library Aid'!I:I,'School Library Aid'!$A:$A,$A483,'School Library Aid'!$B:$B,$B483)</f>
        <v>20000</v>
      </c>
      <c r="Z483" s="53">
        <f>SUMIF(AIEA!A:A,A483,AIEA!D:D)</f>
        <v>0</v>
      </c>
      <c r="AA483" s="53">
        <f>SUMIFS('EOS GE25-F23-WEBLOAD'!$G:$G,'EOS GE25-F23-WEBLOAD'!$A:$A,$A483,'EOS GE25-F23-WEBLOAD'!$B:$B,$B483)*2</f>
        <v>278</v>
      </c>
      <c r="AB483" s="53">
        <v>0</v>
      </c>
      <c r="AC483" s="53">
        <f>SUMIFS(SPED!E:E,SPED!A:A,A483,SPED!B:B,B483)</f>
        <v>0</v>
      </c>
      <c r="AD483" s="55">
        <f t="shared" si="78"/>
        <v>121945</v>
      </c>
      <c r="AE483" s="55">
        <f t="shared" si="81"/>
        <v>877.30215827338134</v>
      </c>
      <c r="AF483" s="51"/>
    </row>
    <row r="484" spans="1:32" x14ac:dyDescent="0.25">
      <c r="A484" s="49">
        <v>4204</v>
      </c>
      <c r="B484" s="49">
        <v>7</v>
      </c>
      <c r="C484" s="49" t="s">
        <v>507</v>
      </c>
      <c r="D484" s="5">
        <v>7</v>
      </c>
      <c r="E484" s="52">
        <f>SUMIFS('EOS GE24-F23-WEBLOAD'!$G:$G,'EOS GE24-F23-WEBLOAD'!$A:$A,$A484,'EOS GE24-F23-WEBLOAD'!$B:$B,$B484)</f>
        <v>154.80000000000001</v>
      </c>
      <c r="F484" s="52">
        <f>SUMIFS(GENED!$F:$F,GENED!$A:$A,$A484,GENED!$B:$B,$B484)</f>
        <v>42570</v>
      </c>
      <c r="G484" s="52">
        <f>SUMIFS(GENED!$AM:$AM,GENED!$A:$A,$A484,GENED!$B:$B,$B484)</f>
        <v>16907</v>
      </c>
      <c r="H484" s="52">
        <f>SUMIFS(GENED!$J:$J,GENED!$A:$A,$A484,GENED!$B:$B,$B484)</f>
        <v>340</v>
      </c>
      <c r="I484" s="52">
        <f>SUMIFS(EL!C:C,EL!$A:$A,$A484,EL!$B:$B,$B484)</f>
        <v>37630</v>
      </c>
      <c r="J484" s="52">
        <f>SUMIFS('Student Support Aid'!F:F,'Student Support Aid'!$A:$A,$A484,'Student Support Aid'!$B:$B,$B484)</f>
        <v>20000</v>
      </c>
      <c r="K484" s="52">
        <f>SUMIFS('School Library Aid'!H:H,'School Library Aid'!$A:$A,$A484,'School Library Aid'!$B:$B,$B484)</f>
        <v>20000</v>
      </c>
      <c r="L484" s="52">
        <v>0</v>
      </c>
      <c r="M484" s="52">
        <f>SUMIFS('EOS GE24-F23-WEBLOAD'!$G:$G,'EOS GE24-F23-WEBLOAD'!$A:$A,$A484,'EOS GE24-F23-WEBLOAD'!$B:$B,$B484)*2</f>
        <v>309.60000000000002</v>
      </c>
      <c r="N484" s="52">
        <f>SUMIFS(SPED!D:D,SPED!A:A,A484,SPED!B:B,B484)</f>
        <v>0</v>
      </c>
      <c r="O484" s="55">
        <f t="shared" si="76"/>
        <v>137756.6</v>
      </c>
      <c r="P484" s="52">
        <f t="shared" si="80"/>
        <v>889.90051679586566</v>
      </c>
      <c r="Q484" s="64"/>
      <c r="R484" s="52">
        <f>SUMIFS('EOS GE25-F23-WEBLOAD'!$G:$G,'EOS GE25-F23-WEBLOAD'!$A:$A,$A484,'EOS GE25-F23-WEBLOAD'!$B:$B,$B484)</f>
        <v>154.80000000000001</v>
      </c>
      <c r="S484" s="52">
        <f>SUMIFS(GENED!$O:$O,GENED!$A:$A,$A484,GENED!$B:$B,$B484)</f>
        <v>64707</v>
      </c>
      <c r="T484" s="52">
        <f>SUMIFS(GENED!$AQ:$AQ,GENED!$A:$A,$A484,GENED!$B:$B,$B484)</f>
        <v>25949</v>
      </c>
      <c r="U484" s="52">
        <f>SUMIFS(GENED!$AA:$AA,GENED!$A:$A,$A484,GENED!$B:$B,$B484)</f>
        <v>0</v>
      </c>
      <c r="V484" s="52">
        <f>SUMIFS(GENED!$S:$S,GENED!$A:$A,$A484,GENED!$B:$B,$B484)</f>
        <v>322</v>
      </c>
      <c r="W484" s="53">
        <f>SUMIFS(EL!D:D,EL!$A:$A,$A484,EL!$B:$B,$B484)</f>
        <v>37630</v>
      </c>
      <c r="X484" s="52">
        <f>SUMIFS('Student Support Aid'!G:G,'Student Support Aid'!$A:$A,$A484,'Student Support Aid'!$B:$B,$B484)</f>
        <v>20000</v>
      </c>
      <c r="Y484" s="53">
        <f>SUMIFS('School Library Aid'!I:I,'School Library Aid'!$A:$A,$A484,'School Library Aid'!$B:$B,$B484)</f>
        <v>20000</v>
      </c>
      <c r="Z484" s="53">
        <f>SUMIF(AIEA!A:A,A484,AIEA!D:D)</f>
        <v>0</v>
      </c>
      <c r="AA484" s="53">
        <f>SUMIFS('EOS GE25-F23-WEBLOAD'!$G:$G,'EOS GE25-F23-WEBLOAD'!$A:$A,$A484,'EOS GE25-F23-WEBLOAD'!$B:$B,$B484)*2</f>
        <v>309.60000000000002</v>
      </c>
      <c r="AB484" s="53">
        <v>0</v>
      </c>
      <c r="AC484" s="53">
        <f>SUMIFS(SPED!E:E,SPED!A:A,A484,SPED!B:B,B484)</f>
        <v>0</v>
      </c>
      <c r="AD484" s="55">
        <f t="shared" si="78"/>
        <v>168917.6</v>
      </c>
      <c r="AE484" s="55">
        <f t="shared" si="81"/>
        <v>1091.1989664082687</v>
      </c>
      <c r="AF484" s="51"/>
    </row>
    <row r="485" spans="1:32" x14ac:dyDescent="0.25">
      <c r="A485" s="49">
        <v>4205</v>
      </c>
      <c r="B485" s="49">
        <v>7</v>
      </c>
      <c r="C485" s="49" t="s">
        <v>508</v>
      </c>
      <c r="D485" s="5">
        <v>7</v>
      </c>
      <c r="E485" s="52">
        <f>SUMIFS('EOS GE24-F23-WEBLOAD'!$G:$G,'EOS GE24-F23-WEBLOAD'!$A:$A,$A485,'EOS GE24-F23-WEBLOAD'!$B:$B,$B485)</f>
        <v>536.6</v>
      </c>
      <c r="F485" s="52">
        <f>SUMIFS(GENED!$F:$F,GENED!$A:$A,$A485,GENED!$B:$B,$B485)</f>
        <v>147565</v>
      </c>
      <c r="G485" s="52">
        <f>SUMIFS(GENED!$AM:$AM,GENED!$A:$A,$A485,GENED!$B:$B,$B485)</f>
        <v>62435</v>
      </c>
      <c r="H485" s="52">
        <f>SUMIFS(GENED!$J:$J,GENED!$A:$A,$A485,GENED!$B:$B,$B485)</f>
        <v>0</v>
      </c>
      <c r="I485" s="52">
        <f>SUMIFS(EL!C:C,EL!$A:$A,$A485,EL!$B:$B,$B485)</f>
        <v>227200</v>
      </c>
      <c r="J485" s="52">
        <f>SUMIFS('Student Support Aid'!F:F,'Student Support Aid'!$A:$A,$A485,'Student Support Aid'!$B:$B,$B485)</f>
        <v>20000</v>
      </c>
      <c r="K485" s="52">
        <f>SUMIFS('School Library Aid'!H:H,'School Library Aid'!$A:$A,$A485,'School Library Aid'!$B:$B,$B485)</f>
        <v>20000</v>
      </c>
      <c r="L485" s="52">
        <v>0</v>
      </c>
      <c r="M485" s="52">
        <f>SUMIFS('EOS GE24-F23-WEBLOAD'!$G:$G,'EOS GE24-F23-WEBLOAD'!$A:$A,$A485,'EOS GE24-F23-WEBLOAD'!$B:$B,$B485)*2</f>
        <v>1073.2</v>
      </c>
      <c r="N485" s="52">
        <f>SUMIFS(SPED!D:D,SPED!A:A,A485,SPED!B:B,B485)</f>
        <v>0</v>
      </c>
      <c r="O485" s="55">
        <f t="shared" si="76"/>
        <v>478273.2</v>
      </c>
      <c r="P485" s="52">
        <f t="shared" si="80"/>
        <v>891.30301900857251</v>
      </c>
      <c r="Q485" s="64"/>
      <c r="R485" s="52">
        <f>SUMIFS('EOS GE25-F23-WEBLOAD'!$G:$G,'EOS GE25-F23-WEBLOAD'!$A:$A,$A485,'EOS GE25-F23-WEBLOAD'!$B:$B,$B485)</f>
        <v>536.6</v>
      </c>
      <c r="S485" s="52">
        <f>SUMIFS(GENED!$O:$O,GENED!$A:$A,$A485,GENED!$B:$B,$B485)</f>
        <v>224299</v>
      </c>
      <c r="T485" s="52">
        <f>SUMIFS(GENED!$AQ:$AQ,GENED!$A:$A,$A485,GENED!$B:$B,$B485)</f>
        <v>97223</v>
      </c>
      <c r="U485" s="52">
        <f>SUMIFS(GENED!$AA:$AA,GENED!$A:$A,$A485,GENED!$B:$B,$B485)</f>
        <v>0</v>
      </c>
      <c r="V485" s="52">
        <f>SUMIFS(GENED!$S:$S,GENED!$A:$A,$A485,GENED!$B:$B,$B485)</f>
        <v>0</v>
      </c>
      <c r="W485" s="53">
        <f>SUMIFS(EL!D:D,EL!$A:$A,$A485,EL!$B:$B,$B485)</f>
        <v>227200</v>
      </c>
      <c r="X485" s="52">
        <f>SUMIFS('Student Support Aid'!G:G,'Student Support Aid'!$A:$A,$A485,'Student Support Aid'!$B:$B,$B485)</f>
        <v>20000</v>
      </c>
      <c r="Y485" s="53">
        <f>SUMIFS('School Library Aid'!I:I,'School Library Aid'!$A:$A,$A485,'School Library Aid'!$B:$B,$B485)</f>
        <v>20000</v>
      </c>
      <c r="Z485" s="53">
        <f>SUMIF(AIEA!A:A,A485,AIEA!D:D)</f>
        <v>0</v>
      </c>
      <c r="AA485" s="53">
        <f>SUMIFS('EOS GE25-F23-WEBLOAD'!$G:$G,'EOS GE25-F23-WEBLOAD'!$A:$A,$A485,'EOS GE25-F23-WEBLOAD'!$B:$B,$B485)*2</f>
        <v>1073.2</v>
      </c>
      <c r="AB485" s="53">
        <v>0</v>
      </c>
      <c r="AC485" s="53">
        <f>SUMIFS(SPED!E:E,SPED!A:A,A485,SPED!B:B,B485)</f>
        <v>0</v>
      </c>
      <c r="AD485" s="55">
        <f t="shared" si="78"/>
        <v>589795.19999999995</v>
      </c>
      <c r="AE485" s="55">
        <f t="shared" si="81"/>
        <v>1099.1338054416697</v>
      </c>
      <c r="AF485" s="51"/>
    </row>
    <row r="486" spans="1:32" x14ac:dyDescent="0.25">
      <c r="A486" s="49">
        <v>4207</v>
      </c>
      <c r="B486" s="49">
        <v>7</v>
      </c>
      <c r="C486" s="49" t="s">
        <v>509</v>
      </c>
      <c r="D486" s="5">
        <v>7</v>
      </c>
      <c r="E486" s="52">
        <f>SUMIFS('EOS GE24-F23-WEBLOAD'!$G:$G,'EOS GE24-F23-WEBLOAD'!$A:$A,$A486,'EOS GE24-F23-WEBLOAD'!$B:$B,$B486)</f>
        <v>36</v>
      </c>
      <c r="F486" s="52">
        <f>SUMIFS(GENED!$F:$F,GENED!$A:$A,$A486,GENED!$B:$B,$B486)</f>
        <v>9900</v>
      </c>
      <c r="G486" s="52">
        <f>SUMIFS(GENED!$AM:$AM,GENED!$A:$A,$A486,GENED!$B:$B,$B486)</f>
        <v>5918</v>
      </c>
      <c r="H486" s="52">
        <f>SUMIFS(GENED!$J:$J,GENED!$A:$A,$A486,GENED!$B:$B,$B486)</f>
        <v>1460</v>
      </c>
      <c r="I486" s="52">
        <f>SUMIFS(EL!C:C,EL!$A:$A,$A486,EL!$B:$B,$B486)</f>
        <v>0</v>
      </c>
      <c r="J486" s="52">
        <f>SUMIFS('Student Support Aid'!F:F,'Student Support Aid'!$A:$A,$A486,'Student Support Aid'!$B:$B,$B486)</f>
        <v>20000</v>
      </c>
      <c r="K486" s="52">
        <f>SUMIFS('School Library Aid'!H:H,'School Library Aid'!$A:$A,$A486,'School Library Aid'!$B:$B,$B486)</f>
        <v>20000</v>
      </c>
      <c r="L486" s="52">
        <v>0</v>
      </c>
      <c r="M486" s="52">
        <f>SUMIFS('EOS GE24-F23-WEBLOAD'!$G:$G,'EOS GE24-F23-WEBLOAD'!$A:$A,$A486,'EOS GE24-F23-WEBLOAD'!$B:$B,$B486)*2</f>
        <v>72</v>
      </c>
      <c r="N486" s="52">
        <f>SUMIFS(SPED!D:D,SPED!A:A,A486,SPED!B:B,B486)</f>
        <v>0</v>
      </c>
      <c r="O486" s="55">
        <f t="shared" si="76"/>
        <v>57350</v>
      </c>
      <c r="P486" s="52">
        <f t="shared" si="80"/>
        <v>1593.0555555555557</v>
      </c>
      <c r="Q486" s="64"/>
      <c r="R486" s="52">
        <f>SUMIFS('EOS GE25-F23-WEBLOAD'!$G:$G,'EOS GE25-F23-WEBLOAD'!$A:$A,$A486,'EOS GE25-F23-WEBLOAD'!$B:$B,$B486)</f>
        <v>36</v>
      </c>
      <c r="S486" s="52">
        <f>SUMIFS(GENED!$O:$O,GENED!$A:$A,$A486,GENED!$B:$B,$B486)</f>
        <v>15048</v>
      </c>
      <c r="T486" s="52">
        <f>SUMIFS(GENED!$AQ:$AQ,GENED!$A:$A,$A486,GENED!$B:$B,$B486)</f>
        <v>6306</v>
      </c>
      <c r="U486" s="52">
        <f>SUMIFS(GENED!$AA:$AA,GENED!$A:$A,$A486,GENED!$B:$B,$B486)</f>
        <v>0</v>
      </c>
      <c r="V486" s="52">
        <f>SUMIFS(GENED!$S:$S,GENED!$A:$A,$A486,GENED!$B:$B,$B486)</f>
        <v>1385</v>
      </c>
      <c r="W486" s="53">
        <f>SUMIFS(EL!D:D,EL!$A:$A,$A486,EL!$B:$B,$B486)</f>
        <v>0</v>
      </c>
      <c r="X486" s="52">
        <f>SUMIFS('Student Support Aid'!G:G,'Student Support Aid'!$A:$A,$A486,'Student Support Aid'!$B:$B,$B486)</f>
        <v>20000</v>
      </c>
      <c r="Y486" s="53">
        <f>SUMIFS('School Library Aid'!I:I,'School Library Aid'!$A:$A,$A486,'School Library Aid'!$B:$B,$B486)</f>
        <v>20000</v>
      </c>
      <c r="Z486" s="53">
        <f>SUMIF(AIEA!A:A,A486,AIEA!D:D)</f>
        <v>0</v>
      </c>
      <c r="AA486" s="53">
        <f>SUMIFS('EOS GE25-F23-WEBLOAD'!$G:$G,'EOS GE25-F23-WEBLOAD'!$A:$A,$A486,'EOS GE25-F23-WEBLOAD'!$B:$B,$B486)*2</f>
        <v>72</v>
      </c>
      <c r="AB486" s="53">
        <v>0</v>
      </c>
      <c r="AC486" s="53">
        <f>SUMIFS(SPED!E:E,SPED!A:A,A486,SPED!B:B,B486)</f>
        <v>0</v>
      </c>
      <c r="AD486" s="55">
        <f t="shared" si="78"/>
        <v>62811</v>
      </c>
      <c r="AE486" s="55">
        <f t="shared" si="81"/>
        <v>1744.75</v>
      </c>
      <c r="AF486" s="51"/>
    </row>
    <row r="487" spans="1:32" x14ac:dyDescent="0.25">
      <c r="A487" s="49">
        <v>4208</v>
      </c>
      <c r="B487" s="49">
        <v>7</v>
      </c>
      <c r="C487" s="49" t="s">
        <v>510</v>
      </c>
      <c r="D487" s="5">
        <v>7</v>
      </c>
      <c r="E487" s="52">
        <f>SUMIFS('EOS GE24-F23-WEBLOAD'!$G:$G,'EOS GE24-F23-WEBLOAD'!$A:$A,$A487,'EOS GE24-F23-WEBLOAD'!$B:$B,$B487)</f>
        <v>141</v>
      </c>
      <c r="F487" s="52">
        <f>SUMIFS(GENED!$F:$F,GENED!$A:$A,$A487,GENED!$B:$B,$B487)</f>
        <v>38775</v>
      </c>
      <c r="G487" s="52">
        <f>SUMIFS(GENED!$AM:$AM,GENED!$A:$A,$A487,GENED!$B:$B,$B487)</f>
        <v>10182</v>
      </c>
      <c r="H487" s="52">
        <f>SUMIFS(GENED!$J:$J,GENED!$A:$A,$A487,GENED!$B:$B,$B487)</f>
        <v>0</v>
      </c>
      <c r="I487" s="52">
        <f>SUMIFS(EL!C:C,EL!$A:$A,$A487,EL!$B:$B,$B487)</f>
        <v>58220</v>
      </c>
      <c r="J487" s="52">
        <f>SUMIFS('Student Support Aid'!F:F,'Student Support Aid'!$A:$A,$A487,'Student Support Aid'!$B:$B,$B487)</f>
        <v>20000</v>
      </c>
      <c r="K487" s="52">
        <f>SUMIFS('School Library Aid'!H:H,'School Library Aid'!$A:$A,$A487,'School Library Aid'!$B:$B,$B487)</f>
        <v>20000</v>
      </c>
      <c r="L487" s="52">
        <v>0</v>
      </c>
      <c r="M487" s="52">
        <f>SUMIFS('EOS GE24-F23-WEBLOAD'!$G:$G,'EOS GE24-F23-WEBLOAD'!$A:$A,$A487,'EOS GE24-F23-WEBLOAD'!$B:$B,$B487)*2</f>
        <v>282</v>
      </c>
      <c r="N487" s="52">
        <f>SUMIFS(SPED!D:D,SPED!A:A,A487,SPED!B:B,B487)</f>
        <v>0</v>
      </c>
      <c r="O487" s="55">
        <f t="shared" si="76"/>
        <v>147459</v>
      </c>
      <c r="P487" s="52">
        <f t="shared" si="80"/>
        <v>1045.8085106382978</v>
      </c>
      <c r="Q487" s="64"/>
      <c r="R487" s="52">
        <f>SUMIFS('EOS GE25-F23-WEBLOAD'!$G:$G,'EOS GE25-F23-WEBLOAD'!$A:$A,$A487,'EOS GE25-F23-WEBLOAD'!$B:$B,$B487)</f>
        <v>141</v>
      </c>
      <c r="S487" s="52">
        <f>SUMIFS(GENED!$O:$O,GENED!$A:$A,$A487,GENED!$B:$B,$B487)</f>
        <v>58938</v>
      </c>
      <c r="T487" s="52">
        <f>SUMIFS(GENED!$AQ:$AQ,GENED!$A:$A,$A487,GENED!$B:$B,$B487)</f>
        <v>15836</v>
      </c>
      <c r="U487" s="52">
        <f>SUMIFS(GENED!$AA:$AA,GENED!$A:$A,$A487,GENED!$B:$B,$B487)</f>
        <v>0</v>
      </c>
      <c r="V487" s="52">
        <f>SUMIFS(GENED!$S:$S,GENED!$A:$A,$A487,GENED!$B:$B,$B487)</f>
        <v>0</v>
      </c>
      <c r="W487" s="53">
        <f>SUMIFS(EL!D:D,EL!$A:$A,$A487,EL!$B:$B,$B487)</f>
        <v>58220</v>
      </c>
      <c r="X487" s="52">
        <f>SUMIFS('Student Support Aid'!G:G,'Student Support Aid'!$A:$A,$A487,'Student Support Aid'!$B:$B,$B487)</f>
        <v>20000</v>
      </c>
      <c r="Y487" s="53">
        <f>SUMIFS('School Library Aid'!I:I,'School Library Aid'!$A:$A,$A487,'School Library Aid'!$B:$B,$B487)</f>
        <v>20000</v>
      </c>
      <c r="Z487" s="53">
        <f>SUMIF(AIEA!A:A,A487,AIEA!D:D)</f>
        <v>0</v>
      </c>
      <c r="AA487" s="53">
        <f>SUMIFS('EOS GE25-F23-WEBLOAD'!$G:$G,'EOS GE25-F23-WEBLOAD'!$A:$A,$A487,'EOS GE25-F23-WEBLOAD'!$B:$B,$B487)*2</f>
        <v>282</v>
      </c>
      <c r="AB487" s="53">
        <v>0</v>
      </c>
      <c r="AC487" s="53">
        <f>SUMIFS(SPED!E:E,SPED!A:A,A487,SPED!B:B,B487)</f>
        <v>0</v>
      </c>
      <c r="AD487" s="55">
        <f t="shared" si="78"/>
        <v>173276</v>
      </c>
      <c r="AE487" s="55">
        <f t="shared" si="81"/>
        <v>1228.9078014184397</v>
      </c>
      <c r="AF487" s="51"/>
    </row>
    <row r="488" spans="1:32" x14ac:dyDescent="0.25">
      <c r="A488" s="49">
        <v>4210</v>
      </c>
      <c r="B488" s="49">
        <v>7</v>
      </c>
      <c r="C488" s="49" t="s">
        <v>511</v>
      </c>
      <c r="D488" s="5">
        <v>7</v>
      </c>
      <c r="E488" s="52">
        <f>SUMIFS('EOS GE24-F23-WEBLOAD'!$G:$G,'EOS GE24-F23-WEBLOAD'!$A:$A,$A488,'EOS GE24-F23-WEBLOAD'!$B:$B,$B488)</f>
        <v>301</v>
      </c>
      <c r="F488" s="52">
        <f>SUMIFS(GENED!$F:$F,GENED!$A:$A,$A488,GENED!$B:$B,$B488)</f>
        <v>82775</v>
      </c>
      <c r="G488" s="52">
        <f>SUMIFS(GENED!$AM:$AM,GENED!$A:$A,$A488,GENED!$B:$B,$B488)</f>
        <v>5511</v>
      </c>
      <c r="H488" s="52">
        <f>SUMIFS(GENED!$J:$J,GENED!$A:$A,$A488,GENED!$B:$B,$B488)</f>
        <v>0</v>
      </c>
      <c r="I488" s="52">
        <f>SUMIFS(EL!C:C,EL!$A:$A,$A488,EL!$B:$B,$B488)</f>
        <v>10486</v>
      </c>
      <c r="J488" s="52">
        <f>SUMIFS('Student Support Aid'!F:F,'Student Support Aid'!$A:$A,$A488,'Student Support Aid'!$B:$B,$B488)</f>
        <v>20000</v>
      </c>
      <c r="K488" s="52">
        <f>SUMIFS('School Library Aid'!H:H,'School Library Aid'!$A:$A,$A488,'School Library Aid'!$B:$B,$B488)</f>
        <v>20000</v>
      </c>
      <c r="L488" s="52">
        <v>0</v>
      </c>
      <c r="M488" s="52">
        <f>SUMIFS('EOS GE24-F23-WEBLOAD'!$G:$G,'EOS GE24-F23-WEBLOAD'!$A:$A,$A488,'EOS GE24-F23-WEBLOAD'!$B:$B,$B488)*2</f>
        <v>602</v>
      </c>
      <c r="N488" s="52">
        <f>SUMIFS(SPED!D:D,SPED!A:A,A488,SPED!B:B,B488)</f>
        <v>0</v>
      </c>
      <c r="O488" s="55">
        <f t="shared" si="76"/>
        <v>139374</v>
      </c>
      <c r="P488" s="52">
        <f t="shared" si="80"/>
        <v>463.03654485049833</v>
      </c>
      <c r="Q488" s="64"/>
      <c r="R488" s="52">
        <f>SUMIFS('EOS GE25-F23-WEBLOAD'!$G:$G,'EOS GE25-F23-WEBLOAD'!$A:$A,$A488,'EOS GE25-F23-WEBLOAD'!$B:$B,$B488)</f>
        <v>325.40000000000003</v>
      </c>
      <c r="S488" s="52">
        <f>SUMIFS(GENED!$O:$O,GENED!$A:$A,$A488,GENED!$B:$B,$B488)</f>
        <v>136017</v>
      </c>
      <c r="T488" s="52">
        <f>SUMIFS(GENED!$AQ:$AQ,GENED!$A:$A,$A488,GENED!$B:$B,$B488)</f>
        <v>9305</v>
      </c>
      <c r="U488" s="52">
        <f>SUMIFS(GENED!$AA:$AA,GENED!$A:$A,$A488,GENED!$B:$B,$B488)</f>
        <v>0</v>
      </c>
      <c r="V488" s="52">
        <f>SUMIFS(GENED!$S:$S,GENED!$A:$A,$A488,GENED!$B:$B,$B488)</f>
        <v>0</v>
      </c>
      <c r="W488" s="53">
        <f>SUMIFS(EL!D:D,EL!$A:$A,$A488,EL!$B:$B,$B488)</f>
        <v>10486</v>
      </c>
      <c r="X488" s="52">
        <f>SUMIFS('Student Support Aid'!G:G,'Student Support Aid'!$A:$A,$A488,'Student Support Aid'!$B:$B,$B488)</f>
        <v>20000</v>
      </c>
      <c r="Y488" s="53">
        <f>SUMIFS('School Library Aid'!I:I,'School Library Aid'!$A:$A,$A488,'School Library Aid'!$B:$B,$B488)</f>
        <v>20000</v>
      </c>
      <c r="Z488" s="53">
        <f>SUMIF(AIEA!A:A,A488,AIEA!D:D)</f>
        <v>0</v>
      </c>
      <c r="AA488" s="53">
        <f>SUMIFS('EOS GE25-F23-WEBLOAD'!$G:$G,'EOS GE25-F23-WEBLOAD'!$A:$A,$A488,'EOS GE25-F23-WEBLOAD'!$B:$B,$B488)*2</f>
        <v>650.80000000000007</v>
      </c>
      <c r="AB488" s="53">
        <v>0</v>
      </c>
      <c r="AC488" s="53">
        <f>SUMIFS(SPED!E:E,SPED!A:A,A488,SPED!B:B,B488)</f>
        <v>0</v>
      </c>
      <c r="AD488" s="55">
        <f t="shared" si="78"/>
        <v>196458.8</v>
      </c>
      <c r="AE488" s="55">
        <f t="shared" si="81"/>
        <v>603.74554394591257</v>
      </c>
      <c r="AF488" s="51"/>
    </row>
    <row r="489" spans="1:32" x14ac:dyDescent="0.25">
      <c r="A489" s="49">
        <v>4213</v>
      </c>
      <c r="B489" s="49">
        <v>7</v>
      </c>
      <c r="C489" s="49" t="s">
        <v>512</v>
      </c>
      <c r="D489" s="5">
        <v>7</v>
      </c>
      <c r="E489" s="52">
        <f>SUMIFS('EOS GE24-F23-WEBLOAD'!$G:$G,'EOS GE24-F23-WEBLOAD'!$A:$A,$A489,'EOS GE24-F23-WEBLOAD'!$B:$B,$B489)</f>
        <v>1132.0000000000002</v>
      </c>
      <c r="F489" s="52">
        <f>SUMIFS(GENED!$F:$F,GENED!$A:$A,$A489,GENED!$B:$B,$B489)</f>
        <v>311300</v>
      </c>
      <c r="G489" s="52">
        <f>SUMIFS(GENED!$AM:$AM,GENED!$A:$A,$A489,GENED!$B:$B,$B489)</f>
        <v>128270</v>
      </c>
      <c r="H489" s="52">
        <f>SUMIFS(GENED!$J:$J,GENED!$A:$A,$A489,GENED!$B:$B,$B489)</f>
        <v>0</v>
      </c>
      <c r="I489" s="52">
        <f>SUMIFS(EL!C:C,EL!$A:$A,$A489,EL!$B:$B,$B489)</f>
        <v>83878</v>
      </c>
      <c r="J489" s="52">
        <f>SUMIFS('Student Support Aid'!F:F,'Student Support Aid'!$A:$A,$A489,'Student Support Aid'!$B:$B,$B489)</f>
        <v>20000</v>
      </c>
      <c r="K489" s="52">
        <f>SUMIFS('School Library Aid'!H:H,'School Library Aid'!$A:$A,$A489,'School Library Aid'!$B:$B,$B489)</f>
        <v>20000</v>
      </c>
      <c r="L489" s="52">
        <v>0</v>
      </c>
      <c r="M489" s="52">
        <f>SUMIFS('EOS GE24-F23-WEBLOAD'!$G:$G,'EOS GE24-F23-WEBLOAD'!$A:$A,$A489,'EOS GE24-F23-WEBLOAD'!$B:$B,$B489)*2</f>
        <v>2264.0000000000005</v>
      </c>
      <c r="N489" s="52">
        <f>SUMIFS(SPED!D:D,SPED!A:A,A489,SPED!B:B,B489)</f>
        <v>0</v>
      </c>
      <c r="O489" s="55">
        <f t="shared" si="76"/>
        <v>565712</v>
      </c>
      <c r="P489" s="52">
        <f t="shared" si="80"/>
        <v>499.74558303886914</v>
      </c>
      <c r="Q489" s="64"/>
      <c r="R489" s="52">
        <f>SUMIFS('EOS GE25-F23-WEBLOAD'!$G:$G,'EOS GE25-F23-WEBLOAD'!$A:$A,$A489,'EOS GE25-F23-WEBLOAD'!$B:$B,$B489)</f>
        <v>1132.0000000000002</v>
      </c>
      <c r="S489" s="52">
        <f>SUMIFS(GENED!$O:$O,GENED!$A:$A,$A489,GENED!$B:$B,$B489)</f>
        <v>473176</v>
      </c>
      <c r="T489" s="52">
        <f>SUMIFS(GENED!$AQ:$AQ,GENED!$A:$A,$A489,GENED!$B:$B,$B489)</f>
        <v>199415</v>
      </c>
      <c r="U489" s="52">
        <f>SUMIFS(GENED!$AA:$AA,GENED!$A:$A,$A489,GENED!$B:$B,$B489)</f>
        <v>0</v>
      </c>
      <c r="V489" s="52">
        <f>SUMIFS(GENED!$S:$S,GENED!$A:$A,$A489,GENED!$B:$B,$B489)</f>
        <v>0</v>
      </c>
      <c r="W489" s="53">
        <f>SUMIFS(EL!D:D,EL!$A:$A,$A489,EL!$B:$B,$B489)</f>
        <v>83878</v>
      </c>
      <c r="X489" s="52">
        <f>SUMIFS('Student Support Aid'!G:G,'Student Support Aid'!$A:$A,$A489,'Student Support Aid'!$B:$B,$B489)</f>
        <v>20000</v>
      </c>
      <c r="Y489" s="53">
        <f>SUMIFS('School Library Aid'!I:I,'School Library Aid'!$A:$A,$A489,'School Library Aid'!$B:$B,$B489)</f>
        <v>20000</v>
      </c>
      <c r="Z489" s="53">
        <f>SUMIF(AIEA!A:A,A489,AIEA!D:D)</f>
        <v>0</v>
      </c>
      <c r="AA489" s="53">
        <f>SUMIFS('EOS GE25-F23-WEBLOAD'!$G:$G,'EOS GE25-F23-WEBLOAD'!$A:$A,$A489,'EOS GE25-F23-WEBLOAD'!$B:$B,$B489)*2</f>
        <v>2264.0000000000005</v>
      </c>
      <c r="AB489" s="53">
        <v>0</v>
      </c>
      <c r="AC489" s="53">
        <f>SUMIFS(SPED!E:E,SPED!A:A,A489,SPED!B:B,B489)</f>
        <v>0</v>
      </c>
      <c r="AD489" s="55">
        <f t="shared" si="78"/>
        <v>798733</v>
      </c>
      <c r="AE489" s="55">
        <f t="shared" si="81"/>
        <v>705.59452296819779</v>
      </c>
      <c r="AF489" s="51"/>
    </row>
    <row r="490" spans="1:32" x14ac:dyDescent="0.25">
      <c r="A490" s="49">
        <v>4215</v>
      </c>
      <c r="B490" s="49">
        <v>7</v>
      </c>
      <c r="C490" s="49" t="s">
        <v>513</v>
      </c>
      <c r="D490" s="5">
        <v>7</v>
      </c>
      <c r="E490" s="52">
        <f>SUMIFS('EOS GE24-F23-WEBLOAD'!$G:$G,'EOS GE24-F23-WEBLOAD'!$A:$A,$A490,'EOS GE24-F23-WEBLOAD'!$B:$B,$B490)</f>
        <v>429.6</v>
      </c>
      <c r="F490" s="52">
        <f>SUMIFS(GENED!$F:$F,GENED!$A:$A,$A490,GENED!$B:$B,$B490)</f>
        <v>118140</v>
      </c>
      <c r="G490" s="52">
        <f>SUMIFS(GENED!$AM:$AM,GENED!$A:$A,$A490,GENED!$B:$B,$B490)</f>
        <v>50757</v>
      </c>
      <c r="H490" s="52">
        <f>SUMIFS(GENED!$J:$J,GENED!$A:$A,$A490,GENED!$B:$B,$B490)</f>
        <v>0</v>
      </c>
      <c r="I490" s="52">
        <f>SUMIFS(EL!C:C,EL!$A:$A,$A490,EL!$B:$B,$B490)</f>
        <v>86620</v>
      </c>
      <c r="J490" s="52">
        <f>SUMIFS('Student Support Aid'!F:F,'Student Support Aid'!$A:$A,$A490,'Student Support Aid'!$B:$B,$B490)</f>
        <v>20000</v>
      </c>
      <c r="K490" s="52">
        <f>SUMIFS('School Library Aid'!H:H,'School Library Aid'!$A:$A,$A490,'School Library Aid'!$B:$B,$B490)</f>
        <v>20000</v>
      </c>
      <c r="L490" s="52">
        <v>0</v>
      </c>
      <c r="M490" s="52">
        <f>SUMIFS('EOS GE24-F23-WEBLOAD'!$G:$G,'EOS GE24-F23-WEBLOAD'!$A:$A,$A490,'EOS GE24-F23-WEBLOAD'!$B:$B,$B490)*2</f>
        <v>859.2</v>
      </c>
      <c r="N490" s="52">
        <f>SUMIFS(SPED!D:D,SPED!A:A,A490,SPED!B:B,B490)</f>
        <v>0</v>
      </c>
      <c r="O490" s="55">
        <f t="shared" si="76"/>
        <v>296376.2</v>
      </c>
      <c r="P490" s="52">
        <f t="shared" si="80"/>
        <v>689.88873370577278</v>
      </c>
      <c r="Q490" s="64"/>
      <c r="R490" s="52">
        <f>SUMIFS('EOS GE25-F23-WEBLOAD'!$G:$G,'EOS GE25-F23-WEBLOAD'!$A:$A,$A490,'EOS GE25-F23-WEBLOAD'!$B:$B,$B490)</f>
        <v>429.6</v>
      </c>
      <c r="S490" s="52">
        <f>SUMIFS(GENED!$O:$O,GENED!$A:$A,$A490,GENED!$B:$B,$B490)</f>
        <v>179573</v>
      </c>
      <c r="T490" s="52">
        <f>SUMIFS(GENED!$AQ:$AQ,GENED!$A:$A,$A490,GENED!$B:$B,$B490)</f>
        <v>79131</v>
      </c>
      <c r="U490" s="52">
        <f>SUMIFS(GENED!$AA:$AA,GENED!$A:$A,$A490,GENED!$B:$B,$B490)</f>
        <v>0</v>
      </c>
      <c r="V490" s="52">
        <f>SUMIFS(GENED!$S:$S,GENED!$A:$A,$A490,GENED!$B:$B,$B490)</f>
        <v>0</v>
      </c>
      <c r="W490" s="53">
        <f>SUMIFS(EL!D:D,EL!$A:$A,$A490,EL!$B:$B,$B490)</f>
        <v>86620</v>
      </c>
      <c r="X490" s="52">
        <f>SUMIFS('Student Support Aid'!G:G,'Student Support Aid'!$A:$A,$A490,'Student Support Aid'!$B:$B,$B490)</f>
        <v>20000</v>
      </c>
      <c r="Y490" s="53">
        <f>SUMIFS('School Library Aid'!I:I,'School Library Aid'!$A:$A,$A490,'School Library Aid'!$B:$B,$B490)</f>
        <v>20000</v>
      </c>
      <c r="Z490" s="53">
        <f>SUMIF(AIEA!A:A,A490,AIEA!D:D)</f>
        <v>0</v>
      </c>
      <c r="AA490" s="53">
        <f>SUMIFS('EOS GE25-F23-WEBLOAD'!$G:$G,'EOS GE25-F23-WEBLOAD'!$A:$A,$A490,'EOS GE25-F23-WEBLOAD'!$B:$B,$B490)*2</f>
        <v>859.2</v>
      </c>
      <c r="AB490" s="53">
        <v>0</v>
      </c>
      <c r="AC490" s="53">
        <f>SUMIFS(SPED!E:E,SPED!A:A,A490,SPED!B:B,B490)</f>
        <v>0</v>
      </c>
      <c r="AD490" s="55">
        <f t="shared" si="78"/>
        <v>386183.2</v>
      </c>
      <c r="AE490" s="55">
        <f t="shared" si="81"/>
        <v>898.93668528864055</v>
      </c>
      <c r="AF490" s="51"/>
    </row>
    <row r="491" spans="1:32" x14ac:dyDescent="0.25">
      <c r="A491" s="49">
        <v>4217</v>
      </c>
      <c r="B491" s="49">
        <v>7</v>
      </c>
      <c r="C491" s="49" t="s">
        <v>514</v>
      </c>
      <c r="D491" s="5">
        <v>7</v>
      </c>
      <c r="E491" s="52">
        <f>SUMIFS('EOS GE24-F23-WEBLOAD'!$G:$G,'EOS GE24-F23-WEBLOAD'!$A:$A,$A491,'EOS GE24-F23-WEBLOAD'!$B:$B,$B491)</f>
        <v>146.39999999999998</v>
      </c>
      <c r="F491" s="52">
        <f>SUMIFS(GENED!$F:$F,GENED!$A:$A,$A491,GENED!$B:$B,$B491)</f>
        <v>40260</v>
      </c>
      <c r="G491" s="52">
        <f>SUMIFS(GENED!$AM:$AM,GENED!$A:$A,$A491,GENED!$B:$B,$B491)</f>
        <v>16370</v>
      </c>
      <c r="H491" s="52">
        <f>SUMIFS(GENED!$J:$J,GENED!$A:$A,$A491,GENED!$B:$B,$B491)</f>
        <v>899</v>
      </c>
      <c r="I491" s="52">
        <f>SUMIFS(EL!C:C,EL!$A:$A,$A491,EL!$B:$B,$B491)</f>
        <v>0</v>
      </c>
      <c r="J491" s="52">
        <f>SUMIFS('Student Support Aid'!F:F,'Student Support Aid'!$A:$A,$A491,'Student Support Aid'!$B:$B,$B491)</f>
        <v>20000</v>
      </c>
      <c r="K491" s="52">
        <f>SUMIFS('School Library Aid'!H:H,'School Library Aid'!$A:$A,$A491,'School Library Aid'!$B:$B,$B491)</f>
        <v>20000</v>
      </c>
      <c r="L491" s="52">
        <v>0</v>
      </c>
      <c r="M491" s="52">
        <f>SUMIFS('EOS GE24-F23-WEBLOAD'!$G:$G,'EOS GE24-F23-WEBLOAD'!$A:$A,$A491,'EOS GE24-F23-WEBLOAD'!$B:$B,$B491)*2</f>
        <v>292.79999999999995</v>
      </c>
      <c r="N491" s="52">
        <f>SUMIFS(SPED!D:D,SPED!A:A,A491,SPED!B:B,B491)</f>
        <v>0</v>
      </c>
      <c r="O491" s="55">
        <f t="shared" si="76"/>
        <v>97821.8</v>
      </c>
      <c r="P491" s="52">
        <f t="shared" si="80"/>
        <v>668.18169398907116</v>
      </c>
      <c r="Q491" s="64"/>
      <c r="R491" s="52">
        <f>SUMIFS('EOS GE25-F23-WEBLOAD'!$G:$G,'EOS GE25-F23-WEBLOAD'!$A:$A,$A491,'EOS GE25-F23-WEBLOAD'!$B:$B,$B491)</f>
        <v>150</v>
      </c>
      <c r="S491" s="52">
        <f>SUMIFS(GENED!$O:$O,GENED!$A:$A,$A491,GENED!$B:$B,$B491)</f>
        <v>62700</v>
      </c>
      <c r="T491" s="52">
        <f>SUMIFS(GENED!$AQ:$AQ,GENED!$A:$A,$A491,GENED!$B:$B,$B491)</f>
        <v>22284</v>
      </c>
      <c r="U491" s="52">
        <f>SUMIFS(GENED!$AA:$AA,GENED!$A:$A,$A491,GENED!$B:$B,$B491)</f>
        <v>0</v>
      </c>
      <c r="V491" s="52">
        <f>SUMIFS(GENED!$S:$S,GENED!$A:$A,$A491,GENED!$B:$B,$B491)</f>
        <v>875</v>
      </c>
      <c r="W491" s="53">
        <f>SUMIFS(EL!D:D,EL!$A:$A,$A491,EL!$B:$B,$B491)</f>
        <v>0</v>
      </c>
      <c r="X491" s="52">
        <f>SUMIFS('Student Support Aid'!G:G,'Student Support Aid'!$A:$A,$A491,'Student Support Aid'!$B:$B,$B491)</f>
        <v>20000</v>
      </c>
      <c r="Y491" s="53">
        <f>SUMIFS('School Library Aid'!I:I,'School Library Aid'!$A:$A,$A491,'School Library Aid'!$B:$B,$B491)</f>
        <v>20000</v>
      </c>
      <c r="Z491" s="53">
        <f>SUMIF(AIEA!A:A,A491,AIEA!D:D)</f>
        <v>0</v>
      </c>
      <c r="AA491" s="53">
        <f>SUMIFS('EOS GE25-F23-WEBLOAD'!$G:$G,'EOS GE25-F23-WEBLOAD'!$A:$A,$A491,'EOS GE25-F23-WEBLOAD'!$B:$B,$B491)*2</f>
        <v>300</v>
      </c>
      <c r="AB491" s="53">
        <v>0</v>
      </c>
      <c r="AC491" s="53">
        <f>SUMIFS(SPED!E:E,SPED!A:A,A491,SPED!B:B,B491)</f>
        <v>0</v>
      </c>
      <c r="AD491" s="55">
        <f t="shared" si="78"/>
        <v>126159</v>
      </c>
      <c r="AE491" s="55">
        <f t="shared" si="81"/>
        <v>841.06</v>
      </c>
      <c r="AF491" s="51"/>
    </row>
    <row r="492" spans="1:32" x14ac:dyDescent="0.25">
      <c r="A492" s="49">
        <v>4218</v>
      </c>
      <c r="B492" s="49">
        <v>7</v>
      </c>
      <c r="C492" s="49" t="s">
        <v>515</v>
      </c>
      <c r="D492" s="5">
        <v>7</v>
      </c>
      <c r="E492" s="52">
        <f>SUMIFS('EOS GE24-F23-WEBLOAD'!$G:$G,'EOS GE24-F23-WEBLOAD'!$A:$A,$A492,'EOS GE24-F23-WEBLOAD'!$B:$B,$B492)</f>
        <v>560</v>
      </c>
      <c r="F492" s="52">
        <f>SUMIFS(GENED!$F:$F,GENED!$A:$A,$A492,GENED!$B:$B,$B492)</f>
        <v>154000</v>
      </c>
      <c r="G492" s="52">
        <f>SUMIFS(GENED!$AM:$AM,GENED!$A:$A,$A492,GENED!$B:$B,$B492)</f>
        <v>46706</v>
      </c>
      <c r="H492" s="52">
        <f>SUMIFS(GENED!$J:$J,GENED!$A:$A,$A492,GENED!$B:$B,$B492)</f>
        <v>0</v>
      </c>
      <c r="I492" s="52">
        <f>SUMIFS(EL!C:C,EL!$A:$A,$A492,EL!$B:$B,$B492)</f>
        <v>11246</v>
      </c>
      <c r="J492" s="52">
        <f>SUMIFS('Student Support Aid'!F:F,'Student Support Aid'!$A:$A,$A492,'Student Support Aid'!$B:$B,$B492)</f>
        <v>20000</v>
      </c>
      <c r="K492" s="52">
        <f>SUMIFS('School Library Aid'!H:H,'School Library Aid'!$A:$A,$A492,'School Library Aid'!$B:$B,$B492)</f>
        <v>20000</v>
      </c>
      <c r="L492" s="52">
        <v>24118</v>
      </c>
      <c r="M492" s="52">
        <f>SUMIFS('EOS GE24-F23-WEBLOAD'!$G:$G,'EOS GE24-F23-WEBLOAD'!$A:$A,$A492,'EOS GE24-F23-WEBLOAD'!$B:$B,$B492)*2</f>
        <v>1120</v>
      </c>
      <c r="N492" s="52">
        <f>SUMIFS(SPED!D:D,SPED!A:A,A492,SPED!B:B,B492)</f>
        <v>0</v>
      </c>
      <c r="O492" s="55">
        <f t="shared" ref="O492:O543" si="82">SUM(F492:N492)</f>
        <v>277190</v>
      </c>
      <c r="P492" s="52">
        <f t="shared" ref="P492:P523" si="83">IFERROR(O492/E492,0)</f>
        <v>494.98214285714283</v>
      </c>
      <c r="Q492" s="64"/>
      <c r="R492" s="52">
        <f>SUMIFS('EOS GE25-F23-WEBLOAD'!$G:$G,'EOS GE25-F23-WEBLOAD'!$A:$A,$A492,'EOS GE25-F23-WEBLOAD'!$B:$B,$B492)</f>
        <v>630</v>
      </c>
      <c r="S492" s="52">
        <f>SUMIFS(GENED!$O:$O,GENED!$A:$A,$A492,GENED!$B:$B,$B492)</f>
        <v>263340</v>
      </c>
      <c r="T492" s="52">
        <f>SUMIFS(GENED!$AQ:$AQ,GENED!$A:$A,$A492,GENED!$B:$B,$B492)</f>
        <v>82244</v>
      </c>
      <c r="U492" s="52">
        <f>SUMIFS(GENED!$AA:$AA,GENED!$A:$A,$A492,GENED!$B:$B,$B492)</f>
        <v>0</v>
      </c>
      <c r="V492" s="52">
        <f>SUMIFS(GENED!$S:$S,GENED!$A:$A,$A492,GENED!$B:$B,$B492)</f>
        <v>0</v>
      </c>
      <c r="W492" s="53">
        <f>SUMIFS(EL!D:D,EL!$A:$A,$A492,EL!$B:$B,$B492)</f>
        <v>11160</v>
      </c>
      <c r="X492" s="52">
        <f>SUMIFS('Student Support Aid'!G:G,'Student Support Aid'!$A:$A,$A492,'Student Support Aid'!$B:$B,$B492)</f>
        <v>20000</v>
      </c>
      <c r="Y492" s="53">
        <f>SUMIFS('School Library Aid'!I:I,'School Library Aid'!$A:$A,$A492,'School Library Aid'!$B:$B,$B492)</f>
        <v>20000</v>
      </c>
      <c r="Z492" s="53">
        <f>SUMIF(AIEA!A:A,A492,AIEA!D:D)</f>
        <v>24402</v>
      </c>
      <c r="AA492" s="53">
        <f>SUMIFS('EOS GE25-F23-WEBLOAD'!$G:$G,'EOS GE25-F23-WEBLOAD'!$A:$A,$A492,'EOS GE25-F23-WEBLOAD'!$B:$B,$B492)*2</f>
        <v>1260</v>
      </c>
      <c r="AB492" s="53">
        <v>0</v>
      </c>
      <c r="AC492" s="53">
        <f>SUMIFS(SPED!E:E,SPED!A:A,A492,SPED!B:B,B492)</f>
        <v>0</v>
      </c>
      <c r="AD492" s="55">
        <f t="shared" ref="AD492:AD543" si="84">SUM(S492:AC492)</f>
        <v>422406</v>
      </c>
      <c r="AE492" s="55">
        <f t="shared" ref="AE492:AE523" si="85">IFERROR(AD492/R492,0)</f>
        <v>670.48571428571427</v>
      </c>
      <c r="AF492" s="51"/>
    </row>
    <row r="493" spans="1:32" x14ac:dyDescent="0.25">
      <c r="A493" s="49">
        <v>4219</v>
      </c>
      <c r="B493" s="49">
        <v>7</v>
      </c>
      <c r="C493" s="49" t="s">
        <v>516</v>
      </c>
      <c r="D493" s="5">
        <v>7</v>
      </c>
      <c r="E493" s="52">
        <f>SUMIFS('EOS GE24-F23-WEBLOAD'!$G:$G,'EOS GE24-F23-WEBLOAD'!$A:$A,$A493,'EOS GE24-F23-WEBLOAD'!$B:$B,$B493)</f>
        <v>404.40000000000003</v>
      </c>
      <c r="F493" s="52">
        <f>SUMIFS(GENED!$F:$F,GENED!$A:$A,$A493,GENED!$B:$B,$B493)</f>
        <v>111210</v>
      </c>
      <c r="G493" s="52">
        <f>SUMIFS(GENED!$AM:$AM,GENED!$A:$A,$A493,GENED!$B:$B,$B493)</f>
        <v>49819</v>
      </c>
      <c r="H493" s="52">
        <f>SUMIFS(GENED!$J:$J,GENED!$A:$A,$A493,GENED!$B:$B,$B493)</f>
        <v>0</v>
      </c>
      <c r="I493" s="52">
        <f>SUMIFS(EL!C:C,EL!$A:$A,$A493,EL!$B:$B,$B493)</f>
        <v>108630</v>
      </c>
      <c r="J493" s="52">
        <f>SUMIFS('Student Support Aid'!F:F,'Student Support Aid'!$A:$A,$A493,'Student Support Aid'!$B:$B,$B493)</f>
        <v>20000</v>
      </c>
      <c r="K493" s="52">
        <f>SUMIFS('School Library Aid'!H:H,'School Library Aid'!$A:$A,$A493,'School Library Aid'!$B:$B,$B493)</f>
        <v>20000</v>
      </c>
      <c r="L493" s="52">
        <v>0</v>
      </c>
      <c r="M493" s="52">
        <f>SUMIFS('EOS GE24-F23-WEBLOAD'!$G:$G,'EOS GE24-F23-WEBLOAD'!$A:$A,$A493,'EOS GE24-F23-WEBLOAD'!$B:$B,$B493)*2</f>
        <v>808.80000000000007</v>
      </c>
      <c r="N493" s="52">
        <f>SUMIFS(SPED!D:D,SPED!A:A,A493,SPED!B:B,B493)</f>
        <v>0</v>
      </c>
      <c r="O493" s="55">
        <f t="shared" si="82"/>
        <v>310467.8</v>
      </c>
      <c r="P493" s="52">
        <f t="shared" si="83"/>
        <v>767.7245301681503</v>
      </c>
      <c r="Q493" s="64"/>
      <c r="R493" s="52">
        <f>SUMIFS('EOS GE25-F23-WEBLOAD'!$G:$G,'EOS GE25-F23-WEBLOAD'!$A:$A,$A493,'EOS GE25-F23-WEBLOAD'!$B:$B,$B493)</f>
        <v>406.4</v>
      </c>
      <c r="S493" s="52">
        <f>SUMIFS(GENED!$O:$O,GENED!$A:$A,$A493,GENED!$B:$B,$B493)</f>
        <v>169875</v>
      </c>
      <c r="T493" s="52">
        <f>SUMIFS(GENED!$AQ:$AQ,GENED!$A:$A,$A493,GENED!$B:$B,$B493)</f>
        <v>78093</v>
      </c>
      <c r="U493" s="52">
        <f>SUMIFS(GENED!$AA:$AA,GENED!$A:$A,$A493,GENED!$B:$B,$B493)</f>
        <v>0</v>
      </c>
      <c r="V493" s="52">
        <f>SUMIFS(GENED!$S:$S,GENED!$A:$A,$A493,GENED!$B:$B,$B493)</f>
        <v>0</v>
      </c>
      <c r="W493" s="53">
        <f>SUMIFS(EL!D:D,EL!$A:$A,$A493,EL!$B:$B,$B493)</f>
        <v>115020</v>
      </c>
      <c r="X493" s="52">
        <f>SUMIFS('Student Support Aid'!G:G,'Student Support Aid'!$A:$A,$A493,'Student Support Aid'!$B:$B,$B493)</f>
        <v>20000</v>
      </c>
      <c r="Y493" s="53">
        <f>SUMIFS('School Library Aid'!I:I,'School Library Aid'!$A:$A,$A493,'School Library Aid'!$B:$B,$B493)</f>
        <v>20000</v>
      </c>
      <c r="Z493" s="53">
        <f>SUMIF(AIEA!A:A,A493,AIEA!D:D)</f>
        <v>0</v>
      </c>
      <c r="AA493" s="53">
        <f>SUMIFS('EOS GE25-F23-WEBLOAD'!$G:$G,'EOS GE25-F23-WEBLOAD'!$A:$A,$A493,'EOS GE25-F23-WEBLOAD'!$B:$B,$B493)*2</f>
        <v>812.8</v>
      </c>
      <c r="AB493" s="53">
        <v>0</v>
      </c>
      <c r="AC493" s="53">
        <f>SUMIFS(SPED!E:E,SPED!A:A,A493,SPED!B:B,B493)</f>
        <v>0</v>
      </c>
      <c r="AD493" s="55">
        <f t="shared" si="84"/>
        <v>403800.8</v>
      </c>
      <c r="AE493" s="55">
        <f t="shared" si="85"/>
        <v>993.60433070866145</v>
      </c>
      <c r="AF493" s="51"/>
    </row>
    <row r="494" spans="1:32" x14ac:dyDescent="0.25">
      <c r="A494" s="49">
        <v>4220</v>
      </c>
      <c r="B494" s="49">
        <v>7</v>
      </c>
      <c r="C494" s="49" t="s">
        <v>517</v>
      </c>
      <c r="D494" s="5">
        <v>7</v>
      </c>
      <c r="E494" s="52">
        <f>SUMIFS('EOS GE24-F23-WEBLOAD'!$G:$G,'EOS GE24-F23-WEBLOAD'!$A:$A,$A494,'EOS GE24-F23-WEBLOAD'!$B:$B,$B494)</f>
        <v>321.8</v>
      </c>
      <c r="F494" s="52">
        <f>SUMIFS(GENED!$F:$F,GENED!$A:$A,$A494,GENED!$B:$B,$B494)</f>
        <v>88495</v>
      </c>
      <c r="G494" s="52">
        <f>SUMIFS(GENED!$AM:$AM,GENED!$A:$A,$A494,GENED!$B:$B,$B494)</f>
        <v>6228</v>
      </c>
      <c r="H494" s="52">
        <f>SUMIFS(GENED!$J:$J,GENED!$A:$A,$A494,GENED!$B:$B,$B494)</f>
        <v>31</v>
      </c>
      <c r="I494" s="52">
        <f>SUMIFS(EL!C:C,EL!$A:$A,$A494,EL!$B:$B,$B494)</f>
        <v>46860</v>
      </c>
      <c r="J494" s="52">
        <f>SUMIFS('Student Support Aid'!F:F,'Student Support Aid'!$A:$A,$A494,'Student Support Aid'!$B:$B,$B494)</f>
        <v>20000</v>
      </c>
      <c r="K494" s="52">
        <f>SUMIFS('School Library Aid'!H:H,'School Library Aid'!$A:$A,$A494,'School Library Aid'!$B:$B,$B494)</f>
        <v>20000</v>
      </c>
      <c r="L494" s="52">
        <v>0</v>
      </c>
      <c r="M494" s="52">
        <f>SUMIFS('EOS GE24-F23-WEBLOAD'!$G:$G,'EOS GE24-F23-WEBLOAD'!$A:$A,$A494,'EOS GE24-F23-WEBLOAD'!$B:$B,$B494)*2</f>
        <v>643.6</v>
      </c>
      <c r="N494" s="52">
        <f>SUMIFS(SPED!D:D,SPED!A:A,A494,SPED!B:B,B494)</f>
        <v>0</v>
      </c>
      <c r="O494" s="55">
        <f t="shared" si="82"/>
        <v>182257.6</v>
      </c>
      <c r="P494" s="52">
        <f t="shared" si="83"/>
        <v>566.36917339962713</v>
      </c>
      <c r="Q494" s="64"/>
      <c r="R494" s="52">
        <f>SUMIFS('EOS GE25-F23-WEBLOAD'!$G:$G,'EOS GE25-F23-WEBLOAD'!$A:$A,$A494,'EOS GE25-F23-WEBLOAD'!$B:$B,$B494)</f>
        <v>340.2</v>
      </c>
      <c r="S494" s="52">
        <f>SUMIFS(GENED!$O:$O,GENED!$A:$A,$A494,GENED!$B:$B,$B494)</f>
        <v>142203</v>
      </c>
      <c r="T494" s="52">
        <f>SUMIFS(GENED!$AQ:$AQ,GENED!$A:$A,$A494,GENED!$B:$B,$B494)</f>
        <v>10151</v>
      </c>
      <c r="U494" s="52">
        <f>SUMIFS(GENED!$AA:$AA,GENED!$A:$A,$A494,GENED!$B:$B,$B494)</f>
        <v>0</v>
      </c>
      <c r="V494" s="52">
        <f>SUMIFS(GENED!$S:$S,GENED!$A:$A,$A494,GENED!$B:$B,$B494)</f>
        <v>31</v>
      </c>
      <c r="W494" s="53">
        <f>SUMIFS(EL!D:D,EL!$A:$A,$A494,EL!$B:$B,$B494)</f>
        <v>48990</v>
      </c>
      <c r="X494" s="52">
        <f>SUMIFS('Student Support Aid'!G:G,'Student Support Aid'!$A:$A,$A494,'Student Support Aid'!$B:$B,$B494)</f>
        <v>20000</v>
      </c>
      <c r="Y494" s="53">
        <f>SUMIFS('School Library Aid'!I:I,'School Library Aid'!$A:$A,$A494,'School Library Aid'!$B:$B,$B494)</f>
        <v>20000</v>
      </c>
      <c r="Z494" s="53">
        <f>SUMIF(AIEA!A:A,A494,AIEA!D:D)</f>
        <v>0</v>
      </c>
      <c r="AA494" s="53">
        <f>SUMIFS('EOS GE25-F23-WEBLOAD'!$G:$G,'EOS GE25-F23-WEBLOAD'!$A:$A,$A494,'EOS GE25-F23-WEBLOAD'!$B:$B,$B494)*2</f>
        <v>680.4</v>
      </c>
      <c r="AB494" s="53">
        <v>0</v>
      </c>
      <c r="AC494" s="53">
        <f>SUMIFS(SPED!E:E,SPED!A:A,A494,SPED!B:B,B494)</f>
        <v>0</v>
      </c>
      <c r="AD494" s="55">
        <f t="shared" si="84"/>
        <v>242055.4</v>
      </c>
      <c r="AE494" s="55">
        <f t="shared" si="85"/>
        <v>711.50911228689006</v>
      </c>
      <c r="AF494" s="51"/>
    </row>
    <row r="495" spans="1:32" x14ac:dyDescent="0.25">
      <c r="A495" s="49">
        <v>4221</v>
      </c>
      <c r="B495" s="49">
        <v>7</v>
      </c>
      <c r="C495" s="49" t="s">
        <v>518</v>
      </c>
      <c r="D495" s="5">
        <v>7</v>
      </c>
      <c r="E495" s="52">
        <f>SUMIFS('EOS GE24-F23-WEBLOAD'!$G:$G,'EOS GE24-F23-WEBLOAD'!$A:$A,$A495,'EOS GE24-F23-WEBLOAD'!$B:$B,$B495)</f>
        <v>258.2</v>
      </c>
      <c r="F495" s="52">
        <f>SUMIFS(GENED!$F:$F,GENED!$A:$A,$A495,GENED!$B:$B,$B495)</f>
        <v>71005</v>
      </c>
      <c r="G495" s="52">
        <f>SUMIFS(GENED!$AM:$AM,GENED!$A:$A,$A495,GENED!$B:$B,$B495)</f>
        <v>9815</v>
      </c>
      <c r="H495" s="52">
        <f>SUMIFS(GENED!$J:$J,GENED!$A:$A,$A495,GENED!$B:$B,$B495)</f>
        <v>0</v>
      </c>
      <c r="I495" s="52">
        <f>SUMIFS(EL!C:C,EL!$A:$A,$A495,EL!$B:$B,$B495)</f>
        <v>11930</v>
      </c>
      <c r="J495" s="52">
        <f>SUMIFS('Student Support Aid'!F:F,'Student Support Aid'!$A:$A,$A495,'Student Support Aid'!$B:$B,$B495)</f>
        <v>20000</v>
      </c>
      <c r="K495" s="52">
        <f>SUMIFS('School Library Aid'!H:H,'School Library Aid'!$A:$A,$A495,'School Library Aid'!$B:$B,$B495)</f>
        <v>20000</v>
      </c>
      <c r="L495" s="52">
        <v>0</v>
      </c>
      <c r="M495" s="52">
        <f>SUMIFS('EOS GE24-F23-WEBLOAD'!$G:$G,'EOS GE24-F23-WEBLOAD'!$A:$A,$A495,'EOS GE24-F23-WEBLOAD'!$B:$B,$B495)*2</f>
        <v>516.4</v>
      </c>
      <c r="N495" s="52">
        <f>SUMIFS(SPED!D:D,SPED!A:A,A495,SPED!B:B,B495)</f>
        <v>0</v>
      </c>
      <c r="O495" s="55">
        <f t="shared" si="82"/>
        <v>133266.4</v>
      </c>
      <c r="P495" s="52">
        <f t="shared" si="83"/>
        <v>516.13632842757556</v>
      </c>
      <c r="Q495" s="64"/>
      <c r="R495" s="52">
        <f>SUMIFS('EOS GE25-F23-WEBLOAD'!$G:$G,'EOS GE25-F23-WEBLOAD'!$A:$A,$A495,'EOS GE25-F23-WEBLOAD'!$B:$B,$B495)</f>
        <v>348.4</v>
      </c>
      <c r="S495" s="52">
        <f>SUMIFS(GENED!$O:$O,GENED!$A:$A,$A495,GENED!$B:$B,$B495)</f>
        <v>145631</v>
      </c>
      <c r="T495" s="52">
        <f>SUMIFS(GENED!$AQ:$AQ,GENED!$A:$A,$A495,GENED!$B:$B,$B495)</f>
        <v>20224</v>
      </c>
      <c r="U495" s="52">
        <f>SUMIFS(GENED!$AA:$AA,GENED!$A:$A,$A495,GENED!$B:$B,$B495)</f>
        <v>0</v>
      </c>
      <c r="V495" s="52">
        <f>SUMIFS(GENED!$S:$S,GENED!$A:$A,$A495,GENED!$B:$B,$B495)</f>
        <v>0</v>
      </c>
      <c r="W495" s="53">
        <f>SUMIFS(EL!D:D,EL!$A:$A,$A495,EL!$B:$B,$B495)</f>
        <v>24272</v>
      </c>
      <c r="X495" s="52">
        <f>SUMIFS('Student Support Aid'!G:G,'Student Support Aid'!$A:$A,$A495,'Student Support Aid'!$B:$B,$B495)</f>
        <v>20000</v>
      </c>
      <c r="Y495" s="53">
        <f>SUMIFS('School Library Aid'!I:I,'School Library Aid'!$A:$A,$A495,'School Library Aid'!$B:$B,$B495)</f>
        <v>20000</v>
      </c>
      <c r="Z495" s="53">
        <f>SUMIF(AIEA!A:A,A495,AIEA!D:D)</f>
        <v>0</v>
      </c>
      <c r="AA495" s="53">
        <f>SUMIFS('EOS GE25-F23-WEBLOAD'!$G:$G,'EOS GE25-F23-WEBLOAD'!$A:$A,$A495,'EOS GE25-F23-WEBLOAD'!$B:$B,$B495)*2</f>
        <v>696.8</v>
      </c>
      <c r="AB495" s="53">
        <v>0</v>
      </c>
      <c r="AC495" s="53">
        <f>SUMIFS(SPED!E:E,SPED!A:A,A495,SPED!B:B,B495)</f>
        <v>0</v>
      </c>
      <c r="AD495" s="55">
        <f t="shared" si="84"/>
        <v>230823.8</v>
      </c>
      <c r="AE495" s="55">
        <f t="shared" si="85"/>
        <v>662.5252583237658</v>
      </c>
      <c r="AF495" s="51"/>
    </row>
    <row r="496" spans="1:32" x14ac:dyDescent="0.25">
      <c r="A496" s="49">
        <v>4223</v>
      </c>
      <c r="B496" s="49">
        <v>7</v>
      </c>
      <c r="C496" s="49" t="s">
        <v>519</v>
      </c>
      <c r="D496" s="5">
        <v>7</v>
      </c>
      <c r="E496" s="52">
        <f>SUMIFS('EOS GE24-F23-WEBLOAD'!$G:$G,'EOS GE24-F23-WEBLOAD'!$A:$A,$A496,'EOS GE24-F23-WEBLOAD'!$B:$B,$B496)</f>
        <v>250</v>
      </c>
      <c r="F496" s="52">
        <f>SUMIFS(GENED!$F:$F,GENED!$A:$A,$A496,GENED!$B:$B,$B496)</f>
        <v>68750</v>
      </c>
      <c r="G496" s="52">
        <f>SUMIFS(GENED!$AM:$AM,GENED!$A:$A,$A496,GENED!$B:$B,$B496)</f>
        <v>44607</v>
      </c>
      <c r="H496" s="52">
        <f>SUMIFS(GENED!$J:$J,GENED!$A:$A,$A496,GENED!$B:$B,$B496)</f>
        <v>1329</v>
      </c>
      <c r="I496" s="52">
        <f>SUMIFS(EL!C:C,EL!$A:$A,$A496,EL!$B:$B,$B496)</f>
        <v>129930</v>
      </c>
      <c r="J496" s="52">
        <f>SUMIFS('Student Support Aid'!F:F,'Student Support Aid'!$A:$A,$A496,'Student Support Aid'!$B:$B,$B496)</f>
        <v>20000</v>
      </c>
      <c r="K496" s="52">
        <f>SUMIFS('School Library Aid'!H:H,'School Library Aid'!$A:$A,$A496,'School Library Aid'!$B:$B,$B496)</f>
        <v>20000</v>
      </c>
      <c r="L496" s="52">
        <v>0</v>
      </c>
      <c r="M496" s="52">
        <f>SUMIFS('EOS GE24-F23-WEBLOAD'!$G:$G,'EOS GE24-F23-WEBLOAD'!$A:$A,$A496,'EOS GE24-F23-WEBLOAD'!$B:$B,$B496)*2</f>
        <v>500</v>
      </c>
      <c r="N496" s="52">
        <f>SUMIFS(SPED!D:D,SPED!A:A,A496,SPED!B:B,B496)</f>
        <v>0</v>
      </c>
      <c r="O496" s="55">
        <f t="shared" si="82"/>
        <v>285116</v>
      </c>
      <c r="P496" s="52">
        <f t="shared" si="83"/>
        <v>1140.4639999999999</v>
      </c>
      <c r="Q496" s="64"/>
      <c r="R496" s="52">
        <f>SUMIFS('EOS GE25-F23-WEBLOAD'!$G:$G,'EOS GE25-F23-WEBLOAD'!$A:$A,$A496,'EOS GE25-F23-WEBLOAD'!$B:$B,$B496)</f>
        <v>250</v>
      </c>
      <c r="S496" s="52">
        <f>SUMIFS(GENED!$O:$O,GENED!$A:$A,$A496,GENED!$B:$B,$B496)</f>
        <v>104500</v>
      </c>
      <c r="T496" s="52">
        <f>SUMIFS(GENED!$AQ:$AQ,GENED!$A:$A,$A496,GENED!$B:$B,$B496)</f>
        <v>64664</v>
      </c>
      <c r="U496" s="52">
        <f>SUMIFS(GENED!$AA:$AA,GENED!$A:$A,$A496,GENED!$B:$B,$B496)</f>
        <v>0</v>
      </c>
      <c r="V496" s="52">
        <f>SUMIFS(GENED!$S:$S,GENED!$A:$A,$A496,GENED!$B:$B,$B496)</f>
        <v>1261</v>
      </c>
      <c r="W496" s="53">
        <f>SUMIFS(EL!D:D,EL!$A:$A,$A496,EL!$B:$B,$B496)</f>
        <v>130640</v>
      </c>
      <c r="X496" s="52">
        <f>SUMIFS('Student Support Aid'!G:G,'Student Support Aid'!$A:$A,$A496,'Student Support Aid'!$B:$B,$B496)</f>
        <v>20000</v>
      </c>
      <c r="Y496" s="53">
        <f>SUMIFS('School Library Aid'!I:I,'School Library Aid'!$A:$A,$A496,'School Library Aid'!$B:$B,$B496)</f>
        <v>20000</v>
      </c>
      <c r="Z496" s="53">
        <f>SUMIF(AIEA!A:A,A496,AIEA!D:D)</f>
        <v>0</v>
      </c>
      <c r="AA496" s="53">
        <f>SUMIFS('EOS GE25-F23-WEBLOAD'!$G:$G,'EOS GE25-F23-WEBLOAD'!$A:$A,$A496,'EOS GE25-F23-WEBLOAD'!$B:$B,$B496)*2</f>
        <v>500</v>
      </c>
      <c r="AB496" s="53">
        <v>0</v>
      </c>
      <c r="AC496" s="53">
        <f>SUMIFS(SPED!E:E,SPED!A:A,A496,SPED!B:B,B496)</f>
        <v>0</v>
      </c>
      <c r="AD496" s="55">
        <f t="shared" si="84"/>
        <v>341565</v>
      </c>
      <c r="AE496" s="55">
        <f t="shared" si="85"/>
        <v>1366.26</v>
      </c>
      <c r="AF496" s="51"/>
    </row>
    <row r="497" spans="1:32" x14ac:dyDescent="0.25">
      <c r="A497" s="49">
        <v>4224</v>
      </c>
      <c r="B497" s="49">
        <v>7</v>
      </c>
      <c r="C497" s="49" t="s">
        <v>520</v>
      </c>
      <c r="D497" s="5">
        <v>7</v>
      </c>
      <c r="E497" s="52">
        <f>SUMIFS('EOS GE24-F23-WEBLOAD'!$G:$G,'EOS GE24-F23-WEBLOAD'!$A:$A,$A497,'EOS GE24-F23-WEBLOAD'!$B:$B,$B497)</f>
        <v>176.4</v>
      </c>
      <c r="F497" s="52">
        <f>SUMIFS(GENED!$F:$F,GENED!$A:$A,$A497,GENED!$B:$B,$B497)</f>
        <v>48510</v>
      </c>
      <c r="G497" s="52">
        <f>SUMIFS(GENED!$AM:$AM,GENED!$A:$A,$A497,GENED!$B:$B,$B497)</f>
        <v>27778</v>
      </c>
      <c r="H497" s="52">
        <f>SUMIFS(GENED!$J:$J,GENED!$A:$A,$A497,GENED!$B:$B,$B497)</f>
        <v>1700</v>
      </c>
      <c r="I497" s="52">
        <f>SUMIFS(EL!C:C,EL!$A:$A,$A497,EL!$B:$B,$B497)</f>
        <v>28400</v>
      </c>
      <c r="J497" s="52">
        <f>SUMIFS('Student Support Aid'!F:F,'Student Support Aid'!$A:$A,$A497,'Student Support Aid'!$B:$B,$B497)</f>
        <v>20000</v>
      </c>
      <c r="K497" s="52">
        <f>SUMIFS('School Library Aid'!H:H,'School Library Aid'!$A:$A,$A497,'School Library Aid'!$B:$B,$B497)</f>
        <v>20000</v>
      </c>
      <c r="L497" s="52">
        <v>0</v>
      </c>
      <c r="M497" s="52">
        <f>SUMIFS('EOS GE24-F23-WEBLOAD'!$G:$G,'EOS GE24-F23-WEBLOAD'!$A:$A,$A497,'EOS GE24-F23-WEBLOAD'!$B:$B,$B497)*2</f>
        <v>352.8</v>
      </c>
      <c r="N497" s="52">
        <f>SUMIFS(SPED!D:D,SPED!A:A,A497,SPED!B:B,B497)</f>
        <v>0</v>
      </c>
      <c r="O497" s="55">
        <f t="shared" si="82"/>
        <v>146740.79999999999</v>
      </c>
      <c r="P497" s="52">
        <f t="shared" si="83"/>
        <v>831.86394557823121</v>
      </c>
      <c r="Q497" s="64"/>
      <c r="R497" s="52">
        <f>SUMIFS('EOS GE25-F23-WEBLOAD'!$G:$G,'EOS GE25-F23-WEBLOAD'!$A:$A,$A497,'EOS GE25-F23-WEBLOAD'!$B:$B,$B497)</f>
        <v>176.4</v>
      </c>
      <c r="S497" s="52">
        <f>SUMIFS(GENED!$O:$O,GENED!$A:$A,$A497,GENED!$B:$B,$B497)</f>
        <v>73735</v>
      </c>
      <c r="T497" s="52">
        <f>SUMIFS(GENED!$AQ:$AQ,GENED!$A:$A,$A497,GENED!$B:$B,$B497)</f>
        <v>40569</v>
      </c>
      <c r="U497" s="52">
        <f>SUMIFS(GENED!$AA:$AA,GENED!$A:$A,$A497,GENED!$B:$B,$B497)</f>
        <v>0</v>
      </c>
      <c r="V497" s="52">
        <f>SUMIFS(GENED!$S:$S,GENED!$A:$A,$A497,GENED!$B:$B,$B497)</f>
        <v>1613</v>
      </c>
      <c r="W497" s="53">
        <f>SUMIFS(EL!D:D,EL!$A:$A,$A497,EL!$B:$B,$B497)</f>
        <v>28400</v>
      </c>
      <c r="X497" s="52">
        <f>SUMIFS('Student Support Aid'!G:G,'Student Support Aid'!$A:$A,$A497,'Student Support Aid'!$B:$B,$B497)</f>
        <v>20000</v>
      </c>
      <c r="Y497" s="53">
        <f>SUMIFS('School Library Aid'!I:I,'School Library Aid'!$A:$A,$A497,'School Library Aid'!$B:$B,$B497)</f>
        <v>20000</v>
      </c>
      <c r="Z497" s="53">
        <f>SUMIF(AIEA!A:A,A497,AIEA!D:D)</f>
        <v>0</v>
      </c>
      <c r="AA497" s="53">
        <f>SUMIFS('EOS GE25-F23-WEBLOAD'!$G:$G,'EOS GE25-F23-WEBLOAD'!$A:$A,$A497,'EOS GE25-F23-WEBLOAD'!$B:$B,$B497)*2</f>
        <v>352.8</v>
      </c>
      <c r="AB497" s="53">
        <v>0</v>
      </c>
      <c r="AC497" s="53">
        <f>SUMIFS(SPED!E:E,SPED!A:A,A497,SPED!B:B,B497)</f>
        <v>0</v>
      </c>
      <c r="AD497" s="55">
        <f t="shared" si="84"/>
        <v>184669.8</v>
      </c>
      <c r="AE497" s="55">
        <f t="shared" si="85"/>
        <v>1046.8809523809523</v>
      </c>
      <c r="AF497" s="51"/>
    </row>
    <row r="498" spans="1:32" x14ac:dyDescent="0.25">
      <c r="A498" s="49">
        <v>4225</v>
      </c>
      <c r="B498" s="49">
        <v>7</v>
      </c>
      <c r="C498" s="49" t="s">
        <v>521</v>
      </c>
      <c r="D498" s="5">
        <v>7</v>
      </c>
      <c r="E498" s="52">
        <f>SUMIFS('EOS GE24-F23-WEBLOAD'!$G:$G,'EOS GE24-F23-WEBLOAD'!$A:$A,$A498,'EOS GE24-F23-WEBLOAD'!$B:$B,$B498)</f>
        <v>470</v>
      </c>
      <c r="F498" s="52">
        <f>SUMIFS(GENED!$F:$F,GENED!$A:$A,$A498,GENED!$B:$B,$B498)</f>
        <v>129250</v>
      </c>
      <c r="G498" s="52">
        <f>SUMIFS(GENED!$AM:$AM,GENED!$A:$A,$A498,GENED!$B:$B,$B498)</f>
        <v>78773</v>
      </c>
      <c r="H498" s="52">
        <f>SUMIFS(GENED!$J:$J,GENED!$A:$A,$A498,GENED!$B:$B,$B498)</f>
        <v>0</v>
      </c>
      <c r="I498" s="52">
        <f>SUMIFS(EL!C:C,EL!$A:$A,$A498,EL!$B:$B,$B498)</f>
        <v>248500</v>
      </c>
      <c r="J498" s="52">
        <f>SUMIFS('Student Support Aid'!F:F,'Student Support Aid'!$A:$A,$A498,'Student Support Aid'!$B:$B,$B498)</f>
        <v>20000</v>
      </c>
      <c r="K498" s="52">
        <f>SUMIFS('School Library Aid'!H:H,'School Library Aid'!$A:$A,$A498,'School Library Aid'!$B:$B,$B498)</f>
        <v>20000</v>
      </c>
      <c r="L498" s="52">
        <v>0</v>
      </c>
      <c r="M498" s="52">
        <f>SUMIFS('EOS GE24-F23-WEBLOAD'!$G:$G,'EOS GE24-F23-WEBLOAD'!$A:$A,$A498,'EOS GE24-F23-WEBLOAD'!$B:$B,$B498)*2</f>
        <v>940</v>
      </c>
      <c r="N498" s="52">
        <f>SUMIFS(SPED!D:D,SPED!A:A,A498,SPED!B:B,B498)</f>
        <v>0</v>
      </c>
      <c r="O498" s="55">
        <f t="shared" si="82"/>
        <v>497463</v>
      </c>
      <c r="P498" s="52">
        <f t="shared" si="83"/>
        <v>1058.431914893617</v>
      </c>
      <c r="Q498" s="64"/>
      <c r="R498" s="52">
        <f>SUMIFS('EOS GE25-F23-WEBLOAD'!$G:$G,'EOS GE25-F23-WEBLOAD'!$A:$A,$A498,'EOS GE25-F23-WEBLOAD'!$B:$B,$B498)</f>
        <v>470</v>
      </c>
      <c r="S498" s="52">
        <f>SUMIFS(GENED!$O:$O,GENED!$A:$A,$A498,GENED!$B:$B,$B498)</f>
        <v>196460</v>
      </c>
      <c r="T498" s="52">
        <f>SUMIFS(GENED!$AQ:$AQ,GENED!$A:$A,$A498,GENED!$B:$B,$B498)</f>
        <v>122534</v>
      </c>
      <c r="U498" s="52">
        <f>SUMIFS(GENED!$AA:$AA,GENED!$A:$A,$A498,GENED!$B:$B,$B498)</f>
        <v>0</v>
      </c>
      <c r="V498" s="52">
        <f>SUMIFS(GENED!$S:$S,GENED!$A:$A,$A498,GENED!$B:$B,$B498)</f>
        <v>0</v>
      </c>
      <c r="W498" s="53">
        <f>SUMIFS(EL!D:D,EL!$A:$A,$A498,EL!$B:$B,$B498)</f>
        <v>248500</v>
      </c>
      <c r="X498" s="52">
        <f>SUMIFS('Student Support Aid'!G:G,'Student Support Aid'!$A:$A,$A498,'Student Support Aid'!$B:$B,$B498)</f>
        <v>20000</v>
      </c>
      <c r="Y498" s="53">
        <f>SUMIFS('School Library Aid'!I:I,'School Library Aid'!$A:$A,$A498,'School Library Aid'!$B:$B,$B498)</f>
        <v>20000</v>
      </c>
      <c r="Z498" s="53">
        <f>SUMIF(AIEA!A:A,A498,AIEA!D:D)</f>
        <v>0</v>
      </c>
      <c r="AA498" s="53">
        <f>SUMIFS('EOS GE25-F23-WEBLOAD'!$G:$G,'EOS GE25-F23-WEBLOAD'!$A:$A,$A498,'EOS GE25-F23-WEBLOAD'!$B:$B,$B498)*2</f>
        <v>940</v>
      </c>
      <c r="AB498" s="53">
        <v>0</v>
      </c>
      <c r="AC498" s="53">
        <f>SUMIFS(SPED!E:E,SPED!A:A,A498,SPED!B:B,B498)</f>
        <v>0</v>
      </c>
      <c r="AD498" s="55">
        <f t="shared" si="84"/>
        <v>608434</v>
      </c>
      <c r="AE498" s="55">
        <f t="shared" si="85"/>
        <v>1294.5404255319149</v>
      </c>
      <c r="AF498" s="51"/>
    </row>
    <row r="499" spans="1:32" x14ac:dyDescent="0.25">
      <c r="A499" s="49">
        <v>4226</v>
      </c>
      <c r="B499" s="49">
        <v>7</v>
      </c>
      <c r="C499" s="49" t="s">
        <v>522</v>
      </c>
      <c r="D499" s="5">
        <v>7</v>
      </c>
      <c r="E499" s="52">
        <f>SUMIFS('EOS GE24-F23-WEBLOAD'!$G:$G,'EOS GE24-F23-WEBLOAD'!$A:$A,$A499,'EOS GE24-F23-WEBLOAD'!$B:$B,$B499)</f>
        <v>145</v>
      </c>
      <c r="F499" s="52">
        <f>SUMIFS(GENED!$F:$F,GENED!$A:$A,$A499,GENED!$B:$B,$B499)</f>
        <v>39875</v>
      </c>
      <c r="G499" s="52">
        <f>SUMIFS(GENED!$AM:$AM,GENED!$A:$A,$A499,GENED!$B:$B,$B499)</f>
        <v>11474</v>
      </c>
      <c r="H499" s="52">
        <f>SUMIFS(GENED!$J:$J,GENED!$A:$A,$A499,GENED!$B:$B,$B499)</f>
        <v>0</v>
      </c>
      <c r="I499" s="52">
        <f>SUMIFS(EL!C:C,EL!$A:$A,$A499,EL!$B:$B,$B499)</f>
        <v>11049</v>
      </c>
      <c r="J499" s="52">
        <f>SUMIFS('Student Support Aid'!F:F,'Student Support Aid'!$A:$A,$A499,'Student Support Aid'!$B:$B,$B499)</f>
        <v>20000</v>
      </c>
      <c r="K499" s="52">
        <f>SUMIFS('School Library Aid'!H:H,'School Library Aid'!$A:$A,$A499,'School Library Aid'!$B:$B,$B499)</f>
        <v>20000</v>
      </c>
      <c r="L499" s="52">
        <v>31644</v>
      </c>
      <c r="M499" s="52">
        <f>SUMIFS('EOS GE24-F23-WEBLOAD'!$G:$G,'EOS GE24-F23-WEBLOAD'!$A:$A,$A499,'EOS GE24-F23-WEBLOAD'!$B:$B,$B499)*2</f>
        <v>290</v>
      </c>
      <c r="N499" s="52">
        <f>SUMIFS(SPED!D:D,SPED!A:A,A499,SPED!B:B,B499)</f>
        <v>0</v>
      </c>
      <c r="O499" s="55">
        <f t="shared" si="82"/>
        <v>134332</v>
      </c>
      <c r="P499" s="52">
        <f t="shared" si="83"/>
        <v>926.42758620689654</v>
      </c>
      <c r="Q499" s="64"/>
      <c r="R499" s="52">
        <f>SUMIFS('EOS GE25-F23-WEBLOAD'!$G:$G,'EOS GE25-F23-WEBLOAD'!$A:$A,$A499,'EOS GE25-F23-WEBLOAD'!$B:$B,$B499)</f>
        <v>145</v>
      </c>
      <c r="S499" s="52">
        <f>SUMIFS(GENED!$O:$O,GENED!$A:$A,$A499,GENED!$B:$B,$B499)</f>
        <v>60610</v>
      </c>
      <c r="T499" s="52">
        <f>SUMIFS(GENED!$AQ:$AQ,GENED!$A:$A,$A499,GENED!$B:$B,$B499)</f>
        <v>17850</v>
      </c>
      <c r="U499" s="52">
        <f>SUMIFS(GENED!$AA:$AA,GENED!$A:$A,$A499,GENED!$B:$B,$B499)</f>
        <v>0</v>
      </c>
      <c r="V499" s="52">
        <f>SUMIFS(GENED!$S:$S,GENED!$A:$A,$A499,GENED!$B:$B,$B499)</f>
        <v>0</v>
      </c>
      <c r="W499" s="53">
        <f>SUMIFS(EL!D:D,EL!$A:$A,$A499,EL!$B:$B,$B499)</f>
        <v>11049</v>
      </c>
      <c r="X499" s="52">
        <f>SUMIFS('Student Support Aid'!G:G,'Student Support Aid'!$A:$A,$A499,'Student Support Aid'!$B:$B,$B499)</f>
        <v>20000</v>
      </c>
      <c r="Y499" s="53">
        <f>SUMIFS('School Library Aid'!I:I,'School Library Aid'!$A:$A,$A499,'School Library Aid'!$B:$B,$B499)</f>
        <v>20000</v>
      </c>
      <c r="Z499" s="53">
        <f>SUMIF(AIEA!A:A,A499,AIEA!D:D)</f>
        <v>32212</v>
      </c>
      <c r="AA499" s="53">
        <f>SUMIFS('EOS GE25-F23-WEBLOAD'!$G:$G,'EOS GE25-F23-WEBLOAD'!$A:$A,$A499,'EOS GE25-F23-WEBLOAD'!$B:$B,$B499)*2</f>
        <v>290</v>
      </c>
      <c r="AB499" s="53">
        <v>0</v>
      </c>
      <c r="AC499" s="53">
        <f>SUMIFS(SPED!E:E,SPED!A:A,A499,SPED!B:B,B499)</f>
        <v>0</v>
      </c>
      <c r="AD499" s="55">
        <f t="shared" si="84"/>
        <v>162011</v>
      </c>
      <c r="AE499" s="55">
        <f t="shared" si="85"/>
        <v>1117.3172413793104</v>
      </c>
      <c r="AF499" s="51"/>
    </row>
    <row r="500" spans="1:32" x14ac:dyDescent="0.25">
      <c r="A500" s="49">
        <v>4227</v>
      </c>
      <c r="B500" s="49">
        <v>7</v>
      </c>
      <c r="C500" s="49" t="s">
        <v>523</v>
      </c>
      <c r="D500" s="5">
        <v>7</v>
      </c>
      <c r="E500" s="52">
        <f>SUMIFS('EOS GE24-F23-WEBLOAD'!$G:$G,'EOS GE24-F23-WEBLOAD'!$A:$A,$A500,'EOS GE24-F23-WEBLOAD'!$B:$B,$B500)</f>
        <v>384.20000000000005</v>
      </c>
      <c r="F500" s="52">
        <f>SUMIFS(GENED!$F:$F,GENED!$A:$A,$A500,GENED!$B:$B,$B500)</f>
        <v>105655</v>
      </c>
      <c r="G500" s="52">
        <f>SUMIFS(GENED!$AM:$AM,GENED!$A:$A,$A500,GENED!$B:$B,$B500)</f>
        <v>6284</v>
      </c>
      <c r="H500" s="52">
        <f>SUMIFS(GENED!$J:$J,GENED!$A:$A,$A500,GENED!$B:$B,$B500)</f>
        <v>2672</v>
      </c>
      <c r="I500" s="52">
        <f>SUMIFS(EL!C:C,EL!$A:$A,$A500,EL!$B:$B,$B500)</f>
        <v>10484</v>
      </c>
      <c r="J500" s="52">
        <f>SUMIFS('Student Support Aid'!F:F,'Student Support Aid'!$A:$A,$A500,'Student Support Aid'!$B:$B,$B500)</f>
        <v>20000</v>
      </c>
      <c r="K500" s="52">
        <f>SUMIFS('School Library Aid'!H:H,'School Library Aid'!$A:$A,$A500,'School Library Aid'!$B:$B,$B500)</f>
        <v>20000</v>
      </c>
      <c r="L500" s="52">
        <v>0</v>
      </c>
      <c r="M500" s="52">
        <f>SUMIFS('EOS GE24-F23-WEBLOAD'!$G:$G,'EOS GE24-F23-WEBLOAD'!$A:$A,$A500,'EOS GE24-F23-WEBLOAD'!$B:$B,$B500)*2</f>
        <v>768.40000000000009</v>
      </c>
      <c r="N500" s="52">
        <f>SUMIFS(SPED!D:D,SPED!A:A,A500,SPED!B:B,B500)</f>
        <v>0</v>
      </c>
      <c r="O500" s="55">
        <f t="shared" si="82"/>
        <v>165863.4</v>
      </c>
      <c r="P500" s="52">
        <f t="shared" si="83"/>
        <v>431.71108797501296</v>
      </c>
      <c r="Q500" s="64"/>
      <c r="R500" s="52">
        <f>SUMIFS('EOS GE25-F23-WEBLOAD'!$G:$G,'EOS GE25-F23-WEBLOAD'!$A:$A,$A500,'EOS GE25-F23-WEBLOAD'!$B:$B,$B500)</f>
        <v>401.59999999999997</v>
      </c>
      <c r="S500" s="52">
        <f>SUMIFS(GENED!$O:$O,GENED!$A:$A,$A500,GENED!$B:$B,$B500)</f>
        <v>167869</v>
      </c>
      <c r="T500" s="52">
        <f>SUMIFS(GENED!$AQ:$AQ,GENED!$A:$A,$A500,GENED!$B:$B,$B500)</f>
        <v>10370</v>
      </c>
      <c r="U500" s="52">
        <f>SUMIFS(GENED!$AA:$AA,GENED!$A:$A,$A500,GENED!$B:$B,$B500)</f>
        <v>0</v>
      </c>
      <c r="V500" s="52">
        <f>SUMIFS(GENED!$S:$S,GENED!$A:$A,$A500,GENED!$B:$B,$B500)</f>
        <v>2651</v>
      </c>
      <c r="W500" s="53">
        <f>SUMIFS(EL!D:D,EL!$A:$A,$A500,EL!$B:$B,$B500)</f>
        <v>10484</v>
      </c>
      <c r="X500" s="52">
        <f>SUMIFS('Student Support Aid'!G:G,'Student Support Aid'!$A:$A,$A500,'Student Support Aid'!$B:$B,$B500)</f>
        <v>20000</v>
      </c>
      <c r="Y500" s="53">
        <f>SUMIFS('School Library Aid'!I:I,'School Library Aid'!$A:$A,$A500,'School Library Aid'!$B:$B,$B500)</f>
        <v>20000</v>
      </c>
      <c r="Z500" s="53">
        <f>SUMIF(AIEA!A:A,A500,AIEA!D:D)</f>
        <v>0</v>
      </c>
      <c r="AA500" s="53">
        <f>SUMIFS('EOS GE25-F23-WEBLOAD'!$G:$G,'EOS GE25-F23-WEBLOAD'!$A:$A,$A500,'EOS GE25-F23-WEBLOAD'!$B:$B,$B500)*2</f>
        <v>803.19999999999993</v>
      </c>
      <c r="AB500" s="53">
        <v>0</v>
      </c>
      <c r="AC500" s="53">
        <f>SUMIFS(SPED!E:E,SPED!A:A,A500,SPED!B:B,B500)</f>
        <v>0</v>
      </c>
      <c r="AD500" s="55">
        <f t="shared" si="84"/>
        <v>232177.2</v>
      </c>
      <c r="AE500" s="55">
        <f t="shared" si="85"/>
        <v>578.13047808764952</v>
      </c>
      <c r="AF500" s="51"/>
    </row>
    <row r="501" spans="1:32" x14ac:dyDescent="0.25">
      <c r="A501" s="49">
        <v>4228</v>
      </c>
      <c r="B501" s="49">
        <v>7</v>
      </c>
      <c r="C501" s="49" t="s">
        <v>524</v>
      </c>
      <c r="D501" s="5">
        <v>7</v>
      </c>
      <c r="E501" s="52">
        <f>SUMIFS('EOS GE24-F23-WEBLOAD'!$G:$G,'EOS GE24-F23-WEBLOAD'!$A:$A,$A501,'EOS GE24-F23-WEBLOAD'!$B:$B,$B501)</f>
        <v>861.2</v>
      </c>
      <c r="F501" s="52">
        <f>SUMIFS(GENED!$F:$F,GENED!$A:$A,$A501,GENED!$B:$B,$B501)</f>
        <v>236830</v>
      </c>
      <c r="G501" s="52">
        <f>SUMIFS(GENED!$AM:$AM,GENED!$A:$A,$A501,GENED!$B:$B,$B501)</f>
        <v>2487</v>
      </c>
      <c r="H501" s="52">
        <f>SUMIFS(GENED!$J:$J,GENED!$A:$A,$A501,GENED!$B:$B,$B501)</f>
        <v>0</v>
      </c>
      <c r="I501" s="52">
        <f>SUMIFS(EL!C:C,EL!$A:$A,$A501,EL!$B:$B,$B501)</f>
        <v>10529</v>
      </c>
      <c r="J501" s="52">
        <f>SUMIFS('Student Support Aid'!F:F,'Student Support Aid'!$A:$A,$A501,'Student Support Aid'!$B:$B,$B501)</f>
        <v>20000</v>
      </c>
      <c r="K501" s="52">
        <f>SUMIFS('School Library Aid'!H:H,'School Library Aid'!$A:$A,$A501,'School Library Aid'!$B:$B,$B501)</f>
        <v>20000</v>
      </c>
      <c r="L501" s="52">
        <v>0</v>
      </c>
      <c r="M501" s="52">
        <f>SUMIFS('EOS GE24-F23-WEBLOAD'!$G:$G,'EOS GE24-F23-WEBLOAD'!$A:$A,$A501,'EOS GE24-F23-WEBLOAD'!$B:$B,$B501)*2</f>
        <v>1722.4</v>
      </c>
      <c r="N501" s="52">
        <f>SUMIFS(SPED!D:D,SPED!A:A,A501,SPED!B:B,B501)</f>
        <v>0</v>
      </c>
      <c r="O501" s="55">
        <f t="shared" si="82"/>
        <v>291568.40000000002</v>
      </c>
      <c r="P501" s="52">
        <f t="shared" si="83"/>
        <v>338.56061309800282</v>
      </c>
      <c r="Q501" s="64"/>
      <c r="R501" s="52">
        <f>SUMIFS('EOS GE25-F23-WEBLOAD'!$G:$G,'EOS GE25-F23-WEBLOAD'!$A:$A,$A501,'EOS GE25-F23-WEBLOAD'!$B:$B,$B501)</f>
        <v>861.2</v>
      </c>
      <c r="S501" s="52">
        <f>SUMIFS(GENED!$O:$O,GENED!$A:$A,$A501,GENED!$B:$B,$B501)</f>
        <v>359981</v>
      </c>
      <c r="T501" s="52">
        <f>SUMIFS(GENED!$AQ:$AQ,GENED!$A:$A,$A501,GENED!$B:$B,$B501)</f>
        <v>3846</v>
      </c>
      <c r="U501" s="52">
        <f>SUMIFS(GENED!$AA:$AA,GENED!$A:$A,$A501,GENED!$B:$B,$B501)</f>
        <v>0</v>
      </c>
      <c r="V501" s="52">
        <f>SUMIFS(GENED!$S:$S,GENED!$A:$A,$A501,GENED!$B:$B,$B501)</f>
        <v>0</v>
      </c>
      <c r="W501" s="53">
        <f>SUMIFS(EL!D:D,EL!$A:$A,$A501,EL!$B:$B,$B501)</f>
        <v>10529</v>
      </c>
      <c r="X501" s="52">
        <f>SUMIFS('Student Support Aid'!G:G,'Student Support Aid'!$A:$A,$A501,'Student Support Aid'!$B:$B,$B501)</f>
        <v>20000</v>
      </c>
      <c r="Y501" s="53">
        <f>SUMIFS('School Library Aid'!I:I,'School Library Aid'!$A:$A,$A501,'School Library Aid'!$B:$B,$B501)</f>
        <v>20000</v>
      </c>
      <c r="Z501" s="53">
        <f>SUMIF(AIEA!A:A,A501,AIEA!D:D)</f>
        <v>0</v>
      </c>
      <c r="AA501" s="53">
        <f>SUMIFS('EOS GE25-F23-WEBLOAD'!$G:$G,'EOS GE25-F23-WEBLOAD'!$A:$A,$A501,'EOS GE25-F23-WEBLOAD'!$B:$B,$B501)*2</f>
        <v>1722.4</v>
      </c>
      <c r="AB501" s="53">
        <v>0</v>
      </c>
      <c r="AC501" s="53">
        <f>SUMIFS(SPED!E:E,SPED!A:A,A501,SPED!B:B,B501)</f>
        <v>0</v>
      </c>
      <c r="AD501" s="55">
        <f t="shared" si="84"/>
        <v>416078.4</v>
      </c>
      <c r="AE501" s="55">
        <f t="shared" si="85"/>
        <v>483.13794705062702</v>
      </c>
      <c r="AF501" s="51"/>
    </row>
    <row r="502" spans="1:32" x14ac:dyDescent="0.25">
      <c r="A502" s="49">
        <v>4229</v>
      </c>
      <c r="B502" s="49">
        <v>7</v>
      </c>
      <c r="C502" s="49" t="s">
        <v>525</v>
      </c>
      <c r="D502" s="5">
        <v>7</v>
      </c>
      <c r="E502" s="52">
        <f>SUMIFS('EOS GE24-F23-WEBLOAD'!$G:$G,'EOS GE24-F23-WEBLOAD'!$A:$A,$A502,'EOS GE24-F23-WEBLOAD'!$B:$B,$B502)</f>
        <v>123</v>
      </c>
      <c r="F502" s="52">
        <f>SUMIFS(GENED!$F:$F,GENED!$A:$A,$A502,GENED!$B:$B,$B502)</f>
        <v>33825</v>
      </c>
      <c r="G502" s="52">
        <f>SUMIFS(GENED!$AM:$AM,GENED!$A:$A,$A502,GENED!$B:$B,$B502)</f>
        <v>935</v>
      </c>
      <c r="H502" s="52">
        <f>SUMIFS(GENED!$J:$J,GENED!$A:$A,$A502,GENED!$B:$B,$B502)</f>
        <v>1107</v>
      </c>
      <c r="I502" s="52">
        <f>SUMIFS(EL!C:C,EL!$A:$A,$A502,EL!$B:$B,$B502)</f>
        <v>0</v>
      </c>
      <c r="J502" s="52">
        <f>SUMIFS('Student Support Aid'!F:F,'Student Support Aid'!$A:$A,$A502,'Student Support Aid'!$B:$B,$B502)</f>
        <v>20000</v>
      </c>
      <c r="K502" s="52">
        <f>SUMIFS('School Library Aid'!H:H,'School Library Aid'!$A:$A,$A502,'School Library Aid'!$B:$B,$B502)</f>
        <v>20000</v>
      </c>
      <c r="L502" s="52">
        <v>0</v>
      </c>
      <c r="M502" s="52">
        <f>SUMIFS('EOS GE24-F23-WEBLOAD'!$G:$G,'EOS GE24-F23-WEBLOAD'!$A:$A,$A502,'EOS GE24-F23-WEBLOAD'!$B:$B,$B502)*2</f>
        <v>246</v>
      </c>
      <c r="N502" s="52">
        <f>SUMIFS(SPED!D:D,SPED!A:A,A502,SPED!B:B,B502)</f>
        <v>0</v>
      </c>
      <c r="O502" s="55">
        <f t="shared" si="82"/>
        <v>76113</v>
      </c>
      <c r="P502" s="52">
        <f t="shared" si="83"/>
        <v>618.80487804878044</v>
      </c>
      <c r="Q502" s="64"/>
      <c r="R502" s="52">
        <f>SUMIFS('EOS GE25-F23-WEBLOAD'!$G:$G,'EOS GE25-F23-WEBLOAD'!$A:$A,$A502,'EOS GE25-F23-WEBLOAD'!$B:$B,$B502)</f>
        <v>123</v>
      </c>
      <c r="S502" s="52">
        <f>SUMIFS(GENED!$O:$O,GENED!$A:$A,$A502,GENED!$B:$B,$B502)</f>
        <v>51414</v>
      </c>
      <c r="T502" s="52">
        <f>SUMIFS(GENED!$AQ:$AQ,GENED!$A:$A,$A502,GENED!$B:$B,$B502)</f>
        <v>1198</v>
      </c>
      <c r="U502" s="52">
        <f>SUMIFS(GENED!$AA:$AA,GENED!$A:$A,$A502,GENED!$B:$B,$B502)</f>
        <v>0</v>
      </c>
      <c r="V502" s="52">
        <f>SUMIFS(GENED!$S:$S,GENED!$A:$A,$A502,GENED!$B:$B,$B502)</f>
        <v>1050</v>
      </c>
      <c r="W502" s="53">
        <f>SUMIFS(EL!D:D,EL!$A:$A,$A502,EL!$B:$B,$B502)</f>
        <v>0</v>
      </c>
      <c r="X502" s="52">
        <f>SUMIFS('Student Support Aid'!G:G,'Student Support Aid'!$A:$A,$A502,'Student Support Aid'!$B:$B,$B502)</f>
        <v>20000</v>
      </c>
      <c r="Y502" s="53">
        <f>SUMIFS('School Library Aid'!I:I,'School Library Aid'!$A:$A,$A502,'School Library Aid'!$B:$B,$B502)</f>
        <v>20000</v>
      </c>
      <c r="Z502" s="53">
        <f>SUMIF(AIEA!A:A,A502,AIEA!D:D)</f>
        <v>0</v>
      </c>
      <c r="AA502" s="53">
        <f>SUMIFS('EOS GE25-F23-WEBLOAD'!$G:$G,'EOS GE25-F23-WEBLOAD'!$A:$A,$A502,'EOS GE25-F23-WEBLOAD'!$B:$B,$B502)*2</f>
        <v>246</v>
      </c>
      <c r="AB502" s="53">
        <v>0</v>
      </c>
      <c r="AC502" s="53">
        <f>SUMIFS(SPED!E:E,SPED!A:A,A502,SPED!B:B,B502)</f>
        <v>0</v>
      </c>
      <c r="AD502" s="55">
        <f t="shared" si="84"/>
        <v>93908</v>
      </c>
      <c r="AE502" s="55">
        <f t="shared" si="85"/>
        <v>763.47967479674799</v>
      </c>
      <c r="AF502" s="51"/>
    </row>
    <row r="503" spans="1:32" x14ac:dyDescent="0.25">
      <c r="A503" s="49">
        <v>4230</v>
      </c>
      <c r="B503" s="49">
        <v>7</v>
      </c>
      <c r="C503" s="49" t="s">
        <v>526</v>
      </c>
      <c r="D503" s="5">
        <v>7</v>
      </c>
      <c r="E503" s="52">
        <f>SUMIFS('EOS GE24-F23-WEBLOAD'!$G:$G,'EOS GE24-F23-WEBLOAD'!$A:$A,$A503,'EOS GE24-F23-WEBLOAD'!$B:$B,$B503)</f>
        <v>200</v>
      </c>
      <c r="F503" s="52">
        <f>SUMIFS(GENED!$F:$F,GENED!$A:$A,$A503,GENED!$B:$B,$B503)</f>
        <v>55000</v>
      </c>
      <c r="G503" s="52">
        <f>SUMIFS(GENED!$AM:$AM,GENED!$A:$A,$A503,GENED!$B:$B,$B503)</f>
        <v>17003</v>
      </c>
      <c r="H503" s="52">
        <f>SUMIFS(GENED!$J:$J,GENED!$A:$A,$A503,GENED!$B:$B,$B503)</f>
        <v>0</v>
      </c>
      <c r="I503" s="52">
        <f>SUMIFS(EL!C:C,EL!$A:$A,$A503,EL!$B:$B,$B503)</f>
        <v>21300</v>
      </c>
      <c r="J503" s="52">
        <f>SUMIFS('Student Support Aid'!F:F,'Student Support Aid'!$A:$A,$A503,'Student Support Aid'!$B:$B,$B503)</f>
        <v>20000</v>
      </c>
      <c r="K503" s="52">
        <f>SUMIFS('School Library Aid'!H:H,'School Library Aid'!$A:$A,$A503,'School Library Aid'!$B:$B,$B503)</f>
        <v>20000</v>
      </c>
      <c r="L503" s="52">
        <v>0</v>
      </c>
      <c r="M503" s="52">
        <f>SUMIFS('EOS GE24-F23-WEBLOAD'!$G:$G,'EOS GE24-F23-WEBLOAD'!$A:$A,$A503,'EOS GE24-F23-WEBLOAD'!$B:$B,$B503)*2</f>
        <v>400</v>
      </c>
      <c r="N503" s="52">
        <f>SUMIFS(SPED!D:D,SPED!A:A,A503,SPED!B:B,B503)</f>
        <v>0</v>
      </c>
      <c r="O503" s="55">
        <f t="shared" si="82"/>
        <v>133703</v>
      </c>
      <c r="P503" s="52">
        <f t="shared" si="83"/>
        <v>668.51499999999999</v>
      </c>
      <c r="Q503" s="64"/>
      <c r="R503" s="52">
        <f>SUMIFS('EOS GE25-F23-WEBLOAD'!$G:$G,'EOS GE25-F23-WEBLOAD'!$A:$A,$A503,'EOS GE25-F23-WEBLOAD'!$B:$B,$B503)</f>
        <v>340</v>
      </c>
      <c r="S503" s="52">
        <f>SUMIFS(GENED!$O:$O,GENED!$A:$A,$A503,GENED!$B:$B,$B503)</f>
        <v>142120</v>
      </c>
      <c r="T503" s="52">
        <f>SUMIFS(GENED!$AQ:$AQ,GENED!$A:$A,$A503,GENED!$B:$B,$B503)</f>
        <v>45121</v>
      </c>
      <c r="U503" s="52">
        <f>SUMIFS(GENED!$AA:$AA,GENED!$A:$A,$A503,GENED!$B:$B,$B503)</f>
        <v>0</v>
      </c>
      <c r="V503" s="52">
        <f>SUMIFS(GENED!$S:$S,GENED!$A:$A,$A503,GENED!$B:$B,$B503)</f>
        <v>0</v>
      </c>
      <c r="W503" s="53">
        <f>SUMIFS(EL!D:D,EL!$A:$A,$A503,EL!$B:$B,$B503)</f>
        <v>20002</v>
      </c>
      <c r="X503" s="52">
        <f>SUMIFS('Student Support Aid'!G:G,'Student Support Aid'!$A:$A,$A503,'Student Support Aid'!$B:$B,$B503)</f>
        <v>20000</v>
      </c>
      <c r="Y503" s="53">
        <f>SUMIFS('School Library Aid'!I:I,'School Library Aid'!$A:$A,$A503,'School Library Aid'!$B:$B,$B503)</f>
        <v>20000</v>
      </c>
      <c r="Z503" s="53">
        <f>SUMIF(AIEA!A:A,A503,AIEA!D:D)</f>
        <v>0</v>
      </c>
      <c r="AA503" s="53">
        <f>SUMIFS('EOS GE25-F23-WEBLOAD'!$G:$G,'EOS GE25-F23-WEBLOAD'!$A:$A,$A503,'EOS GE25-F23-WEBLOAD'!$B:$B,$B503)*2</f>
        <v>680</v>
      </c>
      <c r="AB503" s="53">
        <v>0</v>
      </c>
      <c r="AC503" s="53">
        <f>SUMIFS(SPED!E:E,SPED!A:A,A503,SPED!B:B,B503)</f>
        <v>0</v>
      </c>
      <c r="AD503" s="55">
        <f t="shared" si="84"/>
        <v>247923</v>
      </c>
      <c r="AE503" s="55">
        <f t="shared" si="85"/>
        <v>729.185294117647</v>
      </c>
      <c r="AF503" s="51"/>
    </row>
    <row r="504" spans="1:32" x14ac:dyDescent="0.25">
      <c r="A504" s="49">
        <v>4231</v>
      </c>
      <c r="B504" s="49">
        <v>7</v>
      </c>
      <c r="C504" s="49" t="s">
        <v>527</v>
      </c>
      <c r="D504" s="5">
        <v>7</v>
      </c>
      <c r="E504" s="52">
        <f>SUMIFS('EOS GE24-F23-WEBLOAD'!$G:$G,'EOS GE24-F23-WEBLOAD'!$A:$A,$A504,'EOS GE24-F23-WEBLOAD'!$B:$B,$B504)</f>
        <v>599</v>
      </c>
      <c r="F504" s="52">
        <f>SUMIFS(GENED!$F:$F,GENED!$A:$A,$A504,GENED!$B:$B,$B504)</f>
        <v>164725</v>
      </c>
      <c r="G504" s="52">
        <f>SUMIFS(GENED!$AM:$AM,GENED!$A:$A,$A504,GENED!$B:$B,$B504)</f>
        <v>57395</v>
      </c>
      <c r="H504" s="52">
        <f>SUMIFS(GENED!$J:$J,GENED!$A:$A,$A504,GENED!$B:$B,$B504)</f>
        <v>0</v>
      </c>
      <c r="I504" s="52">
        <f>SUMIFS(EL!C:C,EL!$A:$A,$A504,EL!$B:$B,$B504)</f>
        <v>120700</v>
      </c>
      <c r="J504" s="52">
        <f>SUMIFS('Student Support Aid'!F:F,'Student Support Aid'!$A:$A,$A504,'Student Support Aid'!$B:$B,$B504)</f>
        <v>20000</v>
      </c>
      <c r="K504" s="52">
        <f>SUMIFS('School Library Aid'!H:H,'School Library Aid'!$A:$A,$A504,'School Library Aid'!$B:$B,$B504)</f>
        <v>20000</v>
      </c>
      <c r="L504" s="52">
        <v>0</v>
      </c>
      <c r="M504" s="52">
        <f>SUMIFS('EOS GE24-F23-WEBLOAD'!$G:$G,'EOS GE24-F23-WEBLOAD'!$A:$A,$A504,'EOS GE24-F23-WEBLOAD'!$B:$B,$B504)*2</f>
        <v>1198</v>
      </c>
      <c r="N504" s="52">
        <f>SUMIFS(SPED!D:D,SPED!A:A,A504,SPED!B:B,B504)</f>
        <v>0</v>
      </c>
      <c r="O504" s="55">
        <f t="shared" si="82"/>
        <v>384018</v>
      </c>
      <c r="P504" s="52">
        <f t="shared" si="83"/>
        <v>641.09849749582634</v>
      </c>
      <c r="Q504" s="64"/>
      <c r="R504" s="52">
        <f>SUMIFS('EOS GE25-F23-WEBLOAD'!$G:$G,'EOS GE25-F23-WEBLOAD'!$A:$A,$A504,'EOS GE25-F23-WEBLOAD'!$B:$B,$B504)</f>
        <v>599</v>
      </c>
      <c r="S504" s="52">
        <f>SUMIFS(GENED!$O:$O,GENED!$A:$A,$A504,GENED!$B:$B,$B504)</f>
        <v>250382</v>
      </c>
      <c r="T504" s="52">
        <f>SUMIFS(GENED!$AQ:$AQ,GENED!$A:$A,$A504,GENED!$B:$B,$B504)</f>
        <v>89489</v>
      </c>
      <c r="U504" s="52">
        <f>SUMIFS(GENED!$AA:$AA,GENED!$A:$A,$A504,GENED!$B:$B,$B504)</f>
        <v>0</v>
      </c>
      <c r="V504" s="52">
        <f>SUMIFS(GENED!$S:$S,GENED!$A:$A,$A504,GENED!$B:$B,$B504)</f>
        <v>0</v>
      </c>
      <c r="W504" s="53">
        <f>SUMIFS(EL!D:D,EL!$A:$A,$A504,EL!$B:$B,$B504)</f>
        <v>120700</v>
      </c>
      <c r="X504" s="52">
        <f>SUMIFS('Student Support Aid'!G:G,'Student Support Aid'!$A:$A,$A504,'Student Support Aid'!$B:$B,$B504)</f>
        <v>20000</v>
      </c>
      <c r="Y504" s="53">
        <f>SUMIFS('School Library Aid'!I:I,'School Library Aid'!$A:$A,$A504,'School Library Aid'!$B:$B,$B504)</f>
        <v>20000</v>
      </c>
      <c r="Z504" s="53">
        <f>SUMIF(AIEA!A:A,A504,AIEA!D:D)</f>
        <v>0</v>
      </c>
      <c r="AA504" s="53">
        <f>SUMIFS('EOS GE25-F23-WEBLOAD'!$G:$G,'EOS GE25-F23-WEBLOAD'!$A:$A,$A504,'EOS GE25-F23-WEBLOAD'!$B:$B,$B504)*2</f>
        <v>1198</v>
      </c>
      <c r="AB504" s="53">
        <v>0</v>
      </c>
      <c r="AC504" s="53">
        <f>SUMIFS(SPED!E:E,SPED!A:A,A504,SPED!B:B,B504)</f>
        <v>0</v>
      </c>
      <c r="AD504" s="55">
        <f t="shared" si="84"/>
        <v>501769</v>
      </c>
      <c r="AE504" s="55">
        <f t="shared" si="85"/>
        <v>837.67779632721204</v>
      </c>
      <c r="AF504" s="51"/>
    </row>
    <row r="505" spans="1:32" x14ac:dyDescent="0.25">
      <c r="A505" s="49">
        <v>4232</v>
      </c>
      <c r="B505" s="49">
        <v>7</v>
      </c>
      <c r="C505" s="49" t="s">
        <v>528</v>
      </c>
      <c r="D505" s="5">
        <v>7</v>
      </c>
      <c r="E505" s="52">
        <f>SUMIFS('EOS GE24-F23-WEBLOAD'!$G:$G,'EOS GE24-F23-WEBLOAD'!$A:$A,$A505,'EOS GE24-F23-WEBLOAD'!$B:$B,$B505)</f>
        <v>385</v>
      </c>
      <c r="F505" s="52">
        <f>SUMIFS(GENED!$F:$F,GENED!$A:$A,$A505,GENED!$B:$B,$B505)</f>
        <v>105875</v>
      </c>
      <c r="G505" s="52">
        <f>SUMIFS(GENED!$AM:$AM,GENED!$A:$A,$A505,GENED!$B:$B,$B505)</f>
        <v>49977</v>
      </c>
      <c r="H505" s="52">
        <f>SUMIFS(GENED!$J:$J,GENED!$A:$A,$A505,GENED!$B:$B,$B505)</f>
        <v>0</v>
      </c>
      <c r="I505" s="52">
        <f>SUMIFS(EL!C:C,EL!$A:$A,$A505,EL!$B:$B,$B505)</f>
        <v>39760</v>
      </c>
      <c r="J505" s="52">
        <f>SUMIFS('Student Support Aid'!F:F,'Student Support Aid'!$A:$A,$A505,'Student Support Aid'!$B:$B,$B505)</f>
        <v>20000</v>
      </c>
      <c r="K505" s="52">
        <f>SUMIFS('School Library Aid'!H:H,'School Library Aid'!$A:$A,$A505,'School Library Aid'!$B:$B,$B505)</f>
        <v>20000</v>
      </c>
      <c r="L505" s="52">
        <v>0</v>
      </c>
      <c r="M505" s="52">
        <f>SUMIFS('EOS GE24-F23-WEBLOAD'!$G:$G,'EOS GE24-F23-WEBLOAD'!$A:$A,$A505,'EOS GE24-F23-WEBLOAD'!$B:$B,$B505)*2</f>
        <v>770</v>
      </c>
      <c r="N505" s="52">
        <f>SUMIFS(SPED!D:D,SPED!A:A,A505,SPED!B:B,B505)</f>
        <v>0</v>
      </c>
      <c r="O505" s="55">
        <f t="shared" si="82"/>
        <v>236382</v>
      </c>
      <c r="P505" s="52">
        <f t="shared" si="83"/>
        <v>613.97922077922078</v>
      </c>
      <c r="Q505" s="64"/>
      <c r="R505" s="52">
        <f>SUMIFS('EOS GE25-F23-WEBLOAD'!$G:$G,'EOS GE25-F23-WEBLOAD'!$A:$A,$A505,'EOS GE25-F23-WEBLOAD'!$B:$B,$B505)</f>
        <v>385</v>
      </c>
      <c r="S505" s="52">
        <f>SUMIFS(GENED!$O:$O,GENED!$A:$A,$A505,GENED!$B:$B,$B505)</f>
        <v>160930</v>
      </c>
      <c r="T505" s="52">
        <f>SUMIFS(GENED!$AQ:$AQ,GENED!$A:$A,$A505,GENED!$B:$B,$B505)</f>
        <v>78043.000000000466</v>
      </c>
      <c r="U505" s="52">
        <f>SUMIFS(GENED!$AA:$AA,GENED!$A:$A,$A505,GENED!$B:$B,$B505)</f>
        <v>0</v>
      </c>
      <c r="V505" s="52">
        <f>SUMIFS(GENED!$S:$S,GENED!$A:$A,$A505,GENED!$B:$B,$B505)</f>
        <v>0</v>
      </c>
      <c r="W505" s="53">
        <f>SUMIFS(EL!D:D,EL!$A:$A,$A505,EL!$B:$B,$B505)</f>
        <v>39760</v>
      </c>
      <c r="X505" s="52">
        <f>SUMIFS('Student Support Aid'!G:G,'Student Support Aid'!$A:$A,$A505,'Student Support Aid'!$B:$B,$B505)</f>
        <v>20000</v>
      </c>
      <c r="Y505" s="53">
        <f>SUMIFS('School Library Aid'!I:I,'School Library Aid'!$A:$A,$A505,'School Library Aid'!$B:$B,$B505)</f>
        <v>20000</v>
      </c>
      <c r="Z505" s="53">
        <f>SUMIF(AIEA!A:A,A505,AIEA!D:D)</f>
        <v>0</v>
      </c>
      <c r="AA505" s="53">
        <f>SUMIFS('EOS GE25-F23-WEBLOAD'!$G:$G,'EOS GE25-F23-WEBLOAD'!$A:$A,$A505,'EOS GE25-F23-WEBLOAD'!$B:$B,$B505)*2</f>
        <v>770</v>
      </c>
      <c r="AB505" s="53">
        <v>0</v>
      </c>
      <c r="AC505" s="53">
        <f>SUMIFS(SPED!E:E,SPED!A:A,A505,SPED!B:B,B505)</f>
        <v>0</v>
      </c>
      <c r="AD505" s="55">
        <f t="shared" si="84"/>
        <v>319503.00000000047</v>
      </c>
      <c r="AE505" s="55">
        <f t="shared" si="85"/>
        <v>829.87792207792324</v>
      </c>
      <c r="AF505" s="51"/>
    </row>
    <row r="506" spans="1:32" x14ac:dyDescent="0.25">
      <c r="A506" s="49">
        <v>4233</v>
      </c>
      <c r="B506" s="49">
        <v>7</v>
      </c>
      <c r="C506" s="49" t="s">
        <v>529</v>
      </c>
      <c r="D506" s="5">
        <v>7</v>
      </c>
      <c r="E506" s="52">
        <f>SUMIFS('EOS GE24-F23-WEBLOAD'!$G:$G,'EOS GE24-F23-WEBLOAD'!$A:$A,$A506,'EOS GE24-F23-WEBLOAD'!$B:$B,$B506)</f>
        <v>248.2</v>
      </c>
      <c r="F506" s="52">
        <f>SUMIFS(GENED!$F:$F,GENED!$A:$A,$A506,GENED!$B:$B,$B506)</f>
        <v>68255</v>
      </c>
      <c r="G506" s="52">
        <f>SUMIFS(GENED!$AM:$AM,GENED!$A:$A,$A506,GENED!$B:$B,$B506)</f>
        <v>7133</v>
      </c>
      <c r="H506" s="52">
        <f>SUMIFS(GENED!$J:$J,GENED!$A:$A,$A506,GENED!$B:$B,$B506)</f>
        <v>248</v>
      </c>
      <c r="I506" s="52">
        <f>SUMIFS(EL!C:C,EL!$A:$A,$A506,EL!$B:$B,$B506)</f>
        <v>10487</v>
      </c>
      <c r="J506" s="52">
        <f>SUMIFS('Student Support Aid'!F:F,'Student Support Aid'!$A:$A,$A506,'Student Support Aid'!$B:$B,$B506)</f>
        <v>20000</v>
      </c>
      <c r="K506" s="52">
        <f>SUMIFS('School Library Aid'!H:H,'School Library Aid'!$A:$A,$A506,'School Library Aid'!$B:$B,$B506)</f>
        <v>20000</v>
      </c>
      <c r="L506" s="52">
        <v>0</v>
      </c>
      <c r="M506" s="52">
        <f>SUMIFS('EOS GE24-F23-WEBLOAD'!$G:$G,'EOS GE24-F23-WEBLOAD'!$A:$A,$A506,'EOS GE24-F23-WEBLOAD'!$B:$B,$B506)*2</f>
        <v>496.4</v>
      </c>
      <c r="N506" s="52">
        <f>SUMIFS(SPED!D:D,SPED!A:A,A506,SPED!B:B,B506)</f>
        <v>0</v>
      </c>
      <c r="O506" s="55">
        <f t="shared" si="82"/>
        <v>126619.4</v>
      </c>
      <c r="P506" s="52">
        <f t="shared" si="83"/>
        <v>510.15068493150687</v>
      </c>
      <c r="Q506" s="64"/>
      <c r="R506" s="52">
        <f>SUMIFS('EOS GE25-F23-WEBLOAD'!$G:$G,'EOS GE25-F23-WEBLOAD'!$A:$A,$A506,'EOS GE25-F23-WEBLOAD'!$B:$B,$B506)</f>
        <v>248.2</v>
      </c>
      <c r="S506" s="52">
        <f>SUMIFS(GENED!$O:$O,GENED!$A:$A,$A506,GENED!$B:$B,$B506)</f>
        <v>103747</v>
      </c>
      <c r="T506" s="52">
        <f>SUMIFS(GENED!$AQ:$AQ,GENED!$A:$A,$A506,GENED!$B:$B,$B506)</f>
        <v>11198.999999999767</v>
      </c>
      <c r="U506" s="52">
        <f>SUMIFS(GENED!$AA:$AA,GENED!$A:$A,$A506,GENED!$B:$B,$B506)</f>
        <v>0</v>
      </c>
      <c r="V506" s="52">
        <f>SUMIFS(GENED!$S:$S,GENED!$A:$A,$A506,GENED!$B:$B,$B506)</f>
        <v>235</v>
      </c>
      <c r="W506" s="53">
        <f>SUMIFS(EL!D:D,EL!$A:$A,$A506,EL!$B:$B,$B506)</f>
        <v>10487</v>
      </c>
      <c r="X506" s="52">
        <f>SUMIFS('Student Support Aid'!G:G,'Student Support Aid'!$A:$A,$A506,'Student Support Aid'!$B:$B,$B506)</f>
        <v>20000</v>
      </c>
      <c r="Y506" s="53">
        <f>SUMIFS('School Library Aid'!I:I,'School Library Aid'!$A:$A,$A506,'School Library Aid'!$B:$B,$B506)</f>
        <v>20000</v>
      </c>
      <c r="Z506" s="53">
        <f>SUMIF(AIEA!A:A,A506,AIEA!D:D)</f>
        <v>0</v>
      </c>
      <c r="AA506" s="53">
        <f>SUMIFS('EOS GE25-F23-WEBLOAD'!$G:$G,'EOS GE25-F23-WEBLOAD'!$A:$A,$A506,'EOS GE25-F23-WEBLOAD'!$B:$B,$B506)*2</f>
        <v>496.4</v>
      </c>
      <c r="AB506" s="53">
        <v>0</v>
      </c>
      <c r="AC506" s="53">
        <f>SUMIFS(SPED!E:E,SPED!A:A,A506,SPED!B:B,B506)</f>
        <v>0</v>
      </c>
      <c r="AD506" s="55">
        <f t="shared" si="84"/>
        <v>166164.39999999976</v>
      </c>
      <c r="AE506" s="55">
        <f t="shared" si="85"/>
        <v>669.47784045124808</v>
      </c>
      <c r="AF506" s="51"/>
    </row>
    <row r="507" spans="1:32" x14ac:dyDescent="0.25">
      <c r="A507" s="49">
        <v>4237</v>
      </c>
      <c r="B507" s="49">
        <v>7</v>
      </c>
      <c r="C507" s="49" t="s">
        <v>530</v>
      </c>
      <c r="D507" s="5">
        <v>7</v>
      </c>
      <c r="E507" s="52">
        <f>SUMIFS('EOS GE24-F23-WEBLOAD'!$G:$G,'EOS GE24-F23-WEBLOAD'!$A:$A,$A507,'EOS GE24-F23-WEBLOAD'!$B:$B,$B507)</f>
        <v>103.39999999999998</v>
      </c>
      <c r="F507" s="52">
        <f>SUMIFS(GENED!$F:$F,GENED!$A:$A,$A507,GENED!$B:$B,$B507)</f>
        <v>28435</v>
      </c>
      <c r="G507" s="52">
        <f>SUMIFS(GENED!$AM:$AM,GENED!$A:$A,$A507,GENED!$B:$B,$B507)</f>
        <v>19046</v>
      </c>
      <c r="H507" s="52">
        <f>SUMIFS(GENED!$J:$J,GENED!$A:$A,$A507,GENED!$B:$B,$B507)</f>
        <v>0</v>
      </c>
      <c r="I507" s="52">
        <f>SUMIFS(EL!C:C,EL!$A:$A,$A507,EL!$B:$B,$B507)</f>
        <v>21300</v>
      </c>
      <c r="J507" s="52">
        <f>SUMIFS('Student Support Aid'!F:F,'Student Support Aid'!$A:$A,$A507,'Student Support Aid'!$B:$B,$B507)</f>
        <v>20000</v>
      </c>
      <c r="K507" s="52">
        <f>SUMIFS('School Library Aid'!H:H,'School Library Aid'!$A:$A,$A507,'School Library Aid'!$B:$B,$B507)</f>
        <v>20000</v>
      </c>
      <c r="L507" s="52">
        <v>0</v>
      </c>
      <c r="M507" s="52">
        <f>SUMIFS('EOS GE24-F23-WEBLOAD'!$G:$G,'EOS GE24-F23-WEBLOAD'!$A:$A,$A507,'EOS GE24-F23-WEBLOAD'!$B:$B,$B507)*2</f>
        <v>206.79999999999995</v>
      </c>
      <c r="N507" s="52">
        <f>SUMIFS(SPED!D:D,SPED!A:A,A507,SPED!B:B,B507)</f>
        <v>0</v>
      </c>
      <c r="O507" s="55">
        <f t="shared" si="82"/>
        <v>108987.8</v>
      </c>
      <c r="P507" s="52">
        <f t="shared" si="83"/>
        <v>1054.0406189555129</v>
      </c>
      <c r="Q507" s="64"/>
      <c r="R507" s="52">
        <f>SUMIFS('EOS GE25-F23-WEBLOAD'!$G:$G,'EOS GE25-F23-WEBLOAD'!$A:$A,$A507,'EOS GE25-F23-WEBLOAD'!$B:$B,$B507)</f>
        <v>103.39999999999998</v>
      </c>
      <c r="S507" s="52">
        <f>SUMIFS(GENED!$O:$O,GENED!$A:$A,$A507,GENED!$B:$B,$B507)</f>
        <v>43221</v>
      </c>
      <c r="T507" s="52">
        <f>SUMIFS(GENED!$AQ:$AQ,GENED!$A:$A,$A507,GENED!$B:$B,$B507)</f>
        <v>25697</v>
      </c>
      <c r="U507" s="52">
        <f>SUMIFS(GENED!$AA:$AA,GENED!$A:$A,$A507,GENED!$B:$B,$B507)</f>
        <v>0</v>
      </c>
      <c r="V507" s="52">
        <f>SUMIFS(GENED!$S:$S,GENED!$A:$A,$A507,GENED!$B:$B,$B507)</f>
        <v>0</v>
      </c>
      <c r="W507" s="53">
        <f>SUMIFS(EL!D:D,EL!$A:$A,$A507,EL!$B:$B,$B507)</f>
        <v>21300</v>
      </c>
      <c r="X507" s="52">
        <f>SUMIFS('Student Support Aid'!G:G,'Student Support Aid'!$A:$A,$A507,'Student Support Aid'!$B:$B,$B507)</f>
        <v>20000</v>
      </c>
      <c r="Y507" s="53">
        <f>SUMIFS('School Library Aid'!I:I,'School Library Aid'!$A:$A,$A507,'School Library Aid'!$B:$B,$B507)</f>
        <v>20000</v>
      </c>
      <c r="Z507" s="53">
        <f>SUMIF(AIEA!A:A,A507,AIEA!D:D)</f>
        <v>0</v>
      </c>
      <c r="AA507" s="53">
        <f>SUMIFS('EOS GE25-F23-WEBLOAD'!$G:$G,'EOS GE25-F23-WEBLOAD'!$A:$A,$A507,'EOS GE25-F23-WEBLOAD'!$B:$B,$B507)*2</f>
        <v>206.79999999999995</v>
      </c>
      <c r="AB507" s="53">
        <v>0</v>
      </c>
      <c r="AC507" s="53">
        <f>SUMIFS(SPED!E:E,SPED!A:A,A507,SPED!B:B,B507)</f>
        <v>0</v>
      </c>
      <c r="AD507" s="55">
        <f t="shared" si="84"/>
        <v>130424.8</v>
      </c>
      <c r="AE507" s="55">
        <f t="shared" si="85"/>
        <v>1261.3617021276598</v>
      </c>
      <c r="AF507" s="51"/>
    </row>
    <row r="508" spans="1:32" x14ac:dyDescent="0.25">
      <c r="A508" s="49">
        <v>4238</v>
      </c>
      <c r="B508" s="49">
        <v>7</v>
      </c>
      <c r="C508" s="49" t="s">
        <v>531</v>
      </c>
      <c r="D508" s="5">
        <v>7</v>
      </c>
      <c r="E508" s="52">
        <f>SUMIFS('EOS GE24-F23-WEBLOAD'!$G:$G,'EOS GE24-F23-WEBLOAD'!$A:$A,$A508,'EOS GE24-F23-WEBLOAD'!$B:$B,$B508)</f>
        <v>113.6</v>
      </c>
      <c r="F508" s="52">
        <f>SUMIFS(GENED!$F:$F,GENED!$A:$A,$A508,GENED!$B:$B,$B508)</f>
        <v>31240</v>
      </c>
      <c r="G508" s="52">
        <f>SUMIFS(GENED!$AM:$AM,GENED!$A:$A,$A508,GENED!$B:$B,$B508)</f>
        <v>4063</v>
      </c>
      <c r="H508" s="52">
        <f>SUMIFS(GENED!$J:$J,GENED!$A:$A,$A508,GENED!$B:$B,$B508)</f>
        <v>250</v>
      </c>
      <c r="I508" s="52">
        <f>SUMIFS(EL!C:C,EL!$A:$A,$A508,EL!$B:$B,$B508)</f>
        <v>0</v>
      </c>
      <c r="J508" s="52">
        <f>SUMIFS('Student Support Aid'!F:F,'Student Support Aid'!$A:$A,$A508,'Student Support Aid'!$B:$B,$B508)</f>
        <v>20000</v>
      </c>
      <c r="K508" s="52">
        <f>SUMIFS('School Library Aid'!H:H,'School Library Aid'!$A:$A,$A508,'School Library Aid'!$B:$B,$B508)</f>
        <v>20000</v>
      </c>
      <c r="L508" s="52">
        <v>0</v>
      </c>
      <c r="M508" s="52">
        <f>SUMIFS('EOS GE24-F23-WEBLOAD'!$G:$G,'EOS GE24-F23-WEBLOAD'!$A:$A,$A508,'EOS GE24-F23-WEBLOAD'!$B:$B,$B508)*2</f>
        <v>227.2</v>
      </c>
      <c r="N508" s="52">
        <f>SUMIFS(SPED!D:D,SPED!A:A,A508,SPED!B:B,B508)</f>
        <v>0</v>
      </c>
      <c r="O508" s="55">
        <f t="shared" si="82"/>
        <v>75780.2</v>
      </c>
      <c r="P508" s="52">
        <f t="shared" si="83"/>
        <v>667.07922535211264</v>
      </c>
      <c r="Q508" s="64"/>
      <c r="R508" s="52">
        <f>SUMIFS('EOS GE25-F23-WEBLOAD'!$G:$G,'EOS GE25-F23-WEBLOAD'!$A:$A,$A508,'EOS GE25-F23-WEBLOAD'!$B:$B,$B508)</f>
        <v>113.6</v>
      </c>
      <c r="S508" s="52">
        <f>SUMIFS(GENED!$O:$O,GENED!$A:$A,$A508,GENED!$B:$B,$B508)</f>
        <v>47485</v>
      </c>
      <c r="T508" s="52">
        <f>SUMIFS(GENED!$AQ:$AQ,GENED!$A:$A,$A508,GENED!$B:$B,$B508)</f>
        <v>6281</v>
      </c>
      <c r="U508" s="52">
        <f>SUMIFS(GENED!$AA:$AA,GENED!$A:$A,$A508,GENED!$B:$B,$B508)</f>
        <v>0</v>
      </c>
      <c r="V508" s="52">
        <f>SUMIFS(GENED!$S:$S,GENED!$A:$A,$A508,GENED!$B:$B,$B508)</f>
        <v>237</v>
      </c>
      <c r="W508" s="53">
        <f>SUMIFS(EL!D:D,EL!$A:$A,$A508,EL!$B:$B,$B508)</f>
        <v>0</v>
      </c>
      <c r="X508" s="52">
        <f>SUMIFS('Student Support Aid'!G:G,'Student Support Aid'!$A:$A,$A508,'Student Support Aid'!$B:$B,$B508)</f>
        <v>20000</v>
      </c>
      <c r="Y508" s="53">
        <f>SUMIFS('School Library Aid'!I:I,'School Library Aid'!$A:$A,$A508,'School Library Aid'!$B:$B,$B508)</f>
        <v>20000</v>
      </c>
      <c r="Z508" s="53">
        <f>SUMIF(AIEA!A:A,A508,AIEA!D:D)</f>
        <v>0</v>
      </c>
      <c r="AA508" s="53">
        <f>SUMIFS('EOS GE25-F23-WEBLOAD'!$G:$G,'EOS GE25-F23-WEBLOAD'!$A:$A,$A508,'EOS GE25-F23-WEBLOAD'!$B:$B,$B508)*2</f>
        <v>227.2</v>
      </c>
      <c r="AB508" s="53">
        <v>0</v>
      </c>
      <c r="AC508" s="53">
        <f>SUMIFS(SPED!E:E,SPED!A:A,A508,SPED!B:B,B508)</f>
        <v>0</v>
      </c>
      <c r="AD508" s="55">
        <f t="shared" si="84"/>
        <v>94230.2</v>
      </c>
      <c r="AE508" s="55">
        <f t="shared" si="85"/>
        <v>829.49119718309862</v>
      </c>
      <c r="AF508" s="51"/>
    </row>
    <row r="509" spans="1:32" x14ac:dyDescent="0.25">
      <c r="A509" s="49">
        <v>4239</v>
      </c>
      <c r="B509" s="49">
        <v>7</v>
      </c>
      <c r="C509" s="49" t="s">
        <v>532</v>
      </c>
      <c r="D509" s="5">
        <v>7</v>
      </c>
      <c r="E509" s="52">
        <f>SUMIFS('EOS GE24-F23-WEBLOAD'!$G:$G,'EOS GE24-F23-WEBLOAD'!$A:$A,$A509,'EOS GE24-F23-WEBLOAD'!$B:$B,$B509)</f>
        <v>236</v>
      </c>
      <c r="F509" s="52">
        <f>SUMIFS(GENED!$F:$F,GENED!$A:$A,$A509,GENED!$B:$B,$B509)</f>
        <v>64900</v>
      </c>
      <c r="G509" s="52">
        <f>SUMIFS(GENED!$AM:$AM,GENED!$A:$A,$A509,GENED!$B:$B,$B509)</f>
        <v>22393</v>
      </c>
      <c r="H509" s="52">
        <f>SUMIFS(GENED!$J:$J,GENED!$A:$A,$A509,GENED!$B:$B,$B509)</f>
        <v>0</v>
      </c>
      <c r="I509" s="52">
        <f>SUMIFS(EL!C:C,EL!$A:$A,$A509,EL!$B:$B,$B509)</f>
        <v>117150</v>
      </c>
      <c r="J509" s="52">
        <f>SUMIFS('Student Support Aid'!F:F,'Student Support Aid'!$A:$A,$A509,'Student Support Aid'!$B:$B,$B509)</f>
        <v>20000</v>
      </c>
      <c r="K509" s="52">
        <f>SUMIFS('School Library Aid'!H:H,'School Library Aid'!$A:$A,$A509,'School Library Aid'!$B:$B,$B509)</f>
        <v>20000</v>
      </c>
      <c r="L509" s="52">
        <v>0</v>
      </c>
      <c r="M509" s="52">
        <f>SUMIFS('EOS GE24-F23-WEBLOAD'!$G:$G,'EOS GE24-F23-WEBLOAD'!$A:$A,$A509,'EOS GE24-F23-WEBLOAD'!$B:$B,$B509)*2</f>
        <v>472</v>
      </c>
      <c r="N509" s="52">
        <f>SUMIFS(SPED!D:D,SPED!A:A,A509,SPED!B:B,B509)</f>
        <v>0</v>
      </c>
      <c r="O509" s="55">
        <f t="shared" si="82"/>
        <v>244915</v>
      </c>
      <c r="P509" s="52">
        <f t="shared" si="83"/>
        <v>1037.7754237288136</v>
      </c>
      <c r="Q509" s="64"/>
      <c r="R509" s="52">
        <f>SUMIFS('EOS GE25-F23-WEBLOAD'!$G:$G,'EOS GE25-F23-WEBLOAD'!$A:$A,$A509,'EOS GE25-F23-WEBLOAD'!$B:$B,$B509)</f>
        <v>236</v>
      </c>
      <c r="S509" s="52">
        <f>SUMIFS(GENED!$O:$O,GENED!$A:$A,$A509,GENED!$B:$B,$B509)</f>
        <v>98648</v>
      </c>
      <c r="T509" s="52">
        <f>SUMIFS(GENED!$AQ:$AQ,GENED!$A:$A,$A509,GENED!$B:$B,$B509)</f>
        <v>34834</v>
      </c>
      <c r="U509" s="52">
        <f>SUMIFS(GENED!$AA:$AA,GENED!$A:$A,$A509,GENED!$B:$B,$B509)</f>
        <v>0</v>
      </c>
      <c r="V509" s="52">
        <f>SUMIFS(GENED!$S:$S,GENED!$A:$A,$A509,GENED!$B:$B,$B509)</f>
        <v>0</v>
      </c>
      <c r="W509" s="53">
        <f>SUMIFS(EL!D:D,EL!$A:$A,$A509,EL!$B:$B,$B509)</f>
        <v>117150</v>
      </c>
      <c r="X509" s="52">
        <f>SUMIFS('Student Support Aid'!G:G,'Student Support Aid'!$A:$A,$A509,'Student Support Aid'!$B:$B,$B509)</f>
        <v>20000</v>
      </c>
      <c r="Y509" s="53">
        <f>SUMIFS('School Library Aid'!I:I,'School Library Aid'!$A:$A,$A509,'School Library Aid'!$B:$B,$B509)</f>
        <v>20000</v>
      </c>
      <c r="Z509" s="53">
        <f>SUMIF(AIEA!A:A,A509,AIEA!D:D)</f>
        <v>0</v>
      </c>
      <c r="AA509" s="53">
        <f>SUMIFS('EOS GE25-F23-WEBLOAD'!$G:$G,'EOS GE25-F23-WEBLOAD'!$A:$A,$A509,'EOS GE25-F23-WEBLOAD'!$B:$B,$B509)*2</f>
        <v>472</v>
      </c>
      <c r="AB509" s="53">
        <v>0</v>
      </c>
      <c r="AC509" s="53">
        <f>SUMIFS(SPED!E:E,SPED!A:A,A509,SPED!B:B,B509)</f>
        <v>0</v>
      </c>
      <c r="AD509" s="55">
        <f t="shared" si="84"/>
        <v>291104</v>
      </c>
      <c r="AE509" s="55">
        <f t="shared" si="85"/>
        <v>1233.4915254237287</v>
      </c>
      <c r="AF509" s="51"/>
    </row>
    <row r="510" spans="1:32" x14ac:dyDescent="0.25">
      <c r="A510" s="49">
        <v>4240</v>
      </c>
      <c r="B510" s="49">
        <v>7</v>
      </c>
      <c r="C510" s="49" t="s">
        <v>533</v>
      </c>
      <c r="D510" s="5">
        <v>7</v>
      </c>
      <c r="E510" s="52">
        <f>SUMIFS('EOS GE24-F23-WEBLOAD'!$G:$G,'EOS GE24-F23-WEBLOAD'!$A:$A,$A510,'EOS GE24-F23-WEBLOAD'!$B:$B,$B510)</f>
        <v>398</v>
      </c>
      <c r="F510" s="52">
        <f>SUMIFS(GENED!$F:$F,GENED!$A:$A,$A510,GENED!$B:$B,$B510)</f>
        <v>109450</v>
      </c>
      <c r="G510" s="52">
        <f>SUMIFS(GENED!$AM:$AM,GENED!$A:$A,$A510,GENED!$B:$B,$B510)</f>
        <v>85567</v>
      </c>
      <c r="H510" s="52">
        <f>SUMIFS(GENED!$J:$J,GENED!$A:$A,$A510,GENED!$B:$B,$B510)</f>
        <v>0</v>
      </c>
      <c r="I510" s="52">
        <f>SUMIFS(EL!C:C,EL!$A:$A,$A510,EL!$B:$B,$B510)</f>
        <v>205190</v>
      </c>
      <c r="J510" s="52">
        <f>SUMIFS('Student Support Aid'!F:F,'Student Support Aid'!$A:$A,$A510,'Student Support Aid'!$B:$B,$B510)</f>
        <v>20000</v>
      </c>
      <c r="K510" s="52">
        <f>SUMIFS('School Library Aid'!H:H,'School Library Aid'!$A:$A,$A510,'School Library Aid'!$B:$B,$B510)</f>
        <v>20000</v>
      </c>
      <c r="L510" s="52">
        <v>0</v>
      </c>
      <c r="M510" s="52">
        <f>SUMIFS('EOS GE24-F23-WEBLOAD'!$G:$G,'EOS GE24-F23-WEBLOAD'!$A:$A,$A510,'EOS GE24-F23-WEBLOAD'!$B:$B,$B510)*2</f>
        <v>796</v>
      </c>
      <c r="N510" s="52">
        <f>SUMIFS(SPED!D:D,SPED!A:A,A510,SPED!B:B,B510)</f>
        <v>0</v>
      </c>
      <c r="O510" s="55">
        <f t="shared" si="82"/>
        <v>441003</v>
      </c>
      <c r="P510" s="52">
        <f t="shared" si="83"/>
        <v>1108.0477386934674</v>
      </c>
      <c r="Q510" s="64"/>
      <c r="R510" s="52">
        <f>SUMIFS('EOS GE25-F23-WEBLOAD'!$G:$G,'EOS GE25-F23-WEBLOAD'!$A:$A,$A510,'EOS GE25-F23-WEBLOAD'!$B:$B,$B510)</f>
        <v>398</v>
      </c>
      <c r="S510" s="52">
        <f>SUMIFS(GENED!$O:$O,GENED!$A:$A,$A510,GENED!$B:$B,$B510)</f>
        <v>166364</v>
      </c>
      <c r="T510" s="52">
        <f>SUMIFS(GENED!$AQ:$AQ,GENED!$A:$A,$A510,GENED!$B:$B,$B510)</f>
        <v>124432</v>
      </c>
      <c r="U510" s="52">
        <f>SUMIFS(GENED!$AA:$AA,GENED!$A:$A,$A510,GENED!$B:$B,$B510)</f>
        <v>0</v>
      </c>
      <c r="V510" s="52">
        <f>SUMIFS(GENED!$S:$S,GENED!$A:$A,$A510,GENED!$B:$B,$B510)</f>
        <v>0</v>
      </c>
      <c r="W510" s="53">
        <f>SUMIFS(EL!D:D,EL!$A:$A,$A510,EL!$B:$B,$B510)</f>
        <v>205190</v>
      </c>
      <c r="X510" s="52">
        <f>SUMIFS('Student Support Aid'!G:G,'Student Support Aid'!$A:$A,$A510,'Student Support Aid'!$B:$B,$B510)</f>
        <v>20000</v>
      </c>
      <c r="Y510" s="53">
        <f>SUMIFS('School Library Aid'!I:I,'School Library Aid'!$A:$A,$A510,'School Library Aid'!$B:$B,$B510)</f>
        <v>20000</v>
      </c>
      <c r="Z510" s="53">
        <f>SUMIF(AIEA!A:A,A510,AIEA!D:D)</f>
        <v>0</v>
      </c>
      <c r="AA510" s="53">
        <f>SUMIFS('EOS GE25-F23-WEBLOAD'!$G:$G,'EOS GE25-F23-WEBLOAD'!$A:$A,$A510,'EOS GE25-F23-WEBLOAD'!$B:$B,$B510)*2</f>
        <v>796</v>
      </c>
      <c r="AB510" s="53">
        <v>0</v>
      </c>
      <c r="AC510" s="53">
        <f>SUMIFS(SPED!E:E,SPED!A:A,A510,SPED!B:B,B510)</f>
        <v>0</v>
      </c>
      <c r="AD510" s="55">
        <f t="shared" si="84"/>
        <v>536782</v>
      </c>
      <c r="AE510" s="55">
        <f t="shared" si="85"/>
        <v>1348.6984924623116</v>
      </c>
      <c r="AF510" s="51"/>
    </row>
    <row r="511" spans="1:32" x14ac:dyDescent="0.25">
      <c r="A511" s="49">
        <v>4243</v>
      </c>
      <c r="B511" s="49">
        <v>7</v>
      </c>
      <c r="C511" s="49" t="s">
        <v>534</v>
      </c>
      <c r="D511" s="5">
        <v>7</v>
      </c>
      <c r="E511" s="52">
        <f>SUMIFS('EOS GE24-F23-WEBLOAD'!$G:$G,'EOS GE24-F23-WEBLOAD'!$A:$A,$A511,'EOS GE24-F23-WEBLOAD'!$B:$B,$B511)</f>
        <v>326</v>
      </c>
      <c r="F511" s="52">
        <f>SUMIFS(GENED!$F:$F,GENED!$A:$A,$A511,GENED!$B:$B,$B511)</f>
        <v>89650</v>
      </c>
      <c r="G511" s="52">
        <f>SUMIFS(GENED!$AM:$AM,GENED!$A:$A,$A511,GENED!$B:$B,$B511)</f>
        <v>21933</v>
      </c>
      <c r="H511" s="52">
        <f>SUMIFS(GENED!$J:$J,GENED!$A:$A,$A511,GENED!$B:$B,$B511)</f>
        <v>0</v>
      </c>
      <c r="I511" s="52">
        <f>SUMIFS(EL!C:C,EL!$A:$A,$A511,EL!$B:$B,$B511)</f>
        <v>42600</v>
      </c>
      <c r="J511" s="52">
        <f>SUMIFS('Student Support Aid'!F:F,'Student Support Aid'!$A:$A,$A511,'Student Support Aid'!$B:$B,$B511)</f>
        <v>20000</v>
      </c>
      <c r="K511" s="52">
        <f>SUMIFS('School Library Aid'!H:H,'School Library Aid'!$A:$A,$A511,'School Library Aid'!$B:$B,$B511)</f>
        <v>20000</v>
      </c>
      <c r="L511" s="52">
        <v>0</v>
      </c>
      <c r="M511" s="52">
        <f>SUMIFS('EOS GE24-F23-WEBLOAD'!$G:$G,'EOS GE24-F23-WEBLOAD'!$A:$A,$A511,'EOS GE24-F23-WEBLOAD'!$B:$B,$B511)*2</f>
        <v>652</v>
      </c>
      <c r="N511" s="52">
        <f>SUMIFS(SPED!D:D,SPED!A:A,A511,SPED!B:B,B511)</f>
        <v>0</v>
      </c>
      <c r="O511" s="55">
        <f t="shared" si="82"/>
        <v>194835</v>
      </c>
      <c r="P511" s="52">
        <f t="shared" si="83"/>
        <v>597.65337423312883</v>
      </c>
      <c r="Q511" s="64"/>
      <c r="R511" s="52">
        <f>SUMIFS('EOS GE25-F23-WEBLOAD'!$G:$G,'EOS GE25-F23-WEBLOAD'!$A:$A,$A511,'EOS GE25-F23-WEBLOAD'!$B:$B,$B511)</f>
        <v>326</v>
      </c>
      <c r="S511" s="52">
        <f>SUMIFS(GENED!$O:$O,GENED!$A:$A,$A511,GENED!$B:$B,$B511)</f>
        <v>136268</v>
      </c>
      <c r="T511" s="52">
        <f>SUMIFS(GENED!$AQ:$AQ,GENED!$A:$A,$A511,GENED!$B:$B,$B511)</f>
        <v>34316</v>
      </c>
      <c r="U511" s="52">
        <f>SUMIFS(GENED!$AA:$AA,GENED!$A:$A,$A511,GENED!$B:$B,$B511)</f>
        <v>0</v>
      </c>
      <c r="V511" s="52">
        <f>SUMIFS(GENED!$S:$S,GENED!$A:$A,$A511,GENED!$B:$B,$B511)</f>
        <v>0</v>
      </c>
      <c r="W511" s="53">
        <f>SUMIFS(EL!D:D,EL!$A:$A,$A511,EL!$B:$B,$B511)</f>
        <v>42600</v>
      </c>
      <c r="X511" s="52">
        <f>SUMIFS('Student Support Aid'!G:G,'Student Support Aid'!$A:$A,$A511,'Student Support Aid'!$B:$B,$B511)</f>
        <v>20000</v>
      </c>
      <c r="Y511" s="53">
        <f>SUMIFS('School Library Aid'!I:I,'School Library Aid'!$A:$A,$A511,'School Library Aid'!$B:$B,$B511)</f>
        <v>20000</v>
      </c>
      <c r="Z511" s="53">
        <f>SUMIF(AIEA!A:A,A511,AIEA!D:D)</f>
        <v>0</v>
      </c>
      <c r="AA511" s="53">
        <f>SUMIFS('EOS GE25-F23-WEBLOAD'!$G:$G,'EOS GE25-F23-WEBLOAD'!$A:$A,$A511,'EOS GE25-F23-WEBLOAD'!$B:$B,$B511)*2</f>
        <v>652</v>
      </c>
      <c r="AB511" s="53">
        <v>0</v>
      </c>
      <c r="AC511" s="53">
        <f>SUMIFS(SPED!E:E,SPED!A:A,A511,SPED!B:B,B511)</f>
        <v>0</v>
      </c>
      <c r="AD511" s="55">
        <f t="shared" si="84"/>
        <v>253836</v>
      </c>
      <c r="AE511" s="55">
        <f t="shared" si="85"/>
        <v>778.63803680981596</v>
      </c>
      <c r="AF511" s="51"/>
    </row>
    <row r="512" spans="1:32" x14ac:dyDescent="0.25">
      <c r="A512" s="49">
        <v>4244</v>
      </c>
      <c r="B512" s="49">
        <v>7</v>
      </c>
      <c r="C512" s="49" t="s">
        <v>535</v>
      </c>
      <c r="D512" s="5">
        <v>7</v>
      </c>
      <c r="E512" s="52">
        <f>SUMIFS('EOS GE24-F23-WEBLOAD'!$G:$G,'EOS GE24-F23-WEBLOAD'!$A:$A,$A512,'EOS GE24-F23-WEBLOAD'!$B:$B,$B512)</f>
        <v>456</v>
      </c>
      <c r="F512" s="52">
        <f>SUMIFS(GENED!$F:$F,GENED!$A:$A,$A512,GENED!$B:$B,$B512)</f>
        <v>125400</v>
      </c>
      <c r="G512" s="52">
        <f>SUMIFS(GENED!$AM:$AM,GENED!$A:$A,$A512,GENED!$B:$B,$B512)</f>
        <v>5769</v>
      </c>
      <c r="H512" s="52">
        <f>SUMIFS(GENED!$J:$J,GENED!$A:$A,$A512,GENED!$B:$B,$B512)</f>
        <v>0</v>
      </c>
      <c r="I512" s="52">
        <f>SUMIFS(EL!C:C,EL!$A:$A,$A512,EL!$B:$B,$B512)</f>
        <v>17691</v>
      </c>
      <c r="J512" s="52">
        <f>SUMIFS('Student Support Aid'!F:F,'Student Support Aid'!$A:$A,$A512,'Student Support Aid'!$B:$B,$B512)</f>
        <v>20000</v>
      </c>
      <c r="K512" s="52">
        <f>SUMIFS('School Library Aid'!H:H,'School Library Aid'!$A:$A,$A512,'School Library Aid'!$B:$B,$B512)</f>
        <v>20000</v>
      </c>
      <c r="L512" s="52">
        <v>0</v>
      </c>
      <c r="M512" s="52">
        <f>SUMIFS('EOS GE24-F23-WEBLOAD'!$G:$G,'EOS GE24-F23-WEBLOAD'!$A:$A,$A512,'EOS GE24-F23-WEBLOAD'!$B:$B,$B512)*2</f>
        <v>912</v>
      </c>
      <c r="N512" s="52">
        <f>SUMIFS(SPED!D:D,SPED!A:A,A512,SPED!B:B,B512)</f>
        <v>0</v>
      </c>
      <c r="O512" s="55">
        <f t="shared" si="82"/>
        <v>189772</v>
      </c>
      <c r="P512" s="52">
        <f t="shared" si="83"/>
        <v>416.16666666666669</v>
      </c>
      <c r="Q512" s="64"/>
      <c r="R512" s="52">
        <f>SUMIFS('EOS GE25-F23-WEBLOAD'!$G:$G,'EOS GE25-F23-WEBLOAD'!$A:$A,$A512,'EOS GE25-F23-WEBLOAD'!$B:$B,$B512)</f>
        <v>456</v>
      </c>
      <c r="S512" s="52">
        <f>SUMIFS(GENED!$O:$O,GENED!$A:$A,$A512,GENED!$B:$B,$B512)</f>
        <v>190608</v>
      </c>
      <c r="T512" s="52">
        <f>SUMIFS(GENED!$AQ:$AQ,GENED!$A:$A,$A512,GENED!$B:$B,$B512)</f>
        <v>9204</v>
      </c>
      <c r="U512" s="52">
        <f>SUMIFS(GENED!$AA:$AA,GENED!$A:$A,$A512,GENED!$B:$B,$B512)</f>
        <v>0</v>
      </c>
      <c r="V512" s="52">
        <f>SUMIFS(GENED!$S:$S,GENED!$A:$A,$A512,GENED!$B:$B,$B512)</f>
        <v>0</v>
      </c>
      <c r="W512" s="53">
        <f>SUMIFS(EL!D:D,EL!$A:$A,$A512,EL!$B:$B,$B512)</f>
        <v>17691</v>
      </c>
      <c r="X512" s="52">
        <f>SUMIFS('Student Support Aid'!G:G,'Student Support Aid'!$A:$A,$A512,'Student Support Aid'!$B:$B,$B512)</f>
        <v>20000</v>
      </c>
      <c r="Y512" s="53">
        <f>SUMIFS('School Library Aid'!I:I,'School Library Aid'!$A:$A,$A512,'School Library Aid'!$B:$B,$B512)</f>
        <v>20000</v>
      </c>
      <c r="Z512" s="53">
        <f>SUMIF(AIEA!A:A,A512,AIEA!D:D)</f>
        <v>0</v>
      </c>
      <c r="AA512" s="53">
        <f>SUMIFS('EOS GE25-F23-WEBLOAD'!$G:$G,'EOS GE25-F23-WEBLOAD'!$A:$A,$A512,'EOS GE25-F23-WEBLOAD'!$B:$B,$B512)*2</f>
        <v>912</v>
      </c>
      <c r="AB512" s="53">
        <v>0</v>
      </c>
      <c r="AC512" s="53">
        <f>SUMIFS(SPED!E:E,SPED!A:A,A512,SPED!B:B,B512)</f>
        <v>0</v>
      </c>
      <c r="AD512" s="55">
        <f t="shared" si="84"/>
        <v>258415</v>
      </c>
      <c r="AE512" s="55">
        <f t="shared" si="85"/>
        <v>566.69956140350882</v>
      </c>
      <c r="AF512" s="51"/>
    </row>
    <row r="513" spans="1:32" x14ac:dyDescent="0.25">
      <c r="A513" s="49">
        <v>4250</v>
      </c>
      <c r="B513" s="49">
        <v>7</v>
      </c>
      <c r="C513" s="49" t="s">
        <v>536</v>
      </c>
      <c r="D513" s="5">
        <v>7</v>
      </c>
      <c r="E513" s="52">
        <f>SUMIFS('EOS GE24-F23-WEBLOAD'!$G:$G,'EOS GE24-F23-WEBLOAD'!$A:$A,$A513,'EOS GE24-F23-WEBLOAD'!$B:$B,$B513)</f>
        <v>672.4</v>
      </c>
      <c r="F513" s="52">
        <f>SUMIFS(GENED!$F:$F,GENED!$A:$A,$A513,GENED!$B:$B,$B513)</f>
        <v>184910</v>
      </c>
      <c r="G513" s="52">
        <f>SUMIFS(GENED!$AM:$AM,GENED!$A:$A,$A513,GENED!$B:$B,$B513)</f>
        <v>52579</v>
      </c>
      <c r="H513" s="52">
        <f>SUMIFS(GENED!$J:$J,GENED!$A:$A,$A513,GENED!$B:$B,$B513)</f>
        <v>3577</v>
      </c>
      <c r="I513" s="52">
        <f>SUMIFS(EL!C:C,EL!$A:$A,$A513,EL!$B:$B,$B513)</f>
        <v>177500</v>
      </c>
      <c r="J513" s="52">
        <f>SUMIFS('Student Support Aid'!F:F,'Student Support Aid'!$A:$A,$A513,'Student Support Aid'!$B:$B,$B513)</f>
        <v>20000</v>
      </c>
      <c r="K513" s="52">
        <f>SUMIFS('School Library Aid'!H:H,'School Library Aid'!$A:$A,$A513,'School Library Aid'!$B:$B,$B513)</f>
        <v>20000</v>
      </c>
      <c r="L513" s="52">
        <v>0</v>
      </c>
      <c r="M513" s="52">
        <f>SUMIFS('EOS GE24-F23-WEBLOAD'!$G:$G,'EOS GE24-F23-WEBLOAD'!$A:$A,$A513,'EOS GE24-F23-WEBLOAD'!$B:$B,$B513)*2</f>
        <v>1344.8</v>
      </c>
      <c r="N513" s="52">
        <f>SUMIFS(SPED!D:D,SPED!A:A,A513,SPED!B:B,B513)</f>
        <v>0</v>
      </c>
      <c r="O513" s="55">
        <f t="shared" si="82"/>
        <v>459910.8</v>
      </c>
      <c r="P513" s="52">
        <f t="shared" si="83"/>
        <v>683.98393813206428</v>
      </c>
      <c r="Q513" s="64"/>
      <c r="R513" s="52">
        <f>SUMIFS('EOS GE25-F23-WEBLOAD'!$G:$G,'EOS GE25-F23-WEBLOAD'!$A:$A,$A513,'EOS GE25-F23-WEBLOAD'!$B:$B,$B513)</f>
        <v>735</v>
      </c>
      <c r="S513" s="52">
        <f>SUMIFS(GENED!$O:$O,GENED!$A:$A,$A513,GENED!$B:$B,$B513)</f>
        <v>307230</v>
      </c>
      <c r="T513" s="52">
        <f>SUMIFS(GENED!$AQ:$AQ,GENED!$A:$A,$A513,GENED!$B:$B,$B513)</f>
        <v>90447</v>
      </c>
      <c r="U513" s="52">
        <f>SUMIFS(GENED!$AA:$AA,GENED!$A:$A,$A513,GENED!$B:$B,$B513)</f>
        <v>0</v>
      </c>
      <c r="V513" s="52">
        <f>SUMIFS(GENED!$S:$S,GENED!$A:$A,$A513,GENED!$B:$B,$B513)</f>
        <v>3710</v>
      </c>
      <c r="W513" s="53">
        <f>SUMIFS(EL!D:D,EL!$A:$A,$A513,EL!$B:$B,$B513)</f>
        <v>195250</v>
      </c>
      <c r="X513" s="52">
        <f>SUMIFS('Student Support Aid'!G:G,'Student Support Aid'!$A:$A,$A513,'Student Support Aid'!$B:$B,$B513)</f>
        <v>20000</v>
      </c>
      <c r="Y513" s="53">
        <f>SUMIFS('School Library Aid'!I:I,'School Library Aid'!$A:$A,$A513,'School Library Aid'!$B:$B,$B513)</f>
        <v>20000</v>
      </c>
      <c r="Z513" s="53">
        <f>SUMIF(AIEA!A:A,A513,AIEA!D:D)</f>
        <v>0</v>
      </c>
      <c r="AA513" s="53">
        <f>SUMIFS('EOS GE25-F23-WEBLOAD'!$G:$G,'EOS GE25-F23-WEBLOAD'!$A:$A,$A513,'EOS GE25-F23-WEBLOAD'!$B:$B,$B513)*2</f>
        <v>1470</v>
      </c>
      <c r="AB513" s="53">
        <v>0</v>
      </c>
      <c r="AC513" s="53">
        <f>SUMIFS(SPED!E:E,SPED!A:A,A513,SPED!B:B,B513)</f>
        <v>0</v>
      </c>
      <c r="AD513" s="55">
        <f t="shared" si="84"/>
        <v>638107</v>
      </c>
      <c r="AE513" s="55">
        <f t="shared" si="85"/>
        <v>868.17278911564631</v>
      </c>
      <c r="AF513" s="51"/>
    </row>
    <row r="514" spans="1:32" x14ac:dyDescent="0.25">
      <c r="A514" s="49">
        <v>4253</v>
      </c>
      <c r="B514" s="49">
        <v>7</v>
      </c>
      <c r="C514" s="49" t="s">
        <v>537</v>
      </c>
      <c r="D514" s="5">
        <v>7</v>
      </c>
      <c r="E514" s="52">
        <f>SUMIFS('EOS GE24-F23-WEBLOAD'!$G:$G,'EOS GE24-F23-WEBLOAD'!$A:$A,$A514,'EOS GE24-F23-WEBLOAD'!$B:$B,$B514)</f>
        <v>193.39999999999998</v>
      </c>
      <c r="F514" s="52">
        <f>SUMIFS(GENED!$F:$F,GENED!$A:$A,$A514,GENED!$B:$B,$B514)</f>
        <v>53185</v>
      </c>
      <c r="G514" s="52">
        <f>SUMIFS(GENED!$AM:$AM,GENED!$A:$A,$A514,GENED!$B:$B,$B514)</f>
        <v>3116</v>
      </c>
      <c r="H514" s="52">
        <f>SUMIFS(GENED!$J:$J,GENED!$A:$A,$A514,GENED!$B:$B,$B514)</f>
        <v>1732</v>
      </c>
      <c r="I514" s="52">
        <f>SUMIFS(EL!C:C,EL!$A:$A,$A514,EL!$B:$B,$B514)</f>
        <v>10488</v>
      </c>
      <c r="J514" s="52">
        <f>SUMIFS('Student Support Aid'!F:F,'Student Support Aid'!$A:$A,$A514,'Student Support Aid'!$B:$B,$B514)</f>
        <v>20000</v>
      </c>
      <c r="K514" s="52">
        <f>SUMIFS('School Library Aid'!H:H,'School Library Aid'!$A:$A,$A514,'School Library Aid'!$B:$B,$B514)</f>
        <v>20000</v>
      </c>
      <c r="L514" s="52">
        <v>0</v>
      </c>
      <c r="M514" s="52">
        <f>SUMIFS('EOS GE24-F23-WEBLOAD'!$G:$G,'EOS GE24-F23-WEBLOAD'!$A:$A,$A514,'EOS GE24-F23-WEBLOAD'!$B:$B,$B514)*2</f>
        <v>386.79999999999995</v>
      </c>
      <c r="N514" s="52">
        <f>SUMIFS(SPED!D:D,SPED!A:A,A514,SPED!B:B,B514)</f>
        <v>0</v>
      </c>
      <c r="O514" s="55">
        <f t="shared" si="82"/>
        <v>108907.8</v>
      </c>
      <c r="P514" s="52">
        <f t="shared" si="83"/>
        <v>563.1220268872803</v>
      </c>
      <c r="Q514" s="64"/>
      <c r="R514" s="52">
        <f>SUMIFS('EOS GE25-F23-WEBLOAD'!$G:$G,'EOS GE25-F23-WEBLOAD'!$A:$A,$A514,'EOS GE25-F23-WEBLOAD'!$B:$B,$B514)</f>
        <v>209.79999999999998</v>
      </c>
      <c r="S514" s="52">
        <f>SUMIFS(GENED!$O:$O,GENED!$A:$A,$A514,GENED!$B:$B,$B514)</f>
        <v>87697</v>
      </c>
      <c r="T514" s="52">
        <f>SUMIFS(GENED!$AQ:$AQ,GENED!$A:$A,$A514,GENED!$B:$B,$B514)</f>
        <v>5247</v>
      </c>
      <c r="U514" s="52">
        <f>SUMIFS(GENED!$AA:$AA,GENED!$A:$A,$A514,GENED!$B:$B,$B514)</f>
        <v>0</v>
      </c>
      <c r="V514" s="52">
        <f>SUMIFS(GENED!$S:$S,GENED!$A:$A,$A514,GENED!$B:$B,$B514)</f>
        <v>1782</v>
      </c>
      <c r="W514" s="53">
        <f>SUMIFS(EL!D:D,EL!$A:$A,$A514,EL!$B:$B,$B514)</f>
        <v>10488</v>
      </c>
      <c r="X514" s="52">
        <f>SUMIFS('Student Support Aid'!G:G,'Student Support Aid'!$A:$A,$A514,'Student Support Aid'!$B:$B,$B514)</f>
        <v>20000</v>
      </c>
      <c r="Y514" s="53">
        <f>SUMIFS('School Library Aid'!I:I,'School Library Aid'!$A:$A,$A514,'School Library Aid'!$B:$B,$B514)</f>
        <v>20000</v>
      </c>
      <c r="Z514" s="53">
        <f>SUMIF(AIEA!A:A,A514,AIEA!D:D)</f>
        <v>0</v>
      </c>
      <c r="AA514" s="53">
        <f>SUMIFS('EOS GE25-F23-WEBLOAD'!$G:$G,'EOS GE25-F23-WEBLOAD'!$A:$A,$A514,'EOS GE25-F23-WEBLOAD'!$B:$B,$B514)*2</f>
        <v>419.59999999999997</v>
      </c>
      <c r="AB514" s="53">
        <v>0</v>
      </c>
      <c r="AC514" s="53">
        <f>SUMIFS(SPED!E:E,SPED!A:A,A514,SPED!B:B,B514)</f>
        <v>0</v>
      </c>
      <c r="AD514" s="55">
        <f t="shared" si="84"/>
        <v>145633.60000000001</v>
      </c>
      <c r="AE514" s="55">
        <f t="shared" si="85"/>
        <v>694.15443279313638</v>
      </c>
      <c r="AF514" s="51"/>
    </row>
    <row r="515" spans="1:32" x14ac:dyDescent="0.25">
      <c r="A515" s="49">
        <v>4254</v>
      </c>
      <c r="B515" s="49">
        <v>7</v>
      </c>
      <c r="C515" s="49" t="s">
        <v>538</v>
      </c>
      <c r="D515" s="5">
        <v>7</v>
      </c>
      <c r="E515" s="52">
        <f>SUMIFS('EOS GE24-F23-WEBLOAD'!$G:$G,'EOS GE24-F23-WEBLOAD'!$A:$A,$A515,'EOS GE24-F23-WEBLOAD'!$B:$B,$B515)</f>
        <v>275</v>
      </c>
      <c r="F515" s="52">
        <f>SUMIFS(GENED!$F:$F,GENED!$A:$A,$A515,GENED!$B:$B,$B515)</f>
        <v>75625</v>
      </c>
      <c r="G515" s="52">
        <f>SUMIFS(GENED!$AM:$AM,GENED!$A:$A,$A515,GENED!$B:$B,$B515)</f>
        <v>1824</v>
      </c>
      <c r="H515" s="52">
        <f>SUMIFS(GENED!$J:$J,GENED!$A:$A,$A515,GENED!$B:$B,$B515)</f>
        <v>1298</v>
      </c>
      <c r="I515" s="52">
        <f>SUMIFS(EL!C:C,EL!$A:$A,$A515,EL!$B:$B,$B515)</f>
        <v>0</v>
      </c>
      <c r="J515" s="52">
        <f>SUMIFS('Student Support Aid'!F:F,'Student Support Aid'!$A:$A,$A515,'Student Support Aid'!$B:$B,$B515)</f>
        <v>20000</v>
      </c>
      <c r="K515" s="52">
        <f>SUMIFS('School Library Aid'!H:H,'School Library Aid'!$A:$A,$A515,'School Library Aid'!$B:$B,$B515)</f>
        <v>20000</v>
      </c>
      <c r="L515" s="52">
        <v>0</v>
      </c>
      <c r="M515" s="52">
        <f>SUMIFS('EOS GE24-F23-WEBLOAD'!$G:$G,'EOS GE24-F23-WEBLOAD'!$A:$A,$A515,'EOS GE24-F23-WEBLOAD'!$B:$B,$B515)*2</f>
        <v>550</v>
      </c>
      <c r="N515" s="52">
        <f>SUMIFS(SPED!D:D,SPED!A:A,A515,SPED!B:B,B515)</f>
        <v>0</v>
      </c>
      <c r="O515" s="55">
        <f t="shared" si="82"/>
        <v>119297</v>
      </c>
      <c r="P515" s="52">
        <f t="shared" si="83"/>
        <v>433.80727272727273</v>
      </c>
      <c r="Q515" s="64"/>
      <c r="R515" s="52">
        <f>SUMIFS('EOS GE25-F23-WEBLOAD'!$G:$G,'EOS GE25-F23-WEBLOAD'!$A:$A,$A515,'EOS GE25-F23-WEBLOAD'!$B:$B,$B515)</f>
        <v>240</v>
      </c>
      <c r="S515" s="52">
        <f>SUMIFS(GENED!$O:$O,GENED!$A:$A,$A515,GENED!$B:$B,$B515)</f>
        <v>100320</v>
      </c>
      <c r="T515" s="52">
        <f>SUMIFS(GENED!$AQ:$AQ,GENED!$A:$A,$A515,GENED!$B:$B,$B515)</f>
        <v>6313</v>
      </c>
      <c r="U515" s="52">
        <f>SUMIFS(GENED!$AA:$AA,GENED!$A:$A,$A515,GENED!$B:$B,$B515)</f>
        <v>0</v>
      </c>
      <c r="V515" s="52">
        <f>SUMIFS(GENED!$S:$S,GENED!$A:$A,$A515,GENED!$B:$B,$B515)</f>
        <v>1074</v>
      </c>
      <c r="W515" s="53">
        <f>SUMIFS(EL!D:D,EL!$A:$A,$A515,EL!$B:$B,$B515)</f>
        <v>0</v>
      </c>
      <c r="X515" s="52">
        <f>SUMIFS('Student Support Aid'!G:G,'Student Support Aid'!$A:$A,$A515,'Student Support Aid'!$B:$B,$B515)</f>
        <v>20000</v>
      </c>
      <c r="Y515" s="53">
        <f>SUMIFS('School Library Aid'!I:I,'School Library Aid'!$A:$A,$A515,'School Library Aid'!$B:$B,$B515)</f>
        <v>20000</v>
      </c>
      <c r="Z515" s="53">
        <f>SUMIF(AIEA!A:A,A515,AIEA!D:D)</f>
        <v>0</v>
      </c>
      <c r="AA515" s="53">
        <f>SUMIFS('EOS GE25-F23-WEBLOAD'!$G:$G,'EOS GE25-F23-WEBLOAD'!$A:$A,$A515,'EOS GE25-F23-WEBLOAD'!$B:$B,$B515)*2</f>
        <v>480</v>
      </c>
      <c r="AB515" s="53">
        <v>0</v>
      </c>
      <c r="AC515" s="53">
        <f>SUMIFS(SPED!E:E,SPED!A:A,A515,SPED!B:B,B515)</f>
        <v>0</v>
      </c>
      <c r="AD515" s="55">
        <f t="shared" si="84"/>
        <v>148187</v>
      </c>
      <c r="AE515" s="55">
        <f t="shared" si="85"/>
        <v>617.44583333333333</v>
      </c>
      <c r="AF515" s="51"/>
    </row>
    <row r="516" spans="1:32" x14ac:dyDescent="0.25">
      <c r="A516" s="49">
        <v>4255</v>
      </c>
      <c r="B516" s="49">
        <v>7</v>
      </c>
      <c r="C516" s="49" t="s">
        <v>539</v>
      </c>
      <c r="D516" s="5">
        <v>7</v>
      </c>
      <c r="E516" s="52">
        <f>SUMIFS('EOS GE24-F23-WEBLOAD'!$G:$G,'EOS GE24-F23-WEBLOAD'!$A:$A,$A516,'EOS GE24-F23-WEBLOAD'!$B:$B,$B516)</f>
        <v>240</v>
      </c>
      <c r="F516" s="52">
        <f>SUMIFS(GENED!$F:$F,GENED!$A:$A,$A516,GENED!$B:$B,$B516)</f>
        <v>66000</v>
      </c>
      <c r="G516" s="52">
        <f>SUMIFS(GENED!$AM:$AM,GENED!$A:$A,$A516,GENED!$B:$B,$B516)</f>
        <v>33947</v>
      </c>
      <c r="H516" s="52">
        <f>SUMIFS(GENED!$J:$J,GENED!$A:$A,$A516,GENED!$B:$B,$B516)</f>
        <v>0</v>
      </c>
      <c r="I516" s="52">
        <f>SUMIFS(EL!C:C,EL!$A:$A,$A516,EL!$B:$B,$B516)</f>
        <v>128510</v>
      </c>
      <c r="J516" s="52">
        <f>SUMIFS('Student Support Aid'!F:F,'Student Support Aid'!$A:$A,$A516,'Student Support Aid'!$B:$B,$B516)</f>
        <v>20000</v>
      </c>
      <c r="K516" s="52">
        <f>SUMIFS('School Library Aid'!H:H,'School Library Aid'!$A:$A,$A516,'School Library Aid'!$B:$B,$B516)</f>
        <v>20000</v>
      </c>
      <c r="L516" s="52">
        <v>0</v>
      </c>
      <c r="M516" s="52">
        <f>SUMIFS('EOS GE24-F23-WEBLOAD'!$G:$G,'EOS GE24-F23-WEBLOAD'!$A:$A,$A516,'EOS GE24-F23-WEBLOAD'!$B:$B,$B516)*2</f>
        <v>480</v>
      </c>
      <c r="N516" s="52">
        <f>SUMIFS(SPED!D:D,SPED!A:A,A516,SPED!B:B,B516)</f>
        <v>0</v>
      </c>
      <c r="O516" s="55">
        <f t="shared" si="82"/>
        <v>268937</v>
      </c>
      <c r="P516" s="52">
        <f t="shared" si="83"/>
        <v>1120.5708333333334</v>
      </c>
      <c r="Q516" s="64"/>
      <c r="R516" s="52">
        <f>SUMIFS('EOS GE25-F23-WEBLOAD'!$G:$G,'EOS GE25-F23-WEBLOAD'!$A:$A,$A516,'EOS GE25-F23-WEBLOAD'!$B:$B,$B516)</f>
        <v>260</v>
      </c>
      <c r="S516" s="52">
        <f>SUMIFS(GENED!$O:$O,GENED!$A:$A,$A516,GENED!$B:$B,$B516)</f>
        <v>108680</v>
      </c>
      <c r="T516" s="52">
        <f>SUMIFS(GENED!$AQ:$AQ,GENED!$A:$A,$A516,GENED!$B:$B,$B516)</f>
        <v>57474</v>
      </c>
      <c r="U516" s="52">
        <f>SUMIFS(GENED!$AA:$AA,GENED!$A:$A,$A516,GENED!$B:$B,$B516)</f>
        <v>0</v>
      </c>
      <c r="V516" s="52">
        <f>SUMIFS(GENED!$S:$S,GENED!$A:$A,$A516,GENED!$B:$B,$B516)</f>
        <v>0</v>
      </c>
      <c r="W516" s="53">
        <f>SUMIFS(EL!D:D,EL!$A:$A,$A516,EL!$B:$B,$B516)</f>
        <v>142000</v>
      </c>
      <c r="X516" s="52">
        <f>SUMIFS('Student Support Aid'!G:G,'Student Support Aid'!$A:$A,$A516,'Student Support Aid'!$B:$B,$B516)</f>
        <v>20000</v>
      </c>
      <c r="Y516" s="53">
        <f>SUMIFS('School Library Aid'!I:I,'School Library Aid'!$A:$A,$A516,'School Library Aid'!$B:$B,$B516)</f>
        <v>20000</v>
      </c>
      <c r="Z516" s="53">
        <f>SUMIF(AIEA!A:A,A516,AIEA!D:D)</f>
        <v>0</v>
      </c>
      <c r="AA516" s="53">
        <f>SUMIFS('EOS GE25-F23-WEBLOAD'!$G:$G,'EOS GE25-F23-WEBLOAD'!$A:$A,$A516,'EOS GE25-F23-WEBLOAD'!$B:$B,$B516)*2</f>
        <v>520</v>
      </c>
      <c r="AB516" s="53">
        <v>0</v>
      </c>
      <c r="AC516" s="53">
        <f>SUMIFS(SPED!E:E,SPED!A:A,A516,SPED!B:B,B516)</f>
        <v>0</v>
      </c>
      <c r="AD516" s="55">
        <f t="shared" si="84"/>
        <v>348674</v>
      </c>
      <c r="AE516" s="55">
        <f t="shared" si="85"/>
        <v>1341.0538461538461</v>
      </c>
      <c r="AF516" s="51"/>
    </row>
    <row r="517" spans="1:32" x14ac:dyDescent="0.25">
      <c r="A517" s="49">
        <v>4258</v>
      </c>
      <c r="B517" s="49">
        <v>7</v>
      </c>
      <c r="C517" s="49" t="s">
        <v>540</v>
      </c>
      <c r="D517" s="5">
        <v>7</v>
      </c>
      <c r="E517" s="52">
        <f>SUMIFS('EOS GE24-F23-WEBLOAD'!$G:$G,'EOS GE24-F23-WEBLOAD'!$A:$A,$A517,'EOS GE24-F23-WEBLOAD'!$B:$B,$B517)</f>
        <v>180.4</v>
      </c>
      <c r="F517" s="52">
        <f>SUMIFS(GENED!$F:$F,GENED!$A:$A,$A517,GENED!$B:$B,$B517)</f>
        <v>49610</v>
      </c>
      <c r="G517" s="52">
        <f>SUMIFS(GENED!$AM:$AM,GENED!$A:$A,$A517,GENED!$B:$B,$B517)</f>
        <v>18836</v>
      </c>
      <c r="H517" s="52">
        <f>SUMIFS(GENED!$J:$J,GENED!$A:$A,$A517,GENED!$B:$B,$B517)</f>
        <v>0</v>
      </c>
      <c r="I517" s="52">
        <f>SUMIFS(EL!C:C,EL!$A:$A,$A517,EL!$B:$B,$B517)</f>
        <v>11229</v>
      </c>
      <c r="J517" s="52">
        <f>SUMIFS('Student Support Aid'!F:F,'Student Support Aid'!$A:$A,$A517,'Student Support Aid'!$B:$B,$B517)</f>
        <v>20000</v>
      </c>
      <c r="K517" s="52">
        <f>SUMIFS('School Library Aid'!H:H,'School Library Aid'!$A:$A,$A517,'School Library Aid'!$B:$B,$B517)</f>
        <v>20000</v>
      </c>
      <c r="L517" s="52">
        <v>0</v>
      </c>
      <c r="M517" s="52">
        <f>SUMIFS('EOS GE24-F23-WEBLOAD'!$G:$G,'EOS GE24-F23-WEBLOAD'!$A:$A,$A517,'EOS GE24-F23-WEBLOAD'!$B:$B,$B517)*2</f>
        <v>360.8</v>
      </c>
      <c r="N517" s="52">
        <f>SUMIFS(SPED!D:D,SPED!A:A,A517,SPED!B:B,B517)</f>
        <v>0</v>
      </c>
      <c r="O517" s="55">
        <f t="shared" si="82"/>
        <v>120035.8</v>
      </c>
      <c r="P517" s="52">
        <f t="shared" si="83"/>
        <v>665.38691796008868</v>
      </c>
      <c r="Q517" s="64"/>
      <c r="R517" s="52">
        <f>SUMIFS('EOS GE25-F23-WEBLOAD'!$G:$G,'EOS GE25-F23-WEBLOAD'!$A:$A,$A517,'EOS GE25-F23-WEBLOAD'!$B:$B,$B517)</f>
        <v>206</v>
      </c>
      <c r="S517" s="52">
        <f>SUMIFS(GENED!$O:$O,GENED!$A:$A,$A517,GENED!$B:$B,$B517)</f>
        <v>86108</v>
      </c>
      <c r="T517" s="52">
        <f>SUMIFS(GENED!$AQ:$AQ,GENED!$A:$A,$A517,GENED!$B:$B,$B517)</f>
        <v>33461</v>
      </c>
      <c r="U517" s="52">
        <f>SUMIFS(GENED!$AA:$AA,GENED!$A:$A,$A517,GENED!$B:$B,$B517)</f>
        <v>0</v>
      </c>
      <c r="V517" s="52">
        <f>SUMIFS(GENED!$S:$S,GENED!$A:$A,$A517,GENED!$B:$B,$B517)</f>
        <v>0</v>
      </c>
      <c r="W517" s="53">
        <f>SUMIFS(EL!D:D,EL!$A:$A,$A517,EL!$B:$B,$B517)</f>
        <v>10876</v>
      </c>
      <c r="X517" s="52">
        <f>SUMIFS('Student Support Aid'!G:G,'Student Support Aid'!$A:$A,$A517,'Student Support Aid'!$B:$B,$B517)</f>
        <v>20000</v>
      </c>
      <c r="Y517" s="53">
        <f>SUMIFS('School Library Aid'!I:I,'School Library Aid'!$A:$A,$A517,'School Library Aid'!$B:$B,$B517)</f>
        <v>20000</v>
      </c>
      <c r="Z517" s="53">
        <f>SUMIF(AIEA!A:A,A517,AIEA!D:D)</f>
        <v>0</v>
      </c>
      <c r="AA517" s="53">
        <f>SUMIFS('EOS GE25-F23-WEBLOAD'!$G:$G,'EOS GE25-F23-WEBLOAD'!$A:$A,$A517,'EOS GE25-F23-WEBLOAD'!$B:$B,$B517)*2</f>
        <v>412</v>
      </c>
      <c r="AB517" s="53">
        <v>0</v>
      </c>
      <c r="AC517" s="53">
        <f>SUMIFS(SPED!E:E,SPED!A:A,A517,SPED!B:B,B517)</f>
        <v>0</v>
      </c>
      <c r="AD517" s="55">
        <f t="shared" si="84"/>
        <v>170857</v>
      </c>
      <c r="AE517" s="55">
        <f t="shared" si="85"/>
        <v>829.40291262135918</v>
      </c>
      <c r="AF517" s="51"/>
    </row>
    <row r="518" spans="1:32" x14ac:dyDescent="0.25">
      <c r="A518" s="49">
        <v>4261</v>
      </c>
      <c r="B518" s="49">
        <v>7</v>
      </c>
      <c r="C518" s="49" t="s">
        <v>541</v>
      </c>
      <c r="D518" s="5">
        <v>7</v>
      </c>
      <c r="E518" s="52">
        <f>SUMIFS('EOS GE24-F23-WEBLOAD'!$G:$G,'EOS GE24-F23-WEBLOAD'!$A:$A,$A518,'EOS GE24-F23-WEBLOAD'!$B:$B,$B518)</f>
        <v>203</v>
      </c>
      <c r="F518" s="52">
        <f>SUMIFS(GENED!$F:$F,GENED!$A:$A,$A518,GENED!$B:$B,$B518)</f>
        <v>55825</v>
      </c>
      <c r="G518" s="52">
        <f>SUMIFS(GENED!$AM:$AM,GENED!$A:$A,$A518,GENED!$B:$B,$B518)</f>
        <v>39887</v>
      </c>
      <c r="H518" s="52">
        <f>SUMIFS(GENED!$J:$J,GENED!$A:$A,$A518,GENED!$B:$B,$B518)</f>
        <v>0</v>
      </c>
      <c r="I518" s="52">
        <f>SUMIFS(EL!C:C,EL!$A:$A,$A518,EL!$B:$B,$B518)</f>
        <v>142000</v>
      </c>
      <c r="J518" s="52">
        <f>SUMIFS('Student Support Aid'!F:F,'Student Support Aid'!$A:$A,$A518,'Student Support Aid'!$B:$B,$B518)</f>
        <v>20000</v>
      </c>
      <c r="K518" s="52">
        <f>SUMIFS('School Library Aid'!H:H,'School Library Aid'!$A:$A,$A518,'School Library Aid'!$B:$B,$B518)</f>
        <v>20000</v>
      </c>
      <c r="L518" s="52">
        <v>0</v>
      </c>
      <c r="M518" s="52">
        <f>SUMIFS('EOS GE24-F23-WEBLOAD'!$G:$G,'EOS GE24-F23-WEBLOAD'!$A:$A,$A518,'EOS GE24-F23-WEBLOAD'!$B:$B,$B518)*2</f>
        <v>406</v>
      </c>
      <c r="N518" s="52">
        <f>SUMIFS(SPED!D:D,SPED!A:A,A518,SPED!B:B,B518)</f>
        <v>0</v>
      </c>
      <c r="O518" s="55">
        <f t="shared" si="82"/>
        <v>278118</v>
      </c>
      <c r="P518" s="52">
        <f t="shared" si="83"/>
        <v>1370.039408866995</v>
      </c>
      <c r="Q518" s="64"/>
      <c r="R518" s="52">
        <f>SUMIFS('EOS GE25-F23-WEBLOAD'!$G:$G,'EOS GE25-F23-WEBLOAD'!$A:$A,$A518,'EOS GE25-F23-WEBLOAD'!$B:$B,$B518)</f>
        <v>203</v>
      </c>
      <c r="S518" s="52">
        <f>SUMIFS(GENED!$O:$O,GENED!$A:$A,$A518,GENED!$B:$B,$B518)</f>
        <v>84854</v>
      </c>
      <c r="T518" s="52">
        <f>SUMIFS(GENED!$AQ:$AQ,GENED!$A:$A,$A518,GENED!$B:$B,$B518)</f>
        <v>54009</v>
      </c>
      <c r="U518" s="52">
        <f>SUMIFS(GENED!$AA:$AA,GENED!$A:$A,$A518,GENED!$B:$B,$B518)</f>
        <v>0</v>
      </c>
      <c r="V518" s="52">
        <f>SUMIFS(GENED!$S:$S,GENED!$A:$A,$A518,GENED!$B:$B,$B518)</f>
        <v>0</v>
      </c>
      <c r="W518" s="53">
        <f>SUMIFS(EL!D:D,EL!$A:$A,$A518,EL!$B:$B,$B518)</f>
        <v>142000</v>
      </c>
      <c r="X518" s="52">
        <f>SUMIFS('Student Support Aid'!G:G,'Student Support Aid'!$A:$A,$A518,'Student Support Aid'!$B:$B,$B518)</f>
        <v>20000</v>
      </c>
      <c r="Y518" s="53">
        <f>SUMIFS('School Library Aid'!I:I,'School Library Aid'!$A:$A,$A518,'School Library Aid'!$B:$B,$B518)</f>
        <v>20000</v>
      </c>
      <c r="Z518" s="53">
        <f>SUMIF(AIEA!A:A,A518,AIEA!D:D)</f>
        <v>0</v>
      </c>
      <c r="AA518" s="53">
        <f>SUMIFS('EOS GE25-F23-WEBLOAD'!$G:$G,'EOS GE25-F23-WEBLOAD'!$A:$A,$A518,'EOS GE25-F23-WEBLOAD'!$B:$B,$B518)*2</f>
        <v>406</v>
      </c>
      <c r="AB518" s="53">
        <v>0</v>
      </c>
      <c r="AC518" s="53">
        <f>SUMIFS(SPED!E:E,SPED!A:A,A518,SPED!B:B,B518)</f>
        <v>0</v>
      </c>
      <c r="AD518" s="55">
        <f t="shared" si="84"/>
        <v>321269</v>
      </c>
      <c r="AE518" s="55">
        <f t="shared" si="85"/>
        <v>1582.6059113300494</v>
      </c>
      <c r="AF518" s="51"/>
    </row>
    <row r="519" spans="1:32" x14ac:dyDescent="0.25">
      <c r="A519" s="49">
        <v>4263</v>
      </c>
      <c r="B519" s="49">
        <v>7</v>
      </c>
      <c r="C519" s="49" t="s">
        <v>542</v>
      </c>
      <c r="D519" s="5">
        <v>7</v>
      </c>
      <c r="E519" s="52">
        <f>SUMIFS('EOS GE24-F23-WEBLOAD'!$G:$G,'EOS GE24-F23-WEBLOAD'!$A:$A,$A519,'EOS GE24-F23-WEBLOAD'!$B:$B,$B519)</f>
        <v>88</v>
      </c>
      <c r="F519" s="52">
        <f>SUMIFS(GENED!$F:$F,GENED!$A:$A,$A519,GENED!$B:$B,$B519)</f>
        <v>24200</v>
      </c>
      <c r="G519" s="52">
        <f>SUMIFS(GENED!$AM:$AM,GENED!$A:$A,$A519,GENED!$B:$B,$B519)</f>
        <v>9134</v>
      </c>
      <c r="H519" s="52">
        <f>SUMIFS(GENED!$J:$J,GENED!$A:$A,$A519,GENED!$B:$B,$B519)</f>
        <v>0</v>
      </c>
      <c r="I519" s="52">
        <f>SUMIFS(EL!C:C,EL!$A:$A,$A519,EL!$B:$B,$B519)</f>
        <v>14200</v>
      </c>
      <c r="J519" s="52">
        <f>SUMIFS('Student Support Aid'!F:F,'Student Support Aid'!$A:$A,$A519,'Student Support Aid'!$B:$B,$B519)</f>
        <v>20000</v>
      </c>
      <c r="K519" s="52">
        <f>SUMIFS('School Library Aid'!H:H,'School Library Aid'!$A:$A,$A519,'School Library Aid'!$B:$B,$B519)</f>
        <v>20000</v>
      </c>
      <c r="L519" s="52">
        <v>0</v>
      </c>
      <c r="M519" s="52">
        <f>SUMIFS('EOS GE24-F23-WEBLOAD'!$G:$G,'EOS GE24-F23-WEBLOAD'!$A:$A,$A519,'EOS GE24-F23-WEBLOAD'!$B:$B,$B519)*2</f>
        <v>176</v>
      </c>
      <c r="N519" s="52">
        <f>SUMIFS(SPED!D:D,SPED!A:A,A519,SPED!B:B,B519)</f>
        <v>0</v>
      </c>
      <c r="O519" s="55">
        <f t="shared" si="82"/>
        <v>87710</v>
      </c>
      <c r="P519" s="52">
        <f t="shared" si="83"/>
        <v>996.7045454545455</v>
      </c>
      <c r="Q519" s="64"/>
      <c r="R519" s="52">
        <f>SUMIFS('EOS GE25-F23-WEBLOAD'!$G:$G,'EOS GE25-F23-WEBLOAD'!$A:$A,$A519,'EOS GE25-F23-WEBLOAD'!$B:$B,$B519)</f>
        <v>88</v>
      </c>
      <c r="S519" s="52">
        <f>SUMIFS(GENED!$O:$O,GENED!$A:$A,$A519,GENED!$B:$B,$B519)</f>
        <v>36784</v>
      </c>
      <c r="T519" s="52">
        <f>SUMIFS(GENED!$AQ:$AQ,GENED!$A:$A,$A519,GENED!$B:$B,$B519)</f>
        <v>14158</v>
      </c>
      <c r="U519" s="52">
        <f>SUMIFS(GENED!$AA:$AA,GENED!$A:$A,$A519,GENED!$B:$B,$B519)</f>
        <v>0</v>
      </c>
      <c r="V519" s="52">
        <f>SUMIFS(GENED!$S:$S,GENED!$A:$A,$A519,GENED!$B:$B,$B519)</f>
        <v>0</v>
      </c>
      <c r="W519" s="53">
        <f>SUMIFS(EL!D:D,EL!$A:$A,$A519,EL!$B:$B,$B519)</f>
        <v>14200</v>
      </c>
      <c r="X519" s="52">
        <f>SUMIFS('Student Support Aid'!G:G,'Student Support Aid'!$A:$A,$A519,'Student Support Aid'!$B:$B,$B519)</f>
        <v>20000</v>
      </c>
      <c r="Y519" s="53">
        <f>SUMIFS('School Library Aid'!I:I,'School Library Aid'!$A:$A,$A519,'School Library Aid'!$B:$B,$B519)</f>
        <v>20000</v>
      </c>
      <c r="Z519" s="53">
        <f>SUMIF(AIEA!A:A,A519,AIEA!D:D)</f>
        <v>0</v>
      </c>
      <c r="AA519" s="53">
        <f>SUMIFS('EOS GE25-F23-WEBLOAD'!$G:$G,'EOS GE25-F23-WEBLOAD'!$A:$A,$A519,'EOS GE25-F23-WEBLOAD'!$B:$B,$B519)*2</f>
        <v>176</v>
      </c>
      <c r="AB519" s="53">
        <v>0</v>
      </c>
      <c r="AC519" s="53">
        <f>SUMIFS(SPED!E:E,SPED!A:A,A519,SPED!B:B,B519)</f>
        <v>0</v>
      </c>
      <c r="AD519" s="55">
        <f t="shared" si="84"/>
        <v>105318</v>
      </c>
      <c r="AE519" s="55">
        <f t="shared" si="85"/>
        <v>1196.7954545454545</v>
      </c>
      <c r="AF519" s="51"/>
    </row>
    <row r="520" spans="1:32" x14ac:dyDescent="0.25">
      <c r="A520" s="49">
        <v>4264</v>
      </c>
      <c r="B520" s="49">
        <v>7</v>
      </c>
      <c r="C520" s="49" t="s">
        <v>543</v>
      </c>
      <c r="D520" s="5">
        <v>7</v>
      </c>
      <c r="E520" s="52">
        <f>SUMIFS('EOS GE24-F23-WEBLOAD'!$G:$G,'EOS GE24-F23-WEBLOAD'!$A:$A,$A520,'EOS GE24-F23-WEBLOAD'!$B:$B,$B520)</f>
        <v>240</v>
      </c>
      <c r="F520" s="52">
        <f>SUMIFS(GENED!$F:$F,GENED!$A:$A,$A520,GENED!$B:$B,$B520)</f>
        <v>66000</v>
      </c>
      <c r="G520" s="52">
        <f>SUMIFS(GENED!$AM:$AM,GENED!$A:$A,$A520,GENED!$B:$B,$B520)</f>
        <v>29954</v>
      </c>
      <c r="H520" s="52">
        <f>SUMIFS(GENED!$J:$J,GENED!$A:$A,$A520,GENED!$B:$B,$B520)</f>
        <v>0</v>
      </c>
      <c r="I520" s="52">
        <f>SUMIFS(EL!C:C,EL!$A:$A,$A520,EL!$B:$B,$B520)</f>
        <v>120700</v>
      </c>
      <c r="J520" s="52">
        <f>SUMIFS('Student Support Aid'!F:F,'Student Support Aid'!$A:$A,$A520,'Student Support Aid'!$B:$B,$B520)</f>
        <v>20000</v>
      </c>
      <c r="K520" s="52">
        <f>SUMIFS('School Library Aid'!H:H,'School Library Aid'!$A:$A,$A520,'School Library Aid'!$B:$B,$B520)</f>
        <v>20000</v>
      </c>
      <c r="L520" s="52">
        <v>0</v>
      </c>
      <c r="M520" s="52">
        <f>SUMIFS('EOS GE24-F23-WEBLOAD'!$G:$G,'EOS GE24-F23-WEBLOAD'!$A:$A,$A520,'EOS GE24-F23-WEBLOAD'!$B:$B,$B520)*2</f>
        <v>480</v>
      </c>
      <c r="N520" s="52">
        <f>SUMIFS(SPED!D:D,SPED!A:A,A520,SPED!B:B,B520)</f>
        <v>0</v>
      </c>
      <c r="O520" s="55">
        <f t="shared" si="82"/>
        <v>257134</v>
      </c>
      <c r="P520" s="52">
        <f t="shared" si="83"/>
        <v>1071.3916666666667</v>
      </c>
      <c r="Q520" s="64"/>
      <c r="R520" s="52">
        <f>SUMIFS('EOS GE25-F23-WEBLOAD'!$G:$G,'EOS GE25-F23-WEBLOAD'!$A:$A,$A520,'EOS GE25-F23-WEBLOAD'!$B:$B,$B520)</f>
        <v>240</v>
      </c>
      <c r="S520" s="52">
        <f>SUMIFS(GENED!$O:$O,GENED!$A:$A,$A520,GENED!$B:$B,$B520)</f>
        <v>100320</v>
      </c>
      <c r="T520" s="52">
        <f>SUMIFS(GENED!$AQ:$AQ,GENED!$A:$A,$A520,GENED!$B:$B,$B520)</f>
        <v>45896</v>
      </c>
      <c r="U520" s="52">
        <f>SUMIFS(GENED!$AA:$AA,GENED!$A:$A,$A520,GENED!$B:$B,$B520)</f>
        <v>0</v>
      </c>
      <c r="V520" s="52">
        <f>SUMIFS(GENED!$S:$S,GENED!$A:$A,$A520,GENED!$B:$B,$B520)</f>
        <v>0</v>
      </c>
      <c r="W520" s="53">
        <f>SUMIFS(EL!D:D,EL!$A:$A,$A520,EL!$B:$B,$B520)</f>
        <v>120700</v>
      </c>
      <c r="X520" s="52">
        <f>SUMIFS('Student Support Aid'!G:G,'Student Support Aid'!$A:$A,$A520,'Student Support Aid'!$B:$B,$B520)</f>
        <v>20000</v>
      </c>
      <c r="Y520" s="53">
        <f>SUMIFS('School Library Aid'!I:I,'School Library Aid'!$A:$A,$A520,'School Library Aid'!$B:$B,$B520)</f>
        <v>20000</v>
      </c>
      <c r="Z520" s="53">
        <f>SUMIF(AIEA!A:A,A520,AIEA!D:D)</f>
        <v>0</v>
      </c>
      <c r="AA520" s="53">
        <f>SUMIFS('EOS GE25-F23-WEBLOAD'!$G:$G,'EOS GE25-F23-WEBLOAD'!$A:$A,$A520,'EOS GE25-F23-WEBLOAD'!$B:$B,$B520)*2</f>
        <v>480</v>
      </c>
      <c r="AB520" s="53">
        <v>0</v>
      </c>
      <c r="AC520" s="53">
        <f>SUMIFS(SPED!E:E,SPED!A:A,A520,SPED!B:B,B520)</f>
        <v>0</v>
      </c>
      <c r="AD520" s="55">
        <f t="shared" si="84"/>
        <v>307396</v>
      </c>
      <c r="AE520" s="55">
        <f t="shared" si="85"/>
        <v>1280.8166666666666</v>
      </c>
      <c r="AF520" s="51"/>
    </row>
    <row r="521" spans="1:32" x14ac:dyDescent="0.25">
      <c r="A521" s="49">
        <v>4265</v>
      </c>
      <c r="B521" s="49">
        <v>7</v>
      </c>
      <c r="C521" s="49" t="s">
        <v>544</v>
      </c>
      <c r="D521" s="5">
        <v>7</v>
      </c>
      <c r="E521" s="52">
        <f>SUMIFS('EOS GE24-F23-WEBLOAD'!$G:$G,'EOS GE24-F23-WEBLOAD'!$A:$A,$A521,'EOS GE24-F23-WEBLOAD'!$B:$B,$B521)</f>
        <v>50</v>
      </c>
      <c r="F521" s="52">
        <f>SUMIFS(GENED!$F:$F,GENED!$A:$A,$A521,GENED!$B:$B,$B521)</f>
        <v>13750</v>
      </c>
      <c r="G521" s="52">
        <f>SUMIFS(GENED!$AM:$AM,GENED!$A:$A,$A521,GENED!$B:$B,$B521)</f>
        <v>1765</v>
      </c>
      <c r="H521" s="52">
        <f>SUMIFS(GENED!$J:$J,GENED!$A:$A,$A521,GENED!$B:$B,$B521)</f>
        <v>0</v>
      </c>
      <c r="I521" s="52">
        <f>SUMIFS(EL!C:C,EL!$A:$A,$A521,EL!$B:$B,$B521)</f>
        <v>10513</v>
      </c>
      <c r="J521" s="52">
        <f>SUMIFS('Student Support Aid'!F:F,'Student Support Aid'!$A:$A,$A521,'Student Support Aid'!$B:$B,$B521)</f>
        <v>20000</v>
      </c>
      <c r="K521" s="52">
        <f>SUMIFS('School Library Aid'!H:H,'School Library Aid'!$A:$A,$A521,'School Library Aid'!$B:$B,$B521)</f>
        <v>20000</v>
      </c>
      <c r="L521" s="52">
        <v>0</v>
      </c>
      <c r="M521" s="52">
        <f>SUMIFS('EOS GE24-F23-WEBLOAD'!$G:$G,'EOS GE24-F23-WEBLOAD'!$A:$A,$A521,'EOS GE24-F23-WEBLOAD'!$B:$B,$B521)*2</f>
        <v>100</v>
      </c>
      <c r="N521" s="52">
        <f>SUMIFS(SPED!D:D,SPED!A:A,A521,SPED!B:B,B521)</f>
        <v>0</v>
      </c>
      <c r="O521" s="55">
        <f t="shared" si="82"/>
        <v>66128</v>
      </c>
      <c r="P521" s="52">
        <f t="shared" si="83"/>
        <v>1322.56</v>
      </c>
      <c r="Q521" s="64"/>
      <c r="R521" s="52">
        <f>SUMIFS('EOS GE25-F23-WEBLOAD'!$G:$G,'EOS GE25-F23-WEBLOAD'!$A:$A,$A521,'EOS GE25-F23-WEBLOAD'!$B:$B,$B521)</f>
        <v>50</v>
      </c>
      <c r="S521" s="52">
        <f>SUMIFS(GENED!$O:$O,GENED!$A:$A,$A521,GENED!$B:$B,$B521)</f>
        <v>20900</v>
      </c>
      <c r="T521" s="52">
        <f>SUMIFS(GENED!$AQ:$AQ,GENED!$A:$A,$A521,GENED!$B:$B,$B521)</f>
        <v>2763</v>
      </c>
      <c r="U521" s="52">
        <f>SUMIFS(GENED!$AA:$AA,GENED!$A:$A,$A521,GENED!$B:$B,$B521)</f>
        <v>0</v>
      </c>
      <c r="V521" s="52">
        <f>SUMIFS(GENED!$S:$S,GENED!$A:$A,$A521,GENED!$B:$B,$B521)</f>
        <v>0</v>
      </c>
      <c r="W521" s="53">
        <f>SUMIFS(EL!D:D,EL!$A:$A,$A521,EL!$B:$B,$B521)</f>
        <v>10513</v>
      </c>
      <c r="X521" s="52">
        <f>SUMIFS('Student Support Aid'!G:G,'Student Support Aid'!$A:$A,$A521,'Student Support Aid'!$B:$B,$B521)</f>
        <v>20000</v>
      </c>
      <c r="Y521" s="53">
        <f>SUMIFS('School Library Aid'!I:I,'School Library Aid'!$A:$A,$A521,'School Library Aid'!$B:$B,$B521)</f>
        <v>20000</v>
      </c>
      <c r="Z521" s="53">
        <f>SUMIF(AIEA!A:A,A521,AIEA!D:D)</f>
        <v>0</v>
      </c>
      <c r="AA521" s="53">
        <f>SUMIFS('EOS GE25-F23-WEBLOAD'!$G:$G,'EOS GE25-F23-WEBLOAD'!$A:$A,$A521,'EOS GE25-F23-WEBLOAD'!$B:$B,$B521)*2</f>
        <v>100</v>
      </c>
      <c r="AB521" s="53">
        <v>0</v>
      </c>
      <c r="AC521" s="53">
        <f>SUMIFS(SPED!E:E,SPED!A:A,A521,SPED!B:B,B521)</f>
        <v>0</v>
      </c>
      <c r="AD521" s="55">
        <f t="shared" si="84"/>
        <v>74276</v>
      </c>
      <c r="AE521" s="55">
        <f t="shared" si="85"/>
        <v>1485.52</v>
      </c>
      <c r="AF521" s="51"/>
    </row>
    <row r="522" spans="1:32" x14ac:dyDescent="0.25">
      <c r="A522" s="49">
        <v>4266</v>
      </c>
      <c r="B522" s="49">
        <v>7</v>
      </c>
      <c r="C522" s="49" t="s">
        <v>545</v>
      </c>
      <c r="D522" s="5">
        <v>7</v>
      </c>
      <c r="E522" s="52">
        <f>SUMIFS('EOS GE24-F23-WEBLOAD'!$G:$G,'EOS GE24-F23-WEBLOAD'!$A:$A,$A522,'EOS GE24-F23-WEBLOAD'!$B:$B,$B522)</f>
        <v>157</v>
      </c>
      <c r="F522" s="52">
        <f>SUMIFS(GENED!$F:$F,GENED!$A:$A,$A522,GENED!$B:$B,$B522)</f>
        <v>43175</v>
      </c>
      <c r="G522" s="52">
        <f>SUMIFS(GENED!$AM:$AM,GENED!$A:$A,$A522,GENED!$B:$B,$B522)</f>
        <v>-44</v>
      </c>
      <c r="H522" s="52">
        <f>SUMIFS(GENED!$J:$J,GENED!$A:$A,$A522,GENED!$B:$B,$B522)</f>
        <v>350</v>
      </c>
      <c r="I522" s="52">
        <f>SUMIFS(EL!C:C,EL!$A:$A,$A522,EL!$B:$B,$B522)</f>
        <v>10572</v>
      </c>
      <c r="J522" s="52">
        <f>SUMIFS('Student Support Aid'!F:F,'Student Support Aid'!$A:$A,$A522,'Student Support Aid'!$B:$B,$B522)</f>
        <v>20000</v>
      </c>
      <c r="K522" s="52">
        <f>SUMIFS('School Library Aid'!H:H,'School Library Aid'!$A:$A,$A522,'School Library Aid'!$B:$B,$B522)</f>
        <v>20000</v>
      </c>
      <c r="L522" s="52">
        <v>0</v>
      </c>
      <c r="M522" s="52">
        <f>SUMIFS('EOS GE24-F23-WEBLOAD'!$G:$G,'EOS GE24-F23-WEBLOAD'!$A:$A,$A522,'EOS GE24-F23-WEBLOAD'!$B:$B,$B522)*2</f>
        <v>314</v>
      </c>
      <c r="N522" s="52">
        <f>SUMIFS(SPED!D:D,SPED!A:A,A522,SPED!B:B,B522)</f>
        <v>0</v>
      </c>
      <c r="O522" s="55">
        <f t="shared" si="82"/>
        <v>94367</v>
      </c>
      <c r="P522" s="52">
        <f t="shared" si="83"/>
        <v>601.06369426751587</v>
      </c>
      <c r="Q522" s="64"/>
      <c r="R522" s="52">
        <f>SUMIFS('EOS GE25-F23-WEBLOAD'!$G:$G,'EOS GE25-F23-WEBLOAD'!$A:$A,$A522,'EOS GE25-F23-WEBLOAD'!$B:$B,$B522)</f>
        <v>157</v>
      </c>
      <c r="S522" s="52">
        <f>SUMIFS(GENED!$O:$O,GENED!$A:$A,$A522,GENED!$B:$B,$B522)</f>
        <v>65626</v>
      </c>
      <c r="T522" s="52">
        <f>SUMIFS(GENED!$AQ:$AQ,GENED!$A:$A,$A522,GENED!$B:$B,$B522)</f>
        <v>-116</v>
      </c>
      <c r="U522" s="52">
        <f>SUMIFS(GENED!$AA:$AA,GENED!$A:$A,$A522,GENED!$B:$B,$B522)</f>
        <v>0</v>
      </c>
      <c r="V522" s="52">
        <f>SUMIFS(GENED!$S:$S,GENED!$A:$A,$A522,GENED!$B:$B,$B522)</f>
        <v>332</v>
      </c>
      <c r="W522" s="53">
        <f>SUMIFS(EL!D:D,EL!$A:$A,$A522,EL!$B:$B,$B522)</f>
        <v>10572</v>
      </c>
      <c r="X522" s="52">
        <f>SUMIFS('Student Support Aid'!G:G,'Student Support Aid'!$A:$A,$A522,'Student Support Aid'!$B:$B,$B522)</f>
        <v>20000</v>
      </c>
      <c r="Y522" s="53">
        <f>SUMIFS('School Library Aid'!I:I,'School Library Aid'!$A:$A,$A522,'School Library Aid'!$B:$B,$B522)</f>
        <v>20000</v>
      </c>
      <c r="Z522" s="53">
        <f>SUMIF(AIEA!A:A,A522,AIEA!D:D)</f>
        <v>0</v>
      </c>
      <c r="AA522" s="53">
        <f>SUMIFS('EOS GE25-F23-WEBLOAD'!$G:$G,'EOS GE25-F23-WEBLOAD'!$A:$A,$A522,'EOS GE25-F23-WEBLOAD'!$B:$B,$B522)*2</f>
        <v>314</v>
      </c>
      <c r="AB522" s="53">
        <v>0</v>
      </c>
      <c r="AC522" s="53">
        <f>SUMIFS(SPED!E:E,SPED!A:A,A522,SPED!B:B,B522)</f>
        <v>0</v>
      </c>
      <c r="AD522" s="55">
        <f t="shared" si="84"/>
        <v>116728</v>
      </c>
      <c r="AE522" s="55">
        <f t="shared" si="85"/>
        <v>743.49044585987258</v>
      </c>
      <c r="AF522" s="51"/>
    </row>
    <row r="523" spans="1:32" x14ac:dyDescent="0.25">
      <c r="A523" s="49">
        <v>4267</v>
      </c>
      <c r="B523" s="49">
        <v>7</v>
      </c>
      <c r="C523" s="49" t="s">
        <v>546</v>
      </c>
      <c r="D523" s="5">
        <v>7</v>
      </c>
      <c r="E523" s="52">
        <f>SUMIFS('EOS GE24-F23-WEBLOAD'!$G:$G,'EOS GE24-F23-WEBLOAD'!$A:$A,$A523,'EOS GE24-F23-WEBLOAD'!$B:$B,$B523)</f>
        <v>80</v>
      </c>
      <c r="F523" s="52">
        <f>SUMIFS(GENED!$F:$F,GENED!$A:$A,$A523,GENED!$B:$B,$B523)</f>
        <v>22000</v>
      </c>
      <c r="G523" s="52">
        <f>SUMIFS(GENED!$AM:$AM,GENED!$A:$A,$A523,GENED!$B:$B,$B523)</f>
        <v>12795</v>
      </c>
      <c r="H523" s="52">
        <f>SUMIFS(GENED!$J:$J,GENED!$A:$A,$A523,GENED!$B:$B,$B523)</f>
        <v>0</v>
      </c>
      <c r="I523" s="52">
        <f>SUMIFS(EL!C:C,EL!$A:$A,$A523,EL!$B:$B,$B523)</f>
        <v>28400</v>
      </c>
      <c r="J523" s="52">
        <f>SUMIFS('Student Support Aid'!F:F,'Student Support Aid'!$A:$A,$A523,'Student Support Aid'!$B:$B,$B523)</f>
        <v>20000</v>
      </c>
      <c r="K523" s="52">
        <f>SUMIFS('School Library Aid'!H:H,'School Library Aid'!$A:$A,$A523,'School Library Aid'!$B:$B,$B523)</f>
        <v>20000</v>
      </c>
      <c r="L523" s="52">
        <v>0</v>
      </c>
      <c r="M523" s="52">
        <f>SUMIFS('EOS GE24-F23-WEBLOAD'!$G:$G,'EOS GE24-F23-WEBLOAD'!$A:$A,$A523,'EOS GE24-F23-WEBLOAD'!$B:$B,$B523)*2</f>
        <v>160</v>
      </c>
      <c r="N523" s="52">
        <f>SUMIFS(SPED!D:D,SPED!A:A,A523,SPED!B:B,B523)</f>
        <v>0</v>
      </c>
      <c r="O523" s="55">
        <f t="shared" si="82"/>
        <v>103355</v>
      </c>
      <c r="P523" s="52">
        <f t="shared" si="83"/>
        <v>1291.9375</v>
      </c>
      <c r="Q523" s="64"/>
      <c r="R523" s="52">
        <f>SUMIFS('EOS GE25-F23-WEBLOAD'!$G:$G,'EOS GE25-F23-WEBLOAD'!$A:$A,$A523,'EOS GE25-F23-WEBLOAD'!$B:$B,$B523)</f>
        <v>80</v>
      </c>
      <c r="S523" s="52">
        <f>SUMIFS(GENED!$O:$O,GENED!$A:$A,$A523,GENED!$B:$B,$B523)</f>
        <v>33440</v>
      </c>
      <c r="T523" s="52">
        <f>SUMIFS(GENED!$AQ:$AQ,GENED!$A:$A,$A523,GENED!$B:$B,$B523)</f>
        <v>18041</v>
      </c>
      <c r="U523" s="52">
        <f>SUMIFS(GENED!$AA:$AA,GENED!$A:$A,$A523,GENED!$B:$B,$B523)</f>
        <v>0</v>
      </c>
      <c r="V523" s="52">
        <f>SUMIFS(GENED!$S:$S,GENED!$A:$A,$A523,GENED!$B:$B,$B523)</f>
        <v>0</v>
      </c>
      <c r="W523" s="53">
        <f>SUMIFS(EL!D:D,EL!$A:$A,$A523,EL!$B:$B,$B523)</f>
        <v>28400</v>
      </c>
      <c r="X523" s="52">
        <f>SUMIFS('Student Support Aid'!G:G,'Student Support Aid'!$A:$A,$A523,'Student Support Aid'!$B:$B,$B523)</f>
        <v>20000</v>
      </c>
      <c r="Y523" s="53">
        <f>SUMIFS('School Library Aid'!I:I,'School Library Aid'!$A:$A,$A523,'School Library Aid'!$B:$B,$B523)</f>
        <v>20000</v>
      </c>
      <c r="Z523" s="53">
        <f>SUMIF(AIEA!A:A,A523,AIEA!D:D)</f>
        <v>0</v>
      </c>
      <c r="AA523" s="53">
        <f>SUMIFS('EOS GE25-F23-WEBLOAD'!$G:$G,'EOS GE25-F23-WEBLOAD'!$A:$A,$A523,'EOS GE25-F23-WEBLOAD'!$B:$B,$B523)*2</f>
        <v>160</v>
      </c>
      <c r="AB523" s="53">
        <v>0</v>
      </c>
      <c r="AC523" s="53">
        <f>SUMIFS(SPED!E:E,SPED!A:A,A523,SPED!B:B,B523)</f>
        <v>0</v>
      </c>
      <c r="AD523" s="55">
        <f t="shared" si="84"/>
        <v>120041</v>
      </c>
      <c r="AE523" s="55">
        <f t="shared" si="85"/>
        <v>1500.5125</v>
      </c>
      <c r="AF523" s="51"/>
    </row>
    <row r="524" spans="1:32" x14ac:dyDescent="0.25">
      <c r="A524" s="49">
        <v>4268</v>
      </c>
      <c r="B524" s="49">
        <v>7</v>
      </c>
      <c r="C524" s="49" t="s">
        <v>547</v>
      </c>
      <c r="D524" s="5">
        <v>7</v>
      </c>
      <c r="E524" s="52">
        <f>SUMIFS('EOS GE24-F23-WEBLOAD'!$G:$G,'EOS GE24-F23-WEBLOAD'!$A:$A,$A524,'EOS GE24-F23-WEBLOAD'!$B:$B,$B524)</f>
        <v>340</v>
      </c>
      <c r="F524" s="52">
        <f>SUMIFS(GENED!$F:$F,GENED!$A:$A,$A524,GENED!$B:$B,$B524)</f>
        <v>93500</v>
      </c>
      <c r="G524" s="52">
        <f>SUMIFS(GENED!$AM:$AM,GENED!$A:$A,$A524,GENED!$B:$B,$B524)</f>
        <v>3238</v>
      </c>
      <c r="H524" s="52">
        <f>SUMIFS(GENED!$J:$J,GENED!$A:$A,$A524,GENED!$B:$B,$B524)</f>
        <v>684</v>
      </c>
      <c r="I524" s="52">
        <f>SUMIFS(EL!C:C,EL!$A:$A,$A524,EL!$B:$B,$B524)</f>
        <v>11055</v>
      </c>
      <c r="J524" s="52">
        <f>SUMIFS('Student Support Aid'!F:F,'Student Support Aid'!$A:$A,$A524,'Student Support Aid'!$B:$B,$B524)</f>
        <v>20000</v>
      </c>
      <c r="K524" s="52">
        <f>SUMIFS('School Library Aid'!H:H,'School Library Aid'!$A:$A,$A524,'School Library Aid'!$B:$B,$B524)</f>
        <v>20000</v>
      </c>
      <c r="L524" s="52">
        <v>0</v>
      </c>
      <c r="M524" s="52">
        <f>SUMIFS('EOS GE24-F23-WEBLOAD'!$G:$G,'EOS GE24-F23-WEBLOAD'!$A:$A,$A524,'EOS GE24-F23-WEBLOAD'!$B:$B,$B524)*2</f>
        <v>680</v>
      </c>
      <c r="N524" s="52">
        <f>SUMIFS(SPED!D:D,SPED!A:A,A524,SPED!B:B,B524)</f>
        <v>0</v>
      </c>
      <c r="O524" s="55">
        <f t="shared" si="82"/>
        <v>149157</v>
      </c>
      <c r="P524" s="52">
        <f t="shared" ref="P524:P543" si="86">IFERROR(O524/E524,0)</f>
        <v>438.6970588235294</v>
      </c>
      <c r="Q524" s="64"/>
      <c r="R524" s="52">
        <f>SUMIFS('EOS GE25-F23-WEBLOAD'!$G:$G,'EOS GE25-F23-WEBLOAD'!$A:$A,$A524,'EOS GE25-F23-WEBLOAD'!$B:$B,$B524)</f>
        <v>340</v>
      </c>
      <c r="S524" s="52">
        <f>SUMIFS(GENED!$O:$O,GENED!$A:$A,$A524,GENED!$B:$B,$B524)</f>
        <v>142120</v>
      </c>
      <c r="T524" s="52">
        <f>SUMIFS(GENED!$AQ:$AQ,GENED!$A:$A,$A524,GENED!$B:$B,$B524)</f>
        <v>4882</v>
      </c>
      <c r="U524" s="52">
        <f>SUMIFS(GENED!$AA:$AA,GENED!$A:$A,$A524,GENED!$B:$B,$B524)</f>
        <v>0</v>
      </c>
      <c r="V524" s="52">
        <f>SUMIFS(GENED!$S:$S,GENED!$A:$A,$A524,GENED!$B:$B,$B524)</f>
        <v>649</v>
      </c>
      <c r="W524" s="53">
        <f>SUMIFS(EL!D:D,EL!$A:$A,$A524,EL!$B:$B,$B524)</f>
        <v>11055</v>
      </c>
      <c r="X524" s="52">
        <f>SUMIFS('Student Support Aid'!G:G,'Student Support Aid'!$A:$A,$A524,'Student Support Aid'!$B:$B,$B524)</f>
        <v>20000</v>
      </c>
      <c r="Y524" s="53">
        <f>SUMIFS('School Library Aid'!I:I,'School Library Aid'!$A:$A,$A524,'School Library Aid'!$B:$B,$B524)</f>
        <v>20000</v>
      </c>
      <c r="Z524" s="53">
        <f>SUMIF(AIEA!A:A,A524,AIEA!D:D)</f>
        <v>0</v>
      </c>
      <c r="AA524" s="53">
        <f>SUMIFS('EOS GE25-F23-WEBLOAD'!$G:$G,'EOS GE25-F23-WEBLOAD'!$A:$A,$A524,'EOS GE25-F23-WEBLOAD'!$B:$B,$B524)*2</f>
        <v>680</v>
      </c>
      <c r="AB524" s="53">
        <v>0</v>
      </c>
      <c r="AC524" s="53">
        <f>SUMIFS(SPED!E:E,SPED!A:A,A524,SPED!B:B,B524)</f>
        <v>0</v>
      </c>
      <c r="AD524" s="55">
        <f t="shared" si="84"/>
        <v>199386</v>
      </c>
      <c r="AE524" s="55">
        <f t="shared" ref="AE524:AE543" si="87">IFERROR(AD524/R524,0)</f>
        <v>586.42941176470583</v>
      </c>
      <c r="AF524" s="51"/>
    </row>
    <row r="525" spans="1:32" x14ac:dyDescent="0.25">
      <c r="A525" s="49">
        <v>4269</v>
      </c>
      <c r="B525" s="49">
        <v>7</v>
      </c>
      <c r="C525" s="49" t="s">
        <v>548</v>
      </c>
      <c r="D525" s="5">
        <v>7</v>
      </c>
      <c r="E525" s="52">
        <f>SUMIFS('EOS GE24-F23-WEBLOAD'!$G:$G,'EOS GE24-F23-WEBLOAD'!$A:$A,$A525,'EOS GE24-F23-WEBLOAD'!$B:$B,$B525)</f>
        <v>130</v>
      </c>
      <c r="F525" s="52">
        <f>SUMIFS(GENED!$F:$F,GENED!$A:$A,$A525,GENED!$B:$B,$B525)</f>
        <v>35750</v>
      </c>
      <c r="G525" s="52">
        <f>SUMIFS(GENED!$AM:$AM,GENED!$A:$A,$A525,GENED!$B:$B,$B525)</f>
        <v>26468</v>
      </c>
      <c r="H525" s="52">
        <f>SUMIFS(GENED!$J:$J,GENED!$A:$A,$A525,GENED!$B:$B,$B525)</f>
        <v>0</v>
      </c>
      <c r="I525" s="52">
        <f>SUMIFS(EL!C:C,EL!$A:$A,$A525,EL!$B:$B,$B525)</f>
        <v>92300</v>
      </c>
      <c r="J525" s="52">
        <f>SUMIFS('Student Support Aid'!F:F,'Student Support Aid'!$A:$A,$A525,'Student Support Aid'!$B:$B,$B525)</f>
        <v>20000</v>
      </c>
      <c r="K525" s="52">
        <f>SUMIFS('School Library Aid'!H:H,'School Library Aid'!$A:$A,$A525,'School Library Aid'!$B:$B,$B525)</f>
        <v>20000</v>
      </c>
      <c r="L525" s="52">
        <v>0</v>
      </c>
      <c r="M525" s="52">
        <f>SUMIFS('EOS GE24-F23-WEBLOAD'!$G:$G,'EOS GE24-F23-WEBLOAD'!$A:$A,$A525,'EOS GE24-F23-WEBLOAD'!$B:$B,$B525)*2</f>
        <v>260</v>
      </c>
      <c r="N525" s="52">
        <f>SUMIFS(SPED!D:D,SPED!A:A,A525,SPED!B:B,B525)</f>
        <v>0</v>
      </c>
      <c r="O525" s="55">
        <f t="shared" si="82"/>
        <v>194778</v>
      </c>
      <c r="P525" s="52">
        <f t="shared" si="86"/>
        <v>1498.2923076923078</v>
      </c>
      <c r="Q525" s="64"/>
      <c r="R525" s="52">
        <f>SUMIFS('EOS GE25-F23-WEBLOAD'!$G:$G,'EOS GE25-F23-WEBLOAD'!$A:$A,$A525,'EOS GE25-F23-WEBLOAD'!$B:$B,$B525)</f>
        <v>140</v>
      </c>
      <c r="S525" s="52">
        <f>SUMIFS(GENED!$O:$O,GENED!$A:$A,$A525,GENED!$B:$B,$B525)</f>
        <v>58520</v>
      </c>
      <c r="T525" s="52">
        <f>SUMIFS(GENED!$AQ:$AQ,GENED!$A:$A,$A525,GENED!$B:$B,$B525)</f>
        <v>42010</v>
      </c>
      <c r="U525" s="52">
        <f>SUMIFS(GENED!$AA:$AA,GENED!$A:$A,$A525,GENED!$B:$B,$B525)</f>
        <v>0</v>
      </c>
      <c r="V525" s="52">
        <f>SUMIFS(GENED!$S:$S,GENED!$A:$A,$A525,GENED!$B:$B,$B525)</f>
        <v>0</v>
      </c>
      <c r="W525" s="53">
        <f>SUMIFS(EL!D:D,EL!$A:$A,$A525,EL!$B:$B,$B525)</f>
        <v>92300</v>
      </c>
      <c r="X525" s="52">
        <f>SUMIFS('Student Support Aid'!G:G,'Student Support Aid'!$A:$A,$A525,'Student Support Aid'!$B:$B,$B525)</f>
        <v>20000</v>
      </c>
      <c r="Y525" s="53">
        <f>SUMIFS('School Library Aid'!I:I,'School Library Aid'!$A:$A,$A525,'School Library Aid'!$B:$B,$B525)</f>
        <v>20000</v>
      </c>
      <c r="Z525" s="53">
        <f>SUMIF(AIEA!A:A,A525,AIEA!D:D)</f>
        <v>0</v>
      </c>
      <c r="AA525" s="53">
        <f>SUMIFS('EOS GE25-F23-WEBLOAD'!$G:$G,'EOS GE25-F23-WEBLOAD'!$A:$A,$A525,'EOS GE25-F23-WEBLOAD'!$B:$B,$B525)*2</f>
        <v>280</v>
      </c>
      <c r="AB525" s="53">
        <v>0</v>
      </c>
      <c r="AC525" s="53">
        <f>SUMIFS(SPED!E:E,SPED!A:A,A525,SPED!B:B,B525)</f>
        <v>0</v>
      </c>
      <c r="AD525" s="55">
        <f t="shared" si="84"/>
        <v>233110</v>
      </c>
      <c r="AE525" s="55">
        <f t="shared" si="87"/>
        <v>1665.0714285714287</v>
      </c>
      <c r="AF525" s="51"/>
    </row>
    <row r="526" spans="1:32" x14ac:dyDescent="0.25">
      <c r="A526" s="49">
        <v>4270</v>
      </c>
      <c r="B526" s="49">
        <v>7</v>
      </c>
      <c r="C526" s="49" t="s">
        <v>549</v>
      </c>
      <c r="D526" s="5">
        <v>7</v>
      </c>
      <c r="E526" s="52">
        <f>SUMIFS('EOS GE24-F23-WEBLOAD'!$G:$G,'EOS GE24-F23-WEBLOAD'!$A:$A,$A526,'EOS GE24-F23-WEBLOAD'!$B:$B,$B526)</f>
        <v>84</v>
      </c>
      <c r="F526" s="52">
        <f>SUMIFS(GENED!$F:$F,GENED!$A:$A,$A526,GENED!$B:$B,$B526)</f>
        <v>23100</v>
      </c>
      <c r="G526" s="52">
        <f>SUMIFS(GENED!$AM:$AM,GENED!$A:$A,$A526,GENED!$B:$B,$B526)</f>
        <v>8433</v>
      </c>
      <c r="H526" s="52">
        <f>SUMIFS(GENED!$J:$J,GENED!$A:$A,$A526,GENED!$B:$B,$B526)</f>
        <v>0</v>
      </c>
      <c r="I526" s="52">
        <f>SUMIFS(EL!C:C,EL!$A:$A,$A526,EL!$B:$B,$B526)</f>
        <v>41776.520000000004</v>
      </c>
      <c r="J526" s="52">
        <f>SUMIFS('Student Support Aid'!F:F,'Student Support Aid'!$A:$A,$A526,'Student Support Aid'!$B:$B,$B526)</f>
        <v>20000</v>
      </c>
      <c r="K526" s="52">
        <f>SUMIFS('School Library Aid'!H:H,'School Library Aid'!$A:$A,$A526,'School Library Aid'!$B:$B,$B526)</f>
        <v>20000</v>
      </c>
      <c r="L526" s="52">
        <v>0</v>
      </c>
      <c r="M526" s="52">
        <f>SUMIFS('EOS GE24-F23-WEBLOAD'!$G:$G,'EOS GE24-F23-WEBLOAD'!$A:$A,$A526,'EOS GE24-F23-WEBLOAD'!$B:$B,$B526)*2</f>
        <v>168</v>
      </c>
      <c r="N526" s="52">
        <f>SUMIFS(SPED!D:D,SPED!A:A,A526,SPED!B:B,B526)</f>
        <v>0</v>
      </c>
      <c r="O526" s="55">
        <f t="shared" si="82"/>
        <v>113477.52</v>
      </c>
      <c r="P526" s="52">
        <f t="shared" si="86"/>
        <v>1350.9228571428571</v>
      </c>
      <c r="Q526" s="64"/>
      <c r="R526" s="52">
        <f>SUMIFS('EOS GE25-F23-WEBLOAD'!$G:$G,'EOS GE25-F23-WEBLOAD'!$A:$A,$A526,'EOS GE25-F23-WEBLOAD'!$B:$B,$B526)</f>
        <v>84</v>
      </c>
      <c r="S526" s="52">
        <f>SUMIFS(GENED!$O:$O,GENED!$A:$A,$A526,GENED!$B:$B,$B526)</f>
        <v>35112</v>
      </c>
      <c r="T526" s="52">
        <f>SUMIFS(GENED!$AQ:$AQ,GENED!$A:$A,$A526,GENED!$B:$B,$B526)</f>
        <v>13163</v>
      </c>
      <c r="U526" s="52">
        <f>SUMIFS(GENED!$AA:$AA,GENED!$A:$A,$A526,GENED!$B:$B,$B526)</f>
        <v>0</v>
      </c>
      <c r="V526" s="52">
        <f>SUMIFS(GENED!$S:$S,GENED!$A:$A,$A526,GENED!$B:$B,$B526)</f>
        <v>0</v>
      </c>
      <c r="W526" s="53">
        <f>SUMIFS(EL!D:D,EL!$A:$A,$A526,EL!$B:$B,$B526)</f>
        <v>41776.520000000004</v>
      </c>
      <c r="X526" s="52">
        <f>SUMIFS('Student Support Aid'!G:G,'Student Support Aid'!$A:$A,$A526,'Student Support Aid'!$B:$B,$B526)</f>
        <v>20000</v>
      </c>
      <c r="Y526" s="53">
        <f>SUMIFS('School Library Aid'!I:I,'School Library Aid'!$A:$A,$A526,'School Library Aid'!$B:$B,$B526)</f>
        <v>20000</v>
      </c>
      <c r="Z526" s="53">
        <f>SUMIF(AIEA!A:A,A526,AIEA!D:D)</f>
        <v>0</v>
      </c>
      <c r="AA526" s="53">
        <f>SUMIFS('EOS GE25-F23-WEBLOAD'!$G:$G,'EOS GE25-F23-WEBLOAD'!$A:$A,$A526,'EOS GE25-F23-WEBLOAD'!$B:$B,$B526)*2</f>
        <v>168</v>
      </c>
      <c r="AB526" s="53">
        <v>0</v>
      </c>
      <c r="AC526" s="53">
        <f>SUMIFS(SPED!E:E,SPED!A:A,A526,SPED!B:B,B526)</f>
        <v>0</v>
      </c>
      <c r="AD526" s="55">
        <f t="shared" si="84"/>
        <v>130219.52</v>
      </c>
      <c r="AE526" s="55">
        <f t="shared" si="87"/>
        <v>1550.2323809523809</v>
      </c>
      <c r="AF526" s="51"/>
    </row>
    <row r="527" spans="1:32" x14ac:dyDescent="0.25">
      <c r="A527" s="49">
        <v>4271</v>
      </c>
      <c r="B527" s="49">
        <v>7</v>
      </c>
      <c r="C527" s="49" t="s">
        <v>550</v>
      </c>
      <c r="D527" s="5">
        <v>7</v>
      </c>
      <c r="E527" s="52">
        <f>SUMIFS('EOS GE24-F23-WEBLOAD'!$G:$G,'EOS GE24-F23-WEBLOAD'!$A:$A,$A527,'EOS GE24-F23-WEBLOAD'!$B:$B,$B527)</f>
        <v>171</v>
      </c>
      <c r="F527" s="52">
        <f>SUMIFS(GENED!$F:$F,GENED!$A:$A,$A527,GENED!$B:$B,$B527)</f>
        <v>47025</v>
      </c>
      <c r="G527" s="52">
        <f>SUMIFS(GENED!$AM:$AM,GENED!$A:$A,$A527,GENED!$B:$B,$B527)</f>
        <v>6214</v>
      </c>
      <c r="H527" s="52">
        <f>SUMIFS(GENED!$J:$J,GENED!$A:$A,$A527,GENED!$B:$B,$B527)</f>
        <v>2283</v>
      </c>
      <c r="I527" s="52">
        <f>SUMIFS(EL!C:C,EL!$A:$A,$A527,EL!$B:$B,$B527)</f>
        <v>0</v>
      </c>
      <c r="J527" s="52">
        <f>SUMIFS('Student Support Aid'!F:F,'Student Support Aid'!$A:$A,$A527,'Student Support Aid'!$B:$B,$B527)</f>
        <v>20000</v>
      </c>
      <c r="K527" s="52">
        <f>SUMIFS('School Library Aid'!H:H,'School Library Aid'!$A:$A,$A527,'School Library Aid'!$B:$B,$B527)</f>
        <v>20000</v>
      </c>
      <c r="L527" s="52">
        <v>22414</v>
      </c>
      <c r="M527" s="52">
        <f>SUMIFS('EOS GE24-F23-WEBLOAD'!$G:$G,'EOS GE24-F23-WEBLOAD'!$A:$A,$A527,'EOS GE24-F23-WEBLOAD'!$B:$B,$B527)*2</f>
        <v>342</v>
      </c>
      <c r="N527" s="52">
        <f>SUMIFS(SPED!D:D,SPED!A:A,A527,SPED!B:B,B527)</f>
        <v>0</v>
      </c>
      <c r="O527" s="55">
        <f t="shared" si="82"/>
        <v>118278</v>
      </c>
      <c r="P527" s="52">
        <f t="shared" si="86"/>
        <v>691.68421052631584</v>
      </c>
      <c r="Q527" s="64"/>
      <c r="R527" s="52">
        <f>SUMIFS('EOS GE25-F23-WEBLOAD'!$G:$G,'EOS GE25-F23-WEBLOAD'!$A:$A,$A527,'EOS GE25-F23-WEBLOAD'!$B:$B,$B527)</f>
        <v>171</v>
      </c>
      <c r="S527" s="52">
        <f>SUMIFS(GENED!$O:$O,GENED!$A:$A,$A527,GENED!$B:$B,$B527)</f>
        <v>71478</v>
      </c>
      <c r="T527" s="52">
        <f>SUMIFS(GENED!$AQ:$AQ,GENED!$A:$A,$A527,GENED!$B:$B,$B527)</f>
        <v>9744</v>
      </c>
      <c r="U527" s="52">
        <f>SUMIFS(GENED!$AA:$AA,GENED!$A:$A,$A527,GENED!$B:$B,$B527)</f>
        <v>0</v>
      </c>
      <c r="V527" s="52">
        <f>SUMIFS(GENED!$S:$S,GENED!$A:$A,$A527,GENED!$B:$B,$B527)</f>
        <v>2166</v>
      </c>
      <c r="W527" s="53">
        <f>SUMIFS(EL!D:D,EL!$A:$A,$A527,EL!$B:$B,$B527)</f>
        <v>0</v>
      </c>
      <c r="X527" s="52">
        <f>SUMIFS('Student Support Aid'!G:G,'Student Support Aid'!$A:$A,$A527,'Student Support Aid'!$B:$B,$B527)</f>
        <v>20000</v>
      </c>
      <c r="Y527" s="53">
        <f>SUMIFS('School Library Aid'!I:I,'School Library Aid'!$A:$A,$A527,'School Library Aid'!$B:$B,$B527)</f>
        <v>20000</v>
      </c>
      <c r="Z527" s="53">
        <f>SUMIF(AIEA!A:A,A527,AIEA!D:D)</f>
        <v>22698</v>
      </c>
      <c r="AA527" s="53">
        <f>SUMIFS('EOS GE25-F23-WEBLOAD'!$G:$G,'EOS GE25-F23-WEBLOAD'!$A:$A,$A527,'EOS GE25-F23-WEBLOAD'!$B:$B,$B527)*2</f>
        <v>342</v>
      </c>
      <c r="AB527" s="53">
        <v>0</v>
      </c>
      <c r="AC527" s="53">
        <f>SUMIFS(SPED!E:E,SPED!A:A,A527,SPED!B:B,B527)</f>
        <v>0</v>
      </c>
      <c r="AD527" s="55">
        <f t="shared" si="84"/>
        <v>146428</v>
      </c>
      <c r="AE527" s="55">
        <f t="shared" si="87"/>
        <v>856.30409356725147</v>
      </c>
      <c r="AF527" s="51"/>
    </row>
    <row r="528" spans="1:32" x14ac:dyDescent="0.25">
      <c r="A528" s="49">
        <v>4273</v>
      </c>
      <c r="B528" s="49">
        <v>7</v>
      </c>
      <c r="C528" s="49" t="s">
        <v>551</v>
      </c>
      <c r="D528" s="5">
        <v>7</v>
      </c>
      <c r="E528" s="52">
        <f>SUMIFS('EOS GE24-F23-WEBLOAD'!$G:$G,'EOS GE24-F23-WEBLOAD'!$A:$A,$A528,'EOS GE24-F23-WEBLOAD'!$B:$B,$B528)</f>
        <v>240.8</v>
      </c>
      <c r="F528" s="52">
        <f>SUMIFS(GENED!$F:$F,GENED!$A:$A,$A528,GENED!$B:$B,$B528)</f>
        <v>66220</v>
      </c>
      <c r="G528" s="52">
        <f>SUMIFS(GENED!$AM:$AM,GENED!$A:$A,$A528,GENED!$B:$B,$B528)</f>
        <v>3101</v>
      </c>
      <c r="H528" s="52">
        <f>SUMIFS(GENED!$J:$J,GENED!$A:$A,$A528,GENED!$B:$B,$B528)</f>
        <v>0</v>
      </c>
      <c r="I528" s="52">
        <f>SUMIFS(EL!C:C,EL!$A:$A,$A528,EL!$B:$B,$B528)</f>
        <v>10508</v>
      </c>
      <c r="J528" s="52">
        <f>SUMIFS('Student Support Aid'!F:F,'Student Support Aid'!$A:$A,$A528,'Student Support Aid'!$B:$B,$B528)</f>
        <v>20000</v>
      </c>
      <c r="K528" s="52">
        <f>SUMIFS('School Library Aid'!H:H,'School Library Aid'!$A:$A,$A528,'School Library Aid'!$B:$B,$B528)</f>
        <v>20000</v>
      </c>
      <c r="L528" s="52">
        <v>0</v>
      </c>
      <c r="M528" s="52">
        <f>SUMIFS('EOS GE24-F23-WEBLOAD'!$G:$G,'EOS GE24-F23-WEBLOAD'!$A:$A,$A528,'EOS GE24-F23-WEBLOAD'!$B:$B,$B528)*2</f>
        <v>481.6</v>
      </c>
      <c r="N528" s="52">
        <f>SUMIFS(SPED!D:D,SPED!A:A,A528,SPED!B:B,B528)</f>
        <v>0</v>
      </c>
      <c r="O528" s="55">
        <f t="shared" si="82"/>
        <v>120310.6</v>
      </c>
      <c r="P528" s="52">
        <f t="shared" si="86"/>
        <v>499.62873754152827</v>
      </c>
      <c r="Q528" s="64"/>
      <c r="R528" s="52">
        <f>SUMIFS('EOS GE25-F23-WEBLOAD'!$G:$G,'EOS GE25-F23-WEBLOAD'!$A:$A,$A528,'EOS GE25-F23-WEBLOAD'!$B:$B,$B528)</f>
        <v>264</v>
      </c>
      <c r="S528" s="52">
        <f>SUMIFS(GENED!$O:$O,GENED!$A:$A,$A528,GENED!$B:$B,$B528)</f>
        <v>110352</v>
      </c>
      <c r="T528" s="52">
        <f>SUMIFS(GENED!$AQ:$AQ,GENED!$A:$A,$A528,GENED!$B:$B,$B528)</f>
        <v>5262.9999999997672</v>
      </c>
      <c r="U528" s="52">
        <f>SUMIFS(GENED!$AA:$AA,GENED!$A:$A,$A528,GENED!$B:$B,$B528)</f>
        <v>0</v>
      </c>
      <c r="V528" s="52">
        <f>SUMIFS(GENED!$S:$S,GENED!$A:$A,$A528,GENED!$B:$B,$B528)</f>
        <v>0</v>
      </c>
      <c r="W528" s="53">
        <f>SUMIFS(EL!D:D,EL!$A:$A,$A528,EL!$B:$B,$B528)</f>
        <v>10505</v>
      </c>
      <c r="X528" s="52">
        <f>SUMIFS('Student Support Aid'!G:G,'Student Support Aid'!$A:$A,$A528,'Student Support Aid'!$B:$B,$B528)</f>
        <v>20000</v>
      </c>
      <c r="Y528" s="53">
        <f>SUMIFS('School Library Aid'!I:I,'School Library Aid'!$A:$A,$A528,'School Library Aid'!$B:$B,$B528)</f>
        <v>20000</v>
      </c>
      <c r="Z528" s="53">
        <f>SUMIF(AIEA!A:A,A528,AIEA!D:D)</f>
        <v>0</v>
      </c>
      <c r="AA528" s="53">
        <f>SUMIFS('EOS GE25-F23-WEBLOAD'!$G:$G,'EOS GE25-F23-WEBLOAD'!$A:$A,$A528,'EOS GE25-F23-WEBLOAD'!$B:$B,$B528)*2</f>
        <v>528</v>
      </c>
      <c r="AB528" s="53">
        <v>0</v>
      </c>
      <c r="AC528" s="53">
        <f>SUMIFS(SPED!E:E,SPED!A:A,A528,SPED!B:B,B528)</f>
        <v>0</v>
      </c>
      <c r="AD528" s="55">
        <f t="shared" si="84"/>
        <v>166647.99999999977</v>
      </c>
      <c r="AE528" s="55">
        <f t="shared" si="87"/>
        <v>631.24242424242334</v>
      </c>
      <c r="AF528" s="51"/>
    </row>
    <row r="529" spans="1:32" x14ac:dyDescent="0.25">
      <c r="A529" s="49">
        <v>4275</v>
      </c>
      <c r="B529" s="49">
        <v>7</v>
      </c>
      <c r="C529" s="49" t="s">
        <v>552</v>
      </c>
      <c r="D529" s="5">
        <v>7</v>
      </c>
      <c r="E529" s="52">
        <f>SUMIFS('EOS GE24-F23-WEBLOAD'!$G:$G,'EOS GE24-F23-WEBLOAD'!$A:$A,$A529,'EOS GE24-F23-WEBLOAD'!$B:$B,$B529)</f>
        <v>265.60000000000002</v>
      </c>
      <c r="F529" s="52">
        <f>SUMIFS(GENED!$F:$F,GENED!$A:$A,$A529,GENED!$B:$B,$B529)</f>
        <v>73040</v>
      </c>
      <c r="G529" s="52">
        <f>SUMIFS(GENED!$AM:$AM,GENED!$A:$A,$A529,GENED!$B:$B,$B529)</f>
        <v>4373.9999999997672</v>
      </c>
      <c r="H529" s="52">
        <f>SUMIFS(GENED!$J:$J,GENED!$A:$A,$A529,GENED!$B:$B,$B529)</f>
        <v>0</v>
      </c>
      <c r="I529" s="52">
        <f>SUMIFS(EL!C:C,EL!$A:$A,$A529,EL!$B:$B,$B529)</f>
        <v>10487</v>
      </c>
      <c r="J529" s="52">
        <f>SUMIFS('Student Support Aid'!F:F,'Student Support Aid'!$A:$A,$A529,'Student Support Aid'!$B:$B,$B529)</f>
        <v>20000</v>
      </c>
      <c r="K529" s="52">
        <f>SUMIFS('School Library Aid'!H:H,'School Library Aid'!$A:$A,$A529,'School Library Aid'!$B:$B,$B529)</f>
        <v>20000</v>
      </c>
      <c r="L529" s="52">
        <v>0</v>
      </c>
      <c r="M529" s="52">
        <f>SUMIFS('EOS GE24-F23-WEBLOAD'!$G:$G,'EOS GE24-F23-WEBLOAD'!$A:$A,$A529,'EOS GE24-F23-WEBLOAD'!$B:$B,$B529)*2</f>
        <v>531.20000000000005</v>
      </c>
      <c r="N529" s="52">
        <f>SUMIFS(SPED!D:D,SPED!A:A,A529,SPED!B:B,B529)</f>
        <v>0</v>
      </c>
      <c r="O529" s="55">
        <f t="shared" si="82"/>
        <v>128432.19999999976</v>
      </c>
      <c r="P529" s="52">
        <f t="shared" si="86"/>
        <v>483.55496987951716</v>
      </c>
      <c r="Q529" s="64"/>
      <c r="R529" s="52">
        <f>SUMIFS('EOS GE25-F23-WEBLOAD'!$G:$G,'EOS GE25-F23-WEBLOAD'!$A:$A,$A529,'EOS GE25-F23-WEBLOAD'!$B:$B,$B529)</f>
        <v>200</v>
      </c>
      <c r="S529" s="52">
        <f>SUMIFS(GENED!$O:$O,GENED!$A:$A,$A529,GENED!$B:$B,$B529)</f>
        <v>83600</v>
      </c>
      <c r="T529" s="52">
        <f>SUMIFS(GENED!$AQ:$AQ,GENED!$A:$A,$A529,GENED!$B:$B,$B529)</f>
        <v>12767</v>
      </c>
      <c r="U529" s="52">
        <f>SUMIFS(GENED!$AA:$AA,GENED!$A:$A,$A529,GENED!$B:$B,$B529)</f>
        <v>0</v>
      </c>
      <c r="V529" s="52">
        <f>SUMIFS(GENED!$S:$S,GENED!$A:$A,$A529,GENED!$B:$B,$B529)</f>
        <v>0</v>
      </c>
      <c r="W529" s="53">
        <f>SUMIFS(EL!D:D,EL!$A:$A,$A529,EL!$B:$B,$B529)</f>
        <v>10488</v>
      </c>
      <c r="X529" s="52">
        <f>SUMIFS('Student Support Aid'!G:G,'Student Support Aid'!$A:$A,$A529,'Student Support Aid'!$B:$B,$B529)</f>
        <v>20000</v>
      </c>
      <c r="Y529" s="53">
        <f>SUMIFS('School Library Aid'!I:I,'School Library Aid'!$A:$A,$A529,'School Library Aid'!$B:$B,$B529)</f>
        <v>20000</v>
      </c>
      <c r="Z529" s="53">
        <f>SUMIF(AIEA!A:A,A529,AIEA!D:D)</f>
        <v>0</v>
      </c>
      <c r="AA529" s="53">
        <f>SUMIFS('EOS GE25-F23-WEBLOAD'!$G:$G,'EOS GE25-F23-WEBLOAD'!$A:$A,$A529,'EOS GE25-F23-WEBLOAD'!$B:$B,$B529)*2</f>
        <v>400</v>
      </c>
      <c r="AB529" s="53">
        <v>0</v>
      </c>
      <c r="AC529" s="53">
        <f>SUMIFS(SPED!E:E,SPED!A:A,A529,SPED!B:B,B529)</f>
        <v>0</v>
      </c>
      <c r="AD529" s="55">
        <f t="shared" si="84"/>
        <v>147255</v>
      </c>
      <c r="AE529" s="55">
        <f t="shared" si="87"/>
        <v>736.27499999999998</v>
      </c>
      <c r="AF529" s="51"/>
    </row>
    <row r="530" spans="1:32" x14ac:dyDescent="0.25">
      <c r="A530" s="49">
        <v>4276</v>
      </c>
      <c r="B530" s="49">
        <v>7</v>
      </c>
      <c r="C530" s="49" t="s">
        <v>553</v>
      </c>
      <c r="D530" s="5">
        <v>7</v>
      </c>
      <c r="E530" s="52">
        <f>SUMIFS('EOS GE24-F23-WEBLOAD'!$G:$G,'EOS GE24-F23-WEBLOAD'!$A:$A,$A530,'EOS GE24-F23-WEBLOAD'!$B:$B,$B530)</f>
        <v>50</v>
      </c>
      <c r="F530" s="52">
        <f>SUMIFS(GENED!$F:$F,GENED!$A:$A,$A530,GENED!$B:$B,$B530)</f>
        <v>13750</v>
      </c>
      <c r="G530" s="52">
        <f>SUMIFS(GENED!$AM:$AM,GENED!$A:$A,$A530,GENED!$B:$B,$B530)</f>
        <v>27</v>
      </c>
      <c r="H530" s="52">
        <f>SUMIFS(GENED!$J:$J,GENED!$A:$A,$A530,GENED!$B:$B,$B530)</f>
        <v>0</v>
      </c>
      <c r="I530" s="52">
        <f>SUMIFS(EL!C:C,EL!$A:$A,$A530,EL!$B:$B,$B530)</f>
        <v>11289</v>
      </c>
      <c r="J530" s="52">
        <f>SUMIFS('Student Support Aid'!F:F,'Student Support Aid'!$A:$A,$A530,'Student Support Aid'!$B:$B,$B530)</f>
        <v>20000</v>
      </c>
      <c r="K530" s="52">
        <f>SUMIFS('School Library Aid'!H:H,'School Library Aid'!$A:$A,$A530,'School Library Aid'!$B:$B,$B530)</f>
        <v>20000</v>
      </c>
      <c r="L530" s="52">
        <v>0</v>
      </c>
      <c r="M530" s="52">
        <f>SUMIFS('EOS GE24-F23-WEBLOAD'!$G:$G,'EOS GE24-F23-WEBLOAD'!$A:$A,$A530,'EOS GE24-F23-WEBLOAD'!$B:$B,$B530)*2</f>
        <v>100</v>
      </c>
      <c r="N530" s="52">
        <f>SUMIFS(SPED!D:D,SPED!A:A,A530,SPED!B:B,B530)</f>
        <v>0</v>
      </c>
      <c r="O530" s="55">
        <f t="shared" si="82"/>
        <v>65166</v>
      </c>
      <c r="P530" s="52">
        <f t="shared" si="86"/>
        <v>1303.32</v>
      </c>
      <c r="Q530" s="64"/>
      <c r="R530" s="52">
        <f>SUMIFS('EOS GE25-F23-WEBLOAD'!$G:$G,'EOS GE25-F23-WEBLOAD'!$A:$A,$A530,'EOS GE25-F23-WEBLOAD'!$B:$B,$B530)</f>
        <v>60</v>
      </c>
      <c r="S530" s="52">
        <f>SUMIFS(GENED!$O:$O,GENED!$A:$A,$A530,GENED!$B:$B,$B530)</f>
        <v>25080</v>
      </c>
      <c r="T530" s="52">
        <f>SUMIFS(GENED!$AQ:$AQ,GENED!$A:$A,$A530,GENED!$B:$B,$B530)</f>
        <v>87</v>
      </c>
      <c r="U530" s="52">
        <f>SUMIFS(GENED!$AA:$AA,GENED!$A:$A,$A530,GENED!$B:$B,$B530)</f>
        <v>0</v>
      </c>
      <c r="V530" s="52">
        <f>SUMIFS(GENED!$S:$S,GENED!$A:$A,$A530,GENED!$B:$B,$B530)</f>
        <v>0</v>
      </c>
      <c r="W530" s="53">
        <f>SUMIFS(EL!D:D,EL!$A:$A,$A530,EL!$B:$B,$B530)</f>
        <v>11154</v>
      </c>
      <c r="X530" s="52">
        <f>SUMIFS('Student Support Aid'!G:G,'Student Support Aid'!$A:$A,$A530,'Student Support Aid'!$B:$B,$B530)</f>
        <v>20000</v>
      </c>
      <c r="Y530" s="53">
        <f>SUMIFS('School Library Aid'!I:I,'School Library Aid'!$A:$A,$A530,'School Library Aid'!$B:$B,$B530)</f>
        <v>20000</v>
      </c>
      <c r="Z530" s="53">
        <f>SUMIF(AIEA!A:A,A530,AIEA!D:D)</f>
        <v>0</v>
      </c>
      <c r="AA530" s="53">
        <f>SUMIFS('EOS GE25-F23-WEBLOAD'!$G:$G,'EOS GE25-F23-WEBLOAD'!$A:$A,$A530,'EOS GE25-F23-WEBLOAD'!$B:$B,$B530)*2</f>
        <v>120</v>
      </c>
      <c r="AB530" s="53">
        <v>0</v>
      </c>
      <c r="AC530" s="53">
        <f>SUMIFS(SPED!E:E,SPED!A:A,A530,SPED!B:B,B530)</f>
        <v>0</v>
      </c>
      <c r="AD530" s="55">
        <f t="shared" si="84"/>
        <v>76441</v>
      </c>
      <c r="AE530" s="55">
        <f t="shared" si="87"/>
        <v>1274.0166666666667</v>
      </c>
      <c r="AF530" s="51"/>
    </row>
    <row r="531" spans="1:32" x14ac:dyDescent="0.25">
      <c r="A531" s="49">
        <v>4279</v>
      </c>
      <c r="B531" s="49">
        <v>7</v>
      </c>
      <c r="C531" s="49" t="s">
        <v>554</v>
      </c>
      <c r="D531" s="5">
        <v>7</v>
      </c>
      <c r="E531" s="52">
        <f>SUMIFS('EOS GE24-F23-WEBLOAD'!$G:$G,'EOS GE24-F23-WEBLOAD'!$A:$A,$A531,'EOS GE24-F23-WEBLOAD'!$B:$B,$B531)</f>
        <v>96</v>
      </c>
      <c r="F531" s="52">
        <f>SUMIFS(GENED!$F:$F,GENED!$A:$A,$A531,GENED!$B:$B,$B531)</f>
        <v>26400</v>
      </c>
      <c r="G531" s="52">
        <f>SUMIFS(GENED!$AM:$AM,GENED!$A:$A,$A531,GENED!$B:$B,$B531)</f>
        <v>6809</v>
      </c>
      <c r="H531" s="52">
        <f>SUMIFS(GENED!$J:$J,GENED!$A:$A,$A531,GENED!$B:$B,$B531)</f>
        <v>0</v>
      </c>
      <c r="I531" s="52">
        <f>SUMIFS(EL!C:C,EL!$A:$A,$A531,EL!$B:$B,$B531)</f>
        <v>0</v>
      </c>
      <c r="J531" s="52">
        <f>SUMIFS('Student Support Aid'!F:F,'Student Support Aid'!$A:$A,$A531,'Student Support Aid'!$B:$B,$B531)</f>
        <v>20000</v>
      </c>
      <c r="K531" s="52">
        <f>SUMIFS('School Library Aid'!H:H,'School Library Aid'!$A:$A,$A531,'School Library Aid'!$B:$B,$B531)</f>
        <v>20000</v>
      </c>
      <c r="L531" s="52">
        <v>0</v>
      </c>
      <c r="M531" s="52">
        <f>SUMIFS('EOS GE24-F23-WEBLOAD'!$G:$G,'EOS GE24-F23-WEBLOAD'!$A:$A,$A531,'EOS GE24-F23-WEBLOAD'!$B:$B,$B531)*2</f>
        <v>192</v>
      </c>
      <c r="N531" s="52">
        <f>SUMIFS(SPED!D:D,SPED!A:A,A531,SPED!B:B,B531)</f>
        <v>0</v>
      </c>
      <c r="O531" s="55">
        <f t="shared" si="82"/>
        <v>73401</v>
      </c>
      <c r="P531" s="52">
        <f t="shared" si="86"/>
        <v>764.59375</v>
      </c>
      <c r="Q531" s="64"/>
      <c r="R531" s="52">
        <f>SUMIFS('EOS GE25-F23-WEBLOAD'!$G:$G,'EOS GE25-F23-WEBLOAD'!$A:$A,$A531,'EOS GE25-F23-WEBLOAD'!$B:$B,$B531)</f>
        <v>96</v>
      </c>
      <c r="S531" s="52">
        <f>SUMIFS(GENED!$O:$O,GENED!$A:$A,$A531,GENED!$B:$B,$B531)</f>
        <v>40128</v>
      </c>
      <c r="T531" s="52">
        <f>SUMIFS(GENED!$AQ:$AQ,GENED!$A:$A,$A531,GENED!$B:$B,$B531)</f>
        <v>10720</v>
      </c>
      <c r="U531" s="52">
        <f>SUMIFS(GENED!$AA:$AA,GENED!$A:$A,$A531,GENED!$B:$B,$B531)</f>
        <v>0</v>
      </c>
      <c r="V531" s="52">
        <f>SUMIFS(GENED!$S:$S,GENED!$A:$A,$A531,GENED!$B:$B,$B531)</f>
        <v>0</v>
      </c>
      <c r="W531" s="53">
        <f>SUMIFS(EL!D:D,EL!$A:$A,$A531,EL!$B:$B,$B531)</f>
        <v>0</v>
      </c>
      <c r="X531" s="52">
        <f>SUMIFS('Student Support Aid'!G:G,'Student Support Aid'!$A:$A,$A531,'Student Support Aid'!$B:$B,$B531)</f>
        <v>20000</v>
      </c>
      <c r="Y531" s="53">
        <f>SUMIFS('School Library Aid'!I:I,'School Library Aid'!$A:$A,$A531,'School Library Aid'!$B:$B,$B531)</f>
        <v>20000</v>
      </c>
      <c r="Z531" s="53">
        <f>SUMIF(AIEA!A:A,A531,AIEA!D:D)</f>
        <v>0</v>
      </c>
      <c r="AA531" s="53">
        <f>SUMIFS('EOS GE25-F23-WEBLOAD'!$G:$G,'EOS GE25-F23-WEBLOAD'!$A:$A,$A531,'EOS GE25-F23-WEBLOAD'!$B:$B,$B531)*2</f>
        <v>192</v>
      </c>
      <c r="AB531" s="53">
        <v>0</v>
      </c>
      <c r="AC531" s="53">
        <f>SUMIFS(SPED!E:E,SPED!A:A,A531,SPED!B:B,B531)</f>
        <v>0</v>
      </c>
      <c r="AD531" s="55">
        <f t="shared" si="84"/>
        <v>91040</v>
      </c>
      <c r="AE531" s="55">
        <f t="shared" si="87"/>
        <v>948.33333333333337</v>
      </c>
      <c r="AF531" s="51"/>
    </row>
    <row r="532" spans="1:32" x14ac:dyDescent="0.25">
      <c r="A532" s="49">
        <v>4280</v>
      </c>
      <c r="B532" s="49">
        <v>7</v>
      </c>
      <c r="C532" s="49" t="s">
        <v>555</v>
      </c>
      <c r="D532" s="5">
        <v>7</v>
      </c>
      <c r="E532" s="52">
        <f>SUMIFS('EOS GE24-F23-WEBLOAD'!$G:$G,'EOS GE24-F23-WEBLOAD'!$A:$A,$A532,'EOS GE24-F23-WEBLOAD'!$B:$B,$B532)</f>
        <v>67</v>
      </c>
      <c r="F532" s="52">
        <f>SUMIFS(GENED!$F:$F,GENED!$A:$A,$A532,GENED!$B:$B,$B532)</f>
        <v>18425</v>
      </c>
      <c r="G532" s="52">
        <f>SUMIFS(GENED!$AM:$AM,GENED!$A:$A,$A532,GENED!$B:$B,$B532)</f>
        <v>12850</v>
      </c>
      <c r="H532" s="52">
        <f>SUMIFS(GENED!$J:$J,GENED!$A:$A,$A532,GENED!$B:$B,$B532)</f>
        <v>7</v>
      </c>
      <c r="I532" s="52">
        <f>SUMIFS(EL!C:C,EL!$A:$A,$A532,EL!$B:$B,$B532)</f>
        <v>36458.800000000003</v>
      </c>
      <c r="J532" s="52">
        <f>SUMIFS('Student Support Aid'!F:F,'Student Support Aid'!$A:$A,$A532,'Student Support Aid'!$B:$B,$B532)</f>
        <v>20000</v>
      </c>
      <c r="K532" s="52">
        <f>SUMIFS('School Library Aid'!H:H,'School Library Aid'!$A:$A,$A532,'School Library Aid'!$B:$B,$B532)</f>
        <v>20000</v>
      </c>
      <c r="L532" s="52">
        <v>0</v>
      </c>
      <c r="M532" s="52">
        <f>SUMIFS('EOS GE24-F23-WEBLOAD'!$G:$G,'EOS GE24-F23-WEBLOAD'!$A:$A,$A532,'EOS GE24-F23-WEBLOAD'!$B:$B,$B532)*2</f>
        <v>134</v>
      </c>
      <c r="N532" s="52">
        <f>SUMIFS(SPED!D:D,SPED!A:A,A532,SPED!B:B,B532)</f>
        <v>0</v>
      </c>
      <c r="O532" s="55">
        <f t="shared" si="82"/>
        <v>107874.8</v>
      </c>
      <c r="P532" s="52">
        <f t="shared" si="86"/>
        <v>1610.0716417910448</v>
      </c>
      <c r="Q532" s="64"/>
      <c r="R532" s="52">
        <f>SUMIFS('EOS GE25-F23-WEBLOAD'!$G:$G,'EOS GE25-F23-WEBLOAD'!$A:$A,$A532,'EOS GE25-F23-WEBLOAD'!$B:$B,$B532)</f>
        <v>67</v>
      </c>
      <c r="S532" s="52">
        <f>SUMIFS(GENED!$O:$O,GENED!$A:$A,$A532,GENED!$B:$B,$B532)</f>
        <v>28006</v>
      </c>
      <c r="T532" s="52">
        <f>SUMIFS(GENED!$AQ:$AQ,GENED!$A:$A,$A532,GENED!$B:$B,$B532)</f>
        <v>17356</v>
      </c>
      <c r="U532" s="52">
        <f>SUMIFS(GENED!$AA:$AA,GENED!$A:$A,$A532,GENED!$B:$B,$B532)</f>
        <v>0</v>
      </c>
      <c r="V532" s="52">
        <f>SUMIFS(GENED!$S:$S,GENED!$A:$A,$A532,GENED!$B:$B,$B532)</f>
        <v>7</v>
      </c>
      <c r="W532" s="53">
        <f>SUMIFS(EL!D:D,EL!$A:$A,$A532,EL!$B:$B,$B532)</f>
        <v>36458.800000000003</v>
      </c>
      <c r="X532" s="52">
        <f>SUMIFS('Student Support Aid'!G:G,'Student Support Aid'!$A:$A,$A532,'Student Support Aid'!$B:$B,$B532)</f>
        <v>20000</v>
      </c>
      <c r="Y532" s="53">
        <f>SUMIFS('School Library Aid'!I:I,'School Library Aid'!$A:$A,$A532,'School Library Aid'!$B:$B,$B532)</f>
        <v>20000</v>
      </c>
      <c r="Z532" s="53">
        <f>SUMIF(AIEA!A:A,A532,AIEA!D:D)</f>
        <v>0</v>
      </c>
      <c r="AA532" s="53">
        <f>SUMIFS('EOS GE25-F23-WEBLOAD'!$G:$G,'EOS GE25-F23-WEBLOAD'!$A:$A,$A532,'EOS GE25-F23-WEBLOAD'!$B:$B,$B532)*2</f>
        <v>134</v>
      </c>
      <c r="AB532" s="53">
        <v>0</v>
      </c>
      <c r="AC532" s="53">
        <f>SUMIFS(SPED!E:E,SPED!A:A,A532,SPED!B:B,B532)</f>
        <v>0</v>
      </c>
      <c r="AD532" s="55">
        <f t="shared" si="84"/>
        <v>121961.8</v>
      </c>
      <c r="AE532" s="55">
        <f t="shared" si="87"/>
        <v>1820.3253731343284</v>
      </c>
      <c r="AF532" s="51"/>
    </row>
    <row r="533" spans="1:32" x14ac:dyDescent="0.25">
      <c r="A533" s="49">
        <v>4282</v>
      </c>
      <c r="B533" s="49">
        <v>7</v>
      </c>
      <c r="C533" s="49" t="s">
        <v>556</v>
      </c>
      <c r="D533" s="5">
        <v>7</v>
      </c>
      <c r="E533" s="52">
        <f>SUMIFS('EOS GE24-F23-WEBLOAD'!$G:$G,'EOS GE24-F23-WEBLOAD'!$A:$A,$A533,'EOS GE24-F23-WEBLOAD'!$B:$B,$B533)</f>
        <v>78</v>
      </c>
      <c r="F533" s="52">
        <f>SUMIFS(GENED!$F:$F,GENED!$A:$A,$A533,GENED!$B:$B,$B533)</f>
        <v>21450</v>
      </c>
      <c r="G533" s="52">
        <f>SUMIFS(GENED!$AM:$AM,GENED!$A:$A,$A533,GENED!$B:$B,$B533)</f>
        <v>8739</v>
      </c>
      <c r="H533" s="52">
        <f>SUMIFS(GENED!$J:$J,GENED!$A:$A,$A533,GENED!$B:$B,$B533)</f>
        <v>0</v>
      </c>
      <c r="I533" s="52">
        <f>SUMIFS(EL!C:C,EL!$A:$A,$A533,EL!$B:$B,$B533)</f>
        <v>42600</v>
      </c>
      <c r="J533" s="52">
        <f>SUMIFS('Student Support Aid'!F:F,'Student Support Aid'!$A:$A,$A533,'Student Support Aid'!$B:$B,$B533)</f>
        <v>20000</v>
      </c>
      <c r="K533" s="52">
        <f>SUMIFS('School Library Aid'!H:H,'School Library Aid'!$A:$A,$A533,'School Library Aid'!$B:$B,$B533)</f>
        <v>20000</v>
      </c>
      <c r="L533" s="52">
        <v>0</v>
      </c>
      <c r="M533" s="52">
        <f>SUMIFS('EOS GE24-F23-WEBLOAD'!$G:$G,'EOS GE24-F23-WEBLOAD'!$A:$A,$A533,'EOS GE24-F23-WEBLOAD'!$B:$B,$B533)*2</f>
        <v>156</v>
      </c>
      <c r="N533" s="52">
        <f>SUMIFS(SPED!D:D,SPED!A:A,A533,SPED!B:B,B533)</f>
        <v>0</v>
      </c>
      <c r="O533" s="55">
        <f t="shared" si="82"/>
        <v>112945</v>
      </c>
      <c r="P533" s="52">
        <f t="shared" si="86"/>
        <v>1448.0128205128206</v>
      </c>
      <c r="Q533" s="64"/>
      <c r="R533" s="52">
        <f>SUMIFS('EOS GE25-F23-WEBLOAD'!$G:$G,'EOS GE25-F23-WEBLOAD'!$A:$A,$A533,'EOS GE25-F23-WEBLOAD'!$B:$B,$B533)</f>
        <v>78</v>
      </c>
      <c r="S533" s="52">
        <f>SUMIFS(GENED!$O:$O,GENED!$A:$A,$A533,GENED!$B:$B,$B533)</f>
        <v>32604</v>
      </c>
      <c r="T533" s="52">
        <f>SUMIFS(GENED!$AQ:$AQ,GENED!$A:$A,$A533,GENED!$B:$B,$B533)</f>
        <v>13634</v>
      </c>
      <c r="U533" s="52">
        <f>SUMIFS(GENED!$AA:$AA,GENED!$A:$A,$A533,GENED!$B:$B,$B533)</f>
        <v>0</v>
      </c>
      <c r="V533" s="52">
        <f>SUMIFS(GENED!$S:$S,GENED!$A:$A,$A533,GENED!$B:$B,$B533)</f>
        <v>0</v>
      </c>
      <c r="W533" s="53">
        <f>SUMIFS(EL!D:D,EL!$A:$A,$A533,EL!$B:$B,$B533)</f>
        <v>42600</v>
      </c>
      <c r="X533" s="52">
        <f>SUMIFS('Student Support Aid'!G:G,'Student Support Aid'!$A:$A,$A533,'Student Support Aid'!$B:$B,$B533)</f>
        <v>20000</v>
      </c>
      <c r="Y533" s="53">
        <f>SUMIFS('School Library Aid'!I:I,'School Library Aid'!$A:$A,$A533,'School Library Aid'!$B:$B,$B533)</f>
        <v>20000</v>
      </c>
      <c r="Z533" s="53">
        <f>SUMIF(AIEA!A:A,A533,AIEA!D:D)</f>
        <v>0</v>
      </c>
      <c r="AA533" s="53">
        <f>SUMIFS('EOS GE25-F23-WEBLOAD'!$G:$G,'EOS GE25-F23-WEBLOAD'!$A:$A,$A533,'EOS GE25-F23-WEBLOAD'!$B:$B,$B533)*2</f>
        <v>156</v>
      </c>
      <c r="AB533" s="53">
        <v>0</v>
      </c>
      <c r="AC533" s="53">
        <f>SUMIFS(SPED!E:E,SPED!A:A,A533,SPED!B:B,B533)</f>
        <v>0</v>
      </c>
      <c r="AD533" s="55">
        <f t="shared" si="84"/>
        <v>128994</v>
      </c>
      <c r="AE533" s="55">
        <f t="shared" si="87"/>
        <v>1653.7692307692307</v>
      </c>
      <c r="AF533" s="51"/>
    </row>
    <row r="534" spans="1:32" x14ac:dyDescent="0.25">
      <c r="A534" s="49">
        <v>4283</v>
      </c>
      <c r="B534" s="49">
        <v>7</v>
      </c>
      <c r="C534" s="49" t="s">
        <v>557</v>
      </c>
      <c r="D534" s="5">
        <v>7</v>
      </c>
      <c r="E534" s="52">
        <f>SUMIFS('EOS GE24-F23-WEBLOAD'!$G:$G,'EOS GE24-F23-WEBLOAD'!$A:$A,$A534,'EOS GE24-F23-WEBLOAD'!$B:$B,$B534)</f>
        <v>111</v>
      </c>
      <c r="F534" s="52">
        <f>SUMIFS(GENED!$F:$F,GENED!$A:$A,$A534,GENED!$B:$B,$B534)</f>
        <v>30525</v>
      </c>
      <c r="G534" s="52">
        <f>SUMIFS(GENED!$AM:$AM,GENED!$A:$A,$A534,GENED!$B:$B,$B534)</f>
        <v>20903</v>
      </c>
      <c r="H534" s="52">
        <f>SUMIFS(GENED!$J:$J,GENED!$A:$A,$A534,GENED!$B:$B,$B534)</f>
        <v>0</v>
      </c>
      <c r="I534" s="52">
        <f>SUMIFS(EL!C:C,EL!$A:$A,$A534,EL!$B:$B,$B534)</f>
        <v>23635.119999999995</v>
      </c>
      <c r="J534" s="52">
        <f>SUMIFS('Student Support Aid'!F:F,'Student Support Aid'!$A:$A,$A534,'Student Support Aid'!$B:$B,$B534)</f>
        <v>20000</v>
      </c>
      <c r="K534" s="52">
        <f>SUMIFS('School Library Aid'!H:H,'School Library Aid'!$A:$A,$A534,'School Library Aid'!$B:$B,$B534)</f>
        <v>20000</v>
      </c>
      <c r="L534" s="52">
        <v>0</v>
      </c>
      <c r="M534" s="52">
        <f>SUMIFS('EOS GE24-F23-WEBLOAD'!$G:$G,'EOS GE24-F23-WEBLOAD'!$A:$A,$A534,'EOS GE24-F23-WEBLOAD'!$B:$B,$B534)*2</f>
        <v>222</v>
      </c>
      <c r="N534" s="52">
        <f>SUMIFS(SPED!D:D,SPED!A:A,A534,SPED!B:B,B534)</f>
        <v>0</v>
      </c>
      <c r="O534" s="55">
        <f t="shared" si="82"/>
        <v>115285.12</v>
      </c>
      <c r="P534" s="52">
        <f t="shared" si="86"/>
        <v>1038.6046846846846</v>
      </c>
      <c r="Q534" s="64"/>
      <c r="R534" s="52">
        <f>SUMIFS('EOS GE25-F23-WEBLOAD'!$G:$G,'EOS GE25-F23-WEBLOAD'!$A:$A,$A534,'EOS GE25-F23-WEBLOAD'!$B:$B,$B534)</f>
        <v>111</v>
      </c>
      <c r="S534" s="52">
        <f>SUMIFS(GENED!$O:$O,GENED!$A:$A,$A534,GENED!$B:$B,$B534)</f>
        <v>46398</v>
      </c>
      <c r="T534" s="52">
        <f>SUMIFS(GENED!$AQ:$AQ,GENED!$A:$A,$A534,GENED!$B:$B,$B534)</f>
        <v>29193</v>
      </c>
      <c r="U534" s="52">
        <f>SUMIFS(GENED!$AA:$AA,GENED!$A:$A,$A534,GENED!$B:$B,$B534)</f>
        <v>0</v>
      </c>
      <c r="V534" s="52">
        <f>SUMIFS(GENED!$S:$S,GENED!$A:$A,$A534,GENED!$B:$B,$B534)</f>
        <v>0</v>
      </c>
      <c r="W534" s="53">
        <f>SUMIFS(EL!D:D,EL!$A:$A,$A534,EL!$B:$B,$B534)</f>
        <v>23635.119999999995</v>
      </c>
      <c r="X534" s="52">
        <f>SUMIFS('Student Support Aid'!G:G,'Student Support Aid'!$A:$A,$A534,'Student Support Aid'!$B:$B,$B534)</f>
        <v>20000</v>
      </c>
      <c r="Y534" s="53">
        <f>SUMIFS('School Library Aid'!I:I,'School Library Aid'!$A:$A,$A534,'School Library Aid'!$B:$B,$B534)</f>
        <v>20000</v>
      </c>
      <c r="Z534" s="53">
        <f>SUMIF(AIEA!A:A,A534,AIEA!D:D)</f>
        <v>0</v>
      </c>
      <c r="AA534" s="53">
        <f>SUMIFS('EOS GE25-F23-WEBLOAD'!$G:$G,'EOS GE25-F23-WEBLOAD'!$A:$A,$A534,'EOS GE25-F23-WEBLOAD'!$B:$B,$B534)*2</f>
        <v>222</v>
      </c>
      <c r="AB534" s="53">
        <v>0</v>
      </c>
      <c r="AC534" s="53">
        <f>SUMIFS(SPED!E:E,SPED!A:A,A534,SPED!B:B,B534)</f>
        <v>0</v>
      </c>
      <c r="AD534" s="55">
        <f t="shared" si="84"/>
        <v>139448.12</v>
      </c>
      <c r="AE534" s="55">
        <f t="shared" si="87"/>
        <v>1256.2893693693693</v>
      </c>
      <c r="AF534" s="51"/>
    </row>
    <row r="535" spans="1:32" x14ac:dyDescent="0.25">
      <c r="A535" s="49">
        <v>4284</v>
      </c>
      <c r="B535" s="49">
        <v>7</v>
      </c>
      <c r="C535" s="49" t="s">
        <v>558</v>
      </c>
      <c r="D535" s="5">
        <v>7</v>
      </c>
      <c r="E535" s="52">
        <f>SUMIFS('EOS GE24-F23-WEBLOAD'!$G:$G,'EOS GE24-F23-WEBLOAD'!$A:$A,$A535,'EOS GE24-F23-WEBLOAD'!$B:$B,$B535)</f>
        <v>391.20000000000005</v>
      </c>
      <c r="F535" s="52">
        <f>SUMIFS(GENED!$F:$F,GENED!$A:$A,$A535,GENED!$B:$B,$B535)</f>
        <v>107580</v>
      </c>
      <c r="G535" s="52">
        <f>SUMIFS(GENED!$AM:$AM,GENED!$A:$A,$A535,GENED!$B:$B,$B535)</f>
        <v>809</v>
      </c>
      <c r="H535" s="52">
        <f>SUMIFS(GENED!$J:$J,GENED!$A:$A,$A535,GENED!$B:$B,$B535)</f>
        <v>390</v>
      </c>
      <c r="I535" s="52">
        <f>SUMIFS(EL!C:C,EL!$A:$A,$A535,EL!$B:$B,$B535)</f>
        <v>0</v>
      </c>
      <c r="J535" s="52">
        <f>SUMIFS('Student Support Aid'!F:F,'Student Support Aid'!$A:$A,$A535,'Student Support Aid'!$B:$B,$B535)</f>
        <v>20000</v>
      </c>
      <c r="K535" s="52">
        <f>SUMIFS('School Library Aid'!H:H,'School Library Aid'!$A:$A,$A535,'School Library Aid'!$B:$B,$B535)</f>
        <v>20000</v>
      </c>
      <c r="L535" s="52">
        <v>0</v>
      </c>
      <c r="M535" s="52">
        <f>SUMIFS('EOS GE24-F23-WEBLOAD'!$G:$G,'EOS GE24-F23-WEBLOAD'!$A:$A,$A535,'EOS GE24-F23-WEBLOAD'!$B:$B,$B535)*2</f>
        <v>782.40000000000009</v>
      </c>
      <c r="N535" s="52">
        <f>SUMIFS(SPED!D:D,SPED!A:A,A535,SPED!B:B,B535)</f>
        <v>0</v>
      </c>
      <c r="O535" s="55">
        <f t="shared" si="82"/>
        <v>149561.4</v>
      </c>
      <c r="P535" s="52">
        <f t="shared" si="86"/>
        <v>382.31441717791404</v>
      </c>
      <c r="Q535" s="64"/>
      <c r="R535" s="52">
        <f>SUMIFS('EOS GE25-F23-WEBLOAD'!$G:$G,'EOS GE25-F23-WEBLOAD'!$A:$A,$A535,'EOS GE25-F23-WEBLOAD'!$B:$B,$B535)</f>
        <v>344.4</v>
      </c>
      <c r="S535" s="52">
        <f>SUMIFS(GENED!$O:$O,GENED!$A:$A,$A535,GENED!$B:$B,$B535)</f>
        <v>143959</v>
      </c>
      <c r="T535" s="52">
        <f>SUMIFS(GENED!$AQ:$AQ,GENED!$A:$A,$A535,GENED!$B:$B,$B535)</f>
        <v>6496</v>
      </c>
      <c r="U535" s="52">
        <f>SUMIFS(GENED!$AA:$AA,GENED!$A:$A,$A535,GENED!$B:$B,$B535)</f>
        <v>0</v>
      </c>
      <c r="V535" s="52">
        <f>SUMIFS(GENED!$S:$S,GENED!$A:$A,$A535,GENED!$B:$B,$B535)</f>
        <v>325</v>
      </c>
      <c r="W535" s="53">
        <f>SUMIFS(EL!D:D,EL!$A:$A,$A535,EL!$B:$B,$B535)</f>
        <v>0</v>
      </c>
      <c r="X535" s="52">
        <f>SUMIFS('Student Support Aid'!G:G,'Student Support Aid'!$A:$A,$A535,'Student Support Aid'!$B:$B,$B535)</f>
        <v>20000</v>
      </c>
      <c r="Y535" s="53">
        <f>SUMIFS('School Library Aid'!I:I,'School Library Aid'!$A:$A,$A535,'School Library Aid'!$B:$B,$B535)</f>
        <v>20000</v>
      </c>
      <c r="Z535" s="53">
        <f>SUMIF(AIEA!A:A,A535,AIEA!D:D)</f>
        <v>0</v>
      </c>
      <c r="AA535" s="53">
        <f>SUMIFS('EOS GE25-F23-WEBLOAD'!$G:$G,'EOS GE25-F23-WEBLOAD'!$A:$A,$A535,'EOS GE25-F23-WEBLOAD'!$B:$B,$B535)*2</f>
        <v>688.8</v>
      </c>
      <c r="AB535" s="53">
        <v>0</v>
      </c>
      <c r="AC535" s="53">
        <f>SUMIFS(SPED!E:E,SPED!A:A,A535,SPED!B:B,B535)</f>
        <v>0</v>
      </c>
      <c r="AD535" s="55">
        <f t="shared" si="84"/>
        <v>191468.79999999999</v>
      </c>
      <c r="AE535" s="55">
        <f t="shared" si="87"/>
        <v>555.94889663182346</v>
      </c>
      <c r="AF535" s="51"/>
    </row>
    <row r="536" spans="1:32" x14ac:dyDescent="0.25">
      <c r="A536" s="49">
        <v>4285</v>
      </c>
      <c r="B536" s="49">
        <v>7</v>
      </c>
      <c r="C536" s="49" t="s">
        <v>559</v>
      </c>
      <c r="D536" s="5">
        <v>7</v>
      </c>
      <c r="E536" s="52">
        <f>SUMIFS('EOS GE24-F23-WEBLOAD'!$G:$G,'EOS GE24-F23-WEBLOAD'!$A:$A,$A536,'EOS GE24-F23-WEBLOAD'!$B:$B,$B536)</f>
        <v>167.39999999999998</v>
      </c>
      <c r="F536" s="52">
        <f>SUMIFS(GENED!$F:$F,GENED!$A:$A,$A536,GENED!$B:$B,$B536)</f>
        <v>46035</v>
      </c>
      <c r="G536" s="52">
        <f>SUMIFS(GENED!$AM:$AM,GENED!$A:$A,$A536,GENED!$B:$B,$B536)</f>
        <v>23548</v>
      </c>
      <c r="H536" s="52">
        <f>SUMIFS(GENED!$J:$J,GENED!$A:$A,$A536,GENED!$B:$B,$B536)</f>
        <v>0</v>
      </c>
      <c r="I536" s="52">
        <f>SUMIFS(EL!C:C,EL!$A:$A,$A536,EL!$B:$B,$B536)</f>
        <v>42600</v>
      </c>
      <c r="J536" s="52">
        <f>SUMIFS('Student Support Aid'!F:F,'Student Support Aid'!$A:$A,$A536,'Student Support Aid'!$B:$B,$B536)</f>
        <v>20000</v>
      </c>
      <c r="K536" s="52">
        <f>SUMIFS('School Library Aid'!H:H,'School Library Aid'!$A:$A,$A536,'School Library Aid'!$B:$B,$B536)</f>
        <v>20000</v>
      </c>
      <c r="L536" s="52">
        <v>0</v>
      </c>
      <c r="M536" s="52">
        <f>SUMIFS('EOS GE24-F23-WEBLOAD'!$G:$G,'EOS GE24-F23-WEBLOAD'!$A:$A,$A536,'EOS GE24-F23-WEBLOAD'!$B:$B,$B536)*2</f>
        <v>334.79999999999995</v>
      </c>
      <c r="N536" s="52">
        <f>SUMIFS(SPED!D:D,SPED!A:A,A536,SPED!B:B,B536)</f>
        <v>0</v>
      </c>
      <c r="O536" s="55">
        <f t="shared" si="82"/>
        <v>152517.79999999999</v>
      </c>
      <c r="P536" s="52">
        <f t="shared" si="86"/>
        <v>911.09796893667863</v>
      </c>
      <c r="Q536" s="64"/>
      <c r="R536" s="52">
        <f>SUMIFS('EOS GE25-F23-WEBLOAD'!$G:$G,'EOS GE25-F23-WEBLOAD'!$A:$A,$A536,'EOS GE25-F23-WEBLOAD'!$B:$B,$B536)</f>
        <v>167.39999999999998</v>
      </c>
      <c r="S536" s="52">
        <f>SUMIFS(GENED!$O:$O,GENED!$A:$A,$A536,GENED!$B:$B,$B536)</f>
        <v>69973</v>
      </c>
      <c r="T536" s="52">
        <f>SUMIFS(GENED!$AQ:$AQ,GENED!$A:$A,$A536,GENED!$B:$B,$B536)</f>
        <v>36684</v>
      </c>
      <c r="U536" s="52">
        <f>SUMIFS(GENED!$AA:$AA,GENED!$A:$A,$A536,GENED!$B:$B,$B536)</f>
        <v>0</v>
      </c>
      <c r="V536" s="52">
        <f>SUMIFS(GENED!$S:$S,GENED!$A:$A,$A536,GENED!$B:$B,$B536)</f>
        <v>0</v>
      </c>
      <c r="W536" s="53">
        <f>SUMIFS(EL!D:D,EL!$A:$A,$A536,EL!$B:$B,$B536)</f>
        <v>42600</v>
      </c>
      <c r="X536" s="52">
        <f>SUMIFS('Student Support Aid'!G:G,'Student Support Aid'!$A:$A,$A536,'Student Support Aid'!$B:$B,$B536)</f>
        <v>20000</v>
      </c>
      <c r="Y536" s="53">
        <f>SUMIFS('School Library Aid'!I:I,'School Library Aid'!$A:$A,$A536,'School Library Aid'!$B:$B,$B536)</f>
        <v>20000</v>
      </c>
      <c r="Z536" s="53">
        <f>SUMIF(AIEA!A:A,A536,AIEA!D:D)</f>
        <v>0</v>
      </c>
      <c r="AA536" s="53">
        <f>SUMIFS('EOS GE25-F23-WEBLOAD'!$G:$G,'EOS GE25-F23-WEBLOAD'!$A:$A,$A536,'EOS GE25-F23-WEBLOAD'!$B:$B,$B536)*2</f>
        <v>334.79999999999995</v>
      </c>
      <c r="AB536" s="53">
        <v>0</v>
      </c>
      <c r="AC536" s="53">
        <f>SUMIFS(SPED!E:E,SPED!A:A,A536,SPED!B:B,B536)</f>
        <v>0</v>
      </c>
      <c r="AD536" s="55">
        <f t="shared" si="84"/>
        <v>189591.8</v>
      </c>
      <c r="AE536" s="55">
        <f t="shared" si="87"/>
        <v>1132.567502986858</v>
      </c>
      <c r="AF536" s="51"/>
    </row>
    <row r="537" spans="1:32" x14ac:dyDescent="0.25">
      <c r="A537" s="49">
        <v>4289</v>
      </c>
      <c r="B537" s="49">
        <v>7</v>
      </c>
      <c r="C537" s="49" t="s">
        <v>560</v>
      </c>
      <c r="D537" s="5">
        <v>7</v>
      </c>
      <c r="E537" s="52">
        <f>SUMIFS('EOS GE24-F23-WEBLOAD'!$G:$G,'EOS GE24-F23-WEBLOAD'!$A:$A,$A537,'EOS GE24-F23-WEBLOAD'!$B:$B,$B537)</f>
        <v>145</v>
      </c>
      <c r="F537" s="52">
        <f>SUMIFS(GENED!$F:$F,GENED!$A:$A,$A537,GENED!$B:$B,$B537)</f>
        <v>39875</v>
      </c>
      <c r="G537" s="52">
        <f>SUMIFS(GENED!$AM:$AM,GENED!$A:$A,$A537,GENED!$B:$B,$B537)</f>
        <v>1700</v>
      </c>
      <c r="H537" s="52">
        <f>SUMIFS(GENED!$J:$J,GENED!$A:$A,$A537,GENED!$B:$B,$B537)</f>
        <v>0</v>
      </c>
      <c r="I537" s="52">
        <f>SUMIFS(EL!C:C,EL!$A:$A,$A537,EL!$B:$B,$B537)</f>
        <v>10492</v>
      </c>
      <c r="J537" s="52">
        <f>SUMIFS('Student Support Aid'!F:F,'Student Support Aid'!$A:$A,$A537,'Student Support Aid'!$B:$B,$B537)</f>
        <v>20000</v>
      </c>
      <c r="K537" s="52">
        <f>SUMIFS('School Library Aid'!H:H,'School Library Aid'!$A:$A,$A537,'School Library Aid'!$B:$B,$B537)</f>
        <v>20000</v>
      </c>
      <c r="L537" s="52">
        <v>0</v>
      </c>
      <c r="M537" s="52">
        <f>SUMIFS('EOS GE24-F23-WEBLOAD'!$G:$G,'EOS GE24-F23-WEBLOAD'!$A:$A,$A537,'EOS GE24-F23-WEBLOAD'!$B:$B,$B537)*2</f>
        <v>290</v>
      </c>
      <c r="N537" s="52">
        <f>SUMIFS(SPED!D:D,SPED!A:A,A537,SPED!B:B,B537)</f>
        <v>0</v>
      </c>
      <c r="O537" s="55">
        <f t="shared" si="82"/>
        <v>92357</v>
      </c>
      <c r="P537" s="52">
        <f t="shared" si="86"/>
        <v>636.94482758620688</v>
      </c>
      <c r="Q537" s="64"/>
      <c r="R537" s="52">
        <f>SUMIFS('EOS GE25-F23-WEBLOAD'!$G:$G,'EOS GE25-F23-WEBLOAD'!$A:$A,$A537,'EOS GE25-F23-WEBLOAD'!$B:$B,$B537)</f>
        <v>145</v>
      </c>
      <c r="S537" s="52">
        <f>SUMIFS(GENED!$O:$O,GENED!$A:$A,$A537,GENED!$B:$B,$B537)</f>
        <v>60610</v>
      </c>
      <c r="T537" s="52">
        <f>SUMIFS(GENED!$AQ:$AQ,GENED!$A:$A,$A537,GENED!$B:$B,$B537)</f>
        <v>699</v>
      </c>
      <c r="U537" s="52">
        <f>SUMIFS(GENED!$AA:$AA,GENED!$A:$A,$A537,GENED!$B:$B,$B537)</f>
        <v>0</v>
      </c>
      <c r="V537" s="52">
        <f>SUMIFS(GENED!$S:$S,GENED!$A:$A,$A537,GENED!$B:$B,$B537)</f>
        <v>0</v>
      </c>
      <c r="W537" s="53">
        <f>SUMIFS(EL!D:D,EL!$A:$A,$A537,EL!$B:$B,$B537)</f>
        <v>10492</v>
      </c>
      <c r="X537" s="52">
        <f>SUMIFS('Student Support Aid'!G:G,'Student Support Aid'!$A:$A,$A537,'Student Support Aid'!$B:$B,$B537)</f>
        <v>20000</v>
      </c>
      <c r="Y537" s="53">
        <f>SUMIFS('School Library Aid'!I:I,'School Library Aid'!$A:$A,$A537,'School Library Aid'!$B:$B,$B537)</f>
        <v>20000</v>
      </c>
      <c r="Z537" s="53">
        <f>SUMIF(AIEA!A:A,A537,AIEA!D:D)</f>
        <v>0</v>
      </c>
      <c r="AA537" s="53">
        <f>SUMIFS('EOS GE25-F23-WEBLOAD'!$G:$G,'EOS GE25-F23-WEBLOAD'!$A:$A,$A537,'EOS GE25-F23-WEBLOAD'!$B:$B,$B537)*2</f>
        <v>290</v>
      </c>
      <c r="AB537" s="53">
        <v>0</v>
      </c>
      <c r="AC537" s="53">
        <f>SUMIFS(SPED!E:E,SPED!A:A,A537,SPED!B:B,B537)</f>
        <v>0</v>
      </c>
      <c r="AD537" s="55">
        <f t="shared" si="84"/>
        <v>112091</v>
      </c>
      <c r="AE537" s="55">
        <f t="shared" si="87"/>
        <v>773.04137931034484</v>
      </c>
      <c r="AF537" s="51"/>
    </row>
    <row r="538" spans="1:32" x14ac:dyDescent="0.25">
      <c r="A538" s="49">
        <v>4290</v>
      </c>
      <c r="B538" s="49">
        <v>7</v>
      </c>
      <c r="C538" s="49" t="s">
        <v>561</v>
      </c>
      <c r="D538" s="5">
        <v>7</v>
      </c>
      <c r="E538" s="52">
        <f>SUMIFS('EOS GE24-F23-WEBLOAD'!$G:$G,'EOS GE24-F23-WEBLOAD'!$A:$A,$A538,'EOS GE24-F23-WEBLOAD'!$B:$B,$B538)</f>
        <v>122.39999999999999</v>
      </c>
      <c r="F538" s="52">
        <f>SUMIFS(GENED!$F:$F,GENED!$A:$A,$A538,GENED!$B:$B,$B538)</f>
        <v>33660</v>
      </c>
      <c r="G538" s="52">
        <f>SUMIFS(GENED!$AM:$AM,GENED!$A:$A,$A538,GENED!$B:$B,$B538)</f>
        <v>11927</v>
      </c>
      <c r="H538" s="52">
        <f>SUMIFS(GENED!$J:$J,GENED!$A:$A,$A538,GENED!$B:$B,$B538)</f>
        <v>1137</v>
      </c>
      <c r="I538" s="52">
        <f>SUMIFS(EL!C:C,EL!$A:$A,$A538,EL!$B:$B,$B538)</f>
        <v>0</v>
      </c>
      <c r="J538" s="52">
        <f>SUMIFS('Student Support Aid'!F:F,'Student Support Aid'!$A:$A,$A538,'Student Support Aid'!$B:$B,$B538)</f>
        <v>20000</v>
      </c>
      <c r="K538" s="52">
        <f>SUMIFS('School Library Aid'!H:H,'School Library Aid'!$A:$A,$A538,'School Library Aid'!$B:$B,$B538)</f>
        <v>20000</v>
      </c>
      <c r="L538" s="52">
        <v>0</v>
      </c>
      <c r="M538" s="52">
        <f>SUMIFS('EOS GE24-F23-WEBLOAD'!$G:$G,'EOS GE24-F23-WEBLOAD'!$A:$A,$A538,'EOS GE24-F23-WEBLOAD'!$B:$B,$B538)*2</f>
        <v>244.79999999999998</v>
      </c>
      <c r="N538" s="52">
        <f>SUMIFS(SPED!D:D,SPED!A:A,A538,SPED!B:B,B538)</f>
        <v>0</v>
      </c>
      <c r="O538" s="55">
        <f t="shared" si="82"/>
        <v>86968.8</v>
      </c>
      <c r="P538" s="52">
        <f t="shared" si="86"/>
        <v>710.52941176470597</v>
      </c>
      <c r="Q538" s="64"/>
      <c r="R538" s="52">
        <f>SUMIFS('EOS GE25-F23-WEBLOAD'!$G:$G,'EOS GE25-F23-WEBLOAD'!$A:$A,$A538,'EOS GE25-F23-WEBLOAD'!$B:$B,$B538)</f>
        <v>124.8</v>
      </c>
      <c r="S538" s="52">
        <f>SUMIFS(GENED!$O:$O,GENED!$A:$A,$A538,GENED!$B:$B,$B538)</f>
        <v>52167</v>
      </c>
      <c r="T538" s="52">
        <f>SUMIFS(GENED!$AQ:$AQ,GENED!$A:$A,$A538,GENED!$B:$B,$B538)</f>
        <v>14093</v>
      </c>
      <c r="U538" s="52">
        <f>SUMIFS(GENED!$AA:$AA,GENED!$A:$A,$A538,GENED!$B:$B,$B538)</f>
        <v>0</v>
      </c>
      <c r="V538" s="52">
        <f>SUMIFS(GENED!$S:$S,GENED!$A:$A,$A538,GENED!$B:$B,$B538)</f>
        <v>1099</v>
      </c>
      <c r="W538" s="53">
        <f>SUMIFS(EL!D:D,EL!$A:$A,$A538,EL!$B:$B,$B538)</f>
        <v>0</v>
      </c>
      <c r="X538" s="52">
        <f>SUMIFS('Student Support Aid'!G:G,'Student Support Aid'!$A:$A,$A538,'Student Support Aid'!$B:$B,$B538)</f>
        <v>20000</v>
      </c>
      <c r="Y538" s="53">
        <f>SUMIFS('School Library Aid'!I:I,'School Library Aid'!$A:$A,$A538,'School Library Aid'!$B:$B,$B538)</f>
        <v>20000</v>
      </c>
      <c r="Z538" s="53">
        <f>SUMIF(AIEA!A:A,A538,AIEA!D:D)</f>
        <v>0</v>
      </c>
      <c r="AA538" s="53">
        <f>SUMIFS('EOS GE25-F23-WEBLOAD'!$G:$G,'EOS GE25-F23-WEBLOAD'!$A:$A,$A538,'EOS GE25-F23-WEBLOAD'!$B:$B,$B538)*2</f>
        <v>249.6</v>
      </c>
      <c r="AB538" s="53">
        <v>0</v>
      </c>
      <c r="AC538" s="53">
        <f>SUMIFS(SPED!E:E,SPED!A:A,A538,SPED!B:B,B538)</f>
        <v>0</v>
      </c>
      <c r="AD538" s="55">
        <f t="shared" si="84"/>
        <v>107608.6</v>
      </c>
      <c r="AE538" s="55">
        <f t="shared" si="87"/>
        <v>862.24839743589746</v>
      </c>
      <c r="AF538" s="51"/>
    </row>
    <row r="539" spans="1:32" x14ac:dyDescent="0.25">
      <c r="A539" s="49">
        <v>4291</v>
      </c>
      <c r="B539" s="49">
        <v>7</v>
      </c>
      <c r="C539" s="49" t="s">
        <v>562</v>
      </c>
      <c r="D539" s="5">
        <v>7</v>
      </c>
      <c r="E539" s="52">
        <f>SUMIFS('EOS GE24-F23-WEBLOAD'!$G:$G,'EOS GE24-F23-WEBLOAD'!$A:$A,$A539,'EOS GE24-F23-WEBLOAD'!$B:$B,$B539)</f>
        <v>81</v>
      </c>
      <c r="F539" s="52">
        <f>SUMIFS(GENED!$F:$F,GENED!$A:$A,$A539,GENED!$B:$B,$B539)</f>
        <v>22275</v>
      </c>
      <c r="G539" s="52">
        <f>SUMIFS(GENED!$AM:$AM,GENED!$A:$A,$A539,GENED!$B:$B,$B539)</f>
        <v>-394</v>
      </c>
      <c r="H539" s="52">
        <f>SUMIFS(GENED!$J:$J,GENED!$A:$A,$A539,GENED!$B:$B,$B539)</f>
        <v>826</v>
      </c>
      <c r="I539" s="52">
        <f>SUMIFS(EL!C:C,EL!$A:$A,$A539,EL!$B:$B,$B539)</f>
        <v>11360</v>
      </c>
      <c r="J539" s="52">
        <f>SUMIFS('Student Support Aid'!F:F,'Student Support Aid'!$A:$A,$A539,'Student Support Aid'!$B:$B,$B539)</f>
        <v>20000</v>
      </c>
      <c r="K539" s="52">
        <f>SUMIFS('School Library Aid'!H:H,'School Library Aid'!$A:$A,$A539,'School Library Aid'!$B:$B,$B539)</f>
        <v>20000</v>
      </c>
      <c r="L539" s="52">
        <v>0</v>
      </c>
      <c r="M539" s="52">
        <f>SUMIFS('EOS GE24-F23-WEBLOAD'!$G:$G,'EOS GE24-F23-WEBLOAD'!$A:$A,$A539,'EOS GE24-F23-WEBLOAD'!$B:$B,$B539)*2</f>
        <v>162</v>
      </c>
      <c r="N539" s="52">
        <f>SUMIFS(SPED!D:D,SPED!A:A,A539,SPED!B:B,B539)</f>
        <v>0</v>
      </c>
      <c r="O539" s="55">
        <f t="shared" si="82"/>
        <v>74229</v>
      </c>
      <c r="P539" s="52">
        <f t="shared" si="86"/>
        <v>916.40740740740739</v>
      </c>
      <c r="Q539" s="64"/>
      <c r="R539" s="52">
        <f>SUMIFS('EOS GE25-F23-WEBLOAD'!$G:$G,'EOS GE25-F23-WEBLOAD'!$A:$A,$A539,'EOS GE25-F23-WEBLOAD'!$B:$B,$B539)</f>
        <v>86</v>
      </c>
      <c r="S539" s="52">
        <f>SUMIFS(GENED!$O:$O,GENED!$A:$A,$A539,GENED!$B:$B,$B539)</f>
        <v>35948</v>
      </c>
      <c r="T539" s="52">
        <f>SUMIFS(GENED!$AQ:$AQ,GENED!$A:$A,$A539,GENED!$B:$B,$B539)</f>
        <v>-738</v>
      </c>
      <c r="U539" s="52">
        <f>SUMIFS(GENED!$AA:$AA,GENED!$A:$A,$A539,GENED!$B:$B,$B539)</f>
        <v>0</v>
      </c>
      <c r="V539" s="52">
        <f>SUMIFS(GENED!$S:$S,GENED!$A:$A,$A539,GENED!$B:$B,$B539)</f>
        <v>833</v>
      </c>
      <c r="W539" s="53">
        <f>SUMIFS(EL!D:D,EL!$A:$A,$A539,EL!$B:$B,$B539)</f>
        <v>11315</v>
      </c>
      <c r="X539" s="52">
        <f>SUMIFS('Student Support Aid'!G:G,'Student Support Aid'!$A:$A,$A539,'Student Support Aid'!$B:$B,$B539)</f>
        <v>20000</v>
      </c>
      <c r="Y539" s="53">
        <f>SUMIFS('School Library Aid'!I:I,'School Library Aid'!$A:$A,$A539,'School Library Aid'!$B:$B,$B539)</f>
        <v>20000</v>
      </c>
      <c r="Z539" s="53">
        <f>SUMIF(AIEA!A:A,A539,AIEA!D:D)</f>
        <v>0</v>
      </c>
      <c r="AA539" s="53">
        <f>SUMIFS('EOS GE25-F23-WEBLOAD'!$G:$G,'EOS GE25-F23-WEBLOAD'!$A:$A,$A539,'EOS GE25-F23-WEBLOAD'!$B:$B,$B539)*2</f>
        <v>172</v>
      </c>
      <c r="AB539" s="53">
        <v>0</v>
      </c>
      <c r="AC539" s="53">
        <f>SUMIFS(SPED!E:E,SPED!A:A,A539,SPED!B:B,B539)</f>
        <v>0</v>
      </c>
      <c r="AD539" s="55">
        <f t="shared" si="84"/>
        <v>87530</v>
      </c>
      <c r="AE539" s="55">
        <f t="shared" si="87"/>
        <v>1017.7906976744187</v>
      </c>
      <c r="AF539" s="51"/>
    </row>
    <row r="540" spans="1:32" x14ac:dyDescent="0.25">
      <c r="A540" s="49">
        <v>4293</v>
      </c>
      <c r="B540" s="49">
        <v>7</v>
      </c>
      <c r="C540" s="49" t="s">
        <v>563</v>
      </c>
      <c r="D540" s="5">
        <v>7</v>
      </c>
      <c r="E540" s="52">
        <f>SUMIFS('EOS GE24-F23-WEBLOAD'!$G:$G,'EOS GE24-F23-WEBLOAD'!$A:$A,$A540,'EOS GE24-F23-WEBLOAD'!$B:$B,$B540)</f>
        <v>30</v>
      </c>
      <c r="F540" s="52">
        <f>SUMIFS(GENED!$F:$F,GENED!$A:$A,$A540,GENED!$B:$B,$B540)</f>
        <v>8250</v>
      </c>
      <c r="G540" s="52">
        <f>SUMIFS(GENED!$AM:$AM,GENED!$A:$A,$A540,GENED!$B:$B,$B540)</f>
        <v>1579</v>
      </c>
      <c r="H540" s="52">
        <f>SUMIFS(GENED!$J:$J,GENED!$A:$A,$A540,GENED!$B:$B,$B540)</f>
        <v>344</v>
      </c>
      <c r="I540" s="52">
        <f>SUMIFS(EL!C:C,EL!$A:$A,$A540,EL!$B:$B,$B540)</f>
        <v>0</v>
      </c>
      <c r="J540" s="52">
        <f>SUMIFS('Student Support Aid'!F:F,'Student Support Aid'!$A:$A,$A540,'Student Support Aid'!$B:$B,$B540)</f>
        <v>20000</v>
      </c>
      <c r="K540" s="52">
        <f>SUMIFS('School Library Aid'!H:H,'School Library Aid'!$A:$A,$A540,'School Library Aid'!$B:$B,$B540)</f>
        <v>20000</v>
      </c>
      <c r="L540" s="52">
        <v>0</v>
      </c>
      <c r="M540" s="52">
        <f>SUMIFS('EOS GE24-F23-WEBLOAD'!$G:$G,'EOS GE24-F23-WEBLOAD'!$A:$A,$A540,'EOS GE24-F23-WEBLOAD'!$B:$B,$B540)*2</f>
        <v>60</v>
      </c>
      <c r="N540" s="52">
        <f>SUMIFS(SPED!D:D,SPED!A:A,A540,SPED!B:B,B540)</f>
        <v>0</v>
      </c>
      <c r="O540" s="55">
        <f t="shared" si="82"/>
        <v>50233</v>
      </c>
      <c r="P540" s="52">
        <f t="shared" si="86"/>
        <v>1674.4333333333334</v>
      </c>
      <c r="Q540" s="64"/>
      <c r="R540" s="52">
        <f>SUMIFS('EOS GE25-F23-WEBLOAD'!$G:$G,'EOS GE25-F23-WEBLOAD'!$A:$A,$A540,'EOS GE25-F23-WEBLOAD'!$B:$B,$B540)</f>
        <v>30</v>
      </c>
      <c r="S540" s="52">
        <f>SUMIFS(GENED!$O:$O,GENED!$A:$A,$A540,GENED!$B:$B,$B540)</f>
        <v>12540</v>
      </c>
      <c r="T540" s="52">
        <f>SUMIFS(GENED!$AQ:$AQ,GENED!$A:$A,$A540,GENED!$B:$B,$B540)</f>
        <v>1759</v>
      </c>
      <c r="U540" s="52">
        <f>SUMIFS(GENED!$AA:$AA,GENED!$A:$A,$A540,GENED!$B:$B,$B540)</f>
        <v>0</v>
      </c>
      <c r="V540" s="52">
        <f>SUMIFS(GENED!$S:$S,GENED!$A:$A,$A540,GENED!$B:$B,$B540)</f>
        <v>327</v>
      </c>
      <c r="W540" s="53">
        <f>SUMIFS(EL!D:D,EL!$A:$A,$A540,EL!$B:$B,$B540)</f>
        <v>0</v>
      </c>
      <c r="X540" s="52">
        <f>SUMIFS('Student Support Aid'!G:G,'Student Support Aid'!$A:$A,$A540,'Student Support Aid'!$B:$B,$B540)</f>
        <v>20000</v>
      </c>
      <c r="Y540" s="53">
        <f>SUMIFS('School Library Aid'!I:I,'School Library Aid'!$A:$A,$A540,'School Library Aid'!$B:$B,$B540)</f>
        <v>20000</v>
      </c>
      <c r="Z540" s="53">
        <f>SUMIF(AIEA!A:A,A540,AIEA!D:D)</f>
        <v>0</v>
      </c>
      <c r="AA540" s="53">
        <f>SUMIFS('EOS GE25-F23-WEBLOAD'!$G:$G,'EOS GE25-F23-WEBLOAD'!$A:$A,$A540,'EOS GE25-F23-WEBLOAD'!$B:$B,$B540)*2</f>
        <v>60</v>
      </c>
      <c r="AB540" s="53">
        <v>0</v>
      </c>
      <c r="AC540" s="53">
        <f>SUMIFS(SPED!E:E,SPED!A:A,A540,SPED!B:B,B540)</f>
        <v>0</v>
      </c>
      <c r="AD540" s="55">
        <f t="shared" si="84"/>
        <v>54686</v>
      </c>
      <c r="AE540" s="55">
        <f t="shared" si="87"/>
        <v>1822.8666666666666</v>
      </c>
      <c r="AF540" s="51"/>
    </row>
    <row r="541" spans="1:32" x14ac:dyDescent="0.25">
      <c r="A541" s="49">
        <v>4295</v>
      </c>
      <c r="B541" s="49">
        <v>7</v>
      </c>
      <c r="C541" s="49" t="s">
        <v>564</v>
      </c>
      <c r="D541" s="5">
        <v>7</v>
      </c>
      <c r="E541" s="52">
        <f>SUMIFS('EOS GE24-F23-WEBLOAD'!$G:$G,'EOS GE24-F23-WEBLOAD'!$A:$A,$A541,'EOS GE24-F23-WEBLOAD'!$B:$B,$B541)</f>
        <v>160</v>
      </c>
      <c r="F541" s="52">
        <f>SUMIFS(GENED!$F:$F,GENED!$A:$A,$A541,GENED!$B:$B,$B541)</f>
        <v>44000</v>
      </c>
      <c r="G541" s="52">
        <f>SUMIFS(GENED!$AM:$AM,GENED!$A:$A,$A541,GENED!$B:$B,$B541)</f>
        <v>24199</v>
      </c>
      <c r="H541" s="52">
        <f>SUMIFS(GENED!$J:$J,GENED!$A:$A,$A541,GENED!$B:$B,$B541)</f>
        <v>0</v>
      </c>
      <c r="I541" s="52">
        <f>SUMIFS(EL!C:C,EL!$A:$A,$A541,EL!$B:$B,$B541)</f>
        <v>106500</v>
      </c>
      <c r="J541" s="52">
        <f>SUMIFS('Student Support Aid'!F:F,'Student Support Aid'!$A:$A,$A541,'Student Support Aid'!$B:$B,$B541)</f>
        <v>20000</v>
      </c>
      <c r="K541" s="52">
        <f>SUMIFS('School Library Aid'!H:H,'School Library Aid'!$A:$A,$A541,'School Library Aid'!$B:$B,$B541)</f>
        <v>20000</v>
      </c>
      <c r="L541" s="52">
        <v>0</v>
      </c>
      <c r="M541" s="52">
        <f>SUMIFS('EOS GE24-F23-WEBLOAD'!$G:$G,'EOS GE24-F23-WEBLOAD'!$A:$A,$A541,'EOS GE24-F23-WEBLOAD'!$B:$B,$B541)*2</f>
        <v>320</v>
      </c>
      <c r="N541" s="52">
        <f>SUMIFS(SPED!D:D,SPED!A:A,A541,SPED!B:B,B541)</f>
        <v>0</v>
      </c>
      <c r="O541" s="55">
        <f t="shared" si="82"/>
        <v>215019</v>
      </c>
      <c r="P541" s="52">
        <f t="shared" si="86"/>
        <v>1343.8687500000001</v>
      </c>
      <c r="Q541" s="64"/>
      <c r="R541" s="52">
        <f>SUMIFS('EOS GE25-F23-WEBLOAD'!$G:$G,'EOS GE25-F23-WEBLOAD'!$A:$A,$A541,'EOS GE25-F23-WEBLOAD'!$B:$B,$B541)</f>
        <v>160</v>
      </c>
      <c r="S541" s="52">
        <f>SUMIFS(GENED!$O:$O,GENED!$A:$A,$A541,GENED!$B:$B,$B541)</f>
        <v>66880</v>
      </c>
      <c r="T541" s="52">
        <f>SUMIFS(GENED!$AQ:$AQ,GENED!$A:$A,$A541,GENED!$B:$B,$B541)</f>
        <v>36785</v>
      </c>
      <c r="U541" s="52">
        <f>SUMIFS(GENED!$AA:$AA,GENED!$A:$A,$A541,GENED!$B:$B,$B541)</f>
        <v>0</v>
      </c>
      <c r="V541" s="52">
        <f>SUMIFS(GENED!$S:$S,GENED!$A:$A,$A541,GENED!$B:$B,$B541)</f>
        <v>0</v>
      </c>
      <c r="W541" s="53">
        <f>SUMIFS(EL!D:D,EL!$A:$A,$A541,EL!$B:$B,$B541)</f>
        <v>99400</v>
      </c>
      <c r="X541" s="52">
        <f>SUMIFS('Student Support Aid'!G:G,'Student Support Aid'!$A:$A,$A541,'Student Support Aid'!$B:$B,$B541)</f>
        <v>20000</v>
      </c>
      <c r="Y541" s="53">
        <f>SUMIFS('School Library Aid'!I:I,'School Library Aid'!$A:$A,$A541,'School Library Aid'!$B:$B,$B541)</f>
        <v>20000</v>
      </c>
      <c r="Z541" s="53">
        <f>SUMIF(AIEA!A:A,A541,AIEA!D:D)</f>
        <v>0</v>
      </c>
      <c r="AA541" s="53">
        <f>SUMIFS('EOS GE25-F23-WEBLOAD'!$G:$G,'EOS GE25-F23-WEBLOAD'!$A:$A,$A541,'EOS GE25-F23-WEBLOAD'!$B:$B,$B541)*2</f>
        <v>320</v>
      </c>
      <c r="AB541" s="53">
        <v>0</v>
      </c>
      <c r="AC541" s="53">
        <f>SUMIFS(SPED!E:E,SPED!A:A,A541,SPED!B:B,B541)</f>
        <v>0</v>
      </c>
      <c r="AD541" s="55">
        <f t="shared" si="84"/>
        <v>243385</v>
      </c>
      <c r="AE541" s="55">
        <f t="shared" si="87"/>
        <v>1521.15625</v>
      </c>
      <c r="AF541" s="51"/>
    </row>
    <row r="542" spans="1:32" x14ac:dyDescent="0.25">
      <c r="A542" s="49">
        <v>4297</v>
      </c>
      <c r="B542" s="49">
        <v>7</v>
      </c>
      <c r="C542" s="49" t="s">
        <v>565</v>
      </c>
      <c r="D542" s="5">
        <v>7</v>
      </c>
      <c r="E542" s="52">
        <f>SUMIFS('EOS GE24-F23-WEBLOAD'!$G:$G,'EOS GE24-F23-WEBLOAD'!$A:$A,$A542,'EOS GE24-F23-WEBLOAD'!$B:$B,$B542)</f>
        <v>45</v>
      </c>
      <c r="F542" s="52">
        <f>SUMIFS(GENED!$F:$F,GENED!$A:$A,$A542,GENED!$B:$B,$B542)</f>
        <v>12375</v>
      </c>
      <c r="G542" s="52">
        <f>SUMIFS(GENED!$AM:$AM,GENED!$A:$A,$A542,GENED!$B:$B,$B542)</f>
        <v>182</v>
      </c>
      <c r="H542" s="52">
        <f>SUMIFS(GENED!$J:$J,GENED!$A:$A,$A542,GENED!$B:$B,$B542)</f>
        <v>212</v>
      </c>
      <c r="I542" s="52">
        <f>SUMIFS(EL!C:C,EL!$A:$A,$A542,EL!$B:$B,$B542)</f>
        <v>0</v>
      </c>
      <c r="J542" s="52">
        <f>SUMIFS('Student Support Aid'!F:F,'Student Support Aid'!$A:$A,$A542,'Student Support Aid'!$B:$B,$B542)</f>
        <v>20000</v>
      </c>
      <c r="K542" s="52">
        <f>SUMIFS('School Library Aid'!H:H,'School Library Aid'!$A:$A,$A542,'School Library Aid'!$B:$B,$B542)</f>
        <v>20000</v>
      </c>
      <c r="L542" s="52">
        <v>0</v>
      </c>
      <c r="M542" s="52">
        <f>SUMIFS('EOS GE24-F23-WEBLOAD'!$G:$G,'EOS GE24-F23-WEBLOAD'!$A:$A,$A542,'EOS GE24-F23-WEBLOAD'!$B:$B,$B542)*2</f>
        <v>90</v>
      </c>
      <c r="N542" s="52">
        <f>SUMIFS(SPED!D:D,SPED!A:A,A542,SPED!B:B,B542)</f>
        <v>0</v>
      </c>
      <c r="O542" s="55">
        <f t="shared" si="82"/>
        <v>52859</v>
      </c>
      <c r="P542" s="52">
        <f t="shared" si="86"/>
        <v>1174.6444444444444</v>
      </c>
      <c r="Q542" s="64"/>
      <c r="R542" s="52">
        <f>SUMIFS('EOS GE25-F23-WEBLOAD'!$G:$G,'EOS GE25-F23-WEBLOAD'!$A:$A,$A542,'EOS GE25-F23-WEBLOAD'!$B:$B,$B542)</f>
        <v>45</v>
      </c>
      <c r="S542" s="52">
        <f>SUMIFS(GENED!$O:$O,GENED!$A:$A,$A542,GENED!$B:$B,$B542)</f>
        <v>18810</v>
      </c>
      <c r="T542" s="52">
        <f>SUMIFS(GENED!$AQ:$AQ,GENED!$A:$A,$A542,GENED!$B:$B,$B542)</f>
        <v>232</v>
      </c>
      <c r="U542" s="52">
        <f>SUMIFS(GENED!$AA:$AA,GENED!$A:$A,$A542,GENED!$B:$B,$B542)</f>
        <v>0</v>
      </c>
      <c r="V542" s="52">
        <f>SUMIFS(GENED!$S:$S,GENED!$A:$A,$A542,GENED!$B:$B,$B542)</f>
        <v>202</v>
      </c>
      <c r="W542" s="53">
        <f>SUMIFS(EL!D:D,EL!$A:$A,$A542,EL!$B:$B,$B542)</f>
        <v>0</v>
      </c>
      <c r="X542" s="52">
        <f>SUMIFS('Student Support Aid'!G:G,'Student Support Aid'!$A:$A,$A542,'Student Support Aid'!$B:$B,$B542)</f>
        <v>20000</v>
      </c>
      <c r="Y542" s="53">
        <f>SUMIFS('School Library Aid'!I:I,'School Library Aid'!$A:$A,$A542,'School Library Aid'!$B:$B,$B542)</f>
        <v>20000</v>
      </c>
      <c r="Z542" s="53">
        <f>SUMIF(AIEA!A:A,A542,AIEA!D:D)</f>
        <v>0</v>
      </c>
      <c r="AA542" s="53">
        <f>SUMIFS('EOS GE25-F23-WEBLOAD'!$G:$G,'EOS GE25-F23-WEBLOAD'!$A:$A,$A542,'EOS GE25-F23-WEBLOAD'!$B:$B,$B542)*2</f>
        <v>90</v>
      </c>
      <c r="AB542" s="53">
        <v>0</v>
      </c>
      <c r="AC542" s="53">
        <f>SUMIFS(SPED!E:E,SPED!A:A,A542,SPED!B:B,B542)</f>
        <v>0</v>
      </c>
      <c r="AD542" s="55">
        <f t="shared" si="84"/>
        <v>59334</v>
      </c>
      <c r="AE542" s="55">
        <f t="shared" si="87"/>
        <v>1318.5333333333333</v>
      </c>
      <c r="AF542" s="51"/>
    </row>
    <row r="543" spans="1:32" x14ac:dyDescent="0.25">
      <c r="A543" s="49">
        <v>4298</v>
      </c>
      <c r="B543" s="49">
        <v>7</v>
      </c>
      <c r="C543" s="49" t="s">
        <v>566</v>
      </c>
      <c r="D543" s="5">
        <v>7</v>
      </c>
      <c r="E543" s="52">
        <f>SUMIFS('EOS GE24-F23-WEBLOAD'!$G:$G,'EOS GE24-F23-WEBLOAD'!$A:$A,$A543,'EOS GE24-F23-WEBLOAD'!$B:$B,$B543)</f>
        <v>169</v>
      </c>
      <c r="F543" s="52">
        <f>SUMIFS(GENED!$F:$F,GENED!$A:$A,$A543,GENED!$B:$B,$B543)</f>
        <v>46475</v>
      </c>
      <c r="G543" s="52">
        <f>SUMIFS(GENED!$AM:$AM,GENED!$A:$A,$A543,GENED!$B:$B,$B543)</f>
        <v>6124</v>
      </c>
      <c r="H543" s="52">
        <f>SUMIFS(GENED!$J:$J,GENED!$A:$A,$A543,GENED!$B:$B,$B543)</f>
        <v>4101</v>
      </c>
      <c r="I543" s="52">
        <f>SUMIFS(EL!C:C,EL!$A:$A,$A543,EL!$B:$B,$B543)</f>
        <v>99400</v>
      </c>
      <c r="J543" s="52">
        <f>SUMIFS('Student Support Aid'!F:F,'Student Support Aid'!$A:$A,$A543,'Student Support Aid'!$B:$B,$B543)</f>
        <v>20000</v>
      </c>
      <c r="K543" s="52">
        <f>SUMIFS('School Library Aid'!H:H,'School Library Aid'!$A:$A,$A543,'School Library Aid'!$B:$B,$B543)</f>
        <v>20000</v>
      </c>
      <c r="L543" s="52">
        <v>27384</v>
      </c>
      <c r="M543" s="52">
        <f>SUMIFS('EOS GE24-F23-WEBLOAD'!$G:$G,'EOS GE24-F23-WEBLOAD'!$A:$A,$A543,'EOS GE24-F23-WEBLOAD'!$B:$B,$B543)*2</f>
        <v>338</v>
      </c>
      <c r="N543" s="52">
        <f>SUMIFS(SPED!D:D,SPED!A:A,A543,SPED!B:B,B543)</f>
        <v>0</v>
      </c>
      <c r="O543" s="55">
        <f t="shared" si="82"/>
        <v>223822</v>
      </c>
      <c r="P543" s="52">
        <f t="shared" si="86"/>
        <v>1324.3905325443786</v>
      </c>
      <c r="Q543" s="64"/>
      <c r="R543" s="52">
        <f>SUMIFS('EOS GE25-F23-WEBLOAD'!$G:$G,'EOS GE25-F23-WEBLOAD'!$A:$A,$A543,'EOS GE25-F23-WEBLOAD'!$B:$B,$B543)</f>
        <v>169</v>
      </c>
      <c r="S543" s="52">
        <f>SUMIFS(GENED!$O:$O,GENED!$A:$A,$A543,GENED!$B:$B,$B543)</f>
        <v>70642</v>
      </c>
      <c r="T543" s="52">
        <f>SUMIFS(GENED!$AQ:$AQ,GENED!$A:$A,$A543,GENED!$B:$B,$B543)</f>
        <v>9311</v>
      </c>
      <c r="U543" s="52">
        <f>SUMIFS(GENED!$AA:$AA,GENED!$A:$A,$A543,GENED!$B:$B,$B543)</f>
        <v>0</v>
      </c>
      <c r="V543" s="52">
        <f>SUMIFS(GENED!$S:$S,GENED!$A:$A,$A543,GENED!$B:$B,$B543)</f>
        <v>3890</v>
      </c>
      <c r="W543" s="53">
        <f>SUMIFS(EL!D:D,EL!$A:$A,$A543,EL!$B:$B,$B543)</f>
        <v>99400</v>
      </c>
      <c r="X543" s="52">
        <f>SUMIFS('Student Support Aid'!G:G,'Student Support Aid'!$A:$A,$A543,'Student Support Aid'!$B:$B,$B543)</f>
        <v>20000</v>
      </c>
      <c r="Y543" s="53">
        <f>SUMIFS('School Library Aid'!I:I,'School Library Aid'!$A:$A,$A543,'School Library Aid'!$B:$B,$B543)</f>
        <v>20000</v>
      </c>
      <c r="Z543" s="53">
        <f>SUMIF(AIEA!A:A,A543,AIEA!D:D)</f>
        <v>27810</v>
      </c>
      <c r="AA543" s="53">
        <f>SUMIFS('EOS GE25-F23-WEBLOAD'!$G:$G,'EOS GE25-F23-WEBLOAD'!$A:$A,$A543,'EOS GE25-F23-WEBLOAD'!$B:$B,$B543)*2</f>
        <v>338</v>
      </c>
      <c r="AB543" s="53">
        <v>0</v>
      </c>
      <c r="AC543" s="53">
        <f>SUMIFS(SPED!E:E,SPED!A:A,A543,SPED!B:B,B543)</f>
        <v>0</v>
      </c>
      <c r="AD543" s="55">
        <f t="shared" si="84"/>
        <v>251391</v>
      </c>
      <c r="AE543" s="55">
        <f t="shared" si="87"/>
        <v>1487.5207100591715</v>
      </c>
      <c r="AF543" s="51"/>
    </row>
    <row r="544" spans="1:32" x14ac:dyDescent="0.25">
      <c r="D544" s="5"/>
      <c r="E544" s="52"/>
      <c r="F544" s="52"/>
      <c r="G544" s="52"/>
      <c r="H544" s="52"/>
      <c r="I544" s="52"/>
      <c r="J544" s="52"/>
      <c r="K544" s="52"/>
      <c r="L544" s="52"/>
      <c r="M544" s="52"/>
      <c r="N544" s="52"/>
      <c r="O544" s="55"/>
      <c r="P544" s="52"/>
      <c r="Q544" s="64"/>
      <c r="R544" s="52"/>
      <c r="S544" s="52"/>
      <c r="T544" s="52"/>
      <c r="U544" s="52"/>
      <c r="V544" s="52"/>
      <c r="W544" s="53"/>
      <c r="X544" s="52"/>
      <c r="Y544" s="53"/>
      <c r="Z544" s="53"/>
      <c r="AA544" s="53"/>
      <c r="AB544" s="53"/>
      <c r="AC544" s="53"/>
      <c r="AD544" s="55"/>
      <c r="AE544" s="55"/>
      <c r="AF544" s="51"/>
    </row>
    <row r="545" spans="1:32" x14ac:dyDescent="0.25">
      <c r="A545" s="57"/>
      <c r="B545" s="58"/>
      <c r="C545" s="59" t="s">
        <v>385</v>
      </c>
      <c r="D545" s="60"/>
      <c r="E545" s="60">
        <v>76337.312129477839</v>
      </c>
      <c r="F545" s="60">
        <v>20992761</v>
      </c>
      <c r="G545" s="60">
        <v>5475158.9999999991</v>
      </c>
      <c r="H545" s="60">
        <v>142755</v>
      </c>
      <c r="I545" s="60">
        <v>9674478.467796281</v>
      </c>
      <c r="J545" s="60">
        <v>3679240.0040000002</v>
      </c>
      <c r="K545" s="60">
        <v>3743322.3020000001</v>
      </c>
      <c r="L545" s="60">
        <v>466853</v>
      </c>
      <c r="M545" s="60">
        <v>152674.62425895568</v>
      </c>
      <c r="N545" s="60">
        <v>0</v>
      </c>
      <c r="O545" s="60">
        <v>44327243.398055241</v>
      </c>
      <c r="P545" s="60">
        <v>132668.00064111102</v>
      </c>
      <c r="Q545" s="112"/>
      <c r="R545" s="60">
        <v>79439.273923778237</v>
      </c>
      <c r="S545" s="60">
        <v>33205612</v>
      </c>
      <c r="T545" s="60">
        <v>8416718</v>
      </c>
      <c r="U545" s="60">
        <v>0</v>
      </c>
      <c r="V545" s="60">
        <v>137154</v>
      </c>
      <c r="W545" s="60">
        <v>10101619.297142766</v>
      </c>
      <c r="X545" s="60">
        <v>3766921.9539999994</v>
      </c>
      <c r="Y545" s="60">
        <v>3746952.4499999997</v>
      </c>
      <c r="Z545" s="60">
        <v>534879</v>
      </c>
      <c r="AA545" s="60">
        <v>158878.54784755647</v>
      </c>
      <c r="AB545" s="60">
        <v>0</v>
      </c>
      <c r="AC545" s="60">
        <v>0</v>
      </c>
      <c r="AD545" s="60">
        <v>60068735.24899032</v>
      </c>
      <c r="AE545" s="60">
        <v>165583.1091163432</v>
      </c>
      <c r="AF545" s="51"/>
    </row>
    <row r="546" spans="1:32" x14ac:dyDescent="0.25">
      <c r="D546" s="5"/>
      <c r="E546" s="52"/>
      <c r="F546" s="56"/>
      <c r="G546" s="56"/>
      <c r="H546" s="56"/>
      <c r="I546" s="52"/>
      <c r="J546" s="52"/>
      <c r="K546" s="52"/>
      <c r="L546" s="52"/>
      <c r="M546" s="52"/>
      <c r="N546" s="52"/>
      <c r="O546" s="55"/>
      <c r="P546" s="52"/>
      <c r="Q546" s="52"/>
      <c r="R546" s="52"/>
      <c r="S546" s="52"/>
      <c r="T546" s="52"/>
      <c r="U546" s="52"/>
      <c r="V546" s="52"/>
      <c r="W546" s="53"/>
      <c r="X546" s="52"/>
      <c r="Y546" s="53"/>
      <c r="Z546" s="53"/>
      <c r="AA546" s="53"/>
      <c r="AB546" s="53"/>
      <c r="AC546" s="53"/>
      <c r="AD546" s="55"/>
      <c r="AE546" s="55"/>
      <c r="AF546" s="51"/>
    </row>
    <row r="547" spans="1:32" s="51" customFormat="1" x14ac:dyDescent="0.25">
      <c r="A547" s="69"/>
      <c r="B547" s="70"/>
      <c r="C547" s="48" t="s">
        <v>568</v>
      </c>
      <c r="D547" s="54"/>
      <c r="E547" s="54"/>
      <c r="F547" s="54"/>
      <c r="G547" s="54"/>
      <c r="H547" s="54"/>
      <c r="I547" s="54"/>
      <c r="J547" s="54"/>
      <c r="K547" s="54"/>
      <c r="L547" s="54"/>
      <c r="M547" s="54"/>
      <c r="N547" s="54"/>
      <c r="O547" s="54"/>
      <c r="P547" s="54"/>
      <c r="Q547" s="110"/>
      <c r="R547" s="54"/>
      <c r="S547" s="54"/>
      <c r="T547" s="54"/>
      <c r="U547" s="54"/>
      <c r="V547" s="54"/>
      <c r="W547" s="54"/>
      <c r="X547" s="54"/>
      <c r="Y547" s="54"/>
      <c r="Z547" s="54"/>
      <c r="AA547" s="54"/>
      <c r="AB547" s="54"/>
      <c r="AC547" s="54"/>
      <c r="AD547" s="54"/>
      <c r="AE547" s="54"/>
    </row>
    <row r="548" spans="1:32" x14ac:dyDescent="0.25">
      <c r="A548" s="49">
        <v>1094</v>
      </c>
      <c r="B548" s="49">
        <v>34</v>
      </c>
      <c r="C548" s="49" t="s">
        <v>569</v>
      </c>
      <c r="D548" s="5">
        <v>12</v>
      </c>
      <c r="E548" s="52">
        <v>0</v>
      </c>
      <c r="F548" s="52">
        <v>0</v>
      </c>
      <c r="G548" s="52">
        <v>0</v>
      </c>
      <c r="H548" s="52">
        <v>0</v>
      </c>
      <c r="I548" s="52">
        <f>SUMIFS(EL!C:C,EL!$A:$A,$A548,EL!$B:$B,$B548)</f>
        <v>0</v>
      </c>
      <c r="J548" s="52">
        <f>SUMIFS('Student Support Aid'!F:F,'Student Support Aid'!$A:$A,$A548,'Student Support Aid'!$B:$B,$B548)</f>
        <v>0</v>
      </c>
      <c r="K548" s="52">
        <f>SUMIFS('School Library Aid'!H:H,'School Library Aid'!$A:$A,$A548,'School Library Aid'!$B:$B,$B548)</f>
        <v>0</v>
      </c>
      <c r="L548" s="52">
        <v>43998</v>
      </c>
      <c r="M548" s="52">
        <v>0</v>
      </c>
      <c r="N548" s="52">
        <f>SUMIFS(SPED!D:D,SPED!A:A,A548,SPED!B:B,B548)</f>
        <v>0</v>
      </c>
      <c r="O548" s="55">
        <f t="shared" ref="O548:O551" si="88">SUM(F548:N548)</f>
        <v>43998</v>
      </c>
      <c r="P548" s="52">
        <f>IFERROR(O548/E548,0)</f>
        <v>0</v>
      </c>
      <c r="Q548" s="64"/>
      <c r="R548" s="52">
        <v>0</v>
      </c>
      <c r="S548" s="52">
        <v>0</v>
      </c>
      <c r="T548" s="52">
        <v>0</v>
      </c>
      <c r="U548" s="52">
        <v>0</v>
      </c>
      <c r="V548" s="52">
        <v>0</v>
      </c>
      <c r="W548" s="53">
        <f>SUMIFS(EL!D:D,EL!$A:$A,$A548,EL!$B:$B,$B548)</f>
        <v>0</v>
      </c>
      <c r="X548" s="52">
        <f>SUMIFS('Student Support Aid'!G:G,'Student Support Aid'!$A:$A,$A548,'Student Support Aid'!$B:$B,$B548)</f>
        <v>0</v>
      </c>
      <c r="Y548" s="53">
        <f>SUMIFS('School Library Aid'!I:I,'School Library Aid'!$A:$A,$A548,'School Library Aid'!$B:$B,$B548)</f>
        <v>0</v>
      </c>
      <c r="Z548" s="53">
        <f>SUMIF(AIEA!A:A,A548,AIEA!D:D)</f>
        <v>45134</v>
      </c>
      <c r="AA548" s="53">
        <v>0</v>
      </c>
      <c r="AB548" s="53">
        <v>0</v>
      </c>
      <c r="AC548" s="53">
        <f>SUMIFS(SPED!E:E,SPED!A:A,A548,SPED!B:B,B548)</f>
        <v>0</v>
      </c>
      <c r="AD548" s="55">
        <f t="shared" ref="AD548:AD551" si="89">SUM(S548:AC548)</f>
        <v>45134</v>
      </c>
      <c r="AE548" s="55">
        <f>IFERROR(AD548/R548,0)</f>
        <v>0</v>
      </c>
      <c r="AF548" s="51"/>
    </row>
    <row r="549" spans="1:32" x14ac:dyDescent="0.25">
      <c r="A549" s="49">
        <v>1115</v>
      </c>
      <c r="B549" s="49">
        <v>34</v>
      </c>
      <c r="C549" s="49" t="s">
        <v>570</v>
      </c>
      <c r="D549" s="5">
        <v>12</v>
      </c>
      <c r="E549" s="52">
        <v>0</v>
      </c>
      <c r="F549" s="52">
        <v>0</v>
      </c>
      <c r="G549" s="52">
        <v>0</v>
      </c>
      <c r="H549" s="52">
        <v>0</v>
      </c>
      <c r="I549" s="52">
        <f>SUMIFS(EL!C:C,EL!$A:$A,$A549,EL!$B:$B,$B549)</f>
        <v>0</v>
      </c>
      <c r="J549" s="52">
        <f>SUMIFS('Student Support Aid'!F:F,'Student Support Aid'!$A:$A,$A549,'Student Support Aid'!$B:$B,$B549)</f>
        <v>0</v>
      </c>
      <c r="K549" s="52">
        <f>SUMIFS('School Library Aid'!H:H,'School Library Aid'!$A:$A,$A549,'School Library Aid'!$B:$B,$B549)</f>
        <v>0</v>
      </c>
      <c r="L549" s="52">
        <v>46128</v>
      </c>
      <c r="M549" s="52">
        <v>0</v>
      </c>
      <c r="N549" s="52">
        <f>SUMIFS(SPED!D:D,SPED!A:A,A549,SPED!B:B,B549)</f>
        <v>0</v>
      </c>
      <c r="O549" s="55">
        <f t="shared" si="88"/>
        <v>46128</v>
      </c>
      <c r="P549" s="52">
        <f>IFERROR(O549/E549,0)</f>
        <v>0</v>
      </c>
      <c r="Q549" s="64"/>
      <c r="R549" s="52">
        <v>0</v>
      </c>
      <c r="S549" s="52">
        <v>0</v>
      </c>
      <c r="T549" s="52">
        <v>0</v>
      </c>
      <c r="U549" s="52">
        <v>0</v>
      </c>
      <c r="V549" s="52">
        <v>0</v>
      </c>
      <c r="W549" s="53">
        <f>SUMIFS(EL!D:D,EL!$A:$A,$A549,EL!$B:$B,$B549)</f>
        <v>0</v>
      </c>
      <c r="X549" s="52">
        <f>SUMIFS('Student Support Aid'!G:G,'Student Support Aid'!$A:$A,$A549,'Student Support Aid'!$B:$B,$B549)</f>
        <v>0</v>
      </c>
      <c r="Y549" s="53">
        <f>SUMIFS('School Library Aid'!I:I,'School Library Aid'!$A:$A,$A549,'School Library Aid'!$B:$B,$B549)</f>
        <v>0</v>
      </c>
      <c r="Z549" s="53">
        <f>SUMIF(AIEA!A:A,A549,AIEA!D:D)</f>
        <v>47264</v>
      </c>
      <c r="AA549" s="53">
        <v>0</v>
      </c>
      <c r="AB549" s="53">
        <v>0</v>
      </c>
      <c r="AC549" s="53">
        <f>SUMIFS(SPED!E:E,SPED!A:A,A549,SPED!B:B,B549)</f>
        <v>0</v>
      </c>
      <c r="AD549" s="55">
        <f t="shared" si="89"/>
        <v>47264</v>
      </c>
      <c r="AE549" s="55">
        <f>IFERROR(AD549/R549,0)</f>
        <v>0</v>
      </c>
      <c r="AF549" s="51"/>
    </row>
    <row r="550" spans="1:32" x14ac:dyDescent="0.25">
      <c r="A550" s="49">
        <v>1435</v>
      </c>
      <c r="B550" s="49">
        <v>34</v>
      </c>
      <c r="C550" s="49" t="s">
        <v>571</v>
      </c>
      <c r="D550" s="5">
        <v>12</v>
      </c>
      <c r="E550" s="52">
        <v>0</v>
      </c>
      <c r="F550" s="52">
        <v>0</v>
      </c>
      <c r="G550" s="52">
        <v>0</v>
      </c>
      <c r="H550" s="52">
        <v>0</v>
      </c>
      <c r="I550" s="52">
        <f>SUMIFS(EL!C:C,EL!$A:$A,$A550,EL!$B:$B,$B550)</f>
        <v>0</v>
      </c>
      <c r="J550" s="52">
        <f>SUMIFS('Student Support Aid'!F:F,'Student Support Aid'!$A:$A,$A550,'Student Support Aid'!$B:$B,$B550)</f>
        <v>0</v>
      </c>
      <c r="K550" s="52">
        <f>SUMIFS('School Library Aid'!H:H,'School Library Aid'!$A:$A,$A550,'School Library Aid'!$B:$B,$B550)</f>
        <v>0</v>
      </c>
      <c r="L550" s="52">
        <v>31218</v>
      </c>
      <c r="M550" s="52">
        <v>0</v>
      </c>
      <c r="N550" s="52">
        <f>SUMIFS(SPED!D:D,SPED!A:A,A550,SPED!B:B,B550)</f>
        <v>0</v>
      </c>
      <c r="O550" s="55">
        <f t="shared" si="88"/>
        <v>31218</v>
      </c>
      <c r="P550" s="52">
        <f>IFERROR(O550/E550,0)</f>
        <v>0</v>
      </c>
      <c r="Q550" s="64"/>
      <c r="R550" s="52">
        <v>0</v>
      </c>
      <c r="S550" s="52">
        <v>0</v>
      </c>
      <c r="T550" s="52">
        <v>0</v>
      </c>
      <c r="U550" s="52">
        <v>0</v>
      </c>
      <c r="V550" s="52">
        <v>0</v>
      </c>
      <c r="W550" s="53">
        <f>SUMIFS(EL!D:D,EL!$A:$A,$A550,EL!$B:$B,$B550)</f>
        <v>0</v>
      </c>
      <c r="X550" s="52">
        <f>SUMIFS('Student Support Aid'!G:G,'Student Support Aid'!$A:$A,$A550,'Student Support Aid'!$B:$B,$B550)</f>
        <v>0</v>
      </c>
      <c r="Y550" s="53">
        <f>SUMIFS('School Library Aid'!I:I,'School Library Aid'!$A:$A,$A550,'School Library Aid'!$B:$B,$B550)</f>
        <v>0</v>
      </c>
      <c r="Z550" s="53">
        <f>SUMIF(AIEA!A:A,A550,AIEA!D:D)</f>
        <v>31786</v>
      </c>
      <c r="AA550" s="53">
        <v>0</v>
      </c>
      <c r="AB550" s="53">
        <v>0</v>
      </c>
      <c r="AC550" s="53">
        <f>SUMIFS(SPED!E:E,SPED!A:A,A550,SPED!B:B,B550)</f>
        <v>0</v>
      </c>
      <c r="AD550" s="55">
        <f t="shared" si="89"/>
        <v>31786</v>
      </c>
      <c r="AE550" s="55">
        <f>IFERROR(AD550/R550,0)</f>
        <v>0</v>
      </c>
      <c r="AF550" s="51"/>
    </row>
    <row r="551" spans="1:32" x14ac:dyDescent="0.25">
      <c r="A551" s="49">
        <v>1480</v>
      </c>
      <c r="B551" s="49">
        <v>34</v>
      </c>
      <c r="C551" s="49" t="s">
        <v>572</v>
      </c>
      <c r="D551" s="5">
        <v>12</v>
      </c>
      <c r="E551" s="52">
        <v>0</v>
      </c>
      <c r="F551" s="52">
        <v>0</v>
      </c>
      <c r="G551" s="52">
        <v>0</v>
      </c>
      <c r="H551" s="52">
        <v>0</v>
      </c>
      <c r="I551" s="52">
        <f>SUMIFS(EL!C:C,EL!$A:$A,$A551,EL!$B:$B,$B551)</f>
        <v>0</v>
      </c>
      <c r="J551" s="52">
        <f>SUMIFS('Student Support Aid'!F:F,'Student Support Aid'!$A:$A,$A551,'Student Support Aid'!$B:$B,$B551)</f>
        <v>0</v>
      </c>
      <c r="K551" s="52">
        <f>SUMIFS('School Library Aid'!H:H,'School Library Aid'!$A:$A,$A551,'School Library Aid'!$B:$B,$B551)</f>
        <v>0</v>
      </c>
      <c r="L551" s="52">
        <v>26048</v>
      </c>
      <c r="M551" s="52">
        <v>0</v>
      </c>
      <c r="N551" s="52">
        <f>SUMIFS(SPED!D:D,SPED!A:A,A551,SPED!B:B,B551)</f>
        <v>0</v>
      </c>
      <c r="O551" s="55">
        <f t="shared" si="88"/>
        <v>26048</v>
      </c>
      <c r="P551" s="52">
        <f>IFERROR(O551/E551,0)</f>
        <v>0</v>
      </c>
      <c r="Q551" s="64"/>
      <c r="R551" s="52">
        <v>0</v>
      </c>
      <c r="S551" s="52">
        <v>0</v>
      </c>
      <c r="T551" s="52">
        <v>0</v>
      </c>
      <c r="U551" s="52">
        <v>0</v>
      </c>
      <c r="V551" s="52">
        <v>0</v>
      </c>
      <c r="W551" s="53">
        <f>SUMIFS(EL!D:D,EL!$A:$A,$A551,EL!$B:$B,$B551)</f>
        <v>0</v>
      </c>
      <c r="X551" s="52">
        <f>SUMIFS('Student Support Aid'!G:G,'Student Support Aid'!$A:$A,$A551,'Student Support Aid'!$B:$B,$B551)</f>
        <v>0</v>
      </c>
      <c r="Y551" s="53">
        <f>SUMIFS('School Library Aid'!I:I,'School Library Aid'!$A:$A,$A551,'School Library Aid'!$B:$B,$B551)</f>
        <v>0</v>
      </c>
      <c r="Z551" s="53">
        <f>SUMIF(AIEA!A:A,A551,AIEA!D:D)</f>
        <v>28548</v>
      </c>
      <c r="AA551" s="53">
        <v>0</v>
      </c>
      <c r="AB551" s="53">
        <v>0</v>
      </c>
      <c r="AC551" s="53">
        <f>SUMIFS(SPED!E:E,SPED!A:A,A551,SPED!B:B,B551)</f>
        <v>0</v>
      </c>
      <c r="AD551" s="55">
        <f t="shared" si="89"/>
        <v>28548</v>
      </c>
      <c r="AE551" s="55">
        <f>IFERROR(AD551/R551,0)</f>
        <v>0</v>
      </c>
      <c r="AF551" s="51"/>
    </row>
    <row r="552" spans="1:32" x14ac:dyDescent="0.25">
      <c r="D552" s="5"/>
      <c r="E552" s="51"/>
      <c r="F552" s="51"/>
      <c r="G552" s="51"/>
      <c r="H552" s="51"/>
      <c r="I552" s="51"/>
      <c r="J552" s="51"/>
      <c r="K552" s="51"/>
      <c r="L552" s="51"/>
      <c r="M552" s="51"/>
      <c r="N552" s="51"/>
      <c r="O552" s="51"/>
      <c r="P552" s="51"/>
      <c r="Q552" s="111"/>
      <c r="R552" s="52"/>
      <c r="S552" s="51"/>
      <c r="T552" s="51"/>
      <c r="U552" s="51"/>
      <c r="V552" s="51"/>
      <c r="W552" s="51"/>
      <c r="X552" s="51"/>
      <c r="Y552" s="51"/>
      <c r="Z552" s="51"/>
      <c r="AA552" s="51"/>
      <c r="AB552" s="51"/>
      <c r="AC552" s="51"/>
      <c r="AD552" s="51"/>
      <c r="AE552" s="51"/>
      <c r="AF552" s="51"/>
    </row>
    <row r="553" spans="1:32" x14ac:dyDescent="0.25">
      <c r="A553" s="57"/>
      <c r="B553" s="58"/>
      <c r="C553" s="59" t="s">
        <v>385</v>
      </c>
      <c r="D553" s="60"/>
      <c r="E553" s="60">
        <f>SUM(E548:E551)</f>
        <v>0</v>
      </c>
      <c r="F553" s="60">
        <f t="shared" ref="F553:AE553" si="90">SUM(F548:F551)</f>
        <v>0</v>
      </c>
      <c r="G553" s="60">
        <v>0</v>
      </c>
      <c r="H553" s="60">
        <v>0</v>
      </c>
      <c r="I553" s="60">
        <f t="shared" si="90"/>
        <v>0</v>
      </c>
      <c r="J553" s="60">
        <f t="shared" si="90"/>
        <v>0</v>
      </c>
      <c r="K553" s="60">
        <f t="shared" si="90"/>
        <v>0</v>
      </c>
      <c r="L553" s="60">
        <f>SUM(L548:L551)</f>
        <v>147392</v>
      </c>
      <c r="M553" s="60">
        <f t="shared" si="90"/>
        <v>0</v>
      </c>
      <c r="N553" s="60">
        <f t="shared" si="90"/>
        <v>0</v>
      </c>
      <c r="O553" s="60">
        <f>SUM(F553:N553)</f>
        <v>147392</v>
      </c>
      <c r="P553" s="60">
        <f t="shared" si="90"/>
        <v>0</v>
      </c>
      <c r="Q553" s="112"/>
      <c r="R553" s="60">
        <f>SUM(R548:R552)</f>
        <v>0</v>
      </c>
      <c r="S553" s="60">
        <f t="shared" si="90"/>
        <v>0</v>
      </c>
      <c r="T553" s="60"/>
      <c r="U553" s="60">
        <f t="shared" si="90"/>
        <v>0</v>
      </c>
      <c r="V553" s="60"/>
      <c r="W553" s="60">
        <f t="shared" si="90"/>
        <v>0</v>
      </c>
      <c r="X553" s="60">
        <f t="shared" si="90"/>
        <v>0</v>
      </c>
      <c r="Y553" s="60">
        <f t="shared" si="90"/>
        <v>0</v>
      </c>
      <c r="Z553" s="60">
        <f t="shared" si="90"/>
        <v>152732</v>
      </c>
      <c r="AA553" s="60">
        <f t="shared" si="90"/>
        <v>0</v>
      </c>
      <c r="AB553" s="60">
        <f t="shared" si="90"/>
        <v>0</v>
      </c>
      <c r="AC553" s="60">
        <f t="shared" si="90"/>
        <v>0</v>
      </c>
      <c r="AD553" s="60">
        <f t="shared" ref="AD553" si="91">SUM(S553:AC553)</f>
        <v>152732</v>
      </c>
      <c r="AE553" s="60">
        <f t="shared" si="90"/>
        <v>0</v>
      </c>
      <c r="AF553" s="51"/>
    </row>
    <row r="554" spans="1:32" x14ac:dyDescent="0.25">
      <c r="A554" s="57"/>
      <c r="B554" s="58"/>
      <c r="C554" s="62"/>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51"/>
    </row>
    <row r="555" spans="1:32" s="51" customFormat="1" x14ac:dyDescent="0.25">
      <c r="A555" s="69"/>
      <c r="B555" s="70"/>
      <c r="C555" s="48" t="s">
        <v>573</v>
      </c>
      <c r="D555" s="54"/>
      <c r="E555" s="54"/>
      <c r="F555" s="54"/>
      <c r="G555" s="54"/>
      <c r="H555" s="54"/>
      <c r="I555" s="54"/>
      <c r="J555" s="54"/>
      <c r="K555" s="54"/>
      <c r="L555" s="54"/>
      <c r="M555" s="54"/>
      <c r="N555" s="54"/>
      <c r="O555" s="54"/>
      <c r="P555" s="54"/>
      <c r="Q555" s="110"/>
      <c r="R555" s="54"/>
      <c r="S555" s="54"/>
      <c r="T555" s="54"/>
      <c r="U555" s="54"/>
      <c r="V555" s="54"/>
      <c r="W555" s="54"/>
      <c r="X555" s="54"/>
      <c r="Y555" s="54"/>
      <c r="Z555" s="54"/>
      <c r="AA555" s="54"/>
      <c r="AB555" s="54"/>
      <c r="AC555" s="54"/>
      <c r="AD555" s="54"/>
      <c r="AE555" s="54"/>
    </row>
    <row r="556" spans="1:32" x14ac:dyDescent="0.25">
      <c r="A556" s="49">
        <v>160</v>
      </c>
      <c r="B556" s="49">
        <v>70</v>
      </c>
      <c r="C556" s="49" t="s">
        <v>2312</v>
      </c>
      <c r="D556" s="5">
        <v>11</v>
      </c>
      <c r="E556" s="52">
        <v>0</v>
      </c>
      <c r="F556" s="52">
        <v>0</v>
      </c>
      <c r="G556" s="52">
        <v>35310</v>
      </c>
      <c r="H556" s="52">
        <v>0</v>
      </c>
      <c r="I556" s="52">
        <v>0</v>
      </c>
      <c r="J556" s="52">
        <v>0</v>
      </c>
      <c r="K556" s="52">
        <v>0</v>
      </c>
      <c r="L556" s="52">
        <v>0</v>
      </c>
      <c r="M556" s="52">
        <v>0</v>
      </c>
      <c r="N556" s="52">
        <v>0</v>
      </c>
      <c r="O556" s="52">
        <f>SUM(F556:N556)</f>
        <v>35310</v>
      </c>
      <c r="P556" s="52"/>
      <c r="Q556" s="64"/>
      <c r="R556" s="52">
        <v>0</v>
      </c>
      <c r="S556" s="52">
        <v>0</v>
      </c>
      <c r="T556" s="52">
        <v>53672</v>
      </c>
      <c r="U556" s="52">
        <v>0</v>
      </c>
      <c r="V556" s="52">
        <v>0</v>
      </c>
      <c r="W556" s="52">
        <v>0</v>
      </c>
      <c r="X556" s="52">
        <v>0</v>
      </c>
      <c r="Y556" s="52">
        <v>0</v>
      </c>
      <c r="Z556" s="52">
        <v>0</v>
      </c>
      <c r="AA556" s="52">
        <v>0</v>
      </c>
      <c r="AB556" s="52">
        <v>0</v>
      </c>
      <c r="AC556" s="52">
        <v>0</v>
      </c>
      <c r="AD556" s="52">
        <f t="shared" ref="AD556:AD557" si="92">SUM(S556:AC556)</f>
        <v>53672</v>
      </c>
      <c r="AE556" s="52">
        <v>0</v>
      </c>
      <c r="AF556" s="51"/>
    </row>
    <row r="557" spans="1:32" x14ac:dyDescent="0.25">
      <c r="A557" s="49">
        <v>6000</v>
      </c>
      <c r="B557" s="49">
        <v>62</v>
      </c>
      <c r="C557" s="49" t="s">
        <v>574</v>
      </c>
      <c r="D557" s="5">
        <v>10</v>
      </c>
      <c r="E557" s="52">
        <v>0</v>
      </c>
      <c r="F557" s="52">
        <v>0</v>
      </c>
      <c r="G557" s="52">
        <v>405380</v>
      </c>
      <c r="H557" s="52">
        <v>0</v>
      </c>
      <c r="I557" s="52">
        <f>SUMIFS(EL!C:C,EL!$A:$A,$A557,EL!$B:$B,$B557)</f>
        <v>0</v>
      </c>
      <c r="J557" s="52">
        <f>SUMIFS('Student Support Aid'!F:F,'Student Support Aid'!$A:$A,$A557,'Student Support Aid'!$B:$B,$B557)</f>
        <v>11160000</v>
      </c>
      <c r="K557" s="52">
        <f>SUMIFS('School Library Aid'!H:H,'School Library Aid'!$A:$A,$A557,'School Library Aid'!$B:$B,$B557)</f>
        <v>0</v>
      </c>
      <c r="L557" s="52">
        <v>0</v>
      </c>
      <c r="M557" s="52">
        <v>0</v>
      </c>
      <c r="N557" s="52">
        <f>SUMIFS(SPED!D:D,SPED!A:A,A557,SPED!B:B,B557)</f>
        <v>0</v>
      </c>
      <c r="O557" s="52">
        <f>SUM(F557:N557)</f>
        <v>11565380</v>
      </c>
      <c r="P557" s="52">
        <f>IFERROR(O557/E557,0)</f>
        <v>0</v>
      </c>
      <c r="Q557" s="64"/>
      <c r="R557" s="52">
        <v>0</v>
      </c>
      <c r="S557" s="52">
        <v>0</v>
      </c>
      <c r="T557" s="52">
        <v>616178</v>
      </c>
      <c r="U557" s="52">
        <v>0</v>
      </c>
      <c r="V557" s="52">
        <v>0</v>
      </c>
      <c r="W557" s="52">
        <f>SUMIFS(EL!D:D,EL!$A:$A,$A557,EL!$B:$B,$B557)</f>
        <v>0</v>
      </c>
      <c r="X557" s="52">
        <f>SUMIFS('Student Support Aid'!G:G,'Student Support Aid'!$A:$A,$A557,'Student Support Aid'!$B:$B,$B557)</f>
        <v>11160000</v>
      </c>
      <c r="Y557" s="52">
        <f>SUMIFS('School Library Aid'!I:I,'School Library Aid'!$A:$A,$A557,'School Library Aid'!$B:$B,$B557)</f>
        <v>0</v>
      </c>
      <c r="Z557" s="52">
        <f>SUMIF(AIEA!A:A,A557,AIEA!D:D)</f>
        <v>0</v>
      </c>
      <c r="AA557" s="52">
        <v>0</v>
      </c>
      <c r="AB557" s="52">
        <v>0</v>
      </c>
      <c r="AC557" s="52">
        <f>SUMIFS(SPED!E:E,SPED!A:A,A557,SPED!B:B,B557)</f>
        <v>0</v>
      </c>
      <c r="AD557" s="52">
        <f t="shared" si="92"/>
        <v>11776178</v>
      </c>
      <c r="AE557" s="52">
        <f>IFERROR(AD557/R557,0)</f>
        <v>0</v>
      </c>
      <c r="AF557" s="51"/>
    </row>
    <row r="558" spans="1:32" x14ac:dyDescent="0.25">
      <c r="A558" s="57"/>
      <c r="B558" s="58"/>
      <c r="C558" s="59" t="s">
        <v>385</v>
      </c>
      <c r="D558" s="60"/>
      <c r="E558" s="60">
        <f t="shared" ref="E558:P558" si="93">SUM(E557:E557)</f>
        <v>0</v>
      </c>
      <c r="F558" s="60">
        <f t="shared" si="93"/>
        <v>0</v>
      </c>
      <c r="G558" s="60">
        <f>SUM(G556:G557)</f>
        <v>440690</v>
      </c>
      <c r="H558" s="60">
        <f t="shared" si="93"/>
        <v>0</v>
      </c>
      <c r="I558" s="60">
        <f t="shared" si="93"/>
        <v>0</v>
      </c>
      <c r="J558" s="60">
        <f t="shared" si="93"/>
        <v>11160000</v>
      </c>
      <c r="K558" s="60">
        <f t="shared" si="93"/>
        <v>0</v>
      </c>
      <c r="L558" s="60">
        <f t="shared" si="93"/>
        <v>0</v>
      </c>
      <c r="M558" s="60">
        <f t="shared" si="93"/>
        <v>0</v>
      </c>
      <c r="N558" s="60">
        <f t="shared" si="93"/>
        <v>0</v>
      </c>
      <c r="O558" s="60">
        <f>SUM(O556:O557)</f>
        <v>11600690</v>
      </c>
      <c r="P558" s="60">
        <f t="shared" si="93"/>
        <v>0</v>
      </c>
      <c r="Q558" s="112"/>
      <c r="R558" s="60">
        <f t="shared" ref="R558:AA558" si="94">SUM(R557:R557)</f>
        <v>0</v>
      </c>
      <c r="S558" s="60">
        <f t="shared" si="94"/>
        <v>0</v>
      </c>
      <c r="T558" s="60">
        <f>SUM(T556:T557)</f>
        <v>669850</v>
      </c>
      <c r="U558" s="60">
        <f t="shared" si="94"/>
        <v>0</v>
      </c>
      <c r="V558" s="60">
        <f t="shared" si="94"/>
        <v>0</v>
      </c>
      <c r="W558" s="60">
        <f t="shared" si="94"/>
        <v>0</v>
      </c>
      <c r="X558" s="60">
        <f t="shared" si="94"/>
        <v>11160000</v>
      </c>
      <c r="Y558" s="60">
        <f t="shared" si="94"/>
        <v>0</v>
      </c>
      <c r="Z558" s="60">
        <f t="shared" si="94"/>
        <v>0</v>
      </c>
      <c r="AA558" s="60">
        <f t="shared" si="94"/>
        <v>0</v>
      </c>
      <c r="AB558" s="60">
        <f t="shared" ref="AB558:AC558" si="95">SUM(AB557:AB557)</f>
        <v>0</v>
      </c>
      <c r="AC558" s="60">
        <f t="shared" si="95"/>
        <v>0</v>
      </c>
      <c r="AD558" s="60">
        <f>SUM(AD556:AD557)</f>
        <v>11829850</v>
      </c>
      <c r="AE558" s="60">
        <f>SUM(AE557:AE557)</f>
        <v>0</v>
      </c>
      <c r="AF558" s="61"/>
    </row>
    <row r="559" spans="1:32" x14ac:dyDescent="0.25">
      <c r="D559" s="5"/>
      <c r="E559" s="51"/>
      <c r="F559" s="51"/>
      <c r="G559" s="51"/>
      <c r="H559" s="51"/>
      <c r="I559" s="51"/>
      <c r="J559" s="51"/>
      <c r="K559" s="51"/>
      <c r="L559" s="51"/>
      <c r="M559" s="51"/>
      <c r="N559" s="51"/>
      <c r="O559" s="51"/>
      <c r="P559" s="51"/>
      <c r="R559" s="51"/>
      <c r="S559" s="51"/>
      <c r="T559" s="51"/>
      <c r="U559" s="51"/>
      <c r="V559" s="51"/>
      <c r="W559" s="51"/>
      <c r="X559" s="51"/>
      <c r="Y559" s="51"/>
      <c r="Z559" s="51"/>
      <c r="AA559" s="51"/>
      <c r="AB559" s="51"/>
      <c r="AC559" s="51"/>
      <c r="AD559" s="51"/>
      <c r="AE559" s="51"/>
      <c r="AF559" s="51"/>
    </row>
    <row r="560" spans="1:32" x14ac:dyDescent="0.25">
      <c r="C560" s="71" t="s">
        <v>575</v>
      </c>
      <c r="D560" s="22"/>
      <c r="E560" s="72"/>
      <c r="F560" s="72"/>
      <c r="G560" s="72"/>
      <c r="H560" s="72"/>
      <c r="I560" s="72"/>
      <c r="J560" s="72"/>
      <c r="K560" s="72"/>
      <c r="L560" s="72"/>
      <c r="M560" s="72"/>
      <c r="N560" s="72"/>
      <c r="O560" s="72"/>
      <c r="P560" s="51"/>
      <c r="R560" s="51"/>
      <c r="S560" s="51"/>
      <c r="T560" s="51"/>
      <c r="U560" s="51"/>
      <c r="V560" s="51"/>
      <c r="W560" s="51"/>
      <c r="X560" s="51"/>
      <c r="Y560" s="51"/>
      <c r="Z560" s="51"/>
      <c r="AA560" s="51"/>
      <c r="AB560" s="51"/>
      <c r="AC560" s="51"/>
      <c r="AD560" s="51"/>
      <c r="AE560" s="51"/>
      <c r="AF560" s="51"/>
    </row>
    <row r="561" spans="1:32" x14ac:dyDescent="0.25">
      <c r="C561" s="71" t="s">
        <v>576</v>
      </c>
      <c r="D561" s="22"/>
      <c r="E561" s="72"/>
      <c r="F561" s="72"/>
      <c r="G561" s="72"/>
      <c r="H561" s="72"/>
      <c r="I561" s="72"/>
      <c r="J561" s="72"/>
      <c r="K561" s="72"/>
      <c r="L561" s="72"/>
      <c r="M561" s="72"/>
      <c r="N561" s="72"/>
      <c r="O561" s="72"/>
      <c r="P561" s="51"/>
      <c r="R561" s="51"/>
      <c r="S561" s="51"/>
      <c r="T561" s="51"/>
      <c r="U561" s="51"/>
      <c r="V561" s="51"/>
      <c r="W561" s="51"/>
      <c r="X561" s="51"/>
      <c r="Y561" s="51"/>
      <c r="Z561" s="51"/>
      <c r="AA561" s="51"/>
      <c r="AB561" s="51"/>
      <c r="AC561" s="51"/>
      <c r="AD561" s="51"/>
      <c r="AE561" s="51"/>
      <c r="AF561" s="51"/>
    </row>
    <row r="562" spans="1:32" x14ac:dyDescent="0.25">
      <c r="C562" s="71"/>
      <c r="D562" s="22"/>
      <c r="E562" s="72"/>
      <c r="F562" s="72"/>
      <c r="G562" s="72"/>
      <c r="H562" s="72"/>
      <c r="I562" s="72"/>
      <c r="J562" s="72"/>
      <c r="K562" s="72"/>
      <c r="L562" s="72"/>
      <c r="M562" s="72"/>
      <c r="N562" s="72"/>
      <c r="O562" s="72"/>
      <c r="P562" s="51"/>
      <c r="R562" s="51"/>
      <c r="S562" s="51"/>
      <c r="T562" s="51"/>
      <c r="U562" s="51"/>
      <c r="V562" s="51"/>
      <c r="W562" s="51"/>
      <c r="X562" s="51"/>
      <c r="Y562" s="51"/>
      <c r="Z562" s="51"/>
      <c r="AA562" s="51"/>
      <c r="AB562" s="51"/>
      <c r="AC562" s="51"/>
      <c r="AD562" s="51"/>
      <c r="AE562" s="51"/>
      <c r="AF562" s="51"/>
    </row>
    <row r="563" spans="1:32" x14ac:dyDescent="0.25">
      <c r="C563" s="71" t="s">
        <v>577</v>
      </c>
      <c r="D563" s="22"/>
      <c r="E563" s="72"/>
      <c r="F563" s="72"/>
      <c r="G563" s="72"/>
      <c r="H563" s="72"/>
      <c r="I563" s="72"/>
      <c r="J563" s="72"/>
      <c r="K563" s="72"/>
      <c r="L563" s="72"/>
      <c r="M563" s="72"/>
      <c r="N563" s="72"/>
      <c r="O563" s="72"/>
      <c r="P563" s="51"/>
      <c r="R563" s="51"/>
      <c r="S563" s="51"/>
      <c r="T563" s="51"/>
      <c r="U563" s="51"/>
      <c r="V563" s="51"/>
      <c r="W563" s="51"/>
      <c r="X563" s="51"/>
      <c r="Y563" s="51"/>
      <c r="Z563" s="51"/>
      <c r="AA563" s="51"/>
      <c r="AB563" s="51"/>
      <c r="AC563" s="51"/>
      <c r="AD563" s="51"/>
      <c r="AE563" s="51"/>
      <c r="AF563" s="51"/>
    </row>
    <row r="564" spans="1:32" x14ac:dyDescent="0.25">
      <c r="C564" s="71" t="s">
        <v>578</v>
      </c>
      <c r="D564" s="22"/>
      <c r="E564" s="72"/>
      <c r="F564" s="72"/>
      <c r="G564" s="72"/>
      <c r="H564" s="72"/>
      <c r="I564" s="72"/>
      <c r="J564" s="72"/>
      <c r="K564" s="72"/>
      <c r="L564" s="72"/>
      <c r="M564" s="72"/>
      <c r="N564" s="72"/>
      <c r="O564" s="72"/>
      <c r="P564" s="51"/>
      <c r="R564" s="51"/>
      <c r="S564" s="51"/>
      <c r="T564" s="51"/>
      <c r="U564" s="51"/>
      <c r="V564" s="51"/>
      <c r="W564" s="51"/>
      <c r="X564" s="51"/>
      <c r="Y564" s="51"/>
      <c r="Z564" s="51"/>
      <c r="AA564" s="51"/>
      <c r="AB564" s="51"/>
      <c r="AC564" s="51"/>
      <c r="AD564" s="51"/>
      <c r="AE564" s="51"/>
      <c r="AF564" s="51"/>
    </row>
    <row r="565" spans="1:32" x14ac:dyDescent="0.25">
      <c r="C565" s="71"/>
      <c r="D565" s="73"/>
      <c r="E565" s="71"/>
      <c r="F565" s="71"/>
      <c r="G565" s="71"/>
      <c r="H565" s="71"/>
      <c r="I565" s="71"/>
      <c r="J565" s="71"/>
      <c r="K565" s="71"/>
      <c r="L565" s="71"/>
      <c r="M565" s="71"/>
      <c r="N565" s="71"/>
      <c r="O565" s="71"/>
    </row>
    <row r="566" spans="1:32" x14ac:dyDescent="0.25">
      <c r="C566" s="71" t="s">
        <v>579</v>
      </c>
      <c r="D566" s="73"/>
      <c r="E566" s="71"/>
      <c r="F566" s="71"/>
      <c r="G566" s="71"/>
      <c r="H566" s="71"/>
      <c r="I566" s="71"/>
      <c r="J566" s="71"/>
      <c r="K566" s="71"/>
      <c r="L566" s="71"/>
      <c r="M566" s="71"/>
      <c r="N566" s="71"/>
      <c r="O566" s="71"/>
    </row>
    <row r="567" spans="1:32" x14ac:dyDescent="0.25">
      <c r="C567" s="71"/>
      <c r="D567" s="73"/>
      <c r="E567" s="71"/>
      <c r="F567" s="71"/>
      <c r="G567" s="71"/>
      <c r="H567" s="71"/>
      <c r="I567" s="71"/>
      <c r="J567" s="71"/>
      <c r="K567" s="71"/>
      <c r="L567" s="71"/>
      <c r="M567" s="71"/>
      <c r="N567" s="71"/>
      <c r="O567" s="71"/>
    </row>
    <row r="568" spans="1:32" x14ac:dyDescent="0.25">
      <c r="C568" s="71" t="s">
        <v>580</v>
      </c>
      <c r="D568" s="73"/>
      <c r="E568" s="71"/>
      <c r="F568" s="71"/>
      <c r="G568" s="71"/>
      <c r="H568" s="71"/>
      <c r="I568" s="71"/>
      <c r="J568" s="71"/>
      <c r="K568" s="71"/>
      <c r="L568" s="71"/>
      <c r="M568" s="71"/>
      <c r="N568" s="71"/>
      <c r="O568" s="71"/>
    </row>
    <row r="569" spans="1:32" x14ac:dyDescent="0.25">
      <c r="A569" s="49" t="s">
        <v>2313</v>
      </c>
    </row>
    <row r="570" spans="1:32" x14ac:dyDescent="0.25"/>
    <row r="571" spans="1:32" x14ac:dyDescent="0.25"/>
    <row r="572" spans="1:32" x14ac:dyDescent="0.25"/>
  </sheetData>
  <mergeCells count="2">
    <mergeCell ref="E4:P4"/>
    <mergeCell ref="R4:AE4"/>
  </mergeCells>
  <pageMargins left="0.7" right="0.7" top="0.75" bottom="0.75" header="0.3" footer="0.3"/>
  <pageSetup orientation="portrait" r:id="rId1"/>
  <ignoredErrors>
    <ignoredError sqref="E11:P11 Z32 G558 T558 O553:O555 O557:O558"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C0E2-7BFA-4C99-8876-52F31DCBEFE7}">
  <sheetPr>
    <tabColor theme="9" tint="0.79998168889431442"/>
  </sheetPr>
  <dimension ref="A1:K439"/>
  <sheetViews>
    <sheetView topLeftCell="A91" workbookViewId="0">
      <selection activeCell="S6" sqref="S6"/>
    </sheetView>
  </sheetViews>
  <sheetFormatPr defaultRowHeight="15" x14ac:dyDescent="0.25"/>
  <cols>
    <col min="2" max="2" width="18.5703125" bestFit="1" customWidth="1"/>
    <col min="3" max="6" width="12.5703125" bestFit="1" customWidth="1"/>
    <col min="10" max="10" width="11.5703125" bestFit="1" customWidth="1"/>
  </cols>
  <sheetData>
    <row r="1" spans="1:11" x14ac:dyDescent="0.25">
      <c r="C1" s="21">
        <f>SUM(C3:C439)</f>
        <v>6668975</v>
      </c>
      <c r="D1" s="21">
        <f t="shared" ref="D1:F1" si="0">SUM(D3:D439)</f>
        <v>6897113</v>
      </c>
      <c r="E1" s="21">
        <f t="shared" si="0"/>
        <v>7231677</v>
      </c>
      <c r="F1" s="21">
        <f t="shared" si="0"/>
        <v>7473435</v>
      </c>
    </row>
    <row r="2" spans="1:11" x14ac:dyDescent="0.25">
      <c r="A2" t="s">
        <v>1713</v>
      </c>
      <c r="B2" t="s">
        <v>1714</v>
      </c>
      <c r="C2" t="s">
        <v>847</v>
      </c>
      <c r="D2" t="s">
        <v>848</v>
      </c>
      <c r="E2" t="s">
        <v>1390</v>
      </c>
      <c r="F2" t="s">
        <v>1391</v>
      </c>
      <c r="H2" t="s">
        <v>1715</v>
      </c>
      <c r="J2" s="21">
        <f>'Major Revenues'!L25-AIEA!C1</f>
        <v>0</v>
      </c>
      <c r="K2" s="21">
        <f>D1-'Major Revenues'!Z25</f>
        <v>0</v>
      </c>
    </row>
    <row r="3" spans="1:11" x14ac:dyDescent="0.25">
      <c r="A3">
        <v>1</v>
      </c>
      <c r="B3" t="s">
        <v>1716</v>
      </c>
      <c r="C3" s="19">
        <v>20994</v>
      </c>
      <c r="D3" s="19">
        <v>21136</v>
      </c>
      <c r="E3" s="19">
        <v>21278</v>
      </c>
      <c r="F3" s="19">
        <v>21420</v>
      </c>
    </row>
    <row r="4" spans="1:11" x14ac:dyDescent="0.25">
      <c r="A4" s="20">
        <v>1.2</v>
      </c>
      <c r="B4" t="s">
        <v>1717</v>
      </c>
      <c r="C4" s="19">
        <v>263672</v>
      </c>
      <c r="D4" s="19">
        <v>273896</v>
      </c>
      <c r="E4" s="19">
        <v>284546</v>
      </c>
      <c r="F4" s="19">
        <v>295622</v>
      </c>
    </row>
    <row r="5" spans="1:11" x14ac:dyDescent="0.25">
      <c r="A5">
        <v>2</v>
      </c>
      <c r="B5" t="s">
        <v>1718</v>
      </c>
      <c r="C5" s="19">
        <v>20568</v>
      </c>
      <c r="D5" s="19">
        <v>20710</v>
      </c>
      <c r="E5" s="19">
        <v>20852</v>
      </c>
      <c r="F5" s="19">
        <v>20994</v>
      </c>
    </row>
    <row r="6" spans="1:11" x14ac:dyDescent="0.25">
      <c r="A6">
        <v>4</v>
      </c>
      <c r="B6" t="s">
        <v>1719</v>
      </c>
      <c r="C6" s="19">
        <v>29514</v>
      </c>
      <c r="D6" s="19">
        <v>30082</v>
      </c>
      <c r="E6" s="19">
        <v>30650</v>
      </c>
      <c r="F6" s="19">
        <v>31218</v>
      </c>
    </row>
    <row r="7" spans="1:11" x14ac:dyDescent="0.25">
      <c r="A7">
        <v>6</v>
      </c>
      <c r="B7" t="s">
        <v>1720</v>
      </c>
      <c r="C7" s="19">
        <v>24686</v>
      </c>
      <c r="D7" s="19">
        <v>24970</v>
      </c>
      <c r="E7" s="19">
        <v>25254</v>
      </c>
      <c r="F7" s="19">
        <v>25538</v>
      </c>
    </row>
    <row r="8" spans="1:11" x14ac:dyDescent="0.25">
      <c r="A8">
        <v>11</v>
      </c>
      <c r="B8" t="s">
        <v>1721</v>
      </c>
      <c r="C8" s="19">
        <v>182448</v>
      </c>
      <c r="D8" s="19">
        <v>189264</v>
      </c>
      <c r="E8" s="19">
        <v>196364</v>
      </c>
      <c r="F8" s="19">
        <v>203748</v>
      </c>
    </row>
    <row r="9" spans="1:11" x14ac:dyDescent="0.25">
      <c r="A9">
        <v>12</v>
      </c>
      <c r="B9" t="s">
        <v>1722</v>
      </c>
      <c r="C9" s="19">
        <v>34058</v>
      </c>
      <c r="D9" s="19">
        <v>34768</v>
      </c>
      <c r="E9" s="19">
        <v>35478</v>
      </c>
      <c r="F9" s="19">
        <v>36188</v>
      </c>
    </row>
    <row r="10" spans="1:11" x14ac:dyDescent="0.25">
      <c r="A10">
        <v>13</v>
      </c>
      <c r="B10" t="s">
        <v>1723</v>
      </c>
      <c r="C10" s="19">
        <v>27384</v>
      </c>
      <c r="D10" s="19">
        <v>27810</v>
      </c>
      <c r="E10" s="19">
        <v>28236</v>
      </c>
      <c r="F10" s="19">
        <v>28662</v>
      </c>
    </row>
    <row r="11" spans="1:11" x14ac:dyDescent="0.25">
      <c r="A11">
        <v>14</v>
      </c>
      <c r="B11" t="s">
        <v>1724</v>
      </c>
      <c r="C11" s="19">
        <v>33774</v>
      </c>
      <c r="D11" s="19">
        <v>34484</v>
      </c>
      <c r="E11" s="19">
        <v>35194</v>
      </c>
      <c r="F11" s="19">
        <v>35904</v>
      </c>
    </row>
    <row r="12" spans="1:11" x14ac:dyDescent="0.25">
      <c r="A12">
        <v>15</v>
      </c>
      <c r="B12" t="s">
        <v>1725</v>
      </c>
      <c r="C12" s="19">
        <v>34910</v>
      </c>
      <c r="D12" s="19">
        <v>35620</v>
      </c>
      <c r="E12" s="19">
        <v>36330</v>
      </c>
      <c r="F12" s="19">
        <v>37182</v>
      </c>
    </row>
    <row r="13" spans="1:11" x14ac:dyDescent="0.25">
      <c r="A13">
        <v>16</v>
      </c>
      <c r="B13" t="s">
        <v>1726</v>
      </c>
      <c r="C13" s="19">
        <v>35336</v>
      </c>
      <c r="D13" s="19">
        <v>36046</v>
      </c>
      <c r="E13" s="19">
        <v>36898</v>
      </c>
      <c r="F13" s="19">
        <v>37750</v>
      </c>
    </row>
    <row r="14" spans="1:11" x14ac:dyDescent="0.25">
      <c r="A14">
        <v>22</v>
      </c>
      <c r="B14" t="s">
        <v>1727</v>
      </c>
      <c r="C14" s="19">
        <v>91426</v>
      </c>
      <c r="D14" s="19">
        <v>94550</v>
      </c>
      <c r="E14" s="19">
        <v>97816</v>
      </c>
      <c r="F14" s="19">
        <v>101224</v>
      </c>
    </row>
    <row r="15" spans="1:11" x14ac:dyDescent="0.25">
      <c r="A15">
        <v>23</v>
      </c>
      <c r="B15" t="s">
        <v>1728</v>
      </c>
      <c r="C15" s="19">
        <v>34058</v>
      </c>
      <c r="D15" s="19">
        <v>34768</v>
      </c>
      <c r="E15" s="19">
        <v>35478</v>
      </c>
      <c r="F15" s="19">
        <v>36188</v>
      </c>
    </row>
    <row r="16" spans="1:11" x14ac:dyDescent="0.25">
      <c r="A16">
        <v>25</v>
      </c>
      <c r="B16" t="s">
        <v>1729</v>
      </c>
      <c r="C16" s="19">
        <v>26816</v>
      </c>
      <c r="D16" s="19">
        <v>27242</v>
      </c>
      <c r="E16" s="19">
        <v>27668</v>
      </c>
      <c r="F16" s="19">
        <v>28094</v>
      </c>
    </row>
    <row r="17" spans="1:6" x14ac:dyDescent="0.25">
      <c r="A17">
        <v>31</v>
      </c>
      <c r="B17" t="s">
        <v>1730</v>
      </c>
      <c r="C17" s="19">
        <v>187276</v>
      </c>
      <c r="D17" s="19">
        <v>194376</v>
      </c>
      <c r="E17" s="19">
        <v>201760</v>
      </c>
      <c r="F17" s="19">
        <v>209428</v>
      </c>
    </row>
    <row r="18" spans="1:6" x14ac:dyDescent="0.25">
      <c r="A18">
        <v>32</v>
      </c>
      <c r="B18" t="s">
        <v>1731</v>
      </c>
      <c r="C18" s="19">
        <v>35336</v>
      </c>
      <c r="D18" s="19">
        <v>36046</v>
      </c>
      <c r="E18" s="19">
        <v>36898</v>
      </c>
      <c r="F18" s="19">
        <v>37750</v>
      </c>
    </row>
    <row r="19" spans="1:6" x14ac:dyDescent="0.25">
      <c r="A19">
        <v>36</v>
      </c>
      <c r="B19" t="s">
        <v>1732</v>
      </c>
      <c r="C19" s="19">
        <v>39880</v>
      </c>
      <c r="D19" s="19">
        <v>40874</v>
      </c>
      <c r="E19" s="19">
        <v>41868</v>
      </c>
      <c r="F19" s="19">
        <v>42862</v>
      </c>
    </row>
    <row r="20" spans="1:6" x14ac:dyDescent="0.25">
      <c r="A20">
        <v>38</v>
      </c>
      <c r="B20" t="s">
        <v>1733</v>
      </c>
      <c r="C20" s="19">
        <v>220788</v>
      </c>
      <c r="D20" s="19">
        <v>229308</v>
      </c>
      <c r="E20" s="19">
        <v>238112</v>
      </c>
      <c r="F20" s="19">
        <v>247342</v>
      </c>
    </row>
    <row r="21" spans="1:6" x14ac:dyDescent="0.25">
      <c r="A21">
        <v>47</v>
      </c>
      <c r="B21" t="s">
        <v>1734</v>
      </c>
      <c r="C21" s="19">
        <v>22982</v>
      </c>
      <c r="D21" s="19">
        <v>23266</v>
      </c>
      <c r="E21" s="19">
        <v>23550</v>
      </c>
      <c r="F21" s="19">
        <v>23834</v>
      </c>
    </row>
    <row r="22" spans="1:6" x14ac:dyDescent="0.25">
      <c r="A22">
        <v>51</v>
      </c>
      <c r="B22" t="s">
        <v>1735</v>
      </c>
      <c r="C22" s="19">
        <v>20142</v>
      </c>
      <c r="D22" s="19">
        <v>20284</v>
      </c>
      <c r="E22" s="19">
        <v>20426</v>
      </c>
      <c r="F22" s="19">
        <v>20568</v>
      </c>
    </row>
    <row r="23" spans="1:6" x14ac:dyDescent="0.25">
      <c r="A23">
        <v>77</v>
      </c>
      <c r="B23" t="s">
        <v>1736</v>
      </c>
      <c r="C23" s="19">
        <v>35620</v>
      </c>
      <c r="D23" s="19">
        <v>36330</v>
      </c>
      <c r="E23" s="19">
        <v>37182</v>
      </c>
      <c r="F23" s="19">
        <v>38034</v>
      </c>
    </row>
    <row r="24" spans="1:6" x14ac:dyDescent="0.25">
      <c r="A24">
        <v>84</v>
      </c>
      <c r="B24" t="s">
        <v>1737</v>
      </c>
      <c r="C24" s="19">
        <v>0</v>
      </c>
      <c r="D24" s="19">
        <v>0</v>
      </c>
      <c r="E24" s="19">
        <v>0</v>
      </c>
      <c r="F24" s="19">
        <v>0</v>
      </c>
    </row>
    <row r="25" spans="1:6" x14ac:dyDescent="0.25">
      <c r="A25">
        <v>85</v>
      </c>
      <c r="B25" t="s">
        <v>1738</v>
      </c>
      <c r="C25" s="19">
        <v>0</v>
      </c>
      <c r="D25" s="19">
        <v>0</v>
      </c>
      <c r="E25" s="19">
        <v>0</v>
      </c>
      <c r="F25" s="19">
        <v>0</v>
      </c>
    </row>
    <row r="26" spans="1:6" x14ac:dyDescent="0.25">
      <c r="A26">
        <v>88</v>
      </c>
      <c r="B26" t="s">
        <v>1739</v>
      </c>
      <c r="C26" s="19">
        <v>0</v>
      </c>
      <c r="D26" s="19">
        <v>0</v>
      </c>
      <c r="E26" s="19">
        <v>0</v>
      </c>
      <c r="F26" s="19">
        <v>0</v>
      </c>
    </row>
    <row r="27" spans="1:6" x14ac:dyDescent="0.25">
      <c r="A27">
        <v>91</v>
      </c>
      <c r="B27" t="s">
        <v>1740</v>
      </c>
      <c r="C27" s="19">
        <v>22130</v>
      </c>
      <c r="D27" s="19">
        <v>22272</v>
      </c>
      <c r="E27" s="19">
        <v>22414</v>
      </c>
      <c r="F27" s="19">
        <v>22698</v>
      </c>
    </row>
    <row r="28" spans="1:6" x14ac:dyDescent="0.25">
      <c r="A28">
        <v>93</v>
      </c>
      <c r="B28" t="s">
        <v>1741</v>
      </c>
      <c r="C28" s="19">
        <v>25680</v>
      </c>
      <c r="D28" s="19">
        <v>25964</v>
      </c>
      <c r="E28" s="19">
        <v>26390</v>
      </c>
      <c r="F28" s="19">
        <v>26816</v>
      </c>
    </row>
    <row r="29" spans="1:6" x14ac:dyDescent="0.25">
      <c r="A29">
        <v>94</v>
      </c>
      <c r="B29" t="s">
        <v>1742</v>
      </c>
      <c r="C29" s="19">
        <v>98952</v>
      </c>
      <c r="D29" s="19">
        <v>102360</v>
      </c>
      <c r="E29" s="19">
        <v>105910</v>
      </c>
      <c r="F29" s="19">
        <v>109602</v>
      </c>
    </row>
    <row r="30" spans="1:6" x14ac:dyDescent="0.25">
      <c r="A30">
        <v>95</v>
      </c>
      <c r="B30" t="s">
        <v>1743</v>
      </c>
      <c r="C30" s="19">
        <v>0</v>
      </c>
      <c r="D30" s="19">
        <v>0</v>
      </c>
      <c r="E30" s="19">
        <v>0</v>
      </c>
      <c r="F30" s="19">
        <v>0</v>
      </c>
    </row>
    <row r="31" spans="1:6" x14ac:dyDescent="0.25">
      <c r="A31">
        <v>97</v>
      </c>
      <c r="B31" t="s">
        <v>1744</v>
      </c>
      <c r="C31" s="19">
        <v>0</v>
      </c>
      <c r="D31" s="19">
        <v>0</v>
      </c>
      <c r="E31" s="19">
        <v>0</v>
      </c>
      <c r="F31" s="19">
        <v>0</v>
      </c>
    </row>
    <row r="32" spans="1:6" x14ac:dyDescent="0.25">
      <c r="A32">
        <v>99</v>
      </c>
      <c r="B32" t="s">
        <v>1745</v>
      </c>
      <c r="C32" s="19">
        <v>0</v>
      </c>
      <c r="D32" s="19">
        <v>0</v>
      </c>
      <c r="E32" s="19">
        <v>0</v>
      </c>
      <c r="F32" s="19">
        <v>0</v>
      </c>
    </row>
    <row r="33" spans="1:6" x14ac:dyDescent="0.25">
      <c r="A33">
        <v>100</v>
      </c>
      <c r="B33" t="s">
        <v>1746</v>
      </c>
      <c r="C33" s="19">
        <v>0</v>
      </c>
      <c r="D33" s="19">
        <v>0</v>
      </c>
      <c r="E33" s="19">
        <v>20142</v>
      </c>
      <c r="F33" s="19">
        <v>20284</v>
      </c>
    </row>
    <row r="34" spans="1:6" x14ac:dyDescent="0.25">
      <c r="A34">
        <v>108</v>
      </c>
      <c r="B34" t="s">
        <v>1747</v>
      </c>
      <c r="C34" s="19">
        <v>0</v>
      </c>
      <c r="D34" s="19">
        <v>0</v>
      </c>
      <c r="E34" s="19">
        <v>0</v>
      </c>
      <c r="F34" s="19">
        <v>0</v>
      </c>
    </row>
    <row r="35" spans="1:6" x14ac:dyDescent="0.25">
      <c r="A35">
        <v>110</v>
      </c>
      <c r="B35" t="s">
        <v>1748</v>
      </c>
      <c r="C35" s="19">
        <v>0</v>
      </c>
      <c r="D35" s="19">
        <v>0</v>
      </c>
      <c r="E35" s="19">
        <v>0</v>
      </c>
      <c r="F35" s="19">
        <v>0</v>
      </c>
    </row>
    <row r="36" spans="1:6" x14ac:dyDescent="0.25">
      <c r="A36">
        <v>111</v>
      </c>
      <c r="B36" t="s">
        <v>1749</v>
      </c>
      <c r="C36" s="19">
        <v>0</v>
      </c>
      <c r="D36" s="19">
        <v>0</v>
      </c>
      <c r="E36" s="19">
        <v>0</v>
      </c>
      <c r="F36" s="19">
        <v>0</v>
      </c>
    </row>
    <row r="37" spans="1:6" x14ac:dyDescent="0.25">
      <c r="A37">
        <v>112</v>
      </c>
      <c r="B37" t="s">
        <v>1750</v>
      </c>
      <c r="C37" s="19">
        <v>30224</v>
      </c>
      <c r="D37" s="19">
        <v>30792</v>
      </c>
      <c r="E37" s="19">
        <v>31360</v>
      </c>
      <c r="F37" s="19">
        <v>31928</v>
      </c>
    </row>
    <row r="38" spans="1:6" x14ac:dyDescent="0.25">
      <c r="A38">
        <v>113</v>
      </c>
      <c r="B38" t="s">
        <v>1751</v>
      </c>
      <c r="C38" s="19">
        <v>48116</v>
      </c>
      <c r="D38" s="19">
        <v>49394</v>
      </c>
      <c r="E38" s="19">
        <v>50672</v>
      </c>
      <c r="F38" s="19">
        <v>52092</v>
      </c>
    </row>
    <row r="39" spans="1:6" x14ac:dyDescent="0.25">
      <c r="A39">
        <v>115</v>
      </c>
      <c r="B39" t="s">
        <v>1752</v>
      </c>
      <c r="C39" s="19">
        <v>168248</v>
      </c>
      <c r="D39" s="19">
        <v>174496</v>
      </c>
      <c r="E39" s="19">
        <v>181028</v>
      </c>
      <c r="F39" s="19">
        <v>187844</v>
      </c>
    </row>
    <row r="40" spans="1:6" x14ac:dyDescent="0.25">
      <c r="A40">
        <v>116</v>
      </c>
      <c r="B40" t="s">
        <v>1753</v>
      </c>
      <c r="C40" s="19">
        <v>20142</v>
      </c>
      <c r="D40" s="19">
        <v>20284</v>
      </c>
      <c r="E40" s="19">
        <v>20426</v>
      </c>
      <c r="F40" s="19">
        <v>20568</v>
      </c>
    </row>
    <row r="41" spans="1:6" x14ac:dyDescent="0.25">
      <c r="A41">
        <v>118</v>
      </c>
      <c r="B41" t="s">
        <v>1754</v>
      </c>
      <c r="C41" s="19">
        <v>27048</v>
      </c>
      <c r="D41" s="19">
        <v>30048</v>
      </c>
      <c r="E41" s="19">
        <v>33048</v>
      </c>
      <c r="F41" s="19">
        <v>36048</v>
      </c>
    </row>
    <row r="42" spans="1:6" x14ac:dyDescent="0.25">
      <c r="A42">
        <v>129</v>
      </c>
      <c r="B42" t="s">
        <v>1755</v>
      </c>
      <c r="C42" s="19">
        <v>20426</v>
      </c>
      <c r="D42" s="19">
        <v>20568</v>
      </c>
      <c r="E42" s="19">
        <v>20710</v>
      </c>
      <c r="F42" s="19">
        <v>20852</v>
      </c>
    </row>
    <row r="43" spans="1:6" x14ac:dyDescent="0.25">
      <c r="A43">
        <v>138</v>
      </c>
      <c r="B43" t="s">
        <v>1756</v>
      </c>
      <c r="C43" s="19">
        <v>23834</v>
      </c>
      <c r="D43" s="19">
        <v>24118</v>
      </c>
      <c r="E43" s="19">
        <v>24402</v>
      </c>
      <c r="F43" s="19">
        <v>24686</v>
      </c>
    </row>
    <row r="44" spans="1:6" x14ac:dyDescent="0.25">
      <c r="A44">
        <v>139</v>
      </c>
      <c r="B44" t="s">
        <v>1757</v>
      </c>
      <c r="C44" s="19">
        <v>22556</v>
      </c>
      <c r="D44" s="19">
        <v>22840</v>
      </c>
      <c r="E44" s="19">
        <v>23124</v>
      </c>
      <c r="F44" s="19">
        <v>23408</v>
      </c>
    </row>
    <row r="45" spans="1:6" x14ac:dyDescent="0.25">
      <c r="A45">
        <v>146</v>
      </c>
      <c r="B45" t="s">
        <v>1758</v>
      </c>
      <c r="C45" s="19">
        <v>0</v>
      </c>
      <c r="D45" s="19">
        <v>0</v>
      </c>
      <c r="E45" s="19">
        <v>0</v>
      </c>
      <c r="F45" s="19">
        <v>0</v>
      </c>
    </row>
    <row r="46" spans="1:6" x14ac:dyDescent="0.25">
      <c r="A46">
        <v>150</v>
      </c>
      <c r="B46" t="s">
        <v>1759</v>
      </c>
      <c r="C46" s="19">
        <v>0</v>
      </c>
      <c r="D46" s="19">
        <v>0</v>
      </c>
      <c r="E46" s="19">
        <v>0</v>
      </c>
      <c r="F46" s="19">
        <v>0</v>
      </c>
    </row>
    <row r="47" spans="1:6" x14ac:dyDescent="0.25">
      <c r="A47">
        <v>152</v>
      </c>
      <c r="B47" t="s">
        <v>1760</v>
      </c>
      <c r="C47" s="19">
        <v>85178</v>
      </c>
      <c r="D47" s="19">
        <v>88018</v>
      </c>
      <c r="E47" s="19">
        <v>91000</v>
      </c>
      <c r="F47" s="19">
        <v>94124</v>
      </c>
    </row>
    <row r="48" spans="1:6" x14ac:dyDescent="0.25">
      <c r="A48">
        <v>162</v>
      </c>
      <c r="B48" t="s">
        <v>1761</v>
      </c>
      <c r="C48" s="19">
        <v>53512</v>
      </c>
      <c r="D48" s="19">
        <v>55074</v>
      </c>
      <c r="E48" s="19">
        <v>56636</v>
      </c>
      <c r="F48" s="19">
        <v>58340</v>
      </c>
    </row>
    <row r="49" spans="1:6" x14ac:dyDescent="0.25">
      <c r="A49">
        <v>166</v>
      </c>
      <c r="B49" t="s">
        <v>1762</v>
      </c>
      <c r="C49" s="19">
        <v>6048</v>
      </c>
      <c r="D49" s="19">
        <v>8048</v>
      </c>
      <c r="E49" s="19">
        <v>10048</v>
      </c>
      <c r="F49" s="19">
        <v>12048</v>
      </c>
    </row>
    <row r="50" spans="1:6" x14ac:dyDescent="0.25">
      <c r="A50">
        <v>173</v>
      </c>
      <c r="B50" t="s">
        <v>1763</v>
      </c>
      <c r="C50" s="19">
        <v>0</v>
      </c>
      <c r="D50" s="19">
        <v>0</v>
      </c>
      <c r="E50" s="19">
        <v>0</v>
      </c>
      <c r="F50" s="19">
        <v>0</v>
      </c>
    </row>
    <row r="51" spans="1:6" x14ac:dyDescent="0.25">
      <c r="A51">
        <v>177</v>
      </c>
      <c r="B51" t="s">
        <v>1764</v>
      </c>
      <c r="C51" s="19">
        <v>0</v>
      </c>
      <c r="D51" s="19">
        <v>0</v>
      </c>
      <c r="E51" s="19">
        <v>0</v>
      </c>
      <c r="F51" s="19">
        <v>0</v>
      </c>
    </row>
    <row r="52" spans="1:6" x14ac:dyDescent="0.25">
      <c r="A52">
        <v>181</v>
      </c>
      <c r="B52" t="s">
        <v>1765</v>
      </c>
      <c r="C52" s="19">
        <v>48258</v>
      </c>
      <c r="D52" s="19">
        <v>49536</v>
      </c>
      <c r="E52" s="19">
        <v>50814</v>
      </c>
      <c r="F52" s="19">
        <v>52234</v>
      </c>
    </row>
    <row r="53" spans="1:6" x14ac:dyDescent="0.25">
      <c r="A53">
        <v>182</v>
      </c>
      <c r="B53" t="s">
        <v>1766</v>
      </c>
      <c r="C53" s="19">
        <v>20994</v>
      </c>
      <c r="D53" s="19">
        <v>21136</v>
      </c>
      <c r="E53" s="19">
        <v>21278</v>
      </c>
      <c r="F53" s="19">
        <v>21420</v>
      </c>
    </row>
    <row r="54" spans="1:6" x14ac:dyDescent="0.25">
      <c r="A54">
        <v>186</v>
      </c>
      <c r="B54" t="s">
        <v>1767</v>
      </c>
      <c r="C54" s="19">
        <v>0</v>
      </c>
      <c r="D54" s="19">
        <v>0</v>
      </c>
      <c r="E54" s="19">
        <v>20142</v>
      </c>
      <c r="F54" s="19">
        <v>20284</v>
      </c>
    </row>
    <row r="55" spans="1:6" x14ac:dyDescent="0.25">
      <c r="A55">
        <v>191</v>
      </c>
      <c r="B55" t="s">
        <v>1768</v>
      </c>
      <c r="C55" s="19">
        <v>36472</v>
      </c>
      <c r="D55" s="19">
        <v>37324</v>
      </c>
      <c r="E55" s="19">
        <v>38176</v>
      </c>
      <c r="F55" s="19">
        <v>39028</v>
      </c>
    </row>
    <row r="56" spans="1:6" x14ac:dyDescent="0.25">
      <c r="A56">
        <v>192</v>
      </c>
      <c r="B56" t="s">
        <v>1769</v>
      </c>
      <c r="C56" s="19">
        <v>26816</v>
      </c>
      <c r="D56" s="19">
        <v>27242</v>
      </c>
      <c r="E56" s="19">
        <v>27668</v>
      </c>
      <c r="F56" s="19">
        <v>28094</v>
      </c>
    </row>
    <row r="57" spans="1:6" x14ac:dyDescent="0.25">
      <c r="A57">
        <v>194</v>
      </c>
      <c r="B57" t="s">
        <v>1770</v>
      </c>
      <c r="C57" s="19">
        <v>31502</v>
      </c>
      <c r="D57" s="19">
        <v>32070</v>
      </c>
      <c r="E57" s="19">
        <v>32638</v>
      </c>
      <c r="F57" s="19">
        <v>33348</v>
      </c>
    </row>
    <row r="58" spans="1:6" x14ac:dyDescent="0.25">
      <c r="A58">
        <v>195</v>
      </c>
      <c r="B58" t="s">
        <v>1771</v>
      </c>
      <c r="C58" s="19">
        <v>0</v>
      </c>
      <c r="D58" s="19">
        <v>0</v>
      </c>
      <c r="E58" s="19">
        <v>0</v>
      </c>
      <c r="F58" s="19">
        <v>0</v>
      </c>
    </row>
    <row r="59" spans="1:6" x14ac:dyDescent="0.25">
      <c r="A59">
        <v>196</v>
      </c>
      <c r="B59" t="s">
        <v>1772</v>
      </c>
      <c r="C59" s="19">
        <v>91142</v>
      </c>
      <c r="D59" s="19">
        <v>94266</v>
      </c>
      <c r="E59" s="19">
        <v>97532</v>
      </c>
      <c r="F59" s="19">
        <v>100798</v>
      </c>
    </row>
    <row r="60" spans="1:6" x14ac:dyDescent="0.25">
      <c r="A60">
        <v>197</v>
      </c>
      <c r="B60" t="s">
        <v>1773</v>
      </c>
      <c r="C60" s="19">
        <v>30082</v>
      </c>
      <c r="D60" s="19">
        <v>30650</v>
      </c>
      <c r="E60" s="19">
        <v>31218</v>
      </c>
      <c r="F60" s="19">
        <v>31786</v>
      </c>
    </row>
    <row r="61" spans="1:6" x14ac:dyDescent="0.25">
      <c r="A61">
        <v>199</v>
      </c>
      <c r="B61" t="s">
        <v>1774</v>
      </c>
      <c r="C61" s="19">
        <v>26958</v>
      </c>
      <c r="D61" s="19">
        <v>27384</v>
      </c>
      <c r="E61" s="19">
        <v>27810</v>
      </c>
      <c r="F61" s="19">
        <v>28236</v>
      </c>
    </row>
    <row r="62" spans="1:6" x14ac:dyDescent="0.25">
      <c r="A62">
        <v>200</v>
      </c>
      <c r="B62" t="s">
        <v>1775</v>
      </c>
      <c r="C62" s="19">
        <v>29940</v>
      </c>
      <c r="D62" s="19">
        <v>30508</v>
      </c>
      <c r="E62" s="19">
        <v>31076</v>
      </c>
      <c r="F62" s="19">
        <v>31644</v>
      </c>
    </row>
    <row r="63" spans="1:6" x14ac:dyDescent="0.25">
      <c r="A63">
        <v>203</v>
      </c>
      <c r="B63" t="s">
        <v>1776</v>
      </c>
      <c r="C63" s="19">
        <v>0</v>
      </c>
      <c r="D63" s="19">
        <v>0</v>
      </c>
      <c r="E63" s="19">
        <v>0</v>
      </c>
      <c r="F63" s="19">
        <v>0</v>
      </c>
    </row>
    <row r="64" spans="1:6" x14ac:dyDescent="0.25">
      <c r="A64">
        <v>204</v>
      </c>
      <c r="B64" t="s">
        <v>1777</v>
      </c>
      <c r="C64" s="19">
        <v>0</v>
      </c>
      <c r="D64" s="19">
        <v>0</v>
      </c>
      <c r="E64" s="19">
        <v>0</v>
      </c>
      <c r="F64" s="19">
        <v>0</v>
      </c>
    </row>
    <row r="65" spans="1:6" x14ac:dyDescent="0.25">
      <c r="A65">
        <v>206</v>
      </c>
      <c r="B65" t="s">
        <v>1778</v>
      </c>
      <c r="C65" s="19">
        <v>23976</v>
      </c>
      <c r="D65" s="19">
        <v>24260</v>
      </c>
      <c r="E65" s="19">
        <v>24544</v>
      </c>
      <c r="F65" s="19">
        <v>24828</v>
      </c>
    </row>
    <row r="66" spans="1:6" x14ac:dyDescent="0.25">
      <c r="A66">
        <v>213</v>
      </c>
      <c r="B66" t="s">
        <v>1779</v>
      </c>
      <c r="C66" s="19">
        <v>0</v>
      </c>
      <c r="D66" s="19">
        <v>0</v>
      </c>
      <c r="E66" s="19">
        <v>0</v>
      </c>
      <c r="F66" s="19">
        <v>0</v>
      </c>
    </row>
    <row r="67" spans="1:6" x14ac:dyDescent="0.25">
      <c r="A67">
        <v>227</v>
      </c>
      <c r="B67" t="s">
        <v>1780</v>
      </c>
      <c r="C67" s="19">
        <v>0</v>
      </c>
      <c r="D67" s="19">
        <v>0</v>
      </c>
      <c r="E67" s="19">
        <v>0</v>
      </c>
      <c r="F67" s="19">
        <v>0</v>
      </c>
    </row>
    <row r="68" spans="1:6" x14ac:dyDescent="0.25">
      <c r="A68">
        <v>229</v>
      </c>
      <c r="B68" t="s">
        <v>1781</v>
      </c>
      <c r="C68" s="19">
        <v>0</v>
      </c>
      <c r="D68" s="19">
        <v>0</v>
      </c>
      <c r="E68" s="19">
        <v>0</v>
      </c>
      <c r="F68" s="19">
        <v>0</v>
      </c>
    </row>
    <row r="69" spans="1:6" x14ac:dyDescent="0.25">
      <c r="A69">
        <v>238</v>
      </c>
      <c r="B69" t="s">
        <v>1782</v>
      </c>
      <c r="C69" s="19">
        <v>0</v>
      </c>
      <c r="D69" s="19">
        <v>0</v>
      </c>
      <c r="E69" s="19">
        <v>0</v>
      </c>
      <c r="F69" s="19">
        <v>0</v>
      </c>
    </row>
    <row r="70" spans="1:6" x14ac:dyDescent="0.25">
      <c r="A70">
        <v>241</v>
      </c>
      <c r="B70" t="s">
        <v>1783</v>
      </c>
      <c r="C70" s="19">
        <v>23266</v>
      </c>
      <c r="D70" s="19">
        <v>23550</v>
      </c>
      <c r="E70" s="19">
        <v>23834</v>
      </c>
      <c r="F70" s="19">
        <v>24118</v>
      </c>
    </row>
    <row r="71" spans="1:6" x14ac:dyDescent="0.25">
      <c r="A71">
        <v>252</v>
      </c>
      <c r="B71" t="s">
        <v>1784</v>
      </c>
      <c r="C71" s="19">
        <v>0</v>
      </c>
      <c r="D71" s="19">
        <v>0</v>
      </c>
      <c r="E71" s="19">
        <v>0</v>
      </c>
      <c r="F71" s="19">
        <v>0</v>
      </c>
    </row>
    <row r="72" spans="1:6" x14ac:dyDescent="0.25">
      <c r="A72">
        <v>255</v>
      </c>
      <c r="B72" t="s">
        <v>1785</v>
      </c>
      <c r="C72" s="19">
        <v>0</v>
      </c>
      <c r="D72" s="19">
        <v>0</v>
      </c>
      <c r="E72" s="19">
        <v>0</v>
      </c>
      <c r="F72" s="19">
        <v>0</v>
      </c>
    </row>
    <row r="73" spans="1:6" x14ac:dyDescent="0.25">
      <c r="A73">
        <v>256</v>
      </c>
      <c r="B73" t="s">
        <v>1786</v>
      </c>
      <c r="C73" s="19">
        <v>43004</v>
      </c>
      <c r="D73" s="19">
        <v>44140</v>
      </c>
      <c r="E73" s="19">
        <v>45276</v>
      </c>
      <c r="F73" s="19">
        <v>46412</v>
      </c>
    </row>
    <row r="74" spans="1:6" x14ac:dyDescent="0.25">
      <c r="A74">
        <v>264</v>
      </c>
      <c r="B74" t="s">
        <v>1787</v>
      </c>
      <c r="C74" s="19">
        <v>0</v>
      </c>
      <c r="D74" s="19">
        <v>0</v>
      </c>
      <c r="E74" s="19">
        <v>0</v>
      </c>
      <c r="F74" s="19">
        <v>0</v>
      </c>
    </row>
    <row r="75" spans="1:6" x14ac:dyDescent="0.25">
      <c r="A75">
        <v>270</v>
      </c>
      <c r="B75" t="s">
        <v>1788</v>
      </c>
      <c r="C75" s="19">
        <v>29656</v>
      </c>
      <c r="D75" s="19">
        <v>30224</v>
      </c>
      <c r="E75" s="19">
        <v>30792</v>
      </c>
      <c r="F75" s="19">
        <v>31360</v>
      </c>
    </row>
    <row r="76" spans="1:6" x14ac:dyDescent="0.25">
      <c r="A76">
        <v>271</v>
      </c>
      <c r="B76" t="s">
        <v>1789</v>
      </c>
      <c r="C76" s="19">
        <v>51382</v>
      </c>
      <c r="D76" s="19">
        <v>52802</v>
      </c>
      <c r="E76" s="19">
        <v>54222</v>
      </c>
      <c r="F76" s="19">
        <v>55784</v>
      </c>
    </row>
    <row r="77" spans="1:6" x14ac:dyDescent="0.25">
      <c r="A77">
        <v>272</v>
      </c>
      <c r="B77" t="s">
        <v>1790</v>
      </c>
      <c r="C77" s="19">
        <v>32922</v>
      </c>
      <c r="D77" s="19">
        <v>33632</v>
      </c>
      <c r="E77" s="19">
        <v>34342</v>
      </c>
      <c r="F77" s="19">
        <v>35052</v>
      </c>
    </row>
    <row r="78" spans="1:6" x14ac:dyDescent="0.25">
      <c r="A78">
        <v>273</v>
      </c>
      <c r="B78" t="s">
        <v>1791</v>
      </c>
      <c r="C78" s="19">
        <v>28094</v>
      </c>
      <c r="D78" s="19">
        <v>28520</v>
      </c>
      <c r="E78" s="19">
        <v>28946</v>
      </c>
      <c r="F78" s="19">
        <v>29372</v>
      </c>
    </row>
    <row r="79" spans="1:6" x14ac:dyDescent="0.25">
      <c r="A79">
        <v>276</v>
      </c>
      <c r="B79" t="s">
        <v>1792</v>
      </c>
      <c r="C79" s="19">
        <v>23834</v>
      </c>
      <c r="D79" s="19">
        <v>24118</v>
      </c>
      <c r="E79" s="19">
        <v>24402</v>
      </c>
      <c r="F79" s="19">
        <v>24686</v>
      </c>
    </row>
    <row r="80" spans="1:6" x14ac:dyDescent="0.25">
      <c r="A80">
        <v>277</v>
      </c>
      <c r="B80" t="s">
        <v>1793</v>
      </c>
      <c r="C80" s="19">
        <v>21988</v>
      </c>
      <c r="D80" s="19">
        <v>22130</v>
      </c>
      <c r="E80" s="19">
        <v>22272</v>
      </c>
      <c r="F80" s="19">
        <v>22414</v>
      </c>
    </row>
    <row r="81" spans="1:6" x14ac:dyDescent="0.25">
      <c r="A81">
        <v>278</v>
      </c>
      <c r="B81" t="s">
        <v>1794</v>
      </c>
      <c r="C81" s="19">
        <v>21420</v>
      </c>
      <c r="D81" s="19">
        <v>21562</v>
      </c>
      <c r="E81" s="19">
        <v>21704</v>
      </c>
      <c r="F81" s="19">
        <v>21846</v>
      </c>
    </row>
    <row r="82" spans="1:6" x14ac:dyDescent="0.25">
      <c r="A82">
        <v>279</v>
      </c>
      <c r="B82" t="s">
        <v>1795</v>
      </c>
      <c r="C82" s="19">
        <v>83900</v>
      </c>
      <c r="D82" s="19">
        <v>86740</v>
      </c>
      <c r="E82" s="19">
        <v>89580</v>
      </c>
      <c r="F82" s="19">
        <v>92562</v>
      </c>
    </row>
    <row r="83" spans="1:6" x14ac:dyDescent="0.25">
      <c r="A83">
        <v>280</v>
      </c>
      <c r="B83" t="s">
        <v>1796</v>
      </c>
      <c r="C83" s="19">
        <v>37466</v>
      </c>
      <c r="D83" s="19">
        <v>38318</v>
      </c>
      <c r="E83" s="19">
        <v>39170</v>
      </c>
      <c r="F83" s="19">
        <v>40022</v>
      </c>
    </row>
    <row r="84" spans="1:6" x14ac:dyDescent="0.25">
      <c r="A84">
        <v>281</v>
      </c>
      <c r="B84" t="s">
        <v>1797</v>
      </c>
      <c r="C84" s="19">
        <v>54932</v>
      </c>
      <c r="D84" s="19">
        <v>56494</v>
      </c>
      <c r="E84" s="19">
        <v>58056</v>
      </c>
      <c r="F84" s="19">
        <v>59760</v>
      </c>
    </row>
    <row r="85" spans="1:6" x14ac:dyDescent="0.25">
      <c r="A85">
        <v>282</v>
      </c>
      <c r="B85" t="s">
        <v>1798</v>
      </c>
      <c r="C85" s="19">
        <v>0</v>
      </c>
      <c r="D85" s="19">
        <v>0</v>
      </c>
      <c r="E85" s="19">
        <v>0</v>
      </c>
      <c r="F85" s="19">
        <v>20142</v>
      </c>
    </row>
    <row r="86" spans="1:6" x14ac:dyDescent="0.25">
      <c r="A86">
        <v>283</v>
      </c>
      <c r="B86" t="s">
        <v>1799</v>
      </c>
      <c r="C86" s="19">
        <v>32212</v>
      </c>
      <c r="D86" s="19">
        <v>32780</v>
      </c>
      <c r="E86" s="19">
        <v>33490</v>
      </c>
      <c r="F86" s="19">
        <v>34200</v>
      </c>
    </row>
    <row r="87" spans="1:6" x14ac:dyDescent="0.25">
      <c r="A87">
        <v>284</v>
      </c>
      <c r="B87" t="s">
        <v>1800</v>
      </c>
      <c r="C87" s="19">
        <v>22698</v>
      </c>
      <c r="D87" s="19">
        <v>22982</v>
      </c>
      <c r="E87" s="19">
        <v>23266</v>
      </c>
      <c r="F87" s="19">
        <v>23550</v>
      </c>
    </row>
    <row r="88" spans="1:6" x14ac:dyDescent="0.25">
      <c r="A88">
        <v>286</v>
      </c>
      <c r="B88" t="s">
        <v>1801</v>
      </c>
      <c r="C88" s="19">
        <v>22840</v>
      </c>
      <c r="D88" s="19">
        <v>23124</v>
      </c>
      <c r="E88" s="19">
        <v>23408</v>
      </c>
      <c r="F88" s="19">
        <v>23692</v>
      </c>
    </row>
    <row r="89" spans="1:6" x14ac:dyDescent="0.25">
      <c r="A89">
        <v>294</v>
      </c>
      <c r="B89" t="s">
        <v>1802</v>
      </c>
      <c r="C89" s="19">
        <v>27668</v>
      </c>
      <c r="D89" s="19">
        <v>28094</v>
      </c>
      <c r="E89" s="19">
        <v>28520</v>
      </c>
      <c r="F89" s="19">
        <v>28946</v>
      </c>
    </row>
    <row r="90" spans="1:6" x14ac:dyDescent="0.25">
      <c r="A90">
        <v>297</v>
      </c>
      <c r="B90" t="s">
        <v>1803</v>
      </c>
      <c r="C90" s="19">
        <v>0</v>
      </c>
      <c r="D90" s="19">
        <v>0</v>
      </c>
      <c r="E90" s="19">
        <v>0</v>
      </c>
      <c r="F90" s="19">
        <v>0</v>
      </c>
    </row>
    <row r="91" spans="1:6" x14ac:dyDescent="0.25">
      <c r="A91">
        <v>299</v>
      </c>
      <c r="B91" t="s">
        <v>1804</v>
      </c>
      <c r="C91" s="19">
        <v>0</v>
      </c>
      <c r="D91" s="19">
        <v>0</v>
      </c>
      <c r="E91" s="19">
        <v>0</v>
      </c>
      <c r="F91" s="19">
        <v>0</v>
      </c>
    </row>
    <row r="92" spans="1:6" x14ac:dyDescent="0.25">
      <c r="A92">
        <v>300</v>
      </c>
      <c r="B92" t="s">
        <v>1805</v>
      </c>
      <c r="C92" s="19">
        <v>0</v>
      </c>
      <c r="D92" s="19">
        <v>0</v>
      </c>
      <c r="E92" s="19">
        <v>0</v>
      </c>
      <c r="F92" s="19">
        <v>0</v>
      </c>
    </row>
    <row r="93" spans="1:6" x14ac:dyDescent="0.25">
      <c r="A93">
        <v>306</v>
      </c>
      <c r="B93" t="s">
        <v>1806</v>
      </c>
      <c r="C93" s="19">
        <v>26532</v>
      </c>
      <c r="D93" s="19">
        <v>26958</v>
      </c>
      <c r="E93" s="19">
        <v>27384</v>
      </c>
      <c r="F93" s="19">
        <v>27810</v>
      </c>
    </row>
    <row r="94" spans="1:6" x14ac:dyDescent="0.25">
      <c r="A94">
        <v>308</v>
      </c>
      <c r="B94" t="s">
        <v>1807</v>
      </c>
      <c r="C94" s="19">
        <v>22414</v>
      </c>
      <c r="D94" s="19">
        <v>22698</v>
      </c>
      <c r="E94" s="19">
        <v>22982</v>
      </c>
      <c r="F94" s="19">
        <v>23266</v>
      </c>
    </row>
    <row r="95" spans="1:6" x14ac:dyDescent="0.25">
      <c r="A95">
        <v>309</v>
      </c>
      <c r="B95" t="s">
        <v>1808</v>
      </c>
      <c r="C95" s="19">
        <v>38318</v>
      </c>
      <c r="D95" s="19">
        <v>39170</v>
      </c>
      <c r="E95" s="19">
        <v>40022</v>
      </c>
      <c r="F95" s="19">
        <v>41016</v>
      </c>
    </row>
    <row r="96" spans="1:6" x14ac:dyDescent="0.25">
      <c r="A96">
        <v>314</v>
      </c>
      <c r="B96" t="s">
        <v>1809</v>
      </c>
      <c r="C96" s="19">
        <v>0</v>
      </c>
      <c r="D96" s="19">
        <v>0</v>
      </c>
      <c r="E96" s="19">
        <v>0</v>
      </c>
      <c r="F96" s="19">
        <v>0</v>
      </c>
    </row>
    <row r="97" spans="1:6" x14ac:dyDescent="0.25">
      <c r="A97">
        <v>316</v>
      </c>
      <c r="B97" t="s">
        <v>1810</v>
      </c>
      <c r="C97" s="19">
        <v>36548</v>
      </c>
      <c r="D97" s="19">
        <v>39548</v>
      </c>
      <c r="E97" s="19">
        <v>40590</v>
      </c>
      <c r="F97" s="19">
        <v>41584</v>
      </c>
    </row>
    <row r="98" spans="1:6" x14ac:dyDescent="0.25">
      <c r="A98">
        <v>317</v>
      </c>
      <c r="B98" t="s">
        <v>1811</v>
      </c>
      <c r="C98" s="19">
        <v>74244</v>
      </c>
      <c r="D98" s="19">
        <v>76658</v>
      </c>
      <c r="E98" s="19">
        <v>79072</v>
      </c>
      <c r="F98" s="19">
        <v>81628</v>
      </c>
    </row>
    <row r="99" spans="1:6" x14ac:dyDescent="0.25">
      <c r="A99">
        <v>318</v>
      </c>
      <c r="B99" t="s">
        <v>1812</v>
      </c>
      <c r="C99" s="19">
        <v>67854</v>
      </c>
      <c r="D99" s="19">
        <v>69984</v>
      </c>
      <c r="E99" s="19">
        <v>72114</v>
      </c>
      <c r="F99" s="19">
        <v>74386</v>
      </c>
    </row>
    <row r="100" spans="1:6" x14ac:dyDescent="0.25">
      <c r="A100">
        <v>319</v>
      </c>
      <c r="B100" t="s">
        <v>1813</v>
      </c>
      <c r="C100" s="19">
        <v>20994</v>
      </c>
      <c r="D100" s="19">
        <v>21136</v>
      </c>
      <c r="E100" s="19">
        <v>21278</v>
      </c>
      <c r="F100" s="19">
        <v>21420</v>
      </c>
    </row>
    <row r="101" spans="1:6" x14ac:dyDescent="0.25">
      <c r="A101">
        <v>330</v>
      </c>
      <c r="B101" t="s">
        <v>1814</v>
      </c>
      <c r="C101" s="19">
        <v>0</v>
      </c>
      <c r="D101" s="19">
        <v>0</v>
      </c>
      <c r="E101" s="19">
        <v>0</v>
      </c>
      <c r="F101" s="19">
        <v>0</v>
      </c>
    </row>
    <row r="102" spans="1:6" x14ac:dyDescent="0.25">
      <c r="A102">
        <v>332</v>
      </c>
      <c r="B102" t="s">
        <v>1815</v>
      </c>
      <c r="C102" s="19">
        <v>25822</v>
      </c>
      <c r="D102" s="19">
        <v>26248</v>
      </c>
      <c r="E102" s="19">
        <v>26674</v>
      </c>
      <c r="F102" s="19">
        <v>27100</v>
      </c>
    </row>
    <row r="103" spans="1:6" x14ac:dyDescent="0.25">
      <c r="A103">
        <v>333</v>
      </c>
      <c r="B103" t="s">
        <v>1816</v>
      </c>
      <c r="C103" s="19">
        <v>0</v>
      </c>
      <c r="D103" s="19">
        <v>0</v>
      </c>
      <c r="E103" s="19">
        <v>0</v>
      </c>
      <c r="F103" s="19">
        <v>0</v>
      </c>
    </row>
    <row r="104" spans="1:6" x14ac:dyDescent="0.25">
      <c r="A104">
        <v>345</v>
      </c>
      <c r="B104" t="s">
        <v>1817</v>
      </c>
      <c r="C104" s="19">
        <v>0</v>
      </c>
      <c r="D104" s="19">
        <v>0</v>
      </c>
      <c r="E104" s="19">
        <v>0</v>
      </c>
      <c r="F104" s="19">
        <v>0</v>
      </c>
    </row>
    <row r="105" spans="1:6" x14ac:dyDescent="0.25">
      <c r="A105">
        <v>347</v>
      </c>
      <c r="B105" t="s">
        <v>1818</v>
      </c>
      <c r="C105" s="19">
        <v>22698</v>
      </c>
      <c r="D105" s="19">
        <v>22982</v>
      </c>
      <c r="E105" s="19">
        <v>23266</v>
      </c>
      <c r="F105" s="19">
        <v>23550</v>
      </c>
    </row>
    <row r="106" spans="1:6" x14ac:dyDescent="0.25">
      <c r="A106">
        <v>356</v>
      </c>
      <c r="B106" t="s">
        <v>1819</v>
      </c>
      <c r="C106" s="19">
        <v>0</v>
      </c>
      <c r="D106" s="19">
        <v>0</v>
      </c>
      <c r="E106" s="19">
        <v>0</v>
      </c>
      <c r="F106" s="19">
        <v>0</v>
      </c>
    </row>
    <row r="107" spans="1:6" x14ac:dyDescent="0.25">
      <c r="A107">
        <v>361</v>
      </c>
      <c r="B107" t="s">
        <v>1820</v>
      </c>
      <c r="C107" s="19">
        <v>29088</v>
      </c>
      <c r="D107" s="19">
        <v>29514</v>
      </c>
      <c r="E107" s="19">
        <v>30082</v>
      </c>
      <c r="F107" s="19">
        <v>30650</v>
      </c>
    </row>
    <row r="108" spans="1:6" x14ac:dyDescent="0.25">
      <c r="A108">
        <v>362</v>
      </c>
      <c r="B108" t="s">
        <v>1821</v>
      </c>
      <c r="C108" s="19">
        <v>0</v>
      </c>
      <c r="D108" s="19">
        <v>0</v>
      </c>
      <c r="E108" s="19">
        <v>0</v>
      </c>
      <c r="F108" s="19">
        <v>0</v>
      </c>
    </row>
    <row r="109" spans="1:6" x14ac:dyDescent="0.25">
      <c r="A109">
        <v>363</v>
      </c>
      <c r="B109" t="s">
        <v>1822</v>
      </c>
      <c r="C109" s="19">
        <v>22272</v>
      </c>
      <c r="D109" s="19">
        <v>22414</v>
      </c>
      <c r="E109" s="19">
        <v>22698</v>
      </c>
      <c r="F109" s="19">
        <v>22982</v>
      </c>
    </row>
    <row r="110" spans="1:6" x14ac:dyDescent="0.25">
      <c r="A110">
        <v>378</v>
      </c>
      <c r="B110" t="s">
        <v>1823</v>
      </c>
      <c r="C110" s="19">
        <v>0</v>
      </c>
      <c r="D110" s="19">
        <v>0</v>
      </c>
      <c r="E110" s="19">
        <v>0</v>
      </c>
      <c r="F110" s="19">
        <v>0</v>
      </c>
    </row>
    <row r="111" spans="1:6" x14ac:dyDescent="0.25">
      <c r="A111">
        <v>381</v>
      </c>
      <c r="B111" t="s">
        <v>1824</v>
      </c>
      <c r="C111" s="19">
        <v>21136</v>
      </c>
      <c r="D111" s="19">
        <v>21278</v>
      </c>
      <c r="E111" s="19">
        <v>21420</v>
      </c>
      <c r="F111" s="19">
        <v>21562</v>
      </c>
    </row>
    <row r="112" spans="1:6" x14ac:dyDescent="0.25">
      <c r="A112">
        <v>390</v>
      </c>
      <c r="B112" t="s">
        <v>1825</v>
      </c>
      <c r="C112" s="19">
        <v>0</v>
      </c>
      <c r="D112" s="19">
        <v>0</v>
      </c>
      <c r="E112" s="19">
        <v>0</v>
      </c>
      <c r="F112" s="19">
        <v>20142</v>
      </c>
    </row>
    <row r="113" spans="1:6" x14ac:dyDescent="0.25">
      <c r="A113">
        <v>391</v>
      </c>
      <c r="B113" t="s">
        <v>1826</v>
      </c>
      <c r="C113" s="19">
        <v>0</v>
      </c>
      <c r="D113" s="19">
        <v>0</v>
      </c>
      <c r="E113" s="19">
        <v>0</v>
      </c>
      <c r="F113" s="19">
        <v>0</v>
      </c>
    </row>
    <row r="114" spans="1:6" x14ac:dyDescent="0.25">
      <c r="A114">
        <v>413</v>
      </c>
      <c r="B114" t="s">
        <v>1827</v>
      </c>
      <c r="C114" s="19">
        <v>22698</v>
      </c>
      <c r="D114" s="19">
        <v>22982</v>
      </c>
      <c r="E114" s="19">
        <v>23266</v>
      </c>
      <c r="F114" s="19">
        <v>23550</v>
      </c>
    </row>
    <row r="115" spans="1:6" x14ac:dyDescent="0.25">
      <c r="A115">
        <v>423</v>
      </c>
      <c r="B115" t="s">
        <v>1828</v>
      </c>
      <c r="C115" s="19">
        <v>0</v>
      </c>
      <c r="D115" s="19">
        <v>0</v>
      </c>
      <c r="E115" s="19">
        <v>0</v>
      </c>
      <c r="F115" s="19">
        <v>0</v>
      </c>
    </row>
    <row r="116" spans="1:6" x14ac:dyDescent="0.25">
      <c r="A116">
        <v>424</v>
      </c>
      <c r="B116" t="s">
        <v>1829</v>
      </c>
      <c r="C116" s="19">
        <v>0</v>
      </c>
      <c r="D116" s="19">
        <v>0</v>
      </c>
      <c r="E116" s="19">
        <v>0</v>
      </c>
      <c r="F116" s="19">
        <v>0</v>
      </c>
    </row>
    <row r="117" spans="1:6" x14ac:dyDescent="0.25">
      <c r="A117">
        <v>432</v>
      </c>
      <c r="B117" t="s">
        <v>1830</v>
      </c>
      <c r="C117" s="19">
        <v>98952</v>
      </c>
      <c r="D117" s="19">
        <v>102360</v>
      </c>
      <c r="E117" s="19">
        <v>105910</v>
      </c>
      <c r="F117" s="19">
        <v>109602</v>
      </c>
    </row>
    <row r="118" spans="1:6" x14ac:dyDescent="0.25">
      <c r="A118">
        <v>435</v>
      </c>
      <c r="B118" t="s">
        <v>1831</v>
      </c>
      <c r="C118" s="19">
        <v>101792</v>
      </c>
      <c r="D118" s="19">
        <v>105342</v>
      </c>
      <c r="E118" s="19">
        <v>109034</v>
      </c>
      <c r="F118" s="19">
        <v>112868</v>
      </c>
    </row>
    <row r="119" spans="1:6" x14ac:dyDescent="0.25">
      <c r="A119">
        <v>441</v>
      </c>
      <c r="B119" t="s">
        <v>1832</v>
      </c>
      <c r="C119" s="19">
        <v>0</v>
      </c>
      <c r="D119" s="19">
        <v>0</v>
      </c>
      <c r="E119" s="19">
        <v>0</v>
      </c>
      <c r="F119" s="19">
        <v>0</v>
      </c>
    </row>
    <row r="120" spans="1:6" x14ac:dyDescent="0.25">
      <c r="A120">
        <v>463</v>
      </c>
      <c r="B120" t="s">
        <v>1833</v>
      </c>
      <c r="C120" s="19">
        <v>0</v>
      </c>
      <c r="D120" s="19">
        <v>0</v>
      </c>
      <c r="E120" s="19">
        <v>0</v>
      </c>
      <c r="F120" s="19">
        <v>0</v>
      </c>
    </row>
    <row r="121" spans="1:6" x14ac:dyDescent="0.25">
      <c r="A121">
        <v>465</v>
      </c>
      <c r="B121" t="s">
        <v>1834</v>
      </c>
      <c r="C121" s="19">
        <v>0</v>
      </c>
      <c r="D121" s="19">
        <v>0</v>
      </c>
      <c r="E121" s="19">
        <v>0</v>
      </c>
      <c r="F121" s="19">
        <v>0</v>
      </c>
    </row>
    <row r="122" spans="1:6" x14ac:dyDescent="0.25">
      <c r="A122">
        <v>466</v>
      </c>
      <c r="B122" t="s">
        <v>1835</v>
      </c>
      <c r="C122" s="19">
        <v>0</v>
      </c>
      <c r="D122" s="19">
        <v>0</v>
      </c>
      <c r="E122" s="19">
        <v>0</v>
      </c>
      <c r="F122" s="19">
        <v>0</v>
      </c>
    </row>
    <row r="123" spans="1:6" x14ac:dyDescent="0.25">
      <c r="A123">
        <v>473</v>
      </c>
      <c r="B123" t="s">
        <v>1836</v>
      </c>
      <c r="C123" s="19">
        <v>28520</v>
      </c>
      <c r="D123" s="19">
        <v>28946</v>
      </c>
      <c r="E123" s="19">
        <v>29372</v>
      </c>
      <c r="F123" s="19">
        <v>29940</v>
      </c>
    </row>
    <row r="124" spans="1:6" x14ac:dyDescent="0.25">
      <c r="A124">
        <v>477</v>
      </c>
      <c r="B124" t="s">
        <v>1837</v>
      </c>
      <c r="C124" s="19">
        <v>22414</v>
      </c>
      <c r="D124" s="19">
        <v>22698</v>
      </c>
      <c r="E124" s="19">
        <v>22982</v>
      </c>
      <c r="F124" s="19">
        <v>23266</v>
      </c>
    </row>
    <row r="125" spans="1:6" x14ac:dyDescent="0.25">
      <c r="A125">
        <v>480</v>
      </c>
      <c r="B125" t="s">
        <v>1838</v>
      </c>
      <c r="C125" s="19">
        <v>57346</v>
      </c>
      <c r="D125" s="19">
        <v>59050</v>
      </c>
      <c r="E125" s="19">
        <v>60754</v>
      </c>
      <c r="F125" s="19">
        <v>62600</v>
      </c>
    </row>
    <row r="126" spans="1:6" x14ac:dyDescent="0.25">
      <c r="A126">
        <v>482</v>
      </c>
      <c r="B126" t="s">
        <v>1839</v>
      </c>
      <c r="C126" s="19">
        <v>23124</v>
      </c>
      <c r="D126" s="19">
        <v>23408</v>
      </c>
      <c r="E126" s="19">
        <v>23692</v>
      </c>
      <c r="F126" s="19">
        <v>23976</v>
      </c>
    </row>
    <row r="127" spans="1:6" x14ac:dyDescent="0.25">
      <c r="A127">
        <v>484</v>
      </c>
      <c r="B127" t="s">
        <v>1840</v>
      </c>
      <c r="C127" s="19">
        <v>0</v>
      </c>
      <c r="D127" s="19">
        <v>0</v>
      </c>
      <c r="E127" s="19">
        <v>20142</v>
      </c>
      <c r="F127" s="19">
        <v>20284</v>
      </c>
    </row>
    <row r="128" spans="1:6" x14ac:dyDescent="0.25">
      <c r="A128">
        <v>485</v>
      </c>
      <c r="B128" t="s">
        <v>1841</v>
      </c>
      <c r="C128" s="19">
        <v>0</v>
      </c>
      <c r="D128" s="19">
        <v>0</v>
      </c>
      <c r="E128" s="19">
        <v>0</v>
      </c>
      <c r="F128" s="19">
        <v>0</v>
      </c>
    </row>
    <row r="129" spans="1:6" x14ac:dyDescent="0.25">
      <c r="A129">
        <v>492</v>
      </c>
      <c r="B129" t="s">
        <v>1842</v>
      </c>
      <c r="C129" s="19">
        <v>24686</v>
      </c>
      <c r="D129" s="19">
        <v>24970</v>
      </c>
      <c r="E129" s="19">
        <v>25254</v>
      </c>
      <c r="F129" s="19">
        <v>25538</v>
      </c>
    </row>
    <row r="130" spans="1:6" x14ac:dyDescent="0.25">
      <c r="A130">
        <v>495</v>
      </c>
      <c r="B130" t="s">
        <v>1843</v>
      </c>
      <c r="C130" s="19">
        <v>0</v>
      </c>
      <c r="D130" s="19">
        <v>0</v>
      </c>
      <c r="E130" s="19">
        <v>0</v>
      </c>
      <c r="F130" s="19">
        <v>0</v>
      </c>
    </row>
    <row r="131" spans="1:6" x14ac:dyDescent="0.25">
      <c r="A131">
        <v>497</v>
      </c>
      <c r="B131" t="s">
        <v>1844</v>
      </c>
      <c r="C131" s="19">
        <v>0</v>
      </c>
      <c r="D131" s="19">
        <v>0</v>
      </c>
      <c r="E131" s="19">
        <v>0</v>
      </c>
      <c r="F131" s="19">
        <v>0</v>
      </c>
    </row>
    <row r="132" spans="1:6" x14ac:dyDescent="0.25">
      <c r="A132">
        <v>499</v>
      </c>
      <c r="B132" t="s">
        <v>1845</v>
      </c>
      <c r="C132" s="19">
        <v>0</v>
      </c>
      <c r="D132" s="19">
        <v>0</v>
      </c>
      <c r="E132" s="19">
        <v>0</v>
      </c>
      <c r="F132" s="19">
        <v>0</v>
      </c>
    </row>
    <row r="133" spans="1:6" x14ac:dyDescent="0.25">
      <c r="A133">
        <v>500</v>
      </c>
      <c r="B133" t="s">
        <v>1846</v>
      </c>
      <c r="C133" s="19">
        <v>0</v>
      </c>
      <c r="D133" s="19">
        <v>0</v>
      </c>
      <c r="E133" s="19">
        <v>0</v>
      </c>
      <c r="F133" s="19">
        <v>0</v>
      </c>
    </row>
    <row r="134" spans="1:6" x14ac:dyDescent="0.25">
      <c r="A134">
        <v>505</v>
      </c>
      <c r="B134" t="s">
        <v>1847</v>
      </c>
      <c r="C134" s="19">
        <v>0</v>
      </c>
      <c r="D134" s="19">
        <v>0</v>
      </c>
      <c r="E134" s="19">
        <v>0</v>
      </c>
      <c r="F134" s="19">
        <v>0</v>
      </c>
    </row>
    <row r="135" spans="1:6" x14ac:dyDescent="0.25">
      <c r="A135">
        <v>508</v>
      </c>
      <c r="B135" t="s">
        <v>1848</v>
      </c>
      <c r="C135" s="19">
        <v>0</v>
      </c>
      <c r="D135" s="19">
        <v>0</v>
      </c>
      <c r="E135" s="19">
        <v>0</v>
      </c>
      <c r="F135" s="19">
        <v>0</v>
      </c>
    </row>
    <row r="136" spans="1:6" x14ac:dyDescent="0.25">
      <c r="A136">
        <v>511</v>
      </c>
      <c r="B136" t="s">
        <v>1849</v>
      </c>
      <c r="C136" s="19">
        <v>0</v>
      </c>
      <c r="D136" s="19">
        <v>0</v>
      </c>
      <c r="E136" s="19">
        <v>0</v>
      </c>
      <c r="F136" s="19">
        <v>0</v>
      </c>
    </row>
    <row r="137" spans="1:6" x14ac:dyDescent="0.25">
      <c r="A137">
        <v>518</v>
      </c>
      <c r="B137" t="s">
        <v>1850</v>
      </c>
      <c r="C137" s="19">
        <v>21562</v>
      </c>
      <c r="D137" s="19">
        <v>21704</v>
      </c>
      <c r="E137" s="19">
        <v>21846</v>
      </c>
      <c r="F137" s="19">
        <v>21988</v>
      </c>
    </row>
    <row r="138" spans="1:6" x14ac:dyDescent="0.25">
      <c r="A138">
        <v>531</v>
      </c>
      <c r="B138" t="s">
        <v>1851</v>
      </c>
      <c r="C138" s="19">
        <v>0</v>
      </c>
      <c r="D138" s="19">
        <v>0</v>
      </c>
      <c r="E138" s="19">
        <v>0</v>
      </c>
      <c r="F138" s="19">
        <v>0</v>
      </c>
    </row>
    <row r="139" spans="1:6" x14ac:dyDescent="0.25">
      <c r="A139">
        <v>533</v>
      </c>
      <c r="B139" t="s">
        <v>1852</v>
      </c>
      <c r="C139" s="19">
        <v>0</v>
      </c>
      <c r="D139" s="19">
        <v>0</v>
      </c>
      <c r="E139" s="19">
        <v>0</v>
      </c>
      <c r="F139" s="19">
        <v>0</v>
      </c>
    </row>
    <row r="140" spans="1:6" x14ac:dyDescent="0.25">
      <c r="A140">
        <v>534</v>
      </c>
      <c r="B140" t="s">
        <v>1853</v>
      </c>
      <c r="C140" s="19">
        <v>0</v>
      </c>
      <c r="D140" s="19">
        <v>0</v>
      </c>
      <c r="E140" s="19">
        <v>0</v>
      </c>
      <c r="F140" s="19">
        <v>0</v>
      </c>
    </row>
    <row r="141" spans="1:6" x14ac:dyDescent="0.25">
      <c r="A141">
        <v>535</v>
      </c>
      <c r="B141" t="s">
        <v>1854</v>
      </c>
      <c r="C141" s="19">
        <v>39028</v>
      </c>
      <c r="D141" s="19">
        <v>39880</v>
      </c>
      <c r="E141" s="19">
        <v>40874</v>
      </c>
      <c r="F141" s="19">
        <v>41868</v>
      </c>
    </row>
    <row r="142" spans="1:6" x14ac:dyDescent="0.25">
      <c r="A142">
        <v>542</v>
      </c>
      <c r="B142" t="s">
        <v>1855</v>
      </c>
      <c r="C142" s="19">
        <v>0</v>
      </c>
      <c r="D142" s="19">
        <v>0</v>
      </c>
      <c r="E142" s="19">
        <v>0</v>
      </c>
      <c r="F142" s="19">
        <v>0</v>
      </c>
    </row>
    <row r="143" spans="1:6" x14ac:dyDescent="0.25">
      <c r="A143">
        <v>544</v>
      </c>
      <c r="B143" t="s">
        <v>1856</v>
      </c>
      <c r="C143" s="19">
        <v>33064</v>
      </c>
      <c r="D143" s="19">
        <v>33774</v>
      </c>
      <c r="E143" s="19">
        <v>34484</v>
      </c>
      <c r="F143" s="19">
        <v>35194</v>
      </c>
    </row>
    <row r="144" spans="1:6" x14ac:dyDescent="0.25">
      <c r="A144">
        <v>545</v>
      </c>
      <c r="B144" t="s">
        <v>1857</v>
      </c>
      <c r="C144" s="19">
        <v>0</v>
      </c>
      <c r="D144" s="19">
        <v>0</v>
      </c>
      <c r="E144" s="19">
        <v>0</v>
      </c>
      <c r="F144" s="19">
        <v>0</v>
      </c>
    </row>
    <row r="145" spans="1:6" x14ac:dyDescent="0.25">
      <c r="A145">
        <v>547</v>
      </c>
      <c r="B145" t="s">
        <v>1858</v>
      </c>
      <c r="C145" s="19">
        <v>0</v>
      </c>
      <c r="D145" s="19">
        <v>0</v>
      </c>
      <c r="E145" s="19">
        <v>0</v>
      </c>
      <c r="F145" s="19">
        <v>0</v>
      </c>
    </row>
    <row r="146" spans="1:6" x14ac:dyDescent="0.25">
      <c r="A146">
        <v>548</v>
      </c>
      <c r="B146" t="s">
        <v>1859</v>
      </c>
      <c r="C146" s="19">
        <v>0</v>
      </c>
      <c r="D146" s="19">
        <v>0</v>
      </c>
      <c r="E146" s="19">
        <v>0</v>
      </c>
      <c r="F146" s="19">
        <v>0</v>
      </c>
    </row>
    <row r="147" spans="1:6" x14ac:dyDescent="0.25">
      <c r="A147">
        <v>549</v>
      </c>
      <c r="B147" t="s">
        <v>1860</v>
      </c>
      <c r="C147" s="19">
        <v>25680</v>
      </c>
      <c r="D147" s="19">
        <v>25964</v>
      </c>
      <c r="E147" s="19">
        <v>26390</v>
      </c>
      <c r="F147" s="19">
        <v>26816</v>
      </c>
    </row>
    <row r="148" spans="1:6" x14ac:dyDescent="0.25">
      <c r="A148">
        <v>550</v>
      </c>
      <c r="B148" t="s">
        <v>1861</v>
      </c>
      <c r="C148" s="19">
        <v>0</v>
      </c>
      <c r="D148" s="19">
        <v>0</v>
      </c>
      <c r="E148" s="19">
        <v>0</v>
      </c>
      <c r="F148" s="19">
        <v>0</v>
      </c>
    </row>
    <row r="149" spans="1:6" x14ac:dyDescent="0.25">
      <c r="A149">
        <v>553</v>
      </c>
      <c r="B149" t="s">
        <v>1862</v>
      </c>
      <c r="C149" s="19">
        <v>0</v>
      </c>
      <c r="D149" s="19">
        <v>0</v>
      </c>
      <c r="E149" s="19">
        <v>0</v>
      </c>
      <c r="F149" s="19">
        <v>0</v>
      </c>
    </row>
    <row r="150" spans="1:6" x14ac:dyDescent="0.25">
      <c r="A150">
        <v>561</v>
      </c>
      <c r="B150" t="s">
        <v>1863</v>
      </c>
      <c r="C150" s="19">
        <v>0</v>
      </c>
      <c r="D150" s="19">
        <v>0</v>
      </c>
      <c r="E150" s="19">
        <v>0</v>
      </c>
      <c r="F150" s="19">
        <v>0</v>
      </c>
    </row>
    <row r="151" spans="1:6" x14ac:dyDescent="0.25">
      <c r="A151">
        <v>564</v>
      </c>
      <c r="B151" t="s">
        <v>1864</v>
      </c>
      <c r="C151" s="19">
        <v>34626</v>
      </c>
      <c r="D151" s="19">
        <v>35336</v>
      </c>
      <c r="E151" s="19">
        <v>36046</v>
      </c>
      <c r="F151" s="19">
        <v>36898</v>
      </c>
    </row>
    <row r="152" spans="1:6" x14ac:dyDescent="0.25">
      <c r="A152">
        <v>577</v>
      </c>
      <c r="B152" t="s">
        <v>1865</v>
      </c>
      <c r="C152" s="19">
        <v>0</v>
      </c>
      <c r="D152" s="19">
        <v>0</v>
      </c>
      <c r="E152" s="19">
        <v>0</v>
      </c>
      <c r="F152" s="19">
        <v>0</v>
      </c>
    </row>
    <row r="153" spans="1:6" x14ac:dyDescent="0.25">
      <c r="A153">
        <v>578</v>
      </c>
      <c r="B153" t="s">
        <v>1866</v>
      </c>
      <c r="C153" s="19">
        <v>24260</v>
      </c>
      <c r="D153" s="19">
        <v>24544</v>
      </c>
      <c r="E153" s="19">
        <v>24828</v>
      </c>
      <c r="F153" s="19">
        <v>25112</v>
      </c>
    </row>
    <row r="154" spans="1:6" x14ac:dyDescent="0.25">
      <c r="A154">
        <v>581</v>
      </c>
      <c r="B154" t="s">
        <v>1867</v>
      </c>
      <c r="C154" s="19">
        <v>0</v>
      </c>
      <c r="D154" s="19">
        <v>0</v>
      </c>
      <c r="E154" s="19">
        <v>0</v>
      </c>
      <c r="F154" s="19">
        <v>0</v>
      </c>
    </row>
    <row r="155" spans="1:6" x14ac:dyDescent="0.25">
      <c r="A155">
        <v>592</v>
      </c>
      <c r="B155" t="s">
        <v>1868</v>
      </c>
      <c r="C155" s="19">
        <v>0</v>
      </c>
      <c r="D155" s="19">
        <v>0</v>
      </c>
      <c r="E155" s="19">
        <v>0</v>
      </c>
      <c r="F155" s="19">
        <v>0</v>
      </c>
    </row>
    <row r="156" spans="1:6" x14ac:dyDescent="0.25">
      <c r="A156">
        <v>593</v>
      </c>
      <c r="B156" t="s">
        <v>1869</v>
      </c>
      <c r="C156" s="19">
        <v>35904</v>
      </c>
      <c r="D156" s="19">
        <v>36614</v>
      </c>
      <c r="E156" s="19">
        <v>37466</v>
      </c>
      <c r="F156" s="19">
        <v>38318</v>
      </c>
    </row>
    <row r="157" spans="1:6" x14ac:dyDescent="0.25">
      <c r="A157">
        <v>595</v>
      </c>
      <c r="B157" t="s">
        <v>1870</v>
      </c>
      <c r="C157" s="19">
        <v>30792</v>
      </c>
      <c r="D157" s="19">
        <v>31360</v>
      </c>
      <c r="E157" s="19">
        <v>31928</v>
      </c>
      <c r="F157" s="19">
        <v>32496</v>
      </c>
    </row>
    <row r="158" spans="1:6" x14ac:dyDescent="0.25">
      <c r="A158">
        <v>599</v>
      </c>
      <c r="B158" t="s">
        <v>1871</v>
      </c>
      <c r="C158" s="19">
        <v>20426</v>
      </c>
      <c r="D158" s="19">
        <v>20568</v>
      </c>
      <c r="E158" s="19">
        <v>20710</v>
      </c>
      <c r="F158" s="19">
        <v>20852</v>
      </c>
    </row>
    <row r="159" spans="1:6" x14ac:dyDescent="0.25">
      <c r="A159">
        <v>600</v>
      </c>
      <c r="B159" t="s">
        <v>1872</v>
      </c>
      <c r="C159" s="19">
        <v>0</v>
      </c>
      <c r="D159" s="19">
        <v>0</v>
      </c>
      <c r="E159" s="19">
        <v>0</v>
      </c>
      <c r="F159" s="19">
        <v>0</v>
      </c>
    </row>
    <row r="160" spans="1:6" x14ac:dyDescent="0.25">
      <c r="A160">
        <v>601</v>
      </c>
      <c r="B160" t="s">
        <v>1873</v>
      </c>
      <c r="C160" s="19">
        <v>26674</v>
      </c>
      <c r="D160" s="19">
        <v>27100</v>
      </c>
      <c r="E160" s="19">
        <v>27526</v>
      </c>
      <c r="F160" s="19">
        <v>27952</v>
      </c>
    </row>
    <row r="161" spans="1:6" x14ac:dyDescent="0.25">
      <c r="A161">
        <v>621</v>
      </c>
      <c r="B161" t="s">
        <v>1874</v>
      </c>
      <c r="C161" s="19">
        <v>36472</v>
      </c>
      <c r="D161" s="19">
        <v>37324</v>
      </c>
      <c r="E161" s="19">
        <v>38176</v>
      </c>
      <c r="F161" s="19">
        <v>39028</v>
      </c>
    </row>
    <row r="162" spans="1:6" x14ac:dyDescent="0.25">
      <c r="A162">
        <v>622</v>
      </c>
      <c r="B162" t="s">
        <v>1875</v>
      </c>
      <c r="C162" s="19">
        <v>58340</v>
      </c>
      <c r="D162" s="19">
        <v>60044</v>
      </c>
      <c r="E162" s="19">
        <v>61890</v>
      </c>
      <c r="F162" s="19">
        <v>63736</v>
      </c>
    </row>
    <row r="163" spans="1:6" x14ac:dyDescent="0.25">
      <c r="A163">
        <v>623</v>
      </c>
      <c r="B163" t="s">
        <v>1876</v>
      </c>
      <c r="C163" s="19">
        <v>44850</v>
      </c>
      <c r="D163" s="19">
        <v>45986</v>
      </c>
      <c r="E163" s="19">
        <v>47122</v>
      </c>
      <c r="F163" s="19">
        <v>48400</v>
      </c>
    </row>
    <row r="164" spans="1:6" x14ac:dyDescent="0.25">
      <c r="A164">
        <v>624</v>
      </c>
      <c r="B164" t="s">
        <v>1877</v>
      </c>
      <c r="C164" s="19">
        <v>36756</v>
      </c>
      <c r="D164" s="19">
        <v>37608</v>
      </c>
      <c r="E164" s="19">
        <v>38460</v>
      </c>
      <c r="F164" s="19">
        <v>39312</v>
      </c>
    </row>
    <row r="165" spans="1:6" x14ac:dyDescent="0.25">
      <c r="A165">
        <v>625</v>
      </c>
      <c r="B165" t="s">
        <v>1878</v>
      </c>
      <c r="C165" s="19">
        <v>169810</v>
      </c>
      <c r="D165" s="19">
        <v>176200</v>
      </c>
      <c r="E165" s="19">
        <v>182732</v>
      </c>
      <c r="F165" s="19">
        <v>189548</v>
      </c>
    </row>
    <row r="166" spans="1:6" x14ac:dyDescent="0.25">
      <c r="A166">
        <v>630</v>
      </c>
      <c r="B166" t="s">
        <v>1879</v>
      </c>
      <c r="C166" s="19">
        <v>0</v>
      </c>
      <c r="D166" s="19">
        <v>0</v>
      </c>
      <c r="E166" s="19">
        <v>0</v>
      </c>
      <c r="F166" s="19">
        <v>0</v>
      </c>
    </row>
    <row r="167" spans="1:6" x14ac:dyDescent="0.25">
      <c r="A167">
        <v>640</v>
      </c>
      <c r="B167" t="s">
        <v>1880</v>
      </c>
      <c r="C167" s="19">
        <v>0</v>
      </c>
      <c r="D167" s="19">
        <v>0</v>
      </c>
      <c r="E167" s="19">
        <v>0</v>
      </c>
      <c r="F167" s="19">
        <v>0</v>
      </c>
    </row>
    <row r="168" spans="1:6" x14ac:dyDescent="0.25">
      <c r="A168">
        <v>656</v>
      </c>
      <c r="B168" t="s">
        <v>1881</v>
      </c>
      <c r="C168" s="19">
        <v>0</v>
      </c>
      <c r="D168" s="19">
        <v>0</v>
      </c>
      <c r="E168" s="19">
        <v>0</v>
      </c>
      <c r="F168" s="19">
        <v>0</v>
      </c>
    </row>
    <row r="169" spans="1:6" x14ac:dyDescent="0.25">
      <c r="A169">
        <v>659</v>
      </c>
      <c r="B169" t="s">
        <v>1882</v>
      </c>
      <c r="C169" s="19">
        <v>23692</v>
      </c>
      <c r="D169" s="19">
        <v>23976</v>
      </c>
      <c r="E169" s="19">
        <v>24260</v>
      </c>
      <c r="F169" s="19">
        <v>24544</v>
      </c>
    </row>
    <row r="170" spans="1:6" x14ac:dyDescent="0.25">
      <c r="A170">
        <v>671</v>
      </c>
      <c r="B170" t="s">
        <v>1883</v>
      </c>
      <c r="C170" s="19">
        <v>0</v>
      </c>
      <c r="D170" s="19">
        <v>0</v>
      </c>
      <c r="E170" s="19">
        <v>0</v>
      </c>
      <c r="F170" s="19">
        <v>0</v>
      </c>
    </row>
    <row r="171" spans="1:6" x14ac:dyDescent="0.25">
      <c r="A171">
        <v>682</v>
      </c>
      <c r="B171" t="s">
        <v>1884</v>
      </c>
      <c r="C171" s="19">
        <v>20284</v>
      </c>
      <c r="D171" s="19">
        <v>20426</v>
      </c>
      <c r="E171" s="19">
        <v>20568</v>
      </c>
      <c r="F171" s="19">
        <v>20710</v>
      </c>
    </row>
    <row r="172" spans="1:6" x14ac:dyDescent="0.25">
      <c r="A172">
        <v>690</v>
      </c>
      <c r="B172" t="s">
        <v>1885</v>
      </c>
      <c r="C172" s="19">
        <v>34910</v>
      </c>
      <c r="D172" s="19">
        <v>35620</v>
      </c>
      <c r="E172" s="19">
        <v>36330</v>
      </c>
      <c r="F172" s="19">
        <v>37182</v>
      </c>
    </row>
    <row r="173" spans="1:6" x14ac:dyDescent="0.25">
      <c r="A173">
        <v>695</v>
      </c>
      <c r="B173" t="s">
        <v>1886</v>
      </c>
      <c r="C173" s="19">
        <v>22130</v>
      </c>
      <c r="D173" s="19">
        <v>22272</v>
      </c>
      <c r="E173" s="19">
        <v>22414</v>
      </c>
      <c r="F173" s="19">
        <v>22698</v>
      </c>
    </row>
    <row r="174" spans="1:6" x14ac:dyDescent="0.25">
      <c r="A174">
        <v>696</v>
      </c>
      <c r="B174" t="s">
        <v>1887</v>
      </c>
      <c r="C174" s="19">
        <v>21136</v>
      </c>
      <c r="D174" s="19">
        <v>21278</v>
      </c>
      <c r="E174" s="19">
        <v>21420</v>
      </c>
      <c r="F174" s="19">
        <v>21562</v>
      </c>
    </row>
    <row r="175" spans="1:6" x14ac:dyDescent="0.25">
      <c r="A175">
        <v>698</v>
      </c>
      <c r="B175" t="s">
        <v>1888</v>
      </c>
      <c r="C175" s="19">
        <v>0</v>
      </c>
      <c r="D175" s="19">
        <v>0</v>
      </c>
      <c r="E175" s="19">
        <v>0</v>
      </c>
      <c r="F175" s="19">
        <v>0</v>
      </c>
    </row>
    <row r="176" spans="1:6" x14ac:dyDescent="0.25">
      <c r="A176">
        <v>700</v>
      </c>
      <c r="B176" t="s">
        <v>1889</v>
      </c>
      <c r="C176" s="19">
        <v>21704</v>
      </c>
      <c r="D176" s="19">
        <v>21846</v>
      </c>
      <c r="E176" s="19">
        <v>21988</v>
      </c>
      <c r="F176" s="19">
        <v>22130</v>
      </c>
    </row>
    <row r="177" spans="1:6" x14ac:dyDescent="0.25">
      <c r="A177">
        <v>701</v>
      </c>
      <c r="B177" t="s">
        <v>1890</v>
      </c>
      <c r="C177" s="19">
        <v>30792</v>
      </c>
      <c r="D177" s="19">
        <v>31360</v>
      </c>
      <c r="E177" s="19">
        <v>31928</v>
      </c>
      <c r="F177" s="19">
        <v>32496</v>
      </c>
    </row>
    <row r="178" spans="1:6" x14ac:dyDescent="0.25">
      <c r="A178">
        <v>704</v>
      </c>
      <c r="B178" t="s">
        <v>1891</v>
      </c>
      <c r="C178" s="19">
        <v>28378</v>
      </c>
      <c r="D178" s="19">
        <v>28804</v>
      </c>
      <c r="E178" s="19">
        <v>29230</v>
      </c>
      <c r="F178" s="19">
        <v>29798</v>
      </c>
    </row>
    <row r="179" spans="1:6" x14ac:dyDescent="0.25">
      <c r="A179">
        <v>706</v>
      </c>
      <c r="B179" t="s">
        <v>1892</v>
      </c>
      <c r="C179" s="19">
        <v>0</v>
      </c>
      <c r="D179" s="19">
        <v>0</v>
      </c>
      <c r="E179" s="19">
        <v>0</v>
      </c>
      <c r="F179" s="19">
        <v>0</v>
      </c>
    </row>
    <row r="180" spans="1:6" x14ac:dyDescent="0.25">
      <c r="A180">
        <v>707</v>
      </c>
      <c r="B180" t="s">
        <v>1893</v>
      </c>
      <c r="C180" s="19">
        <v>23408</v>
      </c>
      <c r="D180" s="19">
        <v>23692</v>
      </c>
      <c r="E180" s="19">
        <v>23976</v>
      </c>
      <c r="F180" s="19">
        <v>24260</v>
      </c>
    </row>
    <row r="181" spans="1:6" x14ac:dyDescent="0.25">
      <c r="A181">
        <v>709</v>
      </c>
      <c r="B181" t="s">
        <v>1894</v>
      </c>
      <c r="C181" s="19">
        <v>104632</v>
      </c>
      <c r="D181" s="19">
        <v>108324</v>
      </c>
      <c r="E181" s="19">
        <v>112158</v>
      </c>
      <c r="F181" s="19">
        <v>116134</v>
      </c>
    </row>
    <row r="182" spans="1:6" x14ac:dyDescent="0.25">
      <c r="A182">
        <v>712</v>
      </c>
      <c r="B182" t="s">
        <v>1895</v>
      </c>
      <c r="C182" s="19">
        <v>21136</v>
      </c>
      <c r="D182" s="19">
        <v>21278</v>
      </c>
      <c r="E182" s="19">
        <v>21420</v>
      </c>
      <c r="F182" s="19">
        <v>21562</v>
      </c>
    </row>
    <row r="183" spans="1:6" x14ac:dyDescent="0.25">
      <c r="A183">
        <v>716</v>
      </c>
      <c r="B183" t="s">
        <v>1896</v>
      </c>
      <c r="C183" s="19">
        <v>20852</v>
      </c>
      <c r="D183" s="19">
        <v>20994</v>
      </c>
      <c r="E183" s="19">
        <v>21136</v>
      </c>
      <c r="F183" s="19">
        <v>21278</v>
      </c>
    </row>
    <row r="184" spans="1:6" x14ac:dyDescent="0.25">
      <c r="A184">
        <v>717</v>
      </c>
      <c r="B184" t="s">
        <v>1897</v>
      </c>
      <c r="C184" s="19">
        <v>24402</v>
      </c>
      <c r="D184" s="19">
        <v>24686</v>
      </c>
      <c r="E184" s="19">
        <v>24970</v>
      </c>
      <c r="F184" s="19">
        <v>25254</v>
      </c>
    </row>
    <row r="185" spans="1:6" x14ac:dyDescent="0.25">
      <c r="A185">
        <v>719</v>
      </c>
      <c r="B185" t="s">
        <v>1898</v>
      </c>
      <c r="C185" s="19">
        <v>45276</v>
      </c>
      <c r="D185" s="19">
        <v>46412</v>
      </c>
      <c r="E185" s="19">
        <v>47690</v>
      </c>
      <c r="F185" s="19">
        <v>48968</v>
      </c>
    </row>
    <row r="186" spans="1:6" x14ac:dyDescent="0.25">
      <c r="A186">
        <v>720</v>
      </c>
      <c r="B186" t="s">
        <v>1899</v>
      </c>
      <c r="C186" s="19">
        <v>26548</v>
      </c>
      <c r="D186" s="19">
        <v>29048</v>
      </c>
      <c r="E186" s="19">
        <v>32048</v>
      </c>
      <c r="F186" s="19">
        <v>35048</v>
      </c>
    </row>
    <row r="187" spans="1:6" x14ac:dyDescent="0.25">
      <c r="A187">
        <v>721</v>
      </c>
      <c r="B187" t="s">
        <v>1900</v>
      </c>
      <c r="C187" s="19">
        <v>0</v>
      </c>
      <c r="D187" s="19">
        <v>0</v>
      </c>
      <c r="E187" s="19">
        <v>0</v>
      </c>
      <c r="F187" s="19">
        <v>0</v>
      </c>
    </row>
    <row r="188" spans="1:6" x14ac:dyDescent="0.25">
      <c r="A188">
        <v>726</v>
      </c>
      <c r="B188" t="s">
        <v>1901</v>
      </c>
      <c r="C188" s="19">
        <v>21136</v>
      </c>
      <c r="D188" s="19">
        <v>21278</v>
      </c>
      <c r="E188" s="19">
        <v>21420</v>
      </c>
      <c r="F188" s="19">
        <v>21562</v>
      </c>
    </row>
    <row r="189" spans="1:6" x14ac:dyDescent="0.25">
      <c r="A189">
        <v>727</v>
      </c>
      <c r="B189" t="s">
        <v>1902</v>
      </c>
      <c r="C189" s="19">
        <v>32496</v>
      </c>
      <c r="D189" s="19">
        <v>33064</v>
      </c>
      <c r="E189" s="19">
        <v>33774</v>
      </c>
      <c r="F189" s="19">
        <v>34484</v>
      </c>
    </row>
    <row r="190" spans="1:6" x14ac:dyDescent="0.25">
      <c r="A190">
        <v>728</v>
      </c>
      <c r="B190" t="s">
        <v>1903</v>
      </c>
      <c r="C190" s="19">
        <v>66150</v>
      </c>
      <c r="D190" s="19">
        <v>68138</v>
      </c>
      <c r="E190" s="19">
        <v>70268</v>
      </c>
      <c r="F190" s="19">
        <v>72540</v>
      </c>
    </row>
    <row r="191" spans="1:6" x14ac:dyDescent="0.25">
      <c r="A191">
        <v>738</v>
      </c>
      <c r="B191" t="s">
        <v>1904</v>
      </c>
      <c r="C191" s="19">
        <v>0</v>
      </c>
      <c r="D191" s="19">
        <v>0</v>
      </c>
      <c r="E191" s="19">
        <v>0</v>
      </c>
      <c r="F191" s="19">
        <v>0</v>
      </c>
    </row>
    <row r="192" spans="1:6" x14ac:dyDescent="0.25">
      <c r="A192">
        <v>739</v>
      </c>
      <c r="B192" t="s">
        <v>1905</v>
      </c>
      <c r="C192" s="19">
        <v>0</v>
      </c>
      <c r="D192" s="19">
        <v>0</v>
      </c>
      <c r="E192" s="19">
        <v>0</v>
      </c>
      <c r="F192" s="19">
        <v>0</v>
      </c>
    </row>
    <row r="193" spans="1:6" x14ac:dyDescent="0.25">
      <c r="A193">
        <v>740</v>
      </c>
      <c r="B193" t="s">
        <v>1906</v>
      </c>
      <c r="C193" s="19">
        <v>0</v>
      </c>
      <c r="D193" s="19">
        <v>0</v>
      </c>
      <c r="E193" s="19">
        <v>0</v>
      </c>
      <c r="F193" s="19">
        <v>0</v>
      </c>
    </row>
    <row r="194" spans="1:6" x14ac:dyDescent="0.25">
      <c r="A194">
        <v>741</v>
      </c>
      <c r="B194" t="s">
        <v>1907</v>
      </c>
      <c r="C194" s="19">
        <v>0</v>
      </c>
      <c r="D194" s="19">
        <v>0</v>
      </c>
      <c r="E194" s="19">
        <v>0</v>
      </c>
      <c r="F194" s="19">
        <v>0</v>
      </c>
    </row>
    <row r="195" spans="1:6" x14ac:dyDescent="0.25">
      <c r="A195">
        <v>742</v>
      </c>
      <c r="B195" t="s">
        <v>1908</v>
      </c>
      <c r="C195" s="19">
        <v>32212</v>
      </c>
      <c r="D195" s="19">
        <v>32780</v>
      </c>
      <c r="E195" s="19">
        <v>33490</v>
      </c>
      <c r="F195" s="19">
        <v>34200</v>
      </c>
    </row>
    <row r="196" spans="1:6" x14ac:dyDescent="0.25">
      <c r="A196">
        <v>743</v>
      </c>
      <c r="B196" t="s">
        <v>1909</v>
      </c>
      <c r="C196" s="19">
        <v>0</v>
      </c>
      <c r="D196" s="19">
        <v>0</v>
      </c>
      <c r="E196" s="19">
        <v>0</v>
      </c>
      <c r="F196" s="19">
        <v>0</v>
      </c>
    </row>
    <row r="197" spans="1:6" x14ac:dyDescent="0.25">
      <c r="A197">
        <v>745</v>
      </c>
      <c r="B197" t="s">
        <v>1910</v>
      </c>
      <c r="C197" s="19">
        <v>0</v>
      </c>
      <c r="D197" s="19">
        <v>0</v>
      </c>
      <c r="E197" s="19">
        <v>0</v>
      </c>
      <c r="F197" s="19">
        <v>0</v>
      </c>
    </row>
    <row r="198" spans="1:6" x14ac:dyDescent="0.25">
      <c r="A198">
        <v>748</v>
      </c>
      <c r="B198" t="s">
        <v>1911</v>
      </c>
      <c r="C198" s="19">
        <v>20852</v>
      </c>
      <c r="D198" s="19">
        <v>20994</v>
      </c>
      <c r="E198" s="19">
        <v>21136</v>
      </c>
      <c r="F198" s="19">
        <v>21278</v>
      </c>
    </row>
    <row r="199" spans="1:6" x14ac:dyDescent="0.25">
      <c r="A199">
        <v>750</v>
      </c>
      <c r="B199" t="s">
        <v>1912</v>
      </c>
      <c r="C199" s="19">
        <v>0</v>
      </c>
      <c r="D199" s="19">
        <v>0</v>
      </c>
      <c r="E199" s="19">
        <v>0</v>
      </c>
      <c r="F199" s="19">
        <v>0</v>
      </c>
    </row>
    <row r="200" spans="1:6" x14ac:dyDescent="0.25">
      <c r="A200">
        <v>756</v>
      </c>
      <c r="B200" t="s">
        <v>1913</v>
      </c>
      <c r="C200" s="19">
        <v>0</v>
      </c>
      <c r="D200" s="19">
        <v>0</v>
      </c>
      <c r="E200" s="19">
        <v>0</v>
      </c>
      <c r="F200" s="19">
        <v>0</v>
      </c>
    </row>
    <row r="201" spans="1:6" x14ac:dyDescent="0.25">
      <c r="A201">
        <v>761</v>
      </c>
      <c r="B201" t="s">
        <v>1914</v>
      </c>
      <c r="C201" s="19">
        <v>0</v>
      </c>
      <c r="D201" s="19">
        <v>0</v>
      </c>
      <c r="E201" s="19">
        <v>0</v>
      </c>
      <c r="F201" s="19">
        <v>0</v>
      </c>
    </row>
    <row r="202" spans="1:6" x14ac:dyDescent="0.25">
      <c r="A202">
        <v>763</v>
      </c>
      <c r="B202" t="s">
        <v>1915</v>
      </c>
      <c r="C202" s="19">
        <v>0</v>
      </c>
      <c r="D202" s="19">
        <v>0</v>
      </c>
      <c r="E202" s="19">
        <v>0</v>
      </c>
      <c r="F202" s="19">
        <v>0</v>
      </c>
    </row>
    <row r="203" spans="1:6" x14ac:dyDescent="0.25">
      <c r="A203">
        <v>768</v>
      </c>
      <c r="B203" t="s">
        <v>1916</v>
      </c>
      <c r="C203" s="19">
        <v>0</v>
      </c>
      <c r="D203" s="19">
        <v>0</v>
      </c>
      <c r="E203" s="19">
        <v>0</v>
      </c>
      <c r="F203" s="19">
        <v>0</v>
      </c>
    </row>
    <row r="204" spans="1:6" x14ac:dyDescent="0.25">
      <c r="A204">
        <v>775</v>
      </c>
      <c r="B204" t="s">
        <v>1917</v>
      </c>
      <c r="C204" s="19">
        <v>0</v>
      </c>
      <c r="D204" s="19">
        <v>0</v>
      </c>
      <c r="E204" s="19">
        <v>0</v>
      </c>
      <c r="F204" s="19">
        <v>0</v>
      </c>
    </row>
    <row r="205" spans="1:6" x14ac:dyDescent="0.25">
      <c r="A205">
        <v>777</v>
      </c>
      <c r="B205" t="s">
        <v>1918</v>
      </c>
      <c r="C205" s="19">
        <v>0</v>
      </c>
      <c r="D205" s="19">
        <v>0</v>
      </c>
      <c r="E205" s="19">
        <v>0</v>
      </c>
      <c r="F205" s="19">
        <v>0</v>
      </c>
    </row>
    <row r="206" spans="1:6" x14ac:dyDescent="0.25">
      <c r="A206">
        <v>786</v>
      </c>
      <c r="B206" t="s">
        <v>1919</v>
      </c>
      <c r="C206" s="19">
        <v>0</v>
      </c>
      <c r="D206" s="19">
        <v>0</v>
      </c>
      <c r="E206" s="19">
        <v>0</v>
      </c>
      <c r="F206" s="19">
        <v>0</v>
      </c>
    </row>
    <row r="207" spans="1:6" x14ac:dyDescent="0.25">
      <c r="A207">
        <v>787</v>
      </c>
      <c r="B207" t="s">
        <v>1920</v>
      </c>
      <c r="C207" s="19">
        <v>0</v>
      </c>
      <c r="D207" s="19">
        <v>0</v>
      </c>
      <c r="E207" s="19">
        <v>0</v>
      </c>
      <c r="F207" s="19">
        <v>0</v>
      </c>
    </row>
    <row r="208" spans="1:6" x14ac:dyDescent="0.25">
      <c r="A208">
        <v>801</v>
      </c>
      <c r="B208" t="s">
        <v>1921</v>
      </c>
      <c r="C208" s="19">
        <v>31218</v>
      </c>
      <c r="D208" s="19">
        <v>31786</v>
      </c>
      <c r="E208" s="19">
        <v>32354</v>
      </c>
      <c r="F208" s="19">
        <v>32922</v>
      </c>
    </row>
    <row r="209" spans="1:6" x14ac:dyDescent="0.25">
      <c r="A209">
        <v>803</v>
      </c>
      <c r="B209" t="s">
        <v>1922</v>
      </c>
      <c r="C209" s="19">
        <v>0</v>
      </c>
      <c r="D209" s="19">
        <v>0</v>
      </c>
      <c r="E209" s="19">
        <v>0</v>
      </c>
      <c r="F209" s="19">
        <v>0</v>
      </c>
    </row>
    <row r="210" spans="1:6" x14ac:dyDescent="0.25">
      <c r="A210">
        <v>811</v>
      </c>
      <c r="B210" t="s">
        <v>1923</v>
      </c>
      <c r="C210" s="19">
        <v>0</v>
      </c>
      <c r="D210" s="19">
        <v>0</v>
      </c>
      <c r="E210" s="19">
        <v>0</v>
      </c>
      <c r="F210" s="19">
        <v>0</v>
      </c>
    </row>
    <row r="211" spans="1:6" x14ac:dyDescent="0.25">
      <c r="A211">
        <v>813</v>
      </c>
      <c r="B211" t="s">
        <v>1924</v>
      </c>
      <c r="C211" s="19">
        <v>0</v>
      </c>
      <c r="D211" s="19">
        <v>0</v>
      </c>
      <c r="E211" s="19">
        <v>0</v>
      </c>
      <c r="F211" s="19">
        <v>0</v>
      </c>
    </row>
    <row r="212" spans="1:6" x14ac:dyDescent="0.25">
      <c r="A212">
        <v>818</v>
      </c>
      <c r="B212" t="s">
        <v>1925</v>
      </c>
      <c r="C212" s="19">
        <v>0</v>
      </c>
      <c r="D212" s="19">
        <v>0</v>
      </c>
      <c r="E212" s="19">
        <v>0</v>
      </c>
      <c r="F212" s="19">
        <v>0</v>
      </c>
    </row>
    <row r="213" spans="1:6" x14ac:dyDescent="0.25">
      <c r="A213">
        <v>820</v>
      </c>
      <c r="B213" t="s">
        <v>1926</v>
      </c>
      <c r="C213" s="19">
        <v>0</v>
      </c>
      <c r="D213" s="19">
        <v>0</v>
      </c>
      <c r="E213" s="19">
        <v>0</v>
      </c>
      <c r="F213" s="19">
        <v>0</v>
      </c>
    </row>
    <row r="214" spans="1:6" x14ac:dyDescent="0.25">
      <c r="A214">
        <v>821</v>
      </c>
      <c r="B214" t="s">
        <v>1927</v>
      </c>
      <c r="C214" s="19">
        <v>0</v>
      </c>
      <c r="D214" s="19">
        <v>0</v>
      </c>
      <c r="E214" s="19">
        <v>0</v>
      </c>
      <c r="F214" s="19">
        <v>0</v>
      </c>
    </row>
    <row r="215" spans="1:6" x14ac:dyDescent="0.25">
      <c r="A215">
        <v>829</v>
      </c>
      <c r="B215" t="s">
        <v>1928</v>
      </c>
      <c r="C215" s="19">
        <v>0</v>
      </c>
      <c r="D215" s="19">
        <v>0</v>
      </c>
      <c r="E215" s="19">
        <v>20142</v>
      </c>
      <c r="F215" s="19">
        <v>20284</v>
      </c>
    </row>
    <row r="216" spans="1:6" x14ac:dyDescent="0.25">
      <c r="A216">
        <v>831</v>
      </c>
      <c r="B216" t="s">
        <v>1929</v>
      </c>
      <c r="C216" s="19">
        <v>32780</v>
      </c>
      <c r="D216" s="19">
        <v>33490</v>
      </c>
      <c r="E216" s="19">
        <v>34200</v>
      </c>
      <c r="F216" s="19">
        <v>34910</v>
      </c>
    </row>
    <row r="217" spans="1:6" x14ac:dyDescent="0.25">
      <c r="A217">
        <v>832</v>
      </c>
      <c r="B217" t="s">
        <v>1930</v>
      </c>
      <c r="C217" s="19">
        <v>22698</v>
      </c>
      <c r="D217" s="19">
        <v>22982</v>
      </c>
      <c r="E217" s="19">
        <v>23266</v>
      </c>
      <c r="F217" s="19">
        <v>23550</v>
      </c>
    </row>
    <row r="218" spans="1:6" x14ac:dyDescent="0.25">
      <c r="A218">
        <v>833</v>
      </c>
      <c r="B218" t="s">
        <v>1931</v>
      </c>
      <c r="C218" s="19">
        <v>65014</v>
      </c>
      <c r="D218" s="19">
        <v>67002</v>
      </c>
      <c r="E218" s="19">
        <v>69132</v>
      </c>
      <c r="F218" s="19">
        <v>71262</v>
      </c>
    </row>
    <row r="219" spans="1:6" x14ac:dyDescent="0.25">
      <c r="A219">
        <v>834</v>
      </c>
      <c r="B219" t="s">
        <v>1932</v>
      </c>
      <c r="C219" s="19">
        <v>28378</v>
      </c>
      <c r="D219" s="19">
        <v>28804</v>
      </c>
      <c r="E219" s="19">
        <v>29230</v>
      </c>
      <c r="F219" s="19">
        <v>29798</v>
      </c>
    </row>
    <row r="220" spans="1:6" x14ac:dyDescent="0.25">
      <c r="A220">
        <v>837</v>
      </c>
      <c r="B220" t="s">
        <v>1933</v>
      </c>
      <c r="C220" s="19">
        <v>0</v>
      </c>
      <c r="D220" s="19">
        <v>0</v>
      </c>
      <c r="E220" s="19">
        <v>0</v>
      </c>
      <c r="F220" s="19">
        <v>0</v>
      </c>
    </row>
    <row r="221" spans="1:6" x14ac:dyDescent="0.25">
      <c r="A221">
        <v>836</v>
      </c>
      <c r="B221" t="s">
        <v>1934</v>
      </c>
      <c r="C221" s="19">
        <v>0</v>
      </c>
      <c r="D221" s="19">
        <v>0</v>
      </c>
      <c r="E221" s="19">
        <v>0</v>
      </c>
      <c r="F221" s="19">
        <v>0</v>
      </c>
    </row>
    <row r="222" spans="1:6" x14ac:dyDescent="0.25">
      <c r="A222">
        <v>840</v>
      </c>
      <c r="B222" t="s">
        <v>1935</v>
      </c>
      <c r="C222" s="19">
        <v>0</v>
      </c>
      <c r="D222" s="19">
        <v>0</v>
      </c>
      <c r="E222" s="19">
        <v>0</v>
      </c>
      <c r="F222" s="19">
        <v>0</v>
      </c>
    </row>
    <row r="223" spans="1:6" x14ac:dyDescent="0.25">
      <c r="A223">
        <v>846</v>
      </c>
      <c r="B223" t="s">
        <v>1936</v>
      </c>
      <c r="C223" s="19">
        <v>22556</v>
      </c>
      <c r="D223" s="19">
        <v>22840</v>
      </c>
      <c r="E223" s="19">
        <v>23124</v>
      </c>
      <c r="F223" s="19">
        <v>23408</v>
      </c>
    </row>
    <row r="224" spans="1:6" x14ac:dyDescent="0.25">
      <c r="A224">
        <v>850</v>
      </c>
      <c r="B224" t="s">
        <v>1937</v>
      </c>
      <c r="C224" s="19">
        <v>0</v>
      </c>
      <c r="D224" s="19">
        <v>0</v>
      </c>
      <c r="E224" s="19">
        <v>0</v>
      </c>
      <c r="F224" s="19">
        <v>0</v>
      </c>
    </row>
    <row r="225" spans="1:6" x14ac:dyDescent="0.25">
      <c r="A225">
        <v>852</v>
      </c>
      <c r="B225" t="s">
        <v>1938</v>
      </c>
      <c r="C225" s="19">
        <v>0</v>
      </c>
      <c r="D225" s="19">
        <v>0</v>
      </c>
      <c r="E225" s="19">
        <v>0</v>
      </c>
      <c r="F225" s="19">
        <v>0</v>
      </c>
    </row>
    <row r="226" spans="1:6" x14ac:dyDescent="0.25">
      <c r="A226">
        <v>857</v>
      </c>
      <c r="B226" t="s">
        <v>1939</v>
      </c>
      <c r="C226" s="19">
        <v>0</v>
      </c>
      <c r="D226" s="19">
        <v>0</v>
      </c>
      <c r="E226" s="19">
        <v>0</v>
      </c>
      <c r="F226" s="19">
        <v>0</v>
      </c>
    </row>
    <row r="227" spans="1:6" x14ac:dyDescent="0.25">
      <c r="A227">
        <v>858</v>
      </c>
      <c r="B227" t="s">
        <v>1940</v>
      </c>
      <c r="C227" s="19">
        <v>0</v>
      </c>
      <c r="D227" s="19">
        <v>0</v>
      </c>
      <c r="E227" s="19">
        <v>0</v>
      </c>
      <c r="F227" s="19">
        <v>0</v>
      </c>
    </row>
    <row r="228" spans="1:6" x14ac:dyDescent="0.25">
      <c r="A228">
        <v>861</v>
      </c>
      <c r="B228" t="s">
        <v>1941</v>
      </c>
      <c r="C228" s="19">
        <v>22130</v>
      </c>
      <c r="D228" s="19">
        <v>22272</v>
      </c>
      <c r="E228" s="19">
        <v>22414</v>
      </c>
      <c r="F228" s="19">
        <v>22698</v>
      </c>
    </row>
    <row r="229" spans="1:6" x14ac:dyDescent="0.25">
      <c r="A229">
        <v>876</v>
      </c>
      <c r="B229" t="s">
        <v>1942</v>
      </c>
      <c r="C229" s="19">
        <v>0</v>
      </c>
      <c r="D229" s="19">
        <v>0</v>
      </c>
      <c r="E229" s="19">
        <v>0</v>
      </c>
      <c r="F229" s="19">
        <v>0</v>
      </c>
    </row>
    <row r="230" spans="1:6" x14ac:dyDescent="0.25">
      <c r="A230">
        <v>877</v>
      </c>
      <c r="B230" t="s">
        <v>1943</v>
      </c>
      <c r="C230" s="19">
        <v>22272</v>
      </c>
      <c r="D230" s="19">
        <v>22414</v>
      </c>
      <c r="E230" s="19">
        <v>22698</v>
      </c>
      <c r="F230" s="19">
        <v>22982</v>
      </c>
    </row>
    <row r="231" spans="1:6" x14ac:dyDescent="0.25">
      <c r="A231">
        <v>879</v>
      </c>
      <c r="B231" t="s">
        <v>1944</v>
      </c>
      <c r="C231" s="19">
        <v>0</v>
      </c>
      <c r="D231" s="19">
        <v>0</v>
      </c>
      <c r="E231" s="19">
        <v>0</v>
      </c>
      <c r="F231" s="19">
        <v>0</v>
      </c>
    </row>
    <row r="232" spans="1:6" x14ac:dyDescent="0.25">
      <c r="A232">
        <v>881</v>
      </c>
      <c r="B232" t="s">
        <v>1945</v>
      </c>
      <c r="C232" s="19">
        <v>0</v>
      </c>
      <c r="D232" s="19">
        <v>0</v>
      </c>
      <c r="E232" s="19">
        <v>0</v>
      </c>
      <c r="F232" s="19">
        <v>0</v>
      </c>
    </row>
    <row r="233" spans="1:6" x14ac:dyDescent="0.25">
      <c r="A233">
        <v>882</v>
      </c>
      <c r="B233" t="s">
        <v>1946</v>
      </c>
      <c r="C233" s="19">
        <v>0</v>
      </c>
      <c r="D233" s="19">
        <v>0</v>
      </c>
      <c r="E233" s="19">
        <v>20142</v>
      </c>
      <c r="F233" s="19">
        <v>20284</v>
      </c>
    </row>
    <row r="234" spans="1:6" x14ac:dyDescent="0.25">
      <c r="A234">
        <v>883</v>
      </c>
      <c r="B234" t="s">
        <v>1947</v>
      </c>
      <c r="C234" s="19">
        <v>21704</v>
      </c>
      <c r="D234" s="19">
        <v>21846</v>
      </c>
      <c r="E234" s="19">
        <v>21988</v>
      </c>
      <c r="F234" s="19">
        <v>22130</v>
      </c>
    </row>
    <row r="235" spans="1:6" x14ac:dyDescent="0.25">
      <c r="A235">
        <v>885</v>
      </c>
      <c r="B235" t="s">
        <v>1948</v>
      </c>
      <c r="C235" s="19">
        <v>22272</v>
      </c>
      <c r="D235" s="19">
        <v>22414</v>
      </c>
      <c r="E235" s="19">
        <v>22698</v>
      </c>
      <c r="F235" s="19">
        <v>22982</v>
      </c>
    </row>
    <row r="236" spans="1:6" x14ac:dyDescent="0.25">
      <c r="A236">
        <v>891</v>
      </c>
      <c r="B236" t="s">
        <v>1949</v>
      </c>
      <c r="C236" s="19">
        <v>0</v>
      </c>
      <c r="D236" s="19">
        <v>0</v>
      </c>
      <c r="E236" s="19">
        <v>0</v>
      </c>
      <c r="F236" s="19">
        <v>0</v>
      </c>
    </row>
    <row r="237" spans="1:6" x14ac:dyDescent="0.25">
      <c r="A237">
        <v>911</v>
      </c>
      <c r="B237" t="s">
        <v>1950</v>
      </c>
      <c r="C237" s="19">
        <v>32070</v>
      </c>
      <c r="D237" s="19">
        <v>32638</v>
      </c>
      <c r="E237" s="19">
        <v>33348</v>
      </c>
      <c r="F237" s="19">
        <v>34058</v>
      </c>
    </row>
    <row r="238" spans="1:6" x14ac:dyDescent="0.25">
      <c r="A238">
        <v>912</v>
      </c>
      <c r="B238" t="s">
        <v>1951</v>
      </c>
      <c r="C238" s="19">
        <v>22414</v>
      </c>
      <c r="D238" s="19">
        <v>22698</v>
      </c>
      <c r="E238" s="19">
        <v>22982</v>
      </c>
      <c r="F238" s="19">
        <v>23266</v>
      </c>
    </row>
    <row r="239" spans="1:6" x14ac:dyDescent="0.25">
      <c r="A239">
        <v>914</v>
      </c>
      <c r="B239" t="s">
        <v>1952</v>
      </c>
      <c r="C239" s="19">
        <v>23976</v>
      </c>
      <c r="D239" s="19">
        <v>24260</v>
      </c>
      <c r="E239" s="19">
        <v>24544</v>
      </c>
      <c r="F239" s="19">
        <v>24828</v>
      </c>
    </row>
    <row r="240" spans="1:6" x14ac:dyDescent="0.25">
      <c r="A240">
        <v>1001</v>
      </c>
      <c r="B240" t="s">
        <v>1953</v>
      </c>
      <c r="C240" s="19">
        <v>0</v>
      </c>
      <c r="D240" s="19">
        <v>0</v>
      </c>
      <c r="E240" s="19">
        <v>0</v>
      </c>
      <c r="F240" s="19">
        <v>0</v>
      </c>
    </row>
    <row r="241" spans="1:6" x14ac:dyDescent="0.25">
      <c r="A241">
        <v>1094</v>
      </c>
      <c r="B241" t="s">
        <v>569</v>
      </c>
      <c r="C241" s="19">
        <v>43998</v>
      </c>
      <c r="D241" s="19">
        <v>45134</v>
      </c>
      <c r="E241" s="19">
        <v>46270</v>
      </c>
      <c r="F241" s="19">
        <v>47548</v>
      </c>
    </row>
    <row r="242" spans="1:6" x14ac:dyDescent="0.25">
      <c r="A242">
        <v>1115</v>
      </c>
      <c r="B242" t="s">
        <v>570</v>
      </c>
      <c r="C242" s="19">
        <v>46128</v>
      </c>
      <c r="D242" s="19">
        <v>47264</v>
      </c>
      <c r="E242" s="19">
        <v>48542</v>
      </c>
      <c r="F242" s="19">
        <v>49820</v>
      </c>
    </row>
    <row r="243" spans="1:6" x14ac:dyDescent="0.25">
      <c r="A243">
        <v>1435</v>
      </c>
      <c r="B243" t="s">
        <v>571</v>
      </c>
      <c r="C243" s="19">
        <v>31218</v>
      </c>
      <c r="D243" s="19">
        <v>31786</v>
      </c>
      <c r="E243" s="19">
        <v>32354</v>
      </c>
      <c r="F243" s="19">
        <v>32922</v>
      </c>
    </row>
    <row r="244" spans="1:6" x14ac:dyDescent="0.25">
      <c r="A244">
        <v>1480</v>
      </c>
      <c r="B244" t="s">
        <v>572</v>
      </c>
      <c r="C244" s="19">
        <v>26048</v>
      </c>
      <c r="D244" s="19">
        <v>28548</v>
      </c>
      <c r="E244" s="19">
        <v>31548</v>
      </c>
      <c r="F244" s="19">
        <v>34548</v>
      </c>
    </row>
    <row r="245" spans="1:6" x14ac:dyDescent="0.25">
      <c r="A245">
        <v>2071</v>
      </c>
      <c r="B245" t="s">
        <v>1954</v>
      </c>
      <c r="C245" s="19">
        <v>0</v>
      </c>
      <c r="D245" s="19">
        <v>0</v>
      </c>
      <c r="E245" s="19">
        <v>0</v>
      </c>
      <c r="F245" s="19">
        <v>0</v>
      </c>
    </row>
    <row r="246" spans="1:6" x14ac:dyDescent="0.25">
      <c r="A246">
        <v>2125</v>
      </c>
      <c r="B246" t="s">
        <v>1955</v>
      </c>
      <c r="C246" s="19">
        <v>0</v>
      </c>
      <c r="D246" s="19">
        <v>0</v>
      </c>
      <c r="E246" s="19">
        <v>0</v>
      </c>
      <c r="F246" s="19">
        <v>0</v>
      </c>
    </row>
    <row r="247" spans="1:6" x14ac:dyDescent="0.25">
      <c r="A247">
        <v>2134</v>
      </c>
      <c r="B247" t="s">
        <v>1956</v>
      </c>
      <c r="C247" s="19">
        <v>0</v>
      </c>
      <c r="D247" s="19">
        <v>0</v>
      </c>
      <c r="E247" s="19">
        <v>0</v>
      </c>
      <c r="F247" s="19">
        <v>0</v>
      </c>
    </row>
    <row r="248" spans="1:6" x14ac:dyDescent="0.25">
      <c r="A248">
        <v>2135</v>
      </c>
      <c r="B248" t="s">
        <v>1957</v>
      </c>
      <c r="C248" s="19">
        <v>0</v>
      </c>
      <c r="D248" s="19">
        <v>0</v>
      </c>
      <c r="E248" s="19">
        <v>0</v>
      </c>
      <c r="F248" s="19">
        <v>0</v>
      </c>
    </row>
    <row r="249" spans="1:6" x14ac:dyDescent="0.25">
      <c r="A249">
        <v>2137</v>
      </c>
      <c r="B249" t="s">
        <v>1958</v>
      </c>
      <c r="C249" s="19">
        <v>0</v>
      </c>
      <c r="D249" s="19">
        <v>0</v>
      </c>
      <c r="E249" s="19">
        <v>0</v>
      </c>
      <c r="F249" s="19">
        <v>0</v>
      </c>
    </row>
    <row r="250" spans="1:6" x14ac:dyDescent="0.25">
      <c r="A250">
        <v>2142</v>
      </c>
      <c r="B250" t="s">
        <v>1959</v>
      </c>
      <c r="C250" s="19">
        <v>65724</v>
      </c>
      <c r="D250" s="19">
        <v>67712</v>
      </c>
      <c r="E250" s="19">
        <v>69842</v>
      </c>
      <c r="F250" s="19">
        <v>71972</v>
      </c>
    </row>
    <row r="251" spans="1:6" x14ac:dyDescent="0.25">
      <c r="A251">
        <v>2143</v>
      </c>
      <c r="B251" t="s">
        <v>1960</v>
      </c>
      <c r="C251" s="19">
        <v>0</v>
      </c>
      <c r="D251" s="19">
        <v>0</v>
      </c>
      <c r="E251" s="19">
        <v>0</v>
      </c>
      <c r="F251" s="19">
        <v>0</v>
      </c>
    </row>
    <row r="252" spans="1:6" x14ac:dyDescent="0.25">
      <c r="A252">
        <v>2144</v>
      </c>
      <c r="B252" t="s">
        <v>1961</v>
      </c>
      <c r="C252" s="19">
        <v>26958</v>
      </c>
      <c r="D252" s="19">
        <v>27384</v>
      </c>
      <c r="E252" s="19">
        <v>27810</v>
      </c>
      <c r="F252" s="19">
        <v>28236</v>
      </c>
    </row>
    <row r="253" spans="1:6" x14ac:dyDescent="0.25">
      <c r="A253">
        <v>2149</v>
      </c>
      <c r="B253" t="s">
        <v>1962</v>
      </c>
      <c r="C253" s="19">
        <v>0</v>
      </c>
      <c r="D253" s="19">
        <v>0</v>
      </c>
      <c r="E253" s="19">
        <v>0</v>
      </c>
      <c r="F253" s="19">
        <v>0</v>
      </c>
    </row>
    <row r="254" spans="1:6" x14ac:dyDescent="0.25">
      <c r="A254">
        <v>2154</v>
      </c>
      <c r="B254" t="s">
        <v>1963</v>
      </c>
      <c r="C254" s="19">
        <v>0</v>
      </c>
      <c r="D254" s="19">
        <v>0</v>
      </c>
      <c r="E254" s="19">
        <v>0</v>
      </c>
      <c r="F254" s="19">
        <v>0</v>
      </c>
    </row>
    <row r="255" spans="1:6" x14ac:dyDescent="0.25">
      <c r="A255">
        <v>2155</v>
      </c>
      <c r="B255" t="s">
        <v>1964</v>
      </c>
      <c r="C255" s="19">
        <v>0</v>
      </c>
      <c r="D255" s="19">
        <v>0</v>
      </c>
      <c r="E255" s="19">
        <v>0</v>
      </c>
      <c r="F255" s="19">
        <v>0</v>
      </c>
    </row>
    <row r="256" spans="1:6" x14ac:dyDescent="0.25">
      <c r="A256">
        <v>2159</v>
      </c>
      <c r="B256" t="s">
        <v>1965</v>
      </c>
      <c r="C256" s="19">
        <v>0</v>
      </c>
      <c r="D256" s="19">
        <v>0</v>
      </c>
      <c r="E256" s="19">
        <v>0</v>
      </c>
      <c r="F256" s="19">
        <v>0</v>
      </c>
    </row>
    <row r="257" spans="1:6" x14ac:dyDescent="0.25">
      <c r="A257">
        <v>2164</v>
      </c>
      <c r="B257" t="s">
        <v>1966</v>
      </c>
      <c r="C257" s="19">
        <v>26390</v>
      </c>
      <c r="D257" s="19">
        <v>26816</v>
      </c>
      <c r="E257" s="19">
        <v>27242</v>
      </c>
      <c r="F257" s="19">
        <v>27668</v>
      </c>
    </row>
    <row r="258" spans="1:6" x14ac:dyDescent="0.25">
      <c r="A258">
        <v>2165</v>
      </c>
      <c r="B258" t="s">
        <v>1967</v>
      </c>
      <c r="C258" s="19">
        <v>50530</v>
      </c>
      <c r="D258" s="19">
        <v>51950</v>
      </c>
      <c r="E258" s="19">
        <v>53370</v>
      </c>
      <c r="F258" s="19">
        <v>54932</v>
      </c>
    </row>
    <row r="259" spans="1:6" x14ac:dyDescent="0.25">
      <c r="A259">
        <v>2167</v>
      </c>
      <c r="B259" t="s">
        <v>1968</v>
      </c>
      <c r="C259" s="19">
        <v>0</v>
      </c>
      <c r="D259" s="19">
        <v>0</v>
      </c>
      <c r="E259" s="19">
        <v>0</v>
      </c>
      <c r="F259" s="19">
        <v>0</v>
      </c>
    </row>
    <row r="260" spans="1:6" x14ac:dyDescent="0.25">
      <c r="A260">
        <v>2168</v>
      </c>
      <c r="B260" t="s">
        <v>1969</v>
      </c>
      <c r="C260" s="19">
        <v>0</v>
      </c>
      <c r="D260" s="19">
        <v>0</v>
      </c>
      <c r="E260" s="19">
        <v>0</v>
      </c>
      <c r="F260" s="19">
        <v>0</v>
      </c>
    </row>
    <row r="261" spans="1:6" x14ac:dyDescent="0.25">
      <c r="A261">
        <v>2169</v>
      </c>
      <c r="B261" t="s">
        <v>1970</v>
      </c>
      <c r="C261" s="19">
        <v>0</v>
      </c>
      <c r="D261" s="19">
        <v>0</v>
      </c>
      <c r="E261" s="19">
        <v>0</v>
      </c>
      <c r="F261" s="19">
        <v>0</v>
      </c>
    </row>
    <row r="262" spans="1:6" x14ac:dyDescent="0.25">
      <c r="A262">
        <v>2170</v>
      </c>
      <c r="B262" t="s">
        <v>1971</v>
      </c>
      <c r="C262" s="19">
        <v>21846</v>
      </c>
      <c r="D262" s="19">
        <v>21988</v>
      </c>
      <c r="E262" s="19">
        <v>22130</v>
      </c>
      <c r="F262" s="19">
        <v>22272</v>
      </c>
    </row>
    <row r="263" spans="1:6" x14ac:dyDescent="0.25">
      <c r="A263">
        <v>2171</v>
      </c>
      <c r="B263" t="s">
        <v>1972</v>
      </c>
      <c r="C263" s="19">
        <v>0</v>
      </c>
      <c r="D263" s="19">
        <v>0</v>
      </c>
      <c r="E263" s="19">
        <v>0</v>
      </c>
      <c r="F263" s="19">
        <v>0</v>
      </c>
    </row>
    <row r="264" spans="1:6" x14ac:dyDescent="0.25">
      <c r="A264">
        <v>2172</v>
      </c>
      <c r="B264" t="s">
        <v>1973</v>
      </c>
      <c r="C264" s="19">
        <v>0</v>
      </c>
      <c r="D264" s="19">
        <v>0</v>
      </c>
      <c r="E264" s="19">
        <v>0</v>
      </c>
      <c r="F264" s="19">
        <v>0</v>
      </c>
    </row>
    <row r="265" spans="1:6" x14ac:dyDescent="0.25">
      <c r="A265">
        <v>2174</v>
      </c>
      <c r="B265" t="s">
        <v>1974</v>
      </c>
      <c r="C265" s="19">
        <v>0</v>
      </c>
      <c r="D265" s="19">
        <v>0</v>
      </c>
      <c r="E265" s="19">
        <v>20142</v>
      </c>
      <c r="F265" s="19">
        <v>20284</v>
      </c>
    </row>
    <row r="266" spans="1:6" x14ac:dyDescent="0.25">
      <c r="A266">
        <v>2176</v>
      </c>
      <c r="B266" t="s">
        <v>1975</v>
      </c>
      <c r="C266" s="19">
        <v>0</v>
      </c>
      <c r="D266" s="19">
        <v>0</v>
      </c>
      <c r="E266" s="19">
        <v>0</v>
      </c>
      <c r="F266" s="19">
        <v>0</v>
      </c>
    </row>
    <row r="267" spans="1:6" x14ac:dyDescent="0.25">
      <c r="A267">
        <v>2180</v>
      </c>
      <c r="B267" t="s">
        <v>1976</v>
      </c>
      <c r="C267" s="19">
        <v>0</v>
      </c>
      <c r="D267" s="19">
        <v>0</v>
      </c>
      <c r="E267" s="19">
        <v>0</v>
      </c>
      <c r="F267" s="19">
        <v>0</v>
      </c>
    </row>
    <row r="268" spans="1:6" x14ac:dyDescent="0.25">
      <c r="A268">
        <v>2184</v>
      </c>
      <c r="B268" t="s">
        <v>1977</v>
      </c>
      <c r="C268" s="19">
        <v>20284</v>
      </c>
      <c r="D268" s="19">
        <v>20426</v>
      </c>
      <c r="E268" s="19">
        <v>20568</v>
      </c>
      <c r="F268" s="19">
        <v>20710</v>
      </c>
    </row>
    <row r="269" spans="1:6" x14ac:dyDescent="0.25">
      <c r="A269">
        <v>2190</v>
      </c>
      <c r="B269" t="s">
        <v>1978</v>
      </c>
      <c r="C269" s="19">
        <v>33348</v>
      </c>
      <c r="D269" s="19">
        <v>34058</v>
      </c>
      <c r="E269" s="19">
        <v>34768</v>
      </c>
      <c r="F269" s="19">
        <v>35478</v>
      </c>
    </row>
    <row r="270" spans="1:6" x14ac:dyDescent="0.25">
      <c r="A270">
        <v>2198</v>
      </c>
      <c r="B270" t="s">
        <v>1979</v>
      </c>
      <c r="C270" s="19">
        <v>0</v>
      </c>
      <c r="D270" s="19">
        <v>0</v>
      </c>
      <c r="E270" s="19">
        <v>0</v>
      </c>
      <c r="F270" s="19">
        <v>0</v>
      </c>
    </row>
    <row r="271" spans="1:6" x14ac:dyDescent="0.25">
      <c r="A271">
        <v>2215</v>
      </c>
      <c r="B271" t="s">
        <v>1980</v>
      </c>
      <c r="C271" s="19">
        <v>21420</v>
      </c>
      <c r="D271" s="19">
        <v>21562</v>
      </c>
      <c r="E271" s="19">
        <v>21704</v>
      </c>
      <c r="F271" s="19">
        <v>21846</v>
      </c>
    </row>
    <row r="272" spans="1:6" x14ac:dyDescent="0.25">
      <c r="A272">
        <v>2310</v>
      </c>
      <c r="B272" t="s">
        <v>1981</v>
      </c>
      <c r="C272" s="19">
        <v>0</v>
      </c>
      <c r="D272" s="19">
        <v>0</v>
      </c>
      <c r="E272" s="19">
        <v>0</v>
      </c>
      <c r="F272" s="19">
        <v>0</v>
      </c>
    </row>
    <row r="273" spans="1:6" x14ac:dyDescent="0.25">
      <c r="A273">
        <v>2311</v>
      </c>
      <c r="B273" t="s">
        <v>1982</v>
      </c>
      <c r="C273" s="19">
        <v>30650</v>
      </c>
      <c r="D273" s="19">
        <v>31218</v>
      </c>
      <c r="E273" s="19">
        <v>31786</v>
      </c>
      <c r="F273" s="19">
        <v>32354</v>
      </c>
    </row>
    <row r="274" spans="1:6" x14ac:dyDescent="0.25">
      <c r="A274">
        <v>2342</v>
      </c>
      <c r="B274" t="s">
        <v>1983</v>
      </c>
      <c r="C274" s="19">
        <v>0</v>
      </c>
      <c r="D274" s="19">
        <v>0</v>
      </c>
      <c r="E274" s="19">
        <v>0</v>
      </c>
      <c r="F274" s="19">
        <v>0</v>
      </c>
    </row>
    <row r="275" spans="1:6" x14ac:dyDescent="0.25">
      <c r="A275">
        <v>2358</v>
      </c>
      <c r="B275" t="s">
        <v>1984</v>
      </c>
      <c r="C275" s="19">
        <v>0</v>
      </c>
      <c r="D275" s="19">
        <v>0</v>
      </c>
      <c r="E275" s="19">
        <v>0</v>
      </c>
      <c r="F275" s="19">
        <v>0</v>
      </c>
    </row>
    <row r="276" spans="1:6" x14ac:dyDescent="0.25">
      <c r="A276">
        <v>2364</v>
      </c>
      <c r="B276" t="s">
        <v>1985</v>
      </c>
      <c r="C276" s="19">
        <v>0</v>
      </c>
      <c r="D276" s="19">
        <v>0</v>
      </c>
      <c r="E276" s="19">
        <v>0</v>
      </c>
      <c r="F276" s="19">
        <v>0</v>
      </c>
    </row>
    <row r="277" spans="1:6" x14ac:dyDescent="0.25">
      <c r="A277">
        <v>2365</v>
      </c>
      <c r="B277" t="s">
        <v>1986</v>
      </c>
      <c r="C277" s="19">
        <v>0</v>
      </c>
      <c r="D277" s="19">
        <v>0</v>
      </c>
      <c r="E277" s="19">
        <v>0</v>
      </c>
      <c r="F277" s="19">
        <v>0</v>
      </c>
    </row>
    <row r="278" spans="1:6" x14ac:dyDescent="0.25">
      <c r="A278">
        <v>2396</v>
      </c>
      <c r="B278" t="s">
        <v>1987</v>
      </c>
      <c r="C278" s="19">
        <v>21420</v>
      </c>
      <c r="D278" s="19">
        <v>21562</v>
      </c>
      <c r="E278" s="19">
        <v>21704</v>
      </c>
      <c r="F278" s="19">
        <v>21846</v>
      </c>
    </row>
    <row r="279" spans="1:6" x14ac:dyDescent="0.25">
      <c r="A279">
        <v>2397</v>
      </c>
      <c r="B279" t="s">
        <v>1988</v>
      </c>
      <c r="C279" s="19">
        <v>0</v>
      </c>
      <c r="D279" s="19">
        <v>0</v>
      </c>
      <c r="E279" s="19">
        <v>0</v>
      </c>
      <c r="F279" s="19">
        <v>0</v>
      </c>
    </row>
    <row r="280" spans="1:6" x14ac:dyDescent="0.25">
      <c r="A280">
        <v>2448</v>
      </c>
      <c r="B280" t="s">
        <v>1989</v>
      </c>
      <c r="C280" s="19">
        <v>0</v>
      </c>
      <c r="D280" s="19">
        <v>0</v>
      </c>
      <c r="E280" s="19">
        <v>0</v>
      </c>
      <c r="F280" s="19">
        <v>0</v>
      </c>
    </row>
    <row r="281" spans="1:6" x14ac:dyDescent="0.25">
      <c r="A281">
        <v>2527</v>
      </c>
      <c r="B281" t="s">
        <v>1990</v>
      </c>
      <c r="C281" s="19">
        <v>0</v>
      </c>
      <c r="D281" s="19">
        <v>0</v>
      </c>
      <c r="E281" s="19">
        <v>0</v>
      </c>
      <c r="F281" s="19">
        <v>0</v>
      </c>
    </row>
    <row r="282" spans="1:6" x14ac:dyDescent="0.25">
      <c r="A282">
        <v>2534</v>
      </c>
      <c r="B282" t="s">
        <v>1991</v>
      </c>
      <c r="C282" s="19">
        <v>0</v>
      </c>
      <c r="D282" s="19">
        <v>0</v>
      </c>
      <c r="E282" s="19">
        <v>0</v>
      </c>
      <c r="F282" s="19">
        <v>0</v>
      </c>
    </row>
    <row r="283" spans="1:6" x14ac:dyDescent="0.25">
      <c r="A283">
        <v>2536</v>
      </c>
      <c r="B283" t="s">
        <v>1992</v>
      </c>
      <c r="C283" s="19">
        <v>0</v>
      </c>
      <c r="D283" s="19">
        <v>0</v>
      </c>
      <c r="E283" s="19">
        <v>0</v>
      </c>
      <c r="F283" s="19">
        <v>0</v>
      </c>
    </row>
    <row r="284" spans="1:6" x14ac:dyDescent="0.25">
      <c r="A284">
        <v>2580</v>
      </c>
      <c r="B284" t="s">
        <v>1993</v>
      </c>
      <c r="C284" s="19">
        <v>29656</v>
      </c>
      <c r="D284" s="19">
        <v>30224</v>
      </c>
      <c r="E284" s="19">
        <v>30792</v>
      </c>
      <c r="F284" s="19">
        <v>31360</v>
      </c>
    </row>
    <row r="285" spans="1:6" x14ac:dyDescent="0.25">
      <c r="A285">
        <v>2609</v>
      </c>
      <c r="B285" t="s">
        <v>1994</v>
      </c>
      <c r="C285" s="19">
        <v>0</v>
      </c>
      <c r="D285" s="19">
        <v>0</v>
      </c>
      <c r="E285" s="19">
        <v>0</v>
      </c>
      <c r="F285" s="19">
        <v>0</v>
      </c>
    </row>
    <row r="286" spans="1:6" x14ac:dyDescent="0.25">
      <c r="A286">
        <v>2683</v>
      </c>
      <c r="B286" t="s">
        <v>1995</v>
      </c>
      <c r="C286" s="19">
        <v>0</v>
      </c>
      <c r="D286" s="19">
        <v>0</v>
      </c>
      <c r="E286" s="19">
        <v>0</v>
      </c>
      <c r="F286" s="19">
        <v>0</v>
      </c>
    </row>
    <row r="287" spans="1:6" x14ac:dyDescent="0.25">
      <c r="A287">
        <v>2687</v>
      </c>
      <c r="B287" t="s">
        <v>1996</v>
      </c>
      <c r="C287" s="19">
        <v>0</v>
      </c>
      <c r="D287" s="19">
        <v>0</v>
      </c>
      <c r="E287" s="19">
        <v>0</v>
      </c>
      <c r="F287" s="19">
        <v>0</v>
      </c>
    </row>
    <row r="288" spans="1:6" x14ac:dyDescent="0.25">
      <c r="A288">
        <v>2689</v>
      </c>
      <c r="B288" t="s">
        <v>1997</v>
      </c>
      <c r="C288" s="19">
        <v>21846</v>
      </c>
      <c r="D288" s="19">
        <v>21988</v>
      </c>
      <c r="E288" s="19">
        <v>22130</v>
      </c>
      <c r="F288" s="19">
        <v>22272</v>
      </c>
    </row>
    <row r="289" spans="1:6" x14ac:dyDescent="0.25">
      <c r="A289">
        <v>2711</v>
      </c>
      <c r="B289" t="s">
        <v>1998</v>
      </c>
      <c r="C289" s="19">
        <v>24686</v>
      </c>
      <c r="D289" s="19">
        <v>24970</v>
      </c>
      <c r="E289" s="19">
        <v>25254</v>
      </c>
      <c r="F289" s="19">
        <v>25538</v>
      </c>
    </row>
    <row r="290" spans="1:6" x14ac:dyDescent="0.25">
      <c r="A290">
        <v>2752</v>
      </c>
      <c r="B290" t="s">
        <v>1999</v>
      </c>
      <c r="C290" s="19">
        <v>0</v>
      </c>
      <c r="D290" s="19">
        <v>0</v>
      </c>
      <c r="E290" s="19">
        <v>0</v>
      </c>
      <c r="F290" s="19">
        <v>0</v>
      </c>
    </row>
    <row r="291" spans="1:6" x14ac:dyDescent="0.25">
      <c r="A291">
        <v>2753</v>
      </c>
      <c r="B291" t="s">
        <v>2000</v>
      </c>
      <c r="C291" s="19">
        <v>0</v>
      </c>
      <c r="D291" s="19">
        <v>0</v>
      </c>
      <c r="E291" s="19">
        <v>0</v>
      </c>
      <c r="F291" s="19">
        <v>0</v>
      </c>
    </row>
    <row r="292" spans="1:6" x14ac:dyDescent="0.25">
      <c r="A292">
        <v>2754</v>
      </c>
      <c r="B292" t="s">
        <v>2001</v>
      </c>
      <c r="C292" s="19">
        <v>26532</v>
      </c>
      <c r="D292" s="19">
        <v>26958</v>
      </c>
      <c r="E292" s="19">
        <v>27384</v>
      </c>
      <c r="F292" s="19">
        <v>27810</v>
      </c>
    </row>
    <row r="293" spans="1:6" x14ac:dyDescent="0.25">
      <c r="A293">
        <v>2769</v>
      </c>
      <c r="B293" t="s">
        <v>2002</v>
      </c>
      <c r="C293" s="19">
        <v>24118</v>
      </c>
      <c r="D293" s="19">
        <v>24402</v>
      </c>
      <c r="E293" s="19">
        <v>24686</v>
      </c>
      <c r="F293" s="19">
        <v>24970</v>
      </c>
    </row>
    <row r="294" spans="1:6" x14ac:dyDescent="0.25">
      <c r="A294">
        <v>2805</v>
      </c>
      <c r="B294" t="s">
        <v>2003</v>
      </c>
      <c r="C294" s="19">
        <v>0</v>
      </c>
      <c r="D294" s="19">
        <v>0</v>
      </c>
      <c r="E294" s="19">
        <v>0</v>
      </c>
      <c r="F294" s="19">
        <v>0</v>
      </c>
    </row>
    <row r="295" spans="1:6" x14ac:dyDescent="0.25">
      <c r="A295">
        <v>2853</v>
      </c>
      <c r="B295" t="s">
        <v>2004</v>
      </c>
      <c r="C295" s="19">
        <v>0</v>
      </c>
      <c r="D295" s="19">
        <v>0</v>
      </c>
      <c r="E295" s="19">
        <v>0</v>
      </c>
      <c r="F295" s="19">
        <v>0</v>
      </c>
    </row>
    <row r="296" spans="1:6" x14ac:dyDescent="0.25">
      <c r="A296">
        <v>2854</v>
      </c>
      <c r="B296" t="s">
        <v>2005</v>
      </c>
      <c r="C296" s="19">
        <v>0</v>
      </c>
      <c r="D296" s="19">
        <v>0</v>
      </c>
      <c r="E296" s="19">
        <v>0</v>
      </c>
      <c r="F296" s="19">
        <v>0</v>
      </c>
    </row>
    <row r="297" spans="1:6" x14ac:dyDescent="0.25">
      <c r="A297">
        <v>2856</v>
      </c>
      <c r="B297" t="s">
        <v>2006</v>
      </c>
      <c r="C297" s="19">
        <v>0</v>
      </c>
      <c r="D297" s="19">
        <v>0</v>
      </c>
      <c r="E297" s="19">
        <v>0</v>
      </c>
      <c r="F297" s="19">
        <v>0</v>
      </c>
    </row>
    <row r="298" spans="1:6" x14ac:dyDescent="0.25">
      <c r="A298">
        <v>2859</v>
      </c>
      <c r="B298" t="s">
        <v>2007</v>
      </c>
      <c r="C298" s="19">
        <v>0</v>
      </c>
      <c r="D298" s="19">
        <v>0</v>
      </c>
      <c r="E298" s="19">
        <v>0</v>
      </c>
      <c r="F298" s="19">
        <v>0</v>
      </c>
    </row>
    <row r="299" spans="1:6" x14ac:dyDescent="0.25">
      <c r="A299">
        <v>2860</v>
      </c>
      <c r="B299" t="s">
        <v>2008</v>
      </c>
      <c r="C299" s="19">
        <v>0</v>
      </c>
      <c r="D299" s="19">
        <v>0</v>
      </c>
      <c r="E299" s="19">
        <v>0</v>
      </c>
      <c r="F299" s="19">
        <v>0</v>
      </c>
    </row>
    <row r="300" spans="1:6" x14ac:dyDescent="0.25">
      <c r="A300">
        <v>2884</v>
      </c>
      <c r="B300" t="s">
        <v>2009</v>
      </c>
      <c r="C300" s="19">
        <v>0</v>
      </c>
      <c r="D300" s="19">
        <v>0</v>
      </c>
      <c r="E300" s="19">
        <v>0</v>
      </c>
      <c r="F300" s="19">
        <v>0</v>
      </c>
    </row>
    <row r="301" spans="1:6" x14ac:dyDescent="0.25">
      <c r="A301">
        <v>2888</v>
      </c>
      <c r="B301" t="s">
        <v>2010</v>
      </c>
      <c r="C301" s="19">
        <v>0</v>
      </c>
      <c r="D301" s="19">
        <v>0</v>
      </c>
      <c r="E301" s="19">
        <v>0</v>
      </c>
      <c r="F301" s="19">
        <v>0</v>
      </c>
    </row>
    <row r="302" spans="1:6" x14ac:dyDescent="0.25">
      <c r="A302">
        <v>2889</v>
      </c>
      <c r="B302" t="s">
        <v>2011</v>
      </c>
      <c r="C302" s="19">
        <v>27384</v>
      </c>
      <c r="D302" s="19">
        <v>27810</v>
      </c>
      <c r="E302" s="19">
        <v>28236</v>
      </c>
      <c r="F302" s="19">
        <v>28662</v>
      </c>
    </row>
    <row r="303" spans="1:6" x14ac:dyDescent="0.25">
      <c r="A303">
        <v>2890</v>
      </c>
      <c r="B303" t="s">
        <v>2012</v>
      </c>
      <c r="C303" s="19">
        <v>0</v>
      </c>
      <c r="D303" s="19">
        <v>0</v>
      </c>
      <c r="E303" s="19">
        <v>0</v>
      </c>
      <c r="F303" s="19">
        <v>0</v>
      </c>
    </row>
    <row r="304" spans="1:6" x14ac:dyDescent="0.25">
      <c r="A304">
        <v>2895</v>
      </c>
      <c r="B304" t="s">
        <v>2013</v>
      </c>
      <c r="C304" s="19">
        <v>0</v>
      </c>
      <c r="D304" s="19">
        <v>0</v>
      </c>
      <c r="E304" s="19">
        <v>0</v>
      </c>
      <c r="F304" s="19">
        <v>0</v>
      </c>
    </row>
    <row r="305" spans="1:6" x14ac:dyDescent="0.25">
      <c r="A305">
        <v>2897</v>
      </c>
      <c r="B305" t="s">
        <v>2014</v>
      </c>
      <c r="C305" s="19">
        <v>61890</v>
      </c>
      <c r="D305" s="19">
        <v>63736</v>
      </c>
      <c r="E305" s="19">
        <v>65724</v>
      </c>
      <c r="F305" s="19">
        <v>67712</v>
      </c>
    </row>
    <row r="306" spans="1:6" x14ac:dyDescent="0.25">
      <c r="A306">
        <v>2898</v>
      </c>
      <c r="B306" t="s">
        <v>2015</v>
      </c>
      <c r="C306" s="19">
        <v>0</v>
      </c>
      <c r="D306" s="19">
        <v>0</v>
      </c>
      <c r="E306" s="19">
        <v>0</v>
      </c>
      <c r="F306" s="19">
        <v>0</v>
      </c>
    </row>
    <row r="307" spans="1:6" x14ac:dyDescent="0.25">
      <c r="A307">
        <v>2899</v>
      </c>
      <c r="B307" t="s">
        <v>2016</v>
      </c>
      <c r="C307" s="19">
        <v>0</v>
      </c>
      <c r="D307" s="19">
        <v>0</v>
      </c>
      <c r="E307" s="19">
        <v>0</v>
      </c>
      <c r="F307" s="19">
        <v>0</v>
      </c>
    </row>
    <row r="308" spans="1:6" x14ac:dyDescent="0.25">
      <c r="A308">
        <v>2902</v>
      </c>
      <c r="B308" t="s">
        <v>2017</v>
      </c>
      <c r="C308" s="19">
        <v>0</v>
      </c>
      <c r="D308" s="19">
        <v>0</v>
      </c>
      <c r="E308" s="19">
        <v>0</v>
      </c>
      <c r="F308" s="19">
        <v>0</v>
      </c>
    </row>
    <row r="309" spans="1:6" x14ac:dyDescent="0.25">
      <c r="A309">
        <v>2903</v>
      </c>
      <c r="B309" t="s">
        <v>2018</v>
      </c>
      <c r="C309" s="19">
        <v>0</v>
      </c>
      <c r="D309" s="19">
        <v>0</v>
      </c>
      <c r="E309" s="19">
        <v>0</v>
      </c>
      <c r="F309" s="19">
        <v>0</v>
      </c>
    </row>
    <row r="310" spans="1:6" x14ac:dyDescent="0.25">
      <c r="A310">
        <v>2904</v>
      </c>
      <c r="B310" t="s">
        <v>2019</v>
      </c>
      <c r="C310" s="19">
        <v>0</v>
      </c>
      <c r="D310" s="19">
        <v>0</v>
      </c>
      <c r="E310" s="19">
        <v>0</v>
      </c>
      <c r="F310" s="19">
        <v>0</v>
      </c>
    </row>
    <row r="311" spans="1:6" x14ac:dyDescent="0.25">
      <c r="A311">
        <v>2905</v>
      </c>
      <c r="B311" t="s">
        <v>2020</v>
      </c>
      <c r="C311" s="19">
        <v>21420</v>
      </c>
      <c r="D311" s="19">
        <v>21562</v>
      </c>
      <c r="E311" s="19">
        <v>21704</v>
      </c>
      <c r="F311" s="19">
        <v>21846</v>
      </c>
    </row>
    <row r="312" spans="1:6" x14ac:dyDescent="0.25">
      <c r="A312">
        <v>2906</v>
      </c>
      <c r="B312" t="s">
        <v>2021</v>
      </c>
      <c r="C312" s="19">
        <v>0</v>
      </c>
      <c r="D312" s="19">
        <v>0</v>
      </c>
      <c r="E312" s="19">
        <v>0</v>
      </c>
      <c r="F312" s="19">
        <v>0</v>
      </c>
    </row>
    <row r="313" spans="1:6" x14ac:dyDescent="0.25">
      <c r="A313">
        <v>2907</v>
      </c>
      <c r="B313" t="s">
        <v>2022</v>
      </c>
      <c r="C313" s="19">
        <v>0</v>
      </c>
      <c r="D313" s="19">
        <v>0</v>
      </c>
      <c r="E313" s="19">
        <v>0</v>
      </c>
      <c r="F313" s="19">
        <v>0</v>
      </c>
    </row>
    <row r="314" spans="1:6" x14ac:dyDescent="0.25">
      <c r="A314">
        <v>2908</v>
      </c>
      <c r="B314" t="s">
        <v>2023</v>
      </c>
      <c r="C314" s="19">
        <v>0</v>
      </c>
      <c r="D314" s="19">
        <v>0</v>
      </c>
      <c r="E314" s="19">
        <v>0</v>
      </c>
      <c r="F314" s="19">
        <v>0</v>
      </c>
    </row>
    <row r="315" spans="1:6" x14ac:dyDescent="0.25">
      <c r="A315">
        <v>2909</v>
      </c>
      <c r="B315" t="s">
        <v>1204</v>
      </c>
      <c r="C315" s="19">
        <v>41442</v>
      </c>
      <c r="D315" s="19">
        <v>42436</v>
      </c>
      <c r="E315" s="19">
        <v>43430</v>
      </c>
      <c r="F315" s="19">
        <v>44566</v>
      </c>
    </row>
    <row r="316" spans="1:6" x14ac:dyDescent="0.25">
      <c r="A316">
        <v>2910</v>
      </c>
      <c r="B316" t="s">
        <v>644</v>
      </c>
      <c r="C316" s="19">
        <v>22698</v>
      </c>
      <c r="D316" s="19">
        <v>22982</v>
      </c>
      <c r="E316" s="19">
        <v>23266</v>
      </c>
      <c r="F316" s="19">
        <v>23550</v>
      </c>
    </row>
    <row r="317" spans="1:6" x14ac:dyDescent="0.25">
      <c r="A317">
        <v>4000</v>
      </c>
      <c r="B317" t="s">
        <v>387</v>
      </c>
      <c r="C317" s="19">
        <v>0</v>
      </c>
      <c r="D317" s="19">
        <v>0</v>
      </c>
      <c r="E317" s="19">
        <v>0</v>
      </c>
      <c r="F317" s="19">
        <v>0</v>
      </c>
    </row>
    <row r="318" spans="1:6" x14ac:dyDescent="0.25">
      <c r="A318">
        <v>4001</v>
      </c>
      <c r="B318" t="s">
        <v>2024</v>
      </c>
      <c r="C318" s="19">
        <v>0</v>
      </c>
      <c r="D318" s="19">
        <v>0</v>
      </c>
      <c r="E318" s="19">
        <v>0</v>
      </c>
      <c r="F318" s="19">
        <v>0</v>
      </c>
    </row>
    <row r="319" spans="1:6" x14ac:dyDescent="0.25">
      <c r="A319">
        <v>4003</v>
      </c>
      <c r="B319" t="s">
        <v>2025</v>
      </c>
      <c r="C319" s="19">
        <v>0</v>
      </c>
      <c r="D319" s="19">
        <v>0</v>
      </c>
      <c r="E319" s="19">
        <v>0</v>
      </c>
      <c r="F319" s="19">
        <v>0</v>
      </c>
    </row>
    <row r="320" spans="1:6" x14ac:dyDescent="0.25">
      <c r="A320">
        <v>4007</v>
      </c>
      <c r="B320" t="s">
        <v>2026</v>
      </c>
      <c r="C320" s="19">
        <v>0</v>
      </c>
      <c r="D320" s="19">
        <v>0</v>
      </c>
      <c r="E320" s="19">
        <v>0</v>
      </c>
      <c r="F320" s="19">
        <v>0</v>
      </c>
    </row>
    <row r="321" spans="1:6" x14ac:dyDescent="0.25">
      <c r="A321">
        <v>4008</v>
      </c>
      <c r="B321" t="s">
        <v>2027</v>
      </c>
      <c r="C321" s="19">
        <v>0</v>
      </c>
      <c r="D321" s="19">
        <v>0</v>
      </c>
      <c r="E321" s="19">
        <v>0</v>
      </c>
      <c r="F321" s="19">
        <v>0</v>
      </c>
    </row>
    <row r="322" spans="1:6" x14ac:dyDescent="0.25">
      <c r="A322">
        <v>4011</v>
      </c>
      <c r="B322" t="s">
        <v>2028</v>
      </c>
      <c r="C322" s="19">
        <v>21420</v>
      </c>
      <c r="D322" s="19">
        <v>21562</v>
      </c>
      <c r="E322" s="19">
        <v>21704</v>
      </c>
      <c r="F322" s="19">
        <v>21846</v>
      </c>
    </row>
    <row r="323" spans="1:6" x14ac:dyDescent="0.25">
      <c r="A323">
        <v>4015</v>
      </c>
      <c r="B323" t="s">
        <v>2029</v>
      </c>
      <c r="C323" s="19">
        <v>0</v>
      </c>
      <c r="D323" s="19">
        <v>0</v>
      </c>
      <c r="E323" s="19">
        <v>0</v>
      </c>
      <c r="F323" s="19">
        <v>0</v>
      </c>
    </row>
    <row r="324" spans="1:6" x14ac:dyDescent="0.25">
      <c r="A324">
        <v>4017</v>
      </c>
      <c r="B324" t="s">
        <v>2030</v>
      </c>
      <c r="C324" s="19">
        <v>52376</v>
      </c>
      <c r="D324" s="19">
        <v>53796</v>
      </c>
      <c r="E324" s="19">
        <v>55358</v>
      </c>
      <c r="F324" s="19">
        <v>56920</v>
      </c>
    </row>
    <row r="325" spans="1:6" x14ac:dyDescent="0.25">
      <c r="A325">
        <v>4018</v>
      </c>
      <c r="B325" t="s">
        <v>2031</v>
      </c>
      <c r="C325" s="19">
        <v>0</v>
      </c>
      <c r="D325" s="19">
        <v>0</v>
      </c>
      <c r="E325" s="19">
        <v>0</v>
      </c>
      <c r="F325" s="19">
        <v>0</v>
      </c>
    </row>
    <row r="326" spans="1:6" x14ac:dyDescent="0.25">
      <c r="A326">
        <v>4020</v>
      </c>
      <c r="B326" t="s">
        <v>2032</v>
      </c>
      <c r="C326" s="19">
        <v>28946</v>
      </c>
      <c r="D326" s="19">
        <v>29372</v>
      </c>
      <c r="E326" s="19">
        <v>29940</v>
      </c>
      <c r="F326" s="19">
        <v>30508</v>
      </c>
    </row>
    <row r="327" spans="1:6" x14ac:dyDescent="0.25">
      <c r="A327">
        <v>4025</v>
      </c>
      <c r="B327" t="s">
        <v>2033</v>
      </c>
      <c r="C327" s="19">
        <v>0</v>
      </c>
      <c r="D327" s="19">
        <v>0</v>
      </c>
      <c r="E327" s="19">
        <v>0</v>
      </c>
      <c r="F327" s="19">
        <v>0</v>
      </c>
    </row>
    <row r="328" spans="1:6" x14ac:dyDescent="0.25">
      <c r="A328">
        <v>4026</v>
      </c>
      <c r="B328" t="s">
        <v>2034</v>
      </c>
      <c r="C328" s="19">
        <v>0</v>
      </c>
      <c r="D328" s="19">
        <v>0</v>
      </c>
      <c r="E328" s="19">
        <v>0</v>
      </c>
      <c r="F328" s="19">
        <v>0</v>
      </c>
    </row>
    <row r="329" spans="1:6" x14ac:dyDescent="0.25">
      <c r="A329">
        <v>4029</v>
      </c>
      <c r="B329" t="s">
        <v>2035</v>
      </c>
      <c r="C329" s="19">
        <v>0</v>
      </c>
      <c r="D329" s="19">
        <v>0</v>
      </c>
      <c r="E329" s="19">
        <v>0</v>
      </c>
      <c r="F329" s="19">
        <v>0</v>
      </c>
    </row>
    <row r="330" spans="1:6" x14ac:dyDescent="0.25">
      <c r="A330">
        <v>4030</v>
      </c>
      <c r="B330" t="s">
        <v>2036</v>
      </c>
      <c r="C330" s="19">
        <v>0</v>
      </c>
      <c r="D330" s="19">
        <v>0</v>
      </c>
      <c r="E330" s="19">
        <v>0</v>
      </c>
      <c r="F330" s="19">
        <v>0</v>
      </c>
    </row>
    <row r="331" spans="1:6" x14ac:dyDescent="0.25">
      <c r="A331">
        <v>4031</v>
      </c>
      <c r="B331" t="s">
        <v>2037</v>
      </c>
      <c r="C331" s="19">
        <v>0</v>
      </c>
      <c r="D331" s="19">
        <v>0</v>
      </c>
      <c r="E331" s="19">
        <v>20142</v>
      </c>
      <c r="F331" s="19">
        <v>20284</v>
      </c>
    </row>
    <row r="332" spans="1:6" x14ac:dyDescent="0.25">
      <c r="A332">
        <v>4035</v>
      </c>
      <c r="B332" t="s">
        <v>2038</v>
      </c>
      <c r="C332" s="19">
        <v>0</v>
      </c>
      <c r="D332" s="19">
        <v>0</v>
      </c>
      <c r="E332" s="19">
        <v>0</v>
      </c>
      <c r="F332" s="19">
        <v>0</v>
      </c>
    </row>
    <row r="333" spans="1:6" x14ac:dyDescent="0.25">
      <c r="A333">
        <v>4036</v>
      </c>
      <c r="B333" t="s">
        <v>2039</v>
      </c>
      <c r="C333" s="19">
        <v>0</v>
      </c>
      <c r="D333" s="19">
        <v>0</v>
      </c>
      <c r="E333" s="19">
        <v>0</v>
      </c>
      <c r="F333" s="19">
        <v>0</v>
      </c>
    </row>
    <row r="334" spans="1:6" x14ac:dyDescent="0.25">
      <c r="A334">
        <v>4038</v>
      </c>
      <c r="B334" t="s">
        <v>2040</v>
      </c>
      <c r="C334" s="19">
        <v>0</v>
      </c>
      <c r="D334" s="19">
        <v>0</v>
      </c>
      <c r="E334" s="19">
        <v>0</v>
      </c>
      <c r="F334" s="19">
        <v>0</v>
      </c>
    </row>
    <row r="335" spans="1:6" x14ac:dyDescent="0.25">
      <c r="A335">
        <v>4039</v>
      </c>
      <c r="B335" t="s">
        <v>2041</v>
      </c>
      <c r="C335" s="19">
        <v>20426</v>
      </c>
      <c r="D335" s="19">
        <v>20568</v>
      </c>
      <c r="E335" s="19">
        <v>20710</v>
      </c>
      <c r="F335" s="19">
        <v>20852</v>
      </c>
    </row>
    <row r="336" spans="1:6" x14ac:dyDescent="0.25">
      <c r="A336">
        <v>4042</v>
      </c>
      <c r="B336" t="s">
        <v>2042</v>
      </c>
      <c r="C336" s="19">
        <v>0</v>
      </c>
      <c r="D336" s="19">
        <v>0</v>
      </c>
      <c r="E336" s="19">
        <v>0</v>
      </c>
      <c r="F336" s="19">
        <v>0</v>
      </c>
    </row>
    <row r="337" spans="1:6" x14ac:dyDescent="0.25">
      <c r="A337">
        <v>4043</v>
      </c>
      <c r="B337" t="s">
        <v>2043</v>
      </c>
      <c r="C337" s="19">
        <v>0</v>
      </c>
      <c r="D337" s="19">
        <v>0</v>
      </c>
      <c r="E337" s="19">
        <v>0</v>
      </c>
      <c r="F337" s="19">
        <v>0</v>
      </c>
    </row>
    <row r="338" spans="1:6" x14ac:dyDescent="0.25">
      <c r="A338">
        <v>4049</v>
      </c>
      <c r="B338" t="s">
        <v>2044</v>
      </c>
      <c r="C338" s="19">
        <v>0</v>
      </c>
      <c r="D338" s="19">
        <v>0</v>
      </c>
      <c r="E338" s="19">
        <v>0</v>
      </c>
      <c r="F338" s="19">
        <v>0</v>
      </c>
    </row>
    <row r="339" spans="1:6" x14ac:dyDescent="0.25">
      <c r="A339">
        <v>4053</v>
      </c>
      <c r="B339" t="s">
        <v>2045</v>
      </c>
      <c r="C339" s="19">
        <v>0</v>
      </c>
      <c r="D339" s="19">
        <v>0</v>
      </c>
      <c r="E339" s="19">
        <v>0</v>
      </c>
      <c r="F339" s="19">
        <v>0</v>
      </c>
    </row>
    <row r="340" spans="1:6" x14ac:dyDescent="0.25">
      <c r="A340">
        <v>4056</v>
      </c>
      <c r="B340" t="s">
        <v>2046</v>
      </c>
      <c r="C340" s="19">
        <v>0</v>
      </c>
      <c r="D340" s="19">
        <v>0</v>
      </c>
      <c r="E340" s="19">
        <v>0</v>
      </c>
      <c r="F340" s="19">
        <v>0</v>
      </c>
    </row>
    <row r="341" spans="1:6" x14ac:dyDescent="0.25">
      <c r="A341">
        <v>4057</v>
      </c>
      <c r="B341" t="s">
        <v>2047</v>
      </c>
      <c r="C341" s="19">
        <v>0</v>
      </c>
      <c r="D341" s="19">
        <v>0</v>
      </c>
      <c r="E341" s="19">
        <v>0</v>
      </c>
      <c r="F341" s="19">
        <v>0</v>
      </c>
    </row>
    <row r="342" spans="1:6" x14ac:dyDescent="0.25">
      <c r="A342">
        <v>4058</v>
      </c>
      <c r="B342" t="s">
        <v>2048</v>
      </c>
      <c r="C342" s="19">
        <v>22130</v>
      </c>
      <c r="D342" s="19">
        <v>22272</v>
      </c>
      <c r="E342" s="19">
        <v>22414</v>
      </c>
      <c r="F342" s="19">
        <v>22698</v>
      </c>
    </row>
    <row r="343" spans="1:6" x14ac:dyDescent="0.25">
      <c r="A343">
        <v>4059</v>
      </c>
      <c r="B343" t="s">
        <v>2049</v>
      </c>
      <c r="C343" s="19">
        <v>0</v>
      </c>
      <c r="D343" s="19">
        <v>0</v>
      </c>
      <c r="E343" s="19">
        <v>0</v>
      </c>
      <c r="F343" s="19">
        <v>0</v>
      </c>
    </row>
    <row r="344" spans="1:6" x14ac:dyDescent="0.25">
      <c r="A344">
        <v>4067</v>
      </c>
      <c r="B344" t="s">
        <v>2050</v>
      </c>
      <c r="C344" s="19">
        <v>22698</v>
      </c>
      <c r="D344" s="19">
        <v>22982</v>
      </c>
      <c r="E344" s="19">
        <v>23266</v>
      </c>
      <c r="F344" s="19">
        <v>23550</v>
      </c>
    </row>
    <row r="345" spans="1:6" x14ac:dyDescent="0.25">
      <c r="A345">
        <v>4073</v>
      </c>
      <c r="B345" t="s">
        <v>2051</v>
      </c>
      <c r="C345" s="19">
        <v>29372</v>
      </c>
      <c r="D345" s="19">
        <v>29940</v>
      </c>
      <c r="E345" s="19">
        <v>30508</v>
      </c>
      <c r="F345" s="19">
        <v>31076</v>
      </c>
    </row>
    <row r="346" spans="1:6" x14ac:dyDescent="0.25">
      <c r="A346">
        <v>4074</v>
      </c>
      <c r="B346" t="s">
        <v>2052</v>
      </c>
      <c r="C346" s="19">
        <v>0</v>
      </c>
      <c r="D346" s="19">
        <v>0</v>
      </c>
      <c r="E346" s="19">
        <v>20142</v>
      </c>
      <c r="F346" s="19">
        <v>20284</v>
      </c>
    </row>
    <row r="347" spans="1:6" x14ac:dyDescent="0.25">
      <c r="A347">
        <v>4075</v>
      </c>
      <c r="B347" t="s">
        <v>2053</v>
      </c>
      <c r="C347" s="19">
        <v>0</v>
      </c>
      <c r="D347" s="19">
        <v>0</v>
      </c>
      <c r="E347" s="19">
        <v>0</v>
      </c>
      <c r="F347" s="19">
        <v>0</v>
      </c>
    </row>
    <row r="348" spans="1:6" x14ac:dyDescent="0.25">
      <c r="A348">
        <v>4079</v>
      </c>
      <c r="B348" t="s">
        <v>2054</v>
      </c>
      <c r="C348" s="19">
        <v>0</v>
      </c>
      <c r="D348" s="19">
        <v>0</v>
      </c>
      <c r="E348" s="19">
        <v>0</v>
      </c>
      <c r="F348" s="19">
        <v>0</v>
      </c>
    </row>
    <row r="349" spans="1:6" x14ac:dyDescent="0.25">
      <c r="A349">
        <v>4080</v>
      </c>
      <c r="B349" t="s">
        <v>2055</v>
      </c>
      <c r="C349" s="19">
        <v>0</v>
      </c>
      <c r="D349" s="19">
        <v>0</v>
      </c>
      <c r="E349" s="19">
        <v>0</v>
      </c>
      <c r="F349" s="19">
        <v>0</v>
      </c>
    </row>
    <row r="350" spans="1:6" x14ac:dyDescent="0.25">
      <c r="A350">
        <v>4081</v>
      </c>
      <c r="B350" t="s">
        <v>2056</v>
      </c>
      <c r="C350" s="19">
        <v>0</v>
      </c>
      <c r="D350" s="19">
        <v>0</v>
      </c>
      <c r="E350" s="19">
        <v>0</v>
      </c>
      <c r="F350" s="19">
        <v>0</v>
      </c>
    </row>
    <row r="351" spans="1:6" x14ac:dyDescent="0.25">
      <c r="A351">
        <v>4082</v>
      </c>
      <c r="B351" t="s">
        <v>2057</v>
      </c>
      <c r="C351" s="19">
        <v>0</v>
      </c>
      <c r="D351" s="19">
        <v>0</v>
      </c>
      <c r="E351" s="19">
        <v>0</v>
      </c>
      <c r="F351" s="19">
        <v>20142</v>
      </c>
    </row>
    <row r="352" spans="1:6" x14ac:dyDescent="0.25">
      <c r="A352">
        <v>4084</v>
      </c>
      <c r="B352" t="s">
        <v>2058</v>
      </c>
      <c r="C352" s="19">
        <v>0</v>
      </c>
      <c r="D352" s="19">
        <v>0</v>
      </c>
      <c r="E352" s="19">
        <v>0</v>
      </c>
      <c r="F352" s="19">
        <v>0</v>
      </c>
    </row>
    <row r="353" spans="1:6" x14ac:dyDescent="0.25">
      <c r="A353">
        <v>4085</v>
      </c>
      <c r="B353" t="s">
        <v>2059</v>
      </c>
      <c r="C353" s="19">
        <v>20142</v>
      </c>
      <c r="D353" s="19">
        <v>20284</v>
      </c>
      <c r="E353" s="19">
        <v>20426</v>
      </c>
      <c r="F353" s="19">
        <v>20568</v>
      </c>
    </row>
    <row r="354" spans="1:6" x14ac:dyDescent="0.25">
      <c r="A354">
        <v>4087</v>
      </c>
      <c r="B354" t="s">
        <v>2060</v>
      </c>
      <c r="C354" s="19">
        <v>0</v>
      </c>
      <c r="D354" s="19">
        <v>0</v>
      </c>
      <c r="E354" s="19">
        <v>0</v>
      </c>
      <c r="F354" s="19">
        <v>0</v>
      </c>
    </row>
    <row r="355" spans="1:6" x14ac:dyDescent="0.25">
      <c r="A355">
        <v>4088</v>
      </c>
      <c r="B355" t="s">
        <v>434</v>
      </c>
      <c r="C355" s="19">
        <v>0</v>
      </c>
      <c r="D355" s="19">
        <v>0</v>
      </c>
      <c r="E355" s="19">
        <v>0</v>
      </c>
      <c r="F355" s="19">
        <v>0</v>
      </c>
    </row>
    <row r="356" spans="1:6" x14ac:dyDescent="0.25">
      <c r="A356">
        <v>4089</v>
      </c>
      <c r="B356" t="s">
        <v>2061</v>
      </c>
      <c r="C356" s="19">
        <v>0</v>
      </c>
      <c r="D356" s="19">
        <v>0</v>
      </c>
      <c r="E356" s="19">
        <v>0</v>
      </c>
      <c r="F356" s="19">
        <v>0</v>
      </c>
    </row>
    <row r="357" spans="1:6" x14ac:dyDescent="0.25">
      <c r="A357">
        <v>4090</v>
      </c>
      <c r="B357" t="s">
        <v>2062</v>
      </c>
      <c r="C357" s="19">
        <v>0</v>
      </c>
      <c r="D357" s="19">
        <v>0</v>
      </c>
      <c r="E357" s="19">
        <v>0</v>
      </c>
      <c r="F357" s="19">
        <v>0</v>
      </c>
    </row>
    <row r="358" spans="1:6" x14ac:dyDescent="0.25">
      <c r="A358">
        <v>4092</v>
      </c>
      <c r="B358" t="s">
        <v>2063</v>
      </c>
      <c r="C358" s="19">
        <v>0</v>
      </c>
      <c r="D358" s="19">
        <v>0</v>
      </c>
      <c r="E358" s="19">
        <v>0</v>
      </c>
      <c r="F358" s="19">
        <v>0</v>
      </c>
    </row>
    <row r="359" spans="1:6" x14ac:dyDescent="0.25">
      <c r="A359">
        <v>4093</v>
      </c>
      <c r="B359" t="s">
        <v>2064</v>
      </c>
      <c r="C359" s="19">
        <v>0</v>
      </c>
      <c r="D359" s="19">
        <v>0</v>
      </c>
      <c r="E359" s="19">
        <v>0</v>
      </c>
      <c r="F359" s="19">
        <v>0</v>
      </c>
    </row>
    <row r="360" spans="1:6" x14ac:dyDescent="0.25">
      <c r="A360">
        <v>4095</v>
      </c>
      <c r="B360" t="s">
        <v>2065</v>
      </c>
      <c r="C360" s="19">
        <v>0</v>
      </c>
      <c r="D360" s="19">
        <v>0</v>
      </c>
      <c r="E360" s="19">
        <v>0</v>
      </c>
      <c r="F360" s="19">
        <v>0</v>
      </c>
    </row>
    <row r="361" spans="1:6" x14ac:dyDescent="0.25">
      <c r="A361">
        <v>4097</v>
      </c>
      <c r="B361" t="s">
        <v>2066</v>
      </c>
      <c r="C361" s="19">
        <v>0</v>
      </c>
      <c r="D361" s="19">
        <v>0</v>
      </c>
      <c r="E361" s="19">
        <v>0</v>
      </c>
      <c r="F361" s="19">
        <v>0</v>
      </c>
    </row>
    <row r="362" spans="1:6" x14ac:dyDescent="0.25">
      <c r="A362">
        <v>4098</v>
      </c>
      <c r="B362" t="s">
        <v>2067</v>
      </c>
      <c r="C362" s="19">
        <v>0</v>
      </c>
      <c r="D362" s="19">
        <v>0</v>
      </c>
      <c r="E362" s="19">
        <v>0</v>
      </c>
      <c r="F362" s="19">
        <v>0</v>
      </c>
    </row>
    <row r="363" spans="1:6" x14ac:dyDescent="0.25">
      <c r="A363">
        <v>4100</v>
      </c>
      <c r="B363" t="s">
        <v>2068</v>
      </c>
      <c r="C363" s="19">
        <v>0</v>
      </c>
      <c r="D363" s="19">
        <v>0</v>
      </c>
      <c r="E363" s="19">
        <v>0</v>
      </c>
      <c r="F363" s="19">
        <v>0</v>
      </c>
    </row>
    <row r="364" spans="1:6" x14ac:dyDescent="0.25">
      <c r="A364">
        <v>4102</v>
      </c>
      <c r="B364" t="s">
        <v>2069</v>
      </c>
      <c r="C364" s="19">
        <v>22982</v>
      </c>
      <c r="D364" s="19">
        <v>23266</v>
      </c>
      <c r="E364" s="19">
        <v>23550</v>
      </c>
      <c r="F364" s="19">
        <v>23834</v>
      </c>
    </row>
    <row r="365" spans="1:6" x14ac:dyDescent="0.25">
      <c r="A365">
        <v>4104</v>
      </c>
      <c r="B365" t="s">
        <v>2070</v>
      </c>
      <c r="C365" s="19">
        <v>0</v>
      </c>
      <c r="D365" s="19">
        <v>0</v>
      </c>
      <c r="E365" s="19">
        <v>0</v>
      </c>
      <c r="F365" s="19">
        <v>0</v>
      </c>
    </row>
    <row r="366" spans="1:6" x14ac:dyDescent="0.25">
      <c r="A366">
        <v>4105</v>
      </c>
      <c r="B366" t="s">
        <v>2071</v>
      </c>
      <c r="C366" s="19">
        <v>0</v>
      </c>
      <c r="D366" s="19">
        <v>20142</v>
      </c>
      <c r="E366" s="19">
        <v>20284</v>
      </c>
      <c r="F366" s="19">
        <v>20426</v>
      </c>
    </row>
    <row r="367" spans="1:6" x14ac:dyDescent="0.25">
      <c r="A367">
        <v>4106</v>
      </c>
      <c r="B367" t="s">
        <v>2072</v>
      </c>
      <c r="C367" s="19">
        <v>35478</v>
      </c>
      <c r="D367" s="19">
        <v>36188</v>
      </c>
      <c r="E367" s="19">
        <v>37040</v>
      </c>
      <c r="F367" s="19">
        <v>37892</v>
      </c>
    </row>
    <row r="368" spans="1:6" x14ac:dyDescent="0.25">
      <c r="A368">
        <v>4107</v>
      </c>
      <c r="B368" t="s">
        <v>2073</v>
      </c>
      <c r="C368" s="19">
        <v>25254</v>
      </c>
      <c r="D368" s="19">
        <v>25538</v>
      </c>
      <c r="E368" s="19">
        <v>25822</v>
      </c>
      <c r="F368" s="19">
        <v>26248</v>
      </c>
    </row>
    <row r="369" spans="1:6" x14ac:dyDescent="0.25">
      <c r="A369">
        <v>4110</v>
      </c>
      <c r="B369" t="s">
        <v>2074</v>
      </c>
      <c r="C369" s="19">
        <v>0</v>
      </c>
      <c r="D369" s="19">
        <v>0</v>
      </c>
      <c r="E369" s="19">
        <v>0</v>
      </c>
      <c r="F369" s="19">
        <v>0</v>
      </c>
    </row>
    <row r="370" spans="1:6" x14ac:dyDescent="0.25">
      <c r="A370">
        <v>4111</v>
      </c>
      <c r="B370" t="s">
        <v>2075</v>
      </c>
      <c r="C370" s="19">
        <v>3029</v>
      </c>
      <c r="D370" s="19">
        <v>3529</v>
      </c>
      <c r="E370" s="19">
        <v>4029</v>
      </c>
      <c r="F370" s="19">
        <v>4529</v>
      </c>
    </row>
    <row r="371" spans="1:6" x14ac:dyDescent="0.25">
      <c r="A371">
        <v>4112</v>
      </c>
      <c r="B371" t="s">
        <v>2076</v>
      </c>
      <c r="C371" s="19">
        <v>0</v>
      </c>
      <c r="D371" s="19">
        <v>0</v>
      </c>
      <c r="E371" s="19">
        <v>0</v>
      </c>
      <c r="F371" s="19">
        <v>0</v>
      </c>
    </row>
    <row r="372" spans="1:6" x14ac:dyDescent="0.25">
      <c r="A372">
        <v>4113</v>
      </c>
      <c r="B372" t="s">
        <v>2077</v>
      </c>
      <c r="C372" s="19">
        <v>0</v>
      </c>
      <c r="D372" s="19">
        <v>0</v>
      </c>
      <c r="E372" s="19">
        <v>0</v>
      </c>
      <c r="F372" s="19">
        <v>0</v>
      </c>
    </row>
    <row r="373" spans="1:6" x14ac:dyDescent="0.25">
      <c r="A373">
        <v>4115</v>
      </c>
      <c r="B373" t="s">
        <v>2078</v>
      </c>
      <c r="C373" s="19">
        <v>0</v>
      </c>
      <c r="D373" s="19">
        <v>0</v>
      </c>
      <c r="E373" s="19">
        <v>0</v>
      </c>
      <c r="F373" s="19">
        <v>0</v>
      </c>
    </row>
    <row r="374" spans="1:6" x14ac:dyDescent="0.25">
      <c r="A374">
        <v>4116</v>
      </c>
      <c r="B374" t="s">
        <v>2079</v>
      </c>
      <c r="C374" s="19">
        <v>0</v>
      </c>
      <c r="D374" s="19">
        <v>20142</v>
      </c>
      <c r="E374" s="19">
        <v>20284</v>
      </c>
      <c r="F374" s="19">
        <v>20426</v>
      </c>
    </row>
    <row r="375" spans="1:6" x14ac:dyDescent="0.25">
      <c r="A375">
        <v>4118</v>
      </c>
      <c r="B375" t="s">
        <v>2080</v>
      </c>
      <c r="C375" s="19">
        <v>0</v>
      </c>
      <c r="D375" s="19">
        <v>0</v>
      </c>
      <c r="E375" s="19">
        <v>0</v>
      </c>
      <c r="F375" s="19">
        <v>0</v>
      </c>
    </row>
    <row r="376" spans="1:6" x14ac:dyDescent="0.25">
      <c r="A376">
        <v>4119</v>
      </c>
      <c r="B376" t="s">
        <v>2081</v>
      </c>
      <c r="C376" s="19">
        <v>0</v>
      </c>
      <c r="D376" s="19">
        <v>0</v>
      </c>
      <c r="E376" s="19">
        <v>0</v>
      </c>
      <c r="F376" s="19">
        <v>0</v>
      </c>
    </row>
    <row r="377" spans="1:6" x14ac:dyDescent="0.25">
      <c r="A377">
        <v>4120</v>
      </c>
      <c r="B377" t="s">
        <v>2082</v>
      </c>
      <c r="C377" s="19">
        <v>0</v>
      </c>
      <c r="D377" s="19">
        <v>0</v>
      </c>
      <c r="E377" s="19">
        <v>0</v>
      </c>
      <c r="F377" s="19">
        <v>0</v>
      </c>
    </row>
    <row r="378" spans="1:6" x14ac:dyDescent="0.25">
      <c r="A378">
        <v>4122</v>
      </c>
      <c r="B378" t="s">
        <v>2083</v>
      </c>
      <c r="C378" s="19">
        <v>0</v>
      </c>
      <c r="D378" s="19">
        <v>0</v>
      </c>
      <c r="E378" s="19">
        <v>0</v>
      </c>
      <c r="F378" s="19">
        <v>0</v>
      </c>
    </row>
    <row r="379" spans="1:6" x14ac:dyDescent="0.25">
      <c r="A379">
        <v>4124</v>
      </c>
      <c r="B379" t="s">
        <v>2084</v>
      </c>
      <c r="C379" s="19">
        <v>0</v>
      </c>
      <c r="D379" s="19">
        <v>0</v>
      </c>
      <c r="E379" s="19">
        <v>0</v>
      </c>
      <c r="F379" s="19">
        <v>0</v>
      </c>
    </row>
    <row r="380" spans="1:6" x14ac:dyDescent="0.25">
      <c r="A380">
        <v>4126</v>
      </c>
      <c r="B380" t="s">
        <v>2085</v>
      </c>
      <c r="C380" s="19">
        <v>0</v>
      </c>
      <c r="D380" s="19">
        <v>0</v>
      </c>
      <c r="E380" s="19">
        <v>0</v>
      </c>
      <c r="F380" s="19">
        <v>0</v>
      </c>
    </row>
    <row r="381" spans="1:6" x14ac:dyDescent="0.25">
      <c r="A381">
        <v>4127</v>
      </c>
      <c r="B381" t="s">
        <v>2086</v>
      </c>
      <c r="C381" s="19">
        <v>0</v>
      </c>
      <c r="D381" s="19">
        <v>0</v>
      </c>
      <c r="E381" s="19">
        <v>0</v>
      </c>
      <c r="F381" s="19">
        <v>0</v>
      </c>
    </row>
    <row r="382" spans="1:6" x14ac:dyDescent="0.25">
      <c r="A382">
        <v>4132</v>
      </c>
      <c r="B382" t="s">
        <v>2087</v>
      </c>
      <c r="C382" s="19">
        <v>0</v>
      </c>
      <c r="D382" s="19">
        <v>0</v>
      </c>
      <c r="E382" s="19">
        <v>0</v>
      </c>
      <c r="F382" s="19">
        <v>0</v>
      </c>
    </row>
    <row r="383" spans="1:6" x14ac:dyDescent="0.25">
      <c r="A383">
        <v>4137</v>
      </c>
      <c r="B383" t="s">
        <v>2088</v>
      </c>
      <c r="C383" s="19">
        <v>0</v>
      </c>
      <c r="D383" s="19">
        <v>0</v>
      </c>
      <c r="E383" s="19">
        <v>0</v>
      </c>
      <c r="F383" s="19">
        <v>0</v>
      </c>
    </row>
    <row r="384" spans="1:6" x14ac:dyDescent="0.25">
      <c r="A384">
        <v>4140</v>
      </c>
      <c r="B384" t="s">
        <v>2089</v>
      </c>
      <c r="C384" s="19">
        <v>0</v>
      </c>
      <c r="D384" s="19">
        <v>0</v>
      </c>
      <c r="E384" s="19">
        <v>0</v>
      </c>
      <c r="F384" s="19">
        <v>0</v>
      </c>
    </row>
    <row r="385" spans="1:6" x14ac:dyDescent="0.25">
      <c r="A385">
        <v>4141</v>
      </c>
      <c r="B385" t="s">
        <v>2090</v>
      </c>
      <c r="C385" s="19">
        <v>0</v>
      </c>
      <c r="D385" s="19">
        <v>0</v>
      </c>
      <c r="E385" s="19">
        <v>0</v>
      </c>
      <c r="F385" s="19">
        <v>0</v>
      </c>
    </row>
    <row r="386" spans="1:6" x14ac:dyDescent="0.25">
      <c r="A386">
        <v>4142</v>
      </c>
      <c r="B386" t="s">
        <v>2091</v>
      </c>
      <c r="C386" s="19">
        <v>0</v>
      </c>
      <c r="D386" s="19">
        <v>0</v>
      </c>
      <c r="E386" s="19">
        <v>0</v>
      </c>
      <c r="F386" s="19">
        <v>0</v>
      </c>
    </row>
    <row r="387" spans="1:6" x14ac:dyDescent="0.25">
      <c r="A387">
        <v>4143</v>
      </c>
      <c r="B387" t="s">
        <v>2092</v>
      </c>
      <c r="C387" s="19">
        <v>0</v>
      </c>
      <c r="D387" s="19">
        <v>0</v>
      </c>
      <c r="E387" s="19">
        <v>0</v>
      </c>
      <c r="F387" s="19">
        <v>0</v>
      </c>
    </row>
    <row r="388" spans="1:6" x14ac:dyDescent="0.25">
      <c r="A388">
        <v>4145</v>
      </c>
      <c r="B388" t="s">
        <v>2093</v>
      </c>
      <c r="C388" s="19">
        <v>0</v>
      </c>
      <c r="D388" s="19">
        <v>0</v>
      </c>
      <c r="E388" s="19">
        <v>0</v>
      </c>
      <c r="F388" s="19">
        <v>0</v>
      </c>
    </row>
    <row r="389" spans="1:6" x14ac:dyDescent="0.25">
      <c r="A389">
        <v>4146</v>
      </c>
      <c r="B389" t="s">
        <v>2094</v>
      </c>
      <c r="C389" s="19">
        <v>0</v>
      </c>
      <c r="D389" s="19">
        <v>0</v>
      </c>
      <c r="E389" s="19">
        <v>0</v>
      </c>
      <c r="F389" s="19">
        <v>0</v>
      </c>
    </row>
    <row r="390" spans="1:6" x14ac:dyDescent="0.25">
      <c r="A390">
        <v>4150</v>
      </c>
      <c r="B390" t="s">
        <v>2095</v>
      </c>
      <c r="C390" s="19">
        <v>0</v>
      </c>
      <c r="D390" s="19">
        <v>0</v>
      </c>
      <c r="E390" s="19">
        <v>0</v>
      </c>
      <c r="F390" s="19">
        <v>0</v>
      </c>
    </row>
    <row r="391" spans="1:6" x14ac:dyDescent="0.25">
      <c r="A391">
        <v>4151</v>
      </c>
      <c r="B391" t="s">
        <v>2096</v>
      </c>
      <c r="C391" s="19">
        <v>0</v>
      </c>
      <c r="D391" s="19">
        <v>0</v>
      </c>
      <c r="E391" s="19">
        <v>0</v>
      </c>
      <c r="F391" s="19">
        <v>0</v>
      </c>
    </row>
    <row r="392" spans="1:6" x14ac:dyDescent="0.25">
      <c r="A392">
        <v>4152</v>
      </c>
      <c r="B392" t="s">
        <v>2097</v>
      </c>
      <c r="C392" s="19">
        <v>0</v>
      </c>
      <c r="D392" s="19">
        <v>0</v>
      </c>
      <c r="E392" s="19">
        <v>0</v>
      </c>
      <c r="F392" s="19">
        <v>0</v>
      </c>
    </row>
    <row r="393" spans="1:6" x14ac:dyDescent="0.25">
      <c r="A393">
        <v>4155</v>
      </c>
      <c r="B393" t="s">
        <v>2098</v>
      </c>
      <c r="C393" s="19">
        <v>36330</v>
      </c>
      <c r="D393" s="19">
        <v>37182</v>
      </c>
      <c r="E393" s="19">
        <v>38034</v>
      </c>
      <c r="F393" s="19">
        <v>38886</v>
      </c>
    </row>
    <row r="394" spans="1:6" x14ac:dyDescent="0.25">
      <c r="A394">
        <v>4159</v>
      </c>
      <c r="B394" t="s">
        <v>2099</v>
      </c>
      <c r="C394" s="19">
        <v>0</v>
      </c>
      <c r="D394" s="19">
        <v>0</v>
      </c>
      <c r="E394" s="19">
        <v>0</v>
      </c>
      <c r="F394" s="19">
        <v>0</v>
      </c>
    </row>
    <row r="395" spans="1:6" x14ac:dyDescent="0.25">
      <c r="A395">
        <v>4160</v>
      </c>
      <c r="B395" t="s">
        <v>2100</v>
      </c>
      <c r="C395" s="19">
        <v>0</v>
      </c>
      <c r="D395" s="19">
        <v>0</v>
      </c>
      <c r="E395" s="19">
        <v>0</v>
      </c>
      <c r="F395" s="19">
        <v>0</v>
      </c>
    </row>
    <row r="396" spans="1:6" x14ac:dyDescent="0.25">
      <c r="A396">
        <v>4161</v>
      </c>
      <c r="B396" t="s">
        <v>2101</v>
      </c>
      <c r="C396" s="19">
        <v>0</v>
      </c>
      <c r="D396" s="19">
        <v>0</v>
      </c>
      <c r="E396" s="19">
        <v>0</v>
      </c>
      <c r="F396" s="19">
        <v>0</v>
      </c>
    </row>
    <row r="397" spans="1:6" x14ac:dyDescent="0.25">
      <c r="A397">
        <v>4162</v>
      </c>
      <c r="B397" t="s">
        <v>2102</v>
      </c>
      <c r="C397" s="19">
        <v>0</v>
      </c>
      <c r="D397" s="19">
        <v>0</v>
      </c>
      <c r="E397" s="19">
        <v>0</v>
      </c>
      <c r="F397" s="19">
        <v>0</v>
      </c>
    </row>
    <row r="398" spans="1:6" x14ac:dyDescent="0.25">
      <c r="A398">
        <v>4163</v>
      </c>
      <c r="B398" t="s">
        <v>2103</v>
      </c>
      <c r="C398" s="19">
        <v>0</v>
      </c>
      <c r="D398" s="19">
        <v>0</v>
      </c>
      <c r="E398" s="19">
        <v>0</v>
      </c>
      <c r="F398" s="19">
        <v>0</v>
      </c>
    </row>
    <row r="399" spans="1:6" x14ac:dyDescent="0.25">
      <c r="A399">
        <v>4164</v>
      </c>
      <c r="B399" t="s">
        <v>2104</v>
      </c>
      <c r="C399" s="19">
        <v>0</v>
      </c>
      <c r="D399" s="19">
        <v>0</v>
      </c>
      <c r="E399" s="19">
        <v>0</v>
      </c>
      <c r="F399" s="19">
        <v>0</v>
      </c>
    </row>
    <row r="400" spans="1:6" x14ac:dyDescent="0.25">
      <c r="A400">
        <v>4166</v>
      </c>
      <c r="B400" t="s">
        <v>2105</v>
      </c>
      <c r="C400" s="19">
        <v>0</v>
      </c>
      <c r="D400" s="19">
        <v>20142</v>
      </c>
      <c r="E400" s="19">
        <v>20284</v>
      </c>
      <c r="F400" s="19">
        <v>20426</v>
      </c>
    </row>
    <row r="401" spans="1:6" x14ac:dyDescent="0.25">
      <c r="A401">
        <v>4168</v>
      </c>
      <c r="B401" t="s">
        <v>2106</v>
      </c>
      <c r="C401" s="19">
        <v>0</v>
      </c>
      <c r="D401" s="19">
        <v>0</v>
      </c>
      <c r="E401" s="19">
        <v>0</v>
      </c>
      <c r="F401" s="19">
        <v>0</v>
      </c>
    </row>
    <row r="402" spans="1:6" x14ac:dyDescent="0.25">
      <c r="A402">
        <v>4169</v>
      </c>
      <c r="B402" t="s">
        <v>2107</v>
      </c>
      <c r="C402" s="19">
        <v>0</v>
      </c>
      <c r="D402" s="19">
        <v>0</v>
      </c>
      <c r="E402" s="19">
        <v>0</v>
      </c>
      <c r="F402" s="19">
        <v>0</v>
      </c>
    </row>
    <row r="403" spans="1:6" x14ac:dyDescent="0.25">
      <c r="A403">
        <v>4170</v>
      </c>
      <c r="B403" t="s">
        <v>2108</v>
      </c>
      <c r="C403" s="19">
        <v>0</v>
      </c>
      <c r="D403" s="19">
        <v>0</v>
      </c>
      <c r="E403" s="19">
        <v>0</v>
      </c>
      <c r="F403" s="19">
        <v>0</v>
      </c>
    </row>
    <row r="404" spans="1:6" x14ac:dyDescent="0.25">
      <c r="A404">
        <v>4172</v>
      </c>
      <c r="B404" t="s">
        <v>2109</v>
      </c>
      <c r="C404" s="19">
        <v>0</v>
      </c>
      <c r="D404" s="19">
        <v>0</v>
      </c>
      <c r="E404" s="19">
        <v>0</v>
      </c>
      <c r="F404" s="19">
        <v>0</v>
      </c>
    </row>
    <row r="405" spans="1:6" x14ac:dyDescent="0.25">
      <c r="A405">
        <v>4177</v>
      </c>
      <c r="B405" t="s">
        <v>2110</v>
      </c>
      <c r="C405" s="19">
        <v>0</v>
      </c>
      <c r="D405" s="19">
        <v>0</v>
      </c>
      <c r="E405" s="19">
        <v>0</v>
      </c>
      <c r="F405" s="19">
        <v>0</v>
      </c>
    </row>
    <row r="406" spans="1:6" x14ac:dyDescent="0.25">
      <c r="A406">
        <v>4183</v>
      </c>
      <c r="B406" t="s">
        <v>2111</v>
      </c>
      <c r="C406" s="19">
        <v>0</v>
      </c>
      <c r="D406" s="19">
        <v>0</v>
      </c>
      <c r="E406" s="19">
        <v>0</v>
      </c>
      <c r="F406" s="19">
        <v>0</v>
      </c>
    </row>
    <row r="407" spans="1:6" x14ac:dyDescent="0.25">
      <c r="A407">
        <v>4184</v>
      </c>
      <c r="B407" t="s">
        <v>2112</v>
      </c>
      <c r="C407" s="19">
        <v>0</v>
      </c>
      <c r="D407" s="19">
        <v>0</v>
      </c>
      <c r="E407" s="19">
        <v>0</v>
      </c>
      <c r="F407" s="19">
        <v>0</v>
      </c>
    </row>
    <row r="408" spans="1:6" x14ac:dyDescent="0.25">
      <c r="A408">
        <v>4185</v>
      </c>
      <c r="B408" t="s">
        <v>2113</v>
      </c>
      <c r="C408" s="19">
        <v>0</v>
      </c>
      <c r="D408" s="19">
        <v>0</v>
      </c>
      <c r="E408" s="19">
        <v>0</v>
      </c>
      <c r="F408" s="19">
        <v>0</v>
      </c>
    </row>
    <row r="409" spans="1:6" x14ac:dyDescent="0.25">
      <c r="A409">
        <v>4188</v>
      </c>
      <c r="B409" t="s">
        <v>2114</v>
      </c>
      <c r="C409" s="19">
        <v>0</v>
      </c>
      <c r="D409" s="19">
        <v>0</v>
      </c>
      <c r="E409" s="19">
        <v>0</v>
      </c>
      <c r="F409" s="19">
        <v>0</v>
      </c>
    </row>
    <row r="410" spans="1:6" x14ac:dyDescent="0.25">
      <c r="A410">
        <v>4189</v>
      </c>
      <c r="B410" t="s">
        <v>2115</v>
      </c>
      <c r="C410" s="19">
        <v>0</v>
      </c>
      <c r="D410" s="19">
        <v>0</v>
      </c>
      <c r="E410" s="19">
        <v>0</v>
      </c>
      <c r="F410" s="19">
        <v>0</v>
      </c>
    </row>
    <row r="411" spans="1:6" x14ac:dyDescent="0.25">
      <c r="A411">
        <v>4190</v>
      </c>
      <c r="B411" t="s">
        <v>2116</v>
      </c>
      <c r="C411" s="19">
        <v>0</v>
      </c>
      <c r="D411" s="19">
        <v>0</v>
      </c>
      <c r="E411" s="19">
        <v>0</v>
      </c>
      <c r="F411" s="19">
        <v>0</v>
      </c>
    </row>
    <row r="412" spans="1:6" x14ac:dyDescent="0.25">
      <c r="A412">
        <v>4191</v>
      </c>
      <c r="B412" t="s">
        <v>2117</v>
      </c>
      <c r="C412" s="19">
        <v>0</v>
      </c>
      <c r="D412" s="19">
        <v>0</v>
      </c>
      <c r="E412" s="19">
        <v>0</v>
      </c>
      <c r="F412" s="19">
        <v>0</v>
      </c>
    </row>
    <row r="413" spans="1:6" x14ac:dyDescent="0.25">
      <c r="A413">
        <v>4193</v>
      </c>
      <c r="B413" t="s">
        <v>2118</v>
      </c>
      <c r="C413" s="19">
        <v>0</v>
      </c>
      <c r="D413" s="19">
        <v>0</v>
      </c>
      <c r="E413" s="19">
        <v>0</v>
      </c>
      <c r="F413" s="19">
        <v>0</v>
      </c>
    </row>
    <row r="414" spans="1:6" x14ac:dyDescent="0.25">
      <c r="A414">
        <v>4194</v>
      </c>
      <c r="B414" t="s">
        <v>2119</v>
      </c>
      <c r="C414" s="19">
        <v>0</v>
      </c>
      <c r="D414" s="19">
        <v>0</v>
      </c>
      <c r="E414" s="19">
        <v>0</v>
      </c>
      <c r="F414" s="19">
        <v>0</v>
      </c>
    </row>
    <row r="415" spans="1:6" x14ac:dyDescent="0.25">
      <c r="A415">
        <v>4195</v>
      </c>
      <c r="B415" t="s">
        <v>2120</v>
      </c>
      <c r="C415" s="19">
        <v>20710</v>
      </c>
      <c r="D415" s="19">
        <v>20852</v>
      </c>
      <c r="E415" s="19">
        <v>20994</v>
      </c>
      <c r="F415" s="19">
        <v>21136</v>
      </c>
    </row>
    <row r="416" spans="1:6" x14ac:dyDescent="0.25">
      <c r="A416">
        <v>4198</v>
      </c>
      <c r="B416" t="s">
        <v>2121</v>
      </c>
      <c r="C416" s="19">
        <v>0</v>
      </c>
      <c r="D416" s="19">
        <v>0</v>
      </c>
      <c r="E416" s="19">
        <v>0</v>
      </c>
      <c r="F416" s="19">
        <v>0</v>
      </c>
    </row>
    <row r="417" spans="1:6" x14ac:dyDescent="0.25">
      <c r="A417">
        <v>4199</v>
      </c>
      <c r="B417" t="s">
        <v>2122</v>
      </c>
      <c r="C417" s="19">
        <v>0</v>
      </c>
      <c r="D417" s="19">
        <v>0</v>
      </c>
      <c r="E417" s="19">
        <v>0</v>
      </c>
      <c r="F417" s="19">
        <v>0</v>
      </c>
    </row>
    <row r="418" spans="1:6" x14ac:dyDescent="0.25">
      <c r="A418">
        <v>4201</v>
      </c>
      <c r="B418" t="s">
        <v>2123</v>
      </c>
      <c r="C418" s="19">
        <v>0</v>
      </c>
      <c r="D418" s="19">
        <v>0</v>
      </c>
      <c r="E418" s="19">
        <v>0</v>
      </c>
      <c r="F418" s="19">
        <v>0</v>
      </c>
    </row>
    <row r="419" spans="1:6" x14ac:dyDescent="0.25">
      <c r="A419">
        <v>4204</v>
      </c>
      <c r="B419" t="s">
        <v>2124</v>
      </c>
      <c r="C419" s="19">
        <v>0</v>
      </c>
      <c r="D419" s="19">
        <v>0</v>
      </c>
      <c r="E419" s="19">
        <v>0</v>
      </c>
      <c r="F419" s="19">
        <v>0</v>
      </c>
    </row>
    <row r="420" spans="1:6" x14ac:dyDescent="0.25">
      <c r="A420">
        <v>4207</v>
      </c>
      <c r="B420" t="s">
        <v>2125</v>
      </c>
      <c r="C420" s="19">
        <v>0</v>
      </c>
      <c r="D420" s="19">
        <v>0</v>
      </c>
      <c r="E420" s="19">
        <v>0</v>
      </c>
      <c r="F420" s="19">
        <v>0</v>
      </c>
    </row>
    <row r="421" spans="1:6" x14ac:dyDescent="0.25">
      <c r="A421">
        <v>4210</v>
      </c>
      <c r="B421" t="s">
        <v>2126</v>
      </c>
      <c r="C421" s="19">
        <v>0</v>
      </c>
      <c r="D421" s="19">
        <v>0</v>
      </c>
      <c r="E421" s="19">
        <v>0</v>
      </c>
      <c r="F421" s="19">
        <v>0</v>
      </c>
    </row>
    <row r="422" spans="1:6" x14ac:dyDescent="0.25">
      <c r="A422">
        <v>4212</v>
      </c>
      <c r="B422" t="s">
        <v>2127</v>
      </c>
      <c r="C422" s="19">
        <v>0</v>
      </c>
      <c r="D422" s="19">
        <v>0</v>
      </c>
      <c r="E422" s="19">
        <v>0</v>
      </c>
      <c r="F422" s="19">
        <v>0</v>
      </c>
    </row>
    <row r="423" spans="1:6" x14ac:dyDescent="0.25">
      <c r="A423">
        <v>4213</v>
      </c>
      <c r="B423" t="s">
        <v>2128</v>
      </c>
      <c r="C423" s="19">
        <v>0</v>
      </c>
      <c r="D423" s="19">
        <v>0</v>
      </c>
      <c r="E423" s="19">
        <v>0</v>
      </c>
      <c r="F423" s="19">
        <v>0</v>
      </c>
    </row>
    <row r="424" spans="1:6" x14ac:dyDescent="0.25">
      <c r="A424">
        <v>4214</v>
      </c>
      <c r="B424" t="s">
        <v>2129</v>
      </c>
      <c r="C424" s="19">
        <v>0</v>
      </c>
      <c r="D424" s="19">
        <v>0</v>
      </c>
      <c r="E424" s="19">
        <v>0</v>
      </c>
      <c r="F424" s="19">
        <v>0</v>
      </c>
    </row>
    <row r="425" spans="1:6" x14ac:dyDescent="0.25">
      <c r="A425">
        <v>4216</v>
      </c>
      <c r="B425" t="s">
        <v>2130</v>
      </c>
      <c r="C425" s="19">
        <v>0</v>
      </c>
      <c r="D425" s="19">
        <v>0</v>
      </c>
      <c r="E425" s="19">
        <v>0</v>
      </c>
      <c r="F425" s="19">
        <v>0</v>
      </c>
    </row>
    <row r="426" spans="1:6" x14ac:dyDescent="0.25">
      <c r="A426">
        <v>4217</v>
      </c>
      <c r="B426" t="s">
        <v>2131</v>
      </c>
      <c r="C426" s="19">
        <v>0</v>
      </c>
      <c r="D426" s="19">
        <v>0</v>
      </c>
      <c r="E426" s="19">
        <v>0</v>
      </c>
      <c r="F426" s="19">
        <v>0</v>
      </c>
    </row>
    <row r="427" spans="1:6" x14ac:dyDescent="0.25">
      <c r="A427">
        <v>4218</v>
      </c>
      <c r="B427" t="s">
        <v>2132</v>
      </c>
      <c r="C427" s="19">
        <v>24118</v>
      </c>
      <c r="D427" s="19">
        <v>24402</v>
      </c>
      <c r="E427" s="19">
        <v>24686</v>
      </c>
      <c r="F427" s="19">
        <v>24970</v>
      </c>
    </row>
    <row r="428" spans="1:6" x14ac:dyDescent="0.25">
      <c r="A428">
        <v>4220</v>
      </c>
      <c r="B428" t="s">
        <v>2133</v>
      </c>
      <c r="C428" s="19">
        <v>0</v>
      </c>
      <c r="D428" s="19">
        <v>0</v>
      </c>
      <c r="E428" s="19">
        <v>0</v>
      </c>
      <c r="F428" s="19">
        <v>0</v>
      </c>
    </row>
    <row r="429" spans="1:6" x14ac:dyDescent="0.25">
      <c r="A429">
        <v>4226</v>
      </c>
      <c r="B429" t="s">
        <v>2134</v>
      </c>
      <c r="C429" s="19">
        <v>31644</v>
      </c>
      <c r="D429" s="19">
        <v>32212</v>
      </c>
      <c r="E429" s="19">
        <v>32780</v>
      </c>
      <c r="F429" s="19">
        <v>33490</v>
      </c>
    </row>
    <row r="430" spans="1:6" x14ac:dyDescent="0.25">
      <c r="A430">
        <v>4227</v>
      </c>
      <c r="B430" t="s">
        <v>2135</v>
      </c>
      <c r="C430" s="19">
        <v>0</v>
      </c>
      <c r="D430" s="19">
        <v>0</v>
      </c>
      <c r="E430" s="19">
        <v>0</v>
      </c>
      <c r="F430" s="19">
        <v>0</v>
      </c>
    </row>
    <row r="431" spans="1:6" x14ac:dyDescent="0.25">
      <c r="A431">
        <v>4228</v>
      </c>
      <c r="B431" t="s">
        <v>2136</v>
      </c>
      <c r="C431" s="19">
        <v>0</v>
      </c>
      <c r="D431" s="19">
        <v>0</v>
      </c>
      <c r="E431" s="19">
        <v>0</v>
      </c>
      <c r="F431" s="19">
        <v>0</v>
      </c>
    </row>
    <row r="432" spans="1:6" x14ac:dyDescent="0.25">
      <c r="A432">
        <v>4230</v>
      </c>
      <c r="B432" t="s">
        <v>2137</v>
      </c>
      <c r="C432" s="19">
        <v>0</v>
      </c>
      <c r="D432" s="19">
        <v>0</v>
      </c>
      <c r="E432" s="19">
        <v>0</v>
      </c>
      <c r="F432" s="19">
        <v>0</v>
      </c>
    </row>
    <row r="433" spans="1:6" x14ac:dyDescent="0.25">
      <c r="A433">
        <v>4231</v>
      </c>
      <c r="B433" t="s">
        <v>2138</v>
      </c>
      <c r="C433" s="19">
        <v>0</v>
      </c>
      <c r="D433" s="19">
        <v>0</v>
      </c>
      <c r="E433" s="19">
        <v>0</v>
      </c>
      <c r="F433" s="19">
        <v>0</v>
      </c>
    </row>
    <row r="434" spans="1:6" x14ac:dyDescent="0.25">
      <c r="A434">
        <v>4233</v>
      </c>
      <c r="B434" t="s">
        <v>2139</v>
      </c>
      <c r="C434" s="19">
        <v>0</v>
      </c>
      <c r="D434" s="19">
        <v>0</v>
      </c>
      <c r="E434" s="19">
        <v>0</v>
      </c>
      <c r="F434" s="19">
        <v>0</v>
      </c>
    </row>
    <row r="435" spans="1:6" x14ac:dyDescent="0.25">
      <c r="A435">
        <v>4235</v>
      </c>
      <c r="B435" t="s">
        <v>2140</v>
      </c>
      <c r="C435" s="19">
        <v>0</v>
      </c>
      <c r="D435" s="19">
        <v>0</v>
      </c>
      <c r="E435" s="19">
        <v>0</v>
      </c>
      <c r="F435" s="19">
        <v>0</v>
      </c>
    </row>
    <row r="436" spans="1:6" x14ac:dyDescent="0.25">
      <c r="A436">
        <v>4243</v>
      </c>
      <c r="B436" t="s">
        <v>2141</v>
      </c>
      <c r="C436" s="19">
        <v>0</v>
      </c>
      <c r="D436" s="19">
        <v>0</v>
      </c>
      <c r="E436" s="19">
        <v>0</v>
      </c>
      <c r="F436" s="19">
        <v>0</v>
      </c>
    </row>
    <row r="437" spans="1:6" x14ac:dyDescent="0.25">
      <c r="A437" t="s">
        <v>2142</v>
      </c>
      <c r="B437" t="s">
        <v>2028</v>
      </c>
      <c r="C437" s="19">
        <v>0</v>
      </c>
      <c r="D437" s="19">
        <v>0</v>
      </c>
      <c r="E437" s="19">
        <v>0</v>
      </c>
      <c r="F437" s="19">
        <v>0</v>
      </c>
    </row>
    <row r="438" spans="1:6" x14ac:dyDescent="0.25">
      <c r="A438">
        <v>4271</v>
      </c>
      <c r="B438" t="s">
        <v>2143</v>
      </c>
      <c r="C438" s="19">
        <v>22414</v>
      </c>
      <c r="D438" s="19">
        <v>22698</v>
      </c>
      <c r="E438" s="19">
        <v>22982</v>
      </c>
      <c r="F438" s="19">
        <v>23266</v>
      </c>
    </row>
    <row r="439" spans="1:6" x14ac:dyDescent="0.25">
      <c r="A439" t="s">
        <v>2144</v>
      </c>
      <c r="B439" t="s">
        <v>2145</v>
      </c>
      <c r="C439" s="19">
        <v>27384</v>
      </c>
      <c r="D439" s="19">
        <v>27810</v>
      </c>
      <c r="E439" s="19">
        <v>28236</v>
      </c>
      <c r="F439" s="19">
        <v>28662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ECD36-0855-4475-90C9-E1032A27CDA1}">
  <sheetPr>
    <tabColor theme="4" tint="0.499984740745262"/>
  </sheetPr>
  <dimension ref="A1:AS531"/>
  <sheetViews>
    <sheetView workbookViewId="0">
      <pane xSplit="1" topLeftCell="Q1" activePane="topRight" state="frozen"/>
      <selection pane="topRight"/>
    </sheetView>
  </sheetViews>
  <sheetFormatPr defaultRowHeight="15" x14ac:dyDescent="0.25"/>
  <cols>
    <col min="1" max="2" width="5" bestFit="1" customWidth="1"/>
    <col min="3" max="3" width="18.85546875" customWidth="1"/>
    <col min="4" max="5" width="14.140625" bestFit="1" customWidth="1"/>
    <col min="6" max="6" width="12.5703125" customWidth="1"/>
    <col min="7" max="7" width="2.85546875" customWidth="1"/>
    <col min="8" max="9" width="14.140625" bestFit="1" customWidth="1"/>
    <col min="10" max="10" width="12.5703125" customWidth="1"/>
    <col min="11" max="11" width="2.85546875" customWidth="1"/>
    <col min="12" max="12" width="5.85546875" customWidth="1"/>
    <col min="13" max="14" width="14.140625" bestFit="1" customWidth="1"/>
    <col min="15" max="15" width="12.5703125" customWidth="1"/>
    <col min="16" max="16" width="2.85546875" customWidth="1"/>
    <col min="17" max="18" width="14.140625" bestFit="1" customWidth="1"/>
    <col min="19" max="19" width="12.5703125" customWidth="1"/>
    <col min="20" max="20" width="2.85546875" customWidth="1"/>
    <col min="21" max="21" width="14.140625" bestFit="1" customWidth="1"/>
    <col min="22" max="23" width="14.140625" customWidth="1"/>
    <col min="24" max="24" width="14.140625" bestFit="1" customWidth="1"/>
    <col min="25" max="26" width="14.140625" customWidth="1"/>
    <col min="27" max="27" width="12.5703125" customWidth="1"/>
    <col min="29" max="29" width="14.140625" bestFit="1" customWidth="1"/>
    <col min="30" max="31" width="14.140625" customWidth="1"/>
    <col min="32" max="32" width="14.140625" bestFit="1" customWidth="1"/>
    <col min="33" max="34" width="14.140625" customWidth="1"/>
    <col min="35" max="35" width="12.5703125" customWidth="1"/>
    <col min="37" max="37" width="20.85546875" bestFit="1" customWidth="1"/>
    <col min="38" max="38" width="14.140625" bestFit="1" customWidth="1"/>
    <col min="39" max="39" width="11.42578125" bestFit="1" customWidth="1"/>
    <col min="41" max="41" width="20.85546875" bestFit="1" customWidth="1"/>
    <col min="42" max="42" width="14.140625" bestFit="1" customWidth="1"/>
    <col min="43" max="43" width="12.5703125" bestFit="1" customWidth="1"/>
  </cols>
  <sheetData>
    <row r="1" spans="1:45" x14ac:dyDescent="0.25">
      <c r="D1" s="23" t="s">
        <v>18</v>
      </c>
      <c r="E1" s="23"/>
      <c r="F1" s="23"/>
      <c r="G1" s="23"/>
      <c r="H1" s="23" t="s">
        <v>18</v>
      </c>
      <c r="I1" s="23"/>
      <c r="J1" s="23"/>
      <c r="K1" s="23"/>
      <c r="M1" s="6" t="s">
        <v>29</v>
      </c>
      <c r="N1" s="6"/>
      <c r="O1" s="6"/>
      <c r="P1" s="6"/>
      <c r="Q1" s="6" t="s">
        <v>29</v>
      </c>
      <c r="R1" s="6"/>
      <c r="S1" s="6"/>
      <c r="T1" s="6"/>
      <c r="U1" s="6" t="s">
        <v>29</v>
      </c>
      <c r="V1" s="6"/>
      <c r="W1" s="6"/>
      <c r="X1" s="6" t="s">
        <v>29</v>
      </c>
      <c r="Y1" s="6"/>
      <c r="Z1" s="6"/>
      <c r="AA1" s="6"/>
      <c r="AC1" s="23" t="s">
        <v>18</v>
      </c>
      <c r="AD1" s="23"/>
      <c r="AE1" s="23"/>
      <c r="AF1" s="23" t="s">
        <v>18</v>
      </c>
      <c r="AG1" s="23"/>
      <c r="AH1" s="23"/>
      <c r="AI1" s="23"/>
      <c r="AK1" s="23" t="s">
        <v>18</v>
      </c>
      <c r="AL1" s="23"/>
      <c r="AM1" s="23"/>
      <c r="AO1" s="6" t="s">
        <v>29</v>
      </c>
      <c r="AP1" s="6"/>
      <c r="AQ1" s="6"/>
    </row>
    <row r="2" spans="1:45" x14ac:dyDescent="0.25">
      <c r="D2" t="s">
        <v>2146</v>
      </c>
      <c r="E2" s="76">
        <v>44980</v>
      </c>
      <c r="H2" t="s">
        <v>2146</v>
      </c>
      <c r="I2" s="93" t="s">
        <v>2147</v>
      </c>
      <c r="M2" t="s">
        <v>2146</v>
      </c>
      <c r="N2" s="76">
        <v>44980</v>
      </c>
      <c r="Q2" t="s">
        <v>2146</v>
      </c>
      <c r="R2" s="93" t="s">
        <v>2147</v>
      </c>
      <c r="U2" t="s">
        <v>2146</v>
      </c>
      <c r="X2" s="76">
        <v>44980</v>
      </c>
      <c r="AC2" t="s">
        <v>2146</v>
      </c>
      <c r="AF2" s="76">
        <v>44980</v>
      </c>
      <c r="AK2" s="18">
        <v>6648471295</v>
      </c>
      <c r="AL2">
        <v>6392330974</v>
      </c>
      <c r="AM2">
        <f>AK2-AL2</f>
        <v>256140321</v>
      </c>
      <c r="AO2" s="18">
        <v>6760136043.000001</v>
      </c>
      <c r="AP2">
        <v>6372038690</v>
      </c>
    </row>
    <row r="3" spans="1:45" x14ac:dyDescent="0.25">
      <c r="D3" s="79" t="s">
        <v>2148</v>
      </c>
      <c r="E3" s="79" t="s">
        <v>2148</v>
      </c>
      <c r="F3" s="79" t="s">
        <v>2148</v>
      </c>
      <c r="H3" s="79" t="s">
        <v>2149</v>
      </c>
      <c r="I3" s="79" t="s">
        <v>2149</v>
      </c>
      <c r="J3" s="79" t="s">
        <v>2149</v>
      </c>
      <c r="M3" s="79" t="s">
        <v>2148</v>
      </c>
      <c r="N3" s="79" t="s">
        <v>2148</v>
      </c>
      <c r="O3" s="79" t="s">
        <v>2148</v>
      </c>
      <c r="Q3" s="79" t="s">
        <v>2149</v>
      </c>
      <c r="R3" s="79" t="s">
        <v>2149</v>
      </c>
      <c r="S3" s="79" t="s">
        <v>2149</v>
      </c>
      <c r="U3" s="80" t="s">
        <v>2150</v>
      </c>
      <c r="V3" s="80"/>
      <c r="W3" s="80"/>
      <c r="X3" s="80" t="s">
        <v>2150</v>
      </c>
      <c r="Y3" s="80"/>
      <c r="Z3" s="80"/>
      <c r="AC3" s="80" t="s">
        <v>2150</v>
      </c>
      <c r="AD3" s="80"/>
      <c r="AE3" s="80"/>
      <c r="AF3" s="80" t="s">
        <v>2150</v>
      </c>
      <c r="AG3" s="80"/>
      <c r="AH3" s="80"/>
      <c r="AK3" t="s">
        <v>2151</v>
      </c>
      <c r="AO3" t="s">
        <v>2151</v>
      </c>
    </row>
    <row r="4" spans="1:45" x14ac:dyDescent="0.25">
      <c r="D4" t="str">
        <f>'EOS GE24-F23-WEBLOAD'!H1</f>
        <v>BSREV24F</v>
      </c>
      <c r="F4" s="78" t="s">
        <v>2152</v>
      </c>
      <c r="G4" s="78"/>
      <c r="H4" t="str">
        <f>'EOS GE24-F23-WEBLOAD'!N1</f>
        <v>TSRSRV24F</v>
      </c>
      <c r="J4" s="78" t="s">
        <v>2152</v>
      </c>
      <c r="M4" t="str">
        <f>'EOS GE24-F23-WEBLOAD'!H1</f>
        <v>BSREV24F</v>
      </c>
      <c r="O4" s="78" t="s">
        <v>2152</v>
      </c>
      <c r="P4" s="78"/>
      <c r="S4" s="78" t="s">
        <v>2152</v>
      </c>
      <c r="U4" t="s">
        <v>2153</v>
      </c>
      <c r="V4" t="s">
        <v>2154</v>
      </c>
      <c r="W4" t="s">
        <v>2155</v>
      </c>
      <c r="X4" t="s">
        <v>2153</v>
      </c>
      <c r="Y4" t="s">
        <v>2154</v>
      </c>
      <c r="Z4" t="s">
        <v>2155</v>
      </c>
      <c r="AA4" s="78" t="s">
        <v>2152</v>
      </c>
      <c r="AC4" t="s">
        <v>2156</v>
      </c>
      <c r="AD4" t="s">
        <v>2157</v>
      </c>
      <c r="AE4" t="s">
        <v>2155</v>
      </c>
      <c r="AF4" t="s">
        <v>2156</v>
      </c>
      <c r="AG4" t="s">
        <v>2157</v>
      </c>
      <c r="AH4" t="s">
        <v>2155</v>
      </c>
      <c r="AI4" s="78" t="s">
        <v>2152</v>
      </c>
      <c r="AK4" t="s">
        <v>2146</v>
      </c>
      <c r="AL4" s="76">
        <v>44980</v>
      </c>
      <c r="AM4" t="s">
        <v>2158</v>
      </c>
      <c r="AO4" t="s">
        <v>2146</v>
      </c>
      <c r="AQ4" t="s">
        <v>2158</v>
      </c>
    </row>
    <row r="5" spans="1:45" x14ac:dyDescent="0.25">
      <c r="A5" t="s">
        <v>1394</v>
      </c>
      <c r="B5" t="s">
        <v>1395</v>
      </c>
      <c r="C5" t="s">
        <v>1396</v>
      </c>
      <c r="D5" s="85">
        <f>SUM(D6:D531)</f>
        <v>6648471295</v>
      </c>
      <c r="E5" s="77">
        <f t="shared" ref="E5:F5" si="0">SUM(E6:E531)</f>
        <v>6392330974</v>
      </c>
      <c r="F5" s="77">
        <f t="shared" si="0"/>
        <v>256140321</v>
      </c>
      <c r="G5" s="77"/>
      <c r="H5" s="86">
        <f>SUM(H6:H531)</f>
        <v>88877169.263845816</v>
      </c>
      <c r="I5" s="77">
        <f t="shared" ref="I5" si="1">SUM(I6:I531)</f>
        <v>83547846.617199823</v>
      </c>
      <c r="J5" s="77">
        <f t="shared" ref="J5" si="2">SUM(J6:J531)</f>
        <v>5329322.6466459846</v>
      </c>
      <c r="K5" s="77"/>
      <c r="L5" s="77"/>
      <c r="M5" s="85">
        <f>SUM(M6:M531)</f>
        <v>6760136043</v>
      </c>
      <c r="N5" s="77">
        <f t="shared" ref="N5" si="3">SUM(N6:N531)</f>
        <v>6372038690</v>
      </c>
      <c r="O5" s="77">
        <f t="shared" ref="O5" si="4">SUM(O6:O531)</f>
        <v>388097353</v>
      </c>
      <c r="P5" s="77"/>
      <c r="Q5" s="86">
        <f>SUM(Q6:Q531)</f>
        <v>89883544.661680058</v>
      </c>
      <c r="R5" s="77">
        <f t="shared" ref="R5" si="5">SUM(R6:R531)</f>
        <v>84838157.880073696</v>
      </c>
      <c r="S5" s="77">
        <f t="shared" ref="S5" si="6">SUM(S6:S531)</f>
        <v>5045386.7816064181</v>
      </c>
      <c r="T5" s="77"/>
      <c r="U5" s="84">
        <f>SUM(U6:U531)</f>
        <v>613471051</v>
      </c>
      <c r="V5" s="77">
        <f>SUM(V6:V531)</f>
        <v>556281901</v>
      </c>
      <c r="W5" s="77">
        <f t="shared" ref="W5" si="7">SUM(W6:W531)</f>
        <v>57189150</v>
      </c>
      <c r="X5" s="77">
        <f>SUM(X6:X531)</f>
        <v>613471051</v>
      </c>
      <c r="Y5" s="77">
        <f t="shared" ref="Y5" si="8">SUM(Y6:Y531)</f>
        <v>563051762</v>
      </c>
      <c r="Z5" s="77">
        <f t="shared" ref="Z5" si="9">SUM(Z6:Z531)</f>
        <v>50419289</v>
      </c>
      <c r="AA5" s="77">
        <f t="shared" ref="AA5" si="10">SUM(AA6:AA531)</f>
        <v>6769861</v>
      </c>
      <c r="AC5" s="84">
        <f>SUM(AC6:AC531)</f>
        <v>613471051</v>
      </c>
      <c r="AD5" s="77">
        <f t="shared" ref="AD5:AE5" si="11">SUM(AD6:AD531)</f>
        <v>556281901</v>
      </c>
      <c r="AE5" s="77">
        <f t="shared" si="11"/>
        <v>57189150</v>
      </c>
      <c r="AF5" s="77">
        <f>SUM(AF6:AF531)</f>
        <v>617851717</v>
      </c>
      <c r="AG5" s="77">
        <f t="shared" ref="AG5:AI5" si="12">SUM(AG6:AG531)</f>
        <v>534344510</v>
      </c>
      <c r="AH5" s="77">
        <f t="shared" si="12"/>
        <v>83507207</v>
      </c>
      <c r="AI5" s="77">
        <f t="shared" si="12"/>
        <v>-26318057</v>
      </c>
      <c r="AK5" s="77">
        <f>SUM(AK6:AK531)</f>
        <v>3022938868.0745835</v>
      </c>
      <c r="AL5" s="77">
        <f t="shared" ref="AL5:AM5" si="13">SUM(AL6:AL531)</f>
        <v>2982804505.0745835</v>
      </c>
      <c r="AM5" s="77">
        <f t="shared" si="13"/>
        <v>40134362.999999978</v>
      </c>
      <c r="AO5" s="77">
        <f>SUM(AO6:AO531)</f>
        <v>3066137558.3971462</v>
      </c>
      <c r="AP5" s="77">
        <f t="shared" ref="AP5:AQ5" si="14">SUM(AP6:AP531)</f>
        <v>3007113809.020484</v>
      </c>
      <c r="AQ5" s="77">
        <f t="shared" si="14"/>
        <v>59023749.376660533</v>
      </c>
    </row>
    <row r="6" spans="1:45" x14ac:dyDescent="0.25">
      <c r="A6">
        <v>1</v>
      </c>
      <c r="B6">
        <v>1</v>
      </c>
      <c r="C6" t="s">
        <v>55</v>
      </c>
      <c r="D6" s="7">
        <f>'EOS GE24-F23-WEBLOAD'!H2</f>
        <v>7690481</v>
      </c>
      <c r="E6">
        <f>'GE24-F23-WEBLOAD'!H2</f>
        <v>7394196</v>
      </c>
      <c r="F6" s="7">
        <f>D6-E6</f>
        <v>296285</v>
      </c>
      <c r="G6" s="7"/>
      <c r="H6" s="7">
        <f>'EOS GE24-F23-WEBLOAD'!N2</f>
        <v>466088</v>
      </c>
      <c r="I6" s="7">
        <v>466088</v>
      </c>
      <c r="J6" s="7">
        <f>H6-I6</f>
        <v>0</v>
      </c>
      <c r="K6" s="7"/>
      <c r="M6" s="7">
        <f>'EOS GE25-F23-WEBLOAD'!H2</f>
        <v>7653787</v>
      </c>
      <c r="N6" s="7">
        <f>'GE25-F23-WEBLOAD'!H2</f>
        <v>7214386</v>
      </c>
      <c r="O6" s="7">
        <f>M6-N6</f>
        <v>439401</v>
      </c>
      <c r="P6" s="7"/>
      <c r="Q6" s="7">
        <f>'EOS GE25-F23-WEBLOAD'!N2</f>
        <v>468706</v>
      </c>
      <c r="R6" s="7">
        <v>468706</v>
      </c>
      <c r="S6" s="7">
        <f>Q6-R6</f>
        <v>0</v>
      </c>
      <c r="T6" s="7"/>
      <c r="U6" s="7">
        <f>'EOS GE25-F23-WEBLOAD'!AA2</f>
        <v>761069</v>
      </c>
      <c r="V6" s="7">
        <v>761069</v>
      </c>
      <c r="W6" s="7">
        <f>U6-V6</f>
        <v>0</v>
      </c>
      <c r="X6" s="7">
        <f>'GE25-F23-WEBLOAD'!AA2</f>
        <v>761069</v>
      </c>
      <c r="Y6" s="7">
        <f>'GE25-F23-WEBLOAD'!AI2</f>
        <v>761069</v>
      </c>
      <c r="Z6" s="7">
        <f>X6-Y6</f>
        <v>0</v>
      </c>
      <c r="AA6" s="7">
        <f>W6-Z6</f>
        <v>0</v>
      </c>
      <c r="AC6" s="7">
        <f>'EOS GE24-F23-WEBLOAD'!AA2</f>
        <v>761069</v>
      </c>
      <c r="AD6" s="7">
        <f>'EOS GE24-F23-WEBLOAD'!AI2</f>
        <v>761069</v>
      </c>
      <c r="AE6" s="7">
        <f>AC6-AD6</f>
        <v>0</v>
      </c>
      <c r="AF6" s="7">
        <f>'GE24-F23-WEBLOAD'!AA2</f>
        <v>780038</v>
      </c>
      <c r="AG6" s="7">
        <f>'GE24-F23-WEBLOAD'!AI2</f>
        <v>780038</v>
      </c>
      <c r="AH6" s="7">
        <f>AF6-AG6</f>
        <v>0</v>
      </c>
      <c r="AI6" s="7">
        <f>AE6-AH6</f>
        <v>0</v>
      </c>
      <c r="AK6" s="7">
        <f>'EOS GE24-F23-WEBLOAD'!$AL2</f>
        <v>3102854.25</v>
      </c>
      <c r="AL6" s="7">
        <f>'GE24-F23-WEBLOAD'!$AL2</f>
        <v>3037348.25</v>
      </c>
      <c r="AM6" s="7">
        <f>AK6-AL6</f>
        <v>65506</v>
      </c>
      <c r="AN6" s="7"/>
      <c r="AO6" s="7">
        <f>'EOS GE25-F23-WEBLOAD'!AL2</f>
        <v>3035248.3963619508</v>
      </c>
      <c r="AP6" s="7">
        <f>'GE25-F23-WEBLOAD'!AL2</f>
        <v>2939841.3963619508</v>
      </c>
      <c r="AQ6">
        <f>AO6-AP6</f>
        <v>95407</v>
      </c>
      <c r="AS6" s="7"/>
    </row>
    <row r="7" spans="1:45" x14ac:dyDescent="0.25">
      <c r="A7">
        <v>1</v>
      </c>
      <c r="B7">
        <v>3</v>
      </c>
      <c r="C7" t="s">
        <v>594</v>
      </c>
      <c r="D7" s="7">
        <f>'EOS GE24-F23-WEBLOAD'!H3</f>
        <v>209785820</v>
      </c>
      <c r="E7">
        <f>'GE24-F23-WEBLOAD'!H3</f>
        <v>201703570</v>
      </c>
      <c r="F7">
        <f t="shared" ref="F7:F70" si="15">D7-E7</f>
        <v>8082250</v>
      </c>
      <c r="H7" s="7">
        <f>'EOS GE24-F23-WEBLOAD'!N3</f>
        <v>0</v>
      </c>
      <c r="I7">
        <v>0</v>
      </c>
      <c r="J7">
        <f t="shared" ref="J7:J70" si="16">H7-I7</f>
        <v>0</v>
      </c>
      <c r="K7" s="7"/>
      <c r="M7" s="7">
        <f>'EOS GE25-F23-WEBLOAD'!H3</f>
        <v>206138216</v>
      </c>
      <c r="N7">
        <f>'GE25-F23-WEBLOAD'!H3</f>
        <v>194303883</v>
      </c>
      <c r="O7">
        <f t="shared" ref="O7:O70" si="17">M7-N7</f>
        <v>11834333</v>
      </c>
      <c r="Q7" s="7">
        <f>'EOS GE25-F23-WEBLOAD'!N3</f>
        <v>0</v>
      </c>
      <c r="R7">
        <v>0</v>
      </c>
      <c r="S7">
        <f t="shared" ref="S7:S70" si="18">Q7-R7</f>
        <v>0</v>
      </c>
      <c r="T7" s="7"/>
      <c r="U7" s="7">
        <f>'EOS GE25-F23-WEBLOAD'!AA3</f>
        <v>20497743</v>
      </c>
      <c r="V7" s="7">
        <v>20497743</v>
      </c>
      <c r="W7" s="7">
        <f t="shared" ref="W7:W70" si="19">U7-V7</f>
        <v>0</v>
      </c>
      <c r="X7" s="7">
        <f>'GE25-F23-WEBLOAD'!AA3</f>
        <v>20497743</v>
      </c>
      <c r="Y7" s="7">
        <f>'GE25-F23-WEBLOAD'!AI3</f>
        <v>20497743</v>
      </c>
      <c r="Z7" s="7">
        <f t="shared" ref="Z7:Z70" si="20">X7-Y7</f>
        <v>0</v>
      </c>
      <c r="AA7">
        <f t="shared" ref="AA7:AA70" si="21">W7-Z7</f>
        <v>0</v>
      </c>
      <c r="AC7" s="7">
        <f>'EOS GE24-F23-WEBLOAD'!AA3</f>
        <v>20497743</v>
      </c>
      <c r="AD7" s="7">
        <f>'EOS GE24-F23-WEBLOAD'!AI3</f>
        <v>20497743</v>
      </c>
      <c r="AE7" s="7">
        <f t="shared" ref="AE7:AE70" si="22">AC7-AD7</f>
        <v>0</v>
      </c>
      <c r="AF7" s="7">
        <f>'GE24-F23-WEBLOAD'!AA3</f>
        <v>21278360</v>
      </c>
      <c r="AG7" s="7">
        <f>'GE24-F23-WEBLOAD'!AI3</f>
        <v>21278360</v>
      </c>
      <c r="AH7" s="7">
        <f t="shared" ref="AH7:AH70" si="23">AF7-AG7</f>
        <v>0</v>
      </c>
      <c r="AI7">
        <f t="shared" ref="AI7:AI70" si="24">AE7-AH7</f>
        <v>0</v>
      </c>
      <c r="AK7">
        <f>'EOS GE24-F23-WEBLOAD'!$AL3</f>
        <v>166227472</v>
      </c>
      <c r="AL7">
        <f>'GE24-F23-WEBLOAD'!$AL3</f>
        <v>164094324</v>
      </c>
      <c r="AM7">
        <f t="shared" ref="AM7:AM70" si="25">AK7-AL7</f>
        <v>2133148</v>
      </c>
      <c r="AN7" s="18"/>
      <c r="AO7">
        <f>'EOS GE25-F23-WEBLOAD'!AL3</f>
        <v>162837851.39690107</v>
      </c>
      <c r="AP7">
        <f>'GE25-F23-WEBLOAD'!AL3</f>
        <v>159650357.39690107</v>
      </c>
      <c r="AQ7">
        <f t="shared" ref="AQ7:AQ70" si="26">AO7-AP7</f>
        <v>3187494</v>
      </c>
      <c r="AS7" s="7"/>
    </row>
    <row r="8" spans="1:45" x14ac:dyDescent="0.25">
      <c r="A8">
        <v>2</v>
      </c>
      <c r="B8">
        <v>1</v>
      </c>
      <c r="C8" t="s">
        <v>57</v>
      </c>
      <c r="D8" s="7">
        <f>'EOS GE24-F23-WEBLOAD'!H4</f>
        <v>1733106</v>
      </c>
      <c r="E8">
        <f>'GE24-F23-WEBLOAD'!H4</f>
        <v>1666336</v>
      </c>
      <c r="F8">
        <f t="shared" si="15"/>
        <v>66770</v>
      </c>
      <c r="H8" s="7">
        <f>'EOS GE24-F23-WEBLOAD'!N4</f>
        <v>132092</v>
      </c>
      <c r="I8">
        <v>132092</v>
      </c>
      <c r="J8">
        <f t="shared" si="16"/>
        <v>0</v>
      </c>
      <c r="K8" s="7"/>
      <c r="M8" s="7">
        <f>'EOS GE25-F23-WEBLOAD'!H4</f>
        <v>1767827</v>
      </c>
      <c r="N8">
        <f>'GE25-F23-WEBLOAD'!H4</f>
        <v>1666336</v>
      </c>
      <c r="O8">
        <f t="shared" si="17"/>
        <v>101491</v>
      </c>
      <c r="Q8" s="7">
        <f>'EOS GE25-F23-WEBLOAD'!N4</f>
        <v>134738</v>
      </c>
      <c r="R8">
        <v>134738</v>
      </c>
      <c r="S8">
        <f t="shared" si="18"/>
        <v>0</v>
      </c>
      <c r="T8" s="7"/>
      <c r="U8" s="7">
        <f>'EOS GE25-F23-WEBLOAD'!AA4</f>
        <v>175787</v>
      </c>
      <c r="V8" s="7">
        <v>175787</v>
      </c>
      <c r="W8" s="7">
        <f t="shared" si="19"/>
        <v>0</v>
      </c>
      <c r="X8" s="7">
        <f>'GE25-F23-WEBLOAD'!AA4</f>
        <v>175787</v>
      </c>
      <c r="Y8" s="7">
        <f>'GE25-F23-WEBLOAD'!AI4</f>
        <v>175787</v>
      </c>
      <c r="Z8" s="7">
        <f t="shared" si="20"/>
        <v>0</v>
      </c>
      <c r="AA8">
        <f t="shared" si="21"/>
        <v>0</v>
      </c>
      <c r="AC8" s="7">
        <f>'EOS GE24-F23-WEBLOAD'!AA4</f>
        <v>175787</v>
      </c>
      <c r="AD8" s="7">
        <f>'EOS GE24-F23-WEBLOAD'!AI4</f>
        <v>175787</v>
      </c>
      <c r="AE8" s="7">
        <f t="shared" si="22"/>
        <v>0</v>
      </c>
      <c r="AF8" s="7">
        <f>'GE24-F23-WEBLOAD'!AA4</f>
        <v>175787</v>
      </c>
      <c r="AG8" s="7">
        <f>'GE24-F23-WEBLOAD'!AI4</f>
        <v>125158</v>
      </c>
      <c r="AH8" s="7">
        <f t="shared" si="23"/>
        <v>50629</v>
      </c>
      <c r="AI8">
        <f t="shared" si="24"/>
        <v>-50629</v>
      </c>
      <c r="AK8">
        <f>'EOS GE24-F23-WEBLOAD'!$AL4</f>
        <v>1487351</v>
      </c>
      <c r="AL8">
        <f>'GE24-F23-WEBLOAD'!$AL4</f>
        <v>1441905</v>
      </c>
      <c r="AM8">
        <f t="shared" si="25"/>
        <v>45446</v>
      </c>
      <c r="AO8">
        <f>'EOS GE25-F23-WEBLOAD'!AL4</f>
        <v>1479885.2127322201</v>
      </c>
      <c r="AP8">
        <f>'GE25-F23-WEBLOAD'!AL4</f>
        <v>1412495.2127322201</v>
      </c>
      <c r="AQ8">
        <f t="shared" si="26"/>
        <v>67390</v>
      </c>
      <c r="AS8" s="7"/>
    </row>
    <row r="9" spans="1:45" x14ac:dyDescent="0.25">
      <c r="A9">
        <v>4</v>
      </c>
      <c r="B9">
        <v>1</v>
      </c>
      <c r="C9" t="s">
        <v>58</v>
      </c>
      <c r="D9" s="7">
        <f>'EOS GE24-F23-WEBLOAD'!H5</f>
        <v>3286621</v>
      </c>
      <c r="E9">
        <f>'GE24-F23-WEBLOAD'!H5</f>
        <v>3160000</v>
      </c>
      <c r="F9">
        <f t="shared" si="15"/>
        <v>126621</v>
      </c>
      <c r="H9" s="7">
        <f>'EOS GE24-F23-WEBLOAD'!N5</f>
        <v>281743</v>
      </c>
      <c r="I9">
        <v>281743</v>
      </c>
      <c r="J9">
        <f t="shared" si="16"/>
        <v>0</v>
      </c>
      <c r="K9" s="7"/>
      <c r="M9" s="7">
        <f>'EOS GE25-F23-WEBLOAD'!H5</f>
        <v>3534489</v>
      </c>
      <c r="N9">
        <f>'GE25-F23-WEBLOAD'!H5</f>
        <v>3331575</v>
      </c>
      <c r="O9">
        <f t="shared" si="17"/>
        <v>202914</v>
      </c>
      <c r="Q9" s="7">
        <f>'EOS GE25-F23-WEBLOAD'!N5</f>
        <v>296606</v>
      </c>
      <c r="R9">
        <v>296606</v>
      </c>
      <c r="S9">
        <f t="shared" si="18"/>
        <v>0</v>
      </c>
      <c r="T9" s="7"/>
      <c r="U9" s="7">
        <f>'EOS GE25-F23-WEBLOAD'!AA5</f>
        <v>145632</v>
      </c>
      <c r="V9" s="7">
        <v>145632</v>
      </c>
      <c r="W9" s="7">
        <f t="shared" si="19"/>
        <v>0</v>
      </c>
      <c r="X9" s="7">
        <f>'GE25-F23-WEBLOAD'!AA5</f>
        <v>145632</v>
      </c>
      <c r="Y9" s="7">
        <f>'GE25-F23-WEBLOAD'!AI5</f>
        <v>145632</v>
      </c>
      <c r="Z9" s="7">
        <f t="shared" si="20"/>
        <v>0</v>
      </c>
      <c r="AA9">
        <f t="shared" si="21"/>
        <v>0</v>
      </c>
      <c r="AC9" s="7">
        <f>'EOS GE24-F23-WEBLOAD'!AA5</f>
        <v>145632</v>
      </c>
      <c r="AD9" s="7">
        <f>'EOS GE24-F23-WEBLOAD'!AI5</f>
        <v>145632</v>
      </c>
      <c r="AE9" s="7">
        <f t="shared" si="22"/>
        <v>0</v>
      </c>
      <c r="AF9" s="7">
        <f>'GE24-F23-WEBLOAD'!AA5</f>
        <v>138132</v>
      </c>
      <c r="AG9" s="7">
        <f>'GE24-F23-WEBLOAD'!AI5</f>
        <v>128220</v>
      </c>
      <c r="AH9" s="7">
        <f t="shared" si="23"/>
        <v>9912</v>
      </c>
      <c r="AI9">
        <f t="shared" si="24"/>
        <v>-9912</v>
      </c>
      <c r="AK9">
        <f>'EOS GE24-F23-WEBLOAD'!$AL5</f>
        <v>2116941.25</v>
      </c>
      <c r="AL9">
        <f>'GE24-F23-WEBLOAD'!$AL5</f>
        <v>2048962.25</v>
      </c>
      <c r="AM9">
        <f t="shared" si="25"/>
        <v>67979</v>
      </c>
      <c r="AO9">
        <f>'EOS GE25-F23-WEBLOAD'!AL5</f>
        <v>2211103.6684573703</v>
      </c>
      <c r="AP9">
        <f>'GE25-F23-WEBLOAD'!AL5</f>
        <v>2105156.6684573703</v>
      </c>
      <c r="AQ9">
        <f t="shared" si="26"/>
        <v>105947</v>
      </c>
      <c r="AS9" s="7"/>
    </row>
    <row r="10" spans="1:45" x14ac:dyDescent="0.25">
      <c r="A10">
        <v>6</v>
      </c>
      <c r="B10">
        <v>3</v>
      </c>
      <c r="C10" t="s">
        <v>595</v>
      </c>
      <c r="D10" s="7">
        <f>'EOS GE24-F23-WEBLOAD'!H6</f>
        <v>22249003</v>
      </c>
      <c r="E10">
        <f>'GE24-F23-WEBLOAD'!H6</f>
        <v>21391834</v>
      </c>
      <c r="F10">
        <f t="shared" si="15"/>
        <v>857169</v>
      </c>
      <c r="H10" s="7">
        <f>'EOS GE24-F23-WEBLOAD'!N6</f>
        <v>0</v>
      </c>
      <c r="I10">
        <v>0</v>
      </c>
      <c r="J10">
        <f t="shared" si="16"/>
        <v>0</v>
      </c>
      <c r="K10" s="7"/>
      <c r="M10" s="7">
        <f>'EOS GE25-F23-WEBLOAD'!H6</f>
        <v>22023423</v>
      </c>
      <c r="N10">
        <f>'GE25-F23-WEBLOAD'!H6</f>
        <v>20759065</v>
      </c>
      <c r="O10">
        <f t="shared" si="17"/>
        <v>1264358</v>
      </c>
      <c r="Q10" s="7">
        <f>'EOS GE25-F23-WEBLOAD'!N6</f>
        <v>0</v>
      </c>
      <c r="R10">
        <v>0</v>
      </c>
      <c r="S10">
        <f t="shared" si="18"/>
        <v>0</v>
      </c>
      <c r="T10" s="7"/>
      <c r="U10" s="7">
        <f>'EOS GE25-F23-WEBLOAD'!AA6</f>
        <v>2189941</v>
      </c>
      <c r="V10" s="7">
        <v>2065764</v>
      </c>
      <c r="W10" s="7">
        <f t="shared" si="19"/>
        <v>124177</v>
      </c>
      <c r="X10" s="7">
        <f>'GE25-F23-WEBLOAD'!AA6</f>
        <v>2189941</v>
      </c>
      <c r="Y10" s="7">
        <f>'GE25-F23-WEBLOAD'!AI6</f>
        <v>2065764</v>
      </c>
      <c r="Z10" s="7">
        <f t="shared" si="20"/>
        <v>124177</v>
      </c>
      <c r="AA10">
        <f t="shared" si="21"/>
        <v>0</v>
      </c>
      <c r="AC10" s="7">
        <f>'EOS GE24-F23-WEBLOAD'!AA6</f>
        <v>2189941</v>
      </c>
      <c r="AD10" s="7">
        <f>'EOS GE24-F23-WEBLOAD'!AI6</f>
        <v>2065764</v>
      </c>
      <c r="AE10" s="7">
        <f t="shared" si="22"/>
        <v>124177</v>
      </c>
      <c r="AF10" s="7">
        <f>'GE24-F23-WEBLOAD'!AA6</f>
        <v>2256694</v>
      </c>
      <c r="AG10" s="7">
        <f>'GE24-F23-WEBLOAD'!AI6</f>
        <v>1999573</v>
      </c>
      <c r="AH10" s="7">
        <f t="shared" si="23"/>
        <v>257121</v>
      </c>
      <c r="AI10">
        <f t="shared" si="24"/>
        <v>-132944</v>
      </c>
      <c r="AK10">
        <f>'EOS GE24-F23-WEBLOAD'!$AL6</f>
        <v>14661752</v>
      </c>
      <c r="AL10">
        <f>'GE24-F23-WEBLOAD'!$AL6</f>
        <v>14462964</v>
      </c>
      <c r="AM10">
        <f t="shared" si="25"/>
        <v>198788</v>
      </c>
      <c r="AO10">
        <f>'EOS GE25-F23-WEBLOAD'!AL6</f>
        <v>14479828.237938389</v>
      </c>
      <c r="AP10">
        <f>'GE25-F23-WEBLOAD'!AL6</f>
        <v>14185530.237938389</v>
      </c>
      <c r="AQ10">
        <f t="shared" si="26"/>
        <v>294298</v>
      </c>
      <c r="AS10" s="7"/>
    </row>
    <row r="11" spans="1:45" x14ac:dyDescent="0.25">
      <c r="A11">
        <v>11</v>
      </c>
      <c r="B11">
        <v>1</v>
      </c>
      <c r="C11" t="s">
        <v>596</v>
      </c>
      <c r="D11" s="7">
        <f>'EOS GE24-F23-WEBLOAD'!H7</f>
        <v>299221534</v>
      </c>
      <c r="E11">
        <f>'GE24-F23-WEBLOAD'!H7</f>
        <v>287693666</v>
      </c>
      <c r="F11">
        <f t="shared" si="15"/>
        <v>11527868</v>
      </c>
      <c r="H11" s="7">
        <f>'EOS GE24-F23-WEBLOAD'!N7</f>
        <v>380678.43655645492</v>
      </c>
      <c r="I11">
        <v>197952.78700935657</v>
      </c>
      <c r="J11">
        <f t="shared" si="16"/>
        <v>182725.64954709835</v>
      </c>
      <c r="K11" s="7"/>
      <c r="M11" s="7">
        <f>'EOS GE25-F23-WEBLOAD'!H7</f>
        <v>307292566</v>
      </c>
      <c r="N11">
        <f>'GE25-F23-WEBLOAD'!H7</f>
        <v>289650993</v>
      </c>
      <c r="O11">
        <f t="shared" si="17"/>
        <v>17641573</v>
      </c>
      <c r="Q11" s="7">
        <f>'EOS GE25-F23-WEBLOAD'!N7</f>
        <v>236575.34612612173</v>
      </c>
      <c r="R11">
        <v>123019.17998558331</v>
      </c>
      <c r="S11">
        <f t="shared" si="18"/>
        <v>113556.16614053842</v>
      </c>
      <c r="T11" s="7"/>
      <c r="U11" s="7">
        <f>'EOS GE25-F23-WEBLOAD'!AA7</f>
        <v>30556217</v>
      </c>
      <c r="V11" s="7">
        <v>28319217</v>
      </c>
      <c r="W11" s="7">
        <f t="shared" si="19"/>
        <v>2237000</v>
      </c>
      <c r="X11" s="7">
        <f>'GE25-F23-WEBLOAD'!AA7</f>
        <v>30556217</v>
      </c>
      <c r="Y11" s="7">
        <f>'GE25-F23-WEBLOAD'!AI7</f>
        <v>28319217</v>
      </c>
      <c r="Z11" s="7">
        <f t="shared" si="20"/>
        <v>2237000</v>
      </c>
      <c r="AA11">
        <f t="shared" si="21"/>
        <v>0</v>
      </c>
      <c r="AC11" s="7">
        <f>'EOS GE24-F23-WEBLOAD'!AA7</f>
        <v>30556217</v>
      </c>
      <c r="AD11" s="7">
        <f>'EOS GE24-F23-WEBLOAD'!AI7</f>
        <v>28319217</v>
      </c>
      <c r="AE11" s="7">
        <f t="shared" si="22"/>
        <v>2237000</v>
      </c>
      <c r="AF11" s="7">
        <f>'GE24-F23-WEBLOAD'!AA7</f>
        <v>30349732</v>
      </c>
      <c r="AG11" s="7">
        <f>'GE24-F23-WEBLOAD'!AI7</f>
        <v>26381999</v>
      </c>
      <c r="AH11" s="7">
        <f t="shared" si="23"/>
        <v>3967733</v>
      </c>
      <c r="AI11">
        <f t="shared" si="24"/>
        <v>-1730733</v>
      </c>
      <c r="AK11">
        <f>'EOS GE24-F23-WEBLOAD'!$AL7</f>
        <v>133103598.03700936</v>
      </c>
      <c r="AL11">
        <f>'GE24-F23-WEBLOAD'!$AL7</f>
        <v>131628115.03700936</v>
      </c>
      <c r="AM11">
        <f t="shared" si="25"/>
        <v>1475483</v>
      </c>
      <c r="AO11">
        <f>'EOS GE25-F23-WEBLOAD'!AL7</f>
        <v>135422649.7442618</v>
      </c>
      <c r="AP11">
        <f>'GE25-F23-WEBLOAD'!AL7</f>
        <v>133272754.78026181</v>
      </c>
      <c r="AQ11">
        <f t="shared" si="26"/>
        <v>2149894.9639999866</v>
      </c>
      <c r="AS11" s="7"/>
    </row>
    <row r="12" spans="1:45" x14ac:dyDescent="0.25">
      <c r="A12">
        <v>12</v>
      </c>
      <c r="B12">
        <v>1</v>
      </c>
      <c r="C12" t="s">
        <v>61</v>
      </c>
      <c r="D12" s="7">
        <f>'EOS GE24-F23-WEBLOAD'!H8</f>
        <v>50437108</v>
      </c>
      <c r="E12">
        <f>'GE24-F23-WEBLOAD'!H8</f>
        <v>48493958</v>
      </c>
      <c r="F12">
        <f t="shared" si="15"/>
        <v>1943150</v>
      </c>
      <c r="H12" s="7">
        <f>'EOS GE24-F23-WEBLOAD'!N8</f>
        <v>383.16671839950141</v>
      </c>
      <c r="I12">
        <v>199.24669356774072</v>
      </c>
      <c r="J12">
        <f t="shared" si="16"/>
        <v>183.92002483176068</v>
      </c>
      <c r="K12" s="7"/>
      <c r="M12" s="7">
        <f>'EOS GE25-F23-WEBLOAD'!H8</f>
        <v>51603359</v>
      </c>
      <c r="N12">
        <f>'GE25-F23-WEBLOAD'!H8</f>
        <v>48640826</v>
      </c>
      <c r="O12">
        <f t="shared" si="17"/>
        <v>2962533</v>
      </c>
      <c r="Q12" s="7">
        <f>'EOS GE25-F23-WEBLOAD'!N8</f>
        <v>0</v>
      </c>
      <c r="R12">
        <v>0</v>
      </c>
      <c r="S12">
        <f t="shared" si="18"/>
        <v>0</v>
      </c>
      <c r="T12" s="7"/>
      <c r="U12" s="7">
        <f>'EOS GE25-F23-WEBLOAD'!AA8</f>
        <v>5131278</v>
      </c>
      <c r="V12" s="7">
        <v>4985174</v>
      </c>
      <c r="W12" s="7">
        <f t="shared" si="19"/>
        <v>146104</v>
      </c>
      <c r="X12" s="7">
        <f>'GE25-F23-WEBLOAD'!AA8</f>
        <v>5131278</v>
      </c>
      <c r="Y12" s="7">
        <f>'GE25-F23-WEBLOAD'!AI8</f>
        <v>4985174</v>
      </c>
      <c r="Z12" s="7">
        <f t="shared" si="20"/>
        <v>146104</v>
      </c>
      <c r="AA12">
        <f t="shared" si="21"/>
        <v>0</v>
      </c>
      <c r="AC12" s="7">
        <f>'EOS GE24-F23-WEBLOAD'!AA8</f>
        <v>5131278</v>
      </c>
      <c r="AD12" s="7">
        <f>'EOS GE24-F23-WEBLOAD'!AI8</f>
        <v>4985174</v>
      </c>
      <c r="AE12" s="7">
        <f t="shared" si="22"/>
        <v>146104</v>
      </c>
      <c r="AF12" s="7">
        <f>'GE24-F23-WEBLOAD'!AA8</f>
        <v>5115784</v>
      </c>
      <c r="AG12" s="7">
        <f>'GE24-F23-WEBLOAD'!AI8</f>
        <v>4630020</v>
      </c>
      <c r="AH12" s="7">
        <f t="shared" si="23"/>
        <v>485764</v>
      </c>
      <c r="AI12">
        <f t="shared" si="24"/>
        <v>-339660</v>
      </c>
      <c r="AK12">
        <f>'EOS GE24-F23-WEBLOAD'!$AL8</f>
        <v>17139892.246693566</v>
      </c>
      <c r="AL12">
        <f>'GE24-F23-WEBLOAD'!$AL8</f>
        <v>17048322.246693566</v>
      </c>
      <c r="AM12">
        <f t="shared" si="25"/>
        <v>91570</v>
      </c>
      <c r="AO12">
        <f>'EOS GE25-F23-WEBLOAD'!AL8</f>
        <v>17325717.012168884</v>
      </c>
      <c r="AP12">
        <f>'GE25-F23-WEBLOAD'!AL8</f>
        <v>17196894.590197735</v>
      </c>
      <c r="AQ12">
        <f t="shared" si="26"/>
        <v>128822.42197114974</v>
      </c>
      <c r="AS12" s="7"/>
    </row>
    <row r="13" spans="1:45" x14ac:dyDescent="0.25">
      <c r="A13">
        <v>13</v>
      </c>
      <c r="B13">
        <v>1</v>
      </c>
      <c r="C13" t="s">
        <v>62</v>
      </c>
      <c r="D13" s="7">
        <f>'EOS GE24-F23-WEBLOAD'!H9</f>
        <v>25419132</v>
      </c>
      <c r="E13">
        <f>'GE24-F23-WEBLOAD'!H9</f>
        <v>24439829</v>
      </c>
      <c r="F13">
        <f t="shared" si="15"/>
        <v>979303</v>
      </c>
      <c r="H13" s="7">
        <f>'EOS GE24-F23-WEBLOAD'!N9</f>
        <v>14222.482452530099</v>
      </c>
      <c r="I13">
        <v>7395.6908753156513</v>
      </c>
      <c r="J13">
        <f t="shared" si="16"/>
        <v>6826.7915772144479</v>
      </c>
      <c r="K13" s="7"/>
      <c r="M13" s="7">
        <f>'EOS GE25-F23-WEBLOAD'!H9</f>
        <v>25928369</v>
      </c>
      <c r="N13">
        <f>'GE25-F23-WEBLOAD'!H9</f>
        <v>24439829</v>
      </c>
      <c r="O13">
        <f t="shared" si="17"/>
        <v>1488540</v>
      </c>
      <c r="Q13" s="7">
        <f>'EOS GE25-F23-WEBLOAD'!N9</f>
        <v>12271.205885380192</v>
      </c>
      <c r="R13">
        <v>6381.0270603976996</v>
      </c>
      <c r="S13">
        <f t="shared" si="18"/>
        <v>5890.1788249824922</v>
      </c>
      <c r="T13" s="7"/>
      <c r="U13" s="7">
        <f>'EOS GE25-F23-WEBLOAD'!AA9</f>
        <v>2578236</v>
      </c>
      <c r="V13" s="7">
        <v>2452136</v>
      </c>
      <c r="W13" s="7">
        <f t="shared" si="19"/>
        <v>126100</v>
      </c>
      <c r="X13" s="7">
        <f>'GE25-F23-WEBLOAD'!AA9</f>
        <v>2578236</v>
      </c>
      <c r="Y13" s="7">
        <f>'GE25-F23-WEBLOAD'!AI9</f>
        <v>2452136</v>
      </c>
      <c r="Z13" s="7">
        <f t="shared" si="20"/>
        <v>126100</v>
      </c>
      <c r="AA13">
        <f t="shared" si="21"/>
        <v>0</v>
      </c>
      <c r="AC13" s="7">
        <f>'EOS GE24-F23-WEBLOAD'!AA9</f>
        <v>2578236</v>
      </c>
      <c r="AD13" s="7">
        <f>'EOS GE24-F23-WEBLOAD'!AI9</f>
        <v>2452136</v>
      </c>
      <c r="AE13" s="7">
        <f t="shared" si="22"/>
        <v>126100</v>
      </c>
      <c r="AF13" s="7">
        <f>'GE24-F23-WEBLOAD'!AA9</f>
        <v>2578236</v>
      </c>
      <c r="AG13" s="7">
        <f>'GE24-F23-WEBLOAD'!AI9</f>
        <v>2293679</v>
      </c>
      <c r="AH13" s="7">
        <f t="shared" si="23"/>
        <v>284557</v>
      </c>
      <c r="AI13">
        <f t="shared" si="24"/>
        <v>-158457</v>
      </c>
      <c r="AK13">
        <f>'EOS GE24-F23-WEBLOAD'!$AL9</f>
        <v>16128520.190875314</v>
      </c>
      <c r="AL13">
        <f>'GE24-F23-WEBLOAD'!$AL9</f>
        <v>15743256.190875314</v>
      </c>
      <c r="AM13">
        <f t="shared" si="25"/>
        <v>385264</v>
      </c>
      <c r="AO13">
        <f>'EOS GE25-F23-WEBLOAD'!AL9</f>
        <v>16140076.594186865</v>
      </c>
      <c r="AP13">
        <f>'GE25-F23-WEBLOAD'!AL9</f>
        <v>15573684.346186869</v>
      </c>
      <c r="AQ13">
        <f t="shared" si="26"/>
        <v>566392.24799999595</v>
      </c>
      <c r="AS13" s="7"/>
    </row>
    <row r="14" spans="1:45" x14ac:dyDescent="0.25">
      <c r="A14">
        <v>14</v>
      </c>
      <c r="B14">
        <v>1</v>
      </c>
      <c r="C14" t="s">
        <v>63</v>
      </c>
      <c r="D14" s="7">
        <f>'EOS GE24-F23-WEBLOAD'!H10</f>
        <v>20775863</v>
      </c>
      <c r="E14">
        <f>'GE24-F23-WEBLOAD'!H10</f>
        <v>19975448</v>
      </c>
      <c r="F14">
        <f t="shared" si="15"/>
        <v>800415</v>
      </c>
      <c r="H14" s="7">
        <f>'EOS GE24-F23-WEBLOAD'!N10</f>
        <v>0</v>
      </c>
      <c r="I14">
        <v>0</v>
      </c>
      <c r="J14">
        <f t="shared" si="16"/>
        <v>0</v>
      </c>
      <c r="K14" s="7"/>
      <c r="M14" s="7">
        <f>'EOS GE25-F23-WEBLOAD'!H10</f>
        <v>20624161</v>
      </c>
      <c r="N14">
        <f>'GE25-F23-WEBLOAD'!H10</f>
        <v>19440134</v>
      </c>
      <c r="O14">
        <f t="shared" si="17"/>
        <v>1184027</v>
      </c>
      <c r="Q14" s="7">
        <f>'EOS GE25-F23-WEBLOAD'!N10</f>
        <v>0</v>
      </c>
      <c r="R14">
        <v>0</v>
      </c>
      <c r="S14">
        <f t="shared" si="18"/>
        <v>0</v>
      </c>
      <c r="T14" s="7"/>
      <c r="U14" s="7">
        <f>'EOS GE25-F23-WEBLOAD'!AA10</f>
        <v>2050802</v>
      </c>
      <c r="V14" s="7">
        <v>1992157</v>
      </c>
      <c r="W14" s="7">
        <f t="shared" si="19"/>
        <v>58645</v>
      </c>
      <c r="X14" s="7">
        <f>'GE25-F23-WEBLOAD'!AA10</f>
        <v>2050802</v>
      </c>
      <c r="Y14" s="7">
        <f>'GE25-F23-WEBLOAD'!AI10</f>
        <v>1992157</v>
      </c>
      <c r="Z14" s="7">
        <f t="shared" si="20"/>
        <v>58645</v>
      </c>
      <c r="AA14">
        <f t="shared" si="21"/>
        <v>0</v>
      </c>
      <c r="AC14" s="7">
        <f>'EOS GE24-F23-WEBLOAD'!AA10</f>
        <v>2050802</v>
      </c>
      <c r="AD14" s="7">
        <f>'EOS GE24-F23-WEBLOAD'!AI10</f>
        <v>1992157</v>
      </c>
      <c r="AE14" s="7">
        <f t="shared" si="22"/>
        <v>58645</v>
      </c>
      <c r="AF14" s="7">
        <f>'GE24-F23-WEBLOAD'!AA10</f>
        <v>2107274</v>
      </c>
      <c r="AG14" s="7">
        <f>'GE24-F23-WEBLOAD'!AI10</f>
        <v>1883553</v>
      </c>
      <c r="AH14" s="7">
        <f t="shared" si="23"/>
        <v>223721</v>
      </c>
      <c r="AI14">
        <f t="shared" si="24"/>
        <v>-165076</v>
      </c>
      <c r="AK14">
        <f>'EOS GE24-F23-WEBLOAD'!$AL10</f>
        <v>12172695.75</v>
      </c>
      <c r="AL14">
        <f>'GE24-F23-WEBLOAD'!$AL10</f>
        <v>11890688.75</v>
      </c>
      <c r="AM14">
        <f t="shared" si="25"/>
        <v>282007</v>
      </c>
      <c r="AO14">
        <f>'EOS GE25-F23-WEBLOAD'!AL10</f>
        <v>12037159.03796228</v>
      </c>
      <c r="AP14">
        <f>'GE25-F23-WEBLOAD'!AL10</f>
        <v>11620076.03796228</v>
      </c>
      <c r="AQ14">
        <f t="shared" si="26"/>
        <v>417083</v>
      </c>
      <c r="AS14" s="7"/>
    </row>
    <row r="15" spans="1:45" x14ac:dyDescent="0.25">
      <c r="A15">
        <v>15</v>
      </c>
      <c r="B15">
        <v>1</v>
      </c>
      <c r="C15" t="s">
        <v>64</v>
      </c>
      <c r="D15" s="7">
        <f>'EOS GE24-F23-WEBLOAD'!H11</f>
        <v>29221544</v>
      </c>
      <c r="E15">
        <f>'GE24-F23-WEBLOAD'!H11</f>
        <v>28095749</v>
      </c>
      <c r="F15">
        <f t="shared" si="15"/>
        <v>1125795</v>
      </c>
      <c r="H15" s="7">
        <f>'EOS GE24-F23-WEBLOAD'!N11</f>
        <v>523514.61184949055</v>
      </c>
      <c r="I15">
        <v>447954.63816173509</v>
      </c>
      <c r="J15">
        <f t="shared" si="16"/>
        <v>75559.973687755468</v>
      </c>
      <c r="K15" s="7"/>
      <c r="M15" s="7">
        <f>'EOS GE25-F23-WEBLOAD'!H11</f>
        <v>29806958</v>
      </c>
      <c r="N15">
        <f>'GE25-F23-WEBLOAD'!H11</f>
        <v>28095749</v>
      </c>
      <c r="O15">
        <f t="shared" si="17"/>
        <v>1711209</v>
      </c>
      <c r="Q15" s="7">
        <f>'EOS GE25-F23-WEBLOAD'!N11</f>
        <v>506849.34081875964</v>
      </c>
      <c r="R15">
        <v>442809.01722575503</v>
      </c>
      <c r="S15">
        <f t="shared" si="18"/>
        <v>64040.323593004607</v>
      </c>
      <c r="T15" s="7"/>
      <c r="U15" s="7">
        <f>'EOS GE25-F23-WEBLOAD'!AA11</f>
        <v>2963911</v>
      </c>
      <c r="V15" s="7">
        <v>2963911</v>
      </c>
      <c r="W15" s="7">
        <f t="shared" si="19"/>
        <v>0</v>
      </c>
      <c r="X15" s="7">
        <f>'GE25-F23-WEBLOAD'!AA11</f>
        <v>2963911</v>
      </c>
      <c r="Y15" s="7">
        <f>'GE25-F23-WEBLOAD'!AI11</f>
        <v>2963911</v>
      </c>
      <c r="Z15" s="7">
        <f t="shared" si="20"/>
        <v>0</v>
      </c>
      <c r="AA15">
        <f t="shared" si="21"/>
        <v>0</v>
      </c>
      <c r="AC15" s="7">
        <f>'EOS GE24-F23-WEBLOAD'!AA11</f>
        <v>2963911</v>
      </c>
      <c r="AD15" s="7">
        <f>'EOS GE24-F23-WEBLOAD'!AI11</f>
        <v>2963911</v>
      </c>
      <c r="AE15" s="7">
        <f t="shared" si="22"/>
        <v>0</v>
      </c>
      <c r="AF15" s="7">
        <f>'GE24-F23-WEBLOAD'!AA11</f>
        <v>2963911</v>
      </c>
      <c r="AG15" s="7">
        <f>'GE24-F23-WEBLOAD'!AI11</f>
        <v>2765397</v>
      </c>
      <c r="AH15" s="7">
        <f t="shared" si="23"/>
        <v>198514</v>
      </c>
      <c r="AI15">
        <f t="shared" si="24"/>
        <v>-198514</v>
      </c>
      <c r="AK15">
        <f>'EOS GE24-F23-WEBLOAD'!$AL11</f>
        <v>8326920.8881617337</v>
      </c>
      <c r="AL15">
        <f>'GE24-F23-WEBLOAD'!$AL11</f>
        <v>8193064.8881617337</v>
      </c>
      <c r="AM15">
        <f t="shared" si="25"/>
        <v>133856</v>
      </c>
      <c r="AO15">
        <f>'EOS GE25-F23-WEBLOAD'!AL11</f>
        <v>7405258.5824796483</v>
      </c>
      <c r="AP15">
        <f>'GE25-F23-WEBLOAD'!AL11</f>
        <v>7268422.7764796466</v>
      </c>
      <c r="AQ15">
        <f t="shared" si="26"/>
        <v>136835.80600000173</v>
      </c>
      <c r="AS15" s="7"/>
    </row>
    <row r="16" spans="1:45" x14ac:dyDescent="0.25">
      <c r="A16">
        <v>16</v>
      </c>
      <c r="B16">
        <v>1</v>
      </c>
      <c r="C16" t="s">
        <v>65</v>
      </c>
      <c r="D16" s="7">
        <f>'EOS GE24-F23-WEBLOAD'!H12</f>
        <v>47731806</v>
      </c>
      <c r="E16">
        <f>'GE24-F23-WEBLOAD'!H12</f>
        <v>45892881</v>
      </c>
      <c r="F16">
        <f t="shared" si="15"/>
        <v>1838925</v>
      </c>
      <c r="H16" s="7">
        <f>'EOS GE24-F23-WEBLOAD'!N12</f>
        <v>243890.53719681525</v>
      </c>
      <c r="I16">
        <v>126823.07934234393</v>
      </c>
      <c r="J16">
        <f t="shared" si="16"/>
        <v>117067.45785447131</v>
      </c>
      <c r="K16" s="7"/>
      <c r="M16" s="7">
        <f>'EOS GE25-F23-WEBLOAD'!H12</f>
        <v>48744839</v>
      </c>
      <c r="N16">
        <f>'GE25-F23-WEBLOAD'!H12</f>
        <v>45946412</v>
      </c>
      <c r="O16">
        <f t="shared" si="17"/>
        <v>2798427</v>
      </c>
      <c r="Q16" s="7">
        <f>'EOS GE25-F23-WEBLOAD'!N12</f>
        <v>254889.77624306455</v>
      </c>
      <c r="R16">
        <v>132542.68364639356</v>
      </c>
      <c r="S16">
        <f t="shared" si="18"/>
        <v>122347.09259667099</v>
      </c>
      <c r="T16" s="7"/>
      <c r="U16" s="7">
        <f>'EOS GE25-F23-WEBLOAD'!AA12</f>
        <v>4847035</v>
      </c>
      <c r="V16" s="7">
        <v>4806306</v>
      </c>
      <c r="W16" s="7">
        <f t="shared" si="19"/>
        <v>40729</v>
      </c>
      <c r="X16" s="7">
        <f>'GE25-F23-WEBLOAD'!AA12</f>
        <v>4847035</v>
      </c>
      <c r="Y16" s="7">
        <f>'GE25-F23-WEBLOAD'!AI12</f>
        <v>4806306</v>
      </c>
      <c r="Z16" s="7">
        <f t="shared" si="20"/>
        <v>40729</v>
      </c>
      <c r="AA16">
        <f t="shared" si="21"/>
        <v>0</v>
      </c>
      <c r="AC16" s="7">
        <f>'EOS GE24-F23-WEBLOAD'!AA12</f>
        <v>4847035</v>
      </c>
      <c r="AD16" s="7">
        <f>'EOS GE24-F23-WEBLOAD'!AI12</f>
        <v>4806306</v>
      </c>
      <c r="AE16" s="7">
        <f t="shared" si="22"/>
        <v>40729</v>
      </c>
      <c r="AF16" s="7">
        <f>'GE24-F23-WEBLOAD'!AA12</f>
        <v>4841388</v>
      </c>
      <c r="AG16" s="7">
        <f>'GE24-F23-WEBLOAD'!AI12</f>
        <v>4494546</v>
      </c>
      <c r="AH16" s="7">
        <f t="shared" si="23"/>
        <v>346842</v>
      </c>
      <c r="AI16">
        <f t="shared" si="24"/>
        <v>-306113</v>
      </c>
      <c r="AK16">
        <f>'EOS GE24-F23-WEBLOAD'!$AL12</f>
        <v>15970694.329342343</v>
      </c>
      <c r="AL16">
        <f>'GE24-F23-WEBLOAD'!$AL12</f>
        <v>15717702.329342343</v>
      </c>
      <c r="AM16">
        <f t="shared" si="25"/>
        <v>252992</v>
      </c>
      <c r="AO16">
        <f>'EOS GE25-F23-WEBLOAD'!AL12</f>
        <v>16111088.449660249</v>
      </c>
      <c r="AP16">
        <f>'GE25-F23-WEBLOAD'!AL12</f>
        <v>15742688.757660247</v>
      </c>
      <c r="AQ16">
        <f t="shared" si="26"/>
        <v>368399.69200000167</v>
      </c>
      <c r="AS16" s="7"/>
    </row>
    <row r="17" spans="1:45" x14ac:dyDescent="0.25">
      <c r="A17">
        <v>22</v>
      </c>
      <c r="B17">
        <v>1</v>
      </c>
      <c r="C17" t="s">
        <v>597</v>
      </c>
      <c r="D17" s="7">
        <f>'EOS GE24-F23-WEBLOAD'!H13</f>
        <v>21027120</v>
      </c>
      <c r="E17">
        <f>'GE24-F23-WEBLOAD'!H13</f>
        <v>20217025</v>
      </c>
      <c r="F17">
        <f t="shared" si="15"/>
        <v>810095</v>
      </c>
      <c r="H17" s="7">
        <f>'EOS GE24-F23-WEBLOAD'!N13</f>
        <v>642280.09357121284</v>
      </c>
      <c r="I17">
        <v>567163.88865703065</v>
      </c>
      <c r="J17">
        <f t="shared" si="16"/>
        <v>75116.204914182192</v>
      </c>
      <c r="K17" s="7"/>
      <c r="M17" s="7">
        <f>'EOS GE25-F23-WEBLOAD'!H13</f>
        <v>20919769</v>
      </c>
      <c r="N17">
        <f>'GE25-F23-WEBLOAD'!H13</f>
        <v>19718772</v>
      </c>
      <c r="O17">
        <f t="shared" si="17"/>
        <v>1200997</v>
      </c>
      <c r="Q17" s="7">
        <f>'EOS GE25-F23-WEBLOAD'!N13</f>
        <v>660027.37978400732</v>
      </c>
      <c r="R17">
        <v>576617.59748768376</v>
      </c>
      <c r="S17">
        <f t="shared" si="18"/>
        <v>83409.782296323567</v>
      </c>
      <c r="T17" s="7"/>
      <c r="U17" s="7">
        <f>'EOS GE25-F23-WEBLOAD'!AA13</f>
        <v>2080197</v>
      </c>
      <c r="V17" s="7">
        <v>2023729</v>
      </c>
      <c r="W17" s="7">
        <f t="shared" si="19"/>
        <v>56468</v>
      </c>
      <c r="X17" s="7">
        <f>'GE25-F23-WEBLOAD'!AA13</f>
        <v>2080197</v>
      </c>
      <c r="Y17" s="7">
        <f>'GE25-F23-WEBLOAD'!AI13</f>
        <v>2023729</v>
      </c>
      <c r="Z17" s="7">
        <f t="shared" si="20"/>
        <v>56468</v>
      </c>
      <c r="AA17">
        <f t="shared" si="21"/>
        <v>0</v>
      </c>
      <c r="AC17" s="7">
        <f>'EOS GE24-F23-WEBLOAD'!AA13</f>
        <v>2080197</v>
      </c>
      <c r="AD17" s="7">
        <f>'EOS GE24-F23-WEBLOAD'!AI13</f>
        <v>2023729</v>
      </c>
      <c r="AE17" s="7">
        <f t="shared" si="22"/>
        <v>56468</v>
      </c>
      <c r="AF17" s="7">
        <f>'GE24-F23-WEBLOAD'!AA13</f>
        <v>2132759</v>
      </c>
      <c r="AG17" s="7">
        <f>'GE24-F23-WEBLOAD'!AI13</f>
        <v>1946588</v>
      </c>
      <c r="AH17" s="7">
        <f t="shared" si="23"/>
        <v>186171</v>
      </c>
      <c r="AI17">
        <f t="shared" si="24"/>
        <v>-129703</v>
      </c>
      <c r="AK17">
        <f>'EOS GE24-F23-WEBLOAD'!$AL13</f>
        <v>7073406.1386570297</v>
      </c>
      <c r="AL17">
        <f>'GE24-F23-WEBLOAD'!$AL13</f>
        <v>6950374.1386570297</v>
      </c>
      <c r="AM17">
        <f t="shared" si="25"/>
        <v>123032</v>
      </c>
      <c r="AO17">
        <f>'EOS GE25-F23-WEBLOAD'!AL13</f>
        <v>7052832.6246452145</v>
      </c>
      <c r="AP17">
        <f>'GE25-F23-WEBLOAD'!AL13</f>
        <v>6877634.6186452135</v>
      </c>
      <c r="AQ17">
        <f t="shared" si="26"/>
        <v>175198.00600000098</v>
      </c>
      <c r="AS17" s="7"/>
    </row>
    <row r="18" spans="1:45" x14ac:dyDescent="0.25">
      <c r="A18">
        <v>23</v>
      </c>
      <c r="B18">
        <v>1</v>
      </c>
      <c r="C18" t="s">
        <v>598</v>
      </c>
      <c r="D18" s="7">
        <f>'EOS GE24-F23-WEBLOAD'!H14</f>
        <v>6369951</v>
      </c>
      <c r="E18">
        <f>'GE24-F23-WEBLOAD'!H14</f>
        <v>6124541</v>
      </c>
      <c r="F18">
        <f t="shared" si="15"/>
        <v>245410</v>
      </c>
      <c r="H18" s="7">
        <f>'EOS GE24-F23-WEBLOAD'!N14</f>
        <v>338403.61877504725</v>
      </c>
      <c r="I18">
        <v>286936.76176302461</v>
      </c>
      <c r="J18">
        <f t="shared" si="16"/>
        <v>51466.857012022636</v>
      </c>
      <c r="K18" s="7"/>
      <c r="M18" s="7">
        <f>'EOS GE25-F23-WEBLOAD'!H14</f>
        <v>6414561</v>
      </c>
      <c r="N18">
        <f>'GE25-F23-WEBLOAD'!H14</f>
        <v>6046303</v>
      </c>
      <c r="O18">
        <f t="shared" si="17"/>
        <v>368258</v>
      </c>
      <c r="Q18" s="7">
        <f>'EOS GE25-F23-WEBLOAD'!N14</f>
        <v>357223.6661635791</v>
      </c>
      <c r="R18">
        <v>297952.46640506113</v>
      </c>
      <c r="S18">
        <f t="shared" si="18"/>
        <v>59271.199758517963</v>
      </c>
      <c r="T18" s="7"/>
      <c r="U18" s="7">
        <f>'EOS GE25-F23-WEBLOAD'!AA14</f>
        <v>637844</v>
      </c>
      <c r="V18" s="7">
        <v>568805</v>
      </c>
      <c r="W18" s="7">
        <f t="shared" si="19"/>
        <v>69039</v>
      </c>
      <c r="X18" s="7">
        <f>'GE25-F23-WEBLOAD'!AA14</f>
        <v>637844</v>
      </c>
      <c r="Y18" s="7">
        <f>'GE25-F23-WEBLOAD'!AI14</f>
        <v>568805</v>
      </c>
      <c r="Z18" s="7">
        <f t="shared" si="20"/>
        <v>69039</v>
      </c>
      <c r="AA18">
        <f t="shared" si="21"/>
        <v>0</v>
      </c>
      <c r="AC18" s="7">
        <f>'EOS GE24-F23-WEBLOAD'!AA14</f>
        <v>637844</v>
      </c>
      <c r="AD18" s="7">
        <f>'EOS GE24-F23-WEBLOAD'!AI14</f>
        <v>568805</v>
      </c>
      <c r="AE18" s="7">
        <f t="shared" si="22"/>
        <v>69039</v>
      </c>
      <c r="AF18" s="7">
        <f>'GE24-F23-WEBLOAD'!AA14</f>
        <v>646098</v>
      </c>
      <c r="AG18" s="7">
        <f>'GE24-F23-WEBLOAD'!AI14</f>
        <v>540475</v>
      </c>
      <c r="AH18" s="7">
        <f t="shared" si="23"/>
        <v>105623</v>
      </c>
      <c r="AI18">
        <f t="shared" si="24"/>
        <v>-36584</v>
      </c>
      <c r="AK18">
        <f>'EOS GE24-F23-WEBLOAD'!$AL14</f>
        <v>2206139.5117630251</v>
      </c>
      <c r="AL18">
        <f>'GE24-F23-WEBLOAD'!$AL14</f>
        <v>2163035.5117630251</v>
      </c>
      <c r="AM18">
        <f t="shared" si="25"/>
        <v>43104</v>
      </c>
      <c r="AO18">
        <f>'EOS GE25-F23-WEBLOAD'!AL14</f>
        <v>2233583.9073990397</v>
      </c>
      <c r="AP18">
        <f>'GE25-F23-WEBLOAD'!AL14</f>
        <v>2171632.3333990406</v>
      </c>
      <c r="AQ18">
        <f t="shared" si="26"/>
        <v>61951.573999999091</v>
      </c>
      <c r="AS18" s="7"/>
    </row>
    <row r="19" spans="1:45" x14ac:dyDescent="0.25">
      <c r="A19">
        <v>25</v>
      </c>
      <c r="B19">
        <v>1</v>
      </c>
      <c r="C19" t="s">
        <v>68</v>
      </c>
      <c r="D19" s="7">
        <f>'EOS GE24-F23-WEBLOAD'!H15</f>
        <v>442556</v>
      </c>
      <c r="E19">
        <f>'GE24-F23-WEBLOAD'!H15</f>
        <v>425506</v>
      </c>
      <c r="F19">
        <f t="shared" si="15"/>
        <v>17050</v>
      </c>
      <c r="H19" s="7">
        <f>'EOS GE24-F23-WEBLOAD'!N15</f>
        <v>8947</v>
      </c>
      <c r="I19">
        <v>8947</v>
      </c>
      <c r="J19">
        <f t="shared" si="16"/>
        <v>0</v>
      </c>
      <c r="K19" s="7"/>
      <c r="M19" s="7">
        <f>'EOS GE25-F23-WEBLOAD'!H15</f>
        <v>451422</v>
      </c>
      <c r="N19">
        <f>'GE25-F23-WEBLOAD'!H15</f>
        <v>425506</v>
      </c>
      <c r="O19">
        <f t="shared" si="17"/>
        <v>25916</v>
      </c>
      <c r="Q19" s="7">
        <f>'EOS GE25-F23-WEBLOAD'!N15</f>
        <v>9882.1447121540223</v>
      </c>
      <c r="R19">
        <v>9519.6752503200914</v>
      </c>
      <c r="S19">
        <f t="shared" si="18"/>
        <v>362.46946183393084</v>
      </c>
      <c r="T19" s="7"/>
      <c r="U19" s="7">
        <f>'EOS GE25-F23-WEBLOAD'!AA15</f>
        <v>44888</v>
      </c>
      <c r="V19" s="7">
        <v>0</v>
      </c>
      <c r="W19" s="7">
        <f t="shared" si="19"/>
        <v>44888</v>
      </c>
      <c r="X19" s="7">
        <f>'GE25-F23-WEBLOAD'!AA15</f>
        <v>44888</v>
      </c>
      <c r="Y19" s="7">
        <f>'GE25-F23-WEBLOAD'!AI15</f>
        <v>0</v>
      </c>
      <c r="Z19" s="7">
        <f t="shared" si="20"/>
        <v>44888</v>
      </c>
      <c r="AA19">
        <f t="shared" si="21"/>
        <v>0</v>
      </c>
      <c r="AC19" s="7">
        <f>'EOS GE24-F23-WEBLOAD'!AA15</f>
        <v>44888</v>
      </c>
      <c r="AD19" s="7">
        <f>'EOS GE24-F23-WEBLOAD'!AI15</f>
        <v>0</v>
      </c>
      <c r="AE19" s="7">
        <f t="shared" si="22"/>
        <v>44888</v>
      </c>
      <c r="AF19" s="7">
        <f>'GE24-F23-WEBLOAD'!AA15</f>
        <v>44888</v>
      </c>
      <c r="AG19" s="7">
        <f>'GE24-F23-WEBLOAD'!AI15</f>
        <v>0</v>
      </c>
      <c r="AH19" s="7">
        <f t="shared" si="23"/>
        <v>44888</v>
      </c>
      <c r="AI19">
        <f t="shared" si="24"/>
        <v>0</v>
      </c>
      <c r="AK19">
        <f>'EOS GE24-F23-WEBLOAD'!$AL15</f>
        <v>528011</v>
      </c>
      <c r="AL19">
        <f>'GE24-F23-WEBLOAD'!$AL15</f>
        <v>510636</v>
      </c>
      <c r="AM19">
        <f t="shared" si="25"/>
        <v>17375</v>
      </c>
      <c r="AO19">
        <f>'EOS GE25-F23-WEBLOAD'!AL15</f>
        <v>534747.72549614008</v>
      </c>
      <c r="AP19">
        <f>'GE25-F23-WEBLOAD'!AL15</f>
        <v>508715.84149614</v>
      </c>
      <c r="AQ19">
        <f t="shared" si="26"/>
        <v>26031.884000000078</v>
      </c>
      <c r="AS19" s="7"/>
    </row>
    <row r="20" spans="1:45" x14ac:dyDescent="0.25">
      <c r="A20">
        <v>31</v>
      </c>
      <c r="B20">
        <v>1</v>
      </c>
      <c r="C20" t="s">
        <v>69</v>
      </c>
      <c r="D20" s="7">
        <f>'EOS GE24-F23-WEBLOAD'!H16</f>
        <v>36396662</v>
      </c>
      <c r="E20">
        <f>'GE24-F23-WEBLOAD'!H16</f>
        <v>34994437</v>
      </c>
      <c r="F20">
        <f t="shared" si="15"/>
        <v>1402225</v>
      </c>
      <c r="H20" s="7">
        <f>'EOS GE24-F23-WEBLOAD'!N16</f>
        <v>1226926.5754900286</v>
      </c>
      <c r="I20">
        <v>1076147.7392548148</v>
      </c>
      <c r="J20">
        <f t="shared" si="16"/>
        <v>150778.83623521379</v>
      </c>
      <c r="K20" s="7"/>
      <c r="M20" s="7">
        <f>'EOS GE25-F23-WEBLOAD'!H16</f>
        <v>38199038</v>
      </c>
      <c r="N20">
        <f>'GE25-F23-WEBLOAD'!H16</f>
        <v>36006043</v>
      </c>
      <c r="O20">
        <f t="shared" si="17"/>
        <v>2192995</v>
      </c>
      <c r="Q20" s="7">
        <f>'EOS GE25-F23-WEBLOAD'!N16</f>
        <v>1282668.2970841527</v>
      </c>
      <c r="R20">
        <v>1130990.6224837594</v>
      </c>
      <c r="S20">
        <f t="shared" si="18"/>
        <v>151677.67460039328</v>
      </c>
      <c r="T20" s="7"/>
      <c r="U20" s="7">
        <f>'EOS GE25-F23-WEBLOAD'!AA16</f>
        <v>3798394</v>
      </c>
      <c r="V20" s="7">
        <v>3380150</v>
      </c>
      <c r="W20" s="7">
        <f t="shared" si="19"/>
        <v>418244</v>
      </c>
      <c r="X20" s="7">
        <f>'GE25-F23-WEBLOAD'!AA16</f>
        <v>3798394</v>
      </c>
      <c r="Y20" s="7">
        <f>'GE25-F23-WEBLOAD'!AI16</f>
        <v>3380150</v>
      </c>
      <c r="Z20" s="7">
        <f t="shared" si="20"/>
        <v>418244</v>
      </c>
      <c r="AA20">
        <f t="shared" si="21"/>
        <v>0</v>
      </c>
      <c r="AC20" s="7">
        <f>'EOS GE24-F23-WEBLOAD'!AA16</f>
        <v>3798394</v>
      </c>
      <c r="AD20" s="7">
        <f>'EOS GE24-F23-WEBLOAD'!AI16</f>
        <v>3380150</v>
      </c>
      <c r="AE20" s="7">
        <f t="shared" si="22"/>
        <v>418244</v>
      </c>
      <c r="AF20" s="7">
        <f>'GE24-F23-WEBLOAD'!AA16</f>
        <v>3691676</v>
      </c>
      <c r="AG20" s="7">
        <f>'GE24-F23-WEBLOAD'!AI16</f>
        <v>3078425</v>
      </c>
      <c r="AH20" s="7">
        <f t="shared" si="23"/>
        <v>613251</v>
      </c>
      <c r="AI20">
        <f t="shared" si="24"/>
        <v>-195007</v>
      </c>
      <c r="AK20">
        <f>'EOS GE24-F23-WEBLOAD'!$AL16</f>
        <v>13826213.739254817</v>
      </c>
      <c r="AL20">
        <f>'GE24-F23-WEBLOAD'!$AL16</f>
        <v>13566703.739254817</v>
      </c>
      <c r="AM20">
        <f t="shared" si="25"/>
        <v>259510</v>
      </c>
      <c r="AO20">
        <f>'EOS GE25-F23-WEBLOAD'!AL16</f>
        <v>14312821.090506531</v>
      </c>
      <c r="AP20">
        <f>'GE25-F23-WEBLOAD'!AL16</f>
        <v>13933433.154506527</v>
      </c>
      <c r="AQ20">
        <f t="shared" si="26"/>
        <v>379387.93600000441</v>
      </c>
      <c r="AS20" s="7"/>
    </row>
    <row r="21" spans="1:45" x14ac:dyDescent="0.25">
      <c r="A21">
        <v>32</v>
      </c>
      <c r="B21">
        <v>1</v>
      </c>
      <c r="C21" t="s">
        <v>70</v>
      </c>
      <c r="D21" s="7">
        <f>'EOS GE24-F23-WEBLOAD'!H17</f>
        <v>4439194</v>
      </c>
      <c r="E21">
        <f>'GE24-F23-WEBLOAD'!H17</f>
        <v>4268168</v>
      </c>
      <c r="F21">
        <f t="shared" si="15"/>
        <v>171026</v>
      </c>
      <c r="H21" s="7">
        <f>'EOS GE24-F23-WEBLOAD'!N17</f>
        <v>253003</v>
      </c>
      <c r="I21">
        <v>253003</v>
      </c>
      <c r="J21">
        <f t="shared" si="16"/>
        <v>0</v>
      </c>
      <c r="K21" s="7"/>
      <c r="M21" s="7">
        <f>'EOS GE25-F23-WEBLOAD'!H17</f>
        <v>4528127</v>
      </c>
      <c r="N21">
        <f>'GE25-F23-WEBLOAD'!H17</f>
        <v>4268168</v>
      </c>
      <c r="O21">
        <f t="shared" si="17"/>
        <v>259959</v>
      </c>
      <c r="Q21" s="7">
        <f>'EOS GE25-F23-WEBLOAD'!N17</f>
        <v>258072</v>
      </c>
      <c r="R21">
        <v>258072</v>
      </c>
      <c r="S21">
        <f t="shared" si="18"/>
        <v>0</v>
      </c>
      <c r="T21" s="7"/>
      <c r="U21" s="7">
        <f>'EOS GE25-F23-WEBLOAD'!AA17</f>
        <v>450263</v>
      </c>
      <c r="V21" s="7">
        <v>324936</v>
      </c>
      <c r="W21" s="7">
        <f t="shared" si="19"/>
        <v>125327</v>
      </c>
      <c r="X21" s="7">
        <f>'GE25-F23-WEBLOAD'!AA17</f>
        <v>450263</v>
      </c>
      <c r="Y21" s="7">
        <f>'GE25-F23-WEBLOAD'!AI17</f>
        <v>358366</v>
      </c>
      <c r="Z21" s="7">
        <f t="shared" si="20"/>
        <v>91897</v>
      </c>
      <c r="AA21">
        <f t="shared" si="21"/>
        <v>33430</v>
      </c>
      <c r="AC21" s="7">
        <f>'EOS GE24-F23-WEBLOAD'!AA17</f>
        <v>450263</v>
      </c>
      <c r="AD21" s="7">
        <f>'EOS GE24-F23-WEBLOAD'!AI17</f>
        <v>324936</v>
      </c>
      <c r="AE21" s="7">
        <f t="shared" si="22"/>
        <v>125327</v>
      </c>
      <c r="AF21" s="7">
        <f>'GE24-F23-WEBLOAD'!AA17</f>
        <v>450263</v>
      </c>
      <c r="AG21" s="7">
        <f>'GE24-F23-WEBLOAD'!AI17</f>
        <v>284458</v>
      </c>
      <c r="AH21" s="7">
        <f t="shared" si="23"/>
        <v>165805</v>
      </c>
      <c r="AI21">
        <f t="shared" si="24"/>
        <v>-40478</v>
      </c>
      <c r="AK21">
        <f>'EOS GE24-F23-WEBLOAD'!$AL17</f>
        <v>2900986.75</v>
      </c>
      <c r="AL21">
        <f>'GE24-F23-WEBLOAD'!$AL17</f>
        <v>2816552.75</v>
      </c>
      <c r="AM21">
        <f t="shared" si="25"/>
        <v>84434</v>
      </c>
      <c r="AO21">
        <f>'EOS GE25-F23-WEBLOAD'!AL17</f>
        <v>2854320.0651660403</v>
      </c>
      <c r="AP21">
        <f>'GE25-F23-WEBLOAD'!AL17</f>
        <v>2731089.0651660403</v>
      </c>
      <c r="AQ21">
        <f t="shared" si="26"/>
        <v>123231</v>
      </c>
      <c r="AS21" s="7"/>
    </row>
    <row r="22" spans="1:45" x14ac:dyDescent="0.25">
      <c r="A22">
        <v>36</v>
      </c>
      <c r="B22">
        <v>1</v>
      </c>
      <c r="C22" t="s">
        <v>71</v>
      </c>
      <c r="D22" s="7">
        <f>'EOS GE24-F23-WEBLOAD'!H18</f>
        <v>2284160</v>
      </c>
      <c r="E22">
        <f>'GE24-F23-WEBLOAD'!H18</f>
        <v>2196160</v>
      </c>
      <c r="F22">
        <f t="shared" si="15"/>
        <v>88000</v>
      </c>
      <c r="H22" s="7">
        <f>'EOS GE24-F23-WEBLOAD'!N18</f>
        <v>283838</v>
      </c>
      <c r="I22">
        <v>283838</v>
      </c>
      <c r="J22">
        <f t="shared" si="16"/>
        <v>0</v>
      </c>
      <c r="K22" s="7"/>
      <c r="M22" s="7">
        <f>'EOS GE25-F23-WEBLOAD'!H18</f>
        <v>2329920</v>
      </c>
      <c r="N22">
        <f>'GE25-F23-WEBLOAD'!H18</f>
        <v>2196160</v>
      </c>
      <c r="O22">
        <f t="shared" si="17"/>
        <v>133760</v>
      </c>
      <c r="Q22" s="7">
        <f>'EOS GE25-F23-WEBLOAD'!N18</f>
        <v>289524</v>
      </c>
      <c r="R22">
        <v>289524</v>
      </c>
      <c r="S22">
        <f t="shared" si="18"/>
        <v>0</v>
      </c>
      <c r="T22" s="7"/>
      <c r="U22" s="7">
        <f>'EOS GE25-F23-WEBLOAD'!AA18</f>
        <v>112000</v>
      </c>
      <c r="V22" s="7">
        <v>69905</v>
      </c>
      <c r="W22" s="7">
        <f t="shared" si="19"/>
        <v>42095</v>
      </c>
      <c r="X22" s="7">
        <f>'GE25-F23-WEBLOAD'!AA18</f>
        <v>112000</v>
      </c>
      <c r="Y22" s="7">
        <f>'GE25-F23-WEBLOAD'!AI18</f>
        <v>71935</v>
      </c>
      <c r="Z22" s="7">
        <f t="shared" si="20"/>
        <v>40065</v>
      </c>
      <c r="AA22">
        <f t="shared" si="21"/>
        <v>2030</v>
      </c>
      <c r="AC22" s="7">
        <f>'EOS GE24-F23-WEBLOAD'!AA18</f>
        <v>112000</v>
      </c>
      <c r="AD22" s="7">
        <f>'EOS GE24-F23-WEBLOAD'!AI18</f>
        <v>69905</v>
      </c>
      <c r="AE22" s="7">
        <f t="shared" si="22"/>
        <v>42095</v>
      </c>
      <c r="AF22" s="7">
        <f>'GE24-F23-WEBLOAD'!AA18</f>
        <v>112000</v>
      </c>
      <c r="AG22" s="7">
        <f>'GE24-F23-WEBLOAD'!AI18</f>
        <v>58052</v>
      </c>
      <c r="AH22" s="7">
        <f t="shared" si="23"/>
        <v>53948</v>
      </c>
      <c r="AI22">
        <f t="shared" si="24"/>
        <v>-11853</v>
      </c>
      <c r="AK22">
        <f>'EOS GE24-F23-WEBLOAD'!$AL18</f>
        <v>2215984.25</v>
      </c>
      <c r="AL22">
        <f>'GE24-F23-WEBLOAD'!$AL18</f>
        <v>2141390.25</v>
      </c>
      <c r="AM22">
        <f t="shared" si="25"/>
        <v>74594</v>
      </c>
      <c r="AO22">
        <f>'EOS GE25-F23-WEBLOAD'!AL18</f>
        <v>2177152.4973224299</v>
      </c>
      <c r="AP22">
        <f>'GE25-F23-WEBLOAD'!AL18</f>
        <v>2068086.4973224299</v>
      </c>
      <c r="AQ22">
        <f t="shared" si="26"/>
        <v>109066</v>
      </c>
      <c r="AS22" s="7"/>
    </row>
    <row r="23" spans="1:45" x14ac:dyDescent="0.25">
      <c r="A23">
        <v>38</v>
      </c>
      <c r="B23">
        <v>1</v>
      </c>
      <c r="C23" t="s">
        <v>72</v>
      </c>
      <c r="D23" s="7">
        <f>'EOS GE24-F23-WEBLOAD'!H19</f>
        <v>11667775</v>
      </c>
      <c r="E23">
        <f>'GE24-F23-WEBLOAD'!H19</f>
        <v>11218260</v>
      </c>
      <c r="F23">
        <f t="shared" si="15"/>
        <v>449515</v>
      </c>
      <c r="H23" s="7">
        <f>'EOS GE24-F23-WEBLOAD'!N19</f>
        <v>556276.78434999997</v>
      </c>
      <c r="I23">
        <v>555056.727862</v>
      </c>
      <c r="J23">
        <f t="shared" si="16"/>
        <v>1220.0564879999729</v>
      </c>
      <c r="K23" s="7"/>
      <c r="M23" s="7">
        <f>'EOS GE25-F23-WEBLOAD'!H19</f>
        <v>12173832</v>
      </c>
      <c r="N23">
        <f>'GE25-F23-WEBLOAD'!H19</f>
        <v>11474936</v>
      </c>
      <c r="O23">
        <f t="shared" si="17"/>
        <v>698896</v>
      </c>
      <c r="Q23" s="7">
        <f>'EOS GE25-F23-WEBLOAD'!N19</f>
        <v>576372</v>
      </c>
      <c r="R23">
        <v>576372</v>
      </c>
      <c r="S23">
        <f t="shared" si="18"/>
        <v>0</v>
      </c>
      <c r="T23" s="7"/>
      <c r="U23" s="7">
        <f>'EOS GE25-F23-WEBLOAD'!AA19</f>
        <v>1210528</v>
      </c>
      <c r="V23" s="7">
        <v>986</v>
      </c>
      <c r="W23" s="7">
        <f t="shared" si="19"/>
        <v>1209542</v>
      </c>
      <c r="X23" s="7">
        <f>'GE25-F23-WEBLOAD'!AA19</f>
        <v>1210528</v>
      </c>
      <c r="Y23" s="7">
        <f>'GE25-F23-WEBLOAD'!AI19</f>
        <v>1087</v>
      </c>
      <c r="Z23" s="7">
        <f t="shared" si="20"/>
        <v>1209441</v>
      </c>
      <c r="AA23">
        <f t="shared" si="21"/>
        <v>101</v>
      </c>
      <c r="AC23" s="7">
        <f>'EOS GE24-F23-WEBLOAD'!AA19</f>
        <v>1210528</v>
      </c>
      <c r="AD23" s="7">
        <f>'EOS GE24-F23-WEBLOAD'!AI19</f>
        <v>986</v>
      </c>
      <c r="AE23" s="7">
        <f t="shared" si="22"/>
        <v>1209542</v>
      </c>
      <c r="AF23" s="7">
        <f>'GE24-F23-WEBLOAD'!AA19</f>
        <v>1183450</v>
      </c>
      <c r="AG23" s="7">
        <f>'GE24-F23-WEBLOAD'!AI19</f>
        <v>1007</v>
      </c>
      <c r="AH23" s="7">
        <f t="shared" si="23"/>
        <v>1182443</v>
      </c>
      <c r="AI23">
        <f t="shared" si="24"/>
        <v>27099</v>
      </c>
      <c r="AK23">
        <f>'EOS GE24-F23-WEBLOAD'!$AL19</f>
        <v>10050093.477862</v>
      </c>
      <c r="AL23">
        <f>'GE24-F23-WEBLOAD'!$AL19</f>
        <v>9817999.4778620005</v>
      </c>
      <c r="AM23">
        <f t="shared" si="25"/>
        <v>232094</v>
      </c>
      <c r="AO23">
        <f>'EOS GE25-F23-WEBLOAD'!AL19</f>
        <v>10399042.912529629</v>
      </c>
      <c r="AP23">
        <f>'GE25-F23-WEBLOAD'!AL19</f>
        <v>10044903.985696871</v>
      </c>
      <c r="AQ23">
        <f t="shared" si="26"/>
        <v>354138.92683275789</v>
      </c>
      <c r="AS23" s="7"/>
    </row>
    <row r="24" spans="1:45" x14ac:dyDescent="0.25">
      <c r="A24">
        <v>47</v>
      </c>
      <c r="B24">
        <v>1</v>
      </c>
      <c r="C24" t="s">
        <v>73</v>
      </c>
      <c r="D24" s="7">
        <f>'EOS GE24-F23-WEBLOAD'!H20</f>
        <v>33521476</v>
      </c>
      <c r="E24">
        <f>'GE24-F23-WEBLOAD'!H20</f>
        <v>32230021</v>
      </c>
      <c r="F24">
        <f t="shared" si="15"/>
        <v>1291455</v>
      </c>
      <c r="H24" s="7">
        <f>'EOS GE24-F23-WEBLOAD'!N20</f>
        <v>461318.53077486792</v>
      </c>
      <c r="I24">
        <v>441572.0360029313</v>
      </c>
      <c r="J24">
        <f t="shared" si="16"/>
        <v>19746.494771936617</v>
      </c>
      <c r="K24" s="7"/>
      <c r="M24" s="7">
        <f>'EOS GE25-F23-WEBLOAD'!H20</f>
        <v>33858106</v>
      </c>
      <c r="N24">
        <f>'GE25-F23-WEBLOAD'!H20</f>
        <v>31914323</v>
      </c>
      <c r="O24">
        <f t="shared" si="17"/>
        <v>1943783</v>
      </c>
      <c r="Q24" s="7">
        <f>'EOS GE25-F23-WEBLOAD'!N20</f>
        <v>446289.38709525723</v>
      </c>
      <c r="R24">
        <v>436460.72128953377</v>
      </c>
      <c r="S24">
        <f t="shared" si="18"/>
        <v>9828.6658057234599</v>
      </c>
      <c r="T24" s="7"/>
      <c r="U24" s="7">
        <f>'EOS GE25-F23-WEBLOAD'!AA20</f>
        <v>3366745</v>
      </c>
      <c r="V24" s="7">
        <v>2786691</v>
      </c>
      <c r="W24" s="7">
        <f t="shared" si="19"/>
        <v>580054</v>
      </c>
      <c r="X24" s="7">
        <f>'GE25-F23-WEBLOAD'!AA20</f>
        <v>3366745</v>
      </c>
      <c r="Y24" s="7">
        <f>'GE25-F23-WEBLOAD'!AI20</f>
        <v>2865452</v>
      </c>
      <c r="Z24" s="7">
        <f t="shared" si="20"/>
        <v>501293</v>
      </c>
      <c r="AA24">
        <f t="shared" si="21"/>
        <v>78761</v>
      </c>
      <c r="AC24" s="7">
        <f>'EOS GE24-F23-WEBLOAD'!AA20</f>
        <v>3366745</v>
      </c>
      <c r="AD24" s="7">
        <f>'EOS GE24-F23-WEBLOAD'!AI20</f>
        <v>2786691</v>
      </c>
      <c r="AE24" s="7">
        <f t="shared" si="22"/>
        <v>580054</v>
      </c>
      <c r="AF24" s="7">
        <f>'GE24-F23-WEBLOAD'!AA20</f>
        <v>3400049</v>
      </c>
      <c r="AG24" s="7">
        <f>'GE24-F23-WEBLOAD'!AI20</f>
        <v>2613426</v>
      </c>
      <c r="AH24" s="7">
        <f t="shared" si="23"/>
        <v>786623</v>
      </c>
      <c r="AI24">
        <f t="shared" si="24"/>
        <v>-206569</v>
      </c>
      <c r="AK24">
        <f>'EOS GE24-F23-WEBLOAD'!$AL20</f>
        <v>8834875.036002934</v>
      </c>
      <c r="AL24">
        <f>'GE24-F23-WEBLOAD'!$AL20</f>
        <v>8704224.036002934</v>
      </c>
      <c r="AM24">
        <f t="shared" si="25"/>
        <v>130651</v>
      </c>
      <c r="AO24">
        <f>'EOS GE25-F23-WEBLOAD'!AL20</f>
        <v>8816276.3526247218</v>
      </c>
      <c r="AP24">
        <f>'GE25-F23-WEBLOAD'!AL20</f>
        <v>8633157.6926247254</v>
      </c>
      <c r="AQ24">
        <f t="shared" si="26"/>
        <v>183118.65999999642</v>
      </c>
      <c r="AS24" s="7"/>
    </row>
    <row r="25" spans="1:45" x14ac:dyDescent="0.25">
      <c r="A25">
        <v>51</v>
      </c>
      <c r="B25">
        <v>1</v>
      </c>
      <c r="C25" t="s">
        <v>74</v>
      </c>
      <c r="D25" s="7">
        <f>'EOS GE24-F23-WEBLOAD'!H21</f>
        <v>14397346</v>
      </c>
      <c r="E25">
        <f>'GE24-F23-WEBLOAD'!H21</f>
        <v>13842671</v>
      </c>
      <c r="F25">
        <f t="shared" si="15"/>
        <v>554675</v>
      </c>
      <c r="H25" s="7">
        <f>'EOS GE24-F23-WEBLOAD'!N21</f>
        <v>369621</v>
      </c>
      <c r="I25">
        <v>369621</v>
      </c>
      <c r="J25">
        <f t="shared" si="16"/>
        <v>0</v>
      </c>
      <c r="K25" s="7"/>
      <c r="M25" s="7">
        <f>'EOS GE25-F23-WEBLOAD'!H21</f>
        <v>14693058</v>
      </c>
      <c r="N25">
        <f>'GE25-F23-WEBLOAD'!H21</f>
        <v>13849534</v>
      </c>
      <c r="O25">
        <f t="shared" si="17"/>
        <v>843524</v>
      </c>
      <c r="Q25" s="7">
        <f>'EOS GE25-F23-WEBLOAD'!N21</f>
        <v>381419</v>
      </c>
      <c r="R25">
        <v>381419</v>
      </c>
      <c r="S25">
        <f t="shared" si="18"/>
        <v>0</v>
      </c>
      <c r="T25" s="7"/>
      <c r="U25" s="7">
        <f>'EOS GE25-F23-WEBLOAD'!AA21</f>
        <v>1461032</v>
      </c>
      <c r="V25" s="7">
        <v>1039624</v>
      </c>
      <c r="W25" s="7">
        <f t="shared" si="19"/>
        <v>421408</v>
      </c>
      <c r="X25" s="7">
        <f>'GE25-F23-WEBLOAD'!AA21</f>
        <v>1461032</v>
      </c>
      <c r="Y25" s="7">
        <f>'GE25-F23-WEBLOAD'!AI21</f>
        <v>1146583</v>
      </c>
      <c r="Z25" s="7">
        <f t="shared" si="20"/>
        <v>314449</v>
      </c>
      <c r="AA25">
        <f t="shared" si="21"/>
        <v>106959</v>
      </c>
      <c r="AC25" s="7">
        <f>'EOS GE24-F23-WEBLOAD'!AA21</f>
        <v>1461032</v>
      </c>
      <c r="AD25" s="7">
        <f>'EOS GE24-F23-WEBLOAD'!AI21</f>
        <v>1039624</v>
      </c>
      <c r="AE25" s="7">
        <f t="shared" si="22"/>
        <v>421408</v>
      </c>
      <c r="AF25" s="7">
        <f>'GE24-F23-WEBLOAD'!AA21</f>
        <v>1460308</v>
      </c>
      <c r="AG25" s="7">
        <f>'GE24-F23-WEBLOAD'!AI21</f>
        <v>952012</v>
      </c>
      <c r="AH25" s="7">
        <f t="shared" si="23"/>
        <v>508296</v>
      </c>
      <c r="AI25">
        <f t="shared" si="24"/>
        <v>-86888</v>
      </c>
      <c r="AK25">
        <f>'EOS GE24-F23-WEBLOAD'!$AL21</f>
        <v>3676660.75</v>
      </c>
      <c r="AL25">
        <f>'GE24-F23-WEBLOAD'!$AL21</f>
        <v>3625049.75</v>
      </c>
      <c r="AM25">
        <f t="shared" si="25"/>
        <v>51611</v>
      </c>
      <c r="AO25">
        <f>'EOS GE25-F23-WEBLOAD'!AL21</f>
        <v>3519736.9650774822</v>
      </c>
      <c r="AP25">
        <f>'GE25-F23-WEBLOAD'!AL21</f>
        <v>3451573.9650774822</v>
      </c>
      <c r="AQ25">
        <f t="shared" si="26"/>
        <v>68163</v>
      </c>
      <c r="AS25" s="7"/>
    </row>
    <row r="26" spans="1:45" x14ac:dyDescent="0.25">
      <c r="A26">
        <v>75</v>
      </c>
      <c r="B26">
        <v>1</v>
      </c>
      <c r="C26" t="s">
        <v>75</v>
      </c>
      <c r="D26" s="7">
        <f>'EOS GE24-F23-WEBLOAD'!H22</f>
        <v>6274302</v>
      </c>
      <c r="E26">
        <f>'GE24-F23-WEBLOAD'!H22</f>
        <v>6032577</v>
      </c>
      <c r="F26">
        <f t="shared" si="15"/>
        <v>241725</v>
      </c>
      <c r="H26" s="7">
        <f>'EOS GE24-F23-WEBLOAD'!N22</f>
        <v>176814</v>
      </c>
      <c r="I26">
        <v>176814</v>
      </c>
      <c r="J26">
        <f t="shared" si="16"/>
        <v>0</v>
      </c>
      <c r="K26" s="7"/>
      <c r="M26" s="7">
        <f>'EOS GE25-F23-WEBLOAD'!H22</f>
        <v>6161182</v>
      </c>
      <c r="N26">
        <f>'GE25-F23-WEBLOAD'!H22</f>
        <v>5807471</v>
      </c>
      <c r="O26">
        <f t="shared" si="17"/>
        <v>353711</v>
      </c>
      <c r="Q26" s="7">
        <f>'EOS GE25-F23-WEBLOAD'!N22</f>
        <v>177576</v>
      </c>
      <c r="R26">
        <v>177576</v>
      </c>
      <c r="S26">
        <f t="shared" si="18"/>
        <v>0</v>
      </c>
      <c r="T26" s="7"/>
      <c r="U26" s="7">
        <f>'EOS GE25-F23-WEBLOAD'!AA22</f>
        <v>612649</v>
      </c>
      <c r="V26" s="7">
        <v>609896</v>
      </c>
      <c r="W26" s="7">
        <f t="shared" si="19"/>
        <v>2753</v>
      </c>
      <c r="X26" s="7">
        <f>'GE25-F23-WEBLOAD'!AA22</f>
        <v>612649</v>
      </c>
      <c r="Y26" s="7">
        <f>'GE25-F23-WEBLOAD'!AI22</f>
        <v>609896</v>
      </c>
      <c r="Z26" s="7">
        <f t="shared" si="20"/>
        <v>2753</v>
      </c>
      <c r="AA26">
        <f t="shared" si="21"/>
        <v>0</v>
      </c>
      <c r="AC26" s="7">
        <f>'EOS GE24-F23-WEBLOAD'!AA22</f>
        <v>612649</v>
      </c>
      <c r="AD26" s="7">
        <f>'EOS GE24-F23-WEBLOAD'!AI22</f>
        <v>609896</v>
      </c>
      <c r="AE26" s="7">
        <f t="shared" si="22"/>
        <v>2753</v>
      </c>
      <c r="AF26" s="7">
        <f>'GE24-F23-WEBLOAD'!AA22</f>
        <v>636396</v>
      </c>
      <c r="AG26" s="7">
        <f>'GE24-F23-WEBLOAD'!AI22</f>
        <v>580403</v>
      </c>
      <c r="AH26" s="7">
        <f t="shared" si="23"/>
        <v>55993</v>
      </c>
      <c r="AI26">
        <f t="shared" si="24"/>
        <v>-53240</v>
      </c>
      <c r="AK26">
        <f>'EOS GE24-F23-WEBLOAD'!$AL22</f>
        <v>1892315.25</v>
      </c>
      <c r="AL26">
        <f>'GE24-F23-WEBLOAD'!$AL22</f>
        <v>1876533.25</v>
      </c>
      <c r="AM26">
        <f t="shared" si="25"/>
        <v>15782</v>
      </c>
      <c r="AO26">
        <f>'EOS GE25-F23-WEBLOAD'!AL22</f>
        <v>1925676.1882717898</v>
      </c>
      <c r="AP26">
        <f>'GE25-F23-WEBLOAD'!AL22</f>
        <v>1898568.1882717898</v>
      </c>
      <c r="AQ26">
        <f t="shared" si="26"/>
        <v>27108</v>
      </c>
      <c r="AS26" s="7"/>
    </row>
    <row r="27" spans="1:45" x14ac:dyDescent="0.25">
      <c r="A27">
        <v>77</v>
      </c>
      <c r="B27">
        <v>1</v>
      </c>
      <c r="C27" t="s">
        <v>76</v>
      </c>
      <c r="D27" s="7">
        <f>'EOS GE24-F23-WEBLOAD'!H23</f>
        <v>65664175</v>
      </c>
      <c r="E27">
        <f>'GE24-F23-WEBLOAD'!H23</f>
        <v>63134384</v>
      </c>
      <c r="F27">
        <f t="shared" si="15"/>
        <v>2529791</v>
      </c>
      <c r="H27" s="7">
        <f>'EOS GE24-F23-WEBLOAD'!N23</f>
        <v>442420</v>
      </c>
      <c r="I27">
        <v>442420</v>
      </c>
      <c r="J27">
        <f t="shared" si="16"/>
        <v>0</v>
      </c>
      <c r="K27" s="7"/>
      <c r="M27" s="7">
        <f>'EOS GE25-F23-WEBLOAD'!H23</f>
        <v>66979666</v>
      </c>
      <c r="N27">
        <f>'GE25-F23-WEBLOAD'!H23</f>
        <v>63134384</v>
      </c>
      <c r="O27">
        <f t="shared" si="17"/>
        <v>3845282</v>
      </c>
      <c r="Q27" s="7">
        <f>'EOS GE25-F23-WEBLOAD'!N23</f>
        <v>452506</v>
      </c>
      <c r="R27">
        <v>452506</v>
      </c>
      <c r="S27">
        <f t="shared" si="18"/>
        <v>0</v>
      </c>
      <c r="T27" s="7"/>
      <c r="U27" s="7">
        <f>'EOS GE25-F23-WEBLOAD'!AA23</f>
        <v>6660250</v>
      </c>
      <c r="V27" s="7">
        <v>6363035</v>
      </c>
      <c r="W27" s="7">
        <f t="shared" si="19"/>
        <v>297215</v>
      </c>
      <c r="X27" s="7">
        <f>'GE25-F23-WEBLOAD'!AA23</f>
        <v>6660250</v>
      </c>
      <c r="Y27" s="7">
        <f>'GE25-F23-WEBLOAD'!AI23</f>
        <v>6363035</v>
      </c>
      <c r="Z27" s="7">
        <f t="shared" si="20"/>
        <v>297215</v>
      </c>
      <c r="AA27">
        <f t="shared" si="21"/>
        <v>0</v>
      </c>
      <c r="AC27" s="7">
        <f>'EOS GE24-F23-WEBLOAD'!AA23</f>
        <v>6660250</v>
      </c>
      <c r="AD27" s="7">
        <f>'EOS GE24-F23-WEBLOAD'!AI23</f>
        <v>6363035</v>
      </c>
      <c r="AE27" s="7">
        <f t="shared" si="22"/>
        <v>297215</v>
      </c>
      <c r="AF27" s="7">
        <f>'GE24-F23-WEBLOAD'!AA23</f>
        <v>6660250</v>
      </c>
      <c r="AG27" s="7">
        <f>'GE24-F23-WEBLOAD'!AI23</f>
        <v>6013744</v>
      </c>
      <c r="AH27" s="7">
        <f t="shared" si="23"/>
        <v>646506</v>
      </c>
      <c r="AI27">
        <f t="shared" si="24"/>
        <v>-349291</v>
      </c>
      <c r="AK27">
        <f>'EOS GE24-F23-WEBLOAD'!$AL23</f>
        <v>24400176.25</v>
      </c>
      <c r="AL27">
        <f>'GE24-F23-WEBLOAD'!$AL23</f>
        <v>24103742.25</v>
      </c>
      <c r="AM27">
        <f t="shared" si="25"/>
        <v>296434</v>
      </c>
      <c r="AO27">
        <f>'EOS GE25-F23-WEBLOAD'!AL23</f>
        <v>24646793.339999005</v>
      </c>
      <c r="AP27">
        <f>'GE25-F23-WEBLOAD'!AL23</f>
        <v>24199913.339999005</v>
      </c>
      <c r="AQ27">
        <f t="shared" si="26"/>
        <v>446880</v>
      </c>
      <c r="AS27" s="7"/>
    </row>
    <row r="28" spans="1:45" x14ac:dyDescent="0.25">
      <c r="A28">
        <v>81</v>
      </c>
      <c r="B28">
        <v>1</v>
      </c>
      <c r="C28" t="s">
        <v>77</v>
      </c>
      <c r="D28" s="7">
        <f>'EOS GE24-F23-WEBLOAD'!H24</f>
        <v>859415</v>
      </c>
      <c r="E28">
        <f>'GE24-F23-WEBLOAD'!H24</f>
        <v>826305</v>
      </c>
      <c r="F28">
        <f t="shared" si="15"/>
        <v>33110</v>
      </c>
      <c r="H28" s="7">
        <f>'EOS GE24-F23-WEBLOAD'!N24</f>
        <v>51681</v>
      </c>
      <c r="I28">
        <v>51681</v>
      </c>
      <c r="J28">
        <f t="shared" si="16"/>
        <v>0</v>
      </c>
      <c r="K28" s="7"/>
      <c r="M28" s="7">
        <f>'EOS GE25-F23-WEBLOAD'!H24</f>
        <v>831490</v>
      </c>
      <c r="N28">
        <f>'GE25-F23-WEBLOAD'!H24</f>
        <v>783755</v>
      </c>
      <c r="O28">
        <f t="shared" si="17"/>
        <v>47735</v>
      </c>
      <c r="Q28" s="7">
        <f>'EOS GE25-F23-WEBLOAD'!N24</f>
        <v>50409</v>
      </c>
      <c r="R28">
        <v>50409</v>
      </c>
      <c r="S28">
        <f t="shared" si="18"/>
        <v>0</v>
      </c>
      <c r="T28" s="7"/>
      <c r="U28" s="7">
        <f>'EOS GE25-F23-WEBLOAD'!AA24</f>
        <v>82681</v>
      </c>
      <c r="V28" s="7">
        <v>46406</v>
      </c>
      <c r="W28" s="7">
        <f t="shared" si="19"/>
        <v>36275</v>
      </c>
      <c r="X28" s="7">
        <f>'GE25-F23-WEBLOAD'!AA24</f>
        <v>82681</v>
      </c>
      <c r="Y28" s="7">
        <f>'GE25-F23-WEBLOAD'!AI24</f>
        <v>51181</v>
      </c>
      <c r="Z28" s="7">
        <f t="shared" si="20"/>
        <v>31500</v>
      </c>
      <c r="AA28">
        <f t="shared" si="21"/>
        <v>4775</v>
      </c>
      <c r="AC28" s="7">
        <f>'EOS GE24-F23-WEBLOAD'!AA24</f>
        <v>82681</v>
      </c>
      <c r="AD28" s="7">
        <f>'EOS GE24-F23-WEBLOAD'!AI24</f>
        <v>46406</v>
      </c>
      <c r="AE28" s="7">
        <f t="shared" si="22"/>
        <v>36275</v>
      </c>
      <c r="AF28" s="7">
        <f>'GE24-F23-WEBLOAD'!AA24</f>
        <v>87170</v>
      </c>
      <c r="AG28" s="7">
        <f>'GE24-F23-WEBLOAD'!AI24</f>
        <v>44765</v>
      </c>
      <c r="AH28" s="7">
        <f t="shared" si="23"/>
        <v>42405</v>
      </c>
      <c r="AI28">
        <f t="shared" si="24"/>
        <v>-6130</v>
      </c>
      <c r="AK28">
        <f>'EOS GE24-F23-WEBLOAD'!$AL24</f>
        <v>543083.75</v>
      </c>
      <c r="AL28">
        <f>'GE24-F23-WEBLOAD'!$AL24</f>
        <v>535918.75</v>
      </c>
      <c r="AM28">
        <f t="shared" si="25"/>
        <v>7165</v>
      </c>
      <c r="AO28">
        <f>'EOS GE25-F23-WEBLOAD'!AL24</f>
        <v>525090.33524968009</v>
      </c>
      <c r="AP28">
        <f>'GE25-F23-WEBLOAD'!AL24</f>
        <v>514625.33524968009</v>
      </c>
      <c r="AQ28">
        <f t="shared" si="26"/>
        <v>10465</v>
      </c>
      <c r="AS28" s="7"/>
    </row>
    <row r="29" spans="1:45" x14ac:dyDescent="0.25">
      <c r="A29">
        <v>84</v>
      </c>
      <c r="B29">
        <v>1</v>
      </c>
      <c r="C29" t="s">
        <v>78</v>
      </c>
      <c r="D29" s="7">
        <f>'EOS GE24-F23-WEBLOAD'!H25</f>
        <v>4354180</v>
      </c>
      <c r="E29">
        <f>'GE24-F23-WEBLOAD'!H25</f>
        <v>4186430</v>
      </c>
      <c r="F29">
        <f t="shared" si="15"/>
        <v>167750</v>
      </c>
      <c r="H29" s="7">
        <f>'EOS GE24-F23-WEBLOAD'!N25</f>
        <v>173913</v>
      </c>
      <c r="I29">
        <v>173913</v>
      </c>
      <c r="J29">
        <f t="shared" si="16"/>
        <v>0</v>
      </c>
      <c r="K29" s="7"/>
      <c r="M29" s="7">
        <f>'EOS GE25-F23-WEBLOAD'!H25</f>
        <v>4441410</v>
      </c>
      <c r="N29">
        <f>'GE25-F23-WEBLOAD'!H25</f>
        <v>4186430</v>
      </c>
      <c r="O29">
        <f t="shared" si="17"/>
        <v>254980</v>
      </c>
      <c r="Q29" s="7">
        <f>'EOS GE25-F23-WEBLOAD'!N25</f>
        <v>177397</v>
      </c>
      <c r="R29">
        <v>177397</v>
      </c>
      <c r="S29">
        <f t="shared" si="18"/>
        <v>0</v>
      </c>
      <c r="T29" s="7"/>
      <c r="U29" s="7">
        <f>'EOS GE25-F23-WEBLOAD'!AA25</f>
        <v>441640</v>
      </c>
      <c r="V29" s="7">
        <v>382396</v>
      </c>
      <c r="W29" s="7">
        <f t="shared" si="19"/>
        <v>59244</v>
      </c>
      <c r="X29" s="7">
        <f>'GE25-F23-WEBLOAD'!AA25</f>
        <v>441640</v>
      </c>
      <c r="Y29" s="7">
        <f>'GE25-F23-WEBLOAD'!AI25</f>
        <v>382396</v>
      </c>
      <c r="Z29" s="7">
        <f t="shared" si="20"/>
        <v>59244</v>
      </c>
      <c r="AA29">
        <f t="shared" si="21"/>
        <v>0</v>
      </c>
      <c r="AC29" s="7">
        <f>'EOS GE24-F23-WEBLOAD'!AA25</f>
        <v>441640</v>
      </c>
      <c r="AD29" s="7">
        <f>'EOS GE24-F23-WEBLOAD'!AI25</f>
        <v>382396</v>
      </c>
      <c r="AE29" s="7">
        <f t="shared" si="22"/>
        <v>59244</v>
      </c>
      <c r="AF29" s="7">
        <f>'GE24-F23-WEBLOAD'!AA25</f>
        <v>441640</v>
      </c>
      <c r="AG29" s="7">
        <f>'GE24-F23-WEBLOAD'!AI25</f>
        <v>369612</v>
      </c>
      <c r="AH29" s="7">
        <f t="shared" si="23"/>
        <v>72028</v>
      </c>
      <c r="AI29">
        <f t="shared" si="24"/>
        <v>-12784</v>
      </c>
      <c r="AK29">
        <f>'EOS GE24-F23-WEBLOAD'!$AL25</f>
        <v>1686627.5</v>
      </c>
      <c r="AL29">
        <f>'GE24-F23-WEBLOAD'!$AL25</f>
        <v>1654134.5</v>
      </c>
      <c r="AM29">
        <f t="shared" si="25"/>
        <v>32493</v>
      </c>
      <c r="AO29">
        <f>'EOS GE25-F23-WEBLOAD'!AL25</f>
        <v>1700841.5138709899</v>
      </c>
      <c r="AP29">
        <f>'GE25-F23-WEBLOAD'!AL25</f>
        <v>1651567.5138709899</v>
      </c>
      <c r="AQ29">
        <f t="shared" si="26"/>
        <v>49274</v>
      </c>
      <c r="AS29" s="7"/>
    </row>
    <row r="30" spans="1:45" x14ac:dyDescent="0.25">
      <c r="A30">
        <v>85</v>
      </c>
      <c r="B30">
        <v>1</v>
      </c>
      <c r="C30" t="s">
        <v>79</v>
      </c>
      <c r="D30" s="7">
        <f>'EOS GE24-F23-WEBLOAD'!H26</f>
        <v>4434126</v>
      </c>
      <c r="E30">
        <f>'GE24-F23-WEBLOAD'!H26</f>
        <v>4263296</v>
      </c>
      <c r="F30">
        <f t="shared" si="15"/>
        <v>170830</v>
      </c>
      <c r="H30" s="7">
        <f>'EOS GE24-F23-WEBLOAD'!N26</f>
        <v>185517.48570489552</v>
      </c>
      <c r="I30">
        <v>174700.93256654567</v>
      </c>
      <c r="J30">
        <f t="shared" si="16"/>
        <v>10816.553138349846</v>
      </c>
      <c r="K30" s="7"/>
      <c r="M30" s="7">
        <f>'EOS GE25-F23-WEBLOAD'!H26</f>
        <v>4483640</v>
      </c>
      <c r="N30">
        <f>'GE25-F23-WEBLOAD'!H26</f>
        <v>4226235</v>
      </c>
      <c r="O30">
        <f t="shared" si="17"/>
        <v>257405</v>
      </c>
      <c r="Q30" s="7">
        <f>'EOS GE25-F23-WEBLOAD'!N26</f>
        <v>165277.26638500934</v>
      </c>
      <c r="R30">
        <v>155061.29852020487</v>
      </c>
      <c r="S30">
        <f t="shared" si="18"/>
        <v>10215.967864804465</v>
      </c>
      <c r="T30" s="7"/>
      <c r="U30" s="7">
        <f>'EOS GE25-F23-WEBLOAD'!AA26</f>
        <v>436048</v>
      </c>
      <c r="V30" s="7">
        <v>201863</v>
      </c>
      <c r="W30" s="7">
        <f t="shared" si="19"/>
        <v>234185</v>
      </c>
      <c r="X30" s="7">
        <f>'GE25-F23-WEBLOAD'!AA26</f>
        <v>436048</v>
      </c>
      <c r="Y30" s="7">
        <f>'GE25-F23-WEBLOAD'!AI26</f>
        <v>222374</v>
      </c>
      <c r="Z30" s="7">
        <f t="shared" si="20"/>
        <v>213674</v>
      </c>
      <c r="AA30">
        <f t="shared" si="21"/>
        <v>20511</v>
      </c>
      <c r="AC30" s="7">
        <f>'EOS GE24-F23-WEBLOAD'!AA26</f>
        <v>436048</v>
      </c>
      <c r="AD30" s="7">
        <f>'EOS GE24-F23-WEBLOAD'!AI26</f>
        <v>201863</v>
      </c>
      <c r="AE30" s="7">
        <f t="shared" si="22"/>
        <v>234185</v>
      </c>
      <c r="AF30" s="7">
        <f>'GE24-F23-WEBLOAD'!AA26</f>
        <v>439872</v>
      </c>
      <c r="AG30" s="7">
        <f>'GE24-F23-WEBLOAD'!AI26</f>
        <v>246723</v>
      </c>
      <c r="AH30" s="7">
        <f t="shared" si="23"/>
        <v>193149</v>
      </c>
      <c r="AI30">
        <f t="shared" si="24"/>
        <v>41036</v>
      </c>
      <c r="AK30">
        <f>'EOS GE24-F23-WEBLOAD'!$AL26</f>
        <v>1604393.1825665459</v>
      </c>
      <c r="AL30">
        <f>'GE24-F23-WEBLOAD'!$AL26</f>
        <v>1574002.1825665459</v>
      </c>
      <c r="AM30">
        <f t="shared" si="25"/>
        <v>30391</v>
      </c>
      <c r="AO30">
        <f>'EOS GE25-F23-WEBLOAD'!AL26</f>
        <v>1594249.2141122343</v>
      </c>
      <c r="AP30">
        <f>'GE25-F23-WEBLOAD'!AL26</f>
        <v>1551885.7121122349</v>
      </c>
      <c r="AQ30">
        <f t="shared" si="26"/>
        <v>42363.501999999397</v>
      </c>
      <c r="AS30" s="7"/>
    </row>
    <row r="31" spans="1:45" x14ac:dyDescent="0.25">
      <c r="A31">
        <v>88</v>
      </c>
      <c r="B31">
        <v>1</v>
      </c>
      <c r="C31" t="s">
        <v>80</v>
      </c>
      <c r="D31" s="7">
        <f>'EOS GE24-F23-WEBLOAD'!H27</f>
        <v>16942757</v>
      </c>
      <c r="E31">
        <f>'GE24-F23-WEBLOAD'!H27</f>
        <v>16290017</v>
      </c>
      <c r="F31">
        <f t="shared" si="15"/>
        <v>652740</v>
      </c>
      <c r="H31" s="7">
        <f>'EOS GE24-F23-WEBLOAD'!N27</f>
        <v>469754.55182478367</v>
      </c>
      <c r="I31">
        <v>445009.80694888753</v>
      </c>
      <c r="J31">
        <f t="shared" si="16"/>
        <v>24744.74487589614</v>
      </c>
      <c r="K31" s="7"/>
      <c r="M31" s="7">
        <f>'EOS GE25-F23-WEBLOAD'!H27</f>
        <v>17183160</v>
      </c>
      <c r="N31">
        <f>'GE25-F23-WEBLOAD'!H27</f>
        <v>16196680</v>
      </c>
      <c r="O31">
        <f t="shared" si="17"/>
        <v>986480</v>
      </c>
      <c r="Q31" s="7">
        <f>'EOS GE25-F23-WEBLOAD'!N27</f>
        <v>469039.57262691064</v>
      </c>
      <c r="R31">
        <v>448590.81776599353</v>
      </c>
      <c r="S31">
        <f t="shared" si="18"/>
        <v>20448.754860917106</v>
      </c>
      <c r="T31" s="7"/>
      <c r="U31" s="7">
        <f>'EOS GE25-F23-WEBLOAD'!AA27</f>
        <v>1708640</v>
      </c>
      <c r="V31" s="7">
        <v>1582539</v>
      </c>
      <c r="W31" s="7">
        <f t="shared" si="19"/>
        <v>126101</v>
      </c>
      <c r="X31" s="7">
        <f>'GE25-F23-WEBLOAD'!AA27</f>
        <v>1708640</v>
      </c>
      <c r="Y31" s="7">
        <f>'GE25-F23-WEBLOAD'!AI27</f>
        <v>1582539</v>
      </c>
      <c r="Z31" s="7">
        <f t="shared" si="20"/>
        <v>126101</v>
      </c>
      <c r="AA31">
        <f t="shared" si="21"/>
        <v>0</v>
      </c>
      <c r="AC31" s="7">
        <f>'EOS GE24-F23-WEBLOAD'!AA27</f>
        <v>1708640</v>
      </c>
      <c r="AD31" s="7">
        <f>'EOS GE24-F23-WEBLOAD'!AI27</f>
        <v>1582539</v>
      </c>
      <c r="AE31" s="7">
        <f t="shared" si="22"/>
        <v>126101</v>
      </c>
      <c r="AF31" s="7">
        <f>'GE24-F23-WEBLOAD'!AA27</f>
        <v>1718486</v>
      </c>
      <c r="AG31" s="7">
        <f>'GE24-F23-WEBLOAD'!AI27</f>
        <v>1512494</v>
      </c>
      <c r="AH31" s="7">
        <f t="shared" si="23"/>
        <v>205992</v>
      </c>
      <c r="AI31">
        <f t="shared" si="24"/>
        <v>-79891</v>
      </c>
      <c r="AK31">
        <f>'EOS GE24-F23-WEBLOAD'!$AL27</f>
        <v>6204427.556948889</v>
      </c>
      <c r="AL31">
        <f>'GE24-F23-WEBLOAD'!$AL27</f>
        <v>6141946.556948889</v>
      </c>
      <c r="AM31">
        <f t="shared" si="25"/>
        <v>62481</v>
      </c>
      <c r="AO31">
        <f>'EOS GE25-F23-WEBLOAD'!AL27</f>
        <v>6259717.0791051239</v>
      </c>
      <c r="AP31">
        <f>'GE25-F23-WEBLOAD'!AL27</f>
        <v>6172352.1751051247</v>
      </c>
      <c r="AQ31">
        <f t="shared" si="26"/>
        <v>87364.903999999166</v>
      </c>
      <c r="AS31" s="7"/>
    </row>
    <row r="32" spans="1:45" x14ac:dyDescent="0.25">
      <c r="A32">
        <v>91</v>
      </c>
      <c r="B32">
        <v>1</v>
      </c>
      <c r="C32" t="s">
        <v>81</v>
      </c>
      <c r="D32" s="7">
        <f>'EOS GE24-F23-WEBLOAD'!H28</f>
        <v>5384907</v>
      </c>
      <c r="E32">
        <f>'GE24-F23-WEBLOAD'!H28</f>
        <v>5177447</v>
      </c>
      <c r="F32">
        <f t="shared" si="15"/>
        <v>207460</v>
      </c>
      <c r="H32" s="7">
        <f>'EOS GE24-F23-WEBLOAD'!N28</f>
        <v>220666.71795497386</v>
      </c>
      <c r="I32">
        <v>213851.81333658641</v>
      </c>
      <c r="J32">
        <f t="shared" si="16"/>
        <v>6814.9046183874598</v>
      </c>
      <c r="K32" s="7"/>
      <c r="M32" s="7">
        <f>'EOS GE25-F23-WEBLOAD'!H28</f>
        <v>5492786</v>
      </c>
      <c r="N32">
        <f>'GE25-F23-WEBLOAD'!H28</f>
        <v>5177447</v>
      </c>
      <c r="O32">
        <f t="shared" si="17"/>
        <v>315339</v>
      </c>
      <c r="Q32" s="7">
        <f>'EOS GE25-F23-WEBLOAD'!N28</f>
        <v>217742.00504935483</v>
      </c>
      <c r="R32">
        <v>214316.72262566452</v>
      </c>
      <c r="S32">
        <f t="shared" si="18"/>
        <v>3425.2824236903107</v>
      </c>
      <c r="T32" s="7"/>
      <c r="U32" s="7">
        <f>'EOS GE25-F23-WEBLOAD'!AA28</f>
        <v>546186</v>
      </c>
      <c r="V32" s="7">
        <v>452554</v>
      </c>
      <c r="W32" s="7">
        <f t="shared" si="19"/>
        <v>93632</v>
      </c>
      <c r="X32" s="7">
        <f>'GE25-F23-WEBLOAD'!AA28</f>
        <v>546186</v>
      </c>
      <c r="Y32" s="7">
        <f>'GE25-F23-WEBLOAD'!AI28</f>
        <v>465012</v>
      </c>
      <c r="Z32" s="7">
        <f t="shared" si="20"/>
        <v>81174</v>
      </c>
      <c r="AA32">
        <f t="shared" si="21"/>
        <v>12458</v>
      </c>
      <c r="AC32" s="7">
        <f>'EOS GE24-F23-WEBLOAD'!AA28</f>
        <v>546186</v>
      </c>
      <c r="AD32" s="7">
        <f>'EOS GE24-F23-WEBLOAD'!AI28</f>
        <v>452554</v>
      </c>
      <c r="AE32" s="7">
        <f t="shared" si="22"/>
        <v>93632</v>
      </c>
      <c r="AF32" s="7">
        <f>'GE24-F23-WEBLOAD'!AA28</f>
        <v>546186</v>
      </c>
      <c r="AG32" s="7">
        <f>'GE24-F23-WEBLOAD'!AI28</f>
        <v>393201</v>
      </c>
      <c r="AH32" s="7">
        <f t="shared" si="23"/>
        <v>152985</v>
      </c>
      <c r="AI32">
        <f t="shared" si="24"/>
        <v>-59353</v>
      </c>
      <c r="AK32">
        <f>'EOS GE24-F23-WEBLOAD'!$AL28</f>
        <v>1591652.5633365866</v>
      </c>
      <c r="AL32">
        <f>'GE24-F23-WEBLOAD'!$AL28</f>
        <v>1567567.5633365866</v>
      </c>
      <c r="AM32">
        <f t="shared" si="25"/>
        <v>24085</v>
      </c>
      <c r="AO32">
        <f>'EOS GE25-F23-WEBLOAD'!AL28</f>
        <v>1564270.5347740343</v>
      </c>
      <c r="AP32">
        <f>'GE25-F23-WEBLOAD'!AL28</f>
        <v>1532910.7387740342</v>
      </c>
      <c r="AQ32">
        <f t="shared" si="26"/>
        <v>31359.796000000089</v>
      </c>
      <c r="AS32" s="7"/>
    </row>
    <row r="33" spans="1:45" x14ac:dyDescent="0.25">
      <c r="A33">
        <v>93</v>
      </c>
      <c r="B33">
        <v>1</v>
      </c>
      <c r="C33" t="s">
        <v>82</v>
      </c>
      <c r="D33" s="7">
        <f>'EOS GE24-F23-WEBLOAD'!H29</f>
        <v>2730999</v>
      </c>
      <c r="E33">
        <f>'GE24-F23-WEBLOAD'!H29</f>
        <v>2625784</v>
      </c>
      <c r="F33">
        <f t="shared" si="15"/>
        <v>105215</v>
      </c>
      <c r="H33" s="7">
        <f>'EOS GE24-F23-WEBLOAD'!N29</f>
        <v>106960.77828050943</v>
      </c>
      <c r="I33">
        <v>90990.804705864895</v>
      </c>
      <c r="J33">
        <f t="shared" si="16"/>
        <v>15969.973574644537</v>
      </c>
      <c r="K33" s="7"/>
      <c r="M33" s="7">
        <f>'EOS GE25-F23-WEBLOAD'!H29</f>
        <v>2759499</v>
      </c>
      <c r="N33">
        <f>'GE25-F23-WEBLOAD'!H29</f>
        <v>2601077</v>
      </c>
      <c r="O33">
        <f t="shared" si="17"/>
        <v>158422</v>
      </c>
      <c r="Q33" s="7">
        <f>'EOS GE25-F23-WEBLOAD'!N29</f>
        <v>120309.06110284865</v>
      </c>
      <c r="R33">
        <v>98297.191773481303</v>
      </c>
      <c r="S33">
        <f t="shared" si="18"/>
        <v>22011.869329367342</v>
      </c>
      <c r="T33" s="7"/>
      <c r="U33" s="7">
        <f>'EOS GE25-F23-WEBLOAD'!AA29</f>
        <v>274396</v>
      </c>
      <c r="V33" s="7">
        <v>274396</v>
      </c>
      <c r="W33" s="7">
        <f t="shared" si="19"/>
        <v>0</v>
      </c>
      <c r="X33" s="7">
        <f>'GE25-F23-WEBLOAD'!AA29</f>
        <v>274396</v>
      </c>
      <c r="Y33" s="7">
        <f>'GE25-F23-WEBLOAD'!AI29</f>
        <v>274396</v>
      </c>
      <c r="Z33" s="7">
        <f t="shared" si="20"/>
        <v>0</v>
      </c>
      <c r="AA33">
        <f t="shared" si="21"/>
        <v>0</v>
      </c>
      <c r="AC33" s="7">
        <f>'EOS GE24-F23-WEBLOAD'!AA29</f>
        <v>274396</v>
      </c>
      <c r="AD33" s="7">
        <f>'EOS GE24-F23-WEBLOAD'!AI29</f>
        <v>274396</v>
      </c>
      <c r="AE33" s="7">
        <f t="shared" si="22"/>
        <v>0</v>
      </c>
      <c r="AF33" s="7">
        <f>'GE24-F23-WEBLOAD'!AA29</f>
        <v>277002</v>
      </c>
      <c r="AG33" s="7">
        <f>'GE24-F23-WEBLOAD'!AI29</f>
        <v>248492</v>
      </c>
      <c r="AH33" s="7">
        <f t="shared" si="23"/>
        <v>28510</v>
      </c>
      <c r="AI33">
        <f t="shared" si="24"/>
        <v>-28510</v>
      </c>
      <c r="AK33">
        <f>'EOS GE24-F23-WEBLOAD'!$AL29</f>
        <v>1227835.3047058647</v>
      </c>
      <c r="AL33">
        <f>'GE24-F23-WEBLOAD'!$AL29</f>
        <v>1214166.3047058647</v>
      </c>
      <c r="AM33">
        <f t="shared" si="25"/>
        <v>13669</v>
      </c>
      <c r="AO33">
        <f>'EOS GE25-F23-WEBLOAD'!AL29</f>
        <v>1237229.2981704413</v>
      </c>
      <c r="AP33">
        <f>'GE25-F23-WEBLOAD'!AL29</f>
        <v>1217727.3421704415</v>
      </c>
      <c r="AQ33">
        <f t="shared" si="26"/>
        <v>19501.955999999773</v>
      </c>
      <c r="AS33" s="7"/>
    </row>
    <row r="34" spans="1:45" x14ac:dyDescent="0.25">
      <c r="A34">
        <v>94</v>
      </c>
      <c r="B34">
        <v>1</v>
      </c>
      <c r="C34" t="s">
        <v>83</v>
      </c>
      <c r="D34" s="7">
        <f>'EOS GE24-F23-WEBLOAD'!H30</f>
        <v>21363677</v>
      </c>
      <c r="E34">
        <f>'GE24-F23-WEBLOAD'!H30</f>
        <v>20540616</v>
      </c>
      <c r="F34">
        <f t="shared" si="15"/>
        <v>823061</v>
      </c>
      <c r="H34" s="7">
        <f>'EOS GE24-F23-WEBLOAD'!N30</f>
        <v>292330</v>
      </c>
      <c r="I34">
        <v>292330</v>
      </c>
      <c r="J34">
        <f t="shared" si="16"/>
        <v>0</v>
      </c>
      <c r="K34" s="7"/>
      <c r="M34" s="7">
        <f>'EOS GE25-F23-WEBLOAD'!H30</f>
        <v>21619473</v>
      </c>
      <c r="N34">
        <f>'GE25-F23-WEBLOAD'!H30</f>
        <v>20378306</v>
      </c>
      <c r="O34">
        <f t="shared" si="17"/>
        <v>1241167</v>
      </c>
      <c r="Q34" s="7">
        <f>'EOS GE25-F23-WEBLOAD'!N30</f>
        <v>294014</v>
      </c>
      <c r="R34">
        <v>294014</v>
      </c>
      <c r="S34">
        <f t="shared" si="18"/>
        <v>0</v>
      </c>
      <c r="T34" s="7"/>
      <c r="U34" s="7">
        <f>'EOS GE25-F23-WEBLOAD'!AA30</f>
        <v>2149773</v>
      </c>
      <c r="V34" s="7">
        <v>1562931</v>
      </c>
      <c r="W34" s="7">
        <f t="shared" si="19"/>
        <v>586842</v>
      </c>
      <c r="X34" s="7">
        <f>'GE25-F23-WEBLOAD'!AA30</f>
        <v>2149773</v>
      </c>
      <c r="Y34" s="7">
        <f>'GE25-F23-WEBLOAD'!AI30</f>
        <v>1723728</v>
      </c>
      <c r="Z34" s="7">
        <f t="shared" si="20"/>
        <v>426045</v>
      </c>
      <c r="AA34">
        <f t="shared" si="21"/>
        <v>160797</v>
      </c>
      <c r="AC34" s="7">
        <f>'EOS GE24-F23-WEBLOAD'!AA30</f>
        <v>2149773</v>
      </c>
      <c r="AD34" s="7">
        <f>'EOS GE24-F23-WEBLOAD'!AI30</f>
        <v>1562931</v>
      </c>
      <c r="AE34" s="7">
        <f t="shared" si="22"/>
        <v>586842</v>
      </c>
      <c r="AF34" s="7">
        <f>'GE24-F23-WEBLOAD'!AA30</f>
        <v>2166896</v>
      </c>
      <c r="AG34" s="7">
        <f>'GE24-F23-WEBLOAD'!AI30</f>
        <v>1389982</v>
      </c>
      <c r="AH34" s="7">
        <f t="shared" si="23"/>
        <v>776914</v>
      </c>
      <c r="AI34">
        <f t="shared" si="24"/>
        <v>-190072</v>
      </c>
      <c r="AK34">
        <f>'EOS GE24-F23-WEBLOAD'!$AL30</f>
        <v>7014637.75</v>
      </c>
      <c r="AL34">
        <f>'GE24-F23-WEBLOAD'!$AL30</f>
        <v>6870318.75</v>
      </c>
      <c r="AM34">
        <f t="shared" si="25"/>
        <v>144319</v>
      </c>
      <c r="AO34">
        <f>'EOS GE25-F23-WEBLOAD'!AL30</f>
        <v>7004259.3441121392</v>
      </c>
      <c r="AP34">
        <f>'GE25-F23-WEBLOAD'!AL30</f>
        <v>6788500.3441121392</v>
      </c>
      <c r="AQ34">
        <f t="shared" si="26"/>
        <v>215759</v>
      </c>
      <c r="AS34" s="7"/>
    </row>
    <row r="35" spans="1:45" x14ac:dyDescent="0.25">
      <c r="A35">
        <v>95</v>
      </c>
      <c r="B35">
        <v>1</v>
      </c>
      <c r="C35" t="s">
        <v>84</v>
      </c>
      <c r="D35" s="7">
        <f>'EOS GE24-F23-WEBLOAD'!H31</f>
        <v>2316995</v>
      </c>
      <c r="E35">
        <f>'GE24-F23-WEBLOAD'!H31</f>
        <v>2227730</v>
      </c>
      <c r="F35">
        <f t="shared" si="15"/>
        <v>89265</v>
      </c>
      <c r="H35" s="7">
        <f>'EOS GE24-F23-WEBLOAD'!N31</f>
        <v>139329</v>
      </c>
      <c r="I35">
        <v>139329</v>
      </c>
      <c r="J35">
        <f t="shared" si="16"/>
        <v>0</v>
      </c>
      <c r="K35" s="7"/>
      <c r="M35" s="7">
        <f>'EOS GE25-F23-WEBLOAD'!H31</f>
        <v>2190125</v>
      </c>
      <c r="N35">
        <f>'GE25-F23-WEBLOAD'!H31</f>
        <v>2064390</v>
      </c>
      <c r="O35">
        <f t="shared" si="17"/>
        <v>125735</v>
      </c>
      <c r="Q35" s="7">
        <f>'EOS GE25-F23-WEBLOAD'!N31</f>
        <v>135602</v>
      </c>
      <c r="R35">
        <v>135602</v>
      </c>
      <c r="S35">
        <f t="shared" si="18"/>
        <v>0</v>
      </c>
      <c r="T35" s="7"/>
      <c r="U35" s="7">
        <f>'EOS GE25-F23-WEBLOAD'!AA31</f>
        <v>217779</v>
      </c>
      <c r="V35" s="7">
        <v>190865</v>
      </c>
      <c r="W35" s="7">
        <f t="shared" si="19"/>
        <v>26914</v>
      </c>
      <c r="X35" s="7">
        <f>'GE25-F23-WEBLOAD'!AA31</f>
        <v>217779</v>
      </c>
      <c r="Y35" s="7">
        <f>'GE25-F23-WEBLOAD'!AI31</f>
        <v>190865</v>
      </c>
      <c r="Z35" s="7">
        <f t="shared" si="20"/>
        <v>26914</v>
      </c>
      <c r="AA35">
        <f t="shared" si="21"/>
        <v>0</v>
      </c>
      <c r="AC35" s="7">
        <f>'EOS GE24-F23-WEBLOAD'!AA31</f>
        <v>217779</v>
      </c>
      <c r="AD35" s="7">
        <f>'EOS GE24-F23-WEBLOAD'!AI31</f>
        <v>190865</v>
      </c>
      <c r="AE35" s="7">
        <f t="shared" si="22"/>
        <v>26914</v>
      </c>
      <c r="AF35" s="7">
        <f>'GE24-F23-WEBLOAD'!AA31</f>
        <v>235010</v>
      </c>
      <c r="AG35" s="7">
        <f>'GE24-F23-WEBLOAD'!AI31</f>
        <v>175078</v>
      </c>
      <c r="AH35" s="7">
        <f t="shared" si="23"/>
        <v>59932</v>
      </c>
      <c r="AI35">
        <f t="shared" si="24"/>
        <v>-33018</v>
      </c>
      <c r="AK35">
        <f>'EOS GE24-F23-WEBLOAD'!$AL31</f>
        <v>1298028.75</v>
      </c>
      <c r="AL35">
        <f>'GE24-F23-WEBLOAD'!$AL31</f>
        <v>1265630.75</v>
      </c>
      <c r="AM35">
        <f t="shared" si="25"/>
        <v>32398</v>
      </c>
      <c r="AO35">
        <f>'EOS GE25-F23-WEBLOAD'!AL31</f>
        <v>1302986.3834705902</v>
      </c>
      <c r="AP35">
        <f>'GE25-F23-WEBLOAD'!AL31</f>
        <v>1252699.3834705902</v>
      </c>
      <c r="AQ35">
        <f t="shared" si="26"/>
        <v>50287</v>
      </c>
      <c r="AS35" s="7"/>
    </row>
    <row r="36" spans="1:45" x14ac:dyDescent="0.25">
      <c r="A36">
        <v>97</v>
      </c>
      <c r="B36">
        <v>1</v>
      </c>
      <c r="C36" t="s">
        <v>85</v>
      </c>
      <c r="D36" s="7">
        <f>'EOS GE24-F23-WEBLOAD'!H32</f>
        <v>4860978</v>
      </c>
      <c r="E36">
        <f>'GE24-F23-WEBLOAD'!H32</f>
        <v>4673703</v>
      </c>
      <c r="F36">
        <f t="shared" si="15"/>
        <v>187275</v>
      </c>
      <c r="H36" s="7">
        <f>'EOS GE24-F23-WEBLOAD'!N32</f>
        <v>153248</v>
      </c>
      <c r="I36">
        <v>153248</v>
      </c>
      <c r="J36">
        <f t="shared" si="16"/>
        <v>0</v>
      </c>
      <c r="K36" s="7"/>
      <c r="M36" s="7">
        <f>'EOS GE25-F23-WEBLOAD'!H32</f>
        <v>4846234</v>
      </c>
      <c r="N36">
        <f>'GE25-F23-WEBLOAD'!H32</f>
        <v>4568013</v>
      </c>
      <c r="O36">
        <f t="shared" si="17"/>
        <v>278221</v>
      </c>
      <c r="Q36" s="7">
        <f>'EOS GE25-F23-WEBLOAD'!N32</f>
        <v>157877</v>
      </c>
      <c r="R36">
        <v>157877</v>
      </c>
      <c r="S36">
        <f t="shared" si="18"/>
        <v>0</v>
      </c>
      <c r="T36" s="7"/>
      <c r="U36" s="7">
        <f>'EOS GE25-F23-WEBLOAD'!AA32</f>
        <v>481894</v>
      </c>
      <c r="V36" s="7">
        <v>438620</v>
      </c>
      <c r="W36" s="7">
        <f t="shared" si="19"/>
        <v>43274</v>
      </c>
      <c r="X36" s="7">
        <f>'GE25-F23-WEBLOAD'!AA32</f>
        <v>481894</v>
      </c>
      <c r="Y36" s="7">
        <f>'GE25-F23-WEBLOAD'!AI32</f>
        <v>438620</v>
      </c>
      <c r="Z36" s="7">
        <f t="shared" si="20"/>
        <v>43274</v>
      </c>
      <c r="AA36">
        <f t="shared" si="21"/>
        <v>0</v>
      </c>
      <c r="AC36" s="7">
        <f>'EOS GE24-F23-WEBLOAD'!AA32</f>
        <v>481894</v>
      </c>
      <c r="AD36" s="7">
        <f>'EOS GE24-F23-WEBLOAD'!AI32</f>
        <v>438620</v>
      </c>
      <c r="AE36" s="7">
        <f t="shared" si="22"/>
        <v>43274</v>
      </c>
      <c r="AF36" s="7">
        <f>'GE24-F23-WEBLOAD'!AA32</f>
        <v>493044</v>
      </c>
      <c r="AG36" s="7">
        <f>'GE24-F23-WEBLOAD'!AI32</f>
        <v>409210</v>
      </c>
      <c r="AH36" s="7">
        <f t="shared" si="23"/>
        <v>83834</v>
      </c>
      <c r="AI36">
        <f t="shared" si="24"/>
        <v>-40560</v>
      </c>
      <c r="AK36">
        <f>'EOS GE24-F23-WEBLOAD'!$AL32</f>
        <v>1500144.5</v>
      </c>
      <c r="AL36">
        <f>'GE24-F23-WEBLOAD'!$AL32</f>
        <v>1475435.5</v>
      </c>
      <c r="AM36">
        <f t="shared" si="25"/>
        <v>24709</v>
      </c>
      <c r="AO36">
        <f>'EOS GE25-F23-WEBLOAD'!AL32</f>
        <v>1521040.2740874495</v>
      </c>
      <c r="AP36">
        <f>'GE25-F23-WEBLOAD'!AL32</f>
        <v>1482377.2740874495</v>
      </c>
      <c r="AQ36">
        <f t="shared" si="26"/>
        <v>38663</v>
      </c>
      <c r="AS36" s="7"/>
    </row>
    <row r="37" spans="1:45" x14ac:dyDescent="0.25">
      <c r="A37">
        <v>99</v>
      </c>
      <c r="B37">
        <v>1</v>
      </c>
      <c r="C37" t="s">
        <v>86</v>
      </c>
      <c r="D37" s="7">
        <f>'EOS GE24-F23-WEBLOAD'!H33</f>
        <v>9914682</v>
      </c>
      <c r="E37">
        <f>'GE24-F23-WEBLOAD'!H33</f>
        <v>9532707</v>
      </c>
      <c r="F37">
        <f t="shared" si="15"/>
        <v>381975</v>
      </c>
      <c r="H37" s="7">
        <f>'EOS GE24-F23-WEBLOAD'!N33</f>
        <v>136382</v>
      </c>
      <c r="I37">
        <v>136382</v>
      </c>
      <c r="J37">
        <f t="shared" si="16"/>
        <v>0</v>
      </c>
      <c r="K37" s="7"/>
      <c r="M37" s="7">
        <f>'EOS GE25-F23-WEBLOAD'!H33</f>
        <v>9897791</v>
      </c>
      <c r="N37">
        <f>'GE25-F23-WEBLOAD'!H33</f>
        <v>9329562</v>
      </c>
      <c r="O37">
        <f t="shared" si="17"/>
        <v>568229</v>
      </c>
      <c r="Q37" s="7">
        <f>'EOS GE25-F23-WEBLOAD'!N33</f>
        <v>136150</v>
      </c>
      <c r="R37">
        <v>136150</v>
      </c>
      <c r="S37">
        <f t="shared" si="18"/>
        <v>0</v>
      </c>
      <c r="T37" s="7"/>
      <c r="U37" s="7">
        <f>'EOS GE25-F23-WEBLOAD'!AA33</f>
        <v>984206</v>
      </c>
      <c r="V37" s="7">
        <v>876838</v>
      </c>
      <c r="W37" s="7">
        <f t="shared" si="19"/>
        <v>107368</v>
      </c>
      <c r="X37" s="7">
        <f>'GE25-F23-WEBLOAD'!AA33</f>
        <v>984206</v>
      </c>
      <c r="Y37" s="7">
        <f>'GE25-F23-WEBLOAD'!AI33</f>
        <v>876838</v>
      </c>
      <c r="Z37" s="7">
        <f t="shared" si="20"/>
        <v>107368</v>
      </c>
      <c r="AA37">
        <f t="shared" si="21"/>
        <v>0</v>
      </c>
      <c r="AC37" s="7">
        <f>'EOS GE24-F23-WEBLOAD'!AA33</f>
        <v>984206</v>
      </c>
      <c r="AD37" s="7">
        <f>'EOS GE24-F23-WEBLOAD'!AI33</f>
        <v>876838</v>
      </c>
      <c r="AE37" s="7">
        <f t="shared" si="22"/>
        <v>107368</v>
      </c>
      <c r="AF37" s="7">
        <f>'GE24-F23-WEBLOAD'!AA33</f>
        <v>1005636</v>
      </c>
      <c r="AG37" s="7">
        <f>'GE24-F23-WEBLOAD'!AI33</f>
        <v>835890</v>
      </c>
      <c r="AH37" s="7">
        <f t="shared" si="23"/>
        <v>169746</v>
      </c>
      <c r="AI37">
        <f t="shared" si="24"/>
        <v>-62378</v>
      </c>
      <c r="AK37">
        <f>'EOS GE24-F23-WEBLOAD'!$AL33</f>
        <v>1961629</v>
      </c>
      <c r="AL37">
        <f>'GE24-F23-WEBLOAD'!$AL33</f>
        <v>1950065</v>
      </c>
      <c r="AM37">
        <f t="shared" si="25"/>
        <v>11564</v>
      </c>
      <c r="AO37">
        <f>'EOS GE25-F23-WEBLOAD'!AL33</f>
        <v>1970543.3099501003</v>
      </c>
      <c r="AP37">
        <f>'GE25-F23-WEBLOAD'!AL33</f>
        <v>1950903.3099501003</v>
      </c>
      <c r="AQ37">
        <f t="shared" si="26"/>
        <v>19640</v>
      </c>
      <c r="AS37" s="7"/>
    </row>
    <row r="38" spans="1:45" x14ac:dyDescent="0.25">
      <c r="A38">
        <v>100</v>
      </c>
      <c r="B38">
        <v>1</v>
      </c>
      <c r="C38" t="s">
        <v>87</v>
      </c>
      <c r="D38" s="7">
        <f>'EOS GE24-F23-WEBLOAD'!H34</f>
        <v>2750985</v>
      </c>
      <c r="E38">
        <f>'GE24-F23-WEBLOAD'!H34</f>
        <v>2645000</v>
      </c>
      <c r="F38">
        <f t="shared" si="15"/>
        <v>105985</v>
      </c>
      <c r="H38" s="7">
        <f>'EOS GE24-F23-WEBLOAD'!N34</f>
        <v>122094</v>
      </c>
      <c r="I38">
        <v>122094</v>
      </c>
      <c r="J38">
        <f t="shared" si="16"/>
        <v>0</v>
      </c>
      <c r="K38" s="7"/>
      <c r="M38" s="7">
        <f>'EOS GE25-F23-WEBLOAD'!H34</f>
        <v>2589124</v>
      </c>
      <c r="N38">
        <f>'GE25-F23-WEBLOAD'!H34</f>
        <v>2440483</v>
      </c>
      <c r="O38">
        <f t="shared" si="17"/>
        <v>148641</v>
      </c>
      <c r="Q38" s="7">
        <f>'EOS GE25-F23-WEBLOAD'!N34</f>
        <v>118817</v>
      </c>
      <c r="R38">
        <v>118817</v>
      </c>
      <c r="S38">
        <f t="shared" si="18"/>
        <v>0</v>
      </c>
      <c r="T38" s="7"/>
      <c r="U38" s="7">
        <f>'EOS GE25-F23-WEBLOAD'!AA34</f>
        <v>257454</v>
      </c>
      <c r="V38" s="7">
        <v>257454</v>
      </c>
      <c r="W38" s="7">
        <f t="shared" si="19"/>
        <v>0</v>
      </c>
      <c r="X38" s="7">
        <f>'GE25-F23-WEBLOAD'!AA34</f>
        <v>257454</v>
      </c>
      <c r="Y38" s="7">
        <f>'GE25-F23-WEBLOAD'!AI34</f>
        <v>257454</v>
      </c>
      <c r="Z38" s="7">
        <f t="shared" si="20"/>
        <v>0</v>
      </c>
      <c r="AA38">
        <f t="shared" si="21"/>
        <v>0</v>
      </c>
      <c r="AC38" s="7">
        <f>'EOS GE24-F23-WEBLOAD'!AA34</f>
        <v>257454</v>
      </c>
      <c r="AD38" s="7">
        <f>'EOS GE24-F23-WEBLOAD'!AI34</f>
        <v>257454</v>
      </c>
      <c r="AE38" s="7">
        <f t="shared" si="22"/>
        <v>0</v>
      </c>
      <c r="AF38" s="7">
        <f>'GE24-F23-WEBLOAD'!AA34</f>
        <v>279030</v>
      </c>
      <c r="AG38" s="7">
        <f>'GE24-F23-WEBLOAD'!AI34</f>
        <v>263631</v>
      </c>
      <c r="AH38" s="7">
        <f t="shared" si="23"/>
        <v>15399</v>
      </c>
      <c r="AI38">
        <f t="shared" si="24"/>
        <v>-15399</v>
      </c>
      <c r="AK38">
        <f>'EOS GE24-F23-WEBLOAD'!$AL34</f>
        <v>1140535.75</v>
      </c>
      <c r="AL38">
        <f>'GE24-F23-WEBLOAD'!$AL34</f>
        <v>1118121.75</v>
      </c>
      <c r="AM38">
        <f t="shared" si="25"/>
        <v>22414</v>
      </c>
      <c r="AO38">
        <f>'EOS GE25-F23-WEBLOAD'!AL34</f>
        <v>1121623.5011503198</v>
      </c>
      <c r="AP38">
        <f>'GE25-F23-WEBLOAD'!AL34</f>
        <v>1087331.5011503198</v>
      </c>
      <c r="AQ38">
        <f t="shared" si="26"/>
        <v>34292</v>
      </c>
      <c r="AS38" s="7"/>
    </row>
    <row r="39" spans="1:45" x14ac:dyDescent="0.25">
      <c r="A39">
        <v>108</v>
      </c>
      <c r="B39">
        <v>1</v>
      </c>
      <c r="C39" t="s">
        <v>88</v>
      </c>
      <c r="D39" s="7">
        <f>'EOS GE24-F23-WEBLOAD'!H35</f>
        <v>7190821</v>
      </c>
      <c r="E39">
        <f>'GE24-F23-WEBLOAD'!H35</f>
        <v>6913786</v>
      </c>
      <c r="F39">
        <f t="shared" si="15"/>
        <v>277035</v>
      </c>
      <c r="H39" s="7">
        <f>'EOS GE24-F23-WEBLOAD'!N35</f>
        <v>144612</v>
      </c>
      <c r="I39">
        <v>144612</v>
      </c>
      <c r="J39">
        <f t="shared" si="16"/>
        <v>0</v>
      </c>
      <c r="K39" s="7"/>
      <c r="M39" s="7">
        <f>'EOS GE25-F23-WEBLOAD'!H35</f>
        <v>7406233</v>
      </c>
      <c r="N39">
        <f>'GE25-F23-WEBLOAD'!H35</f>
        <v>6981044</v>
      </c>
      <c r="O39">
        <f t="shared" si="17"/>
        <v>425189</v>
      </c>
      <c r="Q39" s="7">
        <f>'EOS GE25-F23-WEBLOAD'!N35</f>
        <v>149081</v>
      </c>
      <c r="R39">
        <v>149081</v>
      </c>
      <c r="S39">
        <f t="shared" si="18"/>
        <v>0</v>
      </c>
      <c r="T39" s="7"/>
      <c r="U39" s="7">
        <f>'EOS GE25-F23-WEBLOAD'!AA35</f>
        <v>736453</v>
      </c>
      <c r="V39" s="7">
        <v>705537</v>
      </c>
      <c r="W39" s="7">
        <f t="shared" si="19"/>
        <v>30916</v>
      </c>
      <c r="X39" s="7">
        <f>'GE25-F23-WEBLOAD'!AA35</f>
        <v>736453</v>
      </c>
      <c r="Y39" s="7">
        <f>'GE25-F23-WEBLOAD'!AI35</f>
        <v>705537</v>
      </c>
      <c r="Z39" s="7">
        <f t="shared" si="20"/>
        <v>30916</v>
      </c>
      <c r="AA39">
        <f t="shared" si="21"/>
        <v>0</v>
      </c>
      <c r="AC39" s="7">
        <f>'EOS GE24-F23-WEBLOAD'!AA35</f>
        <v>736453</v>
      </c>
      <c r="AD39" s="7">
        <f>'EOS GE24-F23-WEBLOAD'!AI35</f>
        <v>705537</v>
      </c>
      <c r="AE39" s="7">
        <f t="shared" si="22"/>
        <v>30916</v>
      </c>
      <c r="AF39" s="7">
        <f>'GE24-F23-WEBLOAD'!AA35</f>
        <v>729358</v>
      </c>
      <c r="AG39" s="7">
        <f>'GE24-F23-WEBLOAD'!AI35</f>
        <v>649582</v>
      </c>
      <c r="AH39" s="7">
        <f t="shared" si="23"/>
        <v>79776</v>
      </c>
      <c r="AI39">
        <f t="shared" si="24"/>
        <v>-48860</v>
      </c>
      <c r="AK39">
        <f>'EOS GE24-F23-WEBLOAD'!$AL35</f>
        <v>2307931</v>
      </c>
      <c r="AL39">
        <f>'GE24-F23-WEBLOAD'!$AL35</f>
        <v>2293134</v>
      </c>
      <c r="AM39">
        <f t="shared" si="25"/>
        <v>14797</v>
      </c>
      <c r="AO39">
        <f>'EOS GE25-F23-WEBLOAD'!AL35</f>
        <v>2321928.8501357399</v>
      </c>
      <c r="AP39">
        <f>'GE25-F23-WEBLOAD'!AL35</f>
        <v>2300887.8501357399</v>
      </c>
      <c r="AQ39">
        <f t="shared" si="26"/>
        <v>21041</v>
      </c>
      <c r="AS39" s="7"/>
    </row>
    <row r="40" spans="1:45" x14ac:dyDescent="0.25">
      <c r="A40">
        <v>110</v>
      </c>
      <c r="B40">
        <v>1</v>
      </c>
      <c r="C40" t="s">
        <v>89</v>
      </c>
      <c r="D40" s="7">
        <f>'EOS GE24-F23-WEBLOAD'!H36</f>
        <v>32233780</v>
      </c>
      <c r="E40">
        <f>'GE24-F23-WEBLOAD'!H36</f>
        <v>30991935</v>
      </c>
      <c r="F40">
        <f t="shared" si="15"/>
        <v>1241845</v>
      </c>
      <c r="H40" s="7">
        <f>'EOS GE24-F23-WEBLOAD'!N36</f>
        <v>312876</v>
      </c>
      <c r="I40">
        <v>312876</v>
      </c>
      <c r="J40">
        <f t="shared" si="16"/>
        <v>0</v>
      </c>
      <c r="K40" s="7"/>
      <c r="M40" s="7">
        <f>'EOS GE25-F23-WEBLOAD'!H36</f>
        <v>33113988</v>
      </c>
      <c r="N40">
        <f>'GE25-F23-WEBLOAD'!H36</f>
        <v>31212924</v>
      </c>
      <c r="O40">
        <f t="shared" si="17"/>
        <v>1901064</v>
      </c>
      <c r="Q40" s="7">
        <f>'EOS GE25-F23-WEBLOAD'!N36</f>
        <v>319142</v>
      </c>
      <c r="R40">
        <v>319142</v>
      </c>
      <c r="S40">
        <f t="shared" si="18"/>
        <v>0</v>
      </c>
      <c r="T40" s="7"/>
      <c r="U40" s="7">
        <f>'EOS GE25-F23-WEBLOAD'!AA36</f>
        <v>3292752</v>
      </c>
      <c r="V40" s="7">
        <v>3161860</v>
      </c>
      <c r="W40" s="7">
        <f t="shared" si="19"/>
        <v>130892</v>
      </c>
      <c r="X40" s="7">
        <f>'GE25-F23-WEBLOAD'!AA36</f>
        <v>3292752</v>
      </c>
      <c r="Y40" s="7">
        <f>'GE25-F23-WEBLOAD'!AI36</f>
        <v>3161860</v>
      </c>
      <c r="Z40" s="7">
        <f t="shared" si="20"/>
        <v>130892</v>
      </c>
      <c r="AA40">
        <f t="shared" si="21"/>
        <v>0</v>
      </c>
      <c r="AC40" s="7">
        <f>'EOS GE24-F23-WEBLOAD'!AA36</f>
        <v>3292752</v>
      </c>
      <c r="AD40" s="7">
        <f>'EOS GE24-F23-WEBLOAD'!AI36</f>
        <v>3161860</v>
      </c>
      <c r="AE40" s="7">
        <f t="shared" si="22"/>
        <v>130892</v>
      </c>
      <c r="AF40" s="7">
        <f>'GE24-F23-WEBLOAD'!AA36</f>
        <v>3269439</v>
      </c>
      <c r="AG40" s="7">
        <f>'GE24-F23-WEBLOAD'!AI36</f>
        <v>2909176</v>
      </c>
      <c r="AH40" s="7">
        <f t="shared" si="23"/>
        <v>360263</v>
      </c>
      <c r="AI40">
        <f t="shared" si="24"/>
        <v>-229371</v>
      </c>
      <c r="AK40">
        <f>'EOS GE24-F23-WEBLOAD'!$AL36</f>
        <v>10776362.5</v>
      </c>
      <c r="AL40">
        <f>'GE24-F23-WEBLOAD'!$AL36</f>
        <v>10753074.5</v>
      </c>
      <c r="AM40">
        <f t="shared" si="25"/>
        <v>23288</v>
      </c>
      <c r="AO40">
        <f>'EOS GE25-F23-WEBLOAD'!AL36</f>
        <v>10948781.216788441</v>
      </c>
      <c r="AP40">
        <f>'GE25-F23-WEBLOAD'!AL36</f>
        <v>10913336.216788441</v>
      </c>
      <c r="AQ40">
        <f t="shared" si="26"/>
        <v>35445</v>
      </c>
      <c r="AS40" s="7"/>
    </row>
    <row r="41" spans="1:45" x14ac:dyDescent="0.25">
      <c r="A41">
        <v>111</v>
      </c>
      <c r="B41">
        <v>1</v>
      </c>
      <c r="C41" t="s">
        <v>599</v>
      </c>
      <c r="D41" s="7">
        <f>'EOS GE24-F23-WEBLOAD'!H37</f>
        <v>12137455</v>
      </c>
      <c r="E41">
        <f>'GE24-F23-WEBLOAD'!H37</f>
        <v>11669845</v>
      </c>
      <c r="F41">
        <f t="shared" si="15"/>
        <v>467610</v>
      </c>
      <c r="H41" s="7">
        <f>'EOS GE24-F23-WEBLOAD'!N37</f>
        <v>203299</v>
      </c>
      <c r="I41">
        <v>203299</v>
      </c>
      <c r="J41">
        <f t="shared" si="16"/>
        <v>0</v>
      </c>
      <c r="K41" s="7"/>
      <c r="M41" s="7">
        <f>'EOS GE25-F23-WEBLOAD'!H37</f>
        <v>12380612</v>
      </c>
      <c r="N41">
        <f>'GE25-F23-WEBLOAD'!H37</f>
        <v>11669845</v>
      </c>
      <c r="O41">
        <f t="shared" si="17"/>
        <v>710767</v>
      </c>
      <c r="Q41" s="7">
        <f>'EOS GE25-F23-WEBLOAD'!N37</f>
        <v>207372</v>
      </c>
      <c r="R41">
        <v>207372</v>
      </c>
      <c r="S41">
        <f t="shared" si="18"/>
        <v>0</v>
      </c>
      <c r="T41" s="7"/>
      <c r="U41" s="7">
        <f>'EOS GE25-F23-WEBLOAD'!AA37</f>
        <v>1231090</v>
      </c>
      <c r="V41" s="7">
        <v>1206273</v>
      </c>
      <c r="W41" s="7">
        <f t="shared" si="19"/>
        <v>24817</v>
      </c>
      <c r="X41" s="7">
        <f>'GE25-F23-WEBLOAD'!AA37</f>
        <v>1231090</v>
      </c>
      <c r="Y41" s="7">
        <f>'GE25-F23-WEBLOAD'!AI37</f>
        <v>1206273</v>
      </c>
      <c r="Z41" s="7">
        <f t="shared" si="20"/>
        <v>24817</v>
      </c>
      <c r="AA41">
        <f t="shared" si="21"/>
        <v>0</v>
      </c>
      <c r="AC41" s="7">
        <f>'EOS GE24-F23-WEBLOAD'!AA37</f>
        <v>1231090</v>
      </c>
      <c r="AD41" s="7">
        <f>'EOS GE24-F23-WEBLOAD'!AI37</f>
        <v>1206273</v>
      </c>
      <c r="AE41" s="7">
        <f t="shared" si="22"/>
        <v>24817</v>
      </c>
      <c r="AF41" s="7">
        <f>'GE24-F23-WEBLOAD'!AA37</f>
        <v>1231090</v>
      </c>
      <c r="AG41" s="7">
        <f>'GE24-F23-WEBLOAD'!AI37</f>
        <v>1108745</v>
      </c>
      <c r="AH41" s="7">
        <f t="shared" si="23"/>
        <v>122345</v>
      </c>
      <c r="AI41">
        <f t="shared" si="24"/>
        <v>-97528</v>
      </c>
      <c r="AK41">
        <f>'EOS GE24-F23-WEBLOAD'!$AL37</f>
        <v>3704838.75</v>
      </c>
      <c r="AL41">
        <f>'GE24-F23-WEBLOAD'!$AL37</f>
        <v>3675184.75</v>
      </c>
      <c r="AM41">
        <f t="shared" si="25"/>
        <v>29654</v>
      </c>
      <c r="AO41">
        <f>'EOS GE25-F23-WEBLOAD'!AL37</f>
        <v>3718655.8593121506</v>
      </c>
      <c r="AP41">
        <f>'GE25-F23-WEBLOAD'!AL37</f>
        <v>3674756.8593121506</v>
      </c>
      <c r="AQ41">
        <f t="shared" si="26"/>
        <v>43899</v>
      </c>
      <c r="AS41" s="7"/>
    </row>
    <row r="42" spans="1:45" x14ac:dyDescent="0.25">
      <c r="A42">
        <v>112</v>
      </c>
      <c r="B42">
        <v>1</v>
      </c>
      <c r="C42" t="s">
        <v>91</v>
      </c>
      <c r="D42" s="7">
        <f>'EOS GE24-F23-WEBLOAD'!H38</f>
        <v>73647029</v>
      </c>
      <c r="E42">
        <f>'GE24-F23-WEBLOAD'!H38</f>
        <v>70809689</v>
      </c>
      <c r="F42">
        <f t="shared" si="15"/>
        <v>2837340</v>
      </c>
      <c r="H42" s="7">
        <f>'EOS GE24-F23-WEBLOAD'!N38</f>
        <v>812634.81317159964</v>
      </c>
      <c r="I42">
        <v>504283.38284923183</v>
      </c>
      <c r="J42">
        <f t="shared" si="16"/>
        <v>308351.43032236781</v>
      </c>
      <c r="K42" s="7"/>
      <c r="M42" s="7">
        <f>'EOS GE25-F23-WEBLOAD'!H38</f>
        <v>76073344</v>
      </c>
      <c r="N42">
        <f>'GE25-F23-WEBLOAD'!H38</f>
        <v>71705997</v>
      </c>
      <c r="O42">
        <f t="shared" si="17"/>
        <v>4367347</v>
      </c>
      <c r="Q42" s="7">
        <f>'EOS GE25-F23-WEBLOAD'!N38</f>
        <v>908875.13893017964</v>
      </c>
      <c r="R42">
        <v>557878.17224369338</v>
      </c>
      <c r="S42">
        <f t="shared" si="18"/>
        <v>350996.96668648627</v>
      </c>
      <c r="T42" s="7"/>
      <c r="U42" s="7">
        <f>'EOS GE25-F23-WEBLOAD'!AA38</f>
        <v>7564497</v>
      </c>
      <c r="V42" s="7">
        <v>7564497</v>
      </c>
      <c r="W42" s="7">
        <f t="shared" si="19"/>
        <v>0</v>
      </c>
      <c r="X42" s="7">
        <f>'GE25-F23-WEBLOAD'!AA38</f>
        <v>7564497</v>
      </c>
      <c r="Y42" s="7">
        <f>'GE25-F23-WEBLOAD'!AI38</f>
        <v>7564497</v>
      </c>
      <c r="Z42" s="7">
        <f t="shared" si="20"/>
        <v>0</v>
      </c>
      <c r="AA42">
        <f t="shared" si="21"/>
        <v>0</v>
      </c>
      <c r="AC42" s="7">
        <f>'EOS GE24-F23-WEBLOAD'!AA38</f>
        <v>7564497</v>
      </c>
      <c r="AD42" s="7">
        <f>'EOS GE24-F23-WEBLOAD'!AI38</f>
        <v>7564497</v>
      </c>
      <c r="AE42" s="7">
        <f t="shared" si="22"/>
        <v>0</v>
      </c>
      <c r="AF42" s="7">
        <f>'GE24-F23-WEBLOAD'!AA38</f>
        <v>7469942</v>
      </c>
      <c r="AG42" s="7">
        <f>'GE24-F23-WEBLOAD'!AI38</f>
        <v>7254957</v>
      </c>
      <c r="AH42" s="7">
        <f t="shared" si="23"/>
        <v>214985</v>
      </c>
      <c r="AI42">
        <f t="shared" si="24"/>
        <v>-214985</v>
      </c>
      <c r="AK42">
        <f>'EOS GE24-F23-WEBLOAD'!$AL38</f>
        <v>31102726.382849231</v>
      </c>
      <c r="AL42">
        <f>'GE24-F23-WEBLOAD'!$AL38</f>
        <v>31008070.382849231</v>
      </c>
      <c r="AM42">
        <f t="shared" si="25"/>
        <v>94656</v>
      </c>
      <c r="AO42">
        <f>'EOS GE25-F23-WEBLOAD'!AL38</f>
        <v>31696157.506384566</v>
      </c>
      <c r="AP42">
        <f>'GE25-F23-WEBLOAD'!AL38</f>
        <v>31577476.01038456</v>
      </c>
      <c r="AQ42">
        <f t="shared" si="26"/>
        <v>118681.49600000679</v>
      </c>
      <c r="AS42" s="7"/>
    </row>
    <row r="43" spans="1:45" x14ac:dyDescent="0.25">
      <c r="A43">
        <v>113</v>
      </c>
      <c r="B43">
        <v>1</v>
      </c>
      <c r="C43" t="s">
        <v>92</v>
      </c>
      <c r="D43" s="7">
        <f>'EOS GE24-F23-WEBLOAD'!H39</f>
        <v>5653296</v>
      </c>
      <c r="E43">
        <f>'GE24-F23-WEBLOAD'!H39</f>
        <v>5435496</v>
      </c>
      <c r="F43">
        <f t="shared" si="15"/>
        <v>217800</v>
      </c>
      <c r="H43" s="7">
        <f>'EOS GE24-F23-WEBLOAD'!N39</f>
        <v>312656.93801901292</v>
      </c>
      <c r="I43">
        <v>292125.4477698867</v>
      </c>
      <c r="J43">
        <f t="shared" si="16"/>
        <v>20531.490249126218</v>
      </c>
      <c r="K43" s="7"/>
      <c r="M43" s="7">
        <f>'EOS GE25-F23-WEBLOAD'!H39</f>
        <v>5766552</v>
      </c>
      <c r="N43">
        <f>'GE25-F23-WEBLOAD'!H39</f>
        <v>5435496</v>
      </c>
      <c r="O43">
        <f t="shared" si="17"/>
        <v>331056</v>
      </c>
      <c r="Q43" s="7">
        <f>'EOS GE25-F23-WEBLOAD'!N39</f>
        <v>313763.81985592796</v>
      </c>
      <c r="R43">
        <v>295296.38632508257</v>
      </c>
      <c r="S43">
        <f t="shared" si="18"/>
        <v>18467.433530845388</v>
      </c>
      <c r="T43" s="7"/>
      <c r="U43" s="7">
        <f>'EOS GE25-F23-WEBLOAD'!AA39</f>
        <v>573408</v>
      </c>
      <c r="V43" s="7">
        <v>573408</v>
      </c>
      <c r="W43" s="7">
        <f t="shared" si="19"/>
        <v>0</v>
      </c>
      <c r="X43" s="7">
        <f>'GE25-F23-WEBLOAD'!AA39</f>
        <v>573408</v>
      </c>
      <c r="Y43" s="7">
        <f>'GE25-F23-WEBLOAD'!AI39</f>
        <v>573408</v>
      </c>
      <c r="Z43" s="7">
        <f t="shared" si="20"/>
        <v>0</v>
      </c>
      <c r="AA43">
        <f t="shared" si="21"/>
        <v>0</v>
      </c>
      <c r="AC43" s="7">
        <f>'EOS GE24-F23-WEBLOAD'!AA39</f>
        <v>573408</v>
      </c>
      <c r="AD43" s="7">
        <f>'EOS GE24-F23-WEBLOAD'!AI39</f>
        <v>573408</v>
      </c>
      <c r="AE43" s="7">
        <f t="shared" si="22"/>
        <v>0</v>
      </c>
      <c r="AF43" s="7">
        <f>'GE24-F23-WEBLOAD'!AA39</f>
        <v>573408</v>
      </c>
      <c r="AG43" s="7">
        <f>'GE24-F23-WEBLOAD'!AI39</f>
        <v>573408</v>
      </c>
      <c r="AH43" s="7">
        <f t="shared" si="23"/>
        <v>0</v>
      </c>
      <c r="AI43">
        <f t="shared" si="24"/>
        <v>0</v>
      </c>
      <c r="AK43">
        <f>'EOS GE24-F23-WEBLOAD'!$AL39</f>
        <v>2720091.6977698868</v>
      </c>
      <c r="AL43">
        <f>'GE24-F23-WEBLOAD'!$AL39</f>
        <v>2651413.6977698868</v>
      </c>
      <c r="AM43">
        <f t="shared" si="25"/>
        <v>68678</v>
      </c>
      <c r="AO43">
        <f>'EOS GE25-F23-WEBLOAD'!AL39</f>
        <v>2725735.7889272235</v>
      </c>
      <c r="AP43">
        <f>'GE25-F23-WEBLOAD'!AL39</f>
        <v>2626648.3429272221</v>
      </c>
      <c r="AQ43">
        <f t="shared" si="26"/>
        <v>99087.446000001393</v>
      </c>
      <c r="AS43" s="7"/>
    </row>
    <row r="44" spans="1:45" x14ac:dyDescent="0.25">
      <c r="A44">
        <v>115</v>
      </c>
      <c r="B44">
        <v>1</v>
      </c>
      <c r="C44" t="s">
        <v>93</v>
      </c>
      <c r="D44" s="7">
        <f>'EOS GE24-F23-WEBLOAD'!H40</f>
        <v>10455742</v>
      </c>
      <c r="E44">
        <f>'GE24-F23-WEBLOAD'!H40</f>
        <v>10052922</v>
      </c>
      <c r="F44">
        <f t="shared" si="15"/>
        <v>402820</v>
      </c>
      <c r="H44" s="7">
        <f>'EOS GE24-F23-WEBLOAD'!N40</f>
        <v>383592</v>
      </c>
      <c r="I44">
        <v>383592</v>
      </c>
      <c r="J44">
        <f t="shared" si="16"/>
        <v>0</v>
      </c>
      <c r="K44" s="7"/>
      <c r="M44" s="7">
        <f>'EOS GE25-F23-WEBLOAD'!H40</f>
        <v>10665209</v>
      </c>
      <c r="N44">
        <f>'GE25-F23-WEBLOAD'!H40</f>
        <v>10052922</v>
      </c>
      <c r="O44">
        <f t="shared" si="17"/>
        <v>612287</v>
      </c>
      <c r="Q44" s="7">
        <f>'EOS GE25-F23-WEBLOAD'!N40</f>
        <v>391277</v>
      </c>
      <c r="R44">
        <v>391277</v>
      </c>
      <c r="S44">
        <f t="shared" si="18"/>
        <v>0</v>
      </c>
      <c r="T44" s="7"/>
      <c r="U44" s="7">
        <f>'EOS GE25-F23-WEBLOAD'!AA40</f>
        <v>1060515</v>
      </c>
      <c r="V44" s="7">
        <v>541612</v>
      </c>
      <c r="W44" s="7">
        <f t="shared" si="19"/>
        <v>518903</v>
      </c>
      <c r="X44" s="7">
        <f>'GE25-F23-WEBLOAD'!AA40</f>
        <v>1060515</v>
      </c>
      <c r="Y44" s="7">
        <f>'GE25-F23-WEBLOAD'!AI40</f>
        <v>597334</v>
      </c>
      <c r="Z44" s="7">
        <f t="shared" si="20"/>
        <v>463181</v>
      </c>
      <c r="AA44">
        <f t="shared" si="21"/>
        <v>55722</v>
      </c>
      <c r="AC44" s="7">
        <f>'EOS GE24-F23-WEBLOAD'!AA40</f>
        <v>1060515</v>
      </c>
      <c r="AD44" s="7">
        <f>'EOS GE24-F23-WEBLOAD'!AI40</f>
        <v>541612</v>
      </c>
      <c r="AE44" s="7">
        <f t="shared" si="22"/>
        <v>518903</v>
      </c>
      <c r="AF44" s="7">
        <f>'GE24-F23-WEBLOAD'!AA40</f>
        <v>1060515</v>
      </c>
      <c r="AG44" s="7">
        <f>'GE24-F23-WEBLOAD'!AI40</f>
        <v>519195</v>
      </c>
      <c r="AH44" s="7">
        <f t="shared" si="23"/>
        <v>541320</v>
      </c>
      <c r="AI44">
        <f t="shared" si="24"/>
        <v>-22417</v>
      </c>
      <c r="AK44">
        <f>'EOS GE24-F23-WEBLOAD'!$AL40</f>
        <v>6302185.5</v>
      </c>
      <c r="AL44">
        <f>'GE24-F23-WEBLOAD'!$AL40</f>
        <v>6141228.5</v>
      </c>
      <c r="AM44">
        <f t="shared" si="25"/>
        <v>160957</v>
      </c>
      <c r="AO44">
        <f>'EOS GE25-F23-WEBLOAD'!AL40</f>
        <v>6395814.2512487397</v>
      </c>
      <c r="AP44">
        <f>'GE25-F23-WEBLOAD'!AL40</f>
        <v>6152543.2512487397</v>
      </c>
      <c r="AQ44">
        <f t="shared" si="26"/>
        <v>243271</v>
      </c>
      <c r="AS44" s="7"/>
    </row>
    <row r="45" spans="1:45" x14ac:dyDescent="0.25">
      <c r="A45">
        <v>116</v>
      </c>
      <c r="B45">
        <v>1</v>
      </c>
      <c r="C45" t="s">
        <v>94</v>
      </c>
      <c r="D45" s="7">
        <f>'EOS GE24-F23-WEBLOAD'!H41</f>
        <v>9699114</v>
      </c>
      <c r="E45">
        <f>'GE24-F23-WEBLOAD'!H41</f>
        <v>9325444</v>
      </c>
      <c r="F45">
        <f t="shared" si="15"/>
        <v>373670</v>
      </c>
      <c r="H45" s="7">
        <f>'EOS GE24-F23-WEBLOAD'!N41</f>
        <v>264158</v>
      </c>
      <c r="I45">
        <v>264158</v>
      </c>
      <c r="J45">
        <f t="shared" si="16"/>
        <v>0</v>
      </c>
      <c r="K45" s="7"/>
      <c r="M45" s="7">
        <f>'EOS GE25-F23-WEBLOAD'!H41</f>
        <v>9980795</v>
      </c>
      <c r="N45">
        <f>'GE25-F23-WEBLOAD'!H41</f>
        <v>9407800</v>
      </c>
      <c r="O45">
        <f t="shared" si="17"/>
        <v>572995</v>
      </c>
      <c r="Q45" s="7">
        <f>'EOS GE25-F23-WEBLOAD'!N41</f>
        <v>271581</v>
      </c>
      <c r="R45">
        <v>271581</v>
      </c>
      <c r="S45">
        <f t="shared" si="18"/>
        <v>0</v>
      </c>
      <c r="T45" s="7"/>
      <c r="U45" s="7">
        <f>'EOS GE25-F23-WEBLOAD'!AA41</f>
        <v>992459</v>
      </c>
      <c r="V45" s="7">
        <v>990999</v>
      </c>
      <c r="W45" s="7">
        <f t="shared" si="19"/>
        <v>1460</v>
      </c>
      <c r="X45" s="7">
        <f>'GE25-F23-WEBLOAD'!AA41</f>
        <v>992459</v>
      </c>
      <c r="Y45" s="7">
        <f>'GE25-F23-WEBLOAD'!AI41</f>
        <v>990999</v>
      </c>
      <c r="Z45" s="7">
        <f t="shared" si="20"/>
        <v>1460</v>
      </c>
      <c r="AA45">
        <f t="shared" si="21"/>
        <v>0</v>
      </c>
      <c r="AC45" s="7">
        <f>'EOS GE24-F23-WEBLOAD'!AA41</f>
        <v>992459</v>
      </c>
      <c r="AD45" s="7">
        <f>'EOS GE24-F23-WEBLOAD'!AI41</f>
        <v>990999</v>
      </c>
      <c r="AE45" s="7">
        <f t="shared" si="22"/>
        <v>1460</v>
      </c>
      <c r="AF45" s="7">
        <f>'GE24-F23-WEBLOAD'!AA41</f>
        <v>983771</v>
      </c>
      <c r="AG45" s="7">
        <f>'GE24-F23-WEBLOAD'!AI41</f>
        <v>893290</v>
      </c>
      <c r="AH45" s="7">
        <f t="shared" si="23"/>
        <v>90481</v>
      </c>
      <c r="AI45">
        <f t="shared" si="24"/>
        <v>-89021</v>
      </c>
      <c r="AK45">
        <f>'EOS GE24-F23-WEBLOAD'!$AL41</f>
        <v>2943046.75</v>
      </c>
      <c r="AL45">
        <f>'GE24-F23-WEBLOAD'!$AL41</f>
        <v>2889224.75</v>
      </c>
      <c r="AM45">
        <f t="shared" si="25"/>
        <v>53822</v>
      </c>
      <c r="AO45">
        <f>'EOS GE25-F23-WEBLOAD'!AL41</f>
        <v>2994807.5612041801</v>
      </c>
      <c r="AP45">
        <f>'GE25-F23-WEBLOAD'!AL41</f>
        <v>2912531.5612041801</v>
      </c>
      <c r="AQ45">
        <f t="shared" si="26"/>
        <v>82276</v>
      </c>
      <c r="AS45" s="7"/>
    </row>
    <row r="46" spans="1:45" x14ac:dyDescent="0.25">
      <c r="A46">
        <v>118</v>
      </c>
      <c r="B46">
        <v>1</v>
      </c>
      <c r="C46" t="s">
        <v>95</v>
      </c>
      <c r="D46" s="7">
        <f>'EOS GE24-F23-WEBLOAD'!H42</f>
        <v>2515431</v>
      </c>
      <c r="E46">
        <f>'GE24-F23-WEBLOAD'!H42</f>
        <v>2418521</v>
      </c>
      <c r="F46">
        <f t="shared" si="15"/>
        <v>96910</v>
      </c>
      <c r="H46" s="7">
        <f>'EOS GE24-F23-WEBLOAD'!N42</f>
        <v>217895</v>
      </c>
      <c r="I46">
        <v>217895</v>
      </c>
      <c r="J46">
        <f t="shared" si="16"/>
        <v>0</v>
      </c>
      <c r="K46" s="7"/>
      <c r="M46" s="7">
        <f>'EOS GE25-F23-WEBLOAD'!H42</f>
        <v>2565824</v>
      </c>
      <c r="N46">
        <f>'GE25-F23-WEBLOAD'!H42</f>
        <v>2418521</v>
      </c>
      <c r="O46">
        <f t="shared" si="17"/>
        <v>147303</v>
      </c>
      <c r="Q46" s="7">
        <f>'EOS GE25-F23-WEBLOAD'!N42</f>
        <v>252930</v>
      </c>
      <c r="R46">
        <v>252930</v>
      </c>
      <c r="S46">
        <f t="shared" si="18"/>
        <v>0</v>
      </c>
      <c r="T46" s="7"/>
      <c r="U46" s="7">
        <f>'EOS GE25-F23-WEBLOAD'!AA42</f>
        <v>255138</v>
      </c>
      <c r="V46" s="7">
        <v>255138</v>
      </c>
      <c r="W46" s="7">
        <f t="shared" si="19"/>
        <v>0</v>
      </c>
      <c r="X46" s="7">
        <f>'GE25-F23-WEBLOAD'!AA42</f>
        <v>255138</v>
      </c>
      <c r="Y46" s="7">
        <f>'GE25-F23-WEBLOAD'!AI42</f>
        <v>255138</v>
      </c>
      <c r="Z46" s="7">
        <f t="shared" si="20"/>
        <v>0</v>
      </c>
      <c r="AA46">
        <f t="shared" si="21"/>
        <v>0</v>
      </c>
      <c r="AC46" s="7">
        <f>'EOS GE24-F23-WEBLOAD'!AA42</f>
        <v>255138</v>
      </c>
      <c r="AD46" s="7">
        <f>'EOS GE24-F23-WEBLOAD'!AI42</f>
        <v>255138</v>
      </c>
      <c r="AE46" s="7">
        <f t="shared" si="22"/>
        <v>0</v>
      </c>
      <c r="AF46" s="7">
        <f>'GE24-F23-WEBLOAD'!AA42</f>
        <v>255138</v>
      </c>
      <c r="AG46" s="7">
        <f>'GE24-F23-WEBLOAD'!AI42</f>
        <v>255138</v>
      </c>
      <c r="AH46" s="7">
        <f t="shared" si="23"/>
        <v>0</v>
      </c>
      <c r="AI46">
        <f t="shared" si="24"/>
        <v>0</v>
      </c>
      <c r="AK46">
        <f>'EOS GE24-F23-WEBLOAD'!$AL42</f>
        <v>2352295.5</v>
      </c>
      <c r="AL46">
        <f>'GE24-F23-WEBLOAD'!$AL42</f>
        <v>2276151.5</v>
      </c>
      <c r="AM46">
        <f t="shared" si="25"/>
        <v>76144</v>
      </c>
      <c r="AO46">
        <f>'EOS GE25-F23-WEBLOAD'!AL42</f>
        <v>2409206.0879849996</v>
      </c>
      <c r="AP46">
        <f>'GE25-F23-WEBLOAD'!AL42</f>
        <v>2292419.0879849996</v>
      </c>
      <c r="AQ46">
        <f t="shared" si="26"/>
        <v>116787</v>
      </c>
      <c r="AS46" s="7"/>
    </row>
    <row r="47" spans="1:45" x14ac:dyDescent="0.25">
      <c r="A47">
        <v>129</v>
      </c>
      <c r="B47">
        <v>1</v>
      </c>
      <c r="C47" t="s">
        <v>96</v>
      </c>
      <c r="D47" s="7">
        <f>'EOS GE24-F23-WEBLOAD'!H43</f>
        <v>11489325</v>
      </c>
      <c r="E47">
        <f>'GE24-F23-WEBLOAD'!H43</f>
        <v>11046685</v>
      </c>
      <c r="F47">
        <f t="shared" si="15"/>
        <v>442640</v>
      </c>
      <c r="H47" s="7">
        <f>'EOS GE24-F23-WEBLOAD'!N43</f>
        <v>288144</v>
      </c>
      <c r="I47">
        <v>288144</v>
      </c>
      <c r="J47">
        <f t="shared" si="16"/>
        <v>0</v>
      </c>
      <c r="K47" s="7"/>
      <c r="M47" s="7">
        <f>'EOS GE25-F23-WEBLOAD'!H43</f>
        <v>11719498</v>
      </c>
      <c r="N47">
        <f>'GE25-F23-WEBLOAD'!H43</f>
        <v>11046685</v>
      </c>
      <c r="O47">
        <f t="shared" si="17"/>
        <v>672813</v>
      </c>
      <c r="Q47" s="7">
        <f>'EOS GE25-F23-WEBLOAD'!N43</f>
        <v>293916</v>
      </c>
      <c r="R47">
        <v>293916</v>
      </c>
      <c r="S47">
        <f t="shared" si="18"/>
        <v>0</v>
      </c>
      <c r="T47" s="7"/>
      <c r="U47" s="7">
        <f>'EOS GE25-F23-WEBLOAD'!AA43</f>
        <v>1165350</v>
      </c>
      <c r="V47" s="7">
        <v>641342</v>
      </c>
      <c r="W47" s="7">
        <f t="shared" si="19"/>
        <v>524008</v>
      </c>
      <c r="X47" s="7">
        <f>'GE25-F23-WEBLOAD'!AA43</f>
        <v>1165350</v>
      </c>
      <c r="Y47" s="7">
        <f>'GE25-F23-WEBLOAD'!AI43</f>
        <v>707325</v>
      </c>
      <c r="Z47" s="7">
        <f t="shared" si="20"/>
        <v>458025</v>
      </c>
      <c r="AA47">
        <f t="shared" si="21"/>
        <v>65983</v>
      </c>
      <c r="AC47" s="7">
        <f>'EOS GE24-F23-WEBLOAD'!AA43</f>
        <v>1165350</v>
      </c>
      <c r="AD47" s="7">
        <f>'EOS GE24-F23-WEBLOAD'!AI43</f>
        <v>641342</v>
      </c>
      <c r="AE47" s="7">
        <f t="shared" si="22"/>
        <v>524008</v>
      </c>
      <c r="AF47" s="7">
        <f>'GE24-F23-WEBLOAD'!AA43</f>
        <v>1165350</v>
      </c>
      <c r="AG47" s="7">
        <f>'GE24-F23-WEBLOAD'!AI43</f>
        <v>622268</v>
      </c>
      <c r="AH47" s="7">
        <f t="shared" si="23"/>
        <v>543082</v>
      </c>
      <c r="AI47">
        <f t="shared" si="24"/>
        <v>-19074</v>
      </c>
      <c r="AK47">
        <f>'EOS GE24-F23-WEBLOAD'!$AL43</f>
        <v>4787722</v>
      </c>
      <c r="AL47">
        <f>'GE24-F23-WEBLOAD'!$AL43</f>
        <v>4690968</v>
      </c>
      <c r="AM47">
        <f t="shared" si="25"/>
        <v>96754</v>
      </c>
      <c r="AO47">
        <f>'EOS GE25-F23-WEBLOAD'!AL43</f>
        <v>4502630.51101611</v>
      </c>
      <c r="AP47">
        <f>'GE25-F23-WEBLOAD'!AL43</f>
        <v>4374246.51101611</v>
      </c>
      <c r="AQ47">
        <f t="shared" si="26"/>
        <v>128384</v>
      </c>
      <c r="AS47" s="7"/>
    </row>
    <row r="48" spans="1:45" x14ac:dyDescent="0.25">
      <c r="A48">
        <v>138</v>
      </c>
      <c r="B48">
        <v>1</v>
      </c>
      <c r="C48" t="s">
        <v>97</v>
      </c>
      <c r="D48" s="7">
        <f>'EOS GE24-F23-WEBLOAD'!H44</f>
        <v>20564578</v>
      </c>
      <c r="E48">
        <f>'GE24-F23-WEBLOAD'!H44</f>
        <v>19772303</v>
      </c>
      <c r="F48">
        <f t="shared" si="15"/>
        <v>792275</v>
      </c>
      <c r="H48" s="7">
        <f>'EOS GE24-F23-WEBLOAD'!N44</f>
        <v>428056.18787750002</v>
      </c>
      <c r="I48">
        <v>385804.5776963</v>
      </c>
      <c r="J48">
        <f t="shared" si="16"/>
        <v>42251.610181200027</v>
      </c>
      <c r="K48" s="7"/>
      <c r="M48" s="7">
        <f>'EOS GE25-F23-WEBLOAD'!H44</f>
        <v>20130509</v>
      </c>
      <c r="N48">
        <f>'GE25-F23-WEBLOAD'!H44</f>
        <v>18974822</v>
      </c>
      <c r="O48">
        <f t="shared" si="17"/>
        <v>1155687</v>
      </c>
      <c r="Q48" s="7">
        <f>'EOS GE25-F23-WEBLOAD'!N44</f>
        <v>426284.46047902526</v>
      </c>
      <c r="R48">
        <v>383050.73944909312</v>
      </c>
      <c r="S48">
        <f t="shared" si="18"/>
        <v>43233.721029932145</v>
      </c>
      <c r="T48" s="7"/>
      <c r="U48" s="7">
        <f>'EOS GE25-F23-WEBLOAD'!AA44</f>
        <v>2001715</v>
      </c>
      <c r="V48" s="7">
        <v>1939638</v>
      </c>
      <c r="W48" s="7">
        <f t="shared" si="19"/>
        <v>62077</v>
      </c>
      <c r="X48" s="7">
        <f>'GE25-F23-WEBLOAD'!AA44</f>
        <v>2001715</v>
      </c>
      <c r="Y48" s="7">
        <f>'GE25-F23-WEBLOAD'!AI44</f>
        <v>1939638</v>
      </c>
      <c r="Z48" s="7">
        <f t="shared" si="20"/>
        <v>62077</v>
      </c>
      <c r="AA48">
        <f t="shared" si="21"/>
        <v>0</v>
      </c>
      <c r="AC48" s="7">
        <f>'EOS GE24-F23-WEBLOAD'!AA44</f>
        <v>2001715</v>
      </c>
      <c r="AD48" s="7">
        <f>'EOS GE24-F23-WEBLOAD'!AI44</f>
        <v>1939638</v>
      </c>
      <c r="AE48" s="7">
        <f t="shared" si="22"/>
        <v>62077</v>
      </c>
      <c r="AF48" s="7">
        <f>'GE24-F23-WEBLOAD'!AA44</f>
        <v>2085844</v>
      </c>
      <c r="AG48" s="7">
        <f>'GE24-F23-WEBLOAD'!AI44</f>
        <v>1857796</v>
      </c>
      <c r="AH48" s="7">
        <f t="shared" si="23"/>
        <v>228048</v>
      </c>
      <c r="AI48">
        <f t="shared" si="24"/>
        <v>-165971</v>
      </c>
      <c r="AK48">
        <f>'EOS GE24-F23-WEBLOAD'!$AL44</f>
        <v>5516558.327696301</v>
      </c>
      <c r="AL48">
        <f>'GE24-F23-WEBLOAD'!$AL44</f>
        <v>5441010.327696301</v>
      </c>
      <c r="AM48">
        <f t="shared" si="25"/>
        <v>75548</v>
      </c>
      <c r="AO48">
        <f>'EOS GE25-F23-WEBLOAD'!AL44</f>
        <v>5563298.8620360419</v>
      </c>
      <c r="AP48">
        <f>'GE25-F23-WEBLOAD'!AL44</f>
        <v>5451331.7440360449</v>
      </c>
      <c r="AQ48">
        <f t="shared" si="26"/>
        <v>111967.11799999699</v>
      </c>
      <c r="AS48" s="7"/>
    </row>
    <row r="49" spans="1:45" x14ac:dyDescent="0.25">
      <c r="A49">
        <v>139</v>
      </c>
      <c r="B49">
        <v>1</v>
      </c>
      <c r="C49" t="s">
        <v>98</v>
      </c>
      <c r="D49" s="7">
        <f>'EOS GE24-F23-WEBLOAD'!H45</f>
        <v>7006661</v>
      </c>
      <c r="E49">
        <f>'GE24-F23-WEBLOAD'!H45</f>
        <v>6736721</v>
      </c>
      <c r="F49">
        <f t="shared" si="15"/>
        <v>269940</v>
      </c>
      <c r="H49" s="7">
        <f>'EOS GE24-F23-WEBLOAD'!N45</f>
        <v>176343.93093625002</v>
      </c>
      <c r="I49">
        <v>169936.44408685001</v>
      </c>
      <c r="J49">
        <f t="shared" si="16"/>
        <v>6407.4868494000111</v>
      </c>
      <c r="K49" s="7"/>
      <c r="M49" s="7">
        <f>'EOS GE25-F23-WEBLOAD'!H45</f>
        <v>6902388</v>
      </c>
      <c r="N49">
        <f>'GE25-F23-WEBLOAD'!H45</f>
        <v>6506124</v>
      </c>
      <c r="O49">
        <f t="shared" si="17"/>
        <v>396264</v>
      </c>
      <c r="Q49" s="7">
        <f>'EOS GE25-F23-WEBLOAD'!N45</f>
        <v>167242.33235153498</v>
      </c>
      <c r="R49">
        <v>164624.73282279819</v>
      </c>
      <c r="S49">
        <f t="shared" si="18"/>
        <v>2617.5995287367841</v>
      </c>
      <c r="T49" s="7"/>
      <c r="U49" s="7">
        <f>'EOS GE25-F23-WEBLOAD'!AA45</f>
        <v>686352</v>
      </c>
      <c r="V49" s="7">
        <v>663946</v>
      </c>
      <c r="W49" s="7">
        <f t="shared" si="19"/>
        <v>22406</v>
      </c>
      <c r="X49" s="7">
        <f>'GE25-F23-WEBLOAD'!AA45</f>
        <v>686352</v>
      </c>
      <c r="Y49" s="7">
        <f>'GE25-F23-WEBLOAD'!AI45</f>
        <v>663946</v>
      </c>
      <c r="Z49" s="7">
        <f t="shared" si="20"/>
        <v>22406</v>
      </c>
      <c r="AA49">
        <f t="shared" si="21"/>
        <v>0</v>
      </c>
      <c r="AC49" s="7">
        <f>'EOS GE24-F23-WEBLOAD'!AA45</f>
        <v>686352</v>
      </c>
      <c r="AD49" s="7">
        <f>'EOS GE24-F23-WEBLOAD'!AI45</f>
        <v>663946</v>
      </c>
      <c r="AE49" s="7">
        <f t="shared" si="22"/>
        <v>22406</v>
      </c>
      <c r="AF49" s="7">
        <f>'GE24-F23-WEBLOAD'!AA45</f>
        <v>710678</v>
      </c>
      <c r="AG49" s="7">
        <f>'GE24-F23-WEBLOAD'!AI45</f>
        <v>623213</v>
      </c>
      <c r="AH49" s="7">
        <f t="shared" si="23"/>
        <v>87465</v>
      </c>
      <c r="AI49">
        <f t="shared" si="24"/>
        <v>-65059</v>
      </c>
      <c r="AK49">
        <f>'EOS GE24-F23-WEBLOAD'!$AL45</f>
        <v>2788488.4440868497</v>
      </c>
      <c r="AL49">
        <f>'GE24-F23-WEBLOAD'!$AL45</f>
        <v>2756337.4440868497</v>
      </c>
      <c r="AM49">
        <f t="shared" si="25"/>
        <v>32151</v>
      </c>
      <c r="AO49">
        <f>'EOS GE25-F23-WEBLOAD'!AL45</f>
        <v>2754408.5825619679</v>
      </c>
      <c r="AP49">
        <f>'GE25-F23-WEBLOAD'!AL45</f>
        <v>2708239.7385619693</v>
      </c>
      <c r="AQ49">
        <f t="shared" si="26"/>
        <v>46168.843999998644</v>
      </c>
      <c r="AS49" s="7"/>
    </row>
    <row r="50" spans="1:45" x14ac:dyDescent="0.25">
      <c r="A50">
        <v>146</v>
      </c>
      <c r="B50">
        <v>1</v>
      </c>
      <c r="C50" t="s">
        <v>600</v>
      </c>
      <c r="D50" s="7">
        <f>'EOS GE24-F23-WEBLOAD'!H46</f>
        <v>6959550</v>
      </c>
      <c r="E50">
        <f>'GE24-F23-WEBLOAD'!H46</f>
        <v>6691425</v>
      </c>
      <c r="F50">
        <f t="shared" si="15"/>
        <v>268125</v>
      </c>
      <c r="H50" s="7">
        <f>'EOS GE24-F23-WEBLOAD'!N46</f>
        <v>303239</v>
      </c>
      <c r="I50">
        <v>303239</v>
      </c>
      <c r="J50">
        <f t="shared" si="16"/>
        <v>0</v>
      </c>
      <c r="K50" s="7"/>
      <c r="M50" s="7">
        <f>'EOS GE25-F23-WEBLOAD'!H46</f>
        <v>7160135</v>
      </c>
      <c r="N50">
        <f>'GE25-F23-WEBLOAD'!H46</f>
        <v>6749074</v>
      </c>
      <c r="O50">
        <f t="shared" si="17"/>
        <v>411061</v>
      </c>
      <c r="Q50" s="7">
        <f>'EOS GE25-F23-WEBLOAD'!N46</f>
        <v>311979</v>
      </c>
      <c r="R50">
        <v>311979</v>
      </c>
      <c r="S50">
        <f t="shared" si="18"/>
        <v>0</v>
      </c>
      <c r="T50" s="7"/>
      <c r="U50" s="7">
        <f>'EOS GE25-F23-WEBLOAD'!AA46</f>
        <v>711982</v>
      </c>
      <c r="V50" s="7">
        <v>576823</v>
      </c>
      <c r="W50" s="7">
        <f t="shared" si="19"/>
        <v>135159</v>
      </c>
      <c r="X50" s="7">
        <f>'GE25-F23-WEBLOAD'!AA46</f>
        <v>711982</v>
      </c>
      <c r="Y50" s="7">
        <f>'GE25-F23-WEBLOAD'!AI46</f>
        <v>601965</v>
      </c>
      <c r="Z50" s="7">
        <f t="shared" si="20"/>
        <v>110017</v>
      </c>
      <c r="AA50">
        <f t="shared" si="21"/>
        <v>25142</v>
      </c>
      <c r="AC50" s="7">
        <f>'EOS GE24-F23-WEBLOAD'!AA46</f>
        <v>711982</v>
      </c>
      <c r="AD50" s="7">
        <f>'EOS GE24-F23-WEBLOAD'!AI46</f>
        <v>576823</v>
      </c>
      <c r="AE50" s="7">
        <f t="shared" si="22"/>
        <v>135159</v>
      </c>
      <c r="AF50" s="7">
        <f>'GE24-F23-WEBLOAD'!AA46</f>
        <v>705900</v>
      </c>
      <c r="AG50" s="7">
        <f>'GE24-F23-WEBLOAD'!AI46</f>
        <v>548792</v>
      </c>
      <c r="AH50" s="7">
        <f t="shared" si="23"/>
        <v>157108</v>
      </c>
      <c r="AI50">
        <f t="shared" si="24"/>
        <v>-21949</v>
      </c>
      <c r="AK50">
        <f>'EOS GE24-F23-WEBLOAD'!$AL46</f>
        <v>1900869.75</v>
      </c>
      <c r="AL50">
        <f>'GE24-F23-WEBLOAD'!$AL46</f>
        <v>1881207.75</v>
      </c>
      <c r="AM50">
        <f t="shared" si="25"/>
        <v>19662</v>
      </c>
      <c r="AO50">
        <f>'EOS GE25-F23-WEBLOAD'!AL46</f>
        <v>1923618.0865746401</v>
      </c>
      <c r="AP50">
        <f>'GE25-F23-WEBLOAD'!AL46</f>
        <v>1893765.0865746401</v>
      </c>
      <c r="AQ50">
        <f t="shared" si="26"/>
        <v>29853</v>
      </c>
      <c r="AS50" s="7"/>
    </row>
    <row r="51" spans="1:45" x14ac:dyDescent="0.25">
      <c r="A51">
        <v>150</v>
      </c>
      <c r="B51">
        <v>1</v>
      </c>
      <c r="C51" t="s">
        <v>100</v>
      </c>
      <c r="D51" s="7">
        <f>'EOS GE24-F23-WEBLOAD'!H47</f>
        <v>8001698</v>
      </c>
      <c r="E51">
        <f>'GE24-F23-WEBLOAD'!H47</f>
        <v>7693423</v>
      </c>
      <c r="F51">
        <f t="shared" si="15"/>
        <v>308275</v>
      </c>
      <c r="H51" s="7">
        <f>'EOS GE24-F23-WEBLOAD'!N47</f>
        <v>203800</v>
      </c>
      <c r="I51">
        <v>203800</v>
      </c>
      <c r="J51">
        <f t="shared" si="16"/>
        <v>0</v>
      </c>
      <c r="K51" s="7"/>
      <c r="M51" s="7">
        <f>'EOS GE25-F23-WEBLOAD'!H47</f>
        <v>8167826</v>
      </c>
      <c r="N51">
        <f>'GE25-F23-WEBLOAD'!H47</f>
        <v>7698913</v>
      </c>
      <c r="O51">
        <f t="shared" si="17"/>
        <v>468913</v>
      </c>
      <c r="Q51" s="7">
        <f>'EOS GE25-F23-WEBLOAD'!N47</f>
        <v>208105</v>
      </c>
      <c r="R51">
        <v>208105</v>
      </c>
      <c r="S51">
        <f t="shared" si="18"/>
        <v>0</v>
      </c>
      <c r="T51" s="7"/>
      <c r="U51" s="7">
        <f>'EOS GE25-F23-WEBLOAD'!AA47</f>
        <v>812183</v>
      </c>
      <c r="V51" s="7">
        <v>572471</v>
      </c>
      <c r="W51" s="7">
        <f t="shared" si="19"/>
        <v>239712</v>
      </c>
      <c r="X51" s="7">
        <f>'GE25-F23-WEBLOAD'!AA47</f>
        <v>812183</v>
      </c>
      <c r="Y51" s="7">
        <f>'GE25-F23-WEBLOAD'!AI47</f>
        <v>631368</v>
      </c>
      <c r="Z51" s="7">
        <f t="shared" si="20"/>
        <v>180815</v>
      </c>
      <c r="AA51">
        <f t="shared" si="21"/>
        <v>58897</v>
      </c>
      <c r="AC51" s="7">
        <f>'EOS GE24-F23-WEBLOAD'!AA47</f>
        <v>812183</v>
      </c>
      <c r="AD51" s="7">
        <f>'EOS GE24-F23-WEBLOAD'!AI47</f>
        <v>572471</v>
      </c>
      <c r="AE51" s="7">
        <f t="shared" si="22"/>
        <v>239712</v>
      </c>
      <c r="AF51" s="7">
        <f>'GE24-F23-WEBLOAD'!AA47</f>
        <v>811604</v>
      </c>
      <c r="AG51" s="7">
        <f>'GE24-F23-WEBLOAD'!AI47</f>
        <v>548957</v>
      </c>
      <c r="AH51" s="7">
        <f t="shared" si="23"/>
        <v>262647</v>
      </c>
      <c r="AI51">
        <f t="shared" si="24"/>
        <v>-22935</v>
      </c>
      <c r="AK51">
        <f>'EOS GE24-F23-WEBLOAD'!$AL47</f>
        <v>1772125.5</v>
      </c>
      <c r="AL51">
        <f>'GE24-F23-WEBLOAD'!$AL47</f>
        <v>1754780.5</v>
      </c>
      <c r="AM51">
        <f t="shared" si="25"/>
        <v>17345</v>
      </c>
      <c r="AO51">
        <f>'EOS GE25-F23-WEBLOAD'!AL47</f>
        <v>1781427.52147948</v>
      </c>
      <c r="AP51">
        <f>'GE25-F23-WEBLOAD'!AL47</f>
        <v>1755124.52147948</v>
      </c>
      <c r="AQ51">
        <f t="shared" si="26"/>
        <v>26303</v>
      </c>
      <c r="AS51" s="7"/>
    </row>
    <row r="52" spans="1:45" x14ac:dyDescent="0.25">
      <c r="A52">
        <v>152</v>
      </c>
      <c r="B52">
        <v>1</v>
      </c>
      <c r="C52" t="s">
        <v>101</v>
      </c>
      <c r="D52" s="7">
        <f>'EOS GE24-F23-WEBLOAD'!H48</f>
        <v>55370894</v>
      </c>
      <c r="E52">
        <f>'GE24-F23-WEBLOAD'!H48</f>
        <v>53237664</v>
      </c>
      <c r="F52">
        <f t="shared" si="15"/>
        <v>2133230</v>
      </c>
      <c r="H52" s="7">
        <f>'EOS GE24-F23-WEBLOAD'!N48</f>
        <v>945710.48062643269</v>
      </c>
      <c r="I52">
        <v>798599.84992574505</v>
      </c>
      <c r="J52">
        <f t="shared" si="16"/>
        <v>147110.63070068765</v>
      </c>
      <c r="K52" s="7"/>
      <c r="M52" s="7">
        <f>'EOS GE25-F23-WEBLOAD'!H48</f>
        <v>56635987</v>
      </c>
      <c r="N52">
        <f>'GE25-F23-WEBLOAD'!H48</f>
        <v>53384532</v>
      </c>
      <c r="O52">
        <f t="shared" si="17"/>
        <v>3251455</v>
      </c>
      <c r="Q52" s="7">
        <f>'EOS GE25-F23-WEBLOAD'!N48</f>
        <v>933008.17394970427</v>
      </c>
      <c r="R52">
        <v>790294.01045384631</v>
      </c>
      <c r="S52">
        <f t="shared" si="18"/>
        <v>142714.16349585797</v>
      </c>
      <c r="T52" s="7"/>
      <c r="U52" s="7">
        <f>'EOS GE25-F23-WEBLOAD'!AA48</f>
        <v>5631706</v>
      </c>
      <c r="V52" s="7">
        <v>4380263</v>
      </c>
      <c r="W52" s="7">
        <f t="shared" si="19"/>
        <v>1251443</v>
      </c>
      <c r="X52" s="7">
        <f>'GE25-F23-WEBLOAD'!AA48</f>
        <v>5631706</v>
      </c>
      <c r="Y52" s="7">
        <f>'GE25-F23-WEBLOAD'!AI48</f>
        <v>4702995</v>
      </c>
      <c r="Z52" s="7">
        <f t="shared" si="20"/>
        <v>928711</v>
      </c>
      <c r="AA52">
        <f t="shared" si="21"/>
        <v>322732</v>
      </c>
      <c r="AC52" s="7">
        <f>'EOS GE24-F23-WEBLOAD'!AA48</f>
        <v>5631706</v>
      </c>
      <c r="AD52" s="7">
        <f>'EOS GE24-F23-WEBLOAD'!AI48</f>
        <v>4380263</v>
      </c>
      <c r="AE52" s="7">
        <f t="shared" si="22"/>
        <v>1251443</v>
      </c>
      <c r="AF52" s="7">
        <f>'GE24-F23-WEBLOAD'!AA48</f>
        <v>5616213</v>
      </c>
      <c r="AG52" s="7">
        <f>'GE24-F23-WEBLOAD'!AI48</f>
        <v>4538325</v>
      </c>
      <c r="AH52" s="7">
        <f t="shared" si="23"/>
        <v>1077888</v>
      </c>
      <c r="AI52">
        <f t="shared" si="24"/>
        <v>173555</v>
      </c>
      <c r="AK52">
        <f>'EOS GE24-F23-WEBLOAD'!$AL48</f>
        <v>20178874.099925742</v>
      </c>
      <c r="AL52">
        <f>'GE24-F23-WEBLOAD'!$AL48</f>
        <v>19823510.099925742</v>
      </c>
      <c r="AM52">
        <f t="shared" si="25"/>
        <v>355364</v>
      </c>
      <c r="AO52">
        <f>'EOS GE25-F23-WEBLOAD'!AL48</f>
        <v>20291884.534871891</v>
      </c>
      <c r="AP52">
        <f>'GE25-F23-WEBLOAD'!AL48</f>
        <v>19777218.086871892</v>
      </c>
      <c r="AQ52">
        <f t="shared" si="26"/>
        <v>514666.44799999893</v>
      </c>
      <c r="AS52" s="7"/>
    </row>
    <row r="53" spans="1:45" x14ac:dyDescent="0.25">
      <c r="A53">
        <v>160</v>
      </c>
      <c r="B53">
        <v>70</v>
      </c>
      <c r="C53" t="s">
        <v>601</v>
      </c>
      <c r="D53" s="7">
        <f>'EOS GE24-F23-WEBLOAD'!H49</f>
        <v>0</v>
      </c>
      <c r="E53">
        <f>'GE24-F23-WEBLOAD'!H49</f>
        <v>0</v>
      </c>
      <c r="F53">
        <f t="shared" si="15"/>
        <v>0</v>
      </c>
      <c r="H53" s="7">
        <f>'EOS GE24-F23-WEBLOAD'!N49</f>
        <v>0</v>
      </c>
      <c r="I53">
        <v>0</v>
      </c>
      <c r="J53">
        <f t="shared" si="16"/>
        <v>0</v>
      </c>
      <c r="K53" s="7"/>
      <c r="M53" s="7">
        <f>'EOS GE25-F23-WEBLOAD'!H49</f>
        <v>0</v>
      </c>
      <c r="N53">
        <f>'GE25-F23-WEBLOAD'!H49</f>
        <v>0</v>
      </c>
      <c r="O53">
        <f t="shared" si="17"/>
        <v>0</v>
      </c>
      <c r="Q53" s="7">
        <f>'EOS GE25-F23-WEBLOAD'!N49</f>
        <v>0</v>
      </c>
      <c r="R53">
        <v>0</v>
      </c>
      <c r="S53">
        <f t="shared" si="18"/>
        <v>0</v>
      </c>
      <c r="T53" s="7"/>
      <c r="U53" s="7">
        <f>'EOS GE25-F23-WEBLOAD'!AA49</f>
        <v>0</v>
      </c>
      <c r="V53" s="7">
        <v>0</v>
      </c>
      <c r="W53" s="7">
        <f t="shared" si="19"/>
        <v>0</v>
      </c>
      <c r="X53" s="7">
        <f>'GE25-F23-WEBLOAD'!AA49</f>
        <v>0</v>
      </c>
      <c r="Y53" s="7">
        <f>'GE25-F23-WEBLOAD'!AI49</f>
        <v>0</v>
      </c>
      <c r="Z53" s="7">
        <f t="shared" si="20"/>
        <v>0</v>
      </c>
      <c r="AA53">
        <f t="shared" si="21"/>
        <v>0</v>
      </c>
      <c r="AC53" s="7">
        <f>'EOS GE24-F23-WEBLOAD'!AA49</f>
        <v>0</v>
      </c>
      <c r="AD53" s="7">
        <f>'EOS GE24-F23-WEBLOAD'!AI49</f>
        <v>0</v>
      </c>
      <c r="AE53" s="7">
        <f t="shared" si="22"/>
        <v>0</v>
      </c>
      <c r="AF53" s="7">
        <f>'GE24-F23-WEBLOAD'!AA49</f>
        <v>0</v>
      </c>
      <c r="AG53" s="7">
        <f>'GE24-F23-WEBLOAD'!AI49</f>
        <v>0</v>
      </c>
      <c r="AH53" s="7">
        <f t="shared" si="23"/>
        <v>0</v>
      </c>
      <c r="AI53">
        <f t="shared" si="24"/>
        <v>0</v>
      </c>
      <c r="AK53">
        <f>'EOS GE24-F23-WEBLOAD'!$AL49</f>
        <v>238102</v>
      </c>
      <c r="AL53">
        <f>'GE24-F23-WEBLOAD'!$AL49</f>
        <v>227707</v>
      </c>
      <c r="AM53">
        <f t="shared" si="25"/>
        <v>10395</v>
      </c>
      <c r="AO53">
        <f>'EOS GE25-F23-WEBLOAD'!AL49</f>
        <v>243508</v>
      </c>
      <c r="AP53">
        <f>'GE25-F23-WEBLOAD'!AL49</f>
        <v>227707</v>
      </c>
      <c r="AQ53">
        <f t="shared" si="26"/>
        <v>15801</v>
      </c>
      <c r="AS53" s="7"/>
    </row>
    <row r="54" spans="1:45" x14ac:dyDescent="0.25">
      <c r="A54">
        <v>160</v>
      </c>
      <c r="B54">
        <v>90</v>
      </c>
      <c r="C54" t="s">
        <v>2159</v>
      </c>
      <c r="D54" s="7">
        <f>'EOS GE24-F23-WEBLOAD'!H50</f>
        <v>0</v>
      </c>
      <c r="E54">
        <f>'GE24-F23-WEBLOAD'!H50</f>
        <v>0</v>
      </c>
      <c r="F54">
        <f t="shared" si="15"/>
        <v>0</v>
      </c>
      <c r="H54" s="7">
        <f>'EOS GE24-F23-WEBLOAD'!N50</f>
        <v>0</v>
      </c>
      <c r="I54">
        <v>0</v>
      </c>
      <c r="J54">
        <f t="shared" si="16"/>
        <v>0</v>
      </c>
      <c r="K54" s="7"/>
      <c r="M54" s="7">
        <f>'EOS GE25-F23-WEBLOAD'!H50</f>
        <v>0</v>
      </c>
      <c r="N54">
        <f>'GE25-F23-WEBLOAD'!H50</f>
        <v>0</v>
      </c>
      <c r="O54">
        <f t="shared" si="17"/>
        <v>0</v>
      </c>
      <c r="Q54" s="7">
        <f>'EOS GE25-F23-WEBLOAD'!N50</f>
        <v>0</v>
      </c>
      <c r="R54">
        <v>0</v>
      </c>
      <c r="S54">
        <f t="shared" si="18"/>
        <v>0</v>
      </c>
      <c r="T54" s="7"/>
      <c r="U54" s="7">
        <f>'EOS GE25-F23-WEBLOAD'!AA50</f>
        <v>0</v>
      </c>
      <c r="V54" s="7">
        <v>0</v>
      </c>
      <c r="W54" s="7">
        <f t="shared" si="19"/>
        <v>0</v>
      </c>
      <c r="X54" s="7">
        <f>'GE25-F23-WEBLOAD'!AA50</f>
        <v>0</v>
      </c>
      <c r="Y54" s="7">
        <f>'GE25-F23-WEBLOAD'!AI50</f>
        <v>0</v>
      </c>
      <c r="Z54" s="7">
        <f t="shared" si="20"/>
        <v>0</v>
      </c>
      <c r="AA54">
        <f t="shared" si="21"/>
        <v>0</v>
      </c>
      <c r="AC54" s="7">
        <f>'EOS GE24-F23-WEBLOAD'!AA50</f>
        <v>0</v>
      </c>
      <c r="AD54" s="7">
        <f>'EOS GE24-F23-WEBLOAD'!AI50</f>
        <v>0</v>
      </c>
      <c r="AE54" s="7">
        <f t="shared" si="22"/>
        <v>0</v>
      </c>
      <c r="AF54" s="7">
        <f>'GE24-F23-WEBLOAD'!AA50</f>
        <v>0</v>
      </c>
      <c r="AG54" s="7">
        <f>'GE24-F23-WEBLOAD'!AI50</f>
        <v>0</v>
      </c>
      <c r="AH54" s="7">
        <f t="shared" si="23"/>
        <v>0</v>
      </c>
      <c r="AI54">
        <f t="shared" si="24"/>
        <v>0</v>
      </c>
      <c r="AK54">
        <f>'EOS GE24-F23-WEBLOAD'!$AL50</f>
        <v>646703</v>
      </c>
      <c r="AL54">
        <f>'GE24-F23-WEBLOAD'!$AL50</f>
        <v>621788</v>
      </c>
      <c r="AM54">
        <f t="shared" si="25"/>
        <v>24915</v>
      </c>
      <c r="AO54">
        <f>'EOS GE25-F23-WEBLOAD'!AL50</f>
        <v>659659</v>
      </c>
      <c r="AP54">
        <f>'GE25-F23-WEBLOAD'!AL50</f>
        <v>621788</v>
      </c>
      <c r="AQ54">
        <f t="shared" si="26"/>
        <v>37871</v>
      </c>
      <c r="AS54" s="7"/>
    </row>
    <row r="55" spans="1:45" x14ac:dyDescent="0.25">
      <c r="A55">
        <v>162</v>
      </c>
      <c r="B55">
        <v>1</v>
      </c>
      <c r="C55" t="s">
        <v>102</v>
      </c>
      <c r="D55" s="7">
        <f>'EOS GE24-F23-WEBLOAD'!H51</f>
        <v>7073758</v>
      </c>
      <c r="E55">
        <f>'GE24-F23-WEBLOAD'!H51</f>
        <v>6801233</v>
      </c>
      <c r="F55">
        <f t="shared" si="15"/>
        <v>272525</v>
      </c>
      <c r="H55" s="7">
        <f>'EOS GE24-F23-WEBLOAD'!N51</f>
        <v>393290.38622699649</v>
      </c>
      <c r="I55">
        <v>379201.72083803819</v>
      </c>
      <c r="J55">
        <f t="shared" si="16"/>
        <v>14088.665388958296</v>
      </c>
      <c r="K55" s="7"/>
      <c r="M55" s="7">
        <f>'EOS GE25-F23-WEBLOAD'!H51</f>
        <v>7176154</v>
      </c>
      <c r="N55">
        <f>'GE25-F23-WEBLOAD'!H51</f>
        <v>6764173</v>
      </c>
      <c r="O55">
        <f t="shared" si="17"/>
        <v>411981</v>
      </c>
      <c r="Q55" s="7">
        <f>'EOS GE25-F23-WEBLOAD'!N51</f>
        <v>389047.17401119723</v>
      </c>
      <c r="R55">
        <v>379863.25048582256</v>
      </c>
      <c r="S55">
        <f t="shared" si="18"/>
        <v>9183.9235253746738</v>
      </c>
      <c r="T55" s="7"/>
      <c r="U55" s="7">
        <f>'EOS GE25-F23-WEBLOAD'!AA51</f>
        <v>713574</v>
      </c>
      <c r="V55" s="7">
        <v>457737</v>
      </c>
      <c r="W55" s="7">
        <f t="shared" si="19"/>
        <v>255837</v>
      </c>
      <c r="X55" s="7">
        <f>'GE25-F23-WEBLOAD'!AA51</f>
        <v>713574</v>
      </c>
      <c r="Y55" s="7">
        <f>'GE25-F23-WEBLOAD'!AI51</f>
        <v>504830</v>
      </c>
      <c r="Z55" s="7">
        <f t="shared" si="20"/>
        <v>208744</v>
      </c>
      <c r="AA55">
        <f t="shared" si="21"/>
        <v>47093</v>
      </c>
      <c r="AC55" s="7">
        <f>'EOS GE24-F23-WEBLOAD'!AA51</f>
        <v>713574</v>
      </c>
      <c r="AD55" s="7">
        <f>'EOS GE24-F23-WEBLOAD'!AI51</f>
        <v>457737</v>
      </c>
      <c r="AE55" s="7">
        <f t="shared" si="22"/>
        <v>255837</v>
      </c>
      <c r="AF55" s="7">
        <f>'GE24-F23-WEBLOAD'!AA51</f>
        <v>717484</v>
      </c>
      <c r="AG55" s="7">
        <f>'GE24-F23-WEBLOAD'!AI51</f>
        <v>422708</v>
      </c>
      <c r="AH55" s="7">
        <f t="shared" si="23"/>
        <v>294776</v>
      </c>
      <c r="AI55">
        <f t="shared" si="24"/>
        <v>-38939</v>
      </c>
      <c r="AK55">
        <f>'EOS GE24-F23-WEBLOAD'!$AL51</f>
        <v>2930038.9708380383</v>
      </c>
      <c r="AL55">
        <f>'GE24-F23-WEBLOAD'!$AL51</f>
        <v>2859027.9708380383</v>
      </c>
      <c r="AM55">
        <f t="shared" si="25"/>
        <v>71011</v>
      </c>
      <c r="AO55">
        <f>'EOS GE25-F23-WEBLOAD'!AL51</f>
        <v>2945972.009545343</v>
      </c>
      <c r="AP55">
        <f>'GE25-F23-WEBLOAD'!AL51</f>
        <v>2843461.2315453421</v>
      </c>
      <c r="AQ55">
        <f t="shared" si="26"/>
        <v>102510.77800000086</v>
      </c>
      <c r="AS55" s="7"/>
    </row>
    <row r="56" spans="1:45" x14ac:dyDescent="0.25">
      <c r="A56">
        <v>166</v>
      </c>
      <c r="B56">
        <v>1</v>
      </c>
      <c r="C56" t="s">
        <v>103</v>
      </c>
      <c r="D56" s="7">
        <f>'EOS GE24-F23-WEBLOAD'!H52</f>
        <v>3549014</v>
      </c>
      <c r="E56">
        <f>'GE24-F23-WEBLOAD'!H52</f>
        <v>3412284</v>
      </c>
      <c r="F56">
        <f t="shared" si="15"/>
        <v>136730</v>
      </c>
      <c r="H56" s="7">
        <f>'EOS GE24-F23-WEBLOAD'!N52</f>
        <v>343958</v>
      </c>
      <c r="I56">
        <v>343958</v>
      </c>
      <c r="J56">
        <f t="shared" si="16"/>
        <v>0</v>
      </c>
      <c r="K56" s="7"/>
      <c r="M56" s="7">
        <f>'EOS GE25-F23-WEBLOAD'!H52</f>
        <v>3620113</v>
      </c>
      <c r="N56">
        <f>'GE25-F23-WEBLOAD'!H52</f>
        <v>3412284</v>
      </c>
      <c r="O56">
        <f t="shared" si="17"/>
        <v>207829</v>
      </c>
      <c r="Q56" s="7">
        <f>'EOS GE25-F23-WEBLOAD'!N52</f>
        <v>350848</v>
      </c>
      <c r="R56">
        <v>350848</v>
      </c>
      <c r="S56">
        <f t="shared" si="18"/>
        <v>0</v>
      </c>
      <c r="T56" s="7"/>
      <c r="U56" s="7">
        <f>'EOS GE25-F23-WEBLOAD'!AA52</f>
        <v>359973</v>
      </c>
      <c r="V56" s="7">
        <v>359973</v>
      </c>
      <c r="W56" s="7">
        <f t="shared" si="19"/>
        <v>0</v>
      </c>
      <c r="X56" s="7">
        <f>'GE25-F23-WEBLOAD'!AA52</f>
        <v>359973</v>
      </c>
      <c r="Y56" s="7">
        <f>'GE25-F23-WEBLOAD'!AI52</f>
        <v>359973</v>
      </c>
      <c r="Z56" s="7">
        <f t="shared" si="20"/>
        <v>0</v>
      </c>
      <c r="AA56">
        <f t="shared" si="21"/>
        <v>0</v>
      </c>
      <c r="AC56" s="7">
        <f>'EOS GE24-F23-WEBLOAD'!AA52</f>
        <v>359973</v>
      </c>
      <c r="AD56" s="7">
        <f>'EOS GE24-F23-WEBLOAD'!AI52</f>
        <v>359973</v>
      </c>
      <c r="AE56" s="7">
        <f t="shared" si="22"/>
        <v>0</v>
      </c>
      <c r="AF56" s="7">
        <f>'GE24-F23-WEBLOAD'!AA52</f>
        <v>359973</v>
      </c>
      <c r="AG56" s="7">
        <f>'GE24-F23-WEBLOAD'!AI52</f>
        <v>359973</v>
      </c>
      <c r="AH56" s="7">
        <f t="shared" si="23"/>
        <v>0</v>
      </c>
      <c r="AI56">
        <f t="shared" si="24"/>
        <v>0</v>
      </c>
      <c r="AK56">
        <f>'EOS GE24-F23-WEBLOAD'!$AL52</f>
        <v>2677064.5</v>
      </c>
      <c r="AL56">
        <f>'GE24-F23-WEBLOAD'!$AL52</f>
        <v>2613995.5</v>
      </c>
      <c r="AM56">
        <f t="shared" si="25"/>
        <v>63069</v>
      </c>
      <c r="AO56">
        <f>'EOS GE25-F23-WEBLOAD'!AL52</f>
        <v>2715845.0030320799</v>
      </c>
      <c r="AP56">
        <f>'GE25-F23-WEBLOAD'!AL52</f>
        <v>2619785.0030320799</v>
      </c>
      <c r="AQ56">
        <f t="shared" si="26"/>
        <v>96060</v>
      </c>
      <c r="AS56" s="7"/>
    </row>
    <row r="57" spans="1:45" x14ac:dyDescent="0.25">
      <c r="A57">
        <v>173</v>
      </c>
      <c r="B57">
        <v>1</v>
      </c>
      <c r="C57" t="s">
        <v>104</v>
      </c>
      <c r="D57" s="7">
        <f>'EOS GE24-F23-WEBLOAD'!H53</f>
        <v>3914479</v>
      </c>
      <c r="E57">
        <f>'GE24-F23-WEBLOAD'!H53</f>
        <v>3763669</v>
      </c>
      <c r="F57">
        <f t="shared" si="15"/>
        <v>150810</v>
      </c>
      <c r="H57" s="7">
        <f>'EOS GE24-F23-WEBLOAD'!N53</f>
        <v>134662</v>
      </c>
      <c r="I57">
        <v>134662</v>
      </c>
      <c r="J57">
        <f t="shared" si="16"/>
        <v>0</v>
      </c>
      <c r="K57" s="7"/>
      <c r="M57" s="7">
        <f>'EOS GE25-F23-WEBLOAD'!H53</f>
        <v>3863299</v>
      </c>
      <c r="N57">
        <f>'GE25-F23-WEBLOAD'!H53</f>
        <v>3641508</v>
      </c>
      <c r="O57">
        <f t="shared" si="17"/>
        <v>221791</v>
      </c>
      <c r="Q57" s="7">
        <f>'EOS GE25-F23-WEBLOAD'!N53</f>
        <v>132994</v>
      </c>
      <c r="R57">
        <v>132994</v>
      </c>
      <c r="S57">
        <f t="shared" si="18"/>
        <v>0</v>
      </c>
      <c r="T57" s="7"/>
      <c r="U57" s="7">
        <f>'EOS GE25-F23-WEBLOAD'!AA53</f>
        <v>384154</v>
      </c>
      <c r="V57" s="7">
        <v>212826</v>
      </c>
      <c r="W57" s="7">
        <f t="shared" si="19"/>
        <v>171328</v>
      </c>
      <c r="X57" s="7">
        <f>'GE25-F23-WEBLOAD'!AA53</f>
        <v>384154</v>
      </c>
      <c r="Y57" s="7">
        <f>'GE25-F23-WEBLOAD'!AI53</f>
        <v>234722</v>
      </c>
      <c r="Z57" s="7">
        <f t="shared" si="20"/>
        <v>149432</v>
      </c>
      <c r="AA57">
        <f t="shared" si="21"/>
        <v>21896</v>
      </c>
      <c r="AC57" s="7">
        <f>'EOS GE24-F23-WEBLOAD'!AA53</f>
        <v>384154</v>
      </c>
      <c r="AD57" s="7">
        <f>'EOS GE24-F23-WEBLOAD'!AI53</f>
        <v>212826</v>
      </c>
      <c r="AE57" s="7">
        <f t="shared" si="22"/>
        <v>171328</v>
      </c>
      <c r="AF57" s="7">
        <f>'GE24-F23-WEBLOAD'!AA53</f>
        <v>397042</v>
      </c>
      <c r="AG57" s="7">
        <f>'GE24-F23-WEBLOAD'!AI53</f>
        <v>206733</v>
      </c>
      <c r="AH57" s="7">
        <f t="shared" si="23"/>
        <v>190309</v>
      </c>
      <c r="AI57">
        <f t="shared" si="24"/>
        <v>-18981</v>
      </c>
      <c r="AK57">
        <f>'EOS GE24-F23-WEBLOAD'!$AL53</f>
        <v>2345057.25</v>
      </c>
      <c r="AL57">
        <f>'GE24-F23-WEBLOAD'!$AL53</f>
        <v>2309638.25</v>
      </c>
      <c r="AM57">
        <f t="shared" si="25"/>
        <v>35419</v>
      </c>
      <c r="AO57">
        <f>'EOS GE25-F23-WEBLOAD'!AL53</f>
        <v>2342718.7835632898</v>
      </c>
      <c r="AP57">
        <f>'GE25-F23-WEBLOAD'!AL53</f>
        <v>2288919.7835632898</v>
      </c>
      <c r="AQ57">
        <f t="shared" si="26"/>
        <v>53799</v>
      </c>
      <c r="AS57" s="7"/>
    </row>
    <row r="58" spans="1:45" x14ac:dyDescent="0.25">
      <c r="A58">
        <v>177</v>
      </c>
      <c r="B58">
        <v>1</v>
      </c>
      <c r="C58" t="s">
        <v>105</v>
      </c>
      <c r="D58" s="7">
        <f>'EOS GE24-F23-WEBLOAD'!H54</f>
        <v>9219441</v>
      </c>
      <c r="E58">
        <f>'GE24-F23-WEBLOAD'!H54</f>
        <v>8864251</v>
      </c>
      <c r="F58">
        <f t="shared" si="15"/>
        <v>355190</v>
      </c>
      <c r="H58" s="7">
        <f>'EOS GE24-F23-WEBLOAD'!N54</f>
        <v>250793</v>
      </c>
      <c r="I58">
        <v>250793</v>
      </c>
      <c r="J58">
        <f t="shared" si="16"/>
        <v>0</v>
      </c>
      <c r="K58" s="7"/>
      <c r="M58" s="7">
        <f>'EOS GE25-F23-WEBLOAD'!H54</f>
        <v>9318224</v>
      </c>
      <c r="N58">
        <f>'GE25-F23-WEBLOAD'!H54</f>
        <v>8783267</v>
      </c>
      <c r="O58">
        <f t="shared" si="17"/>
        <v>534957</v>
      </c>
      <c r="Q58" s="7">
        <f>'EOS GE25-F23-WEBLOAD'!N54</f>
        <v>254209</v>
      </c>
      <c r="R58">
        <v>254209</v>
      </c>
      <c r="S58">
        <f t="shared" si="18"/>
        <v>0</v>
      </c>
      <c r="T58" s="7"/>
      <c r="U58" s="7">
        <f>'EOS GE25-F23-WEBLOAD'!AA54</f>
        <v>926575</v>
      </c>
      <c r="V58" s="7">
        <v>638007</v>
      </c>
      <c r="W58" s="7">
        <f t="shared" si="19"/>
        <v>288568</v>
      </c>
      <c r="X58" s="7">
        <f>'GE25-F23-WEBLOAD'!AA54</f>
        <v>926575</v>
      </c>
      <c r="Y58" s="7">
        <f>'GE25-F23-WEBLOAD'!AI54</f>
        <v>703646</v>
      </c>
      <c r="Z58" s="7">
        <f t="shared" si="20"/>
        <v>222929</v>
      </c>
      <c r="AA58">
        <f t="shared" si="21"/>
        <v>65639</v>
      </c>
      <c r="AC58" s="7">
        <f>'EOS GE24-F23-WEBLOAD'!AA54</f>
        <v>926575</v>
      </c>
      <c r="AD58" s="7">
        <f>'EOS GE24-F23-WEBLOAD'!AI54</f>
        <v>638007</v>
      </c>
      <c r="AE58" s="7">
        <f t="shared" si="22"/>
        <v>288568</v>
      </c>
      <c r="AF58" s="7">
        <f>'GE24-F23-WEBLOAD'!AA54</f>
        <v>935118</v>
      </c>
      <c r="AG58" s="7">
        <f>'GE24-F23-WEBLOAD'!AI54</f>
        <v>608625</v>
      </c>
      <c r="AH58" s="7">
        <f t="shared" si="23"/>
        <v>326493</v>
      </c>
      <c r="AI58">
        <f t="shared" si="24"/>
        <v>-37925</v>
      </c>
      <c r="AK58">
        <f>'EOS GE24-F23-WEBLOAD'!$AL54</f>
        <v>3903528.25</v>
      </c>
      <c r="AL58">
        <f>'GE24-F23-WEBLOAD'!$AL54</f>
        <v>3842707.25</v>
      </c>
      <c r="AM58">
        <f t="shared" si="25"/>
        <v>60821</v>
      </c>
      <c r="AO58">
        <f>'EOS GE25-F23-WEBLOAD'!AL54</f>
        <v>3919971.1465799306</v>
      </c>
      <c r="AP58">
        <f>'GE25-F23-WEBLOAD'!AL54</f>
        <v>3827366.1465799306</v>
      </c>
      <c r="AQ58">
        <f t="shared" si="26"/>
        <v>92605</v>
      </c>
      <c r="AS58" s="7"/>
    </row>
    <row r="59" spans="1:45" x14ac:dyDescent="0.25">
      <c r="A59">
        <v>181</v>
      </c>
      <c r="B59">
        <v>1</v>
      </c>
      <c r="C59" t="s">
        <v>106</v>
      </c>
      <c r="D59" s="7">
        <f>'EOS GE24-F23-WEBLOAD'!H55</f>
        <v>46359882</v>
      </c>
      <c r="E59">
        <f>'GE24-F23-WEBLOAD'!H55</f>
        <v>44573812</v>
      </c>
      <c r="F59">
        <f t="shared" si="15"/>
        <v>1786070</v>
      </c>
      <c r="H59" s="7">
        <f>'EOS GE24-F23-WEBLOAD'!N55</f>
        <v>937127.70948201953</v>
      </c>
      <c r="I59">
        <v>920623.52893065021</v>
      </c>
      <c r="J59">
        <f t="shared" si="16"/>
        <v>16504.180551369325</v>
      </c>
      <c r="K59" s="7"/>
      <c r="M59" s="7">
        <f>'EOS GE25-F23-WEBLOAD'!H55</f>
        <v>46508116</v>
      </c>
      <c r="N59">
        <f>'GE25-F23-WEBLOAD'!H55</f>
        <v>43838099</v>
      </c>
      <c r="O59">
        <f t="shared" si="17"/>
        <v>2670017</v>
      </c>
      <c r="Q59" s="7">
        <f>'EOS GE25-F23-WEBLOAD'!N55</f>
        <v>943252.66077623004</v>
      </c>
      <c r="R59">
        <v>931124.82760363969</v>
      </c>
      <c r="S59">
        <f t="shared" si="18"/>
        <v>12127.833172590355</v>
      </c>
      <c r="T59" s="7"/>
      <c r="U59" s="7">
        <f>'EOS GE25-F23-WEBLOAD'!AA55</f>
        <v>4624622</v>
      </c>
      <c r="V59" s="7">
        <v>4624622</v>
      </c>
      <c r="W59" s="7">
        <f t="shared" si="19"/>
        <v>0</v>
      </c>
      <c r="X59" s="7">
        <f>'GE25-F23-WEBLOAD'!AA55</f>
        <v>4624622</v>
      </c>
      <c r="Y59" s="7">
        <f>'GE25-F23-WEBLOAD'!AI55</f>
        <v>4624622</v>
      </c>
      <c r="Z59" s="7">
        <f t="shared" si="20"/>
        <v>0</v>
      </c>
      <c r="AA59">
        <f t="shared" si="21"/>
        <v>0</v>
      </c>
      <c r="AC59" s="7">
        <f>'EOS GE24-F23-WEBLOAD'!AA55</f>
        <v>4624622</v>
      </c>
      <c r="AD59" s="7">
        <f>'EOS GE24-F23-WEBLOAD'!AI55</f>
        <v>4624622</v>
      </c>
      <c r="AE59" s="7">
        <f t="shared" si="22"/>
        <v>0</v>
      </c>
      <c r="AF59" s="7">
        <f>'GE24-F23-WEBLOAD'!AA55</f>
        <v>4702235</v>
      </c>
      <c r="AG59" s="7">
        <f>'GE24-F23-WEBLOAD'!AI55</f>
        <v>4259273</v>
      </c>
      <c r="AH59" s="7">
        <f t="shared" si="23"/>
        <v>442962</v>
      </c>
      <c r="AI59">
        <f t="shared" si="24"/>
        <v>-442962</v>
      </c>
      <c r="AK59">
        <f>'EOS GE24-F23-WEBLOAD'!$AL55</f>
        <v>14791134.278930649</v>
      </c>
      <c r="AL59">
        <f>'GE24-F23-WEBLOAD'!$AL55</f>
        <v>14508804.278930649</v>
      </c>
      <c r="AM59">
        <f t="shared" si="25"/>
        <v>282330</v>
      </c>
      <c r="AO59">
        <f>'EOS GE25-F23-WEBLOAD'!AL55</f>
        <v>14726176.01943516</v>
      </c>
      <c r="AP59">
        <f>'GE25-F23-WEBLOAD'!AL55</f>
        <v>14322335.45343516</v>
      </c>
      <c r="AQ59">
        <f t="shared" si="26"/>
        <v>403840.56599999964</v>
      </c>
      <c r="AS59" s="7"/>
    </row>
    <row r="60" spans="1:45" x14ac:dyDescent="0.25">
      <c r="A60">
        <v>182</v>
      </c>
      <c r="B60">
        <v>1</v>
      </c>
      <c r="C60" t="s">
        <v>602</v>
      </c>
      <c r="D60" s="7">
        <f>'EOS GE24-F23-WEBLOAD'!H56</f>
        <v>7873214</v>
      </c>
      <c r="E60">
        <f>'GE24-F23-WEBLOAD'!H56</f>
        <v>7569889</v>
      </c>
      <c r="F60">
        <f t="shared" si="15"/>
        <v>303325</v>
      </c>
      <c r="H60" s="7">
        <f>'EOS GE24-F23-WEBLOAD'!N56</f>
        <v>299510.42916659464</v>
      </c>
      <c r="I60">
        <v>282986.70316662919</v>
      </c>
      <c r="J60">
        <f t="shared" si="16"/>
        <v>16523.725999965449</v>
      </c>
      <c r="K60" s="7"/>
      <c r="M60" s="7">
        <f>'EOS GE25-F23-WEBLOAD'!H56</f>
        <v>7969783</v>
      </c>
      <c r="N60">
        <f>'GE25-F23-WEBLOAD'!H56</f>
        <v>7512240</v>
      </c>
      <c r="O60">
        <f t="shared" si="17"/>
        <v>457543</v>
      </c>
      <c r="Q60" s="7">
        <f>'EOS GE25-F23-WEBLOAD'!N56</f>
        <v>302010.72704928281</v>
      </c>
      <c r="R60">
        <v>286602.85806562705</v>
      </c>
      <c r="S60">
        <f t="shared" si="18"/>
        <v>15407.868983655761</v>
      </c>
      <c r="T60" s="7"/>
      <c r="U60" s="7">
        <f>'EOS GE25-F23-WEBLOAD'!AA56</f>
        <v>792490</v>
      </c>
      <c r="V60" s="7">
        <v>792490</v>
      </c>
      <c r="W60" s="7">
        <f t="shared" si="19"/>
        <v>0</v>
      </c>
      <c r="X60" s="7">
        <f>'GE25-F23-WEBLOAD'!AA56</f>
        <v>792490</v>
      </c>
      <c r="Y60" s="7">
        <f>'GE25-F23-WEBLOAD'!AI56</f>
        <v>792490</v>
      </c>
      <c r="Z60" s="7">
        <f t="shared" si="20"/>
        <v>0</v>
      </c>
      <c r="AA60">
        <f t="shared" si="21"/>
        <v>0</v>
      </c>
      <c r="AC60" s="7">
        <f>'EOS GE24-F23-WEBLOAD'!AA56</f>
        <v>792490</v>
      </c>
      <c r="AD60" s="7">
        <f>'EOS GE24-F23-WEBLOAD'!AI56</f>
        <v>792490</v>
      </c>
      <c r="AE60" s="7">
        <f t="shared" si="22"/>
        <v>0</v>
      </c>
      <c r="AF60" s="7">
        <f>'GE24-F23-WEBLOAD'!AA56</f>
        <v>798572</v>
      </c>
      <c r="AG60" s="7">
        <f>'GE24-F23-WEBLOAD'!AI56</f>
        <v>798572</v>
      </c>
      <c r="AH60" s="7">
        <f t="shared" si="23"/>
        <v>0</v>
      </c>
      <c r="AI60">
        <f t="shared" si="24"/>
        <v>0</v>
      </c>
      <c r="AK60">
        <f>'EOS GE24-F23-WEBLOAD'!$AL56</f>
        <v>2656448.2031666301</v>
      </c>
      <c r="AL60">
        <f>'GE24-F23-WEBLOAD'!$AL56</f>
        <v>2600893.2031666301</v>
      </c>
      <c r="AM60">
        <f t="shared" si="25"/>
        <v>55555</v>
      </c>
      <c r="AO60">
        <f>'EOS GE25-F23-WEBLOAD'!AL56</f>
        <v>2668572.5000901781</v>
      </c>
      <c r="AP60">
        <f>'GE25-F23-WEBLOAD'!AL56</f>
        <v>2588989.8360901773</v>
      </c>
      <c r="AQ60">
        <f t="shared" si="26"/>
        <v>79582.664000000805</v>
      </c>
      <c r="AS60" s="7"/>
    </row>
    <row r="61" spans="1:45" x14ac:dyDescent="0.25">
      <c r="A61">
        <v>186</v>
      </c>
      <c r="B61">
        <v>1</v>
      </c>
      <c r="C61" t="s">
        <v>108</v>
      </c>
      <c r="D61" s="7">
        <f>'EOS GE24-F23-WEBLOAD'!H57</f>
        <v>14220324</v>
      </c>
      <c r="E61">
        <f>'GE24-F23-WEBLOAD'!H57</f>
        <v>13672469</v>
      </c>
      <c r="F61">
        <f t="shared" si="15"/>
        <v>547855</v>
      </c>
      <c r="H61" s="7">
        <f>'EOS GE24-F23-WEBLOAD'!N57</f>
        <v>303369</v>
      </c>
      <c r="I61">
        <v>303369</v>
      </c>
      <c r="J61">
        <f t="shared" si="16"/>
        <v>0</v>
      </c>
      <c r="K61" s="7"/>
      <c r="M61" s="7">
        <f>'EOS GE25-F23-WEBLOAD'!H57</f>
        <v>14688689</v>
      </c>
      <c r="N61">
        <f>'GE25-F23-WEBLOAD'!H57</f>
        <v>13845416</v>
      </c>
      <c r="O61">
        <f t="shared" si="17"/>
        <v>843273</v>
      </c>
      <c r="Q61" s="7">
        <f>'EOS GE25-F23-WEBLOAD'!N57</f>
        <v>315510</v>
      </c>
      <c r="R61">
        <v>315510</v>
      </c>
      <c r="S61">
        <f t="shared" si="18"/>
        <v>0</v>
      </c>
      <c r="T61" s="7"/>
      <c r="U61" s="7">
        <f>'EOS GE25-F23-WEBLOAD'!AA57</f>
        <v>1460598</v>
      </c>
      <c r="V61" s="7">
        <v>1460598</v>
      </c>
      <c r="W61" s="7">
        <f t="shared" si="19"/>
        <v>0</v>
      </c>
      <c r="X61" s="7">
        <f>'GE25-F23-WEBLOAD'!AA57</f>
        <v>1460598</v>
      </c>
      <c r="Y61" s="7">
        <f>'GE25-F23-WEBLOAD'!AI57</f>
        <v>1460598</v>
      </c>
      <c r="Z61" s="7">
        <f t="shared" si="20"/>
        <v>0</v>
      </c>
      <c r="AA61">
        <f t="shared" si="21"/>
        <v>0</v>
      </c>
      <c r="AC61" s="7">
        <f>'EOS GE24-F23-WEBLOAD'!AA57</f>
        <v>1460598</v>
      </c>
      <c r="AD61" s="7">
        <f>'EOS GE24-F23-WEBLOAD'!AI57</f>
        <v>1460598</v>
      </c>
      <c r="AE61" s="7">
        <f t="shared" si="22"/>
        <v>0</v>
      </c>
      <c r="AF61" s="7">
        <f>'GE24-F23-WEBLOAD'!AA57</f>
        <v>1442353</v>
      </c>
      <c r="AG61" s="7">
        <f>'GE24-F23-WEBLOAD'!AI57</f>
        <v>1442353</v>
      </c>
      <c r="AH61" s="7">
        <f t="shared" si="23"/>
        <v>0</v>
      </c>
      <c r="AI61">
        <f t="shared" si="24"/>
        <v>0</v>
      </c>
      <c r="AK61">
        <f>'EOS GE24-F23-WEBLOAD'!$AL57</f>
        <v>3590301.75</v>
      </c>
      <c r="AL61">
        <f>'GE24-F23-WEBLOAD'!$AL57</f>
        <v>3540234.75</v>
      </c>
      <c r="AM61">
        <f t="shared" si="25"/>
        <v>50067</v>
      </c>
      <c r="AO61">
        <f>'EOS GE25-F23-WEBLOAD'!AL57</f>
        <v>3658978.0452360101</v>
      </c>
      <c r="AP61">
        <f>'GE25-F23-WEBLOAD'!AL57</f>
        <v>3582136.0452360101</v>
      </c>
      <c r="AQ61">
        <f t="shared" si="26"/>
        <v>76842</v>
      </c>
      <c r="AS61" s="7"/>
    </row>
    <row r="62" spans="1:45" x14ac:dyDescent="0.25">
      <c r="A62">
        <v>191</v>
      </c>
      <c r="B62">
        <v>1</v>
      </c>
      <c r="C62" t="s">
        <v>109</v>
      </c>
      <c r="D62" s="7">
        <f>'EOS GE24-F23-WEBLOAD'!H58</f>
        <v>56899853</v>
      </c>
      <c r="E62">
        <f>'GE24-F23-WEBLOAD'!H58</f>
        <v>54707718</v>
      </c>
      <c r="F62">
        <f t="shared" si="15"/>
        <v>2192135</v>
      </c>
      <c r="H62" s="7">
        <f>'EOS GE24-F23-WEBLOAD'!N58</f>
        <v>0</v>
      </c>
      <c r="I62">
        <v>0</v>
      </c>
      <c r="J62">
        <f t="shared" si="16"/>
        <v>0</v>
      </c>
      <c r="K62" s="7"/>
      <c r="M62" s="7">
        <f>'EOS GE25-F23-WEBLOAD'!H58</f>
        <v>55535099</v>
      </c>
      <c r="N62">
        <f>'GE25-F23-WEBLOAD'!H58</f>
        <v>52346846</v>
      </c>
      <c r="O62">
        <f t="shared" si="17"/>
        <v>3188253</v>
      </c>
      <c r="Q62" s="7">
        <f>'EOS GE25-F23-WEBLOAD'!N58</f>
        <v>0</v>
      </c>
      <c r="R62">
        <v>0</v>
      </c>
      <c r="S62">
        <f t="shared" si="18"/>
        <v>0</v>
      </c>
      <c r="T62" s="7"/>
      <c r="U62" s="7">
        <f>'EOS GE25-F23-WEBLOAD'!AA58</f>
        <v>5522238</v>
      </c>
      <c r="V62" s="7">
        <v>5522238</v>
      </c>
      <c r="W62" s="7">
        <f t="shared" si="19"/>
        <v>0</v>
      </c>
      <c r="X62" s="7">
        <f>'GE25-F23-WEBLOAD'!AA58</f>
        <v>5522238</v>
      </c>
      <c r="Y62" s="7">
        <f>'GE25-F23-WEBLOAD'!AI58</f>
        <v>5522238</v>
      </c>
      <c r="Z62" s="7">
        <f t="shared" si="20"/>
        <v>0</v>
      </c>
      <c r="AA62">
        <f t="shared" si="21"/>
        <v>0</v>
      </c>
      <c r="AC62" s="7">
        <f>'EOS GE24-F23-WEBLOAD'!AA58</f>
        <v>5522238</v>
      </c>
      <c r="AD62" s="7">
        <f>'EOS GE24-F23-WEBLOAD'!AI58</f>
        <v>5522238</v>
      </c>
      <c r="AE62" s="7">
        <f t="shared" si="22"/>
        <v>0</v>
      </c>
      <c r="AF62" s="7">
        <f>'GE24-F23-WEBLOAD'!AA58</f>
        <v>5771294</v>
      </c>
      <c r="AG62" s="7">
        <f>'GE24-F23-WEBLOAD'!AI58</f>
        <v>5553088</v>
      </c>
      <c r="AH62" s="7">
        <f t="shared" si="23"/>
        <v>218206</v>
      </c>
      <c r="AI62">
        <f t="shared" si="24"/>
        <v>-218206</v>
      </c>
      <c r="AK62">
        <f>'EOS GE24-F23-WEBLOAD'!$AL58</f>
        <v>42677340</v>
      </c>
      <c r="AL62">
        <f>'GE24-F23-WEBLOAD'!$AL58</f>
        <v>42060414</v>
      </c>
      <c r="AM62">
        <f t="shared" si="25"/>
        <v>616926</v>
      </c>
      <c r="AO62">
        <f>'EOS GE25-F23-WEBLOAD'!AL58</f>
        <v>41699420.376405329</v>
      </c>
      <c r="AP62">
        <f>'GE25-F23-WEBLOAD'!AL58</f>
        <v>40792248.376405329</v>
      </c>
      <c r="AQ62">
        <f t="shared" si="26"/>
        <v>907172</v>
      </c>
      <c r="AS62" s="7"/>
    </row>
    <row r="63" spans="1:45" x14ac:dyDescent="0.25">
      <c r="A63">
        <v>192</v>
      </c>
      <c r="B63">
        <v>1</v>
      </c>
      <c r="C63" t="s">
        <v>110</v>
      </c>
      <c r="D63" s="7">
        <f>'EOS GE24-F23-WEBLOAD'!H59</f>
        <v>54063212</v>
      </c>
      <c r="E63">
        <f>'GE24-F23-WEBLOAD'!H59</f>
        <v>51980362</v>
      </c>
      <c r="F63">
        <f t="shared" si="15"/>
        <v>2082850</v>
      </c>
      <c r="H63" s="7">
        <f>'EOS GE24-F23-WEBLOAD'!N59</f>
        <v>219572</v>
      </c>
      <c r="I63">
        <v>219572</v>
      </c>
      <c r="J63">
        <f t="shared" si="16"/>
        <v>0</v>
      </c>
      <c r="K63" s="7"/>
      <c r="M63" s="7">
        <f>'EOS GE25-F23-WEBLOAD'!H59</f>
        <v>55146294</v>
      </c>
      <c r="N63">
        <f>'GE25-F23-WEBLOAD'!H59</f>
        <v>51980362</v>
      </c>
      <c r="O63">
        <f t="shared" si="17"/>
        <v>3165932</v>
      </c>
      <c r="Q63" s="7">
        <f>'EOS GE25-F23-WEBLOAD'!N59</f>
        <v>223971</v>
      </c>
      <c r="R63">
        <v>223971</v>
      </c>
      <c r="S63">
        <f t="shared" si="18"/>
        <v>0</v>
      </c>
      <c r="T63" s="7"/>
      <c r="U63" s="7">
        <f>'EOS GE25-F23-WEBLOAD'!AA59</f>
        <v>5483576</v>
      </c>
      <c r="V63" s="7">
        <v>4738004</v>
      </c>
      <c r="W63" s="7">
        <f t="shared" si="19"/>
        <v>745572</v>
      </c>
      <c r="X63" s="7">
        <f>'GE25-F23-WEBLOAD'!AA59</f>
        <v>5483576</v>
      </c>
      <c r="Y63" s="7">
        <f>'GE25-F23-WEBLOAD'!AI59</f>
        <v>4738004</v>
      </c>
      <c r="Z63" s="7">
        <f t="shared" si="20"/>
        <v>745572</v>
      </c>
      <c r="AA63">
        <f t="shared" si="21"/>
        <v>0</v>
      </c>
      <c r="AC63" s="7">
        <f>'EOS GE24-F23-WEBLOAD'!AA59</f>
        <v>5483576</v>
      </c>
      <c r="AD63" s="7">
        <f>'EOS GE24-F23-WEBLOAD'!AI59</f>
        <v>4738004</v>
      </c>
      <c r="AE63" s="7">
        <f t="shared" si="22"/>
        <v>745572</v>
      </c>
      <c r="AF63" s="7">
        <f>'GE24-F23-WEBLOAD'!AA59</f>
        <v>5483576</v>
      </c>
      <c r="AG63" s="7">
        <f>'GE24-F23-WEBLOAD'!AI59</f>
        <v>4283464</v>
      </c>
      <c r="AH63" s="7">
        <f t="shared" si="23"/>
        <v>1200112</v>
      </c>
      <c r="AI63">
        <f t="shared" si="24"/>
        <v>-454540</v>
      </c>
      <c r="AK63">
        <f>'EOS GE24-F23-WEBLOAD'!$AL59</f>
        <v>16253637.5</v>
      </c>
      <c r="AL63">
        <f>'GE24-F23-WEBLOAD'!$AL59</f>
        <v>16165211.5</v>
      </c>
      <c r="AM63">
        <f t="shared" si="25"/>
        <v>88426</v>
      </c>
      <c r="AO63">
        <f>'EOS GE25-F23-WEBLOAD'!AL59</f>
        <v>16436061.164746046</v>
      </c>
      <c r="AP63">
        <f>'GE25-F23-WEBLOAD'!AL59</f>
        <v>16302161.164746046</v>
      </c>
      <c r="AQ63">
        <f t="shared" si="26"/>
        <v>133900</v>
      </c>
      <c r="AS63" s="7"/>
    </row>
    <row r="64" spans="1:45" x14ac:dyDescent="0.25">
      <c r="A64">
        <v>194</v>
      </c>
      <c r="B64">
        <v>1</v>
      </c>
      <c r="C64" t="s">
        <v>111</v>
      </c>
      <c r="D64" s="7">
        <f>'EOS GE24-F23-WEBLOAD'!H60</f>
        <v>93619153</v>
      </c>
      <c r="E64">
        <f>'GE24-F23-WEBLOAD'!H60</f>
        <v>90012363</v>
      </c>
      <c r="F64">
        <f t="shared" si="15"/>
        <v>3606790</v>
      </c>
      <c r="H64" s="7">
        <f>'EOS GE24-F23-WEBLOAD'!N60</f>
        <v>158863</v>
      </c>
      <c r="I64">
        <v>158863</v>
      </c>
      <c r="J64">
        <f t="shared" si="16"/>
        <v>0</v>
      </c>
      <c r="K64" s="7"/>
      <c r="M64" s="7">
        <f>'EOS GE25-F23-WEBLOAD'!H60</f>
        <v>96104831</v>
      </c>
      <c r="N64">
        <f>'GE25-F23-WEBLOAD'!H60</f>
        <v>90587482</v>
      </c>
      <c r="O64">
        <f t="shared" si="17"/>
        <v>5517349</v>
      </c>
      <c r="Q64" s="7">
        <f>'EOS GE25-F23-WEBLOAD'!N60</f>
        <v>175768</v>
      </c>
      <c r="R64">
        <v>175768</v>
      </c>
      <c r="S64">
        <f t="shared" si="18"/>
        <v>0</v>
      </c>
      <c r="T64" s="7"/>
      <c r="U64" s="7">
        <f>'EOS GE25-F23-WEBLOAD'!AA60</f>
        <v>9556366</v>
      </c>
      <c r="V64" s="7">
        <v>9556366</v>
      </c>
      <c r="W64" s="7">
        <f t="shared" si="19"/>
        <v>0</v>
      </c>
      <c r="X64" s="7">
        <f>'GE25-F23-WEBLOAD'!AA60</f>
        <v>9556366</v>
      </c>
      <c r="Y64" s="7">
        <f>'GE25-F23-WEBLOAD'!AI60</f>
        <v>9556366</v>
      </c>
      <c r="Z64" s="7">
        <f t="shared" si="20"/>
        <v>0</v>
      </c>
      <c r="AA64">
        <f t="shared" si="21"/>
        <v>0</v>
      </c>
      <c r="AC64" s="7">
        <f>'EOS GE24-F23-WEBLOAD'!AA60</f>
        <v>9556366</v>
      </c>
      <c r="AD64" s="7">
        <f>'EOS GE24-F23-WEBLOAD'!AI60</f>
        <v>9556366</v>
      </c>
      <c r="AE64" s="7">
        <f t="shared" si="22"/>
        <v>0</v>
      </c>
      <c r="AF64" s="7">
        <f>'GE24-F23-WEBLOAD'!AA60</f>
        <v>9495694</v>
      </c>
      <c r="AG64" s="7">
        <f>'GE24-F23-WEBLOAD'!AI60</f>
        <v>8747120</v>
      </c>
      <c r="AH64" s="7">
        <f t="shared" si="23"/>
        <v>748574</v>
      </c>
      <c r="AI64">
        <f t="shared" si="24"/>
        <v>-748574</v>
      </c>
      <c r="AK64">
        <f>'EOS GE24-F23-WEBLOAD'!$AL60</f>
        <v>39573164</v>
      </c>
      <c r="AL64">
        <f>'GE24-F23-WEBLOAD'!$AL60</f>
        <v>39462082</v>
      </c>
      <c r="AM64">
        <f t="shared" si="25"/>
        <v>111082</v>
      </c>
      <c r="AO64">
        <f>'EOS GE25-F23-WEBLOAD'!AL60</f>
        <v>40259719.144379824</v>
      </c>
      <c r="AP64">
        <f>'GE25-F23-WEBLOAD'!AL60</f>
        <v>40089558.144379824</v>
      </c>
      <c r="AQ64">
        <f t="shared" si="26"/>
        <v>170161</v>
      </c>
      <c r="AS64" s="7"/>
    </row>
    <row r="65" spans="1:45" x14ac:dyDescent="0.25">
      <c r="A65">
        <v>195</v>
      </c>
      <c r="B65">
        <v>1</v>
      </c>
      <c r="C65" t="s">
        <v>112</v>
      </c>
      <c r="D65" s="7">
        <f>'EOS GE24-F23-WEBLOAD'!H61</f>
        <v>6681168</v>
      </c>
      <c r="E65">
        <f>'GE24-F23-WEBLOAD'!H61</f>
        <v>6423768</v>
      </c>
      <c r="F65">
        <f t="shared" si="15"/>
        <v>257400</v>
      </c>
      <c r="H65" s="7">
        <f>'EOS GE24-F23-WEBLOAD'!N61</f>
        <v>161886</v>
      </c>
      <c r="I65">
        <v>161886</v>
      </c>
      <c r="J65">
        <f t="shared" si="16"/>
        <v>0</v>
      </c>
      <c r="K65" s="7"/>
      <c r="M65" s="7">
        <f>'EOS GE25-F23-WEBLOAD'!H61</f>
        <v>6755312</v>
      </c>
      <c r="N65">
        <f>'GE25-F23-WEBLOAD'!H61</f>
        <v>6367491</v>
      </c>
      <c r="O65">
        <f t="shared" si="17"/>
        <v>387821</v>
      </c>
      <c r="Q65" s="7">
        <f>'EOS GE25-F23-WEBLOAD'!N61</f>
        <v>166075</v>
      </c>
      <c r="R65">
        <v>166075</v>
      </c>
      <c r="S65">
        <f t="shared" si="18"/>
        <v>0</v>
      </c>
      <c r="T65" s="7"/>
      <c r="U65" s="7">
        <f>'EOS GE25-F23-WEBLOAD'!AA61</f>
        <v>579875</v>
      </c>
      <c r="V65" s="7">
        <v>579875</v>
      </c>
      <c r="W65" s="7">
        <f t="shared" si="19"/>
        <v>0</v>
      </c>
      <c r="X65" s="7">
        <f>'GE25-F23-WEBLOAD'!AA61</f>
        <v>579875</v>
      </c>
      <c r="Y65" s="7">
        <f>'GE25-F23-WEBLOAD'!AI61</f>
        <v>579875</v>
      </c>
      <c r="Z65" s="7">
        <f t="shared" si="20"/>
        <v>0</v>
      </c>
      <c r="AA65">
        <f t="shared" si="21"/>
        <v>0</v>
      </c>
      <c r="AC65" s="7">
        <f>'EOS GE24-F23-WEBLOAD'!AA61</f>
        <v>579875</v>
      </c>
      <c r="AD65" s="7">
        <f>'EOS GE24-F23-WEBLOAD'!AI61</f>
        <v>579875</v>
      </c>
      <c r="AE65" s="7">
        <f t="shared" si="22"/>
        <v>0</v>
      </c>
      <c r="AF65" s="7">
        <f>'GE24-F23-WEBLOAD'!AA61</f>
        <v>585000</v>
      </c>
      <c r="AG65" s="7">
        <f>'GE24-F23-WEBLOAD'!AI61</f>
        <v>548627</v>
      </c>
      <c r="AH65" s="7">
        <f t="shared" si="23"/>
        <v>36373</v>
      </c>
      <c r="AI65">
        <f t="shared" si="24"/>
        <v>-36373</v>
      </c>
      <c r="AK65">
        <f>'EOS GE24-F23-WEBLOAD'!$AL61</f>
        <v>1330500.5</v>
      </c>
      <c r="AL65">
        <f>'GE24-F23-WEBLOAD'!$AL61</f>
        <v>1318362.5</v>
      </c>
      <c r="AM65">
        <f t="shared" si="25"/>
        <v>12138</v>
      </c>
      <c r="AO65">
        <f>'EOS GE25-F23-WEBLOAD'!AL61</f>
        <v>1347353.0545884501</v>
      </c>
      <c r="AP65">
        <f>'GE25-F23-WEBLOAD'!AL61</f>
        <v>1328064.0545884501</v>
      </c>
      <c r="AQ65">
        <f t="shared" si="26"/>
        <v>19289</v>
      </c>
      <c r="AS65" s="7"/>
    </row>
    <row r="66" spans="1:45" x14ac:dyDescent="0.25">
      <c r="A66">
        <v>196</v>
      </c>
      <c r="B66">
        <v>1</v>
      </c>
      <c r="C66" t="s">
        <v>113</v>
      </c>
      <c r="D66" s="7">
        <f>'EOS GE24-F23-WEBLOAD'!H62</f>
        <v>225098543</v>
      </c>
      <c r="E66">
        <f>'GE24-F23-WEBLOAD'!H62</f>
        <v>216426352</v>
      </c>
      <c r="F66">
        <f t="shared" si="15"/>
        <v>8672191</v>
      </c>
      <c r="H66" s="7">
        <f>'EOS GE24-F23-WEBLOAD'!N62</f>
        <v>0</v>
      </c>
      <c r="I66">
        <v>0</v>
      </c>
      <c r="J66">
        <f t="shared" si="16"/>
        <v>0</v>
      </c>
      <c r="K66" s="7"/>
      <c r="M66" s="7">
        <f>'EOS GE25-F23-WEBLOAD'!H62</f>
        <v>231496774</v>
      </c>
      <c r="N66">
        <f>'GE25-F23-WEBLOAD'!H62</f>
        <v>218206614</v>
      </c>
      <c r="O66">
        <f t="shared" si="17"/>
        <v>13290160</v>
      </c>
      <c r="Q66" s="7">
        <f>'EOS GE25-F23-WEBLOAD'!N62</f>
        <v>0</v>
      </c>
      <c r="R66">
        <v>0</v>
      </c>
      <c r="S66">
        <f t="shared" si="18"/>
        <v>0</v>
      </c>
      <c r="T66" s="7"/>
      <c r="U66" s="7">
        <f>'EOS GE25-F23-WEBLOAD'!AA62</f>
        <v>23019319</v>
      </c>
      <c r="V66" s="7">
        <v>22362645</v>
      </c>
      <c r="W66" s="7">
        <f t="shared" si="19"/>
        <v>656674</v>
      </c>
      <c r="X66" s="7">
        <f>'GE25-F23-WEBLOAD'!AA62</f>
        <v>23019319</v>
      </c>
      <c r="Y66" s="7">
        <f>'GE25-F23-WEBLOAD'!AI62</f>
        <v>22362645</v>
      </c>
      <c r="Z66" s="7">
        <f t="shared" si="20"/>
        <v>656674</v>
      </c>
      <c r="AA66">
        <f t="shared" si="21"/>
        <v>0</v>
      </c>
      <c r="AC66" s="7">
        <f>'EOS GE24-F23-WEBLOAD'!AA62</f>
        <v>23019319</v>
      </c>
      <c r="AD66" s="7">
        <f>'EOS GE24-F23-WEBLOAD'!AI62</f>
        <v>22362645</v>
      </c>
      <c r="AE66" s="7">
        <f t="shared" si="22"/>
        <v>656674</v>
      </c>
      <c r="AF66" s="7">
        <f>'GE24-F23-WEBLOAD'!AA62</f>
        <v>22831514</v>
      </c>
      <c r="AG66" s="7">
        <f>'GE24-F23-WEBLOAD'!AI62</f>
        <v>21033450</v>
      </c>
      <c r="AH66" s="7">
        <f t="shared" si="23"/>
        <v>1798064</v>
      </c>
      <c r="AI66">
        <f t="shared" si="24"/>
        <v>-1141390</v>
      </c>
      <c r="AK66">
        <f>'EOS GE24-F23-WEBLOAD'!$AL62</f>
        <v>110698689.5</v>
      </c>
      <c r="AL66">
        <f>'GE24-F23-WEBLOAD'!$AL62</f>
        <v>110111954.5</v>
      </c>
      <c r="AM66">
        <f t="shared" si="25"/>
        <v>586735</v>
      </c>
      <c r="AO66">
        <f>'EOS GE25-F23-WEBLOAD'!AL62</f>
        <v>112914862.46236688</v>
      </c>
      <c r="AP66">
        <f>'GE25-F23-WEBLOAD'!AL62</f>
        <v>112020494.46236688</v>
      </c>
      <c r="AQ66">
        <f t="shared" si="26"/>
        <v>894368</v>
      </c>
      <c r="AS66" s="7"/>
    </row>
    <row r="67" spans="1:45" x14ac:dyDescent="0.25">
      <c r="A67">
        <v>197</v>
      </c>
      <c r="B67">
        <v>1</v>
      </c>
      <c r="C67" t="s">
        <v>114</v>
      </c>
      <c r="D67" s="7">
        <f>'EOS GE24-F23-WEBLOAD'!H63</f>
        <v>38509510</v>
      </c>
      <c r="E67">
        <f>'GE24-F23-WEBLOAD'!H63</f>
        <v>37025885</v>
      </c>
      <c r="F67">
        <f t="shared" si="15"/>
        <v>1483625</v>
      </c>
      <c r="H67" s="7">
        <f>'EOS GE24-F23-WEBLOAD'!N63</f>
        <v>170638.27860725549</v>
      </c>
      <c r="I67">
        <v>88731.90487577286</v>
      </c>
      <c r="J67">
        <f t="shared" si="16"/>
        <v>81906.373731482629</v>
      </c>
      <c r="K67" s="7"/>
      <c r="M67" s="7">
        <f>'EOS GE25-F23-WEBLOAD'!H63</f>
        <v>41305113</v>
      </c>
      <c r="N67">
        <f>'GE25-F23-WEBLOAD'!H63</f>
        <v>38933799</v>
      </c>
      <c r="O67">
        <f t="shared" si="17"/>
        <v>2371314</v>
      </c>
      <c r="Q67" s="7">
        <f>'EOS GE25-F23-WEBLOAD'!N63</f>
        <v>166321.83617463126</v>
      </c>
      <c r="R67">
        <v>86487.354810808247</v>
      </c>
      <c r="S67">
        <f t="shared" si="18"/>
        <v>79834.481363823012</v>
      </c>
      <c r="T67" s="7"/>
      <c r="U67" s="7">
        <f>'EOS GE25-F23-WEBLOAD'!AA63</f>
        <v>4107252</v>
      </c>
      <c r="V67" s="7">
        <v>4107252</v>
      </c>
      <c r="W67" s="7">
        <f t="shared" si="19"/>
        <v>0</v>
      </c>
      <c r="X67" s="7">
        <f>'GE25-F23-WEBLOAD'!AA63</f>
        <v>4107252</v>
      </c>
      <c r="Y67" s="7">
        <f>'GE25-F23-WEBLOAD'!AI63</f>
        <v>4107252</v>
      </c>
      <c r="Z67" s="7">
        <f t="shared" si="20"/>
        <v>0</v>
      </c>
      <c r="AA67">
        <f t="shared" si="21"/>
        <v>0</v>
      </c>
      <c r="AC67" s="7">
        <f>'EOS GE24-F23-WEBLOAD'!AA63</f>
        <v>4107252</v>
      </c>
      <c r="AD67" s="7">
        <f>'EOS GE24-F23-WEBLOAD'!AI63</f>
        <v>4107252</v>
      </c>
      <c r="AE67" s="7">
        <f t="shared" si="22"/>
        <v>0</v>
      </c>
      <c r="AF67" s="7">
        <f>'GE24-F23-WEBLOAD'!AA63</f>
        <v>3905980</v>
      </c>
      <c r="AG67" s="7">
        <f>'GE24-F23-WEBLOAD'!AI63</f>
        <v>3905980</v>
      </c>
      <c r="AH67" s="7">
        <f t="shared" si="23"/>
        <v>0</v>
      </c>
      <c r="AI67">
        <f t="shared" si="24"/>
        <v>0</v>
      </c>
      <c r="AK67">
        <f>'EOS GE24-F23-WEBLOAD'!$AL63</f>
        <v>19177213.90487577</v>
      </c>
      <c r="AL67">
        <f>'GE24-F23-WEBLOAD'!$AL63</f>
        <v>18978820.90487577</v>
      </c>
      <c r="AM67">
        <f t="shared" si="25"/>
        <v>198393</v>
      </c>
      <c r="AO67">
        <f>'EOS GE25-F23-WEBLOAD'!AL63</f>
        <v>20363644.692366138</v>
      </c>
      <c r="AP67">
        <f>'GE25-F23-WEBLOAD'!AL63</f>
        <v>20060875.626366138</v>
      </c>
      <c r="AQ67">
        <f t="shared" si="26"/>
        <v>302769.06599999964</v>
      </c>
      <c r="AS67" s="7"/>
    </row>
    <row r="68" spans="1:45" x14ac:dyDescent="0.25">
      <c r="A68">
        <v>199</v>
      </c>
      <c r="B68">
        <v>1</v>
      </c>
      <c r="C68" t="s">
        <v>115</v>
      </c>
      <c r="D68" s="7">
        <f>'EOS GE24-F23-WEBLOAD'!H64</f>
        <v>25052952</v>
      </c>
      <c r="E68">
        <f>'GE24-F23-WEBLOAD'!H64</f>
        <v>24087757</v>
      </c>
      <c r="F68">
        <f t="shared" si="15"/>
        <v>965195</v>
      </c>
      <c r="H68" s="7">
        <f>'EOS GE24-F23-WEBLOAD'!N64</f>
        <v>5666.2038231425568</v>
      </c>
      <c r="I68">
        <v>3150.4259880341297</v>
      </c>
      <c r="J68">
        <f t="shared" si="16"/>
        <v>2515.7778351084271</v>
      </c>
      <c r="K68" s="7"/>
      <c r="M68" s="7">
        <f>'EOS GE25-F23-WEBLOAD'!H64</f>
        <v>25703386</v>
      </c>
      <c r="N68">
        <f>'GE25-F23-WEBLOAD'!H64</f>
        <v>24227763</v>
      </c>
      <c r="O68">
        <f t="shared" si="17"/>
        <v>1475623</v>
      </c>
      <c r="Q68" s="7">
        <f>'EOS GE25-F23-WEBLOAD'!N64</f>
        <v>16026.439170434825</v>
      </c>
      <c r="R68">
        <v>8543.02836862611</v>
      </c>
      <c r="S68">
        <f t="shared" si="18"/>
        <v>7483.4108018087154</v>
      </c>
      <c r="T68" s="7"/>
      <c r="U68" s="7">
        <f>'EOS GE25-F23-WEBLOAD'!AA64</f>
        <v>2555865</v>
      </c>
      <c r="V68" s="7">
        <v>2555865</v>
      </c>
      <c r="W68" s="7">
        <f t="shared" si="19"/>
        <v>0</v>
      </c>
      <c r="X68" s="7">
        <f>'GE25-F23-WEBLOAD'!AA64</f>
        <v>2555865</v>
      </c>
      <c r="Y68" s="7">
        <f>'GE25-F23-WEBLOAD'!AI64</f>
        <v>2555865</v>
      </c>
      <c r="Z68" s="7">
        <f t="shared" si="20"/>
        <v>0</v>
      </c>
      <c r="AA68">
        <f t="shared" si="21"/>
        <v>0</v>
      </c>
      <c r="AC68" s="7">
        <f>'EOS GE24-F23-WEBLOAD'!AA64</f>
        <v>2555865</v>
      </c>
      <c r="AD68" s="7">
        <f>'EOS GE24-F23-WEBLOAD'!AI64</f>
        <v>2555865</v>
      </c>
      <c r="AE68" s="7">
        <f t="shared" si="22"/>
        <v>0</v>
      </c>
      <c r="AF68" s="7">
        <f>'GE24-F23-WEBLOAD'!AA64</f>
        <v>2541095</v>
      </c>
      <c r="AG68" s="7">
        <f>'GE24-F23-WEBLOAD'!AI64</f>
        <v>2498649</v>
      </c>
      <c r="AH68" s="7">
        <f t="shared" si="23"/>
        <v>42446</v>
      </c>
      <c r="AI68">
        <f t="shared" si="24"/>
        <v>-42446</v>
      </c>
      <c r="AK68">
        <f>'EOS GE24-F23-WEBLOAD'!$AL64</f>
        <v>10919441.675988033</v>
      </c>
      <c r="AL68">
        <f>'GE24-F23-WEBLOAD'!$AL64</f>
        <v>10742385.675988033</v>
      </c>
      <c r="AM68">
        <f t="shared" si="25"/>
        <v>177056</v>
      </c>
      <c r="AO68">
        <f>'EOS GE25-F23-WEBLOAD'!AL64</f>
        <v>11308830.871519491</v>
      </c>
      <c r="AP68">
        <f>'GE25-F23-WEBLOAD'!AL64</f>
        <v>11052019.961519495</v>
      </c>
      <c r="AQ68">
        <f t="shared" si="26"/>
        <v>256810.90999999642</v>
      </c>
      <c r="AS68" s="7"/>
    </row>
    <row r="69" spans="1:45" x14ac:dyDescent="0.25">
      <c r="A69">
        <v>200</v>
      </c>
      <c r="B69">
        <v>1</v>
      </c>
      <c r="C69" t="s">
        <v>116</v>
      </c>
      <c r="D69" s="7">
        <f>'EOS GE24-F23-WEBLOAD'!H65</f>
        <v>31908288</v>
      </c>
      <c r="E69">
        <f>'GE24-F23-WEBLOAD'!H65</f>
        <v>30678983</v>
      </c>
      <c r="F69">
        <f t="shared" si="15"/>
        <v>1229305</v>
      </c>
      <c r="H69" s="7">
        <f>'EOS GE24-F23-WEBLOAD'!N65</f>
        <v>444200</v>
      </c>
      <c r="I69">
        <v>444200</v>
      </c>
      <c r="J69">
        <f t="shared" si="16"/>
        <v>0</v>
      </c>
      <c r="K69" s="7"/>
      <c r="M69" s="7">
        <f>'EOS GE25-F23-WEBLOAD'!H65</f>
        <v>31848550</v>
      </c>
      <c r="N69">
        <f>'GE25-F23-WEBLOAD'!H65</f>
        <v>30020135</v>
      </c>
      <c r="O69">
        <f t="shared" si="17"/>
        <v>1828415</v>
      </c>
      <c r="Q69" s="7">
        <f>'EOS GE25-F23-WEBLOAD'!N65</f>
        <v>448963</v>
      </c>
      <c r="R69">
        <v>448963</v>
      </c>
      <c r="S69">
        <f t="shared" si="18"/>
        <v>0</v>
      </c>
      <c r="T69" s="7"/>
      <c r="U69" s="7">
        <f>'EOS GE25-F23-WEBLOAD'!AA65</f>
        <v>3166921</v>
      </c>
      <c r="V69" s="7">
        <v>3166921</v>
      </c>
      <c r="W69" s="7">
        <f t="shared" si="19"/>
        <v>0</v>
      </c>
      <c r="X69" s="7">
        <f>'GE25-F23-WEBLOAD'!AA65</f>
        <v>3166921</v>
      </c>
      <c r="Y69" s="7">
        <f>'GE25-F23-WEBLOAD'!AI65</f>
        <v>3166921</v>
      </c>
      <c r="Z69" s="7">
        <f t="shared" si="20"/>
        <v>0</v>
      </c>
      <c r="AA69">
        <f t="shared" si="21"/>
        <v>0</v>
      </c>
      <c r="AC69" s="7">
        <f>'EOS GE24-F23-WEBLOAD'!AA65</f>
        <v>3166921</v>
      </c>
      <c r="AD69" s="7">
        <f>'EOS GE24-F23-WEBLOAD'!AI65</f>
        <v>3166921</v>
      </c>
      <c r="AE69" s="7">
        <f t="shared" si="22"/>
        <v>0</v>
      </c>
      <c r="AF69" s="7">
        <f>'GE24-F23-WEBLOAD'!AA65</f>
        <v>3236425</v>
      </c>
      <c r="AG69" s="7">
        <f>'GE24-F23-WEBLOAD'!AI65</f>
        <v>3099058</v>
      </c>
      <c r="AH69" s="7">
        <f t="shared" si="23"/>
        <v>137367</v>
      </c>
      <c r="AI69">
        <f t="shared" si="24"/>
        <v>-137367</v>
      </c>
      <c r="AK69">
        <f>'EOS GE24-F23-WEBLOAD'!$AL65</f>
        <v>14505366.75</v>
      </c>
      <c r="AL69">
        <f>'GE24-F23-WEBLOAD'!$AL65</f>
        <v>14424419.75</v>
      </c>
      <c r="AM69">
        <f t="shared" si="25"/>
        <v>80947</v>
      </c>
      <c r="AO69">
        <f>'EOS GE25-F23-WEBLOAD'!AL65</f>
        <v>14499629.622072101</v>
      </c>
      <c r="AP69">
        <f>'GE25-F23-WEBLOAD'!AL65</f>
        <v>14369451.622072101</v>
      </c>
      <c r="AQ69">
        <f t="shared" si="26"/>
        <v>130178</v>
      </c>
      <c r="AS69" s="7"/>
    </row>
    <row r="70" spans="1:45" x14ac:dyDescent="0.25">
      <c r="A70">
        <v>203</v>
      </c>
      <c r="B70">
        <v>1</v>
      </c>
      <c r="C70" t="s">
        <v>117</v>
      </c>
      <c r="D70" s="7">
        <f>'EOS GE24-F23-WEBLOAD'!H66</f>
        <v>4995172</v>
      </c>
      <c r="E70">
        <f>'GE24-F23-WEBLOAD'!H66</f>
        <v>4802727</v>
      </c>
      <c r="F70">
        <f t="shared" si="15"/>
        <v>192445</v>
      </c>
      <c r="H70" s="7">
        <f>'EOS GE24-F23-WEBLOAD'!N66</f>
        <v>168863</v>
      </c>
      <c r="I70">
        <v>168863</v>
      </c>
      <c r="J70">
        <f t="shared" si="16"/>
        <v>0</v>
      </c>
      <c r="K70" s="7"/>
      <c r="M70" s="7">
        <f>'EOS GE25-F23-WEBLOAD'!H66</f>
        <v>5039908</v>
      </c>
      <c r="N70">
        <f>'GE25-F23-WEBLOAD'!H66</f>
        <v>4750569</v>
      </c>
      <c r="O70">
        <f t="shared" si="17"/>
        <v>289339</v>
      </c>
      <c r="Q70" s="7">
        <f>'EOS GE25-F23-WEBLOAD'!N66</f>
        <v>169237</v>
      </c>
      <c r="R70">
        <v>169237</v>
      </c>
      <c r="S70">
        <f t="shared" si="18"/>
        <v>0</v>
      </c>
      <c r="T70" s="7"/>
      <c r="U70" s="7">
        <f>'EOS GE25-F23-WEBLOAD'!AA66</f>
        <v>501153</v>
      </c>
      <c r="V70" s="7">
        <v>442454</v>
      </c>
      <c r="W70" s="7">
        <f t="shared" si="19"/>
        <v>58699</v>
      </c>
      <c r="X70" s="7">
        <f>'GE25-F23-WEBLOAD'!AA66</f>
        <v>501153</v>
      </c>
      <c r="Y70" s="7">
        <f>'GE25-F23-WEBLOAD'!AI66</f>
        <v>442454</v>
      </c>
      <c r="Z70" s="7">
        <f t="shared" si="20"/>
        <v>58699</v>
      </c>
      <c r="AA70">
        <f t="shared" si="21"/>
        <v>0</v>
      </c>
      <c r="AC70" s="7">
        <f>'EOS GE24-F23-WEBLOAD'!AA66</f>
        <v>501153</v>
      </c>
      <c r="AD70" s="7">
        <f>'EOS GE24-F23-WEBLOAD'!AI66</f>
        <v>442454</v>
      </c>
      <c r="AE70" s="7">
        <f t="shared" si="22"/>
        <v>58699</v>
      </c>
      <c r="AF70" s="7">
        <f>'GE24-F23-WEBLOAD'!AA66</f>
        <v>506655</v>
      </c>
      <c r="AG70" s="7">
        <f>'GE24-F23-WEBLOAD'!AI66</f>
        <v>422206</v>
      </c>
      <c r="AH70" s="7">
        <f t="shared" si="23"/>
        <v>84449</v>
      </c>
      <c r="AI70">
        <f t="shared" si="24"/>
        <v>-25750</v>
      </c>
      <c r="AK70">
        <f>'EOS GE24-F23-WEBLOAD'!$AL66</f>
        <v>1949747.75</v>
      </c>
      <c r="AL70">
        <f>'GE24-F23-WEBLOAD'!$AL66</f>
        <v>1924356.75</v>
      </c>
      <c r="AM70">
        <f t="shared" si="25"/>
        <v>25391</v>
      </c>
      <c r="AO70">
        <f>'EOS GE25-F23-WEBLOAD'!AL66</f>
        <v>1920851.4884086195</v>
      </c>
      <c r="AP70">
        <f>'GE25-F23-WEBLOAD'!AL66</f>
        <v>1884470.4884086195</v>
      </c>
      <c r="AQ70">
        <f t="shared" si="26"/>
        <v>36381</v>
      </c>
      <c r="AS70" s="7"/>
    </row>
    <row r="71" spans="1:45" x14ac:dyDescent="0.25">
      <c r="A71">
        <v>204</v>
      </c>
      <c r="B71">
        <v>1</v>
      </c>
      <c r="C71" t="s">
        <v>118</v>
      </c>
      <c r="D71" s="7">
        <f>'EOS GE24-F23-WEBLOAD'!H67</f>
        <v>17208290</v>
      </c>
      <c r="E71">
        <f>'GE24-F23-WEBLOAD'!H67</f>
        <v>16545320</v>
      </c>
      <c r="F71">
        <f t="shared" ref="F71:F134" si="27">D71-E71</f>
        <v>662970</v>
      </c>
      <c r="H71" s="7">
        <f>'EOS GE24-F23-WEBLOAD'!N67</f>
        <v>255752</v>
      </c>
      <c r="I71">
        <v>255752</v>
      </c>
      <c r="J71">
        <f t="shared" ref="J71:J134" si="28">H71-I71</f>
        <v>0</v>
      </c>
      <c r="K71" s="7"/>
      <c r="M71" s="7">
        <f>'EOS GE25-F23-WEBLOAD'!H67</f>
        <v>17553035</v>
      </c>
      <c r="N71">
        <f>'GE25-F23-WEBLOAD'!H67</f>
        <v>16545320</v>
      </c>
      <c r="O71">
        <f t="shared" ref="O71:O134" si="29">M71-N71</f>
        <v>1007715</v>
      </c>
      <c r="Q71" s="7">
        <f>'EOS GE25-F23-WEBLOAD'!N67</f>
        <v>260876</v>
      </c>
      <c r="R71">
        <v>260876</v>
      </c>
      <c r="S71">
        <f t="shared" ref="S71:S134" si="30">Q71-R71</f>
        <v>0</v>
      </c>
      <c r="T71" s="7"/>
      <c r="U71" s="7">
        <f>'EOS GE25-F23-WEBLOAD'!AA67</f>
        <v>1745419</v>
      </c>
      <c r="V71" s="7">
        <v>1368737</v>
      </c>
      <c r="W71" s="7">
        <f t="shared" ref="W71:W134" si="31">U71-V71</f>
        <v>376682</v>
      </c>
      <c r="X71" s="7">
        <f>'GE25-F23-WEBLOAD'!AA67</f>
        <v>1745419</v>
      </c>
      <c r="Y71" s="7">
        <f>'GE25-F23-WEBLOAD'!AI67</f>
        <v>1461170</v>
      </c>
      <c r="Z71" s="7">
        <f t="shared" ref="Z71:Z134" si="32">X71-Y71</f>
        <v>284249</v>
      </c>
      <c r="AA71">
        <f t="shared" ref="AA71:AA134" si="33">W71-Z71</f>
        <v>92433</v>
      </c>
      <c r="AC71" s="7">
        <f>'EOS GE24-F23-WEBLOAD'!AA67</f>
        <v>1745419</v>
      </c>
      <c r="AD71" s="7">
        <f>'EOS GE24-F23-WEBLOAD'!AI67</f>
        <v>1368737</v>
      </c>
      <c r="AE71" s="7">
        <f t="shared" ref="AE71:AE134" si="34">AC71-AD71</f>
        <v>376682</v>
      </c>
      <c r="AF71" s="7">
        <f>'GE24-F23-WEBLOAD'!AA67</f>
        <v>1745419</v>
      </c>
      <c r="AG71" s="7">
        <f>'GE24-F23-WEBLOAD'!AI67</f>
        <v>1254438</v>
      </c>
      <c r="AH71" s="7">
        <f t="shared" ref="AH71:AH134" si="35">AF71-AG71</f>
        <v>490981</v>
      </c>
      <c r="AI71">
        <f t="shared" ref="AI71:AI134" si="36">AE71-AH71</f>
        <v>-114299</v>
      </c>
      <c r="AK71">
        <f>'EOS GE24-F23-WEBLOAD'!$AL67</f>
        <v>3688976.75</v>
      </c>
      <c r="AL71">
        <f>'GE24-F23-WEBLOAD'!$AL67</f>
        <v>3659247.75</v>
      </c>
      <c r="AM71">
        <f t="shared" ref="AM71:AM134" si="37">AK71-AL71</f>
        <v>29729</v>
      </c>
      <c r="AO71">
        <f>'EOS GE25-F23-WEBLOAD'!AL67</f>
        <v>3646758.3575144</v>
      </c>
      <c r="AP71">
        <f>'GE25-F23-WEBLOAD'!AL67</f>
        <v>3604826.3575144</v>
      </c>
      <c r="AQ71">
        <f t="shared" ref="AQ71:AQ134" si="38">AO71-AP71</f>
        <v>41932</v>
      </c>
      <c r="AS71" s="7"/>
    </row>
    <row r="72" spans="1:45" x14ac:dyDescent="0.25">
      <c r="A72">
        <v>206</v>
      </c>
      <c r="B72">
        <v>1</v>
      </c>
      <c r="C72" t="s">
        <v>119</v>
      </c>
      <c r="D72" s="7">
        <f>'EOS GE24-F23-WEBLOAD'!H68</f>
        <v>32045337</v>
      </c>
      <c r="E72">
        <f>'GE24-F23-WEBLOAD'!H68</f>
        <v>30810752</v>
      </c>
      <c r="F72">
        <f t="shared" si="27"/>
        <v>1234585</v>
      </c>
      <c r="H72" s="7">
        <f>'EOS GE24-F23-WEBLOAD'!N68</f>
        <v>630574</v>
      </c>
      <c r="I72">
        <v>630574</v>
      </c>
      <c r="J72">
        <f t="shared" si="28"/>
        <v>0</v>
      </c>
      <c r="K72" s="7"/>
      <c r="M72" s="7">
        <f>'EOS GE25-F23-WEBLOAD'!H68</f>
        <v>32774693</v>
      </c>
      <c r="N72">
        <f>'GE25-F23-WEBLOAD'!H68</f>
        <v>30893108</v>
      </c>
      <c r="O72">
        <f t="shared" si="29"/>
        <v>1881585</v>
      </c>
      <c r="Q72" s="7">
        <f>'EOS GE25-F23-WEBLOAD'!N68</f>
        <v>647767</v>
      </c>
      <c r="R72">
        <v>647767</v>
      </c>
      <c r="S72">
        <f t="shared" si="30"/>
        <v>0</v>
      </c>
      <c r="T72" s="7"/>
      <c r="U72" s="7">
        <f>'EOS GE25-F23-WEBLOAD'!AA68</f>
        <v>3259014</v>
      </c>
      <c r="V72" s="7">
        <v>3259014</v>
      </c>
      <c r="W72" s="7">
        <f t="shared" si="31"/>
        <v>0</v>
      </c>
      <c r="X72" s="7">
        <f>'GE25-F23-WEBLOAD'!AA68</f>
        <v>3259014</v>
      </c>
      <c r="Y72" s="7">
        <f>'GE25-F23-WEBLOAD'!AI68</f>
        <v>3259014</v>
      </c>
      <c r="Z72" s="7">
        <f t="shared" si="32"/>
        <v>0</v>
      </c>
      <c r="AA72">
        <f t="shared" si="33"/>
        <v>0</v>
      </c>
      <c r="AC72" s="7">
        <f>'EOS GE24-F23-WEBLOAD'!AA68</f>
        <v>3259014</v>
      </c>
      <c r="AD72" s="7">
        <f>'EOS GE24-F23-WEBLOAD'!AI68</f>
        <v>3259014</v>
      </c>
      <c r="AE72" s="7">
        <f t="shared" si="34"/>
        <v>0</v>
      </c>
      <c r="AF72" s="7">
        <f>'GE24-F23-WEBLOAD'!AA68</f>
        <v>3250326</v>
      </c>
      <c r="AG72" s="7">
        <f>'GE24-F23-WEBLOAD'!AI68</f>
        <v>3212212</v>
      </c>
      <c r="AH72" s="7">
        <f t="shared" si="35"/>
        <v>38114</v>
      </c>
      <c r="AI72">
        <f t="shared" si="36"/>
        <v>-38114</v>
      </c>
      <c r="AK72">
        <f>'EOS GE24-F23-WEBLOAD'!$AL68</f>
        <v>10742186.75</v>
      </c>
      <c r="AL72">
        <f>'GE24-F23-WEBLOAD'!$AL68</f>
        <v>10645223.75</v>
      </c>
      <c r="AM72">
        <f t="shared" si="37"/>
        <v>96963</v>
      </c>
      <c r="AO72">
        <f>'EOS GE25-F23-WEBLOAD'!AL68</f>
        <v>10839129.950162381</v>
      </c>
      <c r="AP72">
        <f>'GE25-F23-WEBLOAD'!AL68</f>
        <v>10691588.950162381</v>
      </c>
      <c r="AQ72">
        <f t="shared" si="38"/>
        <v>147541</v>
      </c>
      <c r="AS72" s="7"/>
    </row>
    <row r="73" spans="1:45" x14ac:dyDescent="0.25">
      <c r="A73">
        <v>213</v>
      </c>
      <c r="B73">
        <v>1</v>
      </c>
      <c r="C73" t="s">
        <v>120</v>
      </c>
      <c r="D73" s="7">
        <f>'EOS GE24-F23-WEBLOAD'!H69</f>
        <v>6624064</v>
      </c>
      <c r="E73">
        <f>'GE24-F23-WEBLOAD'!H69</f>
        <v>6368864</v>
      </c>
      <c r="F73">
        <f t="shared" si="27"/>
        <v>255200</v>
      </c>
      <c r="H73" s="7">
        <f>'EOS GE24-F23-WEBLOAD'!N69</f>
        <v>205355</v>
      </c>
      <c r="I73">
        <v>205355</v>
      </c>
      <c r="J73">
        <f t="shared" si="28"/>
        <v>0</v>
      </c>
      <c r="K73" s="7"/>
      <c r="M73" s="7">
        <f>'EOS GE25-F23-WEBLOAD'!H69</f>
        <v>6670852</v>
      </c>
      <c r="N73">
        <f>'GE25-F23-WEBLOAD'!H69</f>
        <v>6287881</v>
      </c>
      <c r="O73">
        <f t="shared" si="29"/>
        <v>382971</v>
      </c>
      <c r="Q73" s="7">
        <f>'EOS GE25-F23-WEBLOAD'!N69</f>
        <v>205447</v>
      </c>
      <c r="R73">
        <v>205447</v>
      </c>
      <c r="S73">
        <f t="shared" si="30"/>
        <v>0</v>
      </c>
      <c r="T73" s="7"/>
      <c r="U73" s="7">
        <f>'EOS GE25-F23-WEBLOAD'!AA69</f>
        <v>526815</v>
      </c>
      <c r="V73" s="7">
        <v>399352</v>
      </c>
      <c r="W73" s="7">
        <f t="shared" si="31"/>
        <v>127463</v>
      </c>
      <c r="X73" s="7">
        <f>'GE25-F23-WEBLOAD'!AA69</f>
        <v>526815</v>
      </c>
      <c r="Y73" s="7">
        <f>'GE25-F23-WEBLOAD'!AI69</f>
        <v>420199</v>
      </c>
      <c r="Z73" s="7">
        <f t="shared" si="32"/>
        <v>106616</v>
      </c>
      <c r="AA73">
        <f t="shared" si="33"/>
        <v>20847</v>
      </c>
      <c r="AC73" s="7">
        <f>'EOS GE24-F23-WEBLOAD'!AA69</f>
        <v>526815</v>
      </c>
      <c r="AD73" s="7">
        <f>'EOS GE24-F23-WEBLOAD'!AI69</f>
        <v>399352</v>
      </c>
      <c r="AE73" s="7">
        <f t="shared" si="34"/>
        <v>127463</v>
      </c>
      <c r="AF73" s="7">
        <f>'GE24-F23-WEBLOAD'!AA69</f>
        <v>533600</v>
      </c>
      <c r="AG73" s="7">
        <f>'GE24-F23-WEBLOAD'!AI69</f>
        <v>378861</v>
      </c>
      <c r="AH73" s="7">
        <f t="shared" si="35"/>
        <v>154739</v>
      </c>
      <c r="AI73">
        <f t="shared" si="36"/>
        <v>-27276</v>
      </c>
      <c r="AK73">
        <f>'EOS GE24-F23-WEBLOAD'!$AL69</f>
        <v>1683435</v>
      </c>
      <c r="AL73">
        <f>'GE24-F23-WEBLOAD'!$AL69</f>
        <v>1655025</v>
      </c>
      <c r="AM73">
        <f t="shared" si="37"/>
        <v>28410</v>
      </c>
      <c r="AO73">
        <f>'EOS GE25-F23-WEBLOAD'!AL69</f>
        <v>1702403.3870292604</v>
      </c>
      <c r="AP73">
        <f>'GE25-F23-WEBLOAD'!AL69</f>
        <v>1658712.3870292604</v>
      </c>
      <c r="AQ73">
        <f t="shared" si="38"/>
        <v>43691</v>
      </c>
      <c r="AS73" s="7"/>
    </row>
    <row r="74" spans="1:45" x14ac:dyDescent="0.25">
      <c r="A74">
        <v>227</v>
      </c>
      <c r="B74">
        <v>1</v>
      </c>
      <c r="C74" t="s">
        <v>121</v>
      </c>
      <c r="D74" s="7">
        <f>'EOS GE24-F23-WEBLOAD'!H70</f>
        <v>7043778</v>
      </c>
      <c r="E74">
        <f>'GE24-F23-WEBLOAD'!H70</f>
        <v>6772408</v>
      </c>
      <c r="F74">
        <f t="shared" si="27"/>
        <v>271370</v>
      </c>
      <c r="H74" s="7">
        <f>'EOS GE24-F23-WEBLOAD'!N70</f>
        <v>189207</v>
      </c>
      <c r="I74">
        <v>189207</v>
      </c>
      <c r="J74">
        <f t="shared" si="28"/>
        <v>0</v>
      </c>
      <c r="K74" s="7"/>
      <c r="M74" s="7">
        <f>'EOS GE25-F23-WEBLOAD'!H70</f>
        <v>7135380</v>
      </c>
      <c r="N74">
        <f>'GE25-F23-WEBLOAD'!H70</f>
        <v>6725740</v>
      </c>
      <c r="O74">
        <f t="shared" si="29"/>
        <v>409640</v>
      </c>
      <c r="Q74" s="7">
        <f>'EOS GE25-F23-WEBLOAD'!N70</f>
        <v>191945</v>
      </c>
      <c r="R74">
        <v>191945</v>
      </c>
      <c r="S74">
        <f t="shared" si="30"/>
        <v>0</v>
      </c>
      <c r="T74" s="7"/>
      <c r="U74" s="7">
        <f>'EOS GE25-F23-WEBLOAD'!AA70</f>
        <v>709520</v>
      </c>
      <c r="V74" s="7">
        <v>577575</v>
      </c>
      <c r="W74" s="7">
        <f t="shared" si="31"/>
        <v>131945</v>
      </c>
      <c r="X74" s="7">
        <f>'GE25-F23-WEBLOAD'!AA70</f>
        <v>709520</v>
      </c>
      <c r="Y74" s="7">
        <f>'GE25-F23-WEBLOAD'!AI70</f>
        <v>600764</v>
      </c>
      <c r="Z74" s="7">
        <f t="shared" si="32"/>
        <v>108756</v>
      </c>
      <c r="AA74">
        <f t="shared" si="33"/>
        <v>23189</v>
      </c>
      <c r="AC74" s="7">
        <f>'EOS GE24-F23-WEBLOAD'!AA70</f>
        <v>709520</v>
      </c>
      <c r="AD74" s="7">
        <f>'EOS GE24-F23-WEBLOAD'!AI70</f>
        <v>577575</v>
      </c>
      <c r="AE74" s="7">
        <f t="shared" si="34"/>
        <v>131945</v>
      </c>
      <c r="AF74" s="7">
        <f>'GE24-F23-WEBLOAD'!AA70</f>
        <v>714443</v>
      </c>
      <c r="AG74" s="7">
        <f>'GE24-F23-WEBLOAD'!AI70</f>
        <v>553237</v>
      </c>
      <c r="AH74" s="7">
        <f t="shared" si="35"/>
        <v>161206</v>
      </c>
      <c r="AI74">
        <f t="shared" si="36"/>
        <v>-29261</v>
      </c>
      <c r="AK74">
        <f>'EOS GE24-F23-WEBLOAD'!$AL70</f>
        <v>2071054.5</v>
      </c>
      <c r="AL74">
        <f>'GE24-F23-WEBLOAD'!$AL70</f>
        <v>2051992.5</v>
      </c>
      <c r="AM74">
        <f t="shared" si="37"/>
        <v>19062</v>
      </c>
      <c r="AO74">
        <f>'EOS GE25-F23-WEBLOAD'!AL70</f>
        <v>2081402.9441075101</v>
      </c>
      <c r="AP74">
        <f>'GE25-F23-WEBLOAD'!AL70</f>
        <v>2051864.9441075101</v>
      </c>
      <c r="AQ74">
        <f t="shared" si="38"/>
        <v>29538</v>
      </c>
      <c r="AS74" s="7"/>
    </row>
    <row r="75" spans="1:45" x14ac:dyDescent="0.25">
      <c r="A75">
        <v>229</v>
      </c>
      <c r="B75">
        <v>1</v>
      </c>
      <c r="C75" t="s">
        <v>122</v>
      </c>
      <c r="D75" s="7">
        <f>'EOS GE24-F23-WEBLOAD'!H71</f>
        <v>3189258</v>
      </c>
      <c r="E75">
        <f>'GE24-F23-WEBLOAD'!H71</f>
        <v>3066388</v>
      </c>
      <c r="F75">
        <f t="shared" si="27"/>
        <v>122870</v>
      </c>
      <c r="H75" s="7">
        <f>'EOS GE24-F23-WEBLOAD'!N71</f>
        <v>167539.830903125</v>
      </c>
      <c r="I75">
        <v>155193.35206962499</v>
      </c>
      <c r="J75">
        <f t="shared" si="28"/>
        <v>12346.478833500005</v>
      </c>
      <c r="K75" s="7"/>
      <c r="M75" s="7">
        <f>'EOS GE25-F23-WEBLOAD'!H71</f>
        <v>3125005</v>
      </c>
      <c r="N75">
        <f>'GE25-F23-WEBLOAD'!H71</f>
        <v>2945600</v>
      </c>
      <c r="O75">
        <f t="shared" si="29"/>
        <v>179405</v>
      </c>
      <c r="Q75" s="7">
        <f>'EOS GE25-F23-WEBLOAD'!N71</f>
        <v>159789.65821920749</v>
      </c>
      <c r="R75">
        <v>150937.66227398789</v>
      </c>
      <c r="S75">
        <f t="shared" si="30"/>
        <v>8851.9959452195908</v>
      </c>
      <c r="T75" s="7"/>
      <c r="U75" s="7">
        <f>'EOS GE25-F23-WEBLOAD'!AA71</f>
        <v>310741</v>
      </c>
      <c r="V75" s="7">
        <v>288976</v>
      </c>
      <c r="W75" s="7">
        <f t="shared" si="31"/>
        <v>21765</v>
      </c>
      <c r="X75" s="7">
        <f>'GE25-F23-WEBLOAD'!AA71</f>
        <v>310741</v>
      </c>
      <c r="Y75" s="7">
        <f>'GE25-F23-WEBLOAD'!AI71</f>
        <v>288976</v>
      </c>
      <c r="Z75" s="7">
        <f t="shared" si="32"/>
        <v>21765</v>
      </c>
      <c r="AA75">
        <f t="shared" si="33"/>
        <v>0</v>
      </c>
      <c r="AC75" s="7">
        <f>'EOS GE24-F23-WEBLOAD'!AA71</f>
        <v>310741</v>
      </c>
      <c r="AD75" s="7">
        <f>'EOS GE24-F23-WEBLOAD'!AI71</f>
        <v>288976</v>
      </c>
      <c r="AE75" s="7">
        <f t="shared" si="34"/>
        <v>21765</v>
      </c>
      <c r="AF75" s="7">
        <f>'GE24-F23-WEBLOAD'!AA71</f>
        <v>323483</v>
      </c>
      <c r="AG75" s="7">
        <f>'GE24-F23-WEBLOAD'!AI71</f>
        <v>286942</v>
      </c>
      <c r="AH75" s="7">
        <f t="shared" si="35"/>
        <v>36541</v>
      </c>
      <c r="AI75">
        <f t="shared" si="36"/>
        <v>-14776</v>
      </c>
      <c r="AK75">
        <f>'EOS GE24-F23-WEBLOAD'!$AL71</f>
        <v>1164427.6020696256</v>
      </c>
      <c r="AL75">
        <f>'GE24-F23-WEBLOAD'!$AL71</f>
        <v>1145667.6020696256</v>
      </c>
      <c r="AM75">
        <f t="shared" si="37"/>
        <v>18760</v>
      </c>
      <c r="AO75">
        <f>'EOS GE25-F23-WEBLOAD'!AL71</f>
        <v>1112878.420640178</v>
      </c>
      <c r="AP75">
        <f>'GE25-F23-WEBLOAD'!AL71</f>
        <v>1088457.8186401776</v>
      </c>
      <c r="AQ75">
        <f t="shared" si="38"/>
        <v>24420.602000000421</v>
      </c>
      <c r="AS75" s="7"/>
    </row>
    <row r="76" spans="1:45" x14ac:dyDescent="0.25">
      <c r="A76">
        <v>238</v>
      </c>
      <c r="B76">
        <v>1</v>
      </c>
      <c r="C76" t="s">
        <v>603</v>
      </c>
      <c r="D76" s="7">
        <f>'EOS GE24-F23-WEBLOAD'!H72</f>
        <v>1950102</v>
      </c>
      <c r="E76">
        <f>'GE24-F23-WEBLOAD'!H72</f>
        <v>1874972</v>
      </c>
      <c r="F76">
        <f t="shared" si="27"/>
        <v>75130</v>
      </c>
      <c r="H76" s="7">
        <f>'EOS GE24-F23-WEBLOAD'!N72</f>
        <v>93146.918575000003</v>
      </c>
      <c r="I76">
        <v>88250.957659000007</v>
      </c>
      <c r="J76">
        <f t="shared" si="28"/>
        <v>4895.9609159999964</v>
      </c>
      <c r="K76" s="7"/>
      <c r="M76" s="7">
        <f>'EOS GE25-F23-WEBLOAD'!H72</f>
        <v>1989169</v>
      </c>
      <c r="N76">
        <f>'GE25-F23-WEBLOAD'!H72</f>
        <v>1874972</v>
      </c>
      <c r="O76">
        <f t="shared" si="29"/>
        <v>114197</v>
      </c>
      <c r="Q76" s="7">
        <f>'EOS GE25-F23-WEBLOAD'!N72</f>
        <v>93810.378102204588</v>
      </c>
      <c r="R76">
        <v>89393.716613146389</v>
      </c>
      <c r="S76">
        <f t="shared" si="30"/>
        <v>4416.6614890581986</v>
      </c>
      <c r="T76" s="7"/>
      <c r="U76" s="7">
        <f>'EOS GE25-F23-WEBLOAD'!AA72</f>
        <v>197797</v>
      </c>
      <c r="V76" s="7">
        <v>150967</v>
      </c>
      <c r="W76" s="7">
        <f t="shared" si="31"/>
        <v>46830</v>
      </c>
      <c r="X76" s="7">
        <f>'GE25-F23-WEBLOAD'!AA72</f>
        <v>197797</v>
      </c>
      <c r="Y76" s="7">
        <f>'GE25-F23-WEBLOAD'!AI72</f>
        <v>164256</v>
      </c>
      <c r="Z76" s="7">
        <f t="shared" si="32"/>
        <v>33541</v>
      </c>
      <c r="AA76">
        <f t="shared" si="33"/>
        <v>13289</v>
      </c>
      <c r="AC76" s="7">
        <f>'EOS GE24-F23-WEBLOAD'!AA72</f>
        <v>197797</v>
      </c>
      <c r="AD76" s="7">
        <f>'EOS GE24-F23-WEBLOAD'!AI72</f>
        <v>150967</v>
      </c>
      <c r="AE76" s="7">
        <f t="shared" si="34"/>
        <v>46830</v>
      </c>
      <c r="AF76" s="7">
        <f>'GE24-F23-WEBLOAD'!AA72</f>
        <v>197797</v>
      </c>
      <c r="AG76" s="7">
        <f>'GE24-F23-WEBLOAD'!AI72</f>
        <v>143948</v>
      </c>
      <c r="AH76" s="7">
        <f t="shared" si="35"/>
        <v>53849</v>
      </c>
      <c r="AI76">
        <f t="shared" si="36"/>
        <v>-7019</v>
      </c>
      <c r="AK76">
        <f>'EOS GE24-F23-WEBLOAD'!$AL72</f>
        <v>1019967.7076590001</v>
      </c>
      <c r="AL76">
        <f>'GE24-F23-WEBLOAD'!$AL72</f>
        <v>1009778.7076590001</v>
      </c>
      <c r="AM76">
        <f t="shared" si="37"/>
        <v>10189</v>
      </c>
      <c r="AO76">
        <f>'EOS GE25-F23-WEBLOAD'!AL72</f>
        <v>1024156.7173931566</v>
      </c>
      <c r="AP76">
        <f>'GE25-F23-WEBLOAD'!AL72</f>
        <v>1009964.3893931564</v>
      </c>
      <c r="AQ76">
        <f t="shared" si="38"/>
        <v>14192.328000000212</v>
      </c>
      <c r="AS76" s="7"/>
    </row>
    <row r="77" spans="1:45" x14ac:dyDescent="0.25">
      <c r="A77">
        <v>239</v>
      </c>
      <c r="B77">
        <v>1</v>
      </c>
      <c r="C77" t="s">
        <v>124</v>
      </c>
      <c r="D77" s="7">
        <f>'EOS GE24-F23-WEBLOAD'!H73</f>
        <v>4962338</v>
      </c>
      <c r="E77">
        <f>'GE24-F23-WEBLOAD'!H73</f>
        <v>4771158</v>
      </c>
      <c r="F77">
        <f t="shared" si="27"/>
        <v>191180</v>
      </c>
      <c r="H77" s="7">
        <f>'EOS GE24-F23-WEBLOAD'!N73</f>
        <v>166623</v>
      </c>
      <c r="I77">
        <v>166623</v>
      </c>
      <c r="J77">
        <f t="shared" si="28"/>
        <v>0</v>
      </c>
      <c r="K77" s="7"/>
      <c r="M77" s="7">
        <f>'EOS GE25-F23-WEBLOAD'!H73</f>
        <v>4987485</v>
      </c>
      <c r="N77">
        <f>'GE25-F23-WEBLOAD'!H73</f>
        <v>4701155</v>
      </c>
      <c r="O77">
        <f t="shared" si="29"/>
        <v>286330</v>
      </c>
      <c r="Q77" s="7">
        <f>'EOS GE25-F23-WEBLOAD'!N73</f>
        <v>169792</v>
      </c>
      <c r="R77">
        <v>169792</v>
      </c>
      <c r="S77">
        <f t="shared" si="30"/>
        <v>0</v>
      </c>
      <c r="T77" s="7"/>
      <c r="U77" s="7">
        <f>'EOS GE25-F23-WEBLOAD'!AA73</f>
        <v>495940</v>
      </c>
      <c r="V77" s="7">
        <v>380355</v>
      </c>
      <c r="W77" s="7">
        <f t="shared" si="31"/>
        <v>115585</v>
      </c>
      <c r="X77" s="7">
        <f>'GE25-F23-WEBLOAD'!AA73</f>
        <v>495940</v>
      </c>
      <c r="Y77" s="7">
        <f>'GE25-F23-WEBLOAD'!AI73</f>
        <v>412430</v>
      </c>
      <c r="Z77" s="7">
        <f t="shared" si="32"/>
        <v>83510</v>
      </c>
      <c r="AA77">
        <f t="shared" si="33"/>
        <v>32075</v>
      </c>
      <c r="AC77" s="7">
        <f>'EOS GE24-F23-WEBLOAD'!AA73</f>
        <v>495940</v>
      </c>
      <c r="AD77" s="7">
        <f>'EOS GE24-F23-WEBLOAD'!AI73</f>
        <v>380355</v>
      </c>
      <c r="AE77" s="7">
        <f t="shared" si="34"/>
        <v>115585</v>
      </c>
      <c r="AF77" s="7">
        <f>'GE24-F23-WEBLOAD'!AA73</f>
        <v>503325</v>
      </c>
      <c r="AG77" s="7">
        <f>'GE24-F23-WEBLOAD'!AI73</f>
        <v>355647</v>
      </c>
      <c r="AH77" s="7">
        <f t="shared" si="35"/>
        <v>147678</v>
      </c>
      <c r="AI77">
        <f t="shared" si="36"/>
        <v>-32093</v>
      </c>
      <c r="AK77">
        <f>'EOS GE24-F23-WEBLOAD'!$AL73</f>
        <v>1790101.5</v>
      </c>
      <c r="AL77">
        <f>'GE24-F23-WEBLOAD'!$AL73</f>
        <v>1769142.5</v>
      </c>
      <c r="AM77">
        <f t="shared" si="37"/>
        <v>20959</v>
      </c>
      <c r="AO77">
        <f>'EOS GE25-F23-WEBLOAD'!AL73</f>
        <v>1783773.4552904703</v>
      </c>
      <c r="AP77">
        <f>'GE25-F23-WEBLOAD'!AL73</f>
        <v>1752503.4552904703</v>
      </c>
      <c r="AQ77">
        <f t="shared" si="38"/>
        <v>31270</v>
      </c>
      <c r="AS77" s="7"/>
    </row>
    <row r="78" spans="1:45" x14ac:dyDescent="0.25">
      <c r="A78">
        <v>241</v>
      </c>
      <c r="B78">
        <v>1</v>
      </c>
      <c r="C78" t="s">
        <v>125</v>
      </c>
      <c r="D78" s="7">
        <f>'EOS GE24-F23-WEBLOAD'!H74</f>
        <v>26343503</v>
      </c>
      <c r="E78">
        <f>'GE24-F23-WEBLOAD'!H74</f>
        <v>25328588</v>
      </c>
      <c r="F78">
        <f t="shared" si="27"/>
        <v>1014915</v>
      </c>
      <c r="H78" s="7">
        <f>'EOS GE24-F23-WEBLOAD'!N74</f>
        <v>458709</v>
      </c>
      <c r="I78">
        <v>458709</v>
      </c>
      <c r="J78">
        <f t="shared" si="28"/>
        <v>0</v>
      </c>
      <c r="K78" s="7"/>
      <c r="M78" s="7">
        <f>'EOS GE25-F23-WEBLOAD'!H74</f>
        <v>26384888</v>
      </c>
      <c r="N78">
        <f>'GE25-F23-WEBLOAD'!H74</f>
        <v>24870139</v>
      </c>
      <c r="O78">
        <f t="shared" si="29"/>
        <v>1514749</v>
      </c>
      <c r="Q78" s="7">
        <f>'EOS GE25-F23-WEBLOAD'!N74</f>
        <v>461621</v>
      </c>
      <c r="R78">
        <v>461621</v>
      </c>
      <c r="S78">
        <f t="shared" si="30"/>
        <v>0</v>
      </c>
      <c r="T78" s="7"/>
      <c r="U78" s="7">
        <f>'EOS GE25-F23-WEBLOAD'!AA74</f>
        <v>2623631</v>
      </c>
      <c r="V78" s="7">
        <v>1793465</v>
      </c>
      <c r="W78" s="7">
        <f t="shared" si="31"/>
        <v>830166</v>
      </c>
      <c r="X78" s="7">
        <f>'GE25-F23-WEBLOAD'!AA74</f>
        <v>2623631</v>
      </c>
      <c r="Y78" s="7">
        <f>'GE25-F23-WEBLOAD'!AI74</f>
        <v>1977980</v>
      </c>
      <c r="Z78" s="7">
        <f t="shared" si="32"/>
        <v>645651</v>
      </c>
      <c r="AA78">
        <f t="shared" si="33"/>
        <v>184515</v>
      </c>
      <c r="AC78" s="7">
        <f>'EOS GE24-F23-WEBLOAD'!AA74</f>
        <v>2623631</v>
      </c>
      <c r="AD78" s="7">
        <f>'EOS GE24-F23-WEBLOAD'!AI74</f>
        <v>1793465</v>
      </c>
      <c r="AE78" s="7">
        <f t="shared" si="34"/>
        <v>830166</v>
      </c>
      <c r="AF78" s="7">
        <f>'GE24-F23-WEBLOAD'!AA74</f>
        <v>2671994</v>
      </c>
      <c r="AG78" s="7">
        <f>'GE24-F23-WEBLOAD'!AI74</f>
        <v>1651663</v>
      </c>
      <c r="AH78" s="7">
        <f t="shared" si="35"/>
        <v>1020331</v>
      </c>
      <c r="AI78">
        <f t="shared" si="36"/>
        <v>-190165</v>
      </c>
      <c r="AK78">
        <f>'EOS GE24-F23-WEBLOAD'!$AL74</f>
        <v>13845354.75</v>
      </c>
      <c r="AL78">
        <f>'GE24-F23-WEBLOAD'!$AL74</f>
        <v>13567067.75</v>
      </c>
      <c r="AM78">
        <f t="shared" si="37"/>
        <v>278287</v>
      </c>
      <c r="AO78">
        <f>'EOS GE25-F23-WEBLOAD'!AL74</f>
        <v>13890189.336192369</v>
      </c>
      <c r="AP78">
        <f>'GE25-F23-WEBLOAD'!AL74</f>
        <v>13469702.336192369</v>
      </c>
      <c r="AQ78">
        <f t="shared" si="38"/>
        <v>420487</v>
      </c>
      <c r="AS78" s="7"/>
    </row>
    <row r="79" spans="1:45" x14ac:dyDescent="0.25">
      <c r="A79">
        <v>242</v>
      </c>
      <c r="B79">
        <v>1</v>
      </c>
      <c r="C79" t="s">
        <v>126</v>
      </c>
      <c r="D79" s="7">
        <f>'EOS GE24-F23-WEBLOAD'!H75</f>
        <v>3591842</v>
      </c>
      <c r="E79">
        <f>'GE24-F23-WEBLOAD'!H75</f>
        <v>3453462</v>
      </c>
      <c r="F79">
        <f t="shared" si="27"/>
        <v>138380</v>
      </c>
      <c r="H79" s="7">
        <f>'EOS GE24-F23-WEBLOAD'!N75</f>
        <v>157233</v>
      </c>
      <c r="I79">
        <v>157233</v>
      </c>
      <c r="J79">
        <f t="shared" si="28"/>
        <v>0</v>
      </c>
      <c r="K79" s="7"/>
      <c r="M79" s="7">
        <f>'EOS GE25-F23-WEBLOAD'!H75</f>
        <v>3577883</v>
      </c>
      <c r="N79">
        <f>'GE25-F23-WEBLOAD'!H75</f>
        <v>3372478</v>
      </c>
      <c r="O79">
        <f t="shared" si="29"/>
        <v>205405</v>
      </c>
      <c r="Q79" s="7">
        <f>'EOS GE25-F23-WEBLOAD'!N75</f>
        <v>160356</v>
      </c>
      <c r="R79">
        <v>160356</v>
      </c>
      <c r="S79">
        <f t="shared" si="30"/>
        <v>0</v>
      </c>
      <c r="T79" s="7"/>
      <c r="U79" s="7">
        <f>'EOS GE25-F23-WEBLOAD'!AA75</f>
        <v>355774</v>
      </c>
      <c r="V79" s="7">
        <v>306941</v>
      </c>
      <c r="W79" s="7">
        <f t="shared" si="31"/>
        <v>48833</v>
      </c>
      <c r="X79" s="7">
        <f>'GE25-F23-WEBLOAD'!AA75</f>
        <v>355774</v>
      </c>
      <c r="Y79" s="7">
        <f>'GE25-F23-WEBLOAD'!AI75</f>
        <v>306941</v>
      </c>
      <c r="Z79" s="7">
        <f t="shared" si="32"/>
        <v>48833</v>
      </c>
      <c r="AA79">
        <f t="shared" si="33"/>
        <v>0</v>
      </c>
      <c r="AC79" s="7">
        <f>'EOS GE24-F23-WEBLOAD'!AA75</f>
        <v>355774</v>
      </c>
      <c r="AD79" s="7">
        <f>'EOS GE24-F23-WEBLOAD'!AI75</f>
        <v>306941</v>
      </c>
      <c r="AE79" s="7">
        <f t="shared" si="34"/>
        <v>48833</v>
      </c>
      <c r="AF79" s="7">
        <f>'GE24-F23-WEBLOAD'!AA75</f>
        <v>364317</v>
      </c>
      <c r="AG79" s="7">
        <f>'GE24-F23-WEBLOAD'!AI75</f>
        <v>276550</v>
      </c>
      <c r="AH79" s="7">
        <f t="shared" si="35"/>
        <v>87767</v>
      </c>
      <c r="AI79">
        <f t="shared" si="36"/>
        <v>-38934</v>
      </c>
      <c r="AK79">
        <f>'EOS GE24-F23-WEBLOAD'!$AL75</f>
        <v>1239641.75</v>
      </c>
      <c r="AL79">
        <f>'GE24-F23-WEBLOAD'!$AL75</f>
        <v>1223649.75</v>
      </c>
      <c r="AM79">
        <f t="shared" si="37"/>
        <v>15992</v>
      </c>
      <c r="AO79">
        <f>'EOS GE25-F23-WEBLOAD'!AL75</f>
        <v>1245793.3295977795</v>
      </c>
      <c r="AP79">
        <f>'GE25-F23-WEBLOAD'!AL75</f>
        <v>1220771.3295977805</v>
      </c>
      <c r="AQ79">
        <f t="shared" si="38"/>
        <v>25021.999999999069</v>
      </c>
      <c r="AS79" s="7"/>
    </row>
    <row r="80" spans="1:45" x14ac:dyDescent="0.25">
      <c r="A80">
        <v>252</v>
      </c>
      <c r="B80">
        <v>1</v>
      </c>
      <c r="C80" t="s">
        <v>127</v>
      </c>
      <c r="D80" s="7">
        <f>'EOS GE24-F23-WEBLOAD'!H76</f>
        <v>8155879</v>
      </c>
      <c r="E80">
        <f>'GE24-F23-WEBLOAD'!H76</f>
        <v>7841664</v>
      </c>
      <c r="F80">
        <f t="shared" si="27"/>
        <v>314215</v>
      </c>
      <c r="H80" s="7">
        <f>'EOS GE24-F23-WEBLOAD'!N76</f>
        <v>187747</v>
      </c>
      <c r="I80">
        <v>187747</v>
      </c>
      <c r="J80">
        <f t="shared" si="28"/>
        <v>0</v>
      </c>
      <c r="K80" s="7"/>
      <c r="M80" s="7">
        <f>'EOS GE25-F23-WEBLOAD'!H76</f>
        <v>8253742</v>
      </c>
      <c r="N80">
        <f>'GE25-F23-WEBLOAD'!H76</f>
        <v>7779897</v>
      </c>
      <c r="O80">
        <f t="shared" si="29"/>
        <v>473845</v>
      </c>
      <c r="Q80" s="7">
        <f>'EOS GE25-F23-WEBLOAD'!N76</f>
        <v>191752</v>
      </c>
      <c r="R80">
        <v>191752</v>
      </c>
      <c r="S80">
        <f t="shared" si="30"/>
        <v>0</v>
      </c>
      <c r="T80" s="7"/>
      <c r="U80" s="7">
        <f>'EOS GE25-F23-WEBLOAD'!AA76</f>
        <v>820726</v>
      </c>
      <c r="V80" s="7">
        <v>820726</v>
      </c>
      <c r="W80" s="7">
        <f t="shared" si="31"/>
        <v>0</v>
      </c>
      <c r="X80" s="7">
        <f>'GE25-F23-WEBLOAD'!AA76</f>
        <v>820726</v>
      </c>
      <c r="Y80" s="7">
        <f>'GE25-F23-WEBLOAD'!AI76</f>
        <v>820726</v>
      </c>
      <c r="Z80" s="7">
        <f t="shared" si="32"/>
        <v>0</v>
      </c>
      <c r="AA80">
        <f t="shared" si="33"/>
        <v>0</v>
      </c>
      <c r="AC80" s="7">
        <f>'EOS GE24-F23-WEBLOAD'!AA76</f>
        <v>820726</v>
      </c>
      <c r="AD80" s="7">
        <f>'EOS GE24-F23-WEBLOAD'!AI76</f>
        <v>820726</v>
      </c>
      <c r="AE80" s="7">
        <f t="shared" si="34"/>
        <v>0</v>
      </c>
      <c r="AF80" s="7">
        <f>'GE24-F23-WEBLOAD'!AA76</f>
        <v>827242</v>
      </c>
      <c r="AG80" s="7">
        <f>'GE24-F23-WEBLOAD'!AI76</f>
        <v>787669</v>
      </c>
      <c r="AH80" s="7">
        <f t="shared" si="35"/>
        <v>39573</v>
      </c>
      <c r="AI80">
        <f t="shared" si="36"/>
        <v>-39573</v>
      </c>
      <c r="AK80">
        <f>'EOS GE24-F23-WEBLOAD'!$AL76</f>
        <v>2445641.25</v>
      </c>
      <c r="AL80">
        <f>'GE24-F23-WEBLOAD'!$AL76</f>
        <v>2423908.25</v>
      </c>
      <c r="AM80">
        <f t="shared" si="37"/>
        <v>21733</v>
      </c>
      <c r="AO80">
        <f>'EOS GE25-F23-WEBLOAD'!AL76</f>
        <v>2403696.5413503703</v>
      </c>
      <c r="AP80">
        <f>'GE25-F23-WEBLOAD'!AL76</f>
        <v>2372866.5413503703</v>
      </c>
      <c r="AQ80">
        <f t="shared" si="38"/>
        <v>30830</v>
      </c>
      <c r="AS80" s="7"/>
    </row>
    <row r="81" spans="1:45" x14ac:dyDescent="0.25">
      <c r="A81">
        <v>253</v>
      </c>
      <c r="B81">
        <v>1</v>
      </c>
      <c r="C81" t="s">
        <v>128</v>
      </c>
      <c r="D81" s="7">
        <f>'EOS GE24-F23-WEBLOAD'!H77</f>
        <v>5587626</v>
      </c>
      <c r="E81">
        <f>'GE24-F23-WEBLOAD'!H77</f>
        <v>5372356</v>
      </c>
      <c r="F81">
        <f t="shared" si="27"/>
        <v>215270</v>
      </c>
      <c r="H81" s="7">
        <f>'EOS GE24-F23-WEBLOAD'!N77</f>
        <v>147483</v>
      </c>
      <c r="I81">
        <v>147483</v>
      </c>
      <c r="J81">
        <f t="shared" si="28"/>
        <v>0</v>
      </c>
      <c r="K81" s="7"/>
      <c r="M81" s="7">
        <f>'EOS GE25-F23-WEBLOAD'!H77</f>
        <v>5629669</v>
      </c>
      <c r="N81">
        <f>'GE25-F23-WEBLOAD'!H77</f>
        <v>5306472</v>
      </c>
      <c r="O81">
        <f t="shared" si="29"/>
        <v>323197</v>
      </c>
      <c r="Q81" s="7">
        <f>'EOS GE25-F23-WEBLOAD'!N77</f>
        <v>148592</v>
      </c>
      <c r="R81">
        <v>148592</v>
      </c>
      <c r="S81">
        <f t="shared" si="30"/>
        <v>0</v>
      </c>
      <c r="T81" s="7"/>
      <c r="U81" s="7">
        <f>'EOS GE25-F23-WEBLOAD'!AA77</f>
        <v>559797</v>
      </c>
      <c r="V81" s="7">
        <v>327390</v>
      </c>
      <c r="W81" s="7">
        <f t="shared" si="31"/>
        <v>232407</v>
      </c>
      <c r="X81" s="7">
        <f>'GE25-F23-WEBLOAD'!AA77</f>
        <v>559797</v>
      </c>
      <c r="Y81" s="7">
        <f>'GE25-F23-WEBLOAD'!AI77</f>
        <v>361072</v>
      </c>
      <c r="Z81" s="7">
        <f t="shared" si="32"/>
        <v>198725</v>
      </c>
      <c r="AA81">
        <f t="shared" si="33"/>
        <v>33682</v>
      </c>
      <c r="AC81" s="7">
        <f>'EOS GE24-F23-WEBLOAD'!AA77</f>
        <v>559797</v>
      </c>
      <c r="AD81" s="7">
        <f>'EOS GE24-F23-WEBLOAD'!AI77</f>
        <v>327390</v>
      </c>
      <c r="AE81" s="7">
        <f t="shared" si="34"/>
        <v>232407</v>
      </c>
      <c r="AF81" s="7">
        <f>'GE24-F23-WEBLOAD'!AA77</f>
        <v>566747</v>
      </c>
      <c r="AG81" s="7">
        <f>'GE24-F23-WEBLOAD'!AI77</f>
        <v>315090</v>
      </c>
      <c r="AH81" s="7">
        <f t="shared" si="35"/>
        <v>251657</v>
      </c>
      <c r="AI81">
        <f t="shared" si="36"/>
        <v>-19250</v>
      </c>
      <c r="AK81">
        <f>'EOS GE24-F23-WEBLOAD'!$AL77</f>
        <v>1326048</v>
      </c>
      <c r="AL81">
        <f>'GE24-F23-WEBLOAD'!$AL77</f>
        <v>1314308</v>
      </c>
      <c r="AM81">
        <f t="shared" si="37"/>
        <v>11740</v>
      </c>
      <c r="AO81">
        <f>'EOS GE25-F23-WEBLOAD'!AL77</f>
        <v>1339963.2441655602</v>
      </c>
      <c r="AP81">
        <f>'GE25-F23-WEBLOAD'!AL77</f>
        <v>1321306.2441655602</v>
      </c>
      <c r="AQ81">
        <f t="shared" si="38"/>
        <v>18657</v>
      </c>
      <c r="AS81" s="7"/>
    </row>
    <row r="82" spans="1:45" x14ac:dyDescent="0.25">
      <c r="A82">
        <v>255</v>
      </c>
      <c r="B82">
        <v>1</v>
      </c>
      <c r="C82" t="s">
        <v>604</v>
      </c>
      <c r="D82" s="7">
        <f>'EOS GE24-F23-WEBLOAD'!H78</f>
        <v>11740582</v>
      </c>
      <c r="E82">
        <f>'GE24-F23-WEBLOAD'!H78</f>
        <v>11288262</v>
      </c>
      <c r="F82">
        <f t="shared" si="27"/>
        <v>452320</v>
      </c>
      <c r="H82" s="7">
        <f>'EOS GE24-F23-WEBLOAD'!N78</f>
        <v>220766</v>
      </c>
      <c r="I82">
        <v>220766</v>
      </c>
      <c r="J82">
        <f t="shared" si="28"/>
        <v>0</v>
      </c>
      <c r="K82" s="7"/>
      <c r="M82" s="7">
        <f>'EOS GE25-F23-WEBLOAD'!H78</f>
        <v>12258292</v>
      </c>
      <c r="N82">
        <f>'GE25-F23-WEBLOAD'!H78</f>
        <v>11554547</v>
      </c>
      <c r="O82">
        <f t="shared" si="29"/>
        <v>703745</v>
      </c>
      <c r="Q82" s="7">
        <f>'EOS GE25-F23-WEBLOAD'!N78</f>
        <v>230788</v>
      </c>
      <c r="R82">
        <v>230788</v>
      </c>
      <c r="S82">
        <f t="shared" si="30"/>
        <v>0</v>
      </c>
      <c r="T82" s="7"/>
      <c r="U82" s="7">
        <f>'EOS GE25-F23-WEBLOAD'!AA78</f>
        <v>1218926</v>
      </c>
      <c r="V82" s="7">
        <v>1092683</v>
      </c>
      <c r="W82" s="7">
        <f t="shared" si="31"/>
        <v>126243</v>
      </c>
      <c r="X82" s="7">
        <f>'GE25-F23-WEBLOAD'!AA78</f>
        <v>1218926</v>
      </c>
      <c r="Y82" s="7">
        <f>'GE25-F23-WEBLOAD'!AI78</f>
        <v>1092683</v>
      </c>
      <c r="Z82" s="7">
        <f t="shared" si="32"/>
        <v>126243</v>
      </c>
      <c r="AA82">
        <f t="shared" si="33"/>
        <v>0</v>
      </c>
      <c r="AC82" s="7">
        <f>'EOS GE24-F23-WEBLOAD'!AA78</f>
        <v>1218926</v>
      </c>
      <c r="AD82" s="7">
        <f>'EOS GE24-F23-WEBLOAD'!AI78</f>
        <v>1092683</v>
      </c>
      <c r="AE82" s="7">
        <f t="shared" si="34"/>
        <v>126243</v>
      </c>
      <c r="AF82" s="7">
        <f>'GE24-F23-WEBLOAD'!AA78</f>
        <v>1190835</v>
      </c>
      <c r="AG82" s="7">
        <f>'GE24-F23-WEBLOAD'!AI78</f>
        <v>1012873</v>
      </c>
      <c r="AH82" s="7">
        <f t="shared" si="35"/>
        <v>177962</v>
      </c>
      <c r="AI82">
        <f t="shared" si="36"/>
        <v>-51719</v>
      </c>
      <c r="AK82">
        <f>'EOS GE24-F23-WEBLOAD'!$AL78</f>
        <v>2451863.75</v>
      </c>
      <c r="AL82">
        <f>'GE24-F23-WEBLOAD'!$AL78</f>
        <v>2432011.75</v>
      </c>
      <c r="AM82">
        <f t="shared" si="37"/>
        <v>19852</v>
      </c>
      <c r="AO82">
        <f>'EOS GE25-F23-WEBLOAD'!AL78</f>
        <v>2479273.1362203192</v>
      </c>
      <c r="AP82">
        <f>'GE25-F23-WEBLOAD'!AL78</f>
        <v>2450543.1362203192</v>
      </c>
      <c r="AQ82">
        <f t="shared" si="38"/>
        <v>28730</v>
      </c>
      <c r="AS82" s="7"/>
    </row>
    <row r="83" spans="1:45" x14ac:dyDescent="0.25">
      <c r="A83">
        <v>256</v>
      </c>
      <c r="B83">
        <v>1</v>
      </c>
      <c r="C83" t="s">
        <v>130</v>
      </c>
      <c r="D83" s="7">
        <f>'EOS GE24-F23-WEBLOAD'!H79</f>
        <v>19202648</v>
      </c>
      <c r="E83">
        <f>'GE24-F23-WEBLOAD'!H79</f>
        <v>18462843</v>
      </c>
      <c r="F83">
        <f t="shared" si="27"/>
        <v>739805</v>
      </c>
      <c r="H83" s="7">
        <f>'EOS GE24-F23-WEBLOAD'!N79</f>
        <v>481504.20501161634</v>
      </c>
      <c r="I83">
        <v>415378.82660604053</v>
      </c>
      <c r="J83">
        <f t="shared" si="28"/>
        <v>66125.378405575815</v>
      </c>
      <c r="K83" s="7"/>
      <c r="M83" s="7">
        <f>'EOS GE25-F23-WEBLOAD'!H79</f>
        <v>19102432</v>
      </c>
      <c r="N83">
        <f>'GE25-F23-WEBLOAD'!H79</f>
        <v>18005767</v>
      </c>
      <c r="O83">
        <f t="shared" si="29"/>
        <v>1096665</v>
      </c>
      <c r="Q83" s="7">
        <f>'EOS GE25-F23-WEBLOAD'!N79</f>
        <v>473520.10714013688</v>
      </c>
      <c r="R83">
        <v>412929.13571287121</v>
      </c>
      <c r="S83">
        <f t="shared" si="30"/>
        <v>60590.971427265671</v>
      </c>
      <c r="T83" s="7"/>
      <c r="U83" s="7">
        <f>'EOS GE25-F23-WEBLOAD'!AA79</f>
        <v>1899486</v>
      </c>
      <c r="V83" s="7">
        <v>1899486</v>
      </c>
      <c r="W83" s="7">
        <f t="shared" si="31"/>
        <v>0</v>
      </c>
      <c r="X83" s="7">
        <f>'GE25-F23-WEBLOAD'!AA79</f>
        <v>1899486</v>
      </c>
      <c r="Y83" s="7">
        <f>'GE25-F23-WEBLOAD'!AI79</f>
        <v>1899486</v>
      </c>
      <c r="Z83" s="7">
        <f t="shared" si="32"/>
        <v>0</v>
      </c>
      <c r="AA83">
        <f t="shared" si="33"/>
        <v>0</v>
      </c>
      <c r="AC83" s="7">
        <f>'EOS GE24-F23-WEBLOAD'!AA79</f>
        <v>1899486</v>
      </c>
      <c r="AD83" s="7">
        <f>'EOS GE24-F23-WEBLOAD'!AI79</f>
        <v>1899486</v>
      </c>
      <c r="AE83" s="7">
        <f t="shared" si="34"/>
        <v>0</v>
      </c>
      <c r="AF83" s="7">
        <f>'GE24-F23-WEBLOAD'!AA79</f>
        <v>1947705</v>
      </c>
      <c r="AG83" s="7">
        <f>'GE24-F23-WEBLOAD'!AI79</f>
        <v>1947705</v>
      </c>
      <c r="AH83" s="7">
        <f t="shared" si="35"/>
        <v>0</v>
      </c>
      <c r="AI83">
        <f t="shared" si="36"/>
        <v>0</v>
      </c>
      <c r="AK83">
        <f>'EOS GE24-F23-WEBLOAD'!$AL79</f>
        <v>9589581.076606039</v>
      </c>
      <c r="AL83">
        <f>'GE24-F23-WEBLOAD'!$AL79</f>
        <v>9505263.076606039</v>
      </c>
      <c r="AM83">
        <f t="shared" si="37"/>
        <v>84318</v>
      </c>
      <c r="AO83">
        <f>'EOS GE25-F23-WEBLOAD'!AL79</f>
        <v>9442116.5570867099</v>
      </c>
      <c r="AP83">
        <f>'GE25-F23-WEBLOAD'!AL79</f>
        <v>9323981.5890867114</v>
      </c>
      <c r="AQ83">
        <f t="shared" si="38"/>
        <v>118134.96799999848</v>
      </c>
      <c r="AS83" s="7"/>
    </row>
    <row r="84" spans="1:45" x14ac:dyDescent="0.25">
      <c r="A84">
        <v>261</v>
      </c>
      <c r="B84">
        <v>1</v>
      </c>
      <c r="C84" t="s">
        <v>131</v>
      </c>
      <c r="D84" s="7">
        <f>'EOS GE24-F23-WEBLOAD'!H80</f>
        <v>2562542</v>
      </c>
      <c r="E84">
        <f>'GE24-F23-WEBLOAD'!H80</f>
        <v>2463817</v>
      </c>
      <c r="F84">
        <f t="shared" si="27"/>
        <v>98725</v>
      </c>
      <c r="H84" s="7">
        <f>'EOS GE24-F23-WEBLOAD'!N80</f>
        <v>113638</v>
      </c>
      <c r="I84">
        <v>113638</v>
      </c>
      <c r="J84">
        <f t="shared" si="28"/>
        <v>0</v>
      </c>
      <c r="K84" s="7"/>
      <c r="M84" s="7">
        <f>'EOS GE25-F23-WEBLOAD'!H80</f>
        <v>2631353</v>
      </c>
      <c r="N84">
        <f>'GE25-F23-WEBLOAD'!H80</f>
        <v>2480288</v>
      </c>
      <c r="O84">
        <f t="shared" si="29"/>
        <v>151065</v>
      </c>
      <c r="Q84" s="7">
        <f>'EOS GE25-F23-WEBLOAD'!N80</f>
        <v>116690</v>
      </c>
      <c r="R84">
        <v>116690</v>
      </c>
      <c r="S84">
        <f t="shared" si="30"/>
        <v>0</v>
      </c>
      <c r="T84" s="7"/>
      <c r="U84" s="7">
        <f>'EOS GE25-F23-WEBLOAD'!AA80</f>
        <v>261654</v>
      </c>
      <c r="V84" s="7">
        <v>234546</v>
      </c>
      <c r="W84" s="7">
        <f t="shared" si="31"/>
        <v>27108</v>
      </c>
      <c r="X84" s="7">
        <f>'GE25-F23-WEBLOAD'!AA80</f>
        <v>261654</v>
      </c>
      <c r="Y84" s="7">
        <f>'GE25-F23-WEBLOAD'!AI80</f>
        <v>234546</v>
      </c>
      <c r="Z84" s="7">
        <f t="shared" si="32"/>
        <v>27108</v>
      </c>
      <c r="AA84">
        <f t="shared" si="33"/>
        <v>0</v>
      </c>
      <c r="AC84" s="7">
        <f>'EOS GE24-F23-WEBLOAD'!AA80</f>
        <v>261654</v>
      </c>
      <c r="AD84" s="7">
        <f>'EOS GE24-F23-WEBLOAD'!AI80</f>
        <v>234546</v>
      </c>
      <c r="AE84" s="7">
        <f t="shared" si="34"/>
        <v>27108</v>
      </c>
      <c r="AF84" s="7">
        <f>'GE24-F23-WEBLOAD'!AA80</f>
        <v>259916</v>
      </c>
      <c r="AG84" s="7">
        <f>'GE24-F23-WEBLOAD'!AI80</f>
        <v>219790</v>
      </c>
      <c r="AH84" s="7">
        <f t="shared" si="35"/>
        <v>40126</v>
      </c>
      <c r="AI84">
        <f t="shared" si="36"/>
        <v>-13018</v>
      </c>
      <c r="AK84">
        <f>'EOS GE24-F23-WEBLOAD'!$AL80</f>
        <v>1065072</v>
      </c>
      <c r="AL84">
        <f>'GE24-F23-WEBLOAD'!$AL80</f>
        <v>1052867</v>
      </c>
      <c r="AM84">
        <f t="shared" si="37"/>
        <v>12205</v>
      </c>
      <c r="AO84">
        <f>'EOS GE25-F23-WEBLOAD'!AL80</f>
        <v>1076914.8295321302</v>
      </c>
      <c r="AP84">
        <f>'GE25-F23-WEBLOAD'!AL80</f>
        <v>1058327.8295321302</v>
      </c>
      <c r="AQ84">
        <f t="shared" si="38"/>
        <v>18587</v>
      </c>
      <c r="AS84" s="7"/>
    </row>
    <row r="85" spans="1:45" x14ac:dyDescent="0.25">
      <c r="A85">
        <v>264</v>
      </c>
      <c r="B85">
        <v>1</v>
      </c>
      <c r="C85" t="s">
        <v>132</v>
      </c>
      <c r="D85" s="7">
        <f>'EOS GE24-F23-WEBLOAD'!H81</f>
        <v>730931</v>
      </c>
      <c r="E85">
        <f>'GE24-F23-WEBLOAD'!H81</f>
        <v>702771</v>
      </c>
      <c r="F85">
        <f t="shared" si="27"/>
        <v>28160</v>
      </c>
      <c r="H85" s="7">
        <f>'EOS GE24-F23-WEBLOAD'!N81</f>
        <v>58474</v>
      </c>
      <c r="I85">
        <v>58474</v>
      </c>
      <c r="J85">
        <f t="shared" si="28"/>
        <v>0</v>
      </c>
      <c r="K85" s="7"/>
      <c r="M85" s="7">
        <f>'EOS GE25-F23-WEBLOAD'!H81</f>
        <v>709169</v>
      </c>
      <c r="N85">
        <f>'GE25-F23-WEBLOAD'!H81</f>
        <v>668456</v>
      </c>
      <c r="O85">
        <f t="shared" si="29"/>
        <v>40713</v>
      </c>
      <c r="Q85" s="7">
        <f>'EOS GE25-F23-WEBLOAD'!N81</f>
        <v>57810</v>
      </c>
      <c r="R85">
        <v>57810</v>
      </c>
      <c r="S85">
        <f t="shared" si="30"/>
        <v>0</v>
      </c>
      <c r="T85" s="7"/>
      <c r="U85" s="7">
        <f>'EOS GE25-F23-WEBLOAD'!AA81</f>
        <v>70518</v>
      </c>
      <c r="V85" s="7">
        <v>58383</v>
      </c>
      <c r="W85" s="7">
        <f t="shared" si="31"/>
        <v>12135</v>
      </c>
      <c r="X85" s="7">
        <f>'GE25-F23-WEBLOAD'!AA81</f>
        <v>70518</v>
      </c>
      <c r="Y85" s="7">
        <f>'GE25-F23-WEBLOAD'!AI81</f>
        <v>60023</v>
      </c>
      <c r="Z85" s="7">
        <f t="shared" si="32"/>
        <v>10495</v>
      </c>
      <c r="AA85">
        <f t="shared" si="33"/>
        <v>1640</v>
      </c>
      <c r="AC85" s="7">
        <f>'EOS GE24-F23-WEBLOAD'!AA81</f>
        <v>70518</v>
      </c>
      <c r="AD85" s="7">
        <f>'EOS GE24-F23-WEBLOAD'!AI81</f>
        <v>58383</v>
      </c>
      <c r="AE85" s="7">
        <f t="shared" si="34"/>
        <v>12135</v>
      </c>
      <c r="AF85" s="7">
        <f>'GE24-F23-WEBLOAD'!AA81</f>
        <v>74138</v>
      </c>
      <c r="AG85" s="7">
        <f>'GE24-F23-WEBLOAD'!AI81</f>
        <v>61130</v>
      </c>
      <c r="AH85" s="7">
        <f t="shared" si="35"/>
        <v>13008</v>
      </c>
      <c r="AI85">
        <f t="shared" si="36"/>
        <v>-873</v>
      </c>
      <c r="AK85">
        <f>'EOS GE24-F23-WEBLOAD'!$AL81</f>
        <v>913360</v>
      </c>
      <c r="AL85">
        <f>'GE24-F23-WEBLOAD'!$AL81</f>
        <v>895603</v>
      </c>
      <c r="AM85">
        <f t="shared" si="37"/>
        <v>17757</v>
      </c>
      <c r="AO85">
        <f>'EOS GE25-F23-WEBLOAD'!AL81</f>
        <v>903681.03709442005</v>
      </c>
      <c r="AP85">
        <f>'GE25-F23-WEBLOAD'!AL81</f>
        <v>876534.03709442005</v>
      </c>
      <c r="AQ85">
        <f t="shared" si="38"/>
        <v>27147</v>
      </c>
      <c r="AS85" s="7"/>
    </row>
    <row r="86" spans="1:45" x14ac:dyDescent="0.25">
      <c r="A86">
        <v>270</v>
      </c>
      <c r="B86">
        <v>1</v>
      </c>
      <c r="C86" t="s">
        <v>133</v>
      </c>
      <c r="D86" s="7">
        <f>'EOS GE24-F23-WEBLOAD'!H82</f>
        <v>50802574</v>
      </c>
      <c r="E86">
        <f>'GE24-F23-WEBLOAD'!H82</f>
        <v>48845344</v>
      </c>
      <c r="F86">
        <f t="shared" si="27"/>
        <v>1957230</v>
      </c>
      <c r="H86" s="7">
        <f>'EOS GE24-F23-WEBLOAD'!N82</f>
        <v>222207.54510099592</v>
      </c>
      <c r="I86">
        <v>115547.92345251788</v>
      </c>
      <c r="J86">
        <f t="shared" si="28"/>
        <v>106659.62164847805</v>
      </c>
      <c r="K86" s="7"/>
      <c r="M86" s="7">
        <f>'EOS GE25-F23-WEBLOAD'!H82</f>
        <v>51229116</v>
      </c>
      <c r="N86">
        <f>'GE25-F23-WEBLOAD'!H82</f>
        <v>48288068</v>
      </c>
      <c r="O86">
        <f t="shared" si="29"/>
        <v>2941048</v>
      </c>
      <c r="Q86" s="7">
        <f>'EOS GE25-F23-WEBLOAD'!N82</f>
        <v>184469.07465007296</v>
      </c>
      <c r="R86">
        <v>95923.918818037942</v>
      </c>
      <c r="S86">
        <f t="shared" si="30"/>
        <v>88545.155832035016</v>
      </c>
      <c r="T86" s="7"/>
      <c r="U86" s="7">
        <f>'EOS GE25-F23-WEBLOAD'!AA82</f>
        <v>5094064</v>
      </c>
      <c r="V86" s="7">
        <v>5094064</v>
      </c>
      <c r="W86" s="7">
        <f t="shared" si="31"/>
        <v>0</v>
      </c>
      <c r="X86" s="7">
        <f>'GE25-F23-WEBLOAD'!AA82</f>
        <v>5094064</v>
      </c>
      <c r="Y86" s="7">
        <f>'GE25-F23-WEBLOAD'!AI82</f>
        <v>5094064</v>
      </c>
      <c r="Z86" s="7">
        <f t="shared" si="32"/>
        <v>0</v>
      </c>
      <c r="AA86">
        <f t="shared" si="33"/>
        <v>0</v>
      </c>
      <c r="AC86" s="7">
        <f>'EOS GE24-F23-WEBLOAD'!AA82</f>
        <v>5094064</v>
      </c>
      <c r="AD86" s="7">
        <f>'EOS GE24-F23-WEBLOAD'!AI82</f>
        <v>5094064</v>
      </c>
      <c r="AE86" s="7">
        <f t="shared" si="34"/>
        <v>0</v>
      </c>
      <c r="AF86" s="7">
        <f>'GE24-F23-WEBLOAD'!AA82</f>
        <v>5152853</v>
      </c>
      <c r="AG86" s="7">
        <f>'GE24-F23-WEBLOAD'!AI82</f>
        <v>5152853</v>
      </c>
      <c r="AH86" s="7">
        <f t="shared" si="35"/>
        <v>0</v>
      </c>
      <c r="AI86">
        <f t="shared" si="36"/>
        <v>0</v>
      </c>
      <c r="AK86">
        <f>'EOS GE24-F23-WEBLOAD'!$AL82</f>
        <v>31076064.923452526</v>
      </c>
      <c r="AL86">
        <f>'GE24-F23-WEBLOAD'!$AL82</f>
        <v>30789207.923452526</v>
      </c>
      <c r="AM86">
        <f t="shared" si="37"/>
        <v>286857</v>
      </c>
      <c r="AO86">
        <f>'EOS GE25-F23-WEBLOAD'!AL82</f>
        <v>30318264.901347265</v>
      </c>
      <c r="AP86">
        <f>'GE25-F23-WEBLOAD'!AL82</f>
        <v>29955189.575347275</v>
      </c>
      <c r="AQ86">
        <f t="shared" si="38"/>
        <v>363075.32599999011</v>
      </c>
      <c r="AS86" s="7"/>
    </row>
    <row r="87" spans="1:45" x14ac:dyDescent="0.25">
      <c r="A87">
        <v>271</v>
      </c>
      <c r="B87">
        <v>1</v>
      </c>
      <c r="C87" t="s">
        <v>134</v>
      </c>
      <c r="D87" s="7">
        <f>'EOS GE24-F23-WEBLOAD'!H83</f>
        <v>78424064</v>
      </c>
      <c r="E87">
        <f>'GE24-F23-WEBLOAD'!H83</f>
        <v>75402683</v>
      </c>
      <c r="F87">
        <f t="shared" si="27"/>
        <v>3021381</v>
      </c>
      <c r="H87" s="7">
        <f>'EOS GE24-F23-WEBLOAD'!N83</f>
        <v>0</v>
      </c>
      <c r="I87">
        <v>0</v>
      </c>
      <c r="J87">
        <f t="shared" si="28"/>
        <v>0</v>
      </c>
      <c r="K87" s="7"/>
      <c r="M87" s="7">
        <f>'EOS GE25-F23-WEBLOAD'!H83</f>
        <v>78585580</v>
      </c>
      <c r="N87">
        <f>'GE25-F23-WEBLOAD'!H83</f>
        <v>74074006</v>
      </c>
      <c r="O87">
        <f t="shared" si="29"/>
        <v>4511574</v>
      </c>
      <c r="Q87" s="7">
        <f>'EOS GE25-F23-WEBLOAD'!N83</f>
        <v>0</v>
      </c>
      <c r="R87">
        <v>0</v>
      </c>
      <c r="S87">
        <f t="shared" si="30"/>
        <v>0</v>
      </c>
      <c r="T87" s="7"/>
      <c r="U87" s="7">
        <f>'EOS GE25-F23-WEBLOAD'!AA83</f>
        <v>7814306</v>
      </c>
      <c r="V87" s="7">
        <v>7814306</v>
      </c>
      <c r="W87" s="7">
        <f t="shared" si="31"/>
        <v>0</v>
      </c>
      <c r="X87" s="7">
        <f>'GE25-F23-WEBLOAD'!AA83</f>
        <v>7814306</v>
      </c>
      <c r="Y87" s="7">
        <f>'GE25-F23-WEBLOAD'!AI83</f>
        <v>7814306</v>
      </c>
      <c r="Z87" s="7">
        <f t="shared" si="32"/>
        <v>0</v>
      </c>
      <c r="AA87">
        <f t="shared" si="33"/>
        <v>0</v>
      </c>
      <c r="AC87" s="7">
        <f>'EOS GE24-F23-WEBLOAD'!AA83</f>
        <v>7814306</v>
      </c>
      <c r="AD87" s="7">
        <f>'EOS GE24-F23-WEBLOAD'!AI83</f>
        <v>7814306</v>
      </c>
      <c r="AE87" s="7">
        <f t="shared" si="34"/>
        <v>0</v>
      </c>
      <c r="AF87" s="7">
        <f>'GE24-F23-WEBLOAD'!AA83</f>
        <v>7954472</v>
      </c>
      <c r="AG87" s="7">
        <f>'GE24-F23-WEBLOAD'!AI83</f>
        <v>7954472</v>
      </c>
      <c r="AH87" s="7">
        <f t="shared" si="35"/>
        <v>0</v>
      </c>
      <c r="AI87">
        <f t="shared" si="36"/>
        <v>0</v>
      </c>
      <c r="AK87">
        <f>'EOS GE24-F23-WEBLOAD'!$AL83</f>
        <v>48718548.5</v>
      </c>
      <c r="AL87">
        <f>'GE24-F23-WEBLOAD'!$AL83</f>
        <v>48201992.5</v>
      </c>
      <c r="AM87">
        <f t="shared" si="37"/>
        <v>516556</v>
      </c>
      <c r="AO87">
        <f>'EOS GE25-F23-WEBLOAD'!AL83</f>
        <v>48908052.456488803</v>
      </c>
      <c r="AP87">
        <f>'GE25-F23-WEBLOAD'!AL83</f>
        <v>48122525.456488803</v>
      </c>
      <c r="AQ87">
        <f t="shared" si="38"/>
        <v>785527</v>
      </c>
      <c r="AS87" s="7"/>
    </row>
    <row r="88" spans="1:45" x14ac:dyDescent="0.25">
      <c r="A88">
        <v>272</v>
      </c>
      <c r="B88">
        <v>1</v>
      </c>
      <c r="C88" t="s">
        <v>135</v>
      </c>
      <c r="D88" s="7">
        <f>'EOS GE24-F23-WEBLOAD'!H84</f>
        <v>69970959</v>
      </c>
      <c r="E88">
        <f>'GE24-F23-WEBLOAD'!H84</f>
        <v>67275244</v>
      </c>
      <c r="F88">
        <f t="shared" si="27"/>
        <v>2695715</v>
      </c>
      <c r="H88" s="7">
        <f>'EOS GE24-F23-WEBLOAD'!N84</f>
        <v>79959.643566622399</v>
      </c>
      <c r="I88">
        <v>41579.014654643644</v>
      </c>
      <c r="J88">
        <f t="shared" si="28"/>
        <v>38380.628911978754</v>
      </c>
      <c r="K88" s="7"/>
      <c r="M88" s="7">
        <f>'EOS GE25-F23-WEBLOAD'!H84</f>
        <v>71349431</v>
      </c>
      <c r="N88">
        <f>'GE25-F23-WEBLOAD'!H84</f>
        <v>67253282</v>
      </c>
      <c r="O88">
        <f t="shared" si="29"/>
        <v>4096149</v>
      </c>
      <c r="Q88" s="7">
        <f>'EOS GE25-F23-WEBLOAD'!N84</f>
        <v>57465.955963217813</v>
      </c>
      <c r="R88">
        <v>29882.297100873264</v>
      </c>
      <c r="S88">
        <f t="shared" si="30"/>
        <v>27583.65886234455</v>
      </c>
      <c r="T88" s="7"/>
      <c r="U88" s="7">
        <f>'EOS GE25-F23-WEBLOAD'!AA84</f>
        <v>7094766</v>
      </c>
      <c r="V88" s="7">
        <v>7094766</v>
      </c>
      <c r="W88" s="7">
        <f t="shared" si="31"/>
        <v>0</v>
      </c>
      <c r="X88" s="7">
        <f>'GE25-F23-WEBLOAD'!AA84</f>
        <v>7094766</v>
      </c>
      <c r="Y88" s="7">
        <f>'GE25-F23-WEBLOAD'!AI84</f>
        <v>7094766</v>
      </c>
      <c r="Z88" s="7">
        <f t="shared" si="32"/>
        <v>0</v>
      </c>
      <c r="AA88">
        <f t="shared" si="33"/>
        <v>0</v>
      </c>
      <c r="AC88" s="7">
        <f>'EOS GE24-F23-WEBLOAD'!AA84</f>
        <v>7094766</v>
      </c>
      <c r="AD88" s="7">
        <f>'EOS GE24-F23-WEBLOAD'!AI84</f>
        <v>7094766</v>
      </c>
      <c r="AE88" s="7">
        <f t="shared" si="34"/>
        <v>0</v>
      </c>
      <c r="AF88" s="7">
        <f>'GE24-F23-WEBLOAD'!AA84</f>
        <v>7097082</v>
      </c>
      <c r="AG88" s="7">
        <f>'GE24-F23-WEBLOAD'!AI84</f>
        <v>7097082</v>
      </c>
      <c r="AH88" s="7">
        <f t="shared" si="35"/>
        <v>0</v>
      </c>
      <c r="AI88">
        <f t="shared" si="36"/>
        <v>0</v>
      </c>
      <c r="AK88">
        <f>'EOS GE24-F23-WEBLOAD'!$AL84</f>
        <v>36199850.514654636</v>
      </c>
      <c r="AL88">
        <f>'GE24-F23-WEBLOAD'!$AL84</f>
        <v>36023081.514654636</v>
      </c>
      <c r="AM88">
        <f t="shared" si="37"/>
        <v>176769</v>
      </c>
      <c r="AO88">
        <f>'EOS GE25-F23-WEBLOAD'!AL84</f>
        <v>36528943.25676769</v>
      </c>
      <c r="AP88">
        <f>'GE25-F23-WEBLOAD'!AL84</f>
        <v>36286084.27876769</v>
      </c>
      <c r="AQ88">
        <f t="shared" si="38"/>
        <v>242858.97800000012</v>
      </c>
      <c r="AS88" s="7"/>
    </row>
    <row r="89" spans="1:45" x14ac:dyDescent="0.25">
      <c r="A89">
        <v>273</v>
      </c>
      <c r="B89">
        <v>1</v>
      </c>
      <c r="C89" t="s">
        <v>136</v>
      </c>
      <c r="D89" s="7">
        <f>'EOS GE24-F23-WEBLOAD'!H85</f>
        <v>66807397</v>
      </c>
      <c r="E89">
        <f>'GE24-F23-WEBLOAD'!H85</f>
        <v>64233562</v>
      </c>
      <c r="F89">
        <f t="shared" si="27"/>
        <v>2573835</v>
      </c>
      <c r="H89" s="7">
        <f>'EOS GE24-F23-WEBLOAD'!N85</f>
        <v>420203.35426562483</v>
      </c>
      <c r="I89">
        <v>218505.74421812492</v>
      </c>
      <c r="J89">
        <f t="shared" si="28"/>
        <v>201697.61004749991</v>
      </c>
      <c r="K89" s="7"/>
      <c r="M89" s="7">
        <f>'EOS GE25-F23-WEBLOAD'!H85</f>
        <v>68464699</v>
      </c>
      <c r="N89">
        <f>'GE25-F23-WEBLOAD'!H85</f>
        <v>64534162</v>
      </c>
      <c r="O89">
        <f t="shared" si="29"/>
        <v>3930537</v>
      </c>
      <c r="Q89" s="7">
        <f>'EOS GE25-F23-WEBLOAD'!N85</f>
        <v>409408.37986373098</v>
      </c>
      <c r="R89">
        <v>212892.35752914011</v>
      </c>
      <c r="S89">
        <f t="shared" si="30"/>
        <v>196516.02233459087</v>
      </c>
      <c r="T89" s="7"/>
      <c r="U89" s="7">
        <f>'EOS GE25-F23-WEBLOAD'!AA85</f>
        <v>6807917</v>
      </c>
      <c r="V89" s="7">
        <v>6807917</v>
      </c>
      <c r="W89" s="7">
        <f t="shared" si="31"/>
        <v>0</v>
      </c>
      <c r="X89" s="7">
        <f>'GE25-F23-WEBLOAD'!AA85</f>
        <v>6807917</v>
      </c>
      <c r="Y89" s="7">
        <f>'GE25-F23-WEBLOAD'!AI85</f>
        <v>6807917</v>
      </c>
      <c r="Z89" s="7">
        <f t="shared" si="32"/>
        <v>0</v>
      </c>
      <c r="AA89">
        <f t="shared" si="33"/>
        <v>0</v>
      </c>
      <c r="AC89" s="7">
        <f>'EOS GE24-F23-WEBLOAD'!AA85</f>
        <v>6807917</v>
      </c>
      <c r="AD89" s="7">
        <f>'EOS GE24-F23-WEBLOAD'!AI85</f>
        <v>6807917</v>
      </c>
      <c r="AE89" s="7">
        <f t="shared" si="34"/>
        <v>0</v>
      </c>
      <c r="AF89" s="7">
        <f>'GE24-F23-WEBLOAD'!AA85</f>
        <v>6776206</v>
      </c>
      <c r="AG89" s="7">
        <f>'GE24-F23-WEBLOAD'!AI85</f>
        <v>6776206</v>
      </c>
      <c r="AH89" s="7">
        <f t="shared" si="35"/>
        <v>0</v>
      </c>
      <c r="AI89">
        <f t="shared" si="36"/>
        <v>0</v>
      </c>
      <c r="AK89">
        <f>'EOS GE24-F23-WEBLOAD'!$AL85</f>
        <v>32491300.744218126</v>
      </c>
      <c r="AL89">
        <f>'GE24-F23-WEBLOAD'!$AL85</f>
        <v>32432659.744218126</v>
      </c>
      <c r="AM89">
        <f t="shared" si="37"/>
        <v>58641</v>
      </c>
      <c r="AO89">
        <f>'EOS GE25-F23-WEBLOAD'!AL85</f>
        <v>33080960.388893709</v>
      </c>
      <c r="AP89">
        <f>'GE25-F23-WEBLOAD'!AL85</f>
        <v>33013736.650893718</v>
      </c>
      <c r="AQ89">
        <f t="shared" si="38"/>
        <v>67223.737999990582</v>
      </c>
      <c r="AS89" s="7"/>
    </row>
    <row r="90" spans="1:45" x14ac:dyDescent="0.25">
      <c r="A90">
        <v>276</v>
      </c>
      <c r="B90">
        <v>1</v>
      </c>
      <c r="C90" t="s">
        <v>137</v>
      </c>
      <c r="D90" s="7">
        <f>'EOS GE24-F23-WEBLOAD'!H86</f>
        <v>87491894</v>
      </c>
      <c r="E90">
        <f>'GE24-F23-WEBLOAD'!H86</f>
        <v>84121164</v>
      </c>
      <c r="F90">
        <f t="shared" si="27"/>
        <v>3370730</v>
      </c>
      <c r="H90" s="7">
        <f>'EOS GE24-F23-WEBLOAD'!N86</f>
        <v>0</v>
      </c>
      <c r="I90">
        <v>0</v>
      </c>
      <c r="J90">
        <f t="shared" si="28"/>
        <v>0</v>
      </c>
      <c r="K90" s="7"/>
      <c r="M90" s="7">
        <f>'EOS GE25-F23-WEBLOAD'!H86</f>
        <v>89244673</v>
      </c>
      <c r="N90">
        <f>'GE25-F23-WEBLOAD'!H86</f>
        <v>84121164</v>
      </c>
      <c r="O90">
        <f t="shared" si="29"/>
        <v>5123509</v>
      </c>
      <c r="Q90" s="7">
        <f>'EOS GE25-F23-WEBLOAD'!N86</f>
        <v>0</v>
      </c>
      <c r="R90">
        <v>0</v>
      </c>
      <c r="S90">
        <f t="shared" si="30"/>
        <v>0</v>
      </c>
      <c r="T90" s="7"/>
      <c r="U90" s="7">
        <f>'EOS GE25-F23-WEBLOAD'!AA86</f>
        <v>8874213</v>
      </c>
      <c r="V90" s="7">
        <v>8874213</v>
      </c>
      <c r="W90" s="7">
        <f t="shared" si="31"/>
        <v>0</v>
      </c>
      <c r="X90" s="7">
        <f>'GE25-F23-WEBLOAD'!AA86</f>
        <v>8874213</v>
      </c>
      <c r="Y90" s="7">
        <f>'GE25-F23-WEBLOAD'!AI86</f>
        <v>8874213</v>
      </c>
      <c r="Z90" s="7">
        <f t="shared" si="32"/>
        <v>0</v>
      </c>
      <c r="AA90">
        <f t="shared" si="33"/>
        <v>0</v>
      </c>
      <c r="AC90" s="7">
        <f>'EOS GE24-F23-WEBLOAD'!AA86</f>
        <v>8874213</v>
      </c>
      <c r="AD90" s="7">
        <f>'EOS GE24-F23-WEBLOAD'!AI86</f>
        <v>8874213</v>
      </c>
      <c r="AE90" s="7">
        <f t="shared" si="34"/>
        <v>0</v>
      </c>
      <c r="AF90" s="7">
        <f>'GE24-F23-WEBLOAD'!AA86</f>
        <v>8874213</v>
      </c>
      <c r="AG90" s="7">
        <f>'GE24-F23-WEBLOAD'!AI86</f>
        <v>8874213</v>
      </c>
      <c r="AH90" s="7">
        <f t="shared" si="35"/>
        <v>0</v>
      </c>
      <c r="AI90">
        <f t="shared" si="36"/>
        <v>0</v>
      </c>
      <c r="AK90">
        <f>'EOS GE24-F23-WEBLOAD'!$AL86</f>
        <v>40471207.75</v>
      </c>
      <c r="AL90">
        <f>'GE24-F23-WEBLOAD'!$AL86</f>
        <v>40452243.75</v>
      </c>
      <c r="AM90">
        <f t="shared" si="37"/>
        <v>18964</v>
      </c>
      <c r="AO90">
        <f>'EOS GE25-F23-WEBLOAD'!AL86</f>
        <v>41050051.432611436</v>
      </c>
      <c r="AP90">
        <f>'GE25-F23-WEBLOAD'!AL86</f>
        <v>41021391.432611436</v>
      </c>
      <c r="AQ90">
        <f t="shared" si="38"/>
        <v>28660</v>
      </c>
      <c r="AS90" s="7"/>
    </row>
    <row r="91" spans="1:45" x14ac:dyDescent="0.25">
      <c r="A91">
        <v>277</v>
      </c>
      <c r="B91">
        <v>1</v>
      </c>
      <c r="C91" t="s">
        <v>138</v>
      </c>
      <c r="D91" s="7">
        <f>'EOS GE24-F23-WEBLOAD'!H87</f>
        <v>18207610</v>
      </c>
      <c r="E91">
        <f>'GE24-F23-WEBLOAD'!H87</f>
        <v>17506140</v>
      </c>
      <c r="F91">
        <f t="shared" si="27"/>
        <v>701470</v>
      </c>
      <c r="H91" s="7">
        <f>'EOS GE24-F23-WEBLOAD'!N87</f>
        <v>78443</v>
      </c>
      <c r="I91">
        <v>78443</v>
      </c>
      <c r="J91">
        <f t="shared" si="28"/>
        <v>0</v>
      </c>
      <c r="K91" s="7"/>
      <c r="M91" s="7">
        <f>'EOS GE25-F23-WEBLOAD'!H87</f>
        <v>18706345</v>
      </c>
      <c r="N91">
        <f>'GE25-F23-WEBLOAD'!H87</f>
        <v>17632420</v>
      </c>
      <c r="O91">
        <f t="shared" si="29"/>
        <v>1073925</v>
      </c>
      <c r="Q91" s="7">
        <f>'EOS GE25-F23-WEBLOAD'!N87</f>
        <v>82240</v>
      </c>
      <c r="R91">
        <v>82240</v>
      </c>
      <c r="S91">
        <f t="shared" si="30"/>
        <v>0</v>
      </c>
      <c r="T91" s="7"/>
      <c r="U91" s="7">
        <f>'EOS GE25-F23-WEBLOAD'!AA87</f>
        <v>1860101</v>
      </c>
      <c r="V91" s="7">
        <v>1860101</v>
      </c>
      <c r="W91" s="7">
        <f t="shared" si="31"/>
        <v>0</v>
      </c>
      <c r="X91" s="7">
        <f>'GE25-F23-WEBLOAD'!AA87</f>
        <v>1860101</v>
      </c>
      <c r="Y91" s="7">
        <f>'GE25-F23-WEBLOAD'!AI87</f>
        <v>1860101</v>
      </c>
      <c r="Z91" s="7">
        <f t="shared" si="32"/>
        <v>0</v>
      </c>
      <c r="AA91">
        <f t="shared" si="33"/>
        <v>0</v>
      </c>
      <c r="AC91" s="7">
        <f>'EOS GE24-F23-WEBLOAD'!AA87</f>
        <v>1860101</v>
      </c>
      <c r="AD91" s="7">
        <f>'EOS GE24-F23-WEBLOAD'!AI87</f>
        <v>1860101</v>
      </c>
      <c r="AE91" s="7">
        <f t="shared" si="34"/>
        <v>0</v>
      </c>
      <c r="AF91" s="7">
        <f>'GE24-F23-WEBLOAD'!AA87</f>
        <v>1846779</v>
      </c>
      <c r="AG91" s="7">
        <f>'GE24-F23-WEBLOAD'!AI87</f>
        <v>1846779</v>
      </c>
      <c r="AH91" s="7">
        <f t="shared" si="35"/>
        <v>0</v>
      </c>
      <c r="AI91">
        <f t="shared" si="36"/>
        <v>0</v>
      </c>
      <c r="AK91">
        <f>'EOS GE24-F23-WEBLOAD'!$AL87</f>
        <v>7884242.75</v>
      </c>
      <c r="AL91">
        <f>'GE24-F23-WEBLOAD'!$AL87</f>
        <v>7860121.75</v>
      </c>
      <c r="AM91">
        <f t="shared" si="37"/>
        <v>24121</v>
      </c>
      <c r="AO91">
        <f>'EOS GE25-F23-WEBLOAD'!AL87</f>
        <v>8715288.7577777915</v>
      </c>
      <c r="AP91">
        <f>'GE25-F23-WEBLOAD'!AL87</f>
        <v>8688313.7577777915</v>
      </c>
      <c r="AQ91">
        <f t="shared" si="38"/>
        <v>26975</v>
      </c>
      <c r="AS91" s="7"/>
    </row>
    <row r="92" spans="1:45" x14ac:dyDescent="0.25">
      <c r="A92">
        <v>278</v>
      </c>
      <c r="B92">
        <v>1</v>
      </c>
      <c r="C92" t="s">
        <v>139</v>
      </c>
      <c r="D92" s="7">
        <f>'EOS GE24-F23-WEBLOAD'!H88</f>
        <v>22860159</v>
      </c>
      <c r="E92">
        <f>'GE24-F23-WEBLOAD'!H88</f>
        <v>21979444</v>
      </c>
      <c r="F92">
        <f t="shared" si="27"/>
        <v>880715</v>
      </c>
      <c r="H92" s="7">
        <f>'EOS GE24-F23-WEBLOAD'!N88</f>
        <v>295257.95535</v>
      </c>
      <c r="I92">
        <v>264911.89678199997</v>
      </c>
      <c r="J92">
        <f t="shared" si="28"/>
        <v>30346.058568000037</v>
      </c>
      <c r="K92" s="7"/>
      <c r="M92" s="7">
        <f>'EOS GE25-F23-WEBLOAD'!H88</f>
        <v>23666162</v>
      </c>
      <c r="N92">
        <f>'GE25-F23-WEBLOAD'!H88</f>
        <v>22307495</v>
      </c>
      <c r="O92">
        <f t="shared" si="29"/>
        <v>1358667</v>
      </c>
      <c r="Q92" s="7">
        <f>'EOS GE25-F23-WEBLOAD'!N88</f>
        <v>287683.21865947364</v>
      </c>
      <c r="R92">
        <v>266158.95370292629</v>
      </c>
      <c r="S92">
        <f t="shared" si="30"/>
        <v>21524.264956547355</v>
      </c>
      <c r="T92" s="7"/>
      <c r="U92" s="7">
        <f>'EOS GE25-F23-WEBLOAD'!AA88</f>
        <v>2353290</v>
      </c>
      <c r="V92" s="7">
        <v>2353290</v>
      </c>
      <c r="W92" s="7">
        <f t="shared" si="31"/>
        <v>0</v>
      </c>
      <c r="X92" s="7">
        <f>'GE25-F23-WEBLOAD'!AA88</f>
        <v>2353290</v>
      </c>
      <c r="Y92" s="7">
        <f>'GE25-F23-WEBLOAD'!AI88</f>
        <v>2353290</v>
      </c>
      <c r="Z92" s="7">
        <f t="shared" si="32"/>
        <v>0</v>
      </c>
      <c r="AA92">
        <f t="shared" si="33"/>
        <v>0</v>
      </c>
      <c r="AC92" s="7">
        <f>'EOS GE24-F23-WEBLOAD'!AA88</f>
        <v>2353290</v>
      </c>
      <c r="AD92" s="7">
        <f>'EOS GE24-F23-WEBLOAD'!AI88</f>
        <v>2353290</v>
      </c>
      <c r="AE92" s="7">
        <f t="shared" si="34"/>
        <v>0</v>
      </c>
      <c r="AF92" s="7">
        <f>'GE24-F23-WEBLOAD'!AA88</f>
        <v>2318682</v>
      </c>
      <c r="AG92" s="7">
        <f>'GE24-F23-WEBLOAD'!AI88</f>
        <v>2318682</v>
      </c>
      <c r="AH92" s="7">
        <f t="shared" si="35"/>
        <v>0</v>
      </c>
      <c r="AI92">
        <f t="shared" si="36"/>
        <v>0</v>
      </c>
      <c r="AK92">
        <f>'EOS GE24-F23-WEBLOAD'!$AL88</f>
        <v>10780793.146781996</v>
      </c>
      <c r="AL92">
        <f>'GE24-F23-WEBLOAD'!$AL88</f>
        <v>10766313.146782</v>
      </c>
      <c r="AM92">
        <f t="shared" si="37"/>
        <v>14479.999999996275</v>
      </c>
      <c r="AO92">
        <f>'EOS GE25-F23-WEBLOAD'!AL88</f>
        <v>11087633.296235293</v>
      </c>
      <c r="AP92">
        <f>'GE25-F23-WEBLOAD'!AL88</f>
        <v>11074285.656235296</v>
      </c>
      <c r="AQ92">
        <f t="shared" si="38"/>
        <v>13347.639999996871</v>
      </c>
      <c r="AS92" s="7"/>
    </row>
    <row r="93" spans="1:45" x14ac:dyDescent="0.25">
      <c r="A93">
        <v>279</v>
      </c>
      <c r="B93">
        <v>1</v>
      </c>
      <c r="C93" t="s">
        <v>140</v>
      </c>
      <c r="D93" s="7">
        <f>'EOS GE24-F23-WEBLOAD'!H89</f>
        <v>163212511</v>
      </c>
      <c r="E93">
        <f>'GE24-F23-WEBLOAD'!H89</f>
        <v>156924554</v>
      </c>
      <c r="F93">
        <f t="shared" si="27"/>
        <v>6287957</v>
      </c>
      <c r="H93" s="7">
        <f>'EOS GE24-F23-WEBLOAD'!N89</f>
        <v>115072.57983383088</v>
      </c>
      <c r="I93">
        <v>59837.74151359206</v>
      </c>
      <c r="J93">
        <f t="shared" si="28"/>
        <v>55234.838320238821</v>
      </c>
      <c r="K93" s="7"/>
      <c r="M93" s="7">
        <f>'EOS GE25-F23-WEBLOAD'!H89</f>
        <v>169017494</v>
      </c>
      <c r="N93">
        <f>'GE25-F23-WEBLOAD'!H89</f>
        <v>159314251</v>
      </c>
      <c r="O93">
        <f t="shared" si="29"/>
        <v>9703243</v>
      </c>
      <c r="Q93" s="7">
        <f>'EOS GE25-F23-WEBLOAD'!N89</f>
        <v>30256.511801514818</v>
      </c>
      <c r="R93">
        <v>15733.386136787707</v>
      </c>
      <c r="S93">
        <f t="shared" si="30"/>
        <v>14523.125664727111</v>
      </c>
      <c r="T93" s="7"/>
      <c r="U93" s="7">
        <f>'EOS GE25-F23-WEBLOAD'!AA89</f>
        <v>16806574</v>
      </c>
      <c r="V93" s="7">
        <v>16659621</v>
      </c>
      <c r="W93" s="7">
        <f t="shared" si="31"/>
        <v>146953</v>
      </c>
      <c r="X93" s="7">
        <f>'GE25-F23-WEBLOAD'!AA89</f>
        <v>16806574</v>
      </c>
      <c r="Y93" s="7">
        <f>'GE25-F23-WEBLOAD'!AI89</f>
        <v>16659621</v>
      </c>
      <c r="Z93" s="7">
        <f t="shared" si="32"/>
        <v>146953</v>
      </c>
      <c r="AA93">
        <f t="shared" si="33"/>
        <v>0</v>
      </c>
      <c r="AC93" s="7">
        <f>'EOS GE24-F23-WEBLOAD'!AA89</f>
        <v>16806574</v>
      </c>
      <c r="AD93" s="7">
        <f>'EOS GE24-F23-WEBLOAD'!AI89</f>
        <v>16659621</v>
      </c>
      <c r="AE93" s="7">
        <f t="shared" si="34"/>
        <v>146953</v>
      </c>
      <c r="AF93" s="7">
        <f>'GE24-F23-WEBLOAD'!AA89</f>
        <v>16554477</v>
      </c>
      <c r="AG93" s="7">
        <f>'GE24-F23-WEBLOAD'!AI89</f>
        <v>15344147</v>
      </c>
      <c r="AH93" s="7">
        <f t="shared" si="35"/>
        <v>1210330</v>
      </c>
      <c r="AI93">
        <f t="shared" si="36"/>
        <v>-1063377</v>
      </c>
      <c r="AK93">
        <f>'EOS GE24-F23-WEBLOAD'!$AL89</f>
        <v>100825724.99151358</v>
      </c>
      <c r="AL93">
        <f>'GE24-F23-WEBLOAD'!$AL89</f>
        <v>99811295.99151358</v>
      </c>
      <c r="AM93">
        <f t="shared" si="37"/>
        <v>1014429</v>
      </c>
      <c r="AO93">
        <f>'EOS GE25-F23-WEBLOAD'!AL89</f>
        <v>103643403.88901019</v>
      </c>
      <c r="AP93">
        <f>'GE25-F23-WEBLOAD'!AL89</f>
        <v>102138491.3470102</v>
      </c>
      <c r="AQ93">
        <f t="shared" si="38"/>
        <v>1504912.5419999957</v>
      </c>
      <c r="AS93" s="7"/>
    </row>
    <row r="94" spans="1:45" x14ac:dyDescent="0.25">
      <c r="A94">
        <v>280</v>
      </c>
      <c r="B94">
        <v>1</v>
      </c>
      <c r="C94" t="s">
        <v>141</v>
      </c>
      <c r="D94" s="7">
        <f>'EOS GE24-F23-WEBLOAD'!H90</f>
        <v>30599178</v>
      </c>
      <c r="E94">
        <f>'GE24-F23-WEBLOAD'!H90</f>
        <v>29420308</v>
      </c>
      <c r="F94">
        <f t="shared" si="27"/>
        <v>1178870</v>
      </c>
      <c r="H94" s="7">
        <f>'EOS GE24-F23-WEBLOAD'!N90</f>
        <v>0</v>
      </c>
      <c r="I94">
        <v>0</v>
      </c>
      <c r="J94">
        <f t="shared" si="28"/>
        <v>0</v>
      </c>
      <c r="K94" s="7"/>
      <c r="M94" s="7">
        <f>'EOS GE25-F23-WEBLOAD'!H90</f>
        <v>30433124</v>
      </c>
      <c r="N94">
        <f>'GE25-F23-WEBLOAD'!H90</f>
        <v>28685967</v>
      </c>
      <c r="O94">
        <f t="shared" si="29"/>
        <v>1747157</v>
      </c>
      <c r="Q94" s="7">
        <f>'EOS GE25-F23-WEBLOAD'!N90</f>
        <v>0</v>
      </c>
      <c r="R94">
        <v>0</v>
      </c>
      <c r="S94">
        <f t="shared" si="30"/>
        <v>0</v>
      </c>
      <c r="T94" s="7"/>
      <c r="U94" s="7">
        <f>'EOS GE25-F23-WEBLOAD'!AA90</f>
        <v>3026175</v>
      </c>
      <c r="V94" s="7">
        <v>3026175</v>
      </c>
      <c r="W94" s="7">
        <f t="shared" si="31"/>
        <v>0</v>
      </c>
      <c r="X94" s="7">
        <f>'GE25-F23-WEBLOAD'!AA90</f>
        <v>3026175</v>
      </c>
      <c r="Y94" s="7">
        <f>'GE25-F23-WEBLOAD'!AI90</f>
        <v>3026175</v>
      </c>
      <c r="Z94" s="7">
        <f t="shared" si="32"/>
        <v>0</v>
      </c>
      <c r="AA94">
        <f t="shared" si="33"/>
        <v>0</v>
      </c>
      <c r="AC94" s="7">
        <f>'EOS GE24-F23-WEBLOAD'!AA90</f>
        <v>3026175</v>
      </c>
      <c r="AD94" s="7">
        <f>'EOS GE24-F23-WEBLOAD'!AI90</f>
        <v>3026175</v>
      </c>
      <c r="AE94" s="7">
        <f t="shared" si="34"/>
        <v>0</v>
      </c>
      <c r="AF94" s="7">
        <f>'GE24-F23-WEBLOAD'!AA90</f>
        <v>3103643</v>
      </c>
      <c r="AG94" s="7">
        <f>'GE24-F23-WEBLOAD'!AI90</f>
        <v>3103643</v>
      </c>
      <c r="AH94" s="7">
        <f t="shared" si="35"/>
        <v>0</v>
      </c>
      <c r="AI94">
        <f t="shared" si="36"/>
        <v>0</v>
      </c>
      <c r="AK94">
        <f>'EOS GE24-F23-WEBLOAD'!$AL90</f>
        <v>18415619</v>
      </c>
      <c r="AL94">
        <f>'GE24-F23-WEBLOAD'!$AL90</f>
        <v>18120319</v>
      </c>
      <c r="AM94">
        <f t="shared" si="37"/>
        <v>295300</v>
      </c>
      <c r="AO94">
        <f>'EOS GE25-F23-WEBLOAD'!AL90</f>
        <v>18209497.083459608</v>
      </c>
      <c r="AP94">
        <f>'GE25-F23-WEBLOAD'!AL90</f>
        <v>17773409.083459608</v>
      </c>
      <c r="AQ94">
        <f t="shared" si="38"/>
        <v>436088</v>
      </c>
      <c r="AS94" s="7"/>
    </row>
    <row r="95" spans="1:45" x14ac:dyDescent="0.25">
      <c r="A95">
        <v>281</v>
      </c>
      <c r="B95">
        <v>1</v>
      </c>
      <c r="C95" t="s">
        <v>142</v>
      </c>
      <c r="D95" s="7">
        <f>'EOS GE24-F23-WEBLOAD'!H91</f>
        <v>82191215</v>
      </c>
      <c r="E95">
        <f>'GE24-F23-WEBLOAD'!H91</f>
        <v>79024700</v>
      </c>
      <c r="F95">
        <f t="shared" si="27"/>
        <v>3166515</v>
      </c>
      <c r="H95" s="7">
        <f>'EOS GE24-F23-WEBLOAD'!N91</f>
        <v>353102.85786729446</v>
      </c>
      <c r="I95">
        <v>183613.4860909931</v>
      </c>
      <c r="J95">
        <f t="shared" si="28"/>
        <v>169489.37177630136</v>
      </c>
      <c r="K95" s="7"/>
      <c r="M95" s="7">
        <f>'EOS GE25-F23-WEBLOAD'!H91</f>
        <v>83837803</v>
      </c>
      <c r="N95">
        <f>'GE25-F23-WEBLOAD'!H91</f>
        <v>79024700</v>
      </c>
      <c r="O95">
        <f t="shared" si="29"/>
        <v>4813103</v>
      </c>
      <c r="Q95" s="7">
        <f>'EOS GE25-F23-WEBLOAD'!N91</f>
        <v>346396.47224931256</v>
      </c>
      <c r="R95">
        <v>180239.00556964256</v>
      </c>
      <c r="S95">
        <f t="shared" si="30"/>
        <v>166157.46667967</v>
      </c>
      <c r="T95" s="7"/>
      <c r="U95" s="7">
        <f>'EOS GE25-F23-WEBLOAD'!AA91</f>
        <v>8336570</v>
      </c>
      <c r="V95" s="7">
        <v>8336570</v>
      </c>
      <c r="W95" s="7">
        <f t="shared" si="31"/>
        <v>0</v>
      </c>
      <c r="X95" s="7">
        <f>'GE25-F23-WEBLOAD'!AA91</f>
        <v>8336570</v>
      </c>
      <c r="Y95" s="7">
        <f>'GE25-F23-WEBLOAD'!AI91</f>
        <v>8336570</v>
      </c>
      <c r="Z95" s="7">
        <f t="shared" si="32"/>
        <v>0</v>
      </c>
      <c r="AA95">
        <f t="shared" si="33"/>
        <v>0</v>
      </c>
      <c r="AC95" s="7">
        <f>'EOS GE24-F23-WEBLOAD'!AA91</f>
        <v>8336570</v>
      </c>
      <c r="AD95" s="7">
        <f>'EOS GE24-F23-WEBLOAD'!AI91</f>
        <v>8336570</v>
      </c>
      <c r="AE95" s="7">
        <f t="shared" si="34"/>
        <v>0</v>
      </c>
      <c r="AF95" s="7">
        <f>'GE24-F23-WEBLOAD'!AA91</f>
        <v>8336570</v>
      </c>
      <c r="AG95" s="7">
        <f>'GE24-F23-WEBLOAD'!AI91</f>
        <v>8117384</v>
      </c>
      <c r="AH95" s="7">
        <f t="shared" si="35"/>
        <v>219186</v>
      </c>
      <c r="AI95">
        <f t="shared" si="36"/>
        <v>-219186</v>
      </c>
      <c r="AK95">
        <f>'EOS GE24-F23-WEBLOAD'!$AL91</f>
        <v>57769235.236090988</v>
      </c>
      <c r="AL95">
        <f>'GE24-F23-WEBLOAD'!$AL91</f>
        <v>56936806.236090988</v>
      </c>
      <c r="AM95">
        <f t="shared" si="37"/>
        <v>832429</v>
      </c>
      <c r="AO95">
        <f>'EOS GE25-F23-WEBLOAD'!AL91</f>
        <v>57936845.728676617</v>
      </c>
      <c r="AP95">
        <f>'GE25-F23-WEBLOAD'!AL91</f>
        <v>56742309.746676624</v>
      </c>
      <c r="AQ95">
        <f t="shared" si="38"/>
        <v>1194535.9819999933</v>
      </c>
      <c r="AS95" s="7"/>
    </row>
    <row r="96" spans="1:45" x14ac:dyDescent="0.25">
      <c r="A96">
        <v>282</v>
      </c>
      <c r="B96">
        <v>1</v>
      </c>
      <c r="C96" t="s">
        <v>143</v>
      </c>
      <c r="D96" s="7">
        <f>'EOS GE24-F23-WEBLOAD'!H92</f>
        <v>14373077</v>
      </c>
      <c r="E96">
        <f>'GE24-F23-WEBLOAD'!H92</f>
        <v>13819337</v>
      </c>
      <c r="F96">
        <f t="shared" si="27"/>
        <v>553740</v>
      </c>
      <c r="H96" s="7">
        <f>'EOS GE24-F23-WEBLOAD'!N92</f>
        <v>0</v>
      </c>
      <c r="I96">
        <v>0</v>
      </c>
      <c r="J96">
        <f t="shared" si="28"/>
        <v>0</v>
      </c>
      <c r="K96" s="7"/>
      <c r="M96" s="7">
        <f>'EOS GE25-F23-WEBLOAD'!H92</f>
        <v>14640635</v>
      </c>
      <c r="N96">
        <f>'GE25-F23-WEBLOAD'!H92</f>
        <v>13800120</v>
      </c>
      <c r="O96">
        <f t="shared" si="29"/>
        <v>840515</v>
      </c>
      <c r="Q96" s="7">
        <f>'EOS GE25-F23-WEBLOAD'!N92</f>
        <v>0</v>
      </c>
      <c r="R96">
        <v>0</v>
      </c>
      <c r="S96">
        <f t="shared" si="30"/>
        <v>0</v>
      </c>
      <c r="T96" s="7"/>
      <c r="U96" s="7">
        <f>'EOS GE25-F23-WEBLOAD'!AA92</f>
        <v>1455819</v>
      </c>
      <c r="V96" s="7">
        <v>1455819</v>
      </c>
      <c r="W96" s="7">
        <f t="shared" si="31"/>
        <v>0</v>
      </c>
      <c r="X96" s="7">
        <f>'GE25-F23-WEBLOAD'!AA92</f>
        <v>1455819</v>
      </c>
      <c r="Y96" s="7">
        <f>'GE25-F23-WEBLOAD'!AI92</f>
        <v>1455819</v>
      </c>
      <c r="Z96" s="7">
        <f t="shared" si="32"/>
        <v>0</v>
      </c>
      <c r="AA96">
        <f t="shared" si="33"/>
        <v>0</v>
      </c>
      <c r="AC96" s="7">
        <f>'EOS GE24-F23-WEBLOAD'!AA92</f>
        <v>1455819</v>
      </c>
      <c r="AD96" s="7">
        <f>'EOS GE24-F23-WEBLOAD'!AI92</f>
        <v>1455819</v>
      </c>
      <c r="AE96" s="7">
        <f t="shared" si="34"/>
        <v>0</v>
      </c>
      <c r="AF96" s="7">
        <f>'GE24-F23-WEBLOAD'!AA92</f>
        <v>1457846</v>
      </c>
      <c r="AG96" s="7">
        <f>'GE24-F23-WEBLOAD'!AI92</f>
        <v>1457846</v>
      </c>
      <c r="AH96" s="7">
        <f t="shared" si="35"/>
        <v>0</v>
      </c>
      <c r="AI96">
        <f t="shared" si="36"/>
        <v>0</v>
      </c>
      <c r="AK96">
        <f>'EOS GE24-F23-WEBLOAD'!$AL92</f>
        <v>4998667</v>
      </c>
      <c r="AL96">
        <f>'GE24-F23-WEBLOAD'!$AL92</f>
        <v>4969998</v>
      </c>
      <c r="AM96">
        <f t="shared" si="37"/>
        <v>28669</v>
      </c>
      <c r="AO96">
        <f>'EOS GE25-F23-WEBLOAD'!AL92</f>
        <v>5017810.10701802</v>
      </c>
      <c r="AP96">
        <f>'GE25-F23-WEBLOAD'!AL92</f>
        <v>4974187.10701802</v>
      </c>
      <c r="AQ96">
        <f t="shared" si="38"/>
        <v>43623</v>
      </c>
      <c r="AS96" s="7"/>
    </row>
    <row r="97" spans="1:45" x14ac:dyDescent="0.25">
      <c r="A97">
        <v>283</v>
      </c>
      <c r="B97">
        <v>1</v>
      </c>
      <c r="C97" t="s">
        <v>605</v>
      </c>
      <c r="D97" s="7">
        <f>'EOS GE24-F23-WEBLOAD'!H93</f>
        <v>34997614</v>
      </c>
      <c r="E97">
        <f>'GE24-F23-WEBLOAD'!H93</f>
        <v>33649289</v>
      </c>
      <c r="F97">
        <f t="shared" si="27"/>
        <v>1348325</v>
      </c>
      <c r="H97" s="7">
        <f>'EOS GE24-F23-WEBLOAD'!N93</f>
        <v>0</v>
      </c>
      <c r="I97">
        <v>0</v>
      </c>
      <c r="J97">
        <f t="shared" si="28"/>
        <v>0</v>
      </c>
      <c r="K97" s="7"/>
      <c r="M97" s="7">
        <f>'EOS GE25-F23-WEBLOAD'!H93</f>
        <v>35698743</v>
      </c>
      <c r="N97">
        <f>'GE25-F23-WEBLOAD'!H93</f>
        <v>33649289</v>
      </c>
      <c r="O97">
        <f t="shared" si="29"/>
        <v>2049454</v>
      </c>
      <c r="Q97" s="7">
        <f>'EOS GE25-F23-WEBLOAD'!N93</f>
        <v>0</v>
      </c>
      <c r="R97">
        <v>0</v>
      </c>
      <c r="S97">
        <f t="shared" si="30"/>
        <v>0</v>
      </c>
      <c r="T97" s="7"/>
      <c r="U97" s="7">
        <f>'EOS GE25-F23-WEBLOAD'!AA93</f>
        <v>3549772</v>
      </c>
      <c r="V97" s="7">
        <v>3549772</v>
      </c>
      <c r="W97" s="7">
        <f t="shared" si="31"/>
        <v>0</v>
      </c>
      <c r="X97" s="7">
        <f>'GE25-F23-WEBLOAD'!AA93</f>
        <v>3549772</v>
      </c>
      <c r="Y97" s="7">
        <f>'GE25-F23-WEBLOAD'!AI93</f>
        <v>3549772</v>
      </c>
      <c r="Z97" s="7">
        <f t="shared" si="32"/>
        <v>0</v>
      </c>
      <c r="AA97">
        <f t="shared" si="33"/>
        <v>0</v>
      </c>
      <c r="AC97" s="7">
        <f>'EOS GE24-F23-WEBLOAD'!AA93</f>
        <v>3549772</v>
      </c>
      <c r="AD97" s="7">
        <f>'EOS GE24-F23-WEBLOAD'!AI93</f>
        <v>3549772</v>
      </c>
      <c r="AE97" s="7">
        <f t="shared" si="34"/>
        <v>0</v>
      </c>
      <c r="AF97" s="7">
        <f>'GE24-F23-WEBLOAD'!AA93</f>
        <v>3549772</v>
      </c>
      <c r="AG97" s="7">
        <f>'GE24-F23-WEBLOAD'!AI93</f>
        <v>3549772</v>
      </c>
      <c r="AH97" s="7">
        <f t="shared" si="35"/>
        <v>0</v>
      </c>
      <c r="AI97">
        <f t="shared" si="36"/>
        <v>0</v>
      </c>
      <c r="AK97">
        <f>'EOS GE24-F23-WEBLOAD'!$AL93</f>
        <v>20324881</v>
      </c>
      <c r="AL97">
        <f>'GE24-F23-WEBLOAD'!$AL93</f>
        <v>20185563</v>
      </c>
      <c r="AM97">
        <f t="shared" si="37"/>
        <v>139318</v>
      </c>
      <c r="AO97">
        <f>'EOS GE25-F23-WEBLOAD'!AL93</f>
        <v>20364081.966030627</v>
      </c>
      <c r="AP97">
        <f>'GE25-F23-WEBLOAD'!AL93</f>
        <v>20155734.966030627</v>
      </c>
      <c r="AQ97">
        <f t="shared" si="38"/>
        <v>208347</v>
      </c>
      <c r="AS97" s="7"/>
    </row>
    <row r="98" spans="1:45" x14ac:dyDescent="0.25">
      <c r="A98">
        <v>284</v>
      </c>
      <c r="B98">
        <v>1</v>
      </c>
      <c r="C98" t="s">
        <v>145</v>
      </c>
      <c r="D98" s="7">
        <f>'EOS GE24-F23-WEBLOAD'!H94</f>
        <v>92955319</v>
      </c>
      <c r="E98">
        <f>'GE24-F23-WEBLOAD'!H94</f>
        <v>89374104</v>
      </c>
      <c r="F98">
        <f t="shared" si="27"/>
        <v>3581215</v>
      </c>
      <c r="H98" s="7">
        <f>'EOS GE24-F23-WEBLOAD'!N94</f>
        <v>768633.91353052971</v>
      </c>
      <c r="I98">
        <v>399689.63503587543</v>
      </c>
      <c r="J98">
        <f t="shared" si="28"/>
        <v>368944.27849465428</v>
      </c>
      <c r="K98" s="7"/>
      <c r="M98" s="7">
        <f>'EOS GE25-F23-WEBLOAD'!H94</f>
        <v>96237346</v>
      </c>
      <c r="N98">
        <f>'GE25-F23-WEBLOAD'!H94</f>
        <v>90712389</v>
      </c>
      <c r="O98">
        <f t="shared" si="29"/>
        <v>5524957</v>
      </c>
      <c r="Q98" s="7">
        <f>'EOS GE25-F23-WEBLOAD'!N94</f>
        <v>858771.06699567707</v>
      </c>
      <c r="R98">
        <v>446560.9548377521</v>
      </c>
      <c r="S98">
        <f t="shared" si="30"/>
        <v>412210.11215792497</v>
      </c>
      <c r="T98" s="7"/>
      <c r="U98" s="7">
        <f>'EOS GE25-F23-WEBLOAD'!AA94</f>
        <v>9569542</v>
      </c>
      <c r="V98" s="7">
        <v>9569542</v>
      </c>
      <c r="W98" s="7">
        <f t="shared" si="31"/>
        <v>0</v>
      </c>
      <c r="X98" s="7">
        <f>'GE25-F23-WEBLOAD'!AA94</f>
        <v>9569542</v>
      </c>
      <c r="Y98" s="7">
        <f>'GE25-F23-WEBLOAD'!AI94</f>
        <v>9569542</v>
      </c>
      <c r="Z98" s="7">
        <f t="shared" si="32"/>
        <v>0</v>
      </c>
      <c r="AA98">
        <f t="shared" si="33"/>
        <v>0</v>
      </c>
      <c r="AC98" s="7">
        <f>'EOS GE24-F23-WEBLOAD'!AA94</f>
        <v>9569542</v>
      </c>
      <c r="AD98" s="7">
        <f>'EOS GE24-F23-WEBLOAD'!AI94</f>
        <v>9569542</v>
      </c>
      <c r="AE98" s="7">
        <f t="shared" si="34"/>
        <v>0</v>
      </c>
      <c r="AF98" s="7">
        <f>'GE24-F23-WEBLOAD'!AA94</f>
        <v>9428362</v>
      </c>
      <c r="AG98" s="7">
        <f>'GE24-F23-WEBLOAD'!AI94</f>
        <v>9428362</v>
      </c>
      <c r="AH98" s="7">
        <f t="shared" si="35"/>
        <v>0</v>
      </c>
      <c r="AI98">
        <f t="shared" si="36"/>
        <v>0</v>
      </c>
      <c r="AK98">
        <f>'EOS GE24-F23-WEBLOAD'!$AL94</f>
        <v>44108812.885035872</v>
      </c>
      <c r="AL98">
        <f>'GE24-F23-WEBLOAD'!$AL94</f>
        <v>44050317.885035872</v>
      </c>
      <c r="AM98">
        <f t="shared" si="37"/>
        <v>58495</v>
      </c>
      <c r="AO98">
        <f>'EOS GE25-F23-WEBLOAD'!AL94</f>
        <v>45381881.496921569</v>
      </c>
      <c r="AP98">
        <f>'GE25-F23-WEBLOAD'!AL94</f>
        <v>45322636.566921562</v>
      </c>
      <c r="AQ98">
        <f t="shared" si="38"/>
        <v>59244.930000007153</v>
      </c>
      <c r="AS98" s="7"/>
    </row>
    <row r="99" spans="1:45" x14ac:dyDescent="0.25">
      <c r="A99">
        <v>286</v>
      </c>
      <c r="B99">
        <v>1</v>
      </c>
      <c r="C99" t="s">
        <v>146</v>
      </c>
      <c r="D99" s="7">
        <f>'EOS GE24-F23-WEBLOAD'!H95</f>
        <v>16712913</v>
      </c>
      <c r="E99">
        <f>'GE24-F23-WEBLOAD'!H95</f>
        <v>16069028</v>
      </c>
      <c r="F99">
        <f t="shared" si="27"/>
        <v>643885</v>
      </c>
      <c r="H99" s="7">
        <f>'EOS GE24-F23-WEBLOAD'!N95</f>
        <v>0</v>
      </c>
      <c r="I99">
        <v>0</v>
      </c>
      <c r="J99">
        <f t="shared" si="28"/>
        <v>0</v>
      </c>
      <c r="K99" s="7"/>
      <c r="M99" s="7">
        <f>'EOS GE25-F23-WEBLOAD'!H95</f>
        <v>17040452</v>
      </c>
      <c r="N99">
        <f>'GE25-F23-WEBLOAD'!H95</f>
        <v>16062165</v>
      </c>
      <c r="O99">
        <f t="shared" si="29"/>
        <v>978287</v>
      </c>
      <c r="Q99" s="7">
        <f>'EOS GE25-F23-WEBLOAD'!N95</f>
        <v>0</v>
      </c>
      <c r="R99">
        <v>0</v>
      </c>
      <c r="S99">
        <f t="shared" si="30"/>
        <v>0</v>
      </c>
      <c r="T99" s="7"/>
      <c r="U99" s="7">
        <f>'EOS GE25-F23-WEBLOAD'!AA95</f>
        <v>1694450</v>
      </c>
      <c r="V99" s="7">
        <v>1347588</v>
      </c>
      <c r="W99" s="7">
        <f t="shared" si="31"/>
        <v>346862</v>
      </c>
      <c r="X99" s="7">
        <f>'GE25-F23-WEBLOAD'!AA95</f>
        <v>1694450</v>
      </c>
      <c r="Y99" s="7">
        <f>'GE25-F23-WEBLOAD'!AI95</f>
        <v>1424538</v>
      </c>
      <c r="Z99" s="7">
        <f t="shared" si="32"/>
        <v>269912</v>
      </c>
      <c r="AA99">
        <f t="shared" si="33"/>
        <v>76950</v>
      </c>
      <c r="AC99" s="7">
        <f>'EOS GE24-F23-WEBLOAD'!AA95</f>
        <v>1694450</v>
      </c>
      <c r="AD99" s="7">
        <f>'EOS GE24-F23-WEBLOAD'!AI95</f>
        <v>1347588</v>
      </c>
      <c r="AE99" s="7">
        <f t="shared" si="34"/>
        <v>346862</v>
      </c>
      <c r="AF99" s="7">
        <f>'GE24-F23-WEBLOAD'!AA95</f>
        <v>1695174</v>
      </c>
      <c r="AG99" s="7">
        <f>'GE24-F23-WEBLOAD'!AI95</f>
        <v>1297069</v>
      </c>
      <c r="AH99" s="7">
        <f t="shared" si="35"/>
        <v>398105</v>
      </c>
      <c r="AI99">
        <f t="shared" si="36"/>
        <v>-51243</v>
      </c>
      <c r="AK99">
        <f>'EOS GE24-F23-WEBLOAD'!$AL95</f>
        <v>9823764</v>
      </c>
      <c r="AL99">
        <f>'GE24-F23-WEBLOAD'!$AL95</f>
        <v>9571281</v>
      </c>
      <c r="AM99">
        <f t="shared" si="37"/>
        <v>252483</v>
      </c>
      <c r="AO99">
        <f>'EOS GE25-F23-WEBLOAD'!AL95</f>
        <v>9981261.4650393687</v>
      </c>
      <c r="AP99">
        <f>'GE25-F23-WEBLOAD'!AL95</f>
        <v>9598534.4650393687</v>
      </c>
      <c r="AQ99">
        <f t="shared" si="38"/>
        <v>382727</v>
      </c>
      <c r="AS99" s="7"/>
    </row>
    <row r="100" spans="1:45" x14ac:dyDescent="0.25">
      <c r="A100">
        <v>294</v>
      </c>
      <c r="B100">
        <v>1</v>
      </c>
      <c r="C100" t="s">
        <v>147</v>
      </c>
      <c r="D100" s="7">
        <f>'EOS GE24-F23-WEBLOAD'!H96</f>
        <v>13942299</v>
      </c>
      <c r="E100">
        <f>'GE24-F23-WEBLOAD'!H96</f>
        <v>13405155</v>
      </c>
      <c r="F100">
        <f t="shared" si="27"/>
        <v>537144</v>
      </c>
      <c r="H100" s="7">
        <f>'EOS GE24-F23-WEBLOAD'!N96</f>
        <v>557291</v>
      </c>
      <c r="I100">
        <v>557291</v>
      </c>
      <c r="J100">
        <f t="shared" si="28"/>
        <v>0</v>
      </c>
      <c r="K100" s="7"/>
      <c r="M100" s="7">
        <f>'EOS GE25-F23-WEBLOAD'!H96</f>
        <v>14221613</v>
      </c>
      <c r="N100">
        <f>'GE25-F23-WEBLOAD'!H96</f>
        <v>13405155</v>
      </c>
      <c r="O100">
        <f t="shared" si="29"/>
        <v>816458</v>
      </c>
      <c r="Q100" s="7">
        <f>'EOS GE25-F23-WEBLOAD'!N96</f>
        <v>568456</v>
      </c>
      <c r="R100">
        <v>568456</v>
      </c>
      <c r="S100">
        <f t="shared" si="30"/>
        <v>0</v>
      </c>
      <c r="T100" s="7"/>
      <c r="U100" s="7">
        <f>'EOS GE25-F23-WEBLOAD'!AA96</f>
        <v>1414153</v>
      </c>
      <c r="V100" s="7">
        <v>1074558</v>
      </c>
      <c r="W100" s="7">
        <f t="shared" si="31"/>
        <v>339595</v>
      </c>
      <c r="X100" s="7">
        <f>'GE25-F23-WEBLOAD'!AA96</f>
        <v>1414153</v>
      </c>
      <c r="Y100" s="7">
        <f>'GE25-F23-WEBLOAD'!AI96</f>
        <v>1172818</v>
      </c>
      <c r="Z100" s="7">
        <f t="shared" si="32"/>
        <v>241335</v>
      </c>
      <c r="AA100">
        <f t="shared" si="33"/>
        <v>98260</v>
      </c>
      <c r="AC100" s="7">
        <f>'EOS GE24-F23-WEBLOAD'!AA96</f>
        <v>1414153</v>
      </c>
      <c r="AD100" s="7">
        <f>'EOS GE24-F23-WEBLOAD'!AI96</f>
        <v>1074558</v>
      </c>
      <c r="AE100" s="7">
        <f t="shared" si="34"/>
        <v>339595</v>
      </c>
      <c r="AF100" s="7">
        <f>'GE24-F23-WEBLOAD'!AA96</f>
        <v>1414153</v>
      </c>
      <c r="AG100" s="7">
        <f>'GE24-F23-WEBLOAD'!AI96</f>
        <v>981213</v>
      </c>
      <c r="AH100" s="7">
        <f t="shared" si="35"/>
        <v>432940</v>
      </c>
      <c r="AI100">
        <f t="shared" si="36"/>
        <v>-93345</v>
      </c>
      <c r="AK100">
        <f>'EOS GE24-F23-WEBLOAD'!$AL96</f>
        <v>6548417</v>
      </c>
      <c r="AL100">
        <f>'GE24-F23-WEBLOAD'!$AL96</f>
        <v>6373931</v>
      </c>
      <c r="AM100">
        <f t="shared" si="37"/>
        <v>174486</v>
      </c>
      <c r="AO100">
        <f>'EOS GE25-F23-WEBLOAD'!AL96</f>
        <v>6376367.1156744584</v>
      </c>
      <c r="AP100">
        <f>'GE25-F23-WEBLOAD'!AL96</f>
        <v>6125962.1156744584</v>
      </c>
      <c r="AQ100">
        <f t="shared" si="38"/>
        <v>250405</v>
      </c>
      <c r="AS100" s="7"/>
    </row>
    <row r="101" spans="1:45" x14ac:dyDescent="0.25">
      <c r="A101">
        <v>297</v>
      </c>
      <c r="B101">
        <v>1</v>
      </c>
      <c r="C101" t="s">
        <v>148</v>
      </c>
      <c r="D101" s="7">
        <f>'EOS GE24-F23-WEBLOAD'!H97</f>
        <v>2723861</v>
      </c>
      <c r="E101">
        <f>'GE24-F23-WEBLOAD'!H97</f>
        <v>2618921</v>
      </c>
      <c r="F101">
        <f t="shared" si="27"/>
        <v>104940</v>
      </c>
      <c r="H101" s="7">
        <f>'EOS GE24-F23-WEBLOAD'!N97</f>
        <v>90126</v>
      </c>
      <c r="I101">
        <v>90126</v>
      </c>
      <c r="J101">
        <f t="shared" si="28"/>
        <v>0</v>
      </c>
      <c r="K101" s="7"/>
      <c r="M101" s="7">
        <f>'EOS GE25-F23-WEBLOAD'!H97</f>
        <v>2819203</v>
      </c>
      <c r="N101">
        <f>'GE25-F23-WEBLOAD'!H97</f>
        <v>2657354</v>
      </c>
      <c r="O101">
        <f t="shared" si="29"/>
        <v>161849</v>
      </c>
      <c r="Q101" s="7">
        <f>'EOS GE25-F23-WEBLOAD'!N97</f>
        <v>91561</v>
      </c>
      <c r="R101">
        <v>91561</v>
      </c>
      <c r="S101">
        <f t="shared" si="30"/>
        <v>0</v>
      </c>
      <c r="T101" s="7"/>
      <c r="U101" s="7">
        <f>'EOS GE25-F23-WEBLOAD'!AA97</f>
        <v>280333</v>
      </c>
      <c r="V101" s="7">
        <v>159952</v>
      </c>
      <c r="W101" s="7">
        <f t="shared" si="31"/>
        <v>120381</v>
      </c>
      <c r="X101" s="7">
        <f>'GE25-F23-WEBLOAD'!AA97</f>
        <v>280333</v>
      </c>
      <c r="Y101" s="7">
        <f>'GE25-F23-WEBLOAD'!AI97</f>
        <v>176408</v>
      </c>
      <c r="Z101" s="7">
        <f t="shared" si="32"/>
        <v>103925</v>
      </c>
      <c r="AA101">
        <f t="shared" si="33"/>
        <v>16456</v>
      </c>
      <c r="AC101" s="7">
        <f>'EOS GE24-F23-WEBLOAD'!AA97</f>
        <v>280333</v>
      </c>
      <c r="AD101" s="7">
        <f>'EOS GE24-F23-WEBLOAD'!AI97</f>
        <v>159952</v>
      </c>
      <c r="AE101" s="7">
        <f t="shared" si="34"/>
        <v>120381</v>
      </c>
      <c r="AF101" s="7">
        <f>'GE24-F23-WEBLOAD'!AA97</f>
        <v>276278</v>
      </c>
      <c r="AG101" s="7">
        <f>'GE24-F23-WEBLOAD'!AI97</f>
        <v>162639</v>
      </c>
      <c r="AH101" s="7">
        <f t="shared" si="35"/>
        <v>113639</v>
      </c>
      <c r="AI101">
        <f t="shared" si="36"/>
        <v>6742</v>
      </c>
      <c r="AK101">
        <f>'EOS GE24-F23-WEBLOAD'!$AL97</f>
        <v>1185633.25</v>
      </c>
      <c r="AL101">
        <f>'GE24-F23-WEBLOAD'!$AL97</f>
        <v>1175220.25</v>
      </c>
      <c r="AM101">
        <f t="shared" si="37"/>
        <v>10413</v>
      </c>
      <c r="AO101">
        <f>'EOS GE25-F23-WEBLOAD'!AL97</f>
        <v>1204231.6521832598</v>
      </c>
      <c r="AP101">
        <f>'GE25-F23-WEBLOAD'!AL97</f>
        <v>1188351.6521832598</v>
      </c>
      <c r="AQ101">
        <f t="shared" si="38"/>
        <v>15880</v>
      </c>
      <c r="AS101" s="7"/>
    </row>
    <row r="102" spans="1:45" x14ac:dyDescent="0.25">
      <c r="A102">
        <v>299</v>
      </c>
      <c r="B102">
        <v>1</v>
      </c>
      <c r="C102" t="s">
        <v>149</v>
      </c>
      <c r="D102" s="7">
        <f>'EOS GE24-F23-WEBLOAD'!H98</f>
        <v>5549081</v>
      </c>
      <c r="E102">
        <f>'GE24-F23-WEBLOAD'!H98</f>
        <v>5335296</v>
      </c>
      <c r="F102">
        <f t="shared" si="27"/>
        <v>213785</v>
      </c>
      <c r="H102" s="7">
        <f>'EOS GE24-F23-WEBLOAD'!N98</f>
        <v>220897.09276797401</v>
      </c>
      <c r="I102">
        <v>210752.7282393465</v>
      </c>
      <c r="J102">
        <f t="shared" si="28"/>
        <v>10144.364528627513</v>
      </c>
      <c r="K102" s="7"/>
      <c r="M102" s="7">
        <f>'EOS GE25-F23-WEBLOAD'!H98</f>
        <v>5532104</v>
      </c>
      <c r="N102">
        <f>'GE25-F23-WEBLOAD'!H98</f>
        <v>5214507</v>
      </c>
      <c r="O102">
        <f t="shared" si="29"/>
        <v>317597</v>
      </c>
      <c r="Q102" s="7">
        <f>'EOS GE25-F23-WEBLOAD'!N98</f>
        <v>216501.56962963572</v>
      </c>
      <c r="R102">
        <v>209113.61620741058</v>
      </c>
      <c r="S102">
        <f t="shared" si="30"/>
        <v>7387.9534222251386</v>
      </c>
      <c r="T102" s="7"/>
      <c r="U102" s="7">
        <f>'EOS GE25-F23-WEBLOAD'!AA98</f>
        <v>550095</v>
      </c>
      <c r="V102" s="7">
        <v>451790</v>
      </c>
      <c r="W102" s="7">
        <f t="shared" si="31"/>
        <v>98305</v>
      </c>
      <c r="X102" s="7">
        <f>'GE25-F23-WEBLOAD'!AA98</f>
        <v>550095</v>
      </c>
      <c r="Y102" s="7">
        <f>'GE25-F23-WEBLOAD'!AI98</f>
        <v>467056</v>
      </c>
      <c r="Z102" s="7">
        <f t="shared" si="32"/>
        <v>83039</v>
      </c>
      <c r="AA102">
        <f t="shared" si="33"/>
        <v>15266</v>
      </c>
      <c r="AC102" s="7">
        <f>'EOS GE24-F23-WEBLOAD'!AA98</f>
        <v>550095</v>
      </c>
      <c r="AD102" s="7">
        <f>'EOS GE24-F23-WEBLOAD'!AI98</f>
        <v>451790</v>
      </c>
      <c r="AE102" s="7">
        <f t="shared" si="34"/>
        <v>98305</v>
      </c>
      <c r="AF102" s="7">
        <f>'GE24-F23-WEBLOAD'!AA98</f>
        <v>562838</v>
      </c>
      <c r="AG102" s="7">
        <f>'GE24-F23-WEBLOAD'!AI98</f>
        <v>430566</v>
      </c>
      <c r="AH102" s="7">
        <f t="shared" si="35"/>
        <v>132272</v>
      </c>
      <c r="AI102">
        <f t="shared" si="36"/>
        <v>-33967</v>
      </c>
      <c r="AK102">
        <f>'EOS GE24-F23-WEBLOAD'!$AL98</f>
        <v>1871151.2282393463</v>
      </c>
      <c r="AL102">
        <f>'GE24-F23-WEBLOAD'!$AL98</f>
        <v>1850773.2282393463</v>
      </c>
      <c r="AM102">
        <f t="shared" si="37"/>
        <v>20378</v>
      </c>
      <c r="AO102">
        <f>'EOS GE25-F23-WEBLOAD'!AL98</f>
        <v>1824038.2708778009</v>
      </c>
      <c r="AP102">
        <f>'GE25-F23-WEBLOAD'!AL98</f>
        <v>1798144.0268778009</v>
      </c>
      <c r="AQ102">
        <f t="shared" si="38"/>
        <v>25894.243999999948</v>
      </c>
      <c r="AS102" s="7"/>
    </row>
    <row r="103" spans="1:45" x14ac:dyDescent="0.25">
      <c r="A103">
        <v>300</v>
      </c>
      <c r="B103">
        <v>1</v>
      </c>
      <c r="C103" t="s">
        <v>150</v>
      </c>
      <c r="D103" s="7">
        <f>'EOS GE24-F23-WEBLOAD'!H99</f>
        <v>8312915</v>
      </c>
      <c r="E103">
        <f>'GE24-F23-WEBLOAD'!H99</f>
        <v>7992650</v>
      </c>
      <c r="F103">
        <f t="shared" si="27"/>
        <v>320265</v>
      </c>
      <c r="H103" s="7">
        <f>'EOS GE24-F23-WEBLOAD'!N99</f>
        <v>178789</v>
      </c>
      <c r="I103">
        <v>178789</v>
      </c>
      <c r="J103">
        <f t="shared" si="28"/>
        <v>0</v>
      </c>
      <c r="K103" s="7"/>
      <c r="M103" s="7">
        <f>'EOS GE25-F23-WEBLOAD'!H99</f>
        <v>8479453</v>
      </c>
      <c r="N103">
        <f>'GE25-F23-WEBLOAD'!H99</f>
        <v>7992650</v>
      </c>
      <c r="O103">
        <f t="shared" si="29"/>
        <v>486803</v>
      </c>
      <c r="Q103" s="7">
        <f>'EOS GE25-F23-WEBLOAD'!N99</f>
        <v>182371</v>
      </c>
      <c r="R103">
        <v>182371</v>
      </c>
      <c r="S103">
        <f t="shared" si="30"/>
        <v>0</v>
      </c>
      <c r="T103" s="7"/>
      <c r="U103" s="7">
        <f>'EOS GE25-F23-WEBLOAD'!AA99</f>
        <v>843170</v>
      </c>
      <c r="V103" s="7">
        <v>843170</v>
      </c>
      <c r="W103" s="7">
        <f t="shared" si="31"/>
        <v>0</v>
      </c>
      <c r="X103" s="7">
        <f>'GE25-F23-WEBLOAD'!AA99</f>
        <v>843170</v>
      </c>
      <c r="Y103" s="7">
        <f>'GE25-F23-WEBLOAD'!AI99</f>
        <v>843170</v>
      </c>
      <c r="Z103" s="7">
        <f t="shared" si="32"/>
        <v>0</v>
      </c>
      <c r="AA103">
        <f t="shared" si="33"/>
        <v>0</v>
      </c>
      <c r="AC103" s="7">
        <f>'EOS GE24-F23-WEBLOAD'!AA99</f>
        <v>843170</v>
      </c>
      <c r="AD103" s="7">
        <f>'EOS GE24-F23-WEBLOAD'!AI99</f>
        <v>843170</v>
      </c>
      <c r="AE103" s="7">
        <f t="shared" si="34"/>
        <v>0</v>
      </c>
      <c r="AF103" s="7">
        <f>'GE24-F23-WEBLOAD'!AA99</f>
        <v>843170</v>
      </c>
      <c r="AG103" s="7">
        <f>'GE24-F23-WEBLOAD'!AI99</f>
        <v>787368</v>
      </c>
      <c r="AH103" s="7">
        <f t="shared" si="35"/>
        <v>55802</v>
      </c>
      <c r="AI103">
        <f t="shared" si="36"/>
        <v>-55802</v>
      </c>
      <c r="AK103">
        <f>'EOS GE24-F23-WEBLOAD'!$AL99</f>
        <v>3018583</v>
      </c>
      <c r="AL103">
        <f>'GE24-F23-WEBLOAD'!$AL99</f>
        <v>2998869</v>
      </c>
      <c r="AM103">
        <f t="shared" si="37"/>
        <v>19714</v>
      </c>
      <c r="AO103">
        <f>'EOS GE25-F23-WEBLOAD'!AL99</f>
        <v>3031212.9660256207</v>
      </c>
      <c r="AP103">
        <f>'GE25-F23-WEBLOAD'!AL99</f>
        <v>3002413.9660256207</v>
      </c>
      <c r="AQ103">
        <f t="shared" si="38"/>
        <v>28799</v>
      </c>
      <c r="AS103" s="7"/>
    </row>
    <row r="104" spans="1:45" x14ac:dyDescent="0.25">
      <c r="A104">
        <v>306</v>
      </c>
      <c r="B104">
        <v>1</v>
      </c>
      <c r="C104" t="s">
        <v>151</v>
      </c>
      <c r="D104" s="7">
        <f>'EOS GE24-F23-WEBLOAD'!H100</f>
        <v>2468677</v>
      </c>
      <c r="E104">
        <f>'GE24-F23-WEBLOAD'!H100</f>
        <v>2373569</v>
      </c>
      <c r="F104">
        <f t="shared" si="27"/>
        <v>95108</v>
      </c>
      <c r="H104" s="7">
        <f>'EOS GE24-F23-WEBLOAD'!N100</f>
        <v>173043.8247103013</v>
      </c>
      <c r="I104">
        <v>164667.42884935669</v>
      </c>
      <c r="J104">
        <f t="shared" si="28"/>
        <v>8376.3958609446127</v>
      </c>
      <c r="K104" s="7"/>
      <c r="M104" s="7">
        <f>'EOS GE25-F23-WEBLOAD'!H100</f>
        <v>2518134</v>
      </c>
      <c r="N104">
        <f>'GE25-F23-WEBLOAD'!H100</f>
        <v>2373569</v>
      </c>
      <c r="O104">
        <f t="shared" si="29"/>
        <v>144565</v>
      </c>
      <c r="Q104" s="7">
        <f>'EOS GE25-F23-WEBLOAD'!N100</f>
        <v>162669.64496419637</v>
      </c>
      <c r="R104">
        <v>160769.01538138211</v>
      </c>
      <c r="S104">
        <f t="shared" si="30"/>
        <v>1900.6295828142611</v>
      </c>
      <c r="T104" s="7"/>
      <c r="U104" s="7">
        <f>'EOS GE25-F23-WEBLOAD'!AA100</f>
        <v>250395</v>
      </c>
      <c r="V104" s="7">
        <v>250395</v>
      </c>
      <c r="W104" s="7">
        <f t="shared" si="31"/>
        <v>0</v>
      </c>
      <c r="X104" s="7">
        <f>'GE25-F23-WEBLOAD'!AA100</f>
        <v>250395</v>
      </c>
      <c r="Y104" s="7">
        <f>'GE25-F23-WEBLOAD'!AI100</f>
        <v>250395</v>
      </c>
      <c r="Z104" s="7">
        <f t="shared" si="32"/>
        <v>0</v>
      </c>
      <c r="AA104">
        <f t="shared" si="33"/>
        <v>0</v>
      </c>
      <c r="AC104" s="7">
        <f>'EOS GE24-F23-WEBLOAD'!AA100</f>
        <v>250395</v>
      </c>
      <c r="AD104" s="7">
        <f>'EOS GE24-F23-WEBLOAD'!AI100</f>
        <v>250395</v>
      </c>
      <c r="AE104" s="7">
        <f t="shared" si="34"/>
        <v>0</v>
      </c>
      <c r="AF104" s="7">
        <f>'GE24-F23-WEBLOAD'!AA100</f>
        <v>250395</v>
      </c>
      <c r="AG104" s="7">
        <f>'GE24-F23-WEBLOAD'!AI100</f>
        <v>238278</v>
      </c>
      <c r="AH104" s="7">
        <f t="shared" si="35"/>
        <v>12117</v>
      </c>
      <c r="AI104">
        <f t="shared" si="36"/>
        <v>-12117</v>
      </c>
      <c r="AK104">
        <f>'EOS GE24-F23-WEBLOAD'!$AL100</f>
        <v>1300945.4288493567</v>
      </c>
      <c r="AL104">
        <f>'GE24-F23-WEBLOAD'!$AL100</f>
        <v>1269569.4288493567</v>
      </c>
      <c r="AM104">
        <f t="shared" si="37"/>
        <v>31376</v>
      </c>
      <c r="AO104">
        <f>'EOS GE25-F23-WEBLOAD'!AL100</f>
        <v>1286112.1316113621</v>
      </c>
      <c r="AP104">
        <f>'GE25-F23-WEBLOAD'!AL100</f>
        <v>1241665.6636113618</v>
      </c>
      <c r="AQ104">
        <f t="shared" si="38"/>
        <v>44446.468000000343</v>
      </c>
      <c r="AS104" s="7"/>
    </row>
    <row r="105" spans="1:45" x14ac:dyDescent="0.25">
      <c r="A105">
        <v>308</v>
      </c>
      <c r="B105">
        <v>1</v>
      </c>
      <c r="C105" t="s">
        <v>152</v>
      </c>
      <c r="D105" s="7">
        <f>'EOS GE24-F23-WEBLOAD'!H101</f>
        <v>4801019</v>
      </c>
      <c r="E105">
        <f>'GE24-F23-WEBLOAD'!H101</f>
        <v>4616054</v>
      </c>
      <c r="F105">
        <f t="shared" si="27"/>
        <v>184965</v>
      </c>
      <c r="H105" s="7">
        <f>'EOS GE24-F23-WEBLOAD'!N101</f>
        <v>195572.72180562501</v>
      </c>
      <c r="I105">
        <v>190894.295338925</v>
      </c>
      <c r="J105">
        <f t="shared" si="28"/>
        <v>4678.4264667000098</v>
      </c>
      <c r="K105" s="7"/>
      <c r="M105" s="7">
        <f>'EOS GE25-F23-WEBLOAD'!H101</f>
        <v>4900113</v>
      </c>
      <c r="N105">
        <f>'GE25-F23-WEBLOAD'!H101</f>
        <v>4618799</v>
      </c>
      <c r="O105">
        <f t="shared" si="29"/>
        <v>281314</v>
      </c>
      <c r="Q105" s="7">
        <f>'EOS GE25-F23-WEBLOAD'!N101</f>
        <v>198043.59713728837</v>
      </c>
      <c r="R105">
        <v>197634.35051138993</v>
      </c>
      <c r="S105">
        <f t="shared" si="30"/>
        <v>409.24662589843501</v>
      </c>
      <c r="T105" s="7"/>
      <c r="U105" s="7">
        <f>'EOS GE25-F23-WEBLOAD'!AA101</f>
        <v>487252</v>
      </c>
      <c r="V105" s="7">
        <v>487252</v>
      </c>
      <c r="W105" s="7">
        <f t="shared" si="31"/>
        <v>0</v>
      </c>
      <c r="X105" s="7">
        <f>'GE25-F23-WEBLOAD'!AA101</f>
        <v>487252</v>
      </c>
      <c r="Y105" s="7">
        <f>'GE25-F23-WEBLOAD'!AI101</f>
        <v>487252</v>
      </c>
      <c r="Z105" s="7">
        <f t="shared" si="32"/>
        <v>0</v>
      </c>
      <c r="AA105">
        <f t="shared" si="33"/>
        <v>0</v>
      </c>
      <c r="AC105" s="7">
        <f>'EOS GE24-F23-WEBLOAD'!AA101</f>
        <v>487252</v>
      </c>
      <c r="AD105" s="7">
        <f>'EOS GE24-F23-WEBLOAD'!AI101</f>
        <v>487252</v>
      </c>
      <c r="AE105" s="7">
        <f t="shared" si="34"/>
        <v>0</v>
      </c>
      <c r="AF105" s="7">
        <f>'GE24-F23-WEBLOAD'!AA101</f>
        <v>486962</v>
      </c>
      <c r="AG105" s="7">
        <f>'GE24-F23-WEBLOAD'!AI101</f>
        <v>464731</v>
      </c>
      <c r="AH105" s="7">
        <f t="shared" si="35"/>
        <v>22231</v>
      </c>
      <c r="AI105">
        <f t="shared" si="36"/>
        <v>-22231</v>
      </c>
      <c r="AK105">
        <f>'EOS GE24-F23-WEBLOAD'!$AL101</f>
        <v>1811700.045338925</v>
      </c>
      <c r="AL105">
        <f>'GE24-F23-WEBLOAD'!$AL101</f>
        <v>1775949.045338925</v>
      </c>
      <c r="AM105">
        <f t="shared" si="37"/>
        <v>35751</v>
      </c>
      <c r="AO105">
        <f>'EOS GE25-F23-WEBLOAD'!AL101</f>
        <v>1842619.9743104698</v>
      </c>
      <c r="AP105">
        <f>'GE25-F23-WEBLOAD'!AL101</f>
        <v>1790931.5703104697</v>
      </c>
      <c r="AQ105">
        <f t="shared" si="38"/>
        <v>51688.404000000097</v>
      </c>
      <c r="AS105" s="7"/>
    </row>
    <row r="106" spans="1:45" x14ac:dyDescent="0.25">
      <c r="A106">
        <v>309</v>
      </c>
      <c r="B106">
        <v>1</v>
      </c>
      <c r="C106" t="s">
        <v>153</v>
      </c>
      <c r="D106" s="7">
        <f>'EOS GE24-F23-WEBLOAD'!H102</f>
        <v>12832768</v>
      </c>
      <c r="E106">
        <f>'GE24-F23-WEBLOAD'!H102</f>
        <v>12338370</v>
      </c>
      <c r="F106">
        <f t="shared" si="27"/>
        <v>494398</v>
      </c>
      <c r="H106" s="7">
        <f>'EOS GE24-F23-WEBLOAD'!N102</f>
        <v>541611.2020065051</v>
      </c>
      <c r="I106">
        <v>511191.10504338267</v>
      </c>
      <c r="J106">
        <f t="shared" si="28"/>
        <v>30420.096963122429</v>
      </c>
      <c r="K106" s="7"/>
      <c r="M106" s="7">
        <f>'EOS GE25-F23-WEBLOAD'!H102</f>
        <v>12861231</v>
      </c>
      <c r="N106">
        <f>'GE25-F23-WEBLOAD'!H102</f>
        <v>12122872</v>
      </c>
      <c r="O106">
        <f t="shared" si="29"/>
        <v>738359</v>
      </c>
      <c r="Q106" s="7">
        <f>'EOS GE25-F23-WEBLOAD'!N102</f>
        <v>547770.35837690649</v>
      </c>
      <c r="R106">
        <v>515601.06635599141</v>
      </c>
      <c r="S106">
        <f t="shared" si="30"/>
        <v>32169.292020915076</v>
      </c>
      <c r="T106" s="7"/>
      <c r="U106" s="7">
        <f>'EOS GE25-F23-WEBLOAD'!AA102</f>
        <v>1278881</v>
      </c>
      <c r="V106" s="7">
        <v>1278881</v>
      </c>
      <c r="W106" s="7">
        <f t="shared" si="31"/>
        <v>0</v>
      </c>
      <c r="X106" s="7">
        <f>'GE25-F23-WEBLOAD'!AA102</f>
        <v>1278881</v>
      </c>
      <c r="Y106" s="7">
        <f>'GE25-F23-WEBLOAD'!AI102</f>
        <v>1278881</v>
      </c>
      <c r="Z106" s="7">
        <f t="shared" si="32"/>
        <v>0</v>
      </c>
      <c r="AA106">
        <f t="shared" si="33"/>
        <v>0</v>
      </c>
      <c r="AC106" s="7">
        <f>'EOS GE24-F23-WEBLOAD'!AA102</f>
        <v>1278881</v>
      </c>
      <c r="AD106" s="7">
        <f>'EOS GE24-F23-WEBLOAD'!AI102</f>
        <v>1278881</v>
      </c>
      <c r="AE106" s="7">
        <f t="shared" si="34"/>
        <v>0</v>
      </c>
      <c r="AF106" s="7">
        <f>'GE24-F23-WEBLOAD'!AA102</f>
        <v>1301614</v>
      </c>
      <c r="AG106" s="7">
        <f>'GE24-F23-WEBLOAD'!AI102</f>
        <v>1180284</v>
      </c>
      <c r="AH106" s="7">
        <f t="shared" si="35"/>
        <v>121330</v>
      </c>
      <c r="AI106">
        <f t="shared" si="36"/>
        <v>-121330</v>
      </c>
      <c r="AK106">
        <f>'EOS GE24-F23-WEBLOAD'!$AL102</f>
        <v>5134695.6050433815</v>
      </c>
      <c r="AL106">
        <f>'GE24-F23-WEBLOAD'!$AL102</f>
        <v>5012403.6050433815</v>
      </c>
      <c r="AM106">
        <f t="shared" si="37"/>
        <v>122292</v>
      </c>
      <c r="AO106">
        <f>'EOS GE25-F23-WEBLOAD'!AL102</f>
        <v>5161247.3034947328</v>
      </c>
      <c r="AP106">
        <f>'GE25-F23-WEBLOAD'!AL102</f>
        <v>4983590.7514947318</v>
      </c>
      <c r="AQ106">
        <f t="shared" si="38"/>
        <v>177656.55200000107</v>
      </c>
      <c r="AS106" s="7"/>
    </row>
    <row r="107" spans="1:45" x14ac:dyDescent="0.25">
      <c r="A107">
        <v>314</v>
      </c>
      <c r="B107">
        <v>1</v>
      </c>
      <c r="C107" t="s">
        <v>154</v>
      </c>
      <c r="D107" s="7">
        <f>'EOS GE24-F23-WEBLOAD'!H103</f>
        <v>5903126</v>
      </c>
      <c r="E107">
        <f>'GE24-F23-WEBLOAD'!H103</f>
        <v>5675701</v>
      </c>
      <c r="F107">
        <f t="shared" si="27"/>
        <v>227425</v>
      </c>
      <c r="H107" s="7">
        <f>'EOS GE24-F23-WEBLOAD'!N103</f>
        <v>191473.36237500003</v>
      </c>
      <c r="I107">
        <v>171228.70843500001</v>
      </c>
      <c r="J107">
        <f t="shared" si="28"/>
        <v>20244.653940000018</v>
      </c>
      <c r="K107" s="7"/>
      <c r="M107" s="7">
        <f>'EOS GE25-F23-WEBLOAD'!H103</f>
        <v>5984982</v>
      </c>
      <c r="N107">
        <f>'GE25-F23-WEBLOAD'!H103</f>
        <v>5641386</v>
      </c>
      <c r="O107">
        <f t="shared" si="29"/>
        <v>343596</v>
      </c>
      <c r="Q107" s="7">
        <f>'EOS GE25-F23-WEBLOAD'!N103</f>
        <v>194995.2399870627</v>
      </c>
      <c r="R107">
        <v>174010.00479327262</v>
      </c>
      <c r="S107">
        <f t="shared" si="30"/>
        <v>20985.235193790082</v>
      </c>
      <c r="T107" s="7"/>
      <c r="U107" s="7">
        <f>'EOS GE25-F23-WEBLOAD'!AA103</f>
        <v>595128</v>
      </c>
      <c r="V107" s="7">
        <v>518890</v>
      </c>
      <c r="W107" s="7">
        <f t="shared" si="31"/>
        <v>76238</v>
      </c>
      <c r="X107" s="7">
        <f>'GE25-F23-WEBLOAD'!AA103</f>
        <v>595128</v>
      </c>
      <c r="Y107" s="7">
        <f>'GE25-F23-WEBLOAD'!AI103</f>
        <v>518890</v>
      </c>
      <c r="Z107" s="7">
        <f t="shared" si="32"/>
        <v>76238</v>
      </c>
      <c r="AA107">
        <f t="shared" si="33"/>
        <v>0</v>
      </c>
      <c r="AC107" s="7">
        <f>'EOS GE24-F23-WEBLOAD'!AA103</f>
        <v>595128</v>
      </c>
      <c r="AD107" s="7">
        <f>'EOS GE24-F23-WEBLOAD'!AI103</f>
        <v>518890</v>
      </c>
      <c r="AE107" s="7">
        <f t="shared" si="34"/>
        <v>76238</v>
      </c>
      <c r="AF107" s="7">
        <f>'GE24-F23-WEBLOAD'!AA103</f>
        <v>598748</v>
      </c>
      <c r="AG107" s="7">
        <f>'GE24-F23-WEBLOAD'!AI103</f>
        <v>468965</v>
      </c>
      <c r="AH107" s="7">
        <f t="shared" si="35"/>
        <v>129783</v>
      </c>
      <c r="AI107">
        <f t="shared" si="36"/>
        <v>-53545</v>
      </c>
      <c r="AK107">
        <f>'EOS GE24-F23-WEBLOAD'!$AL103</f>
        <v>2377667.2084349999</v>
      </c>
      <c r="AL107">
        <f>'GE24-F23-WEBLOAD'!$AL103</f>
        <v>2337829.2084349999</v>
      </c>
      <c r="AM107">
        <f t="shared" si="37"/>
        <v>39838</v>
      </c>
      <c r="AO107">
        <f>'EOS GE25-F23-WEBLOAD'!AL103</f>
        <v>2389250.9774898123</v>
      </c>
      <c r="AP107">
        <f>'GE25-F23-WEBLOAD'!AL103</f>
        <v>2331986.6774898125</v>
      </c>
      <c r="AQ107">
        <f t="shared" si="38"/>
        <v>57264.299999999814</v>
      </c>
      <c r="AS107" s="7"/>
    </row>
    <row r="108" spans="1:45" x14ac:dyDescent="0.25">
      <c r="A108">
        <v>316</v>
      </c>
      <c r="B108">
        <v>1</v>
      </c>
      <c r="C108" t="s">
        <v>155</v>
      </c>
      <c r="D108" s="7">
        <f>'EOS GE24-F23-WEBLOAD'!H104</f>
        <v>7994560</v>
      </c>
      <c r="E108">
        <f>'GE24-F23-WEBLOAD'!H104</f>
        <v>7686560</v>
      </c>
      <c r="F108">
        <f t="shared" si="27"/>
        <v>308000</v>
      </c>
      <c r="H108" s="7">
        <f>'EOS GE24-F23-WEBLOAD'!N104</f>
        <v>226058.45562574529</v>
      </c>
      <c r="I108">
        <v>211586.23692538755</v>
      </c>
      <c r="J108">
        <f t="shared" si="28"/>
        <v>14472.218700357742</v>
      </c>
      <c r="K108" s="7"/>
      <c r="M108" s="7">
        <f>'EOS GE25-F23-WEBLOAD'!H104</f>
        <v>8057155</v>
      </c>
      <c r="N108">
        <f>'GE25-F23-WEBLOAD'!H104</f>
        <v>7594596</v>
      </c>
      <c r="O108">
        <f t="shared" si="29"/>
        <v>462559</v>
      </c>
      <c r="Q108" s="7">
        <f>'EOS GE25-F23-WEBLOAD'!N104</f>
        <v>225783.18190076138</v>
      </c>
      <c r="R108">
        <v>212529.81458839594</v>
      </c>
      <c r="S108">
        <f t="shared" si="30"/>
        <v>13253.367312365444</v>
      </c>
      <c r="T108" s="7"/>
      <c r="U108" s="7">
        <f>'EOS GE25-F23-WEBLOAD'!AA104</f>
        <v>801178</v>
      </c>
      <c r="V108" s="7">
        <v>634520</v>
      </c>
      <c r="W108" s="7">
        <f t="shared" si="31"/>
        <v>166658</v>
      </c>
      <c r="X108" s="7">
        <f>'GE25-F23-WEBLOAD'!AA104</f>
        <v>801178</v>
      </c>
      <c r="Y108" s="7">
        <f>'GE25-F23-WEBLOAD'!AI104</f>
        <v>672706</v>
      </c>
      <c r="Z108" s="7">
        <f t="shared" si="32"/>
        <v>128472</v>
      </c>
      <c r="AA108">
        <f t="shared" si="33"/>
        <v>38186</v>
      </c>
      <c r="AC108" s="7">
        <f>'EOS GE24-F23-WEBLOAD'!AA104</f>
        <v>801178</v>
      </c>
      <c r="AD108" s="7">
        <f>'EOS GE24-F23-WEBLOAD'!AI104</f>
        <v>634520</v>
      </c>
      <c r="AE108" s="7">
        <f t="shared" si="34"/>
        <v>166658</v>
      </c>
      <c r="AF108" s="7">
        <f>'GE24-F23-WEBLOAD'!AA104</f>
        <v>810880</v>
      </c>
      <c r="AG108" s="7">
        <f>'GE24-F23-WEBLOAD'!AI104</f>
        <v>565599</v>
      </c>
      <c r="AH108" s="7">
        <f t="shared" si="35"/>
        <v>245281</v>
      </c>
      <c r="AI108">
        <f t="shared" si="36"/>
        <v>-78623</v>
      </c>
      <c r="AK108">
        <f>'EOS GE24-F23-WEBLOAD'!$AL104</f>
        <v>3032634.9869253878</v>
      </c>
      <c r="AL108">
        <f>'GE24-F23-WEBLOAD'!$AL104</f>
        <v>2962562.9869253878</v>
      </c>
      <c r="AM108">
        <f t="shared" si="37"/>
        <v>70072</v>
      </c>
      <c r="AO108">
        <f>'EOS GE25-F23-WEBLOAD'!AL104</f>
        <v>3023025.3191844467</v>
      </c>
      <c r="AP108">
        <f>'GE25-F23-WEBLOAD'!AL104</f>
        <v>2922311.1191844475</v>
      </c>
      <c r="AQ108">
        <f t="shared" si="38"/>
        <v>100714.19999999925</v>
      </c>
      <c r="AS108" s="7"/>
    </row>
    <row r="109" spans="1:45" x14ac:dyDescent="0.25">
      <c r="A109">
        <v>317</v>
      </c>
      <c r="B109">
        <v>1</v>
      </c>
      <c r="C109" t="s">
        <v>156</v>
      </c>
      <c r="D109" s="7">
        <f>'EOS GE24-F23-WEBLOAD'!H105</f>
        <v>6668320</v>
      </c>
      <c r="E109">
        <f>'GE24-F23-WEBLOAD'!H105</f>
        <v>6411415</v>
      </c>
      <c r="F109">
        <f t="shared" si="27"/>
        <v>256905</v>
      </c>
      <c r="H109" s="7">
        <f>'EOS GE24-F23-WEBLOAD'!N105</f>
        <v>383033.71371597057</v>
      </c>
      <c r="I109">
        <v>364007.13113230473</v>
      </c>
      <c r="J109">
        <f t="shared" si="28"/>
        <v>19026.582583665848</v>
      </c>
      <c r="K109" s="7"/>
      <c r="M109" s="7">
        <f>'EOS GE25-F23-WEBLOAD'!H105</f>
        <v>6985391</v>
      </c>
      <c r="N109">
        <f>'GE25-F23-WEBLOAD'!H105</f>
        <v>6584362</v>
      </c>
      <c r="O109">
        <f t="shared" si="29"/>
        <v>401029</v>
      </c>
      <c r="Q109" s="7">
        <f>'EOS GE25-F23-WEBLOAD'!N105</f>
        <v>393923.33869465883</v>
      </c>
      <c r="R109">
        <v>375235.33612122259</v>
      </c>
      <c r="S109">
        <f t="shared" si="30"/>
        <v>18688.002573436243</v>
      </c>
      <c r="T109" s="7"/>
      <c r="U109" s="7">
        <f>'EOS GE25-F23-WEBLOAD'!AA105</f>
        <v>694606</v>
      </c>
      <c r="V109" s="7">
        <v>567633</v>
      </c>
      <c r="W109" s="7">
        <f t="shared" si="31"/>
        <v>126973</v>
      </c>
      <c r="X109" s="7">
        <f>'GE25-F23-WEBLOAD'!AA105</f>
        <v>694606</v>
      </c>
      <c r="Y109" s="7">
        <f>'GE25-F23-WEBLOAD'!AI105</f>
        <v>588841</v>
      </c>
      <c r="Z109" s="7">
        <f t="shared" si="32"/>
        <v>105765</v>
      </c>
      <c r="AA109">
        <f t="shared" si="33"/>
        <v>21208</v>
      </c>
      <c r="AC109" s="7">
        <f>'EOS GE24-F23-WEBLOAD'!AA105</f>
        <v>694606</v>
      </c>
      <c r="AD109" s="7">
        <f>'EOS GE24-F23-WEBLOAD'!AI105</f>
        <v>567633</v>
      </c>
      <c r="AE109" s="7">
        <f t="shared" si="34"/>
        <v>126973</v>
      </c>
      <c r="AF109" s="7">
        <f>'GE24-F23-WEBLOAD'!AA105</f>
        <v>676361</v>
      </c>
      <c r="AG109" s="7">
        <f>'GE24-F23-WEBLOAD'!AI105</f>
        <v>496096</v>
      </c>
      <c r="AH109" s="7">
        <f t="shared" si="35"/>
        <v>180265</v>
      </c>
      <c r="AI109">
        <f t="shared" si="36"/>
        <v>-53292</v>
      </c>
      <c r="AK109">
        <f>'EOS GE24-F23-WEBLOAD'!$AL105</f>
        <v>3494768.5711323041</v>
      </c>
      <c r="AL109">
        <f>'GE24-F23-WEBLOAD'!$AL105</f>
        <v>3404450.571132306</v>
      </c>
      <c r="AM109">
        <f t="shared" si="37"/>
        <v>90317.999999998137</v>
      </c>
      <c r="AO109">
        <f>'EOS GE25-F23-WEBLOAD'!AL105</f>
        <v>3602103.2300407216</v>
      </c>
      <c r="AP109">
        <f>'GE25-F23-WEBLOAD'!AL105</f>
        <v>3466597.994040722</v>
      </c>
      <c r="AQ109">
        <f t="shared" si="38"/>
        <v>135505.23599999957</v>
      </c>
      <c r="AS109" s="7"/>
    </row>
    <row r="110" spans="1:45" x14ac:dyDescent="0.25">
      <c r="A110">
        <v>318</v>
      </c>
      <c r="B110">
        <v>1</v>
      </c>
      <c r="C110" t="s">
        <v>157</v>
      </c>
      <c r="D110" s="7">
        <f>'EOS GE24-F23-WEBLOAD'!H106</f>
        <v>31011755</v>
      </c>
      <c r="E110">
        <f>'GE24-F23-WEBLOAD'!H106</f>
        <v>29816990</v>
      </c>
      <c r="F110">
        <f t="shared" si="27"/>
        <v>1194765</v>
      </c>
      <c r="H110" s="7">
        <f>'EOS GE24-F23-WEBLOAD'!N106</f>
        <v>1603434.2142980355</v>
      </c>
      <c r="I110">
        <v>1544660.0314349784</v>
      </c>
      <c r="J110">
        <f t="shared" si="28"/>
        <v>58774.182863057125</v>
      </c>
      <c r="K110" s="7"/>
      <c r="M110" s="7">
        <f>'EOS GE25-F23-WEBLOAD'!H106</f>
        <v>31700018</v>
      </c>
      <c r="N110">
        <f>'GE25-F23-WEBLOAD'!H106</f>
        <v>29880129</v>
      </c>
      <c r="O110">
        <f t="shared" si="29"/>
        <v>1819889</v>
      </c>
      <c r="Q110" s="7">
        <f>'EOS GE25-F23-WEBLOAD'!N106</f>
        <v>1590518.6072129374</v>
      </c>
      <c r="R110">
        <v>1543488.3957507275</v>
      </c>
      <c r="S110">
        <f t="shared" si="30"/>
        <v>47030.211462209933</v>
      </c>
      <c r="T110" s="7"/>
      <c r="U110" s="7">
        <f>'EOS GE25-F23-WEBLOAD'!AA106</f>
        <v>3152151</v>
      </c>
      <c r="V110" s="7">
        <v>3152151</v>
      </c>
      <c r="W110" s="7">
        <f t="shared" si="31"/>
        <v>0</v>
      </c>
      <c r="X110" s="7">
        <f>'GE25-F23-WEBLOAD'!AA106</f>
        <v>3152151</v>
      </c>
      <c r="Y110" s="7">
        <f>'GE25-F23-WEBLOAD'!AI106</f>
        <v>3152151</v>
      </c>
      <c r="Z110" s="7">
        <f t="shared" si="32"/>
        <v>0</v>
      </c>
      <c r="AA110">
        <f t="shared" si="33"/>
        <v>0</v>
      </c>
      <c r="AC110" s="7">
        <f>'EOS GE24-F23-WEBLOAD'!AA106</f>
        <v>3152151</v>
      </c>
      <c r="AD110" s="7">
        <f>'EOS GE24-F23-WEBLOAD'!AI106</f>
        <v>3152151</v>
      </c>
      <c r="AE110" s="7">
        <f t="shared" si="34"/>
        <v>0</v>
      </c>
      <c r="AF110" s="7">
        <f>'GE24-F23-WEBLOAD'!AA106</f>
        <v>3145490</v>
      </c>
      <c r="AG110" s="7">
        <f>'GE24-F23-WEBLOAD'!AI106</f>
        <v>2958306</v>
      </c>
      <c r="AH110" s="7">
        <f t="shared" si="35"/>
        <v>187184</v>
      </c>
      <c r="AI110">
        <f t="shared" si="36"/>
        <v>-187184</v>
      </c>
      <c r="AK110">
        <f>'EOS GE24-F23-WEBLOAD'!$AL106</f>
        <v>11587051.091434978</v>
      </c>
      <c r="AL110">
        <f>'GE24-F23-WEBLOAD'!$AL106</f>
        <v>11337070.091434978</v>
      </c>
      <c r="AM110">
        <f t="shared" si="37"/>
        <v>249981</v>
      </c>
      <c r="AO110">
        <f>'EOS GE25-F23-WEBLOAD'!AL106</f>
        <v>11709758.015867464</v>
      </c>
      <c r="AP110">
        <f>'GE25-F23-WEBLOAD'!AL106</f>
        <v>11351883.42186746</v>
      </c>
      <c r="AQ110">
        <f t="shared" si="38"/>
        <v>357874.59400000423</v>
      </c>
      <c r="AS110" s="7"/>
    </row>
    <row r="111" spans="1:45" x14ac:dyDescent="0.25">
      <c r="A111">
        <v>319</v>
      </c>
      <c r="B111">
        <v>1</v>
      </c>
      <c r="C111" t="s">
        <v>158</v>
      </c>
      <c r="D111" s="7">
        <f>'EOS GE24-F23-WEBLOAD'!H107</f>
        <v>4038680</v>
      </c>
      <c r="E111">
        <f>'GE24-F23-WEBLOAD'!H107</f>
        <v>3883085</v>
      </c>
      <c r="F111">
        <f t="shared" si="27"/>
        <v>155595</v>
      </c>
      <c r="H111" s="7">
        <f>'EOS GE24-F23-WEBLOAD'!N107</f>
        <v>212397.48833768049</v>
      </c>
      <c r="I111">
        <v>203381.41393559385</v>
      </c>
      <c r="J111">
        <f t="shared" si="28"/>
        <v>9016.0744020866405</v>
      </c>
      <c r="K111" s="7"/>
      <c r="M111" s="7">
        <f>'EOS GE25-F23-WEBLOAD'!H107</f>
        <v>4119590</v>
      </c>
      <c r="N111">
        <f>'GE25-F23-WEBLOAD'!H107</f>
        <v>3883085</v>
      </c>
      <c r="O111">
        <f t="shared" si="29"/>
        <v>236505</v>
      </c>
      <c r="Q111" s="7">
        <f>'EOS GE25-F23-WEBLOAD'!N107</f>
        <v>215034.90222810482</v>
      </c>
      <c r="R111">
        <v>206614.78915861453</v>
      </c>
      <c r="S111">
        <f t="shared" si="30"/>
        <v>8420.1130694902968</v>
      </c>
      <c r="T111" s="7"/>
      <c r="U111" s="7">
        <f>'EOS GE25-F23-WEBLOAD'!AA107</f>
        <v>409639</v>
      </c>
      <c r="V111" s="7">
        <v>305173</v>
      </c>
      <c r="W111" s="7">
        <f t="shared" si="31"/>
        <v>104466</v>
      </c>
      <c r="X111" s="7">
        <f>'GE25-F23-WEBLOAD'!AA107</f>
        <v>409639</v>
      </c>
      <c r="Y111" s="7">
        <f>'GE25-F23-WEBLOAD'!AI107</f>
        <v>336570</v>
      </c>
      <c r="Z111" s="7">
        <f t="shared" si="32"/>
        <v>73069</v>
      </c>
      <c r="AA111">
        <f t="shared" si="33"/>
        <v>31397</v>
      </c>
      <c r="AC111" s="7">
        <f>'EOS GE24-F23-WEBLOAD'!AA107</f>
        <v>409639</v>
      </c>
      <c r="AD111" s="7">
        <f>'EOS GE24-F23-WEBLOAD'!AI107</f>
        <v>305173</v>
      </c>
      <c r="AE111" s="7">
        <f t="shared" si="34"/>
        <v>104466</v>
      </c>
      <c r="AF111" s="7">
        <f>'GE24-F23-WEBLOAD'!AA107</f>
        <v>409639</v>
      </c>
      <c r="AG111" s="7">
        <f>'GE24-F23-WEBLOAD'!AI107</f>
        <v>280060</v>
      </c>
      <c r="AH111" s="7">
        <f t="shared" si="35"/>
        <v>129579</v>
      </c>
      <c r="AI111">
        <f t="shared" si="36"/>
        <v>-25113</v>
      </c>
      <c r="AK111">
        <f>'EOS GE24-F23-WEBLOAD'!$AL107</f>
        <v>2245779.1639355943</v>
      </c>
      <c r="AL111">
        <f>'GE24-F23-WEBLOAD'!$AL107</f>
        <v>2201636.1639355943</v>
      </c>
      <c r="AM111">
        <f t="shared" si="37"/>
        <v>44143</v>
      </c>
      <c r="AO111">
        <f>'EOS GE25-F23-WEBLOAD'!AL107</f>
        <v>2245238.0940648541</v>
      </c>
      <c r="AP111">
        <f>'GE25-F23-WEBLOAD'!AL107</f>
        <v>2182454.3140648538</v>
      </c>
      <c r="AQ111">
        <f t="shared" si="38"/>
        <v>62783.780000000261</v>
      </c>
      <c r="AS111" s="7"/>
    </row>
    <row r="112" spans="1:45" x14ac:dyDescent="0.25">
      <c r="A112">
        <v>323</v>
      </c>
      <c r="B112">
        <v>2</v>
      </c>
      <c r="C112" t="s">
        <v>159</v>
      </c>
      <c r="D112" s="7">
        <f>'EOS GE24-F23-WEBLOAD'!H108</f>
        <v>204147</v>
      </c>
      <c r="E112">
        <f>'GE24-F23-WEBLOAD'!H108</f>
        <v>196282</v>
      </c>
      <c r="F112">
        <f t="shared" si="27"/>
        <v>7865</v>
      </c>
      <c r="H112" s="7">
        <f>'EOS GE24-F23-WEBLOAD'!N108</f>
        <v>9719.7187249999988</v>
      </c>
      <c r="I112">
        <v>7394.253737</v>
      </c>
      <c r="J112">
        <f t="shared" si="28"/>
        <v>2325.4649879999988</v>
      </c>
      <c r="K112" s="7"/>
      <c r="M112" s="7">
        <f>'EOS GE25-F23-WEBLOAD'!H108</f>
        <v>208237</v>
      </c>
      <c r="N112">
        <f>'GE25-F23-WEBLOAD'!H108</f>
        <v>196282</v>
      </c>
      <c r="O112">
        <f t="shared" si="29"/>
        <v>11955</v>
      </c>
      <c r="Q112" s="7">
        <f>'EOS GE25-F23-WEBLOAD'!N108</f>
        <v>10669.873331785519</v>
      </c>
      <c r="R112">
        <v>7935.37413252847</v>
      </c>
      <c r="S112">
        <f t="shared" si="30"/>
        <v>2734.4991992570485</v>
      </c>
      <c r="T112" s="7"/>
      <c r="U112" s="7">
        <f>'EOS GE25-F23-WEBLOAD'!AA108</f>
        <v>20706</v>
      </c>
      <c r="V112" s="7">
        <v>20706</v>
      </c>
      <c r="W112" s="7">
        <f t="shared" si="31"/>
        <v>0</v>
      </c>
      <c r="X112" s="7">
        <f>'GE25-F23-WEBLOAD'!AA108</f>
        <v>20706</v>
      </c>
      <c r="Y112" s="7">
        <f>'GE25-F23-WEBLOAD'!AI108</f>
        <v>20706</v>
      </c>
      <c r="Z112" s="7">
        <f t="shared" si="32"/>
        <v>0</v>
      </c>
      <c r="AA112">
        <f t="shared" si="33"/>
        <v>0</v>
      </c>
      <c r="AC112" s="7">
        <f>'EOS GE24-F23-WEBLOAD'!AA108</f>
        <v>20706</v>
      </c>
      <c r="AD112" s="7">
        <f>'EOS GE24-F23-WEBLOAD'!AI108</f>
        <v>20706</v>
      </c>
      <c r="AE112" s="7">
        <f t="shared" si="34"/>
        <v>0</v>
      </c>
      <c r="AF112" s="7">
        <f>'GE24-F23-WEBLOAD'!AA108</f>
        <v>20706</v>
      </c>
      <c r="AG112" s="7">
        <f>'GE24-F23-WEBLOAD'!AI108</f>
        <v>20706</v>
      </c>
      <c r="AH112" s="7">
        <f t="shared" si="35"/>
        <v>0</v>
      </c>
      <c r="AI112">
        <f t="shared" si="36"/>
        <v>0</v>
      </c>
      <c r="AK112">
        <f>'EOS GE24-F23-WEBLOAD'!$AL108</f>
        <v>109306.50373699999</v>
      </c>
      <c r="AL112">
        <f>'GE24-F23-WEBLOAD'!$AL108</f>
        <v>109118.50373699999</v>
      </c>
      <c r="AM112">
        <f t="shared" si="37"/>
        <v>188</v>
      </c>
      <c r="AO112">
        <f>'EOS GE25-F23-WEBLOAD'!AL108</f>
        <v>110952.62413252844</v>
      </c>
      <c r="AP112">
        <f>'GE25-F23-WEBLOAD'!AL108</f>
        <v>110767.45213252847</v>
      </c>
      <c r="AQ112">
        <f t="shared" si="38"/>
        <v>185.17199999996228</v>
      </c>
      <c r="AS112" s="7"/>
    </row>
    <row r="113" spans="1:45" x14ac:dyDescent="0.25">
      <c r="A113">
        <v>330</v>
      </c>
      <c r="B113">
        <v>1</v>
      </c>
      <c r="C113" t="s">
        <v>160</v>
      </c>
      <c r="D113" s="7">
        <f>'EOS GE24-F23-WEBLOAD'!H109</f>
        <v>2006849</v>
      </c>
      <c r="E113">
        <f>'GE24-F23-WEBLOAD'!H109</f>
        <v>1929532</v>
      </c>
      <c r="F113">
        <f t="shared" si="27"/>
        <v>77317</v>
      </c>
      <c r="H113" s="7">
        <f>'EOS GE24-F23-WEBLOAD'!N109</f>
        <v>114113</v>
      </c>
      <c r="I113">
        <v>114113</v>
      </c>
      <c r="J113">
        <f t="shared" si="28"/>
        <v>0</v>
      </c>
      <c r="K113" s="7"/>
      <c r="M113" s="7">
        <f>'EOS GE25-F23-WEBLOAD'!H109</f>
        <v>1873765</v>
      </c>
      <c r="N113">
        <f>'GE25-F23-WEBLOAD'!H109</f>
        <v>1766193</v>
      </c>
      <c r="O113">
        <f t="shared" si="29"/>
        <v>107572</v>
      </c>
      <c r="Q113" s="7">
        <f>'EOS GE25-F23-WEBLOAD'!N109</f>
        <v>106545</v>
      </c>
      <c r="R113">
        <v>106545</v>
      </c>
      <c r="S113">
        <f t="shared" si="30"/>
        <v>0</v>
      </c>
      <c r="T113" s="7"/>
      <c r="U113" s="7">
        <f>'EOS GE25-F23-WEBLOAD'!AA109</f>
        <v>186321</v>
      </c>
      <c r="V113" s="7">
        <v>157133</v>
      </c>
      <c r="W113" s="7">
        <f t="shared" si="31"/>
        <v>29188</v>
      </c>
      <c r="X113" s="7">
        <f>'GE25-F23-WEBLOAD'!AA109</f>
        <v>186321</v>
      </c>
      <c r="Y113" s="7">
        <f>'GE25-F23-WEBLOAD'!AI109</f>
        <v>159513</v>
      </c>
      <c r="Z113" s="7">
        <f t="shared" si="32"/>
        <v>26808</v>
      </c>
      <c r="AA113">
        <f t="shared" si="33"/>
        <v>2380</v>
      </c>
      <c r="AC113" s="7">
        <f>'EOS GE24-F23-WEBLOAD'!AA109</f>
        <v>186321</v>
      </c>
      <c r="AD113" s="7">
        <f>'EOS GE24-F23-WEBLOAD'!AI109</f>
        <v>157133</v>
      </c>
      <c r="AE113" s="7">
        <f t="shared" si="34"/>
        <v>29188</v>
      </c>
      <c r="AF113" s="7">
        <f>'GE24-F23-WEBLOAD'!AA109</f>
        <v>203553</v>
      </c>
      <c r="AG113" s="7">
        <f>'GE24-F23-WEBLOAD'!AI109</f>
        <v>160515</v>
      </c>
      <c r="AH113" s="7">
        <f t="shared" si="35"/>
        <v>43038</v>
      </c>
      <c r="AI113">
        <f t="shared" si="36"/>
        <v>-13850</v>
      </c>
      <c r="AK113">
        <f>'EOS GE24-F23-WEBLOAD'!$AL109</f>
        <v>1496208.5</v>
      </c>
      <c r="AL113">
        <f>'GE24-F23-WEBLOAD'!$AL109</f>
        <v>1468062.5</v>
      </c>
      <c r="AM113">
        <f t="shared" si="37"/>
        <v>28146</v>
      </c>
      <c r="AO113">
        <f>'EOS GE25-F23-WEBLOAD'!AL109</f>
        <v>1437298.5222621602</v>
      </c>
      <c r="AP113">
        <f>'GE25-F23-WEBLOAD'!AL109</f>
        <v>1395411.5222621602</v>
      </c>
      <c r="AQ113">
        <f t="shared" si="38"/>
        <v>41887</v>
      </c>
      <c r="AS113" s="7"/>
    </row>
    <row r="114" spans="1:45" x14ac:dyDescent="0.25">
      <c r="A114">
        <v>332</v>
      </c>
      <c r="B114">
        <v>1</v>
      </c>
      <c r="C114" t="s">
        <v>161</v>
      </c>
      <c r="D114" s="7">
        <f>'EOS GE24-F23-WEBLOAD'!H110</f>
        <v>12141738</v>
      </c>
      <c r="E114">
        <f>'GE24-F23-WEBLOAD'!H110</f>
        <v>11673963</v>
      </c>
      <c r="F114">
        <f t="shared" si="27"/>
        <v>467775</v>
      </c>
      <c r="H114" s="7">
        <f>'EOS GE24-F23-WEBLOAD'!N110</f>
        <v>316208</v>
      </c>
      <c r="I114">
        <v>316208</v>
      </c>
      <c r="J114">
        <f t="shared" si="28"/>
        <v>0</v>
      </c>
      <c r="K114" s="7"/>
      <c r="M114" s="7">
        <f>'EOS GE25-F23-WEBLOAD'!H110</f>
        <v>12278678</v>
      </c>
      <c r="N114">
        <f>'GE25-F23-WEBLOAD'!H110</f>
        <v>11573763</v>
      </c>
      <c r="O114">
        <f t="shared" si="29"/>
        <v>704915</v>
      </c>
      <c r="Q114" s="7">
        <f>'EOS GE25-F23-WEBLOAD'!N110</f>
        <v>320303</v>
      </c>
      <c r="R114">
        <v>320303</v>
      </c>
      <c r="S114">
        <f t="shared" si="30"/>
        <v>0</v>
      </c>
      <c r="T114" s="7"/>
      <c r="U114" s="7">
        <f>'EOS GE25-F23-WEBLOAD'!AA110</f>
        <v>1220954</v>
      </c>
      <c r="V114" s="7">
        <v>1010945</v>
      </c>
      <c r="W114" s="7">
        <f t="shared" si="31"/>
        <v>210009</v>
      </c>
      <c r="X114" s="7">
        <f>'GE25-F23-WEBLOAD'!AA110</f>
        <v>1220954</v>
      </c>
      <c r="Y114" s="7">
        <f>'GE25-F23-WEBLOAD'!AI110</f>
        <v>1039271</v>
      </c>
      <c r="Z114" s="7">
        <f t="shared" si="32"/>
        <v>181683</v>
      </c>
      <c r="AA114">
        <f t="shared" si="33"/>
        <v>28326</v>
      </c>
      <c r="AC114" s="7">
        <f>'EOS GE24-F23-WEBLOAD'!AA110</f>
        <v>1220954</v>
      </c>
      <c r="AD114" s="7">
        <f>'EOS GE24-F23-WEBLOAD'!AI110</f>
        <v>1010945</v>
      </c>
      <c r="AE114" s="7">
        <f t="shared" si="34"/>
        <v>210009</v>
      </c>
      <c r="AF114" s="7">
        <f>'GE24-F23-WEBLOAD'!AA110</f>
        <v>1231524</v>
      </c>
      <c r="AG114" s="7">
        <f>'GE24-F23-WEBLOAD'!AI110</f>
        <v>894758</v>
      </c>
      <c r="AH114" s="7">
        <f t="shared" si="35"/>
        <v>336766</v>
      </c>
      <c r="AI114">
        <f t="shared" si="36"/>
        <v>-126757</v>
      </c>
      <c r="AK114">
        <f>'EOS GE24-F23-WEBLOAD'!$AL110</f>
        <v>3966471.5</v>
      </c>
      <c r="AL114">
        <f>'GE24-F23-WEBLOAD'!$AL110</f>
        <v>3887795.5</v>
      </c>
      <c r="AM114">
        <f t="shared" si="37"/>
        <v>78676</v>
      </c>
      <c r="AO114">
        <f>'EOS GE25-F23-WEBLOAD'!AL110</f>
        <v>3943651.5326505899</v>
      </c>
      <c r="AP114">
        <f>'GE25-F23-WEBLOAD'!AL110</f>
        <v>3826826.5326505899</v>
      </c>
      <c r="AQ114">
        <f t="shared" si="38"/>
        <v>116825</v>
      </c>
      <c r="AS114" s="7"/>
    </row>
    <row r="115" spans="1:45" x14ac:dyDescent="0.25">
      <c r="A115">
        <v>333</v>
      </c>
      <c r="B115">
        <v>1</v>
      </c>
      <c r="C115" t="s">
        <v>162</v>
      </c>
      <c r="D115" s="7">
        <f>'EOS GE24-F23-WEBLOAD'!H111</f>
        <v>3798844</v>
      </c>
      <c r="E115">
        <f>'GE24-F23-WEBLOAD'!H111</f>
        <v>3652489</v>
      </c>
      <c r="F115">
        <f t="shared" si="27"/>
        <v>146355</v>
      </c>
      <c r="H115" s="7">
        <f>'EOS GE24-F23-WEBLOAD'!N111</f>
        <v>135737</v>
      </c>
      <c r="I115">
        <v>135737</v>
      </c>
      <c r="J115">
        <f t="shared" si="28"/>
        <v>0</v>
      </c>
      <c r="K115" s="7"/>
      <c r="M115" s="7">
        <f>'EOS GE25-F23-WEBLOAD'!H111</f>
        <v>4131239</v>
      </c>
      <c r="N115">
        <f>'GE25-F23-WEBLOAD'!H111</f>
        <v>3894066</v>
      </c>
      <c r="O115">
        <f t="shared" si="29"/>
        <v>237173</v>
      </c>
      <c r="Q115" s="7">
        <f>'EOS GE25-F23-WEBLOAD'!N111</f>
        <v>140274</v>
      </c>
      <c r="R115">
        <v>140274</v>
      </c>
      <c r="S115">
        <f t="shared" si="30"/>
        <v>0</v>
      </c>
      <c r="T115" s="7"/>
      <c r="U115" s="7">
        <f>'EOS GE25-F23-WEBLOAD'!AA111</f>
        <v>410798</v>
      </c>
      <c r="V115" s="7">
        <v>281332</v>
      </c>
      <c r="W115" s="7">
        <f t="shared" si="31"/>
        <v>129466</v>
      </c>
      <c r="X115" s="7">
        <f>'GE25-F23-WEBLOAD'!AA111</f>
        <v>410798</v>
      </c>
      <c r="Y115" s="7">
        <f>'GE25-F23-WEBLOAD'!AI111</f>
        <v>310276</v>
      </c>
      <c r="Z115" s="7">
        <f t="shared" si="32"/>
        <v>100522</v>
      </c>
      <c r="AA115">
        <f t="shared" si="33"/>
        <v>28944</v>
      </c>
      <c r="AC115" s="7">
        <f>'EOS GE24-F23-WEBLOAD'!AA111</f>
        <v>410798</v>
      </c>
      <c r="AD115" s="7">
        <f>'EOS GE24-F23-WEBLOAD'!AI111</f>
        <v>281332</v>
      </c>
      <c r="AE115" s="7">
        <f t="shared" si="34"/>
        <v>129466</v>
      </c>
      <c r="AF115" s="7">
        <f>'GE24-F23-WEBLOAD'!AA111</f>
        <v>385313</v>
      </c>
      <c r="AG115" s="7">
        <f>'GE24-F23-WEBLOAD'!AI111</f>
        <v>253188</v>
      </c>
      <c r="AH115" s="7">
        <f t="shared" si="35"/>
        <v>132125</v>
      </c>
      <c r="AI115">
        <f t="shared" si="36"/>
        <v>-2659</v>
      </c>
      <c r="AK115">
        <f>'EOS GE24-F23-WEBLOAD'!$AL111</f>
        <v>1775732.25</v>
      </c>
      <c r="AL115">
        <f>'GE24-F23-WEBLOAD'!$AL111</f>
        <v>1749132.25</v>
      </c>
      <c r="AM115">
        <f t="shared" si="37"/>
        <v>26600</v>
      </c>
      <c r="AO115">
        <f>'EOS GE25-F23-WEBLOAD'!AL111</f>
        <v>1876343.8472520402</v>
      </c>
      <c r="AP115">
        <f>'GE25-F23-WEBLOAD'!AL111</f>
        <v>1835052.8472520402</v>
      </c>
      <c r="AQ115">
        <f t="shared" si="38"/>
        <v>41291</v>
      </c>
      <c r="AS115" s="7"/>
    </row>
    <row r="116" spans="1:45" x14ac:dyDescent="0.25">
      <c r="A116">
        <v>345</v>
      </c>
      <c r="B116">
        <v>1</v>
      </c>
      <c r="C116" t="s">
        <v>163</v>
      </c>
      <c r="D116" s="7">
        <f>'EOS GE24-F23-WEBLOAD'!H112</f>
        <v>11846225</v>
      </c>
      <c r="E116">
        <f>'GE24-F23-WEBLOAD'!H112</f>
        <v>11389835</v>
      </c>
      <c r="F116">
        <f t="shared" si="27"/>
        <v>456390</v>
      </c>
      <c r="H116" s="7">
        <f>'EOS GE24-F23-WEBLOAD'!N112</f>
        <v>284541</v>
      </c>
      <c r="I116">
        <v>284541</v>
      </c>
      <c r="J116">
        <f t="shared" si="28"/>
        <v>0</v>
      </c>
      <c r="K116" s="7"/>
      <c r="M116" s="7">
        <f>'EOS GE25-F23-WEBLOAD'!H112</f>
        <v>11945209</v>
      </c>
      <c r="N116">
        <f>'GE25-F23-WEBLOAD'!H112</f>
        <v>11259438</v>
      </c>
      <c r="O116">
        <f t="shared" si="29"/>
        <v>685771</v>
      </c>
      <c r="Q116" s="7">
        <f>'EOS GE25-F23-WEBLOAD'!N112</f>
        <v>289578</v>
      </c>
      <c r="R116">
        <v>289578</v>
      </c>
      <c r="S116">
        <f t="shared" si="30"/>
        <v>0</v>
      </c>
      <c r="T116" s="7"/>
      <c r="U116" s="7">
        <f>'EOS GE25-F23-WEBLOAD'!AA112</f>
        <v>1187794</v>
      </c>
      <c r="V116" s="7">
        <v>1187794</v>
      </c>
      <c r="W116" s="7">
        <f t="shared" si="31"/>
        <v>0</v>
      </c>
      <c r="X116" s="7">
        <f>'GE25-F23-WEBLOAD'!AA112</f>
        <v>1187794</v>
      </c>
      <c r="Y116" s="7">
        <f>'GE25-F23-WEBLOAD'!AI112</f>
        <v>1187794</v>
      </c>
      <c r="Z116" s="7">
        <f t="shared" si="32"/>
        <v>0</v>
      </c>
      <c r="AA116">
        <f t="shared" si="33"/>
        <v>0</v>
      </c>
      <c r="AC116" s="7">
        <f>'EOS GE24-F23-WEBLOAD'!AA112</f>
        <v>1187794</v>
      </c>
      <c r="AD116" s="7">
        <f>'EOS GE24-F23-WEBLOAD'!AI112</f>
        <v>1187794</v>
      </c>
      <c r="AE116" s="7">
        <f t="shared" si="34"/>
        <v>0</v>
      </c>
      <c r="AF116" s="7">
        <f>'GE24-F23-WEBLOAD'!AA112</f>
        <v>1201550</v>
      </c>
      <c r="AG116" s="7">
        <f>'GE24-F23-WEBLOAD'!AI112</f>
        <v>1173505</v>
      </c>
      <c r="AH116" s="7">
        <f t="shared" si="35"/>
        <v>28045</v>
      </c>
      <c r="AI116">
        <f t="shared" si="36"/>
        <v>-28045</v>
      </c>
      <c r="AK116">
        <f>'EOS GE24-F23-WEBLOAD'!$AL112</f>
        <v>4483446.25</v>
      </c>
      <c r="AL116">
        <f>'GE24-F23-WEBLOAD'!$AL112</f>
        <v>4447347.25</v>
      </c>
      <c r="AM116">
        <f t="shared" si="37"/>
        <v>36099</v>
      </c>
      <c r="AO116">
        <f>'EOS GE25-F23-WEBLOAD'!AL112</f>
        <v>4480965.6028671097</v>
      </c>
      <c r="AP116">
        <f>'GE25-F23-WEBLOAD'!AL112</f>
        <v>4425183.6028671097</v>
      </c>
      <c r="AQ116">
        <f t="shared" si="38"/>
        <v>55782</v>
      </c>
      <c r="AS116" s="7"/>
    </row>
    <row r="117" spans="1:45" x14ac:dyDescent="0.25">
      <c r="A117">
        <v>347</v>
      </c>
      <c r="B117">
        <v>1</v>
      </c>
      <c r="C117" t="s">
        <v>164</v>
      </c>
      <c r="D117" s="7">
        <f>'EOS GE24-F23-WEBLOAD'!H113</f>
        <v>31027673</v>
      </c>
      <c r="E117">
        <f>'GE24-F23-WEBLOAD'!H113</f>
        <v>29832294</v>
      </c>
      <c r="F117">
        <f t="shared" si="27"/>
        <v>1195379</v>
      </c>
      <c r="H117" s="7">
        <f>'EOS GE24-F23-WEBLOAD'!N113</f>
        <v>467553</v>
      </c>
      <c r="I117">
        <v>467553</v>
      </c>
      <c r="J117">
        <f t="shared" si="28"/>
        <v>0</v>
      </c>
      <c r="K117" s="7"/>
      <c r="M117" s="7">
        <f>'EOS GE25-F23-WEBLOAD'!H113</f>
        <v>31408996</v>
      </c>
      <c r="N117">
        <f>'GE25-F23-WEBLOAD'!H113</f>
        <v>29605815</v>
      </c>
      <c r="O117">
        <f t="shared" si="29"/>
        <v>1803181</v>
      </c>
      <c r="Q117" s="7">
        <f>'EOS GE25-F23-WEBLOAD'!N113</f>
        <v>473002</v>
      </c>
      <c r="R117">
        <v>473002</v>
      </c>
      <c r="S117">
        <f t="shared" si="30"/>
        <v>0</v>
      </c>
      <c r="T117" s="7"/>
      <c r="U117" s="7">
        <f>'EOS GE25-F23-WEBLOAD'!AA113</f>
        <v>3123213</v>
      </c>
      <c r="V117" s="7">
        <v>1939303</v>
      </c>
      <c r="W117" s="7">
        <f t="shared" si="31"/>
        <v>1183910</v>
      </c>
      <c r="X117" s="7">
        <f>'GE25-F23-WEBLOAD'!AA113</f>
        <v>3123213</v>
      </c>
      <c r="Y117" s="7">
        <f>'GE25-F23-WEBLOAD'!AI113</f>
        <v>2138822</v>
      </c>
      <c r="Z117" s="7">
        <f t="shared" si="32"/>
        <v>984391</v>
      </c>
      <c r="AA117">
        <f t="shared" si="33"/>
        <v>199519</v>
      </c>
      <c r="AC117" s="7">
        <f>'EOS GE24-F23-WEBLOAD'!AA113</f>
        <v>3123213</v>
      </c>
      <c r="AD117" s="7">
        <f>'EOS GE24-F23-WEBLOAD'!AI113</f>
        <v>1939303</v>
      </c>
      <c r="AE117" s="7">
        <f t="shared" si="34"/>
        <v>1183910</v>
      </c>
      <c r="AF117" s="7">
        <f>'GE24-F23-WEBLOAD'!AA113</f>
        <v>3147105</v>
      </c>
      <c r="AG117" s="7">
        <f>'GE24-F23-WEBLOAD'!AI113</f>
        <v>1898622</v>
      </c>
      <c r="AH117" s="7">
        <f t="shared" si="35"/>
        <v>1248483</v>
      </c>
      <c r="AI117">
        <f t="shared" si="36"/>
        <v>-64573</v>
      </c>
      <c r="AK117">
        <f>'EOS GE24-F23-WEBLOAD'!$AL113</f>
        <v>16135397.75</v>
      </c>
      <c r="AL117">
        <f>'GE24-F23-WEBLOAD'!$AL113</f>
        <v>15728705.75</v>
      </c>
      <c r="AM117">
        <f t="shared" si="37"/>
        <v>406692</v>
      </c>
      <c r="AO117">
        <f>'EOS GE25-F23-WEBLOAD'!AL113</f>
        <v>16190323.768105797</v>
      </c>
      <c r="AP117">
        <f>'GE25-F23-WEBLOAD'!AL113</f>
        <v>15579340.768105797</v>
      </c>
      <c r="AQ117">
        <f t="shared" si="38"/>
        <v>610983</v>
      </c>
      <c r="AS117" s="7"/>
    </row>
    <row r="118" spans="1:45" x14ac:dyDescent="0.25">
      <c r="A118">
        <v>356</v>
      </c>
      <c r="B118">
        <v>1</v>
      </c>
      <c r="C118" t="s">
        <v>165</v>
      </c>
      <c r="D118" s="7">
        <f>'EOS GE24-F23-WEBLOAD'!H114</f>
        <v>1399048</v>
      </c>
      <c r="E118">
        <f>'GE24-F23-WEBLOAD'!H114</f>
        <v>1345148</v>
      </c>
      <c r="F118">
        <f t="shared" si="27"/>
        <v>53900</v>
      </c>
      <c r="H118" s="7">
        <f>'EOS GE24-F23-WEBLOAD'!N114</f>
        <v>132367</v>
      </c>
      <c r="I118">
        <v>132367</v>
      </c>
      <c r="J118">
        <f t="shared" si="28"/>
        <v>0</v>
      </c>
      <c r="K118" s="7"/>
      <c r="M118" s="7">
        <f>'EOS GE25-F23-WEBLOAD'!H114</f>
        <v>1494061</v>
      </c>
      <c r="N118">
        <f>'GE25-F23-WEBLOAD'!H114</f>
        <v>1408288</v>
      </c>
      <c r="O118">
        <f t="shared" si="29"/>
        <v>85773</v>
      </c>
      <c r="Q118" s="7">
        <f>'EOS GE25-F23-WEBLOAD'!N114</f>
        <v>138052</v>
      </c>
      <c r="R118">
        <v>138052</v>
      </c>
      <c r="S118">
        <f t="shared" si="30"/>
        <v>0</v>
      </c>
      <c r="T118" s="7"/>
      <c r="U118" s="7">
        <f>'EOS GE25-F23-WEBLOAD'!AA114</f>
        <v>148565</v>
      </c>
      <c r="V118" s="7">
        <v>59680</v>
      </c>
      <c r="W118" s="7">
        <f t="shared" si="31"/>
        <v>88885</v>
      </c>
      <c r="X118" s="7">
        <f>'GE25-F23-WEBLOAD'!AA114</f>
        <v>148565</v>
      </c>
      <c r="Y118" s="7">
        <f>'GE25-F23-WEBLOAD'!AI114</f>
        <v>65820</v>
      </c>
      <c r="Z118" s="7">
        <f t="shared" si="32"/>
        <v>82745</v>
      </c>
      <c r="AA118">
        <f t="shared" si="33"/>
        <v>6140</v>
      </c>
      <c r="AC118" s="7">
        <f>'EOS GE24-F23-WEBLOAD'!AA114</f>
        <v>148565</v>
      </c>
      <c r="AD118" s="7">
        <f>'EOS GE24-F23-WEBLOAD'!AI114</f>
        <v>59680</v>
      </c>
      <c r="AE118" s="7">
        <f t="shared" si="34"/>
        <v>88885</v>
      </c>
      <c r="AF118" s="7">
        <f>'GE24-F23-WEBLOAD'!AA114</f>
        <v>141904</v>
      </c>
      <c r="AG118" s="7">
        <f>'GE24-F23-WEBLOAD'!AI114</f>
        <v>58375</v>
      </c>
      <c r="AH118" s="7">
        <f t="shared" si="35"/>
        <v>83529</v>
      </c>
      <c r="AI118">
        <f t="shared" si="36"/>
        <v>5356</v>
      </c>
      <c r="AK118">
        <f>'EOS GE24-F23-WEBLOAD'!$AL114</f>
        <v>1434768.5899999999</v>
      </c>
      <c r="AL118">
        <f>'GE24-F23-WEBLOAD'!$AL114</f>
        <v>1420843.5899999999</v>
      </c>
      <c r="AM118">
        <f t="shared" si="37"/>
        <v>13925</v>
      </c>
      <c r="AO118">
        <f>'EOS GE25-F23-WEBLOAD'!AL114</f>
        <v>1506799.9825327797</v>
      </c>
      <c r="AP118">
        <f>'GE25-F23-WEBLOAD'!AL114</f>
        <v>1484955.9825327802</v>
      </c>
      <c r="AQ118">
        <f t="shared" si="38"/>
        <v>21843.999999999534</v>
      </c>
      <c r="AS118" s="7"/>
    </row>
    <row r="119" spans="1:45" x14ac:dyDescent="0.25">
      <c r="A119">
        <v>361</v>
      </c>
      <c r="B119">
        <v>1</v>
      </c>
      <c r="C119" t="s">
        <v>166</v>
      </c>
      <c r="D119" s="7">
        <f>'EOS GE24-F23-WEBLOAD'!H115</f>
        <v>6714003</v>
      </c>
      <c r="E119">
        <f>'GE24-F23-WEBLOAD'!H115</f>
        <v>6455338</v>
      </c>
      <c r="F119">
        <f t="shared" si="27"/>
        <v>258665</v>
      </c>
      <c r="H119" s="7">
        <f>'EOS GE24-F23-WEBLOAD'!N115</f>
        <v>291874</v>
      </c>
      <c r="I119">
        <v>291874</v>
      </c>
      <c r="J119">
        <f t="shared" si="28"/>
        <v>0</v>
      </c>
      <c r="K119" s="7"/>
      <c r="M119" s="7">
        <f>'EOS GE25-F23-WEBLOAD'!H115</f>
        <v>6848509</v>
      </c>
      <c r="N119">
        <f>'GE25-F23-WEBLOAD'!H115</f>
        <v>6455338</v>
      </c>
      <c r="O119">
        <f t="shared" si="29"/>
        <v>393171</v>
      </c>
      <c r="Q119" s="7">
        <f>'EOS GE25-F23-WEBLOAD'!N115</f>
        <v>297722</v>
      </c>
      <c r="R119">
        <v>297722</v>
      </c>
      <c r="S119">
        <f t="shared" si="30"/>
        <v>0</v>
      </c>
      <c r="T119" s="7"/>
      <c r="U119" s="7">
        <f>'EOS GE25-F23-WEBLOAD'!AA115</f>
        <v>680994</v>
      </c>
      <c r="V119" s="7">
        <v>593702</v>
      </c>
      <c r="W119" s="7">
        <f t="shared" si="31"/>
        <v>87292</v>
      </c>
      <c r="X119" s="7">
        <f>'GE25-F23-WEBLOAD'!AA115</f>
        <v>680994</v>
      </c>
      <c r="Y119" s="7">
        <f>'GE25-F23-WEBLOAD'!AI115</f>
        <v>593702</v>
      </c>
      <c r="Z119" s="7">
        <f t="shared" si="32"/>
        <v>87292</v>
      </c>
      <c r="AA119">
        <f t="shared" si="33"/>
        <v>0</v>
      </c>
      <c r="AC119" s="7">
        <f>'EOS GE24-F23-WEBLOAD'!AA115</f>
        <v>680994</v>
      </c>
      <c r="AD119" s="7">
        <f>'EOS GE24-F23-WEBLOAD'!AI115</f>
        <v>593702</v>
      </c>
      <c r="AE119" s="7">
        <f t="shared" si="34"/>
        <v>87292</v>
      </c>
      <c r="AF119" s="7">
        <f>'GE24-F23-WEBLOAD'!AA115</f>
        <v>680994</v>
      </c>
      <c r="AG119" s="7">
        <f>'GE24-F23-WEBLOAD'!AI115</f>
        <v>535658</v>
      </c>
      <c r="AH119" s="7">
        <f t="shared" si="35"/>
        <v>145336</v>
      </c>
      <c r="AI119">
        <f t="shared" si="36"/>
        <v>-58044</v>
      </c>
      <c r="AK119">
        <f>'EOS GE24-F23-WEBLOAD'!$AL115</f>
        <v>2782352</v>
      </c>
      <c r="AL119">
        <f>'GE24-F23-WEBLOAD'!$AL115</f>
        <v>2741234</v>
      </c>
      <c r="AM119">
        <f t="shared" si="37"/>
        <v>41118</v>
      </c>
      <c r="AO119">
        <f>'EOS GE25-F23-WEBLOAD'!AL115</f>
        <v>2770900.2143881004</v>
      </c>
      <c r="AP119">
        <f>'GE25-F23-WEBLOAD'!AL115</f>
        <v>2711239.2143881004</v>
      </c>
      <c r="AQ119">
        <f t="shared" si="38"/>
        <v>59661</v>
      </c>
      <c r="AS119" s="7"/>
    </row>
    <row r="120" spans="1:45" x14ac:dyDescent="0.25">
      <c r="A120">
        <v>362</v>
      </c>
      <c r="B120">
        <v>1</v>
      </c>
      <c r="C120" t="s">
        <v>608</v>
      </c>
      <c r="D120" s="7">
        <f>'EOS GE24-F23-WEBLOAD'!H116</f>
        <v>2165669</v>
      </c>
      <c r="E120">
        <f>'GE24-F23-WEBLOAD'!H116</f>
        <v>2082234</v>
      </c>
      <c r="F120">
        <f t="shared" si="27"/>
        <v>83435</v>
      </c>
      <c r="H120" s="7">
        <f>'EOS GE24-F23-WEBLOAD'!N116</f>
        <v>282745</v>
      </c>
      <c r="I120">
        <v>282745</v>
      </c>
      <c r="J120">
        <f t="shared" si="28"/>
        <v>0</v>
      </c>
      <c r="K120" s="7"/>
      <c r="M120" s="7">
        <f>'EOS GE25-F23-WEBLOAD'!H116</f>
        <v>2209055</v>
      </c>
      <c r="N120">
        <f>'GE25-F23-WEBLOAD'!H116</f>
        <v>2082234</v>
      </c>
      <c r="O120">
        <f t="shared" si="29"/>
        <v>126821</v>
      </c>
      <c r="Q120" s="7">
        <f>'EOS GE25-F23-WEBLOAD'!N116</f>
        <v>288409</v>
      </c>
      <c r="R120">
        <v>288409</v>
      </c>
      <c r="S120">
        <f t="shared" si="30"/>
        <v>0</v>
      </c>
      <c r="T120" s="7"/>
      <c r="U120" s="7">
        <f>'EOS GE25-F23-WEBLOAD'!AA116</f>
        <v>219662</v>
      </c>
      <c r="V120" s="7">
        <v>165297</v>
      </c>
      <c r="W120" s="7">
        <f t="shared" si="31"/>
        <v>54365</v>
      </c>
      <c r="X120" s="7">
        <f>'GE25-F23-WEBLOAD'!AA116</f>
        <v>219662</v>
      </c>
      <c r="Y120" s="7">
        <f>'GE25-F23-WEBLOAD'!AI116</f>
        <v>181657</v>
      </c>
      <c r="Z120" s="7">
        <f t="shared" si="32"/>
        <v>38005</v>
      </c>
      <c r="AA120">
        <f t="shared" si="33"/>
        <v>16360</v>
      </c>
      <c r="AC120" s="7">
        <f>'EOS GE24-F23-WEBLOAD'!AA116</f>
        <v>219662</v>
      </c>
      <c r="AD120" s="7">
        <f>'EOS GE24-F23-WEBLOAD'!AI116</f>
        <v>165297</v>
      </c>
      <c r="AE120" s="7">
        <f t="shared" si="34"/>
        <v>54365</v>
      </c>
      <c r="AF120" s="7">
        <f>'GE24-F23-WEBLOAD'!AA116</f>
        <v>219662</v>
      </c>
      <c r="AG120" s="7">
        <f>'GE24-F23-WEBLOAD'!AI116</f>
        <v>156185</v>
      </c>
      <c r="AH120" s="7">
        <f t="shared" si="35"/>
        <v>63477</v>
      </c>
      <c r="AI120">
        <f t="shared" si="36"/>
        <v>-9112</v>
      </c>
      <c r="AK120">
        <f>'EOS GE24-F23-WEBLOAD'!$AL116</f>
        <v>1801316.75</v>
      </c>
      <c r="AL120">
        <f>'GE24-F23-WEBLOAD'!$AL116</f>
        <v>1746835.75</v>
      </c>
      <c r="AM120">
        <f t="shared" si="37"/>
        <v>54481</v>
      </c>
      <c r="AO120">
        <f>'EOS GE25-F23-WEBLOAD'!AL116</f>
        <v>1726804.9934551502</v>
      </c>
      <c r="AP120">
        <f>'GE25-F23-WEBLOAD'!AL116</f>
        <v>1649725.9934551502</v>
      </c>
      <c r="AQ120">
        <f t="shared" si="38"/>
        <v>77079</v>
      </c>
      <c r="AS120" s="7"/>
    </row>
    <row r="121" spans="1:45" x14ac:dyDescent="0.25">
      <c r="A121">
        <v>363</v>
      </c>
      <c r="B121">
        <v>1</v>
      </c>
      <c r="C121" t="s">
        <v>168</v>
      </c>
      <c r="D121" s="7">
        <f>'EOS GE24-F23-WEBLOAD'!H117</f>
        <v>2107138</v>
      </c>
      <c r="E121">
        <f>'GE24-F23-WEBLOAD'!H117</f>
        <v>2025958</v>
      </c>
      <c r="F121">
        <f t="shared" si="27"/>
        <v>81180</v>
      </c>
      <c r="H121" s="7">
        <f>'EOS GE24-F23-WEBLOAD'!N117</f>
        <v>354200</v>
      </c>
      <c r="I121">
        <v>354200</v>
      </c>
      <c r="J121">
        <f t="shared" si="28"/>
        <v>0</v>
      </c>
      <c r="K121" s="7"/>
      <c r="M121" s="7">
        <f>'EOS GE25-F23-WEBLOAD'!H117</f>
        <v>2187212</v>
      </c>
      <c r="N121">
        <f>'GE25-F23-WEBLOAD'!H117</f>
        <v>2061645</v>
      </c>
      <c r="O121">
        <f t="shared" si="29"/>
        <v>125567</v>
      </c>
      <c r="Q121" s="7">
        <f>'EOS GE25-F23-WEBLOAD'!N117</f>
        <v>364135</v>
      </c>
      <c r="R121">
        <v>364135</v>
      </c>
      <c r="S121">
        <f t="shared" si="30"/>
        <v>0</v>
      </c>
      <c r="T121" s="7"/>
      <c r="U121" s="7">
        <f>'EOS GE25-F23-WEBLOAD'!AA117</f>
        <v>217490</v>
      </c>
      <c r="V121" s="7">
        <v>158892</v>
      </c>
      <c r="W121" s="7">
        <f t="shared" si="31"/>
        <v>58598</v>
      </c>
      <c r="X121" s="7">
        <f>'GE25-F23-WEBLOAD'!AA117</f>
        <v>217490</v>
      </c>
      <c r="Y121" s="7">
        <f>'GE25-F23-WEBLOAD'!AI117</f>
        <v>175239</v>
      </c>
      <c r="Z121" s="7">
        <f t="shared" si="32"/>
        <v>42251</v>
      </c>
      <c r="AA121">
        <f t="shared" si="33"/>
        <v>16347</v>
      </c>
      <c r="AC121" s="7">
        <f>'EOS GE24-F23-WEBLOAD'!AA117</f>
        <v>217490</v>
      </c>
      <c r="AD121" s="7">
        <f>'EOS GE24-F23-WEBLOAD'!AI117</f>
        <v>158892</v>
      </c>
      <c r="AE121" s="7">
        <f t="shared" si="34"/>
        <v>58598</v>
      </c>
      <c r="AF121" s="7">
        <f>'GE24-F23-WEBLOAD'!AA117</f>
        <v>213725</v>
      </c>
      <c r="AG121" s="7">
        <f>'GE24-F23-WEBLOAD'!AI117</f>
        <v>139058</v>
      </c>
      <c r="AH121" s="7">
        <f t="shared" si="35"/>
        <v>74667</v>
      </c>
      <c r="AI121">
        <f t="shared" si="36"/>
        <v>-16069</v>
      </c>
      <c r="AK121">
        <f>'EOS GE24-F23-WEBLOAD'!$AL117</f>
        <v>2447041.88</v>
      </c>
      <c r="AL121">
        <f>'GE24-F23-WEBLOAD'!$AL117</f>
        <v>2365972.88</v>
      </c>
      <c r="AM121">
        <f t="shared" si="37"/>
        <v>81069</v>
      </c>
      <c r="AO121">
        <f>'EOS GE25-F23-WEBLOAD'!AL117</f>
        <v>2499685.2937365295</v>
      </c>
      <c r="AP121">
        <f>'GE25-F23-WEBLOAD'!AL117</f>
        <v>2376091.2937365295</v>
      </c>
      <c r="AQ121">
        <f t="shared" si="38"/>
        <v>123594</v>
      </c>
      <c r="AS121" s="7"/>
    </row>
    <row r="122" spans="1:45" x14ac:dyDescent="0.25">
      <c r="A122">
        <v>378</v>
      </c>
      <c r="B122">
        <v>1</v>
      </c>
      <c r="C122" t="s">
        <v>169</v>
      </c>
      <c r="D122" s="7">
        <f>'EOS GE24-F23-WEBLOAD'!H118</f>
        <v>4405574</v>
      </c>
      <c r="E122">
        <f>'GE24-F23-WEBLOAD'!H118</f>
        <v>4235844</v>
      </c>
      <c r="F122">
        <f t="shared" si="27"/>
        <v>169730</v>
      </c>
      <c r="H122" s="7">
        <f>'EOS GE24-F23-WEBLOAD'!N118</f>
        <v>215286</v>
      </c>
      <c r="I122">
        <v>215286</v>
      </c>
      <c r="J122">
        <f t="shared" si="28"/>
        <v>0</v>
      </c>
      <c r="K122" s="7"/>
      <c r="M122" s="7">
        <f>'EOS GE25-F23-WEBLOAD'!H118</f>
        <v>4394812</v>
      </c>
      <c r="N122">
        <f>'GE25-F23-WEBLOAD'!H118</f>
        <v>4142507</v>
      </c>
      <c r="O122">
        <f t="shared" si="29"/>
        <v>252305</v>
      </c>
      <c r="Q122" s="7">
        <f>'EOS GE25-F23-WEBLOAD'!N118</f>
        <v>219743</v>
      </c>
      <c r="R122">
        <v>219743</v>
      </c>
      <c r="S122">
        <f t="shared" si="30"/>
        <v>0</v>
      </c>
      <c r="T122" s="7"/>
      <c r="U122" s="7">
        <f>'EOS GE25-F23-WEBLOAD'!AA118</f>
        <v>437006</v>
      </c>
      <c r="V122" s="7">
        <v>252332</v>
      </c>
      <c r="W122" s="7">
        <f t="shared" si="31"/>
        <v>184674</v>
      </c>
      <c r="X122" s="7">
        <f>'GE25-F23-WEBLOAD'!AA118</f>
        <v>437006</v>
      </c>
      <c r="Y122" s="7">
        <f>'GE25-F23-WEBLOAD'!AI118</f>
        <v>278292</v>
      </c>
      <c r="Z122" s="7">
        <f t="shared" si="32"/>
        <v>158714</v>
      </c>
      <c r="AA122">
        <f t="shared" si="33"/>
        <v>25960</v>
      </c>
      <c r="AC122" s="7">
        <f>'EOS GE24-F23-WEBLOAD'!AA118</f>
        <v>437006</v>
      </c>
      <c r="AD122" s="7">
        <f>'EOS GE24-F23-WEBLOAD'!AI118</f>
        <v>252332</v>
      </c>
      <c r="AE122" s="7">
        <f t="shared" si="34"/>
        <v>184674</v>
      </c>
      <c r="AF122" s="7">
        <f>'GE24-F23-WEBLOAD'!AA118</f>
        <v>446853</v>
      </c>
      <c r="AG122" s="7">
        <f>'GE24-F23-WEBLOAD'!AI118</f>
        <v>241482</v>
      </c>
      <c r="AH122" s="7">
        <f t="shared" si="35"/>
        <v>205371</v>
      </c>
      <c r="AI122">
        <f t="shared" si="36"/>
        <v>-20697</v>
      </c>
      <c r="AK122">
        <f>'EOS GE24-F23-WEBLOAD'!$AL118</f>
        <v>1751313.25</v>
      </c>
      <c r="AL122">
        <f>'GE24-F23-WEBLOAD'!$AL118</f>
        <v>1726961.25</v>
      </c>
      <c r="AM122">
        <f t="shared" si="37"/>
        <v>24352</v>
      </c>
      <c r="AO122">
        <f>'EOS GE25-F23-WEBLOAD'!AL118</f>
        <v>1762524.2401026096</v>
      </c>
      <c r="AP122">
        <f>'GE25-F23-WEBLOAD'!AL118</f>
        <v>1724587.2401026096</v>
      </c>
      <c r="AQ122">
        <f t="shared" si="38"/>
        <v>37937</v>
      </c>
      <c r="AS122" s="7"/>
    </row>
    <row r="123" spans="1:45" x14ac:dyDescent="0.25">
      <c r="A123">
        <v>381</v>
      </c>
      <c r="B123">
        <v>1</v>
      </c>
      <c r="C123" t="s">
        <v>609</v>
      </c>
      <c r="D123" s="7">
        <f>'EOS GE24-F23-WEBLOAD'!H119</f>
        <v>10164512</v>
      </c>
      <c r="E123">
        <f>'GE24-F23-WEBLOAD'!H119</f>
        <v>9772912</v>
      </c>
      <c r="F123">
        <f t="shared" si="27"/>
        <v>391600</v>
      </c>
      <c r="H123" s="7">
        <f>'EOS GE24-F23-WEBLOAD'!N119</f>
        <v>807042</v>
      </c>
      <c r="I123">
        <v>807042</v>
      </c>
      <c r="J123">
        <f t="shared" si="28"/>
        <v>0</v>
      </c>
      <c r="K123" s="7"/>
      <c r="M123" s="7">
        <f>'EOS GE25-F23-WEBLOAD'!H119</f>
        <v>10368144</v>
      </c>
      <c r="N123">
        <f>'GE25-F23-WEBLOAD'!H119</f>
        <v>9772912</v>
      </c>
      <c r="O123">
        <f t="shared" si="29"/>
        <v>595232</v>
      </c>
      <c r="Q123" s="7">
        <f>'EOS GE25-F23-WEBLOAD'!N119</f>
        <v>823210</v>
      </c>
      <c r="R123">
        <v>823210</v>
      </c>
      <c r="S123">
        <f t="shared" si="30"/>
        <v>0</v>
      </c>
      <c r="T123" s="7"/>
      <c r="U123" s="7">
        <f>'EOS GE25-F23-WEBLOAD'!AA119</f>
        <v>1030976</v>
      </c>
      <c r="V123" s="7">
        <v>1030976</v>
      </c>
      <c r="W123" s="7">
        <f t="shared" si="31"/>
        <v>0</v>
      </c>
      <c r="X123" s="7">
        <f>'GE25-F23-WEBLOAD'!AA119</f>
        <v>1030976</v>
      </c>
      <c r="Y123" s="7">
        <f>'GE25-F23-WEBLOAD'!AI119</f>
        <v>1030976</v>
      </c>
      <c r="Z123" s="7">
        <f t="shared" si="32"/>
        <v>0</v>
      </c>
      <c r="AA123">
        <f t="shared" si="33"/>
        <v>0</v>
      </c>
      <c r="AC123" s="7">
        <f>'EOS GE24-F23-WEBLOAD'!AA119</f>
        <v>1030976</v>
      </c>
      <c r="AD123" s="7">
        <f>'EOS GE24-F23-WEBLOAD'!AI119</f>
        <v>1030976</v>
      </c>
      <c r="AE123" s="7">
        <f t="shared" si="34"/>
        <v>0</v>
      </c>
      <c r="AF123" s="7">
        <f>'GE24-F23-WEBLOAD'!AA119</f>
        <v>1030976</v>
      </c>
      <c r="AG123" s="7">
        <f>'GE24-F23-WEBLOAD'!AI119</f>
        <v>1027261</v>
      </c>
      <c r="AH123" s="7">
        <f t="shared" si="35"/>
        <v>3715</v>
      </c>
      <c r="AI123">
        <f t="shared" si="36"/>
        <v>-3715</v>
      </c>
      <c r="AK123">
        <f>'EOS GE24-F23-WEBLOAD'!$AL119</f>
        <v>4315483.4399999995</v>
      </c>
      <c r="AL123">
        <f>'GE24-F23-WEBLOAD'!$AL119</f>
        <v>4221015.4399999995</v>
      </c>
      <c r="AM123">
        <f t="shared" si="37"/>
        <v>94468</v>
      </c>
      <c r="AO123">
        <f>'EOS GE25-F23-WEBLOAD'!AL119</f>
        <v>4278595.9378253203</v>
      </c>
      <c r="AP123">
        <f>'GE25-F23-WEBLOAD'!AL119</f>
        <v>4139799.9378253203</v>
      </c>
      <c r="AQ123">
        <f t="shared" si="38"/>
        <v>138796</v>
      </c>
      <c r="AS123" s="7"/>
    </row>
    <row r="124" spans="1:45" x14ac:dyDescent="0.25">
      <c r="A124">
        <v>390</v>
      </c>
      <c r="B124">
        <v>1</v>
      </c>
      <c r="C124" t="s">
        <v>171</v>
      </c>
      <c r="D124" s="7">
        <f>'EOS GE24-F23-WEBLOAD'!H120</f>
        <v>3173555</v>
      </c>
      <c r="E124">
        <f>'GE24-F23-WEBLOAD'!H120</f>
        <v>3051290</v>
      </c>
      <c r="F124">
        <f t="shared" si="27"/>
        <v>122265</v>
      </c>
      <c r="H124" s="7">
        <f>'EOS GE24-F23-WEBLOAD'!N120</f>
        <v>312549</v>
      </c>
      <c r="I124">
        <v>312549</v>
      </c>
      <c r="J124">
        <f t="shared" si="28"/>
        <v>0</v>
      </c>
      <c r="K124" s="7"/>
      <c r="M124" s="7">
        <f>'EOS GE25-F23-WEBLOAD'!H120</f>
        <v>3237133</v>
      </c>
      <c r="N124">
        <f>'GE25-F23-WEBLOAD'!H120</f>
        <v>3051290</v>
      </c>
      <c r="O124">
        <f t="shared" si="29"/>
        <v>185843</v>
      </c>
      <c r="Q124" s="7">
        <f>'EOS GE25-F23-WEBLOAD'!N120</f>
        <v>318811</v>
      </c>
      <c r="R124">
        <v>318811</v>
      </c>
      <c r="S124">
        <f t="shared" si="30"/>
        <v>0</v>
      </c>
      <c r="T124" s="7"/>
      <c r="U124" s="7">
        <f>'EOS GE25-F23-WEBLOAD'!AA120</f>
        <v>321890</v>
      </c>
      <c r="V124" s="7">
        <v>304583</v>
      </c>
      <c r="W124" s="7">
        <f t="shared" si="31"/>
        <v>17307</v>
      </c>
      <c r="X124" s="7">
        <f>'GE25-F23-WEBLOAD'!AA120</f>
        <v>321890</v>
      </c>
      <c r="Y124" s="7">
        <f>'GE25-F23-WEBLOAD'!AI120</f>
        <v>304583</v>
      </c>
      <c r="Z124" s="7">
        <f t="shared" si="32"/>
        <v>17307</v>
      </c>
      <c r="AA124">
        <f t="shared" si="33"/>
        <v>0</v>
      </c>
      <c r="AC124" s="7">
        <f>'EOS GE24-F23-WEBLOAD'!AA120</f>
        <v>321890</v>
      </c>
      <c r="AD124" s="7">
        <f>'EOS GE24-F23-WEBLOAD'!AI120</f>
        <v>304583</v>
      </c>
      <c r="AE124" s="7">
        <f t="shared" si="34"/>
        <v>17307</v>
      </c>
      <c r="AF124" s="7">
        <f>'GE24-F23-WEBLOAD'!AA120</f>
        <v>321890</v>
      </c>
      <c r="AG124" s="7">
        <f>'GE24-F23-WEBLOAD'!AI120</f>
        <v>288501</v>
      </c>
      <c r="AH124" s="7">
        <f t="shared" si="35"/>
        <v>33389</v>
      </c>
      <c r="AI124">
        <f t="shared" si="36"/>
        <v>-16082</v>
      </c>
      <c r="AK124">
        <f>'EOS GE24-F23-WEBLOAD'!$AL120</f>
        <v>1992898</v>
      </c>
      <c r="AL124">
        <f>'GE24-F23-WEBLOAD'!$AL120</f>
        <v>1938618</v>
      </c>
      <c r="AM124">
        <f t="shared" si="37"/>
        <v>54280</v>
      </c>
      <c r="AO124">
        <f>'EOS GE25-F23-WEBLOAD'!AL120</f>
        <v>2001484.7989050597</v>
      </c>
      <c r="AP124">
        <f>'GE25-F23-WEBLOAD'!AL120</f>
        <v>1920046.7989050597</v>
      </c>
      <c r="AQ124">
        <f t="shared" si="38"/>
        <v>81438</v>
      </c>
      <c r="AS124" s="7"/>
    </row>
    <row r="125" spans="1:45" x14ac:dyDescent="0.25">
      <c r="A125">
        <v>391</v>
      </c>
      <c r="B125">
        <v>1</v>
      </c>
      <c r="C125" t="s">
        <v>172</v>
      </c>
      <c r="D125" s="7">
        <f>'EOS GE24-F23-WEBLOAD'!H121</f>
        <v>4628279</v>
      </c>
      <c r="E125">
        <f>'GE24-F23-WEBLOAD'!H121</f>
        <v>4449969</v>
      </c>
      <c r="F125">
        <f t="shared" si="27"/>
        <v>178310</v>
      </c>
      <c r="H125" s="7">
        <f>'EOS GE24-F23-WEBLOAD'!N121</f>
        <v>122002</v>
      </c>
      <c r="I125">
        <v>122002</v>
      </c>
      <c r="J125">
        <f t="shared" si="28"/>
        <v>0</v>
      </c>
      <c r="K125" s="7"/>
      <c r="M125" s="7">
        <f>'EOS GE25-F23-WEBLOAD'!H121</f>
        <v>4814197</v>
      </c>
      <c r="N125">
        <f>'GE25-F23-WEBLOAD'!H121</f>
        <v>4537816</v>
      </c>
      <c r="O125">
        <f t="shared" si="29"/>
        <v>276381</v>
      </c>
      <c r="Q125" s="7">
        <f>'EOS GE25-F23-WEBLOAD'!N121</f>
        <v>136047</v>
      </c>
      <c r="R125">
        <v>136047</v>
      </c>
      <c r="S125">
        <f t="shared" si="30"/>
        <v>0</v>
      </c>
      <c r="T125" s="7"/>
      <c r="U125" s="7">
        <f>'EOS GE25-F23-WEBLOAD'!AA121</f>
        <v>478709</v>
      </c>
      <c r="V125" s="7">
        <v>478709</v>
      </c>
      <c r="W125" s="7">
        <f t="shared" si="31"/>
        <v>0</v>
      </c>
      <c r="X125" s="7">
        <f>'GE25-F23-WEBLOAD'!AA121</f>
        <v>478709</v>
      </c>
      <c r="Y125" s="7">
        <f>'GE25-F23-WEBLOAD'!AI121</f>
        <v>478709</v>
      </c>
      <c r="Z125" s="7">
        <f t="shared" si="32"/>
        <v>0</v>
      </c>
      <c r="AA125">
        <f t="shared" si="33"/>
        <v>0</v>
      </c>
      <c r="AC125" s="7">
        <f>'EOS GE24-F23-WEBLOAD'!AA121</f>
        <v>478709</v>
      </c>
      <c r="AD125" s="7">
        <f>'EOS GE24-F23-WEBLOAD'!AI121</f>
        <v>478709</v>
      </c>
      <c r="AE125" s="7">
        <f t="shared" si="34"/>
        <v>0</v>
      </c>
      <c r="AF125" s="7">
        <f>'GE24-F23-WEBLOAD'!AA121</f>
        <v>469442</v>
      </c>
      <c r="AG125" s="7">
        <f>'GE24-F23-WEBLOAD'!AI121</f>
        <v>454400</v>
      </c>
      <c r="AH125" s="7">
        <f t="shared" si="35"/>
        <v>15042</v>
      </c>
      <c r="AI125">
        <f t="shared" si="36"/>
        <v>-15042</v>
      </c>
      <c r="AK125">
        <f>'EOS GE24-F23-WEBLOAD'!$AL121</f>
        <v>1727340.5</v>
      </c>
      <c r="AL125">
        <f>'GE24-F23-WEBLOAD'!$AL121</f>
        <v>1707185.5</v>
      </c>
      <c r="AM125">
        <f t="shared" si="37"/>
        <v>20155</v>
      </c>
      <c r="AO125">
        <f>'EOS GE25-F23-WEBLOAD'!AL121</f>
        <v>1540219.9887132803</v>
      </c>
      <c r="AP125">
        <f>'GE25-F23-WEBLOAD'!AL121</f>
        <v>1521619.9887132803</v>
      </c>
      <c r="AQ125">
        <f t="shared" si="38"/>
        <v>18600</v>
      </c>
      <c r="AS125" s="7"/>
    </row>
    <row r="126" spans="1:45" x14ac:dyDescent="0.25">
      <c r="A126">
        <v>402</v>
      </c>
      <c r="B126">
        <v>1</v>
      </c>
      <c r="C126" t="s">
        <v>173</v>
      </c>
      <c r="D126" s="7">
        <f>'EOS GE24-F23-WEBLOAD'!H122</f>
        <v>1333378</v>
      </c>
      <c r="E126">
        <f>'GE24-F23-WEBLOAD'!H122</f>
        <v>1282008</v>
      </c>
      <c r="F126">
        <f t="shared" si="27"/>
        <v>51370</v>
      </c>
      <c r="H126" s="7">
        <f>'EOS GE24-F23-WEBLOAD'!N122</f>
        <v>69564</v>
      </c>
      <c r="I126">
        <v>69564</v>
      </c>
      <c r="J126">
        <f t="shared" si="28"/>
        <v>0</v>
      </c>
      <c r="K126" s="7"/>
      <c r="M126" s="7">
        <f>'EOS GE25-F23-WEBLOAD'!H122</f>
        <v>1268350</v>
      </c>
      <c r="N126">
        <f>'GE25-F23-WEBLOAD'!H122</f>
        <v>1195535</v>
      </c>
      <c r="O126">
        <f t="shared" si="29"/>
        <v>72815</v>
      </c>
      <c r="Q126" s="7">
        <f>'EOS GE25-F23-WEBLOAD'!N122</f>
        <v>65470</v>
      </c>
      <c r="R126">
        <v>65470</v>
      </c>
      <c r="S126">
        <f t="shared" si="30"/>
        <v>0</v>
      </c>
      <c r="T126" s="7"/>
      <c r="U126" s="7">
        <f>'EOS GE25-F23-WEBLOAD'!AA122</f>
        <v>126121</v>
      </c>
      <c r="V126" s="7">
        <v>110580</v>
      </c>
      <c r="W126" s="7">
        <f t="shared" si="31"/>
        <v>15541</v>
      </c>
      <c r="X126" s="7">
        <f>'GE25-F23-WEBLOAD'!AA122</f>
        <v>126121</v>
      </c>
      <c r="Y126" s="7">
        <f>'GE25-F23-WEBLOAD'!AI122</f>
        <v>110580</v>
      </c>
      <c r="Z126" s="7">
        <f t="shared" si="32"/>
        <v>15541</v>
      </c>
      <c r="AA126">
        <f t="shared" si="33"/>
        <v>0</v>
      </c>
      <c r="AC126" s="7">
        <f>'EOS GE24-F23-WEBLOAD'!AA122</f>
        <v>126121</v>
      </c>
      <c r="AD126" s="7">
        <f>'EOS GE24-F23-WEBLOAD'!AI122</f>
        <v>110580</v>
      </c>
      <c r="AE126" s="7">
        <f t="shared" si="34"/>
        <v>15541</v>
      </c>
      <c r="AF126" s="7">
        <f>'GE24-F23-WEBLOAD'!AA122</f>
        <v>135243</v>
      </c>
      <c r="AG126" s="7">
        <f>'GE24-F23-WEBLOAD'!AI122</f>
        <v>111899</v>
      </c>
      <c r="AH126" s="7">
        <f t="shared" si="35"/>
        <v>23344</v>
      </c>
      <c r="AI126">
        <f t="shared" si="36"/>
        <v>-7803</v>
      </c>
      <c r="AK126">
        <f>'EOS GE24-F23-WEBLOAD'!$AL122</f>
        <v>1273218</v>
      </c>
      <c r="AL126">
        <f>'GE24-F23-WEBLOAD'!$AL122</f>
        <v>1256197</v>
      </c>
      <c r="AM126">
        <f t="shared" si="37"/>
        <v>17021</v>
      </c>
      <c r="AO126">
        <f>'EOS GE25-F23-WEBLOAD'!AL122</f>
        <v>1262212.6611233298</v>
      </c>
      <c r="AP126">
        <f>'GE25-F23-WEBLOAD'!AL122</f>
        <v>1237859.6611233298</v>
      </c>
      <c r="AQ126">
        <f t="shared" si="38"/>
        <v>24353</v>
      </c>
      <c r="AS126" s="7"/>
    </row>
    <row r="127" spans="1:45" x14ac:dyDescent="0.25">
      <c r="A127">
        <v>403</v>
      </c>
      <c r="B127">
        <v>1</v>
      </c>
      <c r="C127" t="s">
        <v>174</v>
      </c>
      <c r="D127" s="7">
        <f>'EOS GE24-F23-WEBLOAD'!H123</f>
        <v>943644</v>
      </c>
      <c r="E127">
        <f>'GE24-F23-WEBLOAD'!H123</f>
        <v>907289</v>
      </c>
      <c r="F127">
        <f t="shared" si="27"/>
        <v>36355</v>
      </c>
      <c r="H127" s="7">
        <f>'EOS GE24-F23-WEBLOAD'!N123</f>
        <v>60618.819423885987</v>
      </c>
      <c r="I127">
        <v>59437.146100420709</v>
      </c>
      <c r="J127">
        <f t="shared" si="28"/>
        <v>1181.6733234652784</v>
      </c>
      <c r="K127" s="7"/>
      <c r="M127" s="7">
        <f>'EOS GE25-F23-WEBLOAD'!H123</f>
        <v>956723</v>
      </c>
      <c r="N127">
        <f>'GE25-F23-WEBLOAD'!H123</f>
        <v>901798</v>
      </c>
      <c r="O127">
        <f t="shared" si="29"/>
        <v>54925</v>
      </c>
      <c r="Q127" s="7">
        <f>'EOS GE25-F23-WEBLOAD'!N123</f>
        <v>60678.115878763951</v>
      </c>
      <c r="R127">
        <v>60040.140256957253</v>
      </c>
      <c r="S127">
        <f t="shared" si="30"/>
        <v>637.97562180669775</v>
      </c>
      <c r="T127" s="7"/>
      <c r="U127" s="7">
        <f>'EOS GE25-F23-WEBLOAD'!AA123</f>
        <v>95134</v>
      </c>
      <c r="V127" s="7">
        <v>80034</v>
      </c>
      <c r="W127" s="7">
        <f t="shared" si="31"/>
        <v>15100</v>
      </c>
      <c r="X127" s="7">
        <f>'GE25-F23-WEBLOAD'!AA123</f>
        <v>95134</v>
      </c>
      <c r="Y127" s="7">
        <f>'GE25-F23-WEBLOAD'!AI123</f>
        <v>81383</v>
      </c>
      <c r="Z127" s="7">
        <f t="shared" si="32"/>
        <v>13751</v>
      </c>
      <c r="AA127">
        <f t="shared" si="33"/>
        <v>1349</v>
      </c>
      <c r="AC127" s="7">
        <f>'EOS GE24-F23-WEBLOAD'!AA123</f>
        <v>95134</v>
      </c>
      <c r="AD127" s="7">
        <f>'EOS GE24-F23-WEBLOAD'!AI123</f>
        <v>80034</v>
      </c>
      <c r="AE127" s="7">
        <f t="shared" si="34"/>
        <v>15100</v>
      </c>
      <c r="AF127" s="7">
        <f>'GE24-F23-WEBLOAD'!AA123</f>
        <v>95713</v>
      </c>
      <c r="AG127" s="7">
        <f>'GE24-F23-WEBLOAD'!AI123</f>
        <v>64531</v>
      </c>
      <c r="AH127" s="7">
        <f t="shared" si="35"/>
        <v>31182</v>
      </c>
      <c r="AI127">
        <f t="shared" si="36"/>
        <v>-16082</v>
      </c>
      <c r="AK127">
        <f>'EOS GE24-F23-WEBLOAD'!$AL123</f>
        <v>550984.14610042074</v>
      </c>
      <c r="AL127">
        <f>'GE24-F23-WEBLOAD'!$AL123</f>
        <v>548370.14610042074</v>
      </c>
      <c r="AM127">
        <f t="shared" si="37"/>
        <v>2614</v>
      </c>
      <c r="AO127">
        <f>'EOS GE25-F23-WEBLOAD'!AL123</f>
        <v>555784.93199343723</v>
      </c>
      <c r="AP127">
        <f>'GE25-F23-WEBLOAD'!AL123</f>
        <v>552439.91999343736</v>
      </c>
      <c r="AQ127">
        <f t="shared" si="38"/>
        <v>3345.0119999998715</v>
      </c>
      <c r="AS127" s="7"/>
    </row>
    <row r="128" spans="1:45" x14ac:dyDescent="0.25">
      <c r="A128">
        <v>404</v>
      </c>
      <c r="B128">
        <v>1</v>
      </c>
      <c r="C128" t="s">
        <v>175</v>
      </c>
      <c r="D128" s="7">
        <f>'EOS GE24-F23-WEBLOAD'!H124</f>
        <v>1386200</v>
      </c>
      <c r="E128">
        <f>'GE24-F23-WEBLOAD'!H124</f>
        <v>1332795</v>
      </c>
      <c r="F128">
        <f t="shared" si="27"/>
        <v>53405</v>
      </c>
      <c r="H128" s="7">
        <f>'EOS GE24-F23-WEBLOAD'!N124</f>
        <v>99000.745204776293</v>
      </c>
      <c r="I128">
        <v>90164.547506483665</v>
      </c>
      <c r="J128">
        <f t="shared" si="28"/>
        <v>8836.197698292628</v>
      </c>
      <c r="K128" s="7"/>
      <c r="M128" s="7">
        <f>'EOS GE25-F23-WEBLOAD'!H124</f>
        <v>1475131</v>
      </c>
      <c r="N128">
        <f>'GE25-F23-WEBLOAD'!H124</f>
        <v>1390444</v>
      </c>
      <c r="O128">
        <f t="shared" si="29"/>
        <v>84687</v>
      </c>
      <c r="Q128" s="7">
        <f>'EOS GE25-F23-WEBLOAD'!N124</f>
        <v>97549.184027941708</v>
      </c>
      <c r="R128">
        <v>91199.655694529691</v>
      </c>
      <c r="S128">
        <f t="shared" si="30"/>
        <v>6349.5283334120177</v>
      </c>
      <c r="T128" s="7"/>
      <c r="U128" s="7">
        <f>'EOS GE25-F23-WEBLOAD'!AA124</f>
        <v>146682</v>
      </c>
      <c r="V128" s="7">
        <v>113764</v>
      </c>
      <c r="W128" s="7">
        <f t="shared" si="31"/>
        <v>32918</v>
      </c>
      <c r="X128" s="7">
        <f>'GE25-F23-WEBLOAD'!AA124</f>
        <v>146682</v>
      </c>
      <c r="Y128" s="7">
        <f>'GE25-F23-WEBLOAD'!AI124</f>
        <v>122389</v>
      </c>
      <c r="Z128" s="7">
        <f t="shared" si="32"/>
        <v>24293</v>
      </c>
      <c r="AA128">
        <f t="shared" si="33"/>
        <v>8625</v>
      </c>
      <c r="AC128" s="7">
        <f>'EOS GE24-F23-WEBLOAD'!AA124</f>
        <v>146682</v>
      </c>
      <c r="AD128" s="7">
        <f>'EOS GE24-F23-WEBLOAD'!AI124</f>
        <v>113764</v>
      </c>
      <c r="AE128" s="7">
        <f t="shared" si="34"/>
        <v>32918</v>
      </c>
      <c r="AF128" s="7">
        <f>'GE24-F23-WEBLOAD'!AA124</f>
        <v>140601</v>
      </c>
      <c r="AG128" s="7">
        <f>'GE24-F23-WEBLOAD'!AI124</f>
        <v>110303</v>
      </c>
      <c r="AH128" s="7">
        <f t="shared" si="35"/>
        <v>30298</v>
      </c>
      <c r="AI128">
        <f t="shared" si="36"/>
        <v>2620</v>
      </c>
      <c r="AK128">
        <f>'EOS GE24-F23-WEBLOAD'!$AL124</f>
        <v>923292.54750648374</v>
      </c>
      <c r="AL128">
        <f>'GE24-F23-WEBLOAD'!$AL124</f>
        <v>915778.54750648374</v>
      </c>
      <c r="AM128">
        <f t="shared" si="37"/>
        <v>7514</v>
      </c>
      <c r="AO128">
        <f>'EOS GE25-F23-WEBLOAD'!AL124</f>
        <v>950319.58726785984</v>
      </c>
      <c r="AP128">
        <f>'GE25-F23-WEBLOAD'!AL124</f>
        <v>940686.69526785985</v>
      </c>
      <c r="AQ128">
        <f t="shared" si="38"/>
        <v>9632.8919999999925</v>
      </c>
      <c r="AS128" s="7"/>
    </row>
    <row r="129" spans="1:45" x14ac:dyDescent="0.25">
      <c r="A129">
        <v>413</v>
      </c>
      <c r="B129">
        <v>1</v>
      </c>
      <c r="C129" t="s">
        <v>176</v>
      </c>
      <c r="D129" s="7">
        <f>'EOS GE24-F23-WEBLOAD'!H125</f>
        <v>19730860</v>
      </c>
      <c r="E129">
        <f>'GE24-F23-WEBLOAD'!H125</f>
        <v>18970705</v>
      </c>
      <c r="F129">
        <f t="shared" si="27"/>
        <v>760155</v>
      </c>
      <c r="H129" s="7">
        <f>'EOS GE24-F23-WEBLOAD'!N125</f>
        <v>347267</v>
      </c>
      <c r="I129">
        <v>347267</v>
      </c>
      <c r="J129">
        <f t="shared" si="28"/>
        <v>0</v>
      </c>
      <c r="K129" s="7"/>
      <c r="M129" s="7">
        <f>'EOS GE25-F23-WEBLOAD'!H125</f>
        <v>20124684</v>
      </c>
      <c r="N129">
        <f>'GE25-F23-WEBLOAD'!H125</f>
        <v>18969332</v>
      </c>
      <c r="O129">
        <f t="shared" si="29"/>
        <v>1155352</v>
      </c>
      <c r="Q129" s="7">
        <f>'EOS GE25-F23-WEBLOAD'!N125</f>
        <v>355181</v>
      </c>
      <c r="R129">
        <v>355181</v>
      </c>
      <c r="S129">
        <f t="shared" si="30"/>
        <v>0</v>
      </c>
      <c r="T129" s="7"/>
      <c r="U129" s="7">
        <f>'EOS GE25-F23-WEBLOAD'!AA125</f>
        <v>2001136</v>
      </c>
      <c r="V129" s="7">
        <v>1428769</v>
      </c>
      <c r="W129" s="7">
        <f t="shared" si="31"/>
        <v>572367</v>
      </c>
      <c r="X129" s="7">
        <f>'GE25-F23-WEBLOAD'!AA125</f>
        <v>2001136</v>
      </c>
      <c r="Y129" s="7">
        <f>'GE25-F23-WEBLOAD'!AI125</f>
        <v>1575764</v>
      </c>
      <c r="Z129" s="7">
        <f t="shared" si="32"/>
        <v>425372</v>
      </c>
      <c r="AA129">
        <f t="shared" si="33"/>
        <v>146995</v>
      </c>
      <c r="AC129" s="7">
        <f>'EOS GE24-F23-WEBLOAD'!AA125</f>
        <v>2001136</v>
      </c>
      <c r="AD129" s="7">
        <f>'EOS GE24-F23-WEBLOAD'!AI125</f>
        <v>1428769</v>
      </c>
      <c r="AE129" s="7">
        <f t="shared" si="34"/>
        <v>572367</v>
      </c>
      <c r="AF129" s="7">
        <f>'GE24-F23-WEBLOAD'!AA125</f>
        <v>2001281</v>
      </c>
      <c r="AG129" s="7">
        <f>'GE24-F23-WEBLOAD'!AI125</f>
        <v>1415256</v>
      </c>
      <c r="AH129" s="7">
        <f t="shared" si="35"/>
        <v>586025</v>
      </c>
      <c r="AI129">
        <f t="shared" si="36"/>
        <v>-13658</v>
      </c>
      <c r="AK129">
        <f>'EOS GE24-F23-WEBLOAD'!$AL125</f>
        <v>7918770.5</v>
      </c>
      <c r="AL129">
        <f>'GE24-F23-WEBLOAD'!$AL125</f>
        <v>7749642.5</v>
      </c>
      <c r="AM129">
        <f t="shared" si="37"/>
        <v>169128</v>
      </c>
      <c r="AO129">
        <f>'EOS GE25-F23-WEBLOAD'!AL125</f>
        <v>7988132.8557914793</v>
      </c>
      <c r="AP129">
        <f>'GE25-F23-WEBLOAD'!AL125</f>
        <v>7731679.8557914793</v>
      </c>
      <c r="AQ129">
        <f t="shared" si="38"/>
        <v>256453</v>
      </c>
      <c r="AS129" s="7"/>
    </row>
    <row r="130" spans="1:45" x14ac:dyDescent="0.25">
      <c r="A130">
        <v>414</v>
      </c>
      <c r="B130">
        <v>1</v>
      </c>
      <c r="C130" t="s">
        <v>177</v>
      </c>
      <c r="D130" s="7">
        <f>'EOS GE24-F23-WEBLOAD'!H126</f>
        <v>3530455</v>
      </c>
      <c r="E130">
        <f>'GE24-F23-WEBLOAD'!H126</f>
        <v>3394440</v>
      </c>
      <c r="F130">
        <f t="shared" si="27"/>
        <v>136015</v>
      </c>
      <c r="H130" s="7">
        <f>'EOS GE24-F23-WEBLOAD'!N126</f>
        <v>156594</v>
      </c>
      <c r="I130">
        <v>156594</v>
      </c>
      <c r="J130">
        <f t="shared" si="28"/>
        <v>0</v>
      </c>
      <c r="K130" s="7"/>
      <c r="M130" s="7">
        <f>'EOS GE25-F23-WEBLOAD'!H126</f>
        <v>3580796</v>
      </c>
      <c r="N130">
        <f>'GE25-F23-WEBLOAD'!H126</f>
        <v>3375223</v>
      </c>
      <c r="O130">
        <f t="shared" si="29"/>
        <v>205573</v>
      </c>
      <c r="Q130" s="7">
        <f>'EOS GE25-F23-WEBLOAD'!N126</f>
        <v>157639</v>
      </c>
      <c r="R130">
        <v>157639</v>
      </c>
      <c r="S130">
        <f t="shared" si="30"/>
        <v>0</v>
      </c>
      <c r="T130" s="7"/>
      <c r="U130" s="7">
        <f>'EOS GE25-F23-WEBLOAD'!AA126</f>
        <v>356063</v>
      </c>
      <c r="V130" s="7">
        <v>228637</v>
      </c>
      <c r="W130" s="7">
        <f t="shared" si="31"/>
        <v>127426</v>
      </c>
      <c r="X130" s="7">
        <f>'GE25-F23-WEBLOAD'!AA126</f>
        <v>356063</v>
      </c>
      <c r="Y130" s="7">
        <f>'GE25-F23-WEBLOAD'!AI126</f>
        <v>252159</v>
      </c>
      <c r="Z130" s="7">
        <f t="shared" si="32"/>
        <v>103904</v>
      </c>
      <c r="AA130">
        <f t="shared" si="33"/>
        <v>23522</v>
      </c>
      <c r="AC130" s="7">
        <f>'EOS GE24-F23-WEBLOAD'!AA126</f>
        <v>356063</v>
      </c>
      <c r="AD130" s="7">
        <f>'EOS GE24-F23-WEBLOAD'!AI126</f>
        <v>228637</v>
      </c>
      <c r="AE130" s="7">
        <f t="shared" si="34"/>
        <v>127426</v>
      </c>
      <c r="AF130" s="7">
        <f>'GE24-F23-WEBLOAD'!AA126</f>
        <v>358090</v>
      </c>
      <c r="AG130" s="7">
        <f>'GE24-F23-WEBLOAD'!AI126</f>
        <v>210279</v>
      </c>
      <c r="AH130" s="7">
        <f t="shared" si="35"/>
        <v>147811</v>
      </c>
      <c r="AI130">
        <f t="shared" si="36"/>
        <v>-20385</v>
      </c>
      <c r="AK130">
        <f>'EOS GE24-F23-WEBLOAD'!$AL126</f>
        <v>1201814</v>
      </c>
      <c r="AL130">
        <f>'GE24-F23-WEBLOAD'!$AL126</f>
        <v>1183059</v>
      </c>
      <c r="AM130">
        <f t="shared" si="37"/>
        <v>18755</v>
      </c>
      <c r="AO130">
        <f>'EOS GE25-F23-WEBLOAD'!AL126</f>
        <v>1159512.5272574499</v>
      </c>
      <c r="AP130">
        <f>'GE25-F23-WEBLOAD'!AL126</f>
        <v>1133779.5272574499</v>
      </c>
      <c r="AQ130">
        <f t="shared" si="38"/>
        <v>25733</v>
      </c>
      <c r="AS130" s="7"/>
    </row>
    <row r="131" spans="1:45" x14ac:dyDescent="0.25">
      <c r="A131">
        <v>415</v>
      </c>
      <c r="B131">
        <v>1</v>
      </c>
      <c r="C131" t="s">
        <v>178</v>
      </c>
      <c r="D131" s="7">
        <f>'EOS GE24-F23-WEBLOAD'!H127</f>
        <v>1634602</v>
      </c>
      <c r="E131">
        <f>'GE24-F23-WEBLOAD'!H127</f>
        <v>1571627</v>
      </c>
      <c r="F131">
        <f t="shared" si="27"/>
        <v>62975</v>
      </c>
      <c r="H131" s="7">
        <f>'EOS GE24-F23-WEBLOAD'!N127</f>
        <v>117672.07522328781</v>
      </c>
      <c r="I131">
        <v>93464.679116109663</v>
      </c>
      <c r="J131">
        <f t="shared" si="28"/>
        <v>24207.396107178152</v>
      </c>
      <c r="K131" s="7"/>
      <c r="M131" s="7">
        <f>'EOS GE25-F23-WEBLOAD'!H127</f>
        <v>1639681</v>
      </c>
      <c r="N131">
        <f>'GE25-F23-WEBLOAD'!H127</f>
        <v>1545548</v>
      </c>
      <c r="O131">
        <f t="shared" si="29"/>
        <v>94133</v>
      </c>
      <c r="Q131" s="7">
        <f>'EOS GE25-F23-WEBLOAD'!N127</f>
        <v>118431.76933362703</v>
      </c>
      <c r="R131">
        <v>94317.160053486063</v>
      </c>
      <c r="S131">
        <f t="shared" si="30"/>
        <v>24114.609280140969</v>
      </c>
      <c r="T131" s="7"/>
      <c r="U131" s="7">
        <f>'EOS GE25-F23-WEBLOAD'!AA127</f>
        <v>163045</v>
      </c>
      <c r="V131" s="7">
        <v>124919</v>
      </c>
      <c r="W131" s="7">
        <f t="shared" si="31"/>
        <v>38126</v>
      </c>
      <c r="X131" s="7">
        <f>'GE25-F23-WEBLOAD'!AA127</f>
        <v>163045</v>
      </c>
      <c r="Y131" s="7">
        <f>'GE25-F23-WEBLOAD'!AI127</f>
        <v>135550</v>
      </c>
      <c r="Z131" s="7">
        <f t="shared" si="32"/>
        <v>27495</v>
      </c>
      <c r="AA131">
        <f t="shared" si="33"/>
        <v>10631</v>
      </c>
      <c r="AC131" s="7">
        <f>'EOS GE24-F23-WEBLOAD'!AA127</f>
        <v>163045</v>
      </c>
      <c r="AD131" s="7">
        <f>'EOS GE24-F23-WEBLOAD'!AI127</f>
        <v>124919</v>
      </c>
      <c r="AE131" s="7">
        <f t="shared" si="34"/>
        <v>38126</v>
      </c>
      <c r="AF131" s="7">
        <f>'GE24-F23-WEBLOAD'!AA127</f>
        <v>165796</v>
      </c>
      <c r="AG131" s="7">
        <f>'GE24-F23-WEBLOAD'!AI127</f>
        <v>119823</v>
      </c>
      <c r="AH131" s="7">
        <f t="shared" si="35"/>
        <v>45973</v>
      </c>
      <c r="AI131">
        <f t="shared" si="36"/>
        <v>-7847</v>
      </c>
      <c r="AK131">
        <f>'EOS GE24-F23-WEBLOAD'!$AL127</f>
        <v>884749.17911610939</v>
      </c>
      <c r="AL131">
        <f>'GE24-F23-WEBLOAD'!$AL127</f>
        <v>872759.17911610939</v>
      </c>
      <c r="AM131">
        <f t="shared" si="37"/>
        <v>11990</v>
      </c>
      <c r="AO131">
        <f>'EOS GE25-F23-WEBLOAD'!AL127</f>
        <v>885777.6808435861</v>
      </c>
      <c r="AP131">
        <f>'GE25-F23-WEBLOAD'!AL127</f>
        <v>868417.04884358589</v>
      </c>
      <c r="AQ131">
        <f t="shared" si="38"/>
        <v>17360.632000000216</v>
      </c>
      <c r="AS131" s="7"/>
    </row>
    <row r="132" spans="1:45" x14ac:dyDescent="0.25">
      <c r="A132">
        <v>423</v>
      </c>
      <c r="B132">
        <v>1</v>
      </c>
      <c r="C132" t="s">
        <v>179</v>
      </c>
      <c r="D132" s="7">
        <f>'EOS GE24-F23-WEBLOAD'!H128</f>
        <v>20042076</v>
      </c>
      <c r="E132">
        <f>'GE24-F23-WEBLOAD'!H128</f>
        <v>19269931</v>
      </c>
      <c r="F132">
        <f t="shared" si="27"/>
        <v>772145</v>
      </c>
      <c r="H132" s="7">
        <f>'EOS GE24-F23-WEBLOAD'!N128</f>
        <v>354796</v>
      </c>
      <c r="I132">
        <v>354796</v>
      </c>
      <c r="J132">
        <f t="shared" si="28"/>
        <v>0</v>
      </c>
      <c r="K132" s="7"/>
      <c r="M132" s="7">
        <f>'EOS GE25-F23-WEBLOAD'!H128</f>
        <v>20044593</v>
      </c>
      <c r="N132">
        <f>'GE25-F23-WEBLOAD'!H128</f>
        <v>18893839</v>
      </c>
      <c r="O132">
        <f t="shared" si="29"/>
        <v>1150754</v>
      </c>
      <c r="Q132" s="7">
        <f>'EOS GE25-F23-WEBLOAD'!N128</f>
        <v>355828</v>
      </c>
      <c r="R132">
        <v>355828</v>
      </c>
      <c r="S132">
        <f t="shared" si="30"/>
        <v>0</v>
      </c>
      <c r="T132" s="7"/>
      <c r="U132" s="7">
        <f>'EOS GE25-F23-WEBLOAD'!AA128</f>
        <v>1993172</v>
      </c>
      <c r="V132" s="7">
        <v>1814072</v>
      </c>
      <c r="W132" s="7">
        <f t="shared" si="31"/>
        <v>179100</v>
      </c>
      <c r="X132" s="7">
        <f>'GE25-F23-WEBLOAD'!AA128</f>
        <v>1993172</v>
      </c>
      <c r="Y132" s="7">
        <f>'GE25-F23-WEBLOAD'!AI128</f>
        <v>1814072</v>
      </c>
      <c r="Z132" s="7">
        <f t="shared" si="32"/>
        <v>179100</v>
      </c>
      <c r="AA132">
        <f t="shared" si="33"/>
        <v>0</v>
      </c>
      <c r="AC132" s="7">
        <f>'EOS GE24-F23-WEBLOAD'!AA128</f>
        <v>1993172</v>
      </c>
      <c r="AD132" s="7">
        <f>'EOS GE24-F23-WEBLOAD'!AI128</f>
        <v>1814072</v>
      </c>
      <c r="AE132" s="7">
        <f t="shared" si="34"/>
        <v>179100</v>
      </c>
      <c r="AF132" s="7">
        <f>'GE24-F23-WEBLOAD'!AA128</f>
        <v>2032847</v>
      </c>
      <c r="AG132" s="7">
        <f>'GE24-F23-WEBLOAD'!AI128</f>
        <v>1741548</v>
      </c>
      <c r="AH132" s="7">
        <f t="shared" si="35"/>
        <v>291299</v>
      </c>
      <c r="AI132">
        <f t="shared" si="36"/>
        <v>-112199</v>
      </c>
      <c r="AK132">
        <f>'EOS GE24-F23-WEBLOAD'!$AL128</f>
        <v>6294993.25</v>
      </c>
      <c r="AL132">
        <f>'GE24-F23-WEBLOAD'!$AL128</f>
        <v>6208325.25</v>
      </c>
      <c r="AM132">
        <f t="shared" si="37"/>
        <v>86668</v>
      </c>
      <c r="AO132">
        <f>'EOS GE25-F23-WEBLOAD'!AL128</f>
        <v>6196668.1970804483</v>
      </c>
      <c r="AP132">
        <f>'GE25-F23-WEBLOAD'!AL128</f>
        <v>6068489.1970804483</v>
      </c>
      <c r="AQ132">
        <f t="shared" si="38"/>
        <v>128179</v>
      </c>
      <c r="AS132" s="7"/>
    </row>
    <row r="133" spans="1:45" x14ac:dyDescent="0.25">
      <c r="A133">
        <v>424</v>
      </c>
      <c r="B133">
        <v>1</v>
      </c>
      <c r="C133" t="s">
        <v>612</v>
      </c>
      <c r="D133" s="7">
        <f>'EOS GE24-F23-WEBLOAD'!H129</f>
        <v>3950169</v>
      </c>
      <c r="E133">
        <f>'GE24-F23-WEBLOAD'!H129</f>
        <v>3797984</v>
      </c>
      <c r="F133">
        <f t="shared" si="27"/>
        <v>152185</v>
      </c>
      <c r="H133" s="7">
        <f>'EOS GE24-F23-WEBLOAD'!N129</f>
        <v>77985</v>
      </c>
      <c r="I133">
        <v>77985</v>
      </c>
      <c r="J133">
        <f t="shared" si="28"/>
        <v>0</v>
      </c>
      <c r="K133" s="7"/>
      <c r="M133" s="7">
        <f>'EOS GE25-F23-WEBLOAD'!H129</f>
        <v>3653606</v>
      </c>
      <c r="N133">
        <f>'GE25-F23-WEBLOAD'!H129</f>
        <v>3443853</v>
      </c>
      <c r="O133">
        <f t="shared" si="29"/>
        <v>209753</v>
      </c>
      <c r="Q133" s="7">
        <f>'EOS GE25-F23-WEBLOAD'!N129</f>
        <v>74991</v>
      </c>
      <c r="R133">
        <v>74991</v>
      </c>
      <c r="S133">
        <f t="shared" si="30"/>
        <v>0</v>
      </c>
      <c r="T133" s="7"/>
      <c r="U133" s="7">
        <f>'EOS GE25-F23-WEBLOAD'!AA129</f>
        <v>363303</v>
      </c>
      <c r="V133" s="7">
        <v>329899</v>
      </c>
      <c r="W133" s="7">
        <f t="shared" si="31"/>
        <v>33404</v>
      </c>
      <c r="X133" s="7">
        <f>'GE25-F23-WEBLOAD'!AA129</f>
        <v>363303</v>
      </c>
      <c r="Y133" s="7">
        <f>'GE25-F23-WEBLOAD'!AI129</f>
        <v>329899</v>
      </c>
      <c r="Z133" s="7">
        <f t="shared" si="32"/>
        <v>33404</v>
      </c>
      <c r="AA133">
        <f t="shared" si="33"/>
        <v>0</v>
      </c>
      <c r="AC133" s="7">
        <f>'EOS GE24-F23-WEBLOAD'!AA129</f>
        <v>363303</v>
      </c>
      <c r="AD133" s="7">
        <f>'EOS GE24-F23-WEBLOAD'!AI129</f>
        <v>329899</v>
      </c>
      <c r="AE133" s="7">
        <f t="shared" si="34"/>
        <v>33404</v>
      </c>
      <c r="AF133" s="7">
        <f>'GE24-F23-WEBLOAD'!AA129</f>
        <v>400662</v>
      </c>
      <c r="AG133" s="7">
        <f>'GE24-F23-WEBLOAD'!AI129</f>
        <v>325807</v>
      </c>
      <c r="AH133" s="7">
        <f t="shared" si="35"/>
        <v>74855</v>
      </c>
      <c r="AI133">
        <f t="shared" si="36"/>
        <v>-41451</v>
      </c>
      <c r="AK133">
        <f>'EOS GE24-F23-WEBLOAD'!$AL129</f>
        <v>1511462.75</v>
      </c>
      <c r="AL133">
        <f>'GE24-F23-WEBLOAD'!$AL129</f>
        <v>1498638.75</v>
      </c>
      <c r="AM133">
        <f t="shared" si="37"/>
        <v>12824</v>
      </c>
      <c r="AO133">
        <f>'EOS GE25-F23-WEBLOAD'!AL129</f>
        <v>1479226.5461789202</v>
      </c>
      <c r="AP133">
        <f>'GE25-F23-WEBLOAD'!AL129</f>
        <v>1455836.5461789202</v>
      </c>
      <c r="AQ133">
        <f t="shared" si="38"/>
        <v>23390</v>
      </c>
      <c r="AS133" s="7"/>
    </row>
    <row r="134" spans="1:45" x14ac:dyDescent="0.25">
      <c r="A134">
        <v>432</v>
      </c>
      <c r="B134">
        <v>1</v>
      </c>
      <c r="C134" t="s">
        <v>181</v>
      </c>
      <c r="D134" s="7">
        <f>'EOS GE24-F23-WEBLOAD'!H130</f>
        <v>4801019</v>
      </c>
      <c r="E134">
        <f>'GE24-F23-WEBLOAD'!H130</f>
        <v>4616054</v>
      </c>
      <c r="F134">
        <f t="shared" si="27"/>
        <v>184965</v>
      </c>
      <c r="H134" s="7">
        <f>'EOS GE24-F23-WEBLOAD'!N130</f>
        <v>222438</v>
      </c>
      <c r="I134">
        <v>222438</v>
      </c>
      <c r="J134">
        <f t="shared" si="28"/>
        <v>0</v>
      </c>
      <c r="K134" s="7"/>
      <c r="M134" s="7">
        <f>'EOS GE25-F23-WEBLOAD'!H130</f>
        <v>4897201</v>
      </c>
      <c r="N134">
        <f>'GE25-F23-WEBLOAD'!H130</f>
        <v>4616054</v>
      </c>
      <c r="O134">
        <f t="shared" si="29"/>
        <v>281147</v>
      </c>
      <c r="Q134" s="7">
        <f>'EOS GE25-F23-WEBLOAD'!N130</f>
        <v>226894</v>
      </c>
      <c r="R134">
        <v>226894</v>
      </c>
      <c r="S134">
        <f t="shared" si="30"/>
        <v>0</v>
      </c>
      <c r="T134" s="7"/>
      <c r="U134" s="7">
        <f>'EOS GE25-F23-WEBLOAD'!AA130</f>
        <v>486962</v>
      </c>
      <c r="V134" s="7">
        <v>136979</v>
      </c>
      <c r="W134" s="7">
        <f t="shared" si="31"/>
        <v>349983</v>
      </c>
      <c r="X134" s="7">
        <f>'GE25-F23-WEBLOAD'!AA130</f>
        <v>486962</v>
      </c>
      <c r="Y134" s="7">
        <f>'GE25-F23-WEBLOAD'!AI130</f>
        <v>151071</v>
      </c>
      <c r="Z134" s="7">
        <f t="shared" si="32"/>
        <v>335891</v>
      </c>
      <c r="AA134">
        <f t="shared" si="33"/>
        <v>14092</v>
      </c>
      <c r="AC134" s="7">
        <f>'EOS GE24-F23-WEBLOAD'!AA130</f>
        <v>486962</v>
      </c>
      <c r="AD134" s="7">
        <f>'EOS GE24-F23-WEBLOAD'!AI130</f>
        <v>136979</v>
      </c>
      <c r="AE134" s="7">
        <f t="shared" si="34"/>
        <v>349983</v>
      </c>
      <c r="AF134" s="7">
        <f>'GE24-F23-WEBLOAD'!AA130</f>
        <v>486962</v>
      </c>
      <c r="AG134" s="7">
        <f>'GE24-F23-WEBLOAD'!AI130</f>
        <v>131699</v>
      </c>
      <c r="AH134" s="7">
        <f t="shared" si="35"/>
        <v>355263</v>
      </c>
      <c r="AI134">
        <f t="shared" si="36"/>
        <v>-5280</v>
      </c>
      <c r="AK134">
        <f>'EOS GE24-F23-WEBLOAD'!$AL130</f>
        <v>3437149.75</v>
      </c>
      <c r="AL134">
        <f>'GE24-F23-WEBLOAD'!$AL130</f>
        <v>3332826.75</v>
      </c>
      <c r="AM134">
        <f t="shared" si="37"/>
        <v>104323</v>
      </c>
      <c r="AO134">
        <f>'EOS GE25-F23-WEBLOAD'!AL130</f>
        <v>3483135.5270053102</v>
      </c>
      <c r="AP134">
        <f>'GE25-F23-WEBLOAD'!AL130</f>
        <v>3325133.5270053102</v>
      </c>
      <c r="AQ134">
        <f t="shared" si="38"/>
        <v>158002</v>
      </c>
      <c r="AS134" s="7"/>
    </row>
    <row r="135" spans="1:45" x14ac:dyDescent="0.25">
      <c r="A135">
        <v>435</v>
      </c>
      <c r="B135">
        <v>1</v>
      </c>
      <c r="C135" t="s">
        <v>182</v>
      </c>
      <c r="D135" s="7">
        <f>'EOS GE24-F23-WEBLOAD'!H131</f>
        <v>5587626</v>
      </c>
      <c r="E135">
        <f>'GE24-F23-WEBLOAD'!H131</f>
        <v>5372356</v>
      </c>
      <c r="F135">
        <f t="shared" ref="F135:F198" si="39">D135-E135</f>
        <v>215270</v>
      </c>
      <c r="H135" s="7">
        <f>'EOS GE24-F23-WEBLOAD'!N131</f>
        <v>394266.50296875002</v>
      </c>
      <c r="I135">
        <v>347432.66154375003</v>
      </c>
      <c r="J135">
        <f t="shared" ref="J135:J198" si="40">H135-I135</f>
        <v>46833.841424999991</v>
      </c>
      <c r="K135" s="7"/>
      <c r="M135" s="7">
        <f>'EOS GE25-F23-WEBLOAD'!H131</f>
        <v>5699567</v>
      </c>
      <c r="N135">
        <f>'GE25-F23-WEBLOAD'!H131</f>
        <v>5372356</v>
      </c>
      <c r="O135">
        <f t="shared" ref="O135:O198" si="41">M135-N135</f>
        <v>327211</v>
      </c>
      <c r="Q135" s="7">
        <f>'EOS GE25-F23-WEBLOAD'!N131</f>
        <v>415444.60885383154</v>
      </c>
      <c r="R135">
        <v>361298.39660399238</v>
      </c>
      <c r="S135">
        <f t="shared" ref="S135:S198" si="42">Q135-R135</f>
        <v>54146.212249839155</v>
      </c>
      <c r="T135" s="7"/>
      <c r="U135" s="7">
        <f>'EOS GE25-F23-WEBLOAD'!AA131</f>
        <v>566747</v>
      </c>
      <c r="V135" s="7">
        <v>249402</v>
      </c>
      <c r="W135" s="7">
        <f t="shared" ref="W135:W198" si="43">U135-V135</f>
        <v>317345</v>
      </c>
      <c r="X135" s="7">
        <f>'GE25-F23-WEBLOAD'!AA131</f>
        <v>566747</v>
      </c>
      <c r="Y135" s="7">
        <f>'GE25-F23-WEBLOAD'!AI131</f>
        <v>275061</v>
      </c>
      <c r="Z135" s="7">
        <f t="shared" ref="Z135:Z198" si="44">X135-Y135</f>
        <v>291686</v>
      </c>
      <c r="AA135">
        <f t="shared" ref="AA135:AA198" si="45">W135-Z135</f>
        <v>25659</v>
      </c>
      <c r="AC135" s="7">
        <f>'EOS GE24-F23-WEBLOAD'!AA131</f>
        <v>566747</v>
      </c>
      <c r="AD135" s="7">
        <f>'EOS GE24-F23-WEBLOAD'!AI131</f>
        <v>249402</v>
      </c>
      <c r="AE135" s="7">
        <f t="shared" ref="AE135:AE198" si="46">AC135-AD135</f>
        <v>317345</v>
      </c>
      <c r="AF135" s="7">
        <f>'GE24-F23-WEBLOAD'!AA131</f>
        <v>566747</v>
      </c>
      <c r="AG135" s="7">
        <f>'GE24-F23-WEBLOAD'!AI131</f>
        <v>242229</v>
      </c>
      <c r="AH135" s="7">
        <f t="shared" ref="AH135:AH198" si="47">AF135-AG135</f>
        <v>324518</v>
      </c>
      <c r="AI135">
        <f t="shared" ref="AI135:AI198" si="48">AE135-AH135</f>
        <v>-7173</v>
      </c>
      <c r="AK135">
        <f>'EOS GE24-F23-WEBLOAD'!$AL131</f>
        <v>3406051.4115437493</v>
      </c>
      <c r="AL135">
        <f>'GE24-F23-WEBLOAD'!$AL131</f>
        <v>3309300.4115437493</v>
      </c>
      <c r="AM135">
        <f t="shared" ref="AM135:AM198" si="49">AK135-AL135</f>
        <v>96751</v>
      </c>
      <c r="AO135">
        <f>'EOS GE25-F23-WEBLOAD'!AL131</f>
        <v>3454715.882352123</v>
      </c>
      <c r="AP135">
        <f>'GE25-F23-WEBLOAD'!AL131</f>
        <v>3312306.7843521219</v>
      </c>
      <c r="AQ135">
        <f t="shared" ref="AQ135:AQ198" si="50">AO135-AP135</f>
        <v>142409.09800000116</v>
      </c>
      <c r="AS135" s="7"/>
    </row>
    <row r="136" spans="1:45" x14ac:dyDescent="0.25">
      <c r="A136">
        <v>441</v>
      </c>
      <c r="B136">
        <v>1</v>
      </c>
      <c r="C136" t="s">
        <v>183</v>
      </c>
      <c r="D136" s="7">
        <f>'EOS GE24-F23-WEBLOAD'!H132</f>
        <v>3506186</v>
      </c>
      <c r="E136">
        <f>'GE24-F23-WEBLOAD'!H132</f>
        <v>3371106</v>
      </c>
      <c r="F136">
        <f t="shared" si="39"/>
        <v>135080</v>
      </c>
      <c r="H136" s="7">
        <f>'EOS GE24-F23-WEBLOAD'!N132</f>
        <v>253081.45750625001</v>
      </c>
      <c r="I136">
        <v>247007.31790325002</v>
      </c>
      <c r="J136">
        <f t="shared" si="40"/>
        <v>6074.1396029999887</v>
      </c>
      <c r="K136" s="7"/>
      <c r="M136" s="7">
        <f>'EOS GE25-F23-WEBLOAD'!H132</f>
        <v>3541478</v>
      </c>
      <c r="N136">
        <f>'GE25-F23-WEBLOAD'!H132</f>
        <v>3338163</v>
      </c>
      <c r="O136">
        <f t="shared" si="41"/>
        <v>203315</v>
      </c>
      <c r="Q136" s="7">
        <f>'EOS GE25-F23-WEBLOAD'!N132</f>
        <v>248328.94651708117</v>
      </c>
      <c r="R136">
        <v>246315.3721888822</v>
      </c>
      <c r="S136">
        <f t="shared" si="42"/>
        <v>2013.5743281989708</v>
      </c>
      <c r="T136" s="7"/>
      <c r="U136" s="7">
        <f>'EOS GE25-F23-WEBLOAD'!AA132</f>
        <v>352154</v>
      </c>
      <c r="V136" s="7">
        <v>352154</v>
      </c>
      <c r="W136" s="7">
        <f t="shared" si="43"/>
        <v>0</v>
      </c>
      <c r="X136" s="7">
        <f>'GE25-F23-WEBLOAD'!AA132</f>
        <v>352154</v>
      </c>
      <c r="Y136" s="7">
        <f>'GE25-F23-WEBLOAD'!AI132</f>
        <v>352154</v>
      </c>
      <c r="Z136" s="7">
        <f t="shared" si="44"/>
        <v>0</v>
      </c>
      <c r="AA136">
        <f t="shared" si="45"/>
        <v>0</v>
      </c>
      <c r="AC136" s="7">
        <f>'EOS GE24-F23-WEBLOAD'!AA132</f>
        <v>352154</v>
      </c>
      <c r="AD136" s="7">
        <f>'EOS GE24-F23-WEBLOAD'!AI132</f>
        <v>352154</v>
      </c>
      <c r="AE136" s="7">
        <f t="shared" si="46"/>
        <v>0</v>
      </c>
      <c r="AF136" s="7">
        <f>'GE24-F23-WEBLOAD'!AA132</f>
        <v>355629</v>
      </c>
      <c r="AG136" s="7">
        <f>'GE24-F23-WEBLOAD'!AI132</f>
        <v>315846</v>
      </c>
      <c r="AH136" s="7">
        <f t="shared" si="47"/>
        <v>39783</v>
      </c>
      <c r="AI136">
        <f t="shared" si="48"/>
        <v>-39783</v>
      </c>
      <c r="AK136">
        <f>'EOS GE24-F23-WEBLOAD'!$AL132</f>
        <v>2194642.8179032505</v>
      </c>
      <c r="AL136">
        <f>'GE24-F23-WEBLOAD'!$AL132</f>
        <v>2148091.8179032505</v>
      </c>
      <c r="AM136">
        <f t="shared" si="49"/>
        <v>46551</v>
      </c>
      <c r="AO136">
        <f>'EOS GE25-F23-WEBLOAD'!AL132</f>
        <v>2205177.4593203217</v>
      </c>
      <c r="AP136">
        <f>'GE25-F23-WEBLOAD'!AL132</f>
        <v>2137295.8333203215</v>
      </c>
      <c r="AQ136">
        <f t="shared" si="50"/>
        <v>67881.626000000164</v>
      </c>
      <c r="AS136" s="7"/>
    </row>
    <row r="137" spans="1:45" x14ac:dyDescent="0.25">
      <c r="A137">
        <v>447</v>
      </c>
      <c r="B137">
        <v>1</v>
      </c>
      <c r="C137" t="s">
        <v>184</v>
      </c>
      <c r="D137" s="7">
        <f>'EOS GE24-F23-WEBLOAD'!H133</f>
        <v>1030727</v>
      </c>
      <c r="E137">
        <f>'GE24-F23-WEBLOAD'!H133</f>
        <v>991017</v>
      </c>
      <c r="F137">
        <f t="shared" si="39"/>
        <v>39710</v>
      </c>
      <c r="H137" s="7">
        <f>'EOS GE24-F23-WEBLOAD'!N133</f>
        <v>149688</v>
      </c>
      <c r="I137">
        <v>149688</v>
      </c>
      <c r="J137">
        <f t="shared" si="40"/>
        <v>0</v>
      </c>
      <c r="K137" s="7"/>
      <c r="M137" s="7">
        <f>'EOS GE25-F23-WEBLOAD'!H133</f>
        <v>1051376</v>
      </c>
      <c r="N137">
        <f>'GE25-F23-WEBLOAD'!H133</f>
        <v>991017</v>
      </c>
      <c r="O137">
        <f t="shared" si="41"/>
        <v>60359</v>
      </c>
      <c r="Q137" s="7">
        <f>'EOS GE25-F23-WEBLOAD'!N133</f>
        <v>152687</v>
      </c>
      <c r="R137">
        <v>152687</v>
      </c>
      <c r="S137">
        <f t="shared" si="42"/>
        <v>0</v>
      </c>
      <c r="T137" s="7"/>
      <c r="U137" s="7">
        <f>'EOS GE25-F23-WEBLOAD'!AA133</f>
        <v>104546</v>
      </c>
      <c r="V137" s="7">
        <v>69984</v>
      </c>
      <c r="W137" s="7">
        <f t="shared" si="43"/>
        <v>34562</v>
      </c>
      <c r="X137" s="7">
        <f>'GE25-F23-WEBLOAD'!AA133</f>
        <v>104546</v>
      </c>
      <c r="Y137" s="7">
        <f>'GE25-F23-WEBLOAD'!AI133</f>
        <v>77184</v>
      </c>
      <c r="Z137" s="7">
        <f t="shared" si="44"/>
        <v>27362</v>
      </c>
      <c r="AA137">
        <f t="shared" si="45"/>
        <v>7200</v>
      </c>
      <c r="AC137" s="7">
        <f>'EOS GE24-F23-WEBLOAD'!AA133</f>
        <v>104546</v>
      </c>
      <c r="AD137" s="7">
        <f>'EOS GE24-F23-WEBLOAD'!AI133</f>
        <v>69984</v>
      </c>
      <c r="AE137" s="7">
        <f t="shared" si="46"/>
        <v>34562</v>
      </c>
      <c r="AF137" s="7">
        <f>'GE24-F23-WEBLOAD'!AA133</f>
        <v>104546</v>
      </c>
      <c r="AG137" s="7">
        <f>'GE24-F23-WEBLOAD'!AI133</f>
        <v>64015</v>
      </c>
      <c r="AH137" s="7">
        <f t="shared" si="47"/>
        <v>40531</v>
      </c>
      <c r="AI137">
        <f t="shared" si="48"/>
        <v>-5969</v>
      </c>
      <c r="AK137">
        <f>'EOS GE24-F23-WEBLOAD'!$AL133</f>
        <v>1207409</v>
      </c>
      <c r="AL137">
        <f>'GE24-F23-WEBLOAD'!$AL133</f>
        <v>1170380</v>
      </c>
      <c r="AM137">
        <f t="shared" si="49"/>
        <v>37029</v>
      </c>
      <c r="AO137">
        <f>'EOS GE25-F23-WEBLOAD'!AL133</f>
        <v>1224068.2155844299</v>
      </c>
      <c r="AP137">
        <f>'GE25-F23-WEBLOAD'!AL133</f>
        <v>1167936.2155844299</v>
      </c>
      <c r="AQ137">
        <f t="shared" si="50"/>
        <v>56132</v>
      </c>
      <c r="AS137" s="7"/>
    </row>
    <row r="138" spans="1:45" x14ac:dyDescent="0.25">
      <c r="A138">
        <v>458</v>
      </c>
      <c r="B138">
        <v>1</v>
      </c>
      <c r="C138" t="s">
        <v>185</v>
      </c>
      <c r="D138" s="7">
        <f>'EOS GE24-F23-WEBLOAD'!H134</f>
        <v>1844174</v>
      </c>
      <c r="E138">
        <f>'GE24-F23-WEBLOAD'!H134</f>
        <v>1773125</v>
      </c>
      <c r="F138">
        <f t="shared" si="39"/>
        <v>71049</v>
      </c>
      <c r="H138" s="7">
        <f>'EOS GE24-F23-WEBLOAD'!N134</f>
        <v>92360.280650000001</v>
      </c>
      <c r="I138">
        <v>91512.945938000004</v>
      </c>
      <c r="J138">
        <f t="shared" si="40"/>
        <v>847.33471199999622</v>
      </c>
      <c r="K138" s="7"/>
      <c r="M138" s="7">
        <f>'EOS GE25-F23-WEBLOAD'!H134</f>
        <v>1959754</v>
      </c>
      <c r="N138">
        <f>'GE25-F23-WEBLOAD'!H134</f>
        <v>1847245</v>
      </c>
      <c r="O138">
        <f t="shared" si="41"/>
        <v>112509</v>
      </c>
      <c r="Q138" s="7">
        <f>'EOS GE25-F23-WEBLOAD'!N134</f>
        <v>92937</v>
      </c>
      <c r="R138">
        <v>92937</v>
      </c>
      <c r="S138">
        <f t="shared" si="42"/>
        <v>0</v>
      </c>
      <c r="T138" s="7"/>
      <c r="U138" s="7">
        <f>'EOS GE25-F23-WEBLOAD'!AA134</f>
        <v>194872</v>
      </c>
      <c r="V138" s="7">
        <v>137850</v>
      </c>
      <c r="W138" s="7">
        <f t="shared" si="43"/>
        <v>57022</v>
      </c>
      <c r="X138" s="7">
        <f>'GE25-F23-WEBLOAD'!AA134</f>
        <v>194872</v>
      </c>
      <c r="Y138" s="7">
        <f>'GE25-F23-WEBLOAD'!AI134</f>
        <v>152032</v>
      </c>
      <c r="Z138" s="7">
        <f t="shared" si="44"/>
        <v>42840</v>
      </c>
      <c r="AA138">
        <f t="shared" si="45"/>
        <v>14182</v>
      </c>
      <c r="AC138" s="7">
        <f>'EOS GE24-F23-WEBLOAD'!AA134</f>
        <v>194872</v>
      </c>
      <c r="AD138" s="7">
        <f>'EOS GE24-F23-WEBLOAD'!AI134</f>
        <v>137850</v>
      </c>
      <c r="AE138" s="7">
        <f t="shared" si="46"/>
        <v>57022</v>
      </c>
      <c r="AF138" s="7">
        <f>'GE24-F23-WEBLOAD'!AA134</f>
        <v>187053</v>
      </c>
      <c r="AG138" s="7">
        <f>'GE24-F23-WEBLOAD'!AI134</f>
        <v>121149</v>
      </c>
      <c r="AH138" s="7">
        <f t="shared" si="47"/>
        <v>65904</v>
      </c>
      <c r="AI138">
        <f t="shared" si="48"/>
        <v>-8882</v>
      </c>
      <c r="AK138">
        <f>'EOS GE24-F23-WEBLOAD'!$AL134</f>
        <v>1521346.945938</v>
      </c>
      <c r="AL138">
        <f>'GE24-F23-WEBLOAD'!$AL134</f>
        <v>1499725.945938</v>
      </c>
      <c r="AM138">
        <f t="shared" si="49"/>
        <v>21621</v>
      </c>
      <c r="AO138">
        <f>'EOS GE25-F23-WEBLOAD'!AL134</f>
        <v>1586977.4408101598</v>
      </c>
      <c r="AP138">
        <f>'GE25-F23-WEBLOAD'!AL134</f>
        <v>1553629.3048663666</v>
      </c>
      <c r="AQ138">
        <f t="shared" si="50"/>
        <v>33348.135943793226</v>
      </c>
      <c r="AS138" s="7"/>
    </row>
    <row r="139" spans="1:45" x14ac:dyDescent="0.25">
      <c r="A139">
        <v>463</v>
      </c>
      <c r="B139">
        <v>1</v>
      </c>
      <c r="C139" t="s">
        <v>186</v>
      </c>
      <c r="D139" s="7">
        <f>'EOS GE24-F23-WEBLOAD'!H135</f>
        <v>6786810</v>
      </c>
      <c r="E139">
        <f>'GE24-F23-WEBLOAD'!H135</f>
        <v>6525340</v>
      </c>
      <c r="F139">
        <f t="shared" si="39"/>
        <v>261470</v>
      </c>
      <c r="H139" s="7">
        <f>'EOS GE24-F23-WEBLOAD'!N135</f>
        <v>176476.24886890271</v>
      </c>
      <c r="I139">
        <v>168782.20941182942</v>
      </c>
      <c r="J139">
        <f t="shared" si="40"/>
        <v>7694.0394570732897</v>
      </c>
      <c r="K139" s="7"/>
      <c r="M139" s="7">
        <f>'EOS GE25-F23-WEBLOAD'!H135</f>
        <v>6705801</v>
      </c>
      <c r="N139">
        <f>'GE25-F23-WEBLOAD'!H135</f>
        <v>6320823</v>
      </c>
      <c r="O139">
        <f t="shared" si="41"/>
        <v>384978</v>
      </c>
      <c r="Q139" s="7">
        <f>'EOS GE25-F23-WEBLOAD'!N135</f>
        <v>178492.65310487835</v>
      </c>
      <c r="R139">
        <v>170027.53961453674</v>
      </c>
      <c r="S139">
        <f t="shared" si="42"/>
        <v>8465.1134903416096</v>
      </c>
      <c r="T139" s="7"/>
      <c r="U139" s="7">
        <f>'EOS GE25-F23-WEBLOAD'!AA135</f>
        <v>666804</v>
      </c>
      <c r="V139" s="7">
        <v>567172</v>
      </c>
      <c r="W139" s="7">
        <f t="shared" si="43"/>
        <v>99632</v>
      </c>
      <c r="X139" s="7">
        <f>'GE25-F23-WEBLOAD'!AA135</f>
        <v>666804</v>
      </c>
      <c r="Y139" s="7">
        <f>'GE25-F23-WEBLOAD'!AI135</f>
        <v>572411</v>
      </c>
      <c r="Z139" s="7">
        <f t="shared" si="44"/>
        <v>94393</v>
      </c>
      <c r="AA139">
        <f t="shared" si="45"/>
        <v>5239</v>
      </c>
      <c r="AC139" s="7">
        <f>'EOS GE24-F23-WEBLOAD'!AA135</f>
        <v>666804</v>
      </c>
      <c r="AD139" s="7">
        <f>'EOS GE24-F23-WEBLOAD'!AI135</f>
        <v>567172</v>
      </c>
      <c r="AE139" s="7">
        <f t="shared" si="46"/>
        <v>99632</v>
      </c>
      <c r="AF139" s="7">
        <f>'GE24-F23-WEBLOAD'!AA135</f>
        <v>688379</v>
      </c>
      <c r="AG139" s="7">
        <f>'GE24-F23-WEBLOAD'!AI135</f>
        <v>528668</v>
      </c>
      <c r="AH139" s="7">
        <f t="shared" si="47"/>
        <v>159711</v>
      </c>
      <c r="AI139">
        <f t="shared" si="48"/>
        <v>-60079</v>
      </c>
      <c r="AK139">
        <f>'EOS GE24-F23-WEBLOAD'!$AL135</f>
        <v>1826594.2094118297</v>
      </c>
      <c r="AL139">
        <f>'GE24-F23-WEBLOAD'!$AL135</f>
        <v>1802873.2094118297</v>
      </c>
      <c r="AM139">
        <f t="shared" si="49"/>
        <v>23721</v>
      </c>
      <c r="AO139">
        <f>'EOS GE25-F23-WEBLOAD'!AL135</f>
        <v>1792772.5375081766</v>
      </c>
      <c r="AP139">
        <f>'GE25-F23-WEBLOAD'!AL135</f>
        <v>1761918.9675081763</v>
      </c>
      <c r="AQ139">
        <f t="shared" si="50"/>
        <v>30853.570000000298</v>
      </c>
      <c r="AS139" s="7"/>
    </row>
    <row r="140" spans="1:45" x14ac:dyDescent="0.25">
      <c r="A140">
        <v>465</v>
      </c>
      <c r="B140">
        <v>1</v>
      </c>
      <c r="C140" t="s">
        <v>187</v>
      </c>
      <c r="D140" s="7">
        <f>'EOS GE24-F23-WEBLOAD'!H136</f>
        <v>12128890</v>
      </c>
      <c r="E140">
        <f>'GE24-F23-WEBLOAD'!H136</f>
        <v>11661610</v>
      </c>
      <c r="F140">
        <f t="shared" si="39"/>
        <v>467280</v>
      </c>
      <c r="H140" s="7">
        <f>'EOS GE24-F23-WEBLOAD'!N136</f>
        <v>292613</v>
      </c>
      <c r="I140">
        <v>292613</v>
      </c>
      <c r="J140">
        <f t="shared" si="40"/>
        <v>0</v>
      </c>
      <c r="K140" s="7"/>
      <c r="M140" s="7">
        <f>'EOS GE25-F23-WEBLOAD'!H136</f>
        <v>12377700</v>
      </c>
      <c r="N140">
        <f>'GE25-F23-WEBLOAD'!H136</f>
        <v>11667100</v>
      </c>
      <c r="O140">
        <f t="shared" si="41"/>
        <v>710600</v>
      </c>
      <c r="Q140" s="7">
        <f>'EOS GE25-F23-WEBLOAD'!N136</f>
        <v>300635</v>
      </c>
      <c r="R140">
        <v>300635</v>
      </c>
      <c r="S140">
        <f t="shared" si="42"/>
        <v>0</v>
      </c>
      <c r="T140" s="7"/>
      <c r="U140" s="7">
        <f>'EOS GE25-F23-WEBLOAD'!AA136</f>
        <v>1230800</v>
      </c>
      <c r="V140" s="7">
        <v>1009042</v>
      </c>
      <c r="W140" s="7">
        <f t="shared" si="43"/>
        <v>221758</v>
      </c>
      <c r="X140" s="7">
        <f>'GE25-F23-WEBLOAD'!AA136</f>
        <v>1230800</v>
      </c>
      <c r="Y140" s="7">
        <f>'GE25-F23-WEBLOAD'!AI136</f>
        <v>1044427</v>
      </c>
      <c r="Z140" s="7">
        <f t="shared" si="44"/>
        <v>186373</v>
      </c>
      <c r="AA140">
        <f t="shared" si="45"/>
        <v>35385</v>
      </c>
      <c r="AC140" s="7">
        <f>'EOS GE24-F23-WEBLOAD'!AA136</f>
        <v>1230800</v>
      </c>
      <c r="AD140" s="7">
        <f>'EOS GE24-F23-WEBLOAD'!AI136</f>
        <v>1009042</v>
      </c>
      <c r="AE140" s="7">
        <f t="shared" si="46"/>
        <v>221758</v>
      </c>
      <c r="AF140" s="7">
        <f>'GE24-F23-WEBLOAD'!AA136</f>
        <v>1230221</v>
      </c>
      <c r="AG140" s="7">
        <f>'GE24-F23-WEBLOAD'!AI136</f>
        <v>977078</v>
      </c>
      <c r="AH140" s="7">
        <f t="shared" si="47"/>
        <v>253143</v>
      </c>
      <c r="AI140">
        <f t="shared" si="48"/>
        <v>-31385</v>
      </c>
      <c r="AK140">
        <f>'EOS GE24-F23-WEBLOAD'!$AL136</f>
        <v>4822938.75</v>
      </c>
      <c r="AL140">
        <f>'GE24-F23-WEBLOAD'!$AL136</f>
        <v>4757235.75</v>
      </c>
      <c r="AM140">
        <f t="shared" si="49"/>
        <v>65703</v>
      </c>
      <c r="AO140">
        <f>'EOS GE25-F23-WEBLOAD'!AL136</f>
        <v>4873558.2833689004</v>
      </c>
      <c r="AP140">
        <f>'GE25-F23-WEBLOAD'!AL136</f>
        <v>4774262.2833689004</v>
      </c>
      <c r="AQ140">
        <f t="shared" si="50"/>
        <v>99296</v>
      </c>
      <c r="AS140" s="7"/>
    </row>
    <row r="141" spans="1:45" x14ac:dyDescent="0.25">
      <c r="A141">
        <v>466</v>
      </c>
      <c r="B141">
        <v>1</v>
      </c>
      <c r="C141" t="s">
        <v>613</v>
      </c>
      <c r="D141" s="7">
        <f>'EOS GE24-F23-WEBLOAD'!H137</f>
        <v>16594422</v>
      </c>
      <c r="E141">
        <f>'GE24-F23-WEBLOAD'!H137</f>
        <v>15955102</v>
      </c>
      <c r="F141">
        <f t="shared" si="39"/>
        <v>639320</v>
      </c>
      <c r="H141" s="7">
        <f>'EOS GE24-F23-WEBLOAD'!N137</f>
        <v>401085.33925118297</v>
      </c>
      <c r="I141">
        <v>370847.57641061518</v>
      </c>
      <c r="J141">
        <f t="shared" si="40"/>
        <v>30237.762840567797</v>
      </c>
      <c r="K141" s="7"/>
      <c r="M141" s="7">
        <f>'EOS GE25-F23-WEBLOAD'!H137</f>
        <v>16839497</v>
      </c>
      <c r="N141">
        <f>'GE25-F23-WEBLOAD'!H137</f>
        <v>15872746</v>
      </c>
      <c r="O141">
        <f t="shared" si="41"/>
        <v>966751</v>
      </c>
      <c r="Q141" s="7">
        <f>'EOS GE25-F23-WEBLOAD'!N137</f>
        <v>411176.63805146981</v>
      </c>
      <c r="R141">
        <v>379902.89178676432</v>
      </c>
      <c r="S141">
        <f t="shared" si="42"/>
        <v>31273.746264705493</v>
      </c>
      <c r="T141" s="7"/>
      <c r="U141" s="7">
        <f>'EOS GE25-F23-WEBLOAD'!AA137</f>
        <v>1674467</v>
      </c>
      <c r="V141" s="7">
        <v>1210487</v>
      </c>
      <c r="W141" s="7">
        <f t="shared" si="43"/>
        <v>463980</v>
      </c>
      <c r="X141" s="7">
        <f>'GE25-F23-WEBLOAD'!AA137</f>
        <v>1674467</v>
      </c>
      <c r="Y141" s="7">
        <f>'GE25-F23-WEBLOAD'!AI137</f>
        <v>1335025</v>
      </c>
      <c r="Z141" s="7">
        <f t="shared" si="44"/>
        <v>339442</v>
      </c>
      <c r="AA141">
        <f t="shared" si="45"/>
        <v>124538</v>
      </c>
      <c r="AC141" s="7">
        <f>'EOS GE24-F23-WEBLOAD'!AA137</f>
        <v>1674467</v>
      </c>
      <c r="AD141" s="7">
        <f>'EOS GE24-F23-WEBLOAD'!AI137</f>
        <v>1210487</v>
      </c>
      <c r="AE141" s="7">
        <f t="shared" si="46"/>
        <v>463980</v>
      </c>
      <c r="AF141" s="7">
        <f>'GE24-F23-WEBLOAD'!AA137</f>
        <v>1683155</v>
      </c>
      <c r="AG141" s="7">
        <f>'GE24-F23-WEBLOAD'!AI137</f>
        <v>1167653</v>
      </c>
      <c r="AH141" s="7">
        <f t="shared" si="47"/>
        <v>515502</v>
      </c>
      <c r="AI141">
        <f t="shared" si="48"/>
        <v>-51522</v>
      </c>
      <c r="AK141">
        <f>'EOS GE24-F23-WEBLOAD'!$AL137</f>
        <v>5793445.076410614</v>
      </c>
      <c r="AL141">
        <f>'GE24-F23-WEBLOAD'!$AL137</f>
        <v>5746983.076410614</v>
      </c>
      <c r="AM141">
        <f t="shared" si="49"/>
        <v>46462</v>
      </c>
      <c r="AO141">
        <f>'EOS GE25-F23-WEBLOAD'!AL137</f>
        <v>5852597.6596970037</v>
      </c>
      <c r="AP141">
        <f>'GE25-F23-WEBLOAD'!AL137</f>
        <v>5788799.3536970019</v>
      </c>
      <c r="AQ141">
        <f t="shared" si="50"/>
        <v>63798.306000001729</v>
      </c>
      <c r="AS141" s="7"/>
    </row>
    <row r="142" spans="1:45" x14ac:dyDescent="0.25">
      <c r="A142">
        <v>473</v>
      </c>
      <c r="B142">
        <v>1</v>
      </c>
      <c r="C142" t="s">
        <v>189</v>
      </c>
      <c r="D142" s="7">
        <f>'EOS GE24-F23-WEBLOAD'!H138</f>
        <v>3274914</v>
      </c>
      <c r="E142">
        <f>'GE24-F23-WEBLOAD'!H138</f>
        <v>3148744</v>
      </c>
      <c r="F142">
        <f t="shared" si="39"/>
        <v>126170</v>
      </c>
      <c r="H142" s="7">
        <f>'EOS GE24-F23-WEBLOAD'!N138</f>
        <v>184167</v>
      </c>
      <c r="I142">
        <v>184167</v>
      </c>
      <c r="J142">
        <f t="shared" si="40"/>
        <v>0</v>
      </c>
      <c r="K142" s="7"/>
      <c r="M142" s="7">
        <f>'EOS GE25-F23-WEBLOAD'!H138</f>
        <v>3340523</v>
      </c>
      <c r="N142">
        <f>'GE25-F23-WEBLOAD'!H138</f>
        <v>3148744</v>
      </c>
      <c r="O142">
        <f t="shared" si="41"/>
        <v>191779</v>
      </c>
      <c r="Q142" s="7">
        <f>'EOS GE25-F23-WEBLOAD'!N138</f>
        <v>187856</v>
      </c>
      <c r="R142">
        <v>187856</v>
      </c>
      <c r="S142">
        <f t="shared" si="42"/>
        <v>0</v>
      </c>
      <c r="T142" s="7"/>
      <c r="U142" s="7">
        <f>'EOS GE25-F23-WEBLOAD'!AA138</f>
        <v>332171</v>
      </c>
      <c r="V142" s="7">
        <v>332171</v>
      </c>
      <c r="W142" s="7">
        <f t="shared" si="43"/>
        <v>0</v>
      </c>
      <c r="X142" s="7">
        <f>'GE25-F23-WEBLOAD'!AA138</f>
        <v>332171</v>
      </c>
      <c r="Y142" s="7">
        <f>'GE25-F23-WEBLOAD'!AI138</f>
        <v>332171</v>
      </c>
      <c r="Z142" s="7">
        <f t="shared" si="44"/>
        <v>0</v>
      </c>
      <c r="AA142">
        <f t="shared" si="45"/>
        <v>0</v>
      </c>
      <c r="AC142" s="7">
        <f>'EOS GE24-F23-WEBLOAD'!AA138</f>
        <v>332171</v>
      </c>
      <c r="AD142" s="7">
        <f>'EOS GE24-F23-WEBLOAD'!AI138</f>
        <v>332171</v>
      </c>
      <c r="AE142" s="7">
        <f t="shared" si="46"/>
        <v>0</v>
      </c>
      <c r="AF142" s="7">
        <f>'GE24-F23-WEBLOAD'!AA138</f>
        <v>332171</v>
      </c>
      <c r="AG142" s="7">
        <f>'GE24-F23-WEBLOAD'!AI138</f>
        <v>332171</v>
      </c>
      <c r="AH142" s="7">
        <f t="shared" si="47"/>
        <v>0</v>
      </c>
      <c r="AI142">
        <f t="shared" si="48"/>
        <v>0</v>
      </c>
      <c r="AK142">
        <f>'EOS GE24-F23-WEBLOAD'!$AL138</f>
        <v>1816385.75</v>
      </c>
      <c r="AL142">
        <f>'GE24-F23-WEBLOAD'!$AL138</f>
        <v>1779690.75</v>
      </c>
      <c r="AM142">
        <f t="shared" si="49"/>
        <v>36695</v>
      </c>
      <c r="AO142">
        <f>'EOS GE25-F23-WEBLOAD'!AL138</f>
        <v>1875913.9903810099</v>
      </c>
      <c r="AP142">
        <f>'GE25-F23-WEBLOAD'!AL138</f>
        <v>1820319.9903810099</v>
      </c>
      <c r="AQ142">
        <f t="shared" si="50"/>
        <v>55594</v>
      </c>
      <c r="AS142" s="7"/>
    </row>
    <row r="143" spans="1:45" x14ac:dyDescent="0.25">
      <c r="A143">
        <v>477</v>
      </c>
      <c r="B143">
        <v>1</v>
      </c>
      <c r="C143" t="s">
        <v>190</v>
      </c>
      <c r="D143" s="7">
        <f>'EOS GE24-F23-WEBLOAD'!H139</f>
        <v>25040104</v>
      </c>
      <c r="E143">
        <f>'GE24-F23-WEBLOAD'!H139</f>
        <v>24075404</v>
      </c>
      <c r="F143">
        <f t="shared" si="39"/>
        <v>964700</v>
      </c>
      <c r="H143" s="7">
        <f>'EOS GE24-F23-WEBLOAD'!N139</f>
        <v>484975.28174999997</v>
      </c>
      <c r="I143">
        <v>469055.46651</v>
      </c>
      <c r="J143">
        <f t="shared" si="40"/>
        <v>15919.815239999967</v>
      </c>
      <c r="K143" s="7"/>
      <c r="M143" s="7">
        <f>'EOS GE25-F23-WEBLOAD'!H139</f>
        <v>25353898</v>
      </c>
      <c r="N143">
        <f>'GE25-F23-WEBLOAD'!H139</f>
        <v>23898339</v>
      </c>
      <c r="O143">
        <f t="shared" si="41"/>
        <v>1455559</v>
      </c>
      <c r="Q143" s="7">
        <f>'EOS GE25-F23-WEBLOAD'!N139</f>
        <v>474083.09765856428</v>
      </c>
      <c r="R143">
        <v>466856.17078245344</v>
      </c>
      <c r="S143">
        <f t="shared" si="42"/>
        <v>7226.9268761108397</v>
      </c>
      <c r="T143" s="7"/>
      <c r="U143" s="7">
        <f>'EOS GE25-F23-WEBLOAD'!AA139</f>
        <v>2521113</v>
      </c>
      <c r="V143" s="7">
        <v>2318711</v>
      </c>
      <c r="W143" s="7">
        <f t="shared" si="43"/>
        <v>202402</v>
      </c>
      <c r="X143" s="7">
        <f>'GE25-F23-WEBLOAD'!AA139</f>
        <v>2521113</v>
      </c>
      <c r="Y143" s="7">
        <f>'GE25-F23-WEBLOAD'!AI139</f>
        <v>2318711</v>
      </c>
      <c r="Z143" s="7">
        <f t="shared" si="44"/>
        <v>202402</v>
      </c>
      <c r="AA143">
        <f t="shared" si="45"/>
        <v>0</v>
      </c>
      <c r="AC143" s="7">
        <f>'EOS GE24-F23-WEBLOAD'!AA139</f>
        <v>2521113</v>
      </c>
      <c r="AD143" s="7">
        <f>'EOS GE24-F23-WEBLOAD'!AI139</f>
        <v>2318711</v>
      </c>
      <c r="AE143" s="7">
        <f t="shared" si="46"/>
        <v>202402</v>
      </c>
      <c r="AF143" s="7">
        <f>'GE24-F23-WEBLOAD'!AA139</f>
        <v>2539792</v>
      </c>
      <c r="AG143" s="7">
        <f>'GE24-F23-WEBLOAD'!AI139</f>
        <v>2142732</v>
      </c>
      <c r="AH143" s="7">
        <f t="shared" si="47"/>
        <v>397060</v>
      </c>
      <c r="AI143">
        <f t="shared" si="48"/>
        <v>-194658</v>
      </c>
      <c r="AK143">
        <f>'EOS GE24-F23-WEBLOAD'!$AL139</f>
        <v>6584450.9665100016</v>
      </c>
      <c r="AL143">
        <f>'GE24-F23-WEBLOAD'!$AL139</f>
        <v>6484866.9665100016</v>
      </c>
      <c r="AM143">
        <f t="shared" si="49"/>
        <v>99584</v>
      </c>
      <c r="AO143">
        <f>'EOS GE25-F23-WEBLOAD'!AL139</f>
        <v>6522627.9258262031</v>
      </c>
      <c r="AP143">
        <f>'GE25-F23-WEBLOAD'!AL139</f>
        <v>6386993.8098262027</v>
      </c>
      <c r="AQ143">
        <f t="shared" si="50"/>
        <v>135634.11600000039</v>
      </c>
      <c r="AS143" s="7"/>
    </row>
    <row r="144" spans="1:45" x14ac:dyDescent="0.25">
      <c r="A144">
        <v>480</v>
      </c>
      <c r="B144">
        <v>1</v>
      </c>
      <c r="C144" t="s">
        <v>191</v>
      </c>
      <c r="D144" s="7">
        <f>'EOS GE24-F23-WEBLOAD'!H140</f>
        <v>4953772</v>
      </c>
      <c r="E144">
        <f>'GE24-F23-WEBLOAD'!H140</f>
        <v>4762922</v>
      </c>
      <c r="F144">
        <f t="shared" si="39"/>
        <v>190850</v>
      </c>
      <c r="H144" s="7">
        <f>'EOS GE24-F23-WEBLOAD'!N140</f>
        <v>276641.46040312503</v>
      </c>
      <c r="I144">
        <v>258157.87940962499</v>
      </c>
      <c r="J144">
        <f t="shared" si="40"/>
        <v>18483.580993500043</v>
      </c>
      <c r="K144" s="7"/>
      <c r="M144" s="7">
        <f>'EOS GE25-F23-WEBLOAD'!H140</f>
        <v>5053014</v>
      </c>
      <c r="N144">
        <f>'GE25-F23-WEBLOAD'!H140</f>
        <v>4762922</v>
      </c>
      <c r="O144">
        <f t="shared" si="41"/>
        <v>290092</v>
      </c>
      <c r="Q144" s="7">
        <f>'EOS GE25-F23-WEBLOAD'!N140</f>
        <v>281342.12976601021</v>
      </c>
      <c r="R144">
        <v>262892.30747832533</v>
      </c>
      <c r="S144">
        <f t="shared" si="42"/>
        <v>18449.822287684889</v>
      </c>
      <c r="T144" s="7"/>
      <c r="U144" s="7">
        <f>'EOS GE25-F23-WEBLOAD'!AA140</f>
        <v>502456</v>
      </c>
      <c r="V144" s="7">
        <v>458404</v>
      </c>
      <c r="W144" s="7">
        <f t="shared" si="43"/>
        <v>44052</v>
      </c>
      <c r="X144" s="7">
        <f>'GE25-F23-WEBLOAD'!AA140</f>
        <v>502456</v>
      </c>
      <c r="Y144" s="7">
        <f>'GE25-F23-WEBLOAD'!AI140</f>
        <v>458404</v>
      </c>
      <c r="Z144" s="7">
        <f t="shared" si="44"/>
        <v>44052</v>
      </c>
      <c r="AA144">
        <f t="shared" si="45"/>
        <v>0</v>
      </c>
      <c r="AC144" s="7">
        <f>'EOS GE24-F23-WEBLOAD'!AA140</f>
        <v>502456</v>
      </c>
      <c r="AD144" s="7">
        <f>'EOS GE24-F23-WEBLOAD'!AI140</f>
        <v>458404</v>
      </c>
      <c r="AE144" s="7">
        <f t="shared" si="46"/>
        <v>44052</v>
      </c>
      <c r="AF144" s="7">
        <f>'GE24-F23-WEBLOAD'!AA140</f>
        <v>502456</v>
      </c>
      <c r="AG144" s="7">
        <f>'GE24-F23-WEBLOAD'!AI140</f>
        <v>421087</v>
      </c>
      <c r="AH144" s="7">
        <f t="shared" si="47"/>
        <v>81369</v>
      </c>
      <c r="AI144">
        <f t="shared" si="48"/>
        <v>-37317</v>
      </c>
      <c r="AK144">
        <f>'EOS GE24-F23-WEBLOAD'!$AL140</f>
        <v>2964083.6294096252</v>
      </c>
      <c r="AL144">
        <f>'GE24-F23-WEBLOAD'!$AL140</f>
        <v>2883590.6294096252</v>
      </c>
      <c r="AM144">
        <f t="shared" si="49"/>
        <v>80493</v>
      </c>
      <c r="AO144">
        <f>'EOS GE25-F23-WEBLOAD'!AL140</f>
        <v>2999431.0045995554</v>
      </c>
      <c r="AP144">
        <f>'GE25-F23-WEBLOAD'!AL140</f>
        <v>2880828.3805995556</v>
      </c>
      <c r="AQ144">
        <f t="shared" si="50"/>
        <v>118602.62399999984</v>
      </c>
      <c r="AS144" s="7"/>
    </row>
    <row r="145" spans="1:45" x14ac:dyDescent="0.25">
      <c r="A145">
        <v>482</v>
      </c>
      <c r="B145">
        <v>1</v>
      </c>
      <c r="C145" t="s">
        <v>192</v>
      </c>
      <c r="D145" s="7">
        <f>'EOS GE24-F23-WEBLOAD'!H141</f>
        <v>18081982</v>
      </c>
      <c r="E145">
        <f>'GE24-F23-WEBLOAD'!H141</f>
        <v>17385352</v>
      </c>
      <c r="F145">
        <f t="shared" si="39"/>
        <v>696630</v>
      </c>
      <c r="H145" s="7">
        <f>'EOS GE24-F23-WEBLOAD'!N141</f>
        <v>500335.00604285329</v>
      </c>
      <c r="I145">
        <v>479854.84314228373</v>
      </c>
      <c r="J145">
        <f t="shared" si="40"/>
        <v>20480.162900569558</v>
      </c>
      <c r="K145" s="7"/>
      <c r="M145" s="7">
        <f>'EOS GE25-F23-WEBLOAD'!H141</f>
        <v>18132602</v>
      </c>
      <c r="N145">
        <f>'GE25-F23-WEBLOAD'!H141</f>
        <v>17091615</v>
      </c>
      <c r="O145">
        <f t="shared" si="41"/>
        <v>1040987</v>
      </c>
      <c r="Q145" s="7">
        <f>'EOS GE25-F23-WEBLOAD'!N141</f>
        <v>504272.42217592144</v>
      </c>
      <c r="R145">
        <v>483794.93953147915</v>
      </c>
      <c r="S145">
        <f t="shared" si="42"/>
        <v>20477.482644442294</v>
      </c>
      <c r="T145" s="7"/>
      <c r="U145" s="7">
        <f>'EOS GE25-F23-WEBLOAD'!AA141</f>
        <v>1803050</v>
      </c>
      <c r="V145" s="7">
        <v>1490607</v>
      </c>
      <c r="W145" s="7">
        <f t="shared" si="43"/>
        <v>312443</v>
      </c>
      <c r="X145" s="7">
        <f>'GE25-F23-WEBLOAD'!AA141</f>
        <v>1803050</v>
      </c>
      <c r="Y145" s="7">
        <f>'GE25-F23-WEBLOAD'!AI141</f>
        <v>1534008</v>
      </c>
      <c r="Z145" s="7">
        <f t="shared" si="44"/>
        <v>269042</v>
      </c>
      <c r="AA145">
        <f t="shared" si="45"/>
        <v>43401</v>
      </c>
      <c r="AC145" s="7">
        <f>'EOS GE24-F23-WEBLOAD'!AA141</f>
        <v>1803050</v>
      </c>
      <c r="AD145" s="7">
        <f>'EOS GE24-F23-WEBLOAD'!AI141</f>
        <v>1490607</v>
      </c>
      <c r="AE145" s="7">
        <f t="shared" si="46"/>
        <v>312443</v>
      </c>
      <c r="AF145" s="7">
        <f>'GE24-F23-WEBLOAD'!AA141</f>
        <v>1834037</v>
      </c>
      <c r="AG145" s="7">
        <f>'GE24-F23-WEBLOAD'!AI141</f>
        <v>1403190</v>
      </c>
      <c r="AH145" s="7">
        <f t="shared" si="47"/>
        <v>430847</v>
      </c>
      <c r="AI145">
        <f t="shared" si="48"/>
        <v>-118404</v>
      </c>
      <c r="AK145">
        <f>'EOS GE24-F23-WEBLOAD'!$AL141</f>
        <v>6712879.3431422822</v>
      </c>
      <c r="AL145">
        <f>'GE24-F23-WEBLOAD'!$AL141</f>
        <v>6586919.3431422822</v>
      </c>
      <c r="AM145">
        <f t="shared" si="49"/>
        <v>125960</v>
      </c>
      <c r="AO145">
        <f>'EOS GE25-F23-WEBLOAD'!AL141</f>
        <v>6672122.9494339898</v>
      </c>
      <c r="AP145">
        <f>'GE25-F23-WEBLOAD'!AL141</f>
        <v>6492088.2394339889</v>
      </c>
      <c r="AQ145">
        <f t="shared" si="50"/>
        <v>180034.71000000089</v>
      </c>
      <c r="AS145" s="7"/>
    </row>
    <row r="146" spans="1:45" x14ac:dyDescent="0.25">
      <c r="A146">
        <v>484</v>
      </c>
      <c r="B146">
        <v>1</v>
      </c>
      <c r="C146" t="s">
        <v>193</v>
      </c>
      <c r="D146" s="7">
        <f>'EOS GE24-F23-WEBLOAD'!H142</f>
        <v>9843302</v>
      </c>
      <c r="E146">
        <f>'GE24-F23-WEBLOAD'!H142</f>
        <v>9464077</v>
      </c>
      <c r="F146">
        <f t="shared" si="39"/>
        <v>379225</v>
      </c>
      <c r="H146" s="7">
        <f>'EOS GE24-F23-WEBLOAD'!N142</f>
        <v>310230</v>
      </c>
      <c r="I146">
        <v>310230</v>
      </c>
      <c r="J146">
        <f t="shared" si="40"/>
        <v>0</v>
      </c>
      <c r="K146" s="7"/>
      <c r="M146" s="7">
        <f>'EOS GE25-F23-WEBLOAD'!H142</f>
        <v>9925459</v>
      </c>
      <c r="N146">
        <f>'GE25-F23-WEBLOAD'!H142</f>
        <v>9355642</v>
      </c>
      <c r="O146">
        <f t="shared" si="41"/>
        <v>569817</v>
      </c>
      <c r="Q146" s="7">
        <f>'EOS GE25-F23-WEBLOAD'!N142</f>
        <v>315152</v>
      </c>
      <c r="R146">
        <v>315152</v>
      </c>
      <c r="S146">
        <f t="shared" si="42"/>
        <v>0</v>
      </c>
      <c r="T146" s="7"/>
      <c r="U146" s="7">
        <f>'EOS GE25-F23-WEBLOAD'!AA142</f>
        <v>986957</v>
      </c>
      <c r="V146" s="7">
        <v>625929</v>
      </c>
      <c r="W146" s="7">
        <f t="shared" si="43"/>
        <v>361028</v>
      </c>
      <c r="X146" s="7">
        <f>'GE25-F23-WEBLOAD'!AA142</f>
        <v>986957</v>
      </c>
      <c r="Y146" s="7">
        <f>'GE25-F23-WEBLOAD'!AI142</f>
        <v>690326</v>
      </c>
      <c r="Z146" s="7">
        <f t="shared" si="44"/>
        <v>296631</v>
      </c>
      <c r="AA146">
        <f t="shared" si="45"/>
        <v>64397</v>
      </c>
      <c r="AC146" s="7">
        <f>'EOS GE24-F23-WEBLOAD'!AA142</f>
        <v>986957</v>
      </c>
      <c r="AD146" s="7">
        <f>'EOS GE24-F23-WEBLOAD'!AI142</f>
        <v>625929</v>
      </c>
      <c r="AE146" s="7">
        <f t="shared" si="46"/>
        <v>361028</v>
      </c>
      <c r="AF146" s="7">
        <f>'GE24-F23-WEBLOAD'!AA142</f>
        <v>998396</v>
      </c>
      <c r="AG146" s="7">
        <f>'GE24-F23-WEBLOAD'!AI142</f>
        <v>578213</v>
      </c>
      <c r="AH146" s="7">
        <f t="shared" si="47"/>
        <v>420183</v>
      </c>
      <c r="AI146">
        <f t="shared" si="48"/>
        <v>-59155</v>
      </c>
      <c r="AK146">
        <f>'EOS GE24-F23-WEBLOAD'!$AL142</f>
        <v>2659469.5</v>
      </c>
      <c r="AL146">
        <f>'GE24-F23-WEBLOAD'!$AL142</f>
        <v>2617889.5</v>
      </c>
      <c r="AM146">
        <f t="shared" si="49"/>
        <v>41580</v>
      </c>
      <c r="AO146">
        <f>'EOS GE25-F23-WEBLOAD'!AL142</f>
        <v>2685801.6506691407</v>
      </c>
      <c r="AP146">
        <f>'GE25-F23-WEBLOAD'!AL142</f>
        <v>2623567.8026969433</v>
      </c>
      <c r="AQ146">
        <f t="shared" si="50"/>
        <v>62233.847972197458</v>
      </c>
      <c r="AS146" s="7"/>
    </row>
    <row r="147" spans="1:45" x14ac:dyDescent="0.25">
      <c r="A147">
        <v>485</v>
      </c>
      <c r="B147">
        <v>1</v>
      </c>
      <c r="C147" t="s">
        <v>194</v>
      </c>
      <c r="D147" s="7">
        <f>'EOS GE24-F23-WEBLOAD'!H143</f>
        <v>7571990</v>
      </c>
      <c r="E147">
        <f>'GE24-F23-WEBLOAD'!H143</f>
        <v>7280270</v>
      </c>
      <c r="F147">
        <f t="shared" si="39"/>
        <v>291720</v>
      </c>
      <c r="H147" s="7">
        <f>'EOS GE24-F23-WEBLOAD'!N143</f>
        <v>188079</v>
      </c>
      <c r="I147">
        <v>188079</v>
      </c>
      <c r="J147">
        <f t="shared" si="40"/>
        <v>0</v>
      </c>
      <c r="K147" s="7"/>
      <c r="M147" s="7">
        <f>'EOS GE25-F23-WEBLOAD'!H143</f>
        <v>7720772</v>
      </c>
      <c r="N147">
        <f>'GE25-F23-WEBLOAD'!H143</f>
        <v>7277525</v>
      </c>
      <c r="O147">
        <f t="shared" si="41"/>
        <v>443247</v>
      </c>
      <c r="Q147" s="7">
        <f>'EOS GE25-F23-WEBLOAD'!N143</f>
        <v>180853</v>
      </c>
      <c r="R147">
        <v>180853</v>
      </c>
      <c r="S147">
        <f t="shared" si="42"/>
        <v>0</v>
      </c>
      <c r="T147" s="7"/>
      <c r="U147" s="7">
        <f>'EOS GE25-F23-WEBLOAD'!AA143</f>
        <v>767730</v>
      </c>
      <c r="V147" s="7">
        <v>449388</v>
      </c>
      <c r="W147" s="7">
        <f t="shared" si="43"/>
        <v>318342</v>
      </c>
      <c r="X147" s="7">
        <f>'GE25-F23-WEBLOAD'!AA143</f>
        <v>767730</v>
      </c>
      <c r="Y147" s="7">
        <f>'GE25-F23-WEBLOAD'!AI143</f>
        <v>495622</v>
      </c>
      <c r="Z147" s="7">
        <f t="shared" si="44"/>
        <v>272108</v>
      </c>
      <c r="AA147">
        <f t="shared" si="45"/>
        <v>46234</v>
      </c>
      <c r="AC147" s="7">
        <f>'EOS GE24-F23-WEBLOAD'!AA143</f>
        <v>767730</v>
      </c>
      <c r="AD147" s="7">
        <f>'EOS GE24-F23-WEBLOAD'!AI143</f>
        <v>449388</v>
      </c>
      <c r="AE147" s="7">
        <f t="shared" si="46"/>
        <v>318342</v>
      </c>
      <c r="AF147" s="7">
        <f>'GE24-F23-WEBLOAD'!AA143</f>
        <v>768019</v>
      </c>
      <c r="AG147" s="7">
        <f>'GE24-F23-WEBLOAD'!AI143</f>
        <v>495763</v>
      </c>
      <c r="AH147" s="7">
        <f t="shared" si="47"/>
        <v>272256</v>
      </c>
      <c r="AI147">
        <f t="shared" si="48"/>
        <v>46086</v>
      </c>
      <c r="AK147">
        <f>'EOS GE24-F23-WEBLOAD'!$AL143</f>
        <v>1768826</v>
      </c>
      <c r="AL147">
        <f>'GE24-F23-WEBLOAD'!$AL143</f>
        <v>1747769</v>
      </c>
      <c r="AM147">
        <f t="shared" si="49"/>
        <v>21057</v>
      </c>
      <c r="AO147">
        <f>'EOS GE25-F23-WEBLOAD'!AL143</f>
        <v>1766872.8981426209</v>
      </c>
      <c r="AP147">
        <f>'GE25-F23-WEBLOAD'!AL143</f>
        <v>1735599.8981426209</v>
      </c>
      <c r="AQ147">
        <f t="shared" si="50"/>
        <v>31273</v>
      </c>
      <c r="AS147" s="7"/>
    </row>
    <row r="148" spans="1:45" x14ac:dyDescent="0.25">
      <c r="A148">
        <v>486</v>
      </c>
      <c r="B148">
        <v>1</v>
      </c>
      <c r="C148" t="s">
        <v>195</v>
      </c>
      <c r="D148" s="7">
        <f>'EOS GE24-F23-WEBLOAD'!H144</f>
        <v>2595377</v>
      </c>
      <c r="E148">
        <f>'GE24-F23-WEBLOAD'!H144</f>
        <v>2495387</v>
      </c>
      <c r="F148">
        <f t="shared" si="39"/>
        <v>99990</v>
      </c>
      <c r="H148" s="7">
        <f>'EOS GE24-F23-WEBLOAD'!N144</f>
        <v>100368</v>
      </c>
      <c r="I148">
        <v>100368</v>
      </c>
      <c r="J148">
        <f t="shared" si="40"/>
        <v>0</v>
      </c>
      <c r="K148" s="7"/>
      <c r="M148" s="7">
        <f>'EOS GE25-F23-WEBLOAD'!H144</f>
        <v>2647372</v>
      </c>
      <c r="N148">
        <f>'GE25-F23-WEBLOAD'!H144</f>
        <v>2495387</v>
      </c>
      <c r="O148">
        <f t="shared" si="41"/>
        <v>151985</v>
      </c>
      <c r="Q148" s="7">
        <f>'EOS GE25-F23-WEBLOAD'!N144</f>
        <v>102379</v>
      </c>
      <c r="R148">
        <v>102379</v>
      </c>
      <c r="S148">
        <f t="shared" si="42"/>
        <v>0</v>
      </c>
      <c r="T148" s="7"/>
      <c r="U148" s="7">
        <f>'EOS GE25-F23-WEBLOAD'!AA144</f>
        <v>263246</v>
      </c>
      <c r="V148" s="7">
        <v>229677</v>
      </c>
      <c r="W148" s="7">
        <f t="shared" si="43"/>
        <v>33569</v>
      </c>
      <c r="X148" s="7">
        <f>'GE25-F23-WEBLOAD'!AA144</f>
        <v>263246</v>
      </c>
      <c r="Y148" s="7">
        <f>'GE25-F23-WEBLOAD'!AI144</f>
        <v>229677</v>
      </c>
      <c r="Z148" s="7">
        <f t="shared" si="44"/>
        <v>33569</v>
      </c>
      <c r="AA148">
        <f t="shared" si="45"/>
        <v>0</v>
      </c>
      <c r="AC148" s="7">
        <f>'EOS GE24-F23-WEBLOAD'!AA144</f>
        <v>263246</v>
      </c>
      <c r="AD148" s="7">
        <f>'EOS GE24-F23-WEBLOAD'!AI144</f>
        <v>229677</v>
      </c>
      <c r="AE148" s="7">
        <f t="shared" si="46"/>
        <v>33569</v>
      </c>
      <c r="AF148" s="7">
        <f>'GE24-F23-WEBLOAD'!AA144</f>
        <v>263246</v>
      </c>
      <c r="AG148" s="7">
        <f>'GE24-F23-WEBLOAD'!AI144</f>
        <v>217977</v>
      </c>
      <c r="AH148" s="7">
        <f t="shared" si="47"/>
        <v>45269</v>
      </c>
      <c r="AI148">
        <f t="shared" si="48"/>
        <v>-11700</v>
      </c>
      <c r="AK148">
        <f>'EOS GE24-F23-WEBLOAD'!$AL144</f>
        <v>1117850</v>
      </c>
      <c r="AL148">
        <f>'GE24-F23-WEBLOAD'!$AL144</f>
        <v>1101782</v>
      </c>
      <c r="AM148">
        <f t="shared" si="49"/>
        <v>16068</v>
      </c>
      <c r="AO148">
        <f>'EOS GE25-F23-WEBLOAD'!AL144</f>
        <v>1069627.7399844402</v>
      </c>
      <c r="AP148">
        <f>'GE25-F23-WEBLOAD'!AL144</f>
        <v>1048354.7399844402</v>
      </c>
      <c r="AQ148">
        <f t="shared" si="50"/>
        <v>21273</v>
      </c>
      <c r="AS148" s="7"/>
    </row>
    <row r="149" spans="1:45" x14ac:dyDescent="0.25">
      <c r="A149">
        <v>487</v>
      </c>
      <c r="B149">
        <v>1</v>
      </c>
      <c r="C149" t="s">
        <v>196</v>
      </c>
      <c r="D149" s="7">
        <f>'EOS GE24-F23-WEBLOAD'!H145</f>
        <v>2636777</v>
      </c>
      <c r="E149">
        <f>'GE24-F23-WEBLOAD'!H145</f>
        <v>2535192</v>
      </c>
      <c r="F149">
        <f t="shared" si="39"/>
        <v>101585</v>
      </c>
      <c r="H149" s="7">
        <f>'EOS GE24-F23-WEBLOAD'!N145</f>
        <v>91577</v>
      </c>
      <c r="I149">
        <v>91577</v>
      </c>
      <c r="J149">
        <f t="shared" si="40"/>
        <v>0</v>
      </c>
      <c r="K149" s="7"/>
      <c r="M149" s="7">
        <f>'EOS GE25-F23-WEBLOAD'!H145</f>
        <v>2689601</v>
      </c>
      <c r="N149">
        <f>'GE25-F23-WEBLOAD'!H145</f>
        <v>2535192</v>
      </c>
      <c r="O149">
        <f t="shared" si="41"/>
        <v>154409</v>
      </c>
      <c r="Q149" s="7">
        <f>'EOS GE25-F23-WEBLOAD'!N145</f>
        <v>93412</v>
      </c>
      <c r="R149">
        <v>93412</v>
      </c>
      <c r="S149">
        <f t="shared" si="42"/>
        <v>0</v>
      </c>
      <c r="T149" s="7"/>
      <c r="U149" s="7">
        <f>'EOS GE25-F23-WEBLOAD'!AA145</f>
        <v>267446</v>
      </c>
      <c r="V149" s="7">
        <v>237623</v>
      </c>
      <c r="W149" s="7">
        <f t="shared" si="43"/>
        <v>29823</v>
      </c>
      <c r="X149" s="7">
        <f>'GE25-F23-WEBLOAD'!AA145</f>
        <v>267446</v>
      </c>
      <c r="Y149" s="7">
        <f>'GE25-F23-WEBLOAD'!AI145</f>
        <v>237623</v>
      </c>
      <c r="Z149" s="7">
        <f t="shared" si="44"/>
        <v>29823</v>
      </c>
      <c r="AA149">
        <f t="shared" si="45"/>
        <v>0</v>
      </c>
      <c r="AC149" s="7">
        <f>'EOS GE24-F23-WEBLOAD'!AA145</f>
        <v>267446</v>
      </c>
      <c r="AD149" s="7">
        <f>'EOS GE24-F23-WEBLOAD'!AI145</f>
        <v>237623</v>
      </c>
      <c r="AE149" s="7">
        <f t="shared" si="46"/>
        <v>29823</v>
      </c>
      <c r="AF149" s="7">
        <f>'GE24-F23-WEBLOAD'!AA145</f>
        <v>267446</v>
      </c>
      <c r="AG149" s="7">
        <f>'GE24-F23-WEBLOAD'!AI145</f>
        <v>224028</v>
      </c>
      <c r="AH149" s="7">
        <f t="shared" si="47"/>
        <v>43418</v>
      </c>
      <c r="AI149">
        <f t="shared" si="48"/>
        <v>-13595</v>
      </c>
      <c r="AK149">
        <f>'EOS GE24-F23-WEBLOAD'!$AL145</f>
        <v>875399.25</v>
      </c>
      <c r="AL149">
        <f>'GE24-F23-WEBLOAD'!$AL145</f>
        <v>865796.25</v>
      </c>
      <c r="AM149">
        <f t="shared" si="49"/>
        <v>9603</v>
      </c>
      <c r="AO149">
        <f>'EOS GE25-F23-WEBLOAD'!AL145</f>
        <v>867309.63152841013</v>
      </c>
      <c r="AP149">
        <f>'GE25-F23-WEBLOAD'!AL145</f>
        <v>853452.63152841013</v>
      </c>
      <c r="AQ149">
        <f t="shared" si="50"/>
        <v>13857</v>
      </c>
      <c r="AS149" s="7"/>
    </row>
    <row r="150" spans="1:45" x14ac:dyDescent="0.25">
      <c r="A150">
        <v>492</v>
      </c>
      <c r="B150">
        <v>1</v>
      </c>
      <c r="C150" t="s">
        <v>197</v>
      </c>
      <c r="D150" s="7">
        <f>'EOS GE24-F23-WEBLOAD'!H146</f>
        <v>38841141</v>
      </c>
      <c r="E150">
        <f>'GE24-F23-WEBLOAD'!H146</f>
        <v>37344740</v>
      </c>
      <c r="F150">
        <f t="shared" si="39"/>
        <v>1496401</v>
      </c>
      <c r="H150" s="7">
        <f>'EOS GE24-F23-WEBLOAD'!N146</f>
        <v>422852</v>
      </c>
      <c r="I150">
        <v>422852</v>
      </c>
      <c r="J150">
        <f t="shared" si="40"/>
        <v>0</v>
      </c>
      <c r="K150" s="7"/>
      <c r="M150" s="7">
        <f>'EOS GE25-F23-WEBLOAD'!H146</f>
        <v>39243571</v>
      </c>
      <c r="N150">
        <f>'GE25-F23-WEBLOAD'!H146</f>
        <v>36990609</v>
      </c>
      <c r="O150">
        <f t="shared" si="41"/>
        <v>2252962</v>
      </c>
      <c r="Q150" s="7">
        <f>'EOS GE25-F23-WEBLOAD'!N146</f>
        <v>430089</v>
      </c>
      <c r="R150">
        <v>430089</v>
      </c>
      <c r="S150">
        <f t="shared" si="42"/>
        <v>0</v>
      </c>
      <c r="T150" s="7"/>
      <c r="U150" s="7">
        <f>'EOS GE25-F23-WEBLOAD'!AA146</f>
        <v>3902259</v>
      </c>
      <c r="V150" s="7">
        <v>2162287</v>
      </c>
      <c r="W150" s="7">
        <f t="shared" si="43"/>
        <v>1739972</v>
      </c>
      <c r="X150" s="7">
        <f>'GE25-F23-WEBLOAD'!AA146</f>
        <v>3902259</v>
      </c>
      <c r="Y150" s="7">
        <f>'GE25-F23-WEBLOAD'!AI146</f>
        <v>2384747</v>
      </c>
      <c r="Z150" s="7">
        <f t="shared" si="44"/>
        <v>1517512</v>
      </c>
      <c r="AA150">
        <f t="shared" si="45"/>
        <v>222460</v>
      </c>
      <c r="AC150" s="7">
        <f>'EOS GE24-F23-WEBLOAD'!AA146</f>
        <v>3902259</v>
      </c>
      <c r="AD150" s="7">
        <f>'EOS GE24-F23-WEBLOAD'!AI146</f>
        <v>2162287</v>
      </c>
      <c r="AE150" s="7">
        <f t="shared" si="46"/>
        <v>1739972</v>
      </c>
      <c r="AF150" s="7">
        <f>'GE24-F23-WEBLOAD'!AA146</f>
        <v>3939617</v>
      </c>
      <c r="AG150" s="7">
        <f>'GE24-F23-WEBLOAD'!AI146</f>
        <v>1975905</v>
      </c>
      <c r="AH150" s="7">
        <f t="shared" si="47"/>
        <v>1963712</v>
      </c>
      <c r="AI150">
        <f t="shared" si="48"/>
        <v>-223740</v>
      </c>
      <c r="AK150">
        <f>'EOS GE24-F23-WEBLOAD'!$AL146</f>
        <v>20283919.5</v>
      </c>
      <c r="AL150">
        <f>'GE24-F23-WEBLOAD'!$AL146</f>
        <v>19870286.5</v>
      </c>
      <c r="AM150">
        <f t="shared" si="49"/>
        <v>413633</v>
      </c>
      <c r="AO150">
        <f>'EOS GE25-F23-WEBLOAD'!AL146</f>
        <v>20121771.109850369</v>
      </c>
      <c r="AP150">
        <f>'GE25-F23-WEBLOAD'!AL146</f>
        <v>19498456.109850369</v>
      </c>
      <c r="AQ150">
        <f t="shared" si="50"/>
        <v>623315</v>
      </c>
      <c r="AS150" s="7"/>
    </row>
    <row r="151" spans="1:45" x14ac:dyDescent="0.25">
      <c r="A151">
        <v>495</v>
      </c>
      <c r="B151">
        <v>1</v>
      </c>
      <c r="C151" t="s">
        <v>198</v>
      </c>
      <c r="D151" s="7">
        <f>'EOS GE24-F23-WEBLOAD'!H147</f>
        <v>3523317</v>
      </c>
      <c r="E151">
        <f>'GE24-F23-WEBLOAD'!H147</f>
        <v>3387577</v>
      </c>
      <c r="F151">
        <f t="shared" si="39"/>
        <v>135740</v>
      </c>
      <c r="H151" s="7">
        <f>'EOS GE24-F23-WEBLOAD'!N147</f>
        <v>113774</v>
      </c>
      <c r="I151">
        <v>113774</v>
      </c>
      <c r="J151">
        <f t="shared" si="40"/>
        <v>0</v>
      </c>
      <c r="K151" s="7"/>
      <c r="M151" s="7">
        <f>'EOS GE25-F23-WEBLOAD'!H147</f>
        <v>3593902</v>
      </c>
      <c r="N151">
        <f>'GE25-F23-WEBLOAD'!H147</f>
        <v>3387577</v>
      </c>
      <c r="O151">
        <f t="shared" si="41"/>
        <v>206325</v>
      </c>
      <c r="Q151" s="7">
        <f>'EOS GE25-F23-WEBLOAD'!N147</f>
        <v>116054</v>
      </c>
      <c r="R151">
        <v>116054</v>
      </c>
      <c r="S151">
        <f t="shared" si="42"/>
        <v>0</v>
      </c>
      <c r="T151" s="7"/>
      <c r="U151" s="7">
        <f>'EOS GE25-F23-WEBLOAD'!AA147</f>
        <v>357366</v>
      </c>
      <c r="V151" s="7">
        <v>247183</v>
      </c>
      <c r="W151" s="7">
        <f t="shared" si="43"/>
        <v>110183</v>
      </c>
      <c r="X151" s="7">
        <f>'GE25-F23-WEBLOAD'!AA147</f>
        <v>357366</v>
      </c>
      <c r="Y151" s="7">
        <f>'GE25-F23-WEBLOAD'!AI147</f>
        <v>272613</v>
      </c>
      <c r="Z151" s="7">
        <f t="shared" si="44"/>
        <v>84753</v>
      </c>
      <c r="AA151">
        <f t="shared" si="45"/>
        <v>25430</v>
      </c>
      <c r="AC151" s="7">
        <f>'EOS GE24-F23-WEBLOAD'!AA147</f>
        <v>357366</v>
      </c>
      <c r="AD151" s="7">
        <f>'EOS GE24-F23-WEBLOAD'!AI147</f>
        <v>247183</v>
      </c>
      <c r="AE151" s="7">
        <f t="shared" si="46"/>
        <v>110183</v>
      </c>
      <c r="AF151" s="7">
        <f>'GE24-F23-WEBLOAD'!AA147</f>
        <v>357366</v>
      </c>
      <c r="AG151" s="7">
        <f>'GE24-F23-WEBLOAD'!AI147</f>
        <v>231564</v>
      </c>
      <c r="AH151" s="7">
        <f t="shared" si="47"/>
        <v>125802</v>
      </c>
      <c r="AI151">
        <f t="shared" si="48"/>
        <v>-15619</v>
      </c>
      <c r="AK151">
        <f>'EOS GE24-F23-WEBLOAD'!$AL147</f>
        <v>1378833.5</v>
      </c>
      <c r="AL151">
        <f>'GE24-F23-WEBLOAD'!$AL147</f>
        <v>1365714.5</v>
      </c>
      <c r="AM151">
        <f t="shared" si="49"/>
        <v>13119</v>
      </c>
      <c r="AO151">
        <f>'EOS GE25-F23-WEBLOAD'!AL147</f>
        <v>1385794.9164626701</v>
      </c>
      <c r="AP151">
        <f>'GE25-F23-WEBLOAD'!AL147</f>
        <v>1366419.9164626701</v>
      </c>
      <c r="AQ151">
        <f t="shared" si="50"/>
        <v>19375</v>
      </c>
      <c r="AS151" s="7"/>
    </row>
    <row r="152" spans="1:45" x14ac:dyDescent="0.25">
      <c r="A152">
        <v>497</v>
      </c>
      <c r="B152">
        <v>1</v>
      </c>
      <c r="C152" t="s">
        <v>199</v>
      </c>
      <c r="D152" s="7">
        <f>'EOS GE24-F23-WEBLOAD'!H148</f>
        <v>2419782</v>
      </c>
      <c r="E152">
        <f>'GE24-F23-WEBLOAD'!H148</f>
        <v>2326557</v>
      </c>
      <c r="F152">
        <f t="shared" si="39"/>
        <v>93225</v>
      </c>
      <c r="H152" s="7">
        <f>'EOS GE24-F23-WEBLOAD'!N148</f>
        <v>92588</v>
      </c>
      <c r="I152">
        <v>92588</v>
      </c>
      <c r="J152">
        <f t="shared" si="40"/>
        <v>0</v>
      </c>
      <c r="K152" s="7"/>
      <c r="M152" s="7">
        <f>'EOS GE25-F23-WEBLOAD'!H148</f>
        <v>2440591</v>
      </c>
      <c r="N152">
        <f>'GE25-F23-WEBLOAD'!H148</f>
        <v>2300478</v>
      </c>
      <c r="O152">
        <f t="shared" si="41"/>
        <v>140113</v>
      </c>
      <c r="Q152" s="7">
        <f>'EOS GE25-F23-WEBLOAD'!N148</f>
        <v>93650</v>
      </c>
      <c r="R152">
        <v>93650</v>
      </c>
      <c r="S152">
        <f t="shared" si="42"/>
        <v>0</v>
      </c>
      <c r="T152" s="7"/>
      <c r="U152" s="7">
        <f>'EOS GE25-F23-WEBLOAD'!AA148</f>
        <v>242685</v>
      </c>
      <c r="V152" s="7">
        <v>160186</v>
      </c>
      <c r="W152" s="7">
        <f t="shared" si="43"/>
        <v>82499</v>
      </c>
      <c r="X152" s="7">
        <f>'GE25-F23-WEBLOAD'!AA148</f>
        <v>242685</v>
      </c>
      <c r="Y152" s="7">
        <f>'GE25-F23-WEBLOAD'!AI148</f>
        <v>176667</v>
      </c>
      <c r="Z152" s="7">
        <f t="shared" si="44"/>
        <v>66018</v>
      </c>
      <c r="AA152">
        <f t="shared" si="45"/>
        <v>16481</v>
      </c>
      <c r="AC152" s="7">
        <f>'EOS GE24-F23-WEBLOAD'!AA148</f>
        <v>242685</v>
      </c>
      <c r="AD152" s="7">
        <f>'EOS GE24-F23-WEBLOAD'!AI148</f>
        <v>160186</v>
      </c>
      <c r="AE152" s="7">
        <f t="shared" si="46"/>
        <v>82499</v>
      </c>
      <c r="AF152" s="7">
        <f>'GE24-F23-WEBLOAD'!AA148</f>
        <v>245436</v>
      </c>
      <c r="AG152" s="7">
        <f>'GE24-F23-WEBLOAD'!AI148</f>
        <v>146670</v>
      </c>
      <c r="AH152" s="7">
        <f t="shared" si="47"/>
        <v>98766</v>
      </c>
      <c r="AI152">
        <f t="shared" si="48"/>
        <v>-16267</v>
      </c>
      <c r="AK152">
        <f>'EOS GE24-F23-WEBLOAD'!$AL148</f>
        <v>1377140</v>
      </c>
      <c r="AL152">
        <f>'GE24-F23-WEBLOAD'!$AL148</f>
        <v>1355417</v>
      </c>
      <c r="AM152">
        <f t="shared" si="49"/>
        <v>21723</v>
      </c>
      <c r="AO152">
        <f>'EOS GE25-F23-WEBLOAD'!AL148</f>
        <v>1380282.5598135702</v>
      </c>
      <c r="AP152">
        <f>'GE25-F23-WEBLOAD'!AL148</f>
        <v>1347513.5598135702</v>
      </c>
      <c r="AQ152">
        <f t="shared" si="50"/>
        <v>32769</v>
      </c>
      <c r="AS152" s="7"/>
    </row>
    <row r="153" spans="1:45" x14ac:dyDescent="0.25">
      <c r="A153">
        <v>499</v>
      </c>
      <c r="B153">
        <v>1</v>
      </c>
      <c r="C153" t="s">
        <v>200</v>
      </c>
      <c r="D153" s="7">
        <f>'EOS GE24-F23-WEBLOAD'!H149</f>
        <v>2141400</v>
      </c>
      <c r="E153">
        <f>'GE24-F23-WEBLOAD'!H149</f>
        <v>2058900</v>
      </c>
      <c r="F153">
        <f t="shared" si="39"/>
        <v>82500</v>
      </c>
      <c r="H153" s="7">
        <f>'EOS GE24-F23-WEBLOAD'!N149</f>
        <v>86638</v>
      </c>
      <c r="I153">
        <v>86638</v>
      </c>
      <c r="J153">
        <f t="shared" si="40"/>
        <v>0</v>
      </c>
      <c r="K153" s="7"/>
      <c r="M153" s="7">
        <f>'EOS GE25-F23-WEBLOAD'!H149</f>
        <v>2061979</v>
      </c>
      <c r="N153">
        <f>'GE25-F23-WEBLOAD'!H149</f>
        <v>1943602</v>
      </c>
      <c r="O153">
        <f t="shared" si="41"/>
        <v>118377</v>
      </c>
      <c r="Q153" s="7">
        <f>'EOS GE25-F23-WEBLOAD'!N149</f>
        <v>84335</v>
      </c>
      <c r="R153">
        <v>84335</v>
      </c>
      <c r="S153">
        <f t="shared" si="42"/>
        <v>0</v>
      </c>
      <c r="T153" s="7"/>
      <c r="U153" s="7">
        <f>'EOS GE25-F23-WEBLOAD'!AA149</f>
        <v>205037</v>
      </c>
      <c r="V153" s="7">
        <v>141944</v>
      </c>
      <c r="W153" s="7">
        <f t="shared" si="43"/>
        <v>63093</v>
      </c>
      <c r="X153" s="7">
        <f>'GE25-F23-WEBLOAD'!AA149</f>
        <v>205037</v>
      </c>
      <c r="Y153" s="7">
        <f>'GE25-F23-WEBLOAD'!AI149</f>
        <v>156548</v>
      </c>
      <c r="Z153" s="7">
        <f t="shared" si="44"/>
        <v>48489</v>
      </c>
      <c r="AA153">
        <f t="shared" si="45"/>
        <v>14604</v>
      </c>
      <c r="AC153" s="7">
        <f>'EOS GE24-F23-WEBLOAD'!AA149</f>
        <v>205037</v>
      </c>
      <c r="AD153" s="7">
        <f>'EOS GE24-F23-WEBLOAD'!AI149</f>
        <v>141944</v>
      </c>
      <c r="AE153" s="7">
        <f t="shared" si="46"/>
        <v>63093</v>
      </c>
      <c r="AF153" s="7">
        <f>'GE24-F23-WEBLOAD'!AA149</f>
        <v>217200</v>
      </c>
      <c r="AG153" s="7">
        <f>'GE24-F23-WEBLOAD'!AI149</f>
        <v>128685</v>
      </c>
      <c r="AH153" s="7">
        <f t="shared" si="47"/>
        <v>88515</v>
      </c>
      <c r="AI153">
        <f t="shared" si="48"/>
        <v>-25422</v>
      </c>
      <c r="AK153">
        <f>'EOS GE24-F23-WEBLOAD'!$AL149</f>
        <v>1449194</v>
      </c>
      <c r="AL153">
        <f>'GE24-F23-WEBLOAD'!$AL149</f>
        <v>1436029</v>
      </c>
      <c r="AM153">
        <f t="shared" si="49"/>
        <v>13165</v>
      </c>
      <c r="AO153">
        <f>'EOS GE25-F23-WEBLOAD'!AL149</f>
        <v>1435326.5385100101</v>
      </c>
      <c r="AP153">
        <f>'GE25-F23-WEBLOAD'!AL149</f>
        <v>1414057.5385100101</v>
      </c>
      <c r="AQ153">
        <f t="shared" si="50"/>
        <v>21269</v>
      </c>
      <c r="AS153" s="7"/>
    </row>
    <row r="154" spans="1:45" x14ac:dyDescent="0.25">
      <c r="A154">
        <v>500</v>
      </c>
      <c r="B154">
        <v>1</v>
      </c>
      <c r="C154" t="s">
        <v>201</v>
      </c>
      <c r="D154" s="7">
        <f>'EOS GE24-F23-WEBLOAD'!H150</f>
        <v>3493337</v>
      </c>
      <c r="E154">
        <f>'GE24-F23-WEBLOAD'!H150</f>
        <v>3358752</v>
      </c>
      <c r="F154">
        <f t="shared" si="39"/>
        <v>134585</v>
      </c>
      <c r="H154" s="7">
        <f>'EOS GE24-F23-WEBLOAD'!N150</f>
        <v>183293.50713750001</v>
      </c>
      <c r="I154">
        <v>167446.54371150001</v>
      </c>
      <c r="J154">
        <f t="shared" si="40"/>
        <v>15846.963426000002</v>
      </c>
      <c r="K154" s="7"/>
      <c r="M154" s="7">
        <f>'EOS GE25-F23-WEBLOAD'!H150</f>
        <v>3470125</v>
      </c>
      <c r="N154">
        <f>'GE25-F23-WEBLOAD'!H150</f>
        <v>3270906</v>
      </c>
      <c r="O154">
        <f t="shared" si="41"/>
        <v>199219</v>
      </c>
      <c r="Q154" s="7">
        <f>'EOS GE25-F23-WEBLOAD'!N150</f>
        <v>189469.75084551016</v>
      </c>
      <c r="R154">
        <v>173306.35043966529</v>
      </c>
      <c r="S154">
        <f t="shared" si="42"/>
        <v>16163.400405844877</v>
      </c>
      <c r="T154" s="7"/>
      <c r="U154" s="7">
        <f>'EOS GE25-F23-WEBLOAD'!AA150</f>
        <v>345058</v>
      </c>
      <c r="V154" s="7">
        <v>308738</v>
      </c>
      <c r="W154" s="7">
        <f t="shared" si="43"/>
        <v>36320</v>
      </c>
      <c r="X154" s="7">
        <f>'GE25-F23-WEBLOAD'!AA150</f>
        <v>345058</v>
      </c>
      <c r="Y154" s="7">
        <f>'GE25-F23-WEBLOAD'!AI150</f>
        <v>308738</v>
      </c>
      <c r="Z154" s="7">
        <f t="shared" si="44"/>
        <v>36320</v>
      </c>
      <c r="AA154">
        <f t="shared" si="45"/>
        <v>0</v>
      </c>
      <c r="AC154" s="7">
        <f>'EOS GE24-F23-WEBLOAD'!AA150</f>
        <v>345058</v>
      </c>
      <c r="AD154" s="7">
        <f>'EOS GE24-F23-WEBLOAD'!AI150</f>
        <v>308738</v>
      </c>
      <c r="AE154" s="7">
        <f t="shared" si="46"/>
        <v>36320</v>
      </c>
      <c r="AF154" s="7">
        <f>'GE24-F23-WEBLOAD'!AA150</f>
        <v>354326</v>
      </c>
      <c r="AG154" s="7">
        <f>'GE24-F23-WEBLOAD'!AI150</f>
        <v>280773</v>
      </c>
      <c r="AH154" s="7">
        <f t="shared" si="47"/>
        <v>73553</v>
      </c>
      <c r="AI154">
        <f t="shared" si="48"/>
        <v>-37233</v>
      </c>
      <c r="AK154">
        <f>'EOS GE24-F23-WEBLOAD'!$AL150</f>
        <v>1860059.2937115002</v>
      </c>
      <c r="AL154">
        <f>'GE24-F23-WEBLOAD'!$AL150</f>
        <v>1845498.2937115002</v>
      </c>
      <c r="AM154">
        <f t="shared" si="49"/>
        <v>14561</v>
      </c>
      <c r="AO154">
        <f>'EOS GE25-F23-WEBLOAD'!AL150</f>
        <v>1872910.1525672451</v>
      </c>
      <c r="AP154">
        <f>'GE25-F23-WEBLOAD'!AL150</f>
        <v>1851787.254567245</v>
      </c>
      <c r="AQ154">
        <f t="shared" si="50"/>
        <v>21122.898000000045</v>
      </c>
      <c r="AS154" s="7"/>
    </row>
    <row r="155" spans="1:45" x14ac:dyDescent="0.25">
      <c r="A155">
        <v>505</v>
      </c>
      <c r="B155">
        <v>1</v>
      </c>
      <c r="C155" t="s">
        <v>202</v>
      </c>
      <c r="D155" s="7">
        <f>'EOS GE24-F23-WEBLOAD'!H151</f>
        <v>2929435</v>
      </c>
      <c r="E155">
        <f>'GE24-F23-WEBLOAD'!H151</f>
        <v>2816575</v>
      </c>
      <c r="F155">
        <f t="shared" si="39"/>
        <v>112860</v>
      </c>
      <c r="H155" s="7">
        <f>'EOS GE24-F23-WEBLOAD'!N151</f>
        <v>156483.04540323856</v>
      </c>
      <c r="I155">
        <v>151152.14360968405</v>
      </c>
      <c r="J155">
        <f t="shared" si="40"/>
        <v>5330.9017935545126</v>
      </c>
      <c r="K155" s="7"/>
      <c r="M155" s="7">
        <f>'EOS GE25-F23-WEBLOAD'!H151</f>
        <v>2881820</v>
      </c>
      <c r="N155">
        <f>'GE25-F23-WEBLOAD'!H151</f>
        <v>2716375</v>
      </c>
      <c r="O155">
        <f t="shared" si="41"/>
        <v>165445</v>
      </c>
      <c r="Q155" s="7">
        <f>'EOS GE25-F23-WEBLOAD'!N151</f>
        <v>157380.38521094719</v>
      </c>
      <c r="R155">
        <v>150484.52030969254</v>
      </c>
      <c r="S155">
        <f t="shared" si="42"/>
        <v>6895.8649012546521</v>
      </c>
      <c r="T155" s="7"/>
      <c r="U155" s="7">
        <f>'EOS GE25-F23-WEBLOAD'!AA151</f>
        <v>286559</v>
      </c>
      <c r="V155" s="7">
        <v>164287</v>
      </c>
      <c r="W155" s="7">
        <f t="shared" si="43"/>
        <v>122272</v>
      </c>
      <c r="X155" s="7">
        <f>'GE25-F23-WEBLOAD'!AA151</f>
        <v>286559</v>
      </c>
      <c r="Y155" s="7">
        <f>'GE25-F23-WEBLOAD'!AI151</f>
        <v>181189</v>
      </c>
      <c r="Z155" s="7">
        <f t="shared" si="44"/>
        <v>105370</v>
      </c>
      <c r="AA155">
        <f t="shared" si="45"/>
        <v>16902</v>
      </c>
      <c r="AC155" s="7">
        <f>'EOS GE24-F23-WEBLOAD'!AA151</f>
        <v>286559</v>
      </c>
      <c r="AD155" s="7">
        <f>'EOS GE24-F23-WEBLOAD'!AI151</f>
        <v>164287</v>
      </c>
      <c r="AE155" s="7">
        <f t="shared" si="46"/>
        <v>122272</v>
      </c>
      <c r="AF155" s="7">
        <f>'GE24-F23-WEBLOAD'!AA151</f>
        <v>297130</v>
      </c>
      <c r="AG155" s="7">
        <f>'GE24-F23-WEBLOAD'!AI151</f>
        <v>154438</v>
      </c>
      <c r="AH155" s="7">
        <f t="shared" si="47"/>
        <v>142692</v>
      </c>
      <c r="AI155">
        <f t="shared" si="48"/>
        <v>-20420</v>
      </c>
      <c r="AK155">
        <f>'EOS GE24-F23-WEBLOAD'!$AL151</f>
        <v>2195790.143609684</v>
      </c>
      <c r="AL155">
        <f>'GE24-F23-WEBLOAD'!$AL151</f>
        <v>2169326.143609684</v>
      </c>
      <c r="AM155">
        <f t="shared" si="49"/>
        <v>26464</v>
      </c>
      <c r="AO155">
        <f>'EOS GE25-F23-WEBLOAD'!AL151</f>
        <v>2170822.1772571327</v>
      </c>
      <c r="AP155">
        <f>'GE25-F23-WEBLOAD'!AL151</f>
        <v>2132188.8792571332</v>
      </c>
      <c r="AQ155">
        <f t="shared" si="50"/>
        <v>38633.297999999486</v>
      </c>
      <c r="AS155" s="7"/>
    </row>
    <row r="156" spans="1:45" x14ac:dyDescent="0.25">
      <c r="A156">
        <v>507</v>
      </c>
      <c r="B156">
        <v>1</v>
      </c>
      <c r="C156" t="s">
        <v>203</v>
      </c>
      <c r="D156" s="7">
        <f>'EOS GE24-F23-WEBLOAD'!H152</f>
        <v>2735282</v>
      </c>
      <c r="E156">
        <f>'GE24-F23-WEBLOAD'!H152</f>
        <v>2629902</v>
      </c>
      <c r="F156">
        <f t="shared" si="39"/>
        <v>105380</v>
      </c>
      <c r="H156" s="7">
        <f>'EOS GE24-F23-WEBLOAD'!N152</f>
        <v>118007</v>
      </c>
      <c r="I156">
        <v>118007</v>
      </c>
      <c r="J156">
        <f t="shared" si="40"/>
        <v>0</v>
      </c>
      <c r="K156" s="7"/>
      <c r="M156" s="7">
        <f>'EOS GE25-F23-WEBLOAD'!H152</f>
        <v>2791535</v>
      </c>
      <c r="N156">
        <f>'GE25-F23-WEBLOAD'!H152</f>
        <v>2631274</v>
      </c>
      <c r="O156">
        <f t="shared" si="41"/>
        <v>160261</v>
      </c>
      <c r="Q156" s="7">
        <f>'EOS GE25-F23-WEBLOAD'!N152</f>
        <v>117326</v>
      </c>
      <c r="R156">
        <v>117326</v>
      </c>
      <c r="S156">
        <f t="shared" si="42"/>
        <v>0</v>
      </c>
      <c r="T156" s="7"/>
      <c r="U156" s="7">
        <f>'EOS GE25-F23-WEBLOAD'!AA152</f>
        <v>277582</v>
      </c>
      <c r="V156" s="7">
        <v>255483</v>
      </c>
      <c r="W156" s="7">
        <f t="shared" si="43"/>
        <v>22099</v>
      </c>
      <c r="X156" s="7">
        <f>'GE25-F23-WEBLOAD'!AA152</f>
        <v>277582</v>
      </c>
      <c r="Y156" s="7">
        <f>'GE25-F23-WEBLOAD'!AI152</f>
        <v>255483</v>
      </c>
      <c r="Z156" s="7">
        <f t="shared" si="44"/>
        <v>22099</v>
      </c>
      <c r="AA156">
        <f t="shared" si="45"/>
        <v>0</v>
      </c>
      <c r="AC156" s="7">
        <f>'EOS GE24-F23-WEBLOAD'!AA152</f>
        <v>277582</v>
      </c>
      <c r="AD156" s="7">
        <f>'EOS GE24-F23-WEBLOAD'!AI152</f>
        <v>255483</v>
      </c>
      <c r="AE156" s="7">
        <f t="shared" si="46"/>
        <v>22099</v>
      </c>
      <c r="AF156" s="7">
        <f>'GE24-F23-WEBLOAD'!AA152</f>
        <v>277437</v>
      </c>
      <c r="AG156" s="7">
        <f>'GE24-F23-WEBLOAD'!AI152</f>
        <v>244944</v>
      </c>
      <c r="AH156" s="7">
        <f t="shared" si="47"/>
        <v>32493</v>
      </c>
      <c r="AI156">
        <f t="shared" si="48"/>
        <v>-10394</v>
      </c>
      <c r="AK156">
        <f>'EOS GE24-F23-WEBLOAD'!$AL152</f>
        <v>1240848</v>
      </c>
      <c r="AL156">
        <f>'GE24-F23-WEBLOAD'!$AL152</f>
        <v>1232321</v>
      </c>
      <c r="AM156">
        <f t="shared" si="49"/>
        <v>8527</v>
      </c>
      <c r="AO156">
        <f>'EOS GE25-F23-WEBLOAD'!AL152</f>
        <v>1246221.82681912</v>
      </c>
      <c r="AP156">
        <f>'GE25-F23-WEBLOAD'!AL152</f>
        <v>1233436.82681912</v>
      </c>
      <c r="AQ156">
        <f t="shared" si="50"/>
        <v>12785</v>
      </c>
      <c r="AS156" s="7"/>
    </row>
    <row r="157" spans="1:45" x14ac:dyDescent="0.25">
      <c r="A157">
        <v>508</v>
      </c>
      <c r="B157">
        <v>1</v>
      </c>
      <c r="C157" t="s">
        <v>204</v>
      </c>
      <c r="D157" s="7">
        <f>'EOS GE24-F23-WEBLOAD'!H153</f>
        <v>16083342</v>
      </c>
      <c r="E157">
        <f>'GE24-F23-WEBLOAD'!H153</f>
        <v>15463712</v>
      </c>
      <c r="F157">
        <f t="shared" si="39"/>
        <v>619630</v>
      </c>
      <c r="H157" s="7">
        <f>'EOS GE24-F23-WEBLOAD'!N153</f>
        <v>266808</v>
      </c>
      <c r="I157">
        <v>266808</v>
      </c>
      <c r="J157">
        <f t="shared" si="40"/>
        <v>0</v>
      </c>
      <c r="K157" s="7"/>
      <c r="M157" s="7">
        <f>'EOS GE25-F23-WEBLOAD'!H153</f>
        <v>16079360</v>
      </c>
      <c r="N157">
        <f>'GE25-F23-WEBLOAD'!H153</f>
        <v>15156249</v>
      </c>
      <c r="O157">
        <f t="shared" si="41"/>
        <v>923111</v>
      </c>
      <c r="Q157" s="7">
        <f>'EOS GE25-F23-WEBLOAD'!N153</f>
        <v>270391</v>
      </c>
      <c r="R157">
        <v>270391</v>
      </c>
      <c r="S157">
        <f t="shared" si="42"/>
        <v>0</v>
      </c>
      <c r="T157" s="7"/>
      <c r="U157" s="7">
        <f>'EOS GE25-F23-WEBLOAD'!AA153</f>
        <v>1598882</v>
      </c>
      <c r="V157" s="7">
        <v>1339041</v>
      </c>
      <c r="W157" s="7">
        <f t="shared" si="43"/>
        <v>259841</v>
      </c>
      <c r="X157" s="7">
        <f>'GE25-F23-WEBLOAD'!AA153</f>
        <v>1598882</v>
      </c>
      <c r="Y157" s="7">
        <f>'GE25-F23-WEBLOAD'!AI153</f>
        <v>1365829</v>
      </c>
      <c r="Z157" s="7">
        <f t="shared" si="44"/>
        <v>233053</v>
      </c>
      <c r="AA157">
        <f t="shared" si="45"/>
        <v>26788</v>
      </c>
      <c r="AC157" s="7">
        <f>'EOS GE24-F23-WEBLOAD'!AA153</f>
        <v>1598882</v>
      </c>
      <c r="AD157" s="7">
        <f>'EOS GE24-F23-WEBLOAD'!AI153</f>
        <v>1339041</v>
      </c>
      <c r="AE157" s="7">
        <f t="shared" si="46"/>
        <v>259841</v>
      </c>
      <c r="AF157" s="7">
        <f>'GE24-F23-WEBLOAD'!AA153</f>
        <v>1631317</v>
      </c>
      <c r="AG157" s="7">
        <f>'GE24-F23-WEBLOAD'!AI153</f>
        <v>1274805</v>
      </c>
      <c r="AH157" s="7">
        <f t="shared" si="47"/>
        <v>356512</v>
      </c>
      <c r="AI157">
        <f t="shared" si="48"/>
        <v>-96671</v>
      </c>
      <c r="AK157">
        <f>'EOS GE24-F23-WEBLOAD'!$AL153</f>
        <v>5928638.5</v>
      </c>
      <c r="AL157">
        <f>'GE24-F23-WEBLOAD'!$AL153</f>
        <v>5844628.5</v>
      </c>
      <c r="AM157">
        <f t="shared" si="49"/>
        <v>84010</v>
      </c>
      <c r="AO157">
        <f>'EOS GE25-F23-WEBLOAD'!AL153</f>
        <v>5879218.6548778005</v>
      </c>
      <c r="AP157">
        <f>'GE25-F23-WEBLOAD'!AL153</f>
        <v>5753148.6548778005</v>
      </c>
      <c r="AQ157">
        <f t="shared" si="50"/>
        <v>126070</v>
      </c>
      <c r="AS157" s="7"/>
    </row>
    <row r="158" spans="1:45" x14ac:dyDescent="0.25">
      <c r="A158">
        <v>511</v>
      </c>
      <c r="B158">
        <v>1</v>
      </c>
      <c r="C158" t="s">
        <v>205</v>
      </c>
      <c r="D158" s="7">
        <f>'EOS GE24-F23-WEBLOAD'!H154</f>
        <v>4425560</v>
      </c>
      <c r="E158">
        <f>'GE24-F23-WEBLOAD'!H154</f>
        <v>4255060</v>
      </c>
      <c r="F158">
        <f t="shared" si="39"/>
        <v>170500</v>
      </c>
      <c r="H158" s="7">
        <f>'EOS GE24-F23-WEBLOAD'!N154</f>
        <v>202415</v>
      </c>
      <c r="I158">
        <v>202415</v>
      </c>
      <c r="J158">
        <f t="shared" si="40"/>
        <v>0</v>
      </c>
      <c r="K158" s="7"/>
      <c r="M158" s="7">
        <f>'EOS GE25-F23-WEBLOAD'!H154</f>
        <v>4455972</v>
      </c>
      <c r="N158">
        <f>'GE25-F23-WEBLOAD'!H154</f>
        <v>4200156</v>
      </c>
      <c r="O158">
        <f t="shared" si="41"/>
        <v>255816</v>
      </c>
      <c r="Q158" s="7">
        <f>'EOS GE25-F23-WEBLOAD'!N154</f>
        <v>208077</v>
      </c>
      <c r="R158">
        <v>208077</v>
      </c>
      <c r="S158">
        <f t="shared" si="42"/>
        <v>0</v>
      </c>
      <c r="T158" s="7"/>
      <c r="U158" s="7">
        <f>'EOS GE25-F23-WEBLOAD'!AA154</f>
        <v>443088</v>
      </c>
      <c r="V158" s="7">
        <v>351985</v>
      </c>
      <c r="W158" s="7">
        <f t="shared" si="43"/>
        <v>91103</v>
      </c>
      <c r="X158" s="7">
        <f>'GE25-F23-WEBLOAD'!AA154</f>
        <v>443088</v>
      </c>
      <c r="Y158" s="7">
        <f>'GE25-F23-WEBLOAD'!AI154</f>
        <v>372379</v>
      </c>
      <c r="Z158" s="7">
        <f t="shared" si="44"/>
        <v>70709</v>
      </c>
      <c r="AA158">
        <f t="shared" si="45"/>
        <v>20394</v>
      </c>
      <c r="AC158" s="7">
        <f>'EOS GE24-F23-WEBLOAD'!AA154</f>
        <v>443088</v>
      </c>
      <c r="AD158" s="7">
        <f>'EOS GE24-F23-WEBLOAD'!AI154</f>
        <v>351985</v>
      </c>
      <c r="AE158" s="7">
        <f t="shared" si="46"/>
        <v>91103</v>
      </c>
      <c r="AF158" s="7">
        <f>'GE24-F23-WEBLOAD'!AA154</f>
        <v>448880</v>
      </c>
      <c r="AG158" s="7">
        <f>'GE24-F23-WEBLOAD'!AI154</f>
        <v>314712</v>
      </c>
      <c r="AH158" s="7">
        <f t="shared" si="47"/>
        <v>134168</v>
      </c>
      <c r="AI158">
        <f t="shared" si="48"/>
        <v>-43065</v>
      </c>
      <c r="AK158">
        <f>'EOS GE24-F23-WEBLOAD'!$AL154</f>
        <v>2026822.5</v>
      </c>
      <c r="AL158">
        <f>'GE24-F23-WEBLOAD'!$AL154</f>
        <v>2003719.5</v>
      </c>
      <c r="AM158">
        <f t="shared" si="49"/>
        <v>23103</v>
      </c>
      <c r="AO158">
        <f>'EOS GE25-F23-WEBLOAD'!AL154</f>
        <v>2041124.2492343998</v>
      </c>
      <c r="AP158">
        <f>'GE25-F23-WEBLOAD'!AL154</f>
        <v>2005705.2492343998</v>
      </c>
      <c r="AQ158">
        <f t="shared" si="50"/>
        <v>35419</v>
      </c>
      <c r="AS158" s="7"/>
    </row>
    <row r="159" spans="1:45" x14ac:dyDescent="0.25">
      <c r="A159">
        <v>514</v>
      </c>
      <c r="B159">
        <v>1</v>
      </c>
      <c r="C159" t="s">
        <v>206</v>
      </c>
      <c r="D159" s="7">
        <f>'EOS GE24-F23-WEBLOAD'!H155</f>
        <v>1060707</v>
      </c>
      <c r="E159">
        <f>'GE24-F23-WEBLOAD'!H155</f>
        <v>1019842</v>
      </c>
      <c r="F159">
        <f t="shared" si="39"/>
        <v>40865</v>
      </c>
      <c r="H159" s="7">
        <f>'EOS GE24-F23-WEBLOAD'!N155</f>
        <v>72723.445886731526</v>
      </c>
      <c r="I159">
        <v>64269.471861100392</v>
      </c>
      <c r="J159">
        <f t="shared" si="40"/>
        <v>8453.9740256311343</v>
      </c>
      <c r="K159" s="7"/>
      <c r="M159" s="7">
        <f>'EOS GE25-F23-WEBLOAD'!H155</f>
        <v>1081957</v>
      </c>
      <c r="N159">
        <f>'GE25-F23-WEBLOAD'!H155</f>
        <v>1019842</v>
      </c>
      <c r="O159">
        <f t="shared" si="41"/>
        <v>62115</v>
      </c>
      <c r="Q159" s="7">
        <f>'EOS GE25-F23-WEBLOAD'!N155</f>
        <v>75245.549370290217</v>
      </c>
      <c r="R159">
        <v>66110.88567255091</v>
      </c>
      <c r="S159">
        <f t="shared" si="42"/>
        <v>9134.6636977393064</v>
      </c>
      <c r="T159" s="7"/>
      <c r="U159" s="7">
        <f>'EOS GE25-F23-WEBLOAD'!AA155</f>
        <v>107586</v>
      </c>
      <c r="V159" s="7">
        <v>57892</v>
      </c>
      <c r="W159" s="7">
        <f t="shared" si="43"/>
        <v>49694</v>
      </c>
      <c r="X159" s="7">
        <f>'GE25-F23-WEBLOAD'!AA155</f>
        <v>107586</v>
      </c>
      <c r="Y159" s="7">
        <f>'GE25-F23-WEBLOAD'!AI155</f>
        <v>63849</v>
      </c>
      <c r="Z159" s="7">
        <f t="shared" si="44"/>
        <v>43737</v>
      </c>
      <c r="AA159">
        <f t="shared" si="45"/>
        <v>5957</v>
      </c>
      <c r="AC159" s="7">
        <f>'EOS GE24-F23-WEBLOAD'!AA155</f>
        <v>107586</v>
      </c>
      <c r="AD159" s="7">
        <f>'EOS GE24-F23-WEBLOAD'!AI155</f>
        <v>57892</v>
      </c>
      <c r="AE159" s="7">
        <f t="shared" si="46"/>
        <v>49694</v>
      </c>
      <c r="AF159" s="7">
        <f>'GE24-F23-WEBLOAD'!AA155</f>
        <v>107586</v>
      </c>
      <c r="AG159" s="7">
        <f>'GE24-F23-WEBLOAD'!AI155</f>
        <v>53138</v>
      </c>
      <c r="AH159" s="7">
        <f t="shared" si="47"/>
        <v>54448</v>
      </c>
      <c r="AI159">
        <f t="shared" si="48"/>
        <v>-4754</v>
      </c>
      <c r="AK159">
        <f>'EOS GE24-F23-WEBLOAD'!$AL155</f>
        <v>733588.47186110029</v>
      </c>
      <c r="AL159">
        <f>'GE24-F23-WEBLOAD'!$AL155</f>
        <v>726519.47186110029</v>
      </c>
      <c r="AM159">
        <f t="shared" si="49"/>
        <v>7069</v>
      </c>
      <c r="AO159">
        <f>'EOS GE25-F23-WEBLOAD'!AL155</f>
        <v>742520.39371177088</v>
      </c>
      <c r="AP159">
        <f>'GE25-F23-WEBLOAD'!AL155</f>
        <v>732599.48971177102</v>
      </c>
      <c r="AQ159">
        <f t="shared" si="50"/>
        <v>9920.903999999864</v>
      </c>
      <c r="AS159" s="7"/>
    </row>
    <row r="160" spans="1:45" x14ac:dyDescent="0.25">
      <c r="A160">
        <v>518</v>
      </c>
      <c r="B160">
        <v>1</v>
      </c>
      <c r="C160" t="s">
        <v>207</v>
      </c>
      <c r="D160" s="7">
        <f>'EOS GE24-F23-WEBLOAD'!H156</f>
        <v>26337792</v>
      </c>
      <c r="E160">
        <f>'GE24-F23-WEBLOAD'!H156</f>
        <v>25323097</v>
      </c>
      <c r="F160">
        <f t="shared" si="39"/>
        <v>1014695</v>
      </c>
      <c r="H160" s="7">
        <f>'EOS GE24-F23-WEBLOAD'!N156</f>
        <v>484965</v>
      </c>
      <c r="I160">
        <v>484965</v>
      </c>
      <c r="J160">
        <f t="shared" si="40"/>
        <v>0</v>
      </c>
      <c r="K160" s="7"/>
      <c r="M160" s="7">
        <f>'EOS GE25-F23-WEBLOAD'!H156</f>
        <v>30848141</v>
      </c>
      <c r="N160">
        <f>'GE25-F23-WEBLOAD'!H156</f>
        <v>29077158</v>
      </c>
      <c r="O160">
        <f t="shared" si="41"/>
        <v>1770983</v>
      </c>
      <c r="Q160" s="7">
        <f>'EOS GE25-F23-WEBLOAD'!N156</f>
        <v>568658</v>
      </c>
      <c r="R160">
        <v>568658</v>
      </c>
      <c r="S160">
        <f t="shared" si="42"/>
        <v>0</v>
      </c>
      <c r="T160" s="7"/>
      <c r="U160" s="7">
        <f>'EOS GE25-F23-WEBLOAD'!AA156</f>
        <v>3067443</v>
      </c>
      <c r="V160" s="7">
        <v>1422328</v>
      </c>
      <c r="W160" s="7">
        <f t="shared" si="43"/>
        <v>1645115</v>
      </c>
      <c r="X160" s="7">
        <f>'GE25-F23-WEBLOAD'!AA156</f>
        <v>3067443</v>
      </c>
      <c r="Y160" s="7">
        <f>'GE25-F23-WEBLOAD'!AI156</f>
        <v>1568660</v>
      </c>
      <c r="Z160" s="7">
        <f t="shared" si="44"/>
        <v>1498783</v>
      </c>
      <c r="AA160">
        <f t="shared" si="45"/>
        <v>146332</v>
      </c>
      <c r="AC160" s="7">
        <f>'EOS GE24-F23-WEBLOAD'!AA156</f>
        <v>3067443</v>
      </c>
      <c r="AD160" s="7">
        <f>'EOS GE24-F23-WEBLOAD'!AI156</f>
        <v>1422328</v>
      </c>
      <c r="AE160" s="7">
        <f t="shared" si="46"/>
        <v>1645115</v>
      </c>
      <c r="AF160" s="7">
        <f>'GE24-F23-WEBLOAD'!AA156</f>
        <v>2671415</v>
      </c>
      <c r="AG160" s="7">
        <f>'GE24-F23-WEBLOAD'!AI156</f>
        <v>1111651</v>
      </c>
      <c r="AH160" s="7">
        <f t="shared" si="47"/>
        <v>1559764</v>
      </c>
      <c r="AI160">
        <f t="shared" si="48"/>
        <v>85351</v>
      </c>
      <c r="AK160">
        <f>'EOS GE24-F23-WEBLOAD'!$AL156</f>
        <v>15537358.25</v>
      </c>
      <c r="AL160">
        <f>'GE24-F23-WEBLOAD'!$AL156</f>
        <v>15202980.25</v>
      </c>
      <c r="AM160">
        <f t="shared" si="49"/>
        <v>334378</v>
      </c>
      <c r="AO160">
        <f>'EOS GE25-F23-WEBLOAD'!AL156</f>
        <v>17473494.903733991</v>
      </c>
      <c r="AP160">
        <f>'GE25-F23-WEBLOAD'!AL156</f>
        <v>16885290.903733991</v>
      </c>
      <c r="AQ160">
        <f t="shared" si="50"/>
        <v>588204</v>
      </c>
      <c r="AS160" s="7"/>
    </row>
    <row r="161" spans="1:45" x14ac:dyDescent="0.25">
      <c r="A161">
        <v>531</v>
      </c>
      <c r="B161">
        <v>1</v>
      </c>
      <c r="C161" t="s">
        <v>208</v>
      </c>
      <c r="D161" s="7">
        <f>'EOS GE24-F23-WEBLOAD'!H157</f>
        <v>18337522</v>
      </c>
      <c r="E161">
        <f>'GE24-F23-WEBLOAD'!H157</f>
        <v>17631047</v>
      </c>
      <c r="F161">
        <f t="shared" si="39"/>
        <v>706475</v>
      </c>
      <c r="H161" s="7">
        <f>'EOS GE24-F23-WEBLOAD'!N157</f>
        <v>247291</v>
      </c>
      <c r="I161">
        <v>247291</v>
      </c>
      <c r="J161">
        <f t="shared" si="40"/>
        <v>0</v>
      </c>
      <c r="K161" s="7"/>
      <c r="M161" s="7">
        <f>'EOS GE25-F23-WEBLOAD'!H157</f>
        <v>18468985</v>
      </c>
      <c r="N161">
        <f>'GE25-F23-WEBLOAD'!H157</f>
        <v>17408686</v>
      </c>
      <c r="O161">
        <f t="shared" si="41"/>
        <v>1060299</v>
      </c>
      <c r="Q161" s="7">
        <f>'EOS GE25-F23-WEBLOAD'!N157</f>
        <v>250825</v>
      </c>
      <c r="R161">
        <v>250825</v>
      </c>
      <c r="S161">
        <f t="shared" si="42"/>
        <v>0</v>
      </c>
      <c r="T161" s="7"/>
      <c r="U161" s="7">
        <f>'EOS GE25-F23-WEBLOAD'!AA157</f>
        <v>1836498</v>
      </c>
      <c r="V161" s="7">
        <v>1622920</v>
      </c>
      <c r="W161" s="7">
        <f t="shared" si="43"/>
        <v>213578</v>
      </c>
      <c r="X161" s="7">
        <f>'GE25-F23-WEBLOAD'!AA157</f>
        <v>1836498</v>
      </c>
      <c r="Y161" s="7">
        <f>'GE25-F23-WEBLOAD'!AI157</f>
        <v>1622920</v>
      </c>
      <c r="Z161" s="7">
        <f t="shared" si="44"/>
        <v>213578</v>
      </c>
      <c r="AA161">
        <f t="shared" si="45"/>
        <v>0</v>
      </c>
      <c r="AC161" s="7">
        <f>'EOS GE24-F23-WEBLOAD'!AA157</f>
        <v>1836498</v>
      </c>
      <c r="AD161" s="7">
        <f>'EOS GE24-F23-WEBLOAD'!AI157</f>
        <v>1622920</v>
      </c>
      <c r="AE161" s="7">
        <f t="shared" si="46"/>
        <v>213578</v>
      </c>
      <c r="AF161" s="7">
        <f>'GE24-F23-WEBLOAD'!AA157</f>
        <v>1859956</v>
      </c>
      <c r="AG161" s="7">
        <f>'GE24-F23-WEBLOAD'!AI157</f>
        <v>1547476</v>
      </c>
      <c r="AH161" s="7">
        <f t="shared" si="47"/>
        <v>312480</v>
      </c>
      <c r="AI161">
        <f t="shared" si="48"/>
        <v>-98902</v>
      </c>
      <c r="AK161">
        <f>'EOS GE24-F23-WEBLOAD'!$AL157</f>
        <v>3549179.25</v>
      </c>
      <c r="AL161">
        <f>'GE24-F23-WEBLOAD'!$AL157</f>
        <v>3530736.25</v>
      </c>
      <c r="AM161">
        <f t="shared" si="49"/>
        <v>18443</v>
      </c>
      <c r="AO161">
        <f>'EOS GE25-F23-WEBLOAD'!AL157</f>
        <v>3585548.2494286783</v>
      </c>
      <c r="AP161">
        <f>'GE25-F23-WEBLOAD'!AL157</f>
        <v>3554061.2494286783</v>
      </c>
      <c r="AQ161">
        <f t="shared" si="50"/>
        <v>31487</v>
      </c>
      <c r="AS161" s="7"/>
    </row>
    <row r="162" spans="1:45" x14ac:dyDescent="0.25">
      <c r="A162">
        <v>533</v>
      </c>
      <c r="B162">
        <v>1</v>
      </c>
      <c r="C162" t="s">
        <v>209</v>
      </c>
      <c r="D162" s="7">
        <f>'EOS GE24-F23-WEBLOAD'!H158</f>
        <v>8825423</v>
      </c>
      <c r="E162">
        <f>'GE24-F23-WEBLOAD'!H158</f>
        <v>8485413</v>
      </c>
      <c r="F162">
        <f t="shared" si="39"/>
        <v>340010</v>
      </c>
      <c r="H162" s="7">
        <f>'EOS GE24-F23-WEBLOAD'!N158</f>
        <v>201247</v>
      </c>
      <c r="I162">
        <v>201247</v>
      </c>
      <c r="J162">
        <f t="shared" si="40"/>
        <v>0</v>
      </c>
      <c r="K162" s="7"/>
      <c r="M162" s="7">
        <f>'EOS GE25-F23-WEBLOAD'!H158</f>
        <v>9002228</v>
      </c>
      <c r="N162">
        <f>'GE25-F23-WEBLOAD'!H158</f>
        <v>8485413</v>
      </c>
      <c r="O162">
        <f t="shared" si="41"/>
        <v>516815</v>
      </c>
      <c r="Q162" s="7">
        <f>'EOS GE25-F23-WEBLOAD'!N158</f>
        <v>205279</v>
      </c>
      <c r="R162">
        <v>205279</v>
      </c>
      <c r="S162">
        <f t="shared" si="42"/>
        <v>0</v>
      </c>
      <c r="T162" s="7"/>
      <c r="U162" s="7">
        <f>'EOS GE25-F23-WEBLOAD'!AA158</f>
        <v>895154</v>
      </c>
      <c r="V162" s="7">
        <v>652331</v>
      </c>
      <c r="W162" s="7">
        <f t="shared" si="43"/>
        <v>242823</v>
      </c>
      <c r="X162" s="7">
        <f>'GE25-F23-WEBLOAD'!AA158</f>
        <v>895154</v>
      </c>
      <c r="Y162" s="7">
        <f>'GE25-F23-WEBLOAD'!AI158</f>
        <v>719444</v>
      </c>
      <c r="Z162" s="7">
        <f t="shared" si="44"/>
        <v>175710</v>
      </c>
      <c r="AA162">
        <f t="shared" si="45"/>
        <v>67113</v>
      </c>
      <c r="AC162" s="7">
        <f>'EOS GE24-F23-WEBLOAD'!AA158</f>
        <v>895154</v>
      </c>
      <c r="AD162" s="7">
        <f>'EOS GE24-F23-WEBLOAD'!AI158</f>
        <v>652331</v>
      </c>
      <c r="AE162" s="7">
        <f t="shared" si="46"/>
        <v>242823</v>
      </c>
      <c r="AF162" s="7">
        <f>'GE24-F23-WEBLOAD'!AA158</f>
        <v>895154</v>
      </c>
      <c r="AG162" s="7">
        <f>'GE24-F23-WEBLOAD'!AI158</f>
        <v>613371</v>
      </c>
      <c r="AH162" s="7">
        <f t="shared" si="47"/>
        <v>281783</v>
      </c>
      <c r="AI162">
        <f t="shared" si="48"/>
        <v>-38960</v>
      </c>
      <c r="AK162">
        <f>'EOS GE24-F23-WEBLOAD'!$AL158</f>
        <v>2480137</v>
      </c>
      <c r="AL162">
        <f>'GE24-F23-WEBLOAD'!$AL158</f>
        <v>2462866</v>
      </c>
      <c r="AM162">
        <f t="shared" si="49"/>
        <v>17271</v>
      </c>
      <c r="AO162">
        <f>'EOS GE25-F23-WEBLOAD'!AL158</f>
        <v>2452724.0891445</v>
      </c>
      <c r="AP162">
        <f>'GE25-F23-WEBLOAD'!AL158</f>
        <v>2428532.0891445</v>
      </c>
      <c r="AQ162">
        <f t="shared" si="50"/>
        <v>24192</v>
      </c>
      <c r="AS162" s="7"/>
    </row>
    <row r="163" spans="1:45" x14ac:dyDescent="0.25">
      <c r="A163">
        <v>534</v>
      </c>
      <c r="B163">
        <v>1</v>
      </c>
      <c r="C163" t="s">
        <v>210</v>
      </c>
      <c r="D163" s="7">
        <f>'EOS GE24-F23-WEBLOAD'!H159</f>
        <v>16050507</v>
      </c>
      <c r="E163">
        <f>'GE24-F23-WEBLOAD'!H159</f>
        <v>15432142</v>
      </c>
      <c r="F163">
        <f t="shared" si="39"/>
        <v>618365</v>
      </c>
      <c r="H163" s="7">
        <f>'EOS GE24-F23-WEBLOAD'!N159</f>
        <v>314316</v>
      </c>
      <c r="I163">
        <v>314316</v>
      </c>
      <c r="J163">
        <f t="shared" si="40"/>
        <v>0</v>
      </c>
      <c r="K163" s="7"/>
      <c r="M163" s="7">
        <f>'EOS GE25-F23-WEBLOAD'!H159</f>
        <v>16372057</v>
      </c>
      <c r="N163">
        <f>'GE25-F23-WEBLOAD'!H159</f>
        <v>15432142</v>
      </c>
      <c r="O163">
        <f t="shared" si="41"/>
        <v>939915</v>
      </c>
      <c r="Q163" s="7">
        <f>'EOS GE25-F23-WEBLOAD'!N159</f>
        <v>320613</v>
      </c>
      <c r="R163">
        <v>320613</v>
      </c>
      <c r="S163">
        <f t="shared" si="42"/>
        <v>0</v>
      </c>
      <c r="T163" s="7"/>
      <c r="U163" s="7">
        <f>'EOS GE25-F23-WEBLOAD'!AA159</f>
        <v>1627986</v>
      </c>
      <c r="V163" s="7">
        <v>1358403</v>
      </c>
      <c r="W163" s="7">
        <f t="shared" si="43"/>
        <v>269583</v>
      </c>
      <c r="X163" s="7">
        <f>'GE25-F23-WEBLOAD'!AA159</f>
        <v>1627986</v>
      </c>
      <c r="Y163" s="7">
        <f>'GE25-F23-WEBLOAD'!AI159</f>
        <v>1389083</v>
      </c>
      <c r="Z163" s="7">
        <f t="shared" si="44"/>
        <v>238903</v>
      </c>
      <c r="AA163">
        <f t="shared" si="45"/>
        <v>30680</v>
      </c>
      <c r="AC163" s="7">
        <f>'EOS GE24-F23-WEBLOAD'!AA159</f>
        <v>1627986</v>
      </c>
      <c r="AD163" s="7">
        <f>'EOS GE24-F23-WEBLOAD'!AI159</f>
        <v>1358403</v>
      </c>
      <c r="AE163" s="7">
        <f t="shared" si="46"/>
        <v>269583</v>
      </c>
      <c r="AF163" s="7">
        <f>'GE24-F23-WEBLOAD'!AA159</f>
        <v>1627986</v>
      </c>
      <c r="AG163" s="7">
        <f>'GE24-F23-WEBLOAD'!AI159</f>
        <v>1271897</v>
      </c>
      <c r="AH163" s="7">
        <f t="shared" si="47"/>
        <v>356089</v>
      </c>
      <c r="AI163">
        <f t="shared" si="48"/>
        <v>-86506</v>
      </c>
      <c r="AK163">
        <f>'EOS GE24-F23-WEBLOAD'!$AL159</f>
        <v>4126446.75</v>
      </c>
      <c r="AL163">
        <f>'GE24-F23-WEBLOAD'!$AL159</f>
        <v>4089386.75</v>
      </c>
      <c r="AM163">
        <f t="shared" si="49"/>
        <v>37060</v>
      </c>
      <c r="AO163">
        <f>'EOS GE25-F23-WEBLOAD'!AL159</f>
        <v>4054324.0945021994</v>
      </c>
      <c r="AP163">
        <f>'GE25-F23-WEBLOAD'!AL159</f>
        <v>4003164.0945021994</v>
      </c>
      <c r="AQ163">
        <f t="shared" si="50"/>
        <v>51160</v>
      </c>
      <c r="AS163" s="7"/>
    </row>
    <row r="164" spans="1:45" x14ac:dyDescent="0.25">
      <c r="A164">
        <v>535</v>
      </c>
      <c r="B164">
        <v>1</v>
      </c>
      <c r="C164" t="s">
        <v>211</v>
      </c>
      <c r="D164" s="7">
        <f>'EOS GE24-F23-WEBLOAD'!H160</f>
        <v>132322816</v>
      </c>
      <c r="E164">
        <f>'GE24-F23-WEBLOAD'!H160</f>
        <v>127224921</v>
      </c>
      <c r="F164">
        <f t="shared" si="39"/>
        <v>5097895</v>
      </c>
      <c r="H164" s="7">
        <f>'EOS GE24-F23-WEBLOAD'!N160</f>
        <v>981148.92905440484</v>
      </c>
      <c r="I164">
        <v>809662.72310829058</v>
      </c>
      <c r="J164">
        <f t="shared" si="40"/>
        <v>171486.20594611426</v>
      </c>
      <c r="K164" s="7"/>
      <c r="M164" s="7">
        <f>'EOS GE25-F23-WEBLOAD'!H160</f>
        <v>132856407</v>
      </c>
      <c r="N164">
        <f>'GE25-F23-WEBLOAD'!H160</f>
        <v>125229161</v>
      </c>
      <c r="O164">
        <f t="shared" si="41"/>
        <v>7627246</v>
      </c>
      <c r="Q164" s="7">
        <f>'EOS GE25-F23-WEBLOAD'!N160</f>
        <v>977719.97367690585</v>
      </c>
      <c r="R164">
        <v>815120.94631199108</v>
      </c>
      <c r="S164">
        <f t="shared" si="42"/>
        <v>162599.02736491477</v>
      </c>
      <c r="T164" s="7"/>
      <c r="U164" s="7">
        <f>'EOS GE25-F23-WEBLOAD'!AA160</f>
        <v>13210828</v>
      </c>
      <c r="V164" s="7">
        <v>13210828</v>
      </c>
      <c r="W164" s="7">
        <f t="shared" si="43"/>
        <v>0</v>
      </c>
      <c r="X164" s="7">
        <f>'GE25-F23-WEBLOAD'!AA160</f>
        <v>13210828</v>
      </c>
      <c r="Y164" s="7">
        <f>'GE25-F23-WEBLOAD'!AI160</f>
        <v>13210828</v>
      </c>
      <c r="Z164" s="7">
        <f t="shared" si="44"/>
        <v>0</v>
      </c>
      <c r="AA164">
        <f t="shared" si="45"/>
        <v>0</v>
      </c>
      <c r="AC164" s="7">
        <f>'EOS GE24-F23-WEBLOAD'!AA160</f>
        <v>13210828</v>
      </c>
      <c r="AD164" s="7">
        <f>'EOS GE24-F23-WEBLOAD'!AI160</f>
        <v>13210828</v>
      </c>
      <c r="AE164" s="7">
        <f t="shared" si="46"/>
        <v>0</v>
      </c>
      <c r="AF164" s="7">
        <f>'GE24-F23-WEBLOAD'!AA160</f>
        <v>13421367</v>
      </c>
      <c r="AG164" s="7">
        <f>'GE24-F23-WEBLOAD'!AI160</f>
        <v>12986422</v>
      </c>
      <c r="AH164" s="7">
        <f t="shared" si="47"/>
        <v>434945</v>
      </c>
      <c r="AI164">
        <f t="shared" si="48"/>
        <v>-434945</v>
      </c>
      <c r="AK164">
        <f>'EOS GE24-F23-WEBLOAD'!$AL160</f>
        <v>56790113.723108292</v>
      </c>
      <c r="AL164">
        <f>'GE24-F23-WEBLOAD'!$AL160</f>
        <v>56120577.723108292</v>
      </c>
      <c r="AM164">
        <f t="shared" si="49"/>
        <v>669536</v>
      </c>
      <c r="AO164">
        <f>'EOS GE25-F23-WEBLOAD'!AL160</f>
        <v>56814628.854939401</v>
      </c>
      <c r="AP164">
        <f>'GE25-F23-WEBLOAD'!AL160</f>
        <v>55853553.690939426</v>
      </c>
      <c r="AQ164">
        <f t="shared" si="50"/>
        <v>961075.16399997473</v>
      </c>
      <c r="AS164" s="7"/>
    </row>
    <row r="165" spans="1:45" x14ac:dyDescent="0.25">
      <c r="A165">
        <v>542</v>
      </c>
      <c r="B165">
        <v>1</v>
      </c>
      <c r="C165" t="s">
        <v>212</v>
      </c>
      <c r="D165" s="7">
        <f>'EOS GE24-F23-WEBLOAD'!H161</f>
        <v>3167844</v>
      </c>
      <c r="E165">
        <f>'GE24-F23-WEBLOAD'!H161</f>
        <v>3045799</v>
      </c>
      <c r="F165">
        <f t="shared" si="39"/>
        <v>122045</v>
      </c>
      <c r="H165" s="7">
        <f>'EOS GE24-F23-WEBLOAD'!N161</f>
        <v>190174.77140705683</v>
      </c>
      <c r="I165">
        <v>167225.60113166957</v>
      </c>
      <c r="J165">
        <f t="shared" si="40"/>
        <v>22949.170275387267</v>
      </c>
      <c r="K165" s="7"/>
      <c r="M165" s="7">
        <f>'EOS GE25-F23-WEBLOAD'!H161</f>
        <v>3076951</v>
      </c>
      <c r="N165">
        <f>'GE25-F23-WEBLOAD'!H161</f>
        <v>2900304</v>
      </c>
      <c r="O165">
        <f t="shared" si="41"/>
        <v>176647</v>
      </c>
      <c r="Q165" s="7">
        <f>'EOS GE25-F23-WEBLOAD'!N161</f>
        <v>191645.83732511997</v>
      </c>
      <c r="R165">
        <v>167143.35540906238</v>
      </c>
      <c r="S165">
        <f t="shared" si="42"/>
        <v>24502.481916057586</v>
      </c>
      <c r="T165" s="7"/>
      <c r="U165" s="7">
        <f>'EOS GE25-F23-WEBLOAD'!AA161</f>
        <v>305962</v>
      </c>
      <c r="V165" s="7">
        <v>305962</v>
      </c>
      <c r="W165" s="7">
        <f t="shared" si="43"/>
        <v>0</v>
      </c>
      <c r="X165" s="7">
        <f>'GE25-F23-WEBLOAD'!AA161</f>
        <v>305962</v>
      </c>
      <c r="Y165" s="7">
        <f>'GE25-F23-WEBLOAD'!AI161</f>
        <v>305962</v>
      </c>
      <c r="Z165" s="7">
        <f t="shared" si="44"/>
        <v>0</v>
      </c>
      <c r="AA165">
        <f t="shared" si="45"/>
        <v>0</v>
      </c>
      <c r="AC165" s="7">
        <f>'EOS GE24-F23-WEBLOAD'!AA161</f>
        <v>305962</v>
      </c>
      <c r="AD165" s="7">
        <f>'EOS GE24-F23-WEBLOAD'!AI161</f>
        <v>305962</v>
      </c>
      <c r="AE165" s="7">
        <f t="shared" si="46"/>
        <v>0</v>
      </c>
      <c r="AF165" s="7">
        <f>'GE24-F23-WEBLOAD'!AA161</f>
        <v>321311</v>
      </c>
      <c r="AG165" s="7">
        <f>'GE24-F23-WEBLOAD'!AI161</f>
        <v>321311</v>
      </c>
      <c r="AH165" s="7">
        <f t="shared" si="47"/>
        <v>0</v>
      </c>
      <c r="AI165">
        <f t="shared" si="48"/>
        <v>0</v>
      </c>
      <c r="AK165">
        <f>'EOS GE24-F23-WEBLOAD'!$AL161</f>
        <v>1270234.1011316702</v>
      </c>
      <c r="AL165">
        <f>'GE24-F23-WEBLOAD'!$AL161</f>
        <v>1254045.1011316702</v>
      </c>
      <c r="AM165">
        <f t="shared" si="49"/>
        <v>16189</v>
      </c>
      <c r="AO165">
        <f>'EOS GE25-F23-WEBLOAD'!AL161</f>
        <v>1270563.2649171818</v>
      </c>
      <c r="AP165">
        <f>'GE25-F23-WEBLOAD'!AL161</f>
        <v>1246734.7509171823</v>
      </c>
      <c r="AQ165">
        <f t="shared" si="50"/>
        <v>23828.513999999501</v>
      </c>
      <c r="AS165" s="7"/>
    </row>
    <row r="166" spans="1:45" x14ac:dyDescent="0.25">
      <c r="A166">
        <v>544</v>
      </c>
      <c r="B166">
        <v>1</v>
      </c>
      <c r="C166" t="s">
        <v>213</v>
      </c>
      <c r="D166" s="7">
        <f>'EOS GE24-F23-WEBLOAD'!H162</f>
        <v>22663150</v>
      </c>
      <c r="E166">
        <f>'GE24-F23-WEBLOAD'!H162</f>
        <v>21790025</v>
      </c>
      <c r="F166">
        <f t="shared" si="39"/>
        <v>873125</v>
      </c>
      <c r="H166" s="7">
        <f>'EOS GE24-F23-WEBLOAD'!N162</f>
        <v>539065</v>
      </c>
      <c r="I166">
        <v>539065</v>
      </c>
      <c r="J166">
        <f t="shared" si="40"/>
        <v>0</v>
      </c>
      <c r="K166" s="7"/>
      <c r="M166" s="7">
        <f>'EOS GE25-F23-WEBLOAD'!H162</f>
        <v>23124456</v>
      </c>
      <c r="N166">
        <f>'GE25-F23-WEBLOAD'!H162</f>
        <v>21796888</v>
      </c>
      <c r="O166">
        <f t="shared" si="41"/>
        <v>1327568</v>
      </c>
      <c r="Q166" s="7">
        <f>'EOS GE25-F23-WEBLOAD'!N162</f>
        <v>552264</v>
      </c>
      <c r="R166">
        <v>552264</v>
      </c>
      <c r="S166">
        <f t="shared" si="42"/>
        <v>0</v>
      </c>
      <c r="T166" s="7"/>
      <c r="U166" s="7">
        <f>'EOS GE25-F23-WEBLOAD'!AA162</f>
        <v>2299424</v>
      </c>
      <c r="V166" s="7">
        <v>2089034</v>
      </c>
      <c r="W166" s="7">
        <f t="shared" si="43"/>
        <v>210390</v>
      </c>
      <c r="X166" s="7">
        <f>'GE25-F23-WEBLOAD'!AA162</f>
        <v>2299424</v>
      </c>
      <c r="Y166" s="7">
        <f>'GE25-F23-WEBLOAD'!AI162</f>
        <v>2089034</v>
      </c>
      <c r="Z166" s="7">
        <f t="shared" si="44"/>
        <v>210390</v>
      </c>
      <c r="AA166">
        <f t="shared" si="45"/>
        <v>0</v>
      </c>
      <c r="AC166" s="7">
        <f>'EOS GE24-F23-WEBLOAD'!AA162</f>
        <v>2299424</v>
      </c>
      <c r="AD166" s="7">
        <f>'EOS GE24-F23-WEBLOAD'!AI162</f>
        <v>2089034</v>
      </c>
      <c r="AE166" s="7">
        <f t="shared" si="46"/>
        <v>210390</v>
      </c>
      <c r="AF166" s="7">
        <f>'GE24-F23-WEBLOAD'!AA162</f>
        <v>2298700</v>
      </c>
      <c r="AG166" s="7">
        <f>'GE24-F23-WEBLOAD'!AI162</f>
        <v>1972278</v>
      </c>
      <c r="AH166" s="7">
        <f t="shared" si="47"/>
        <v>326422</v>
      </c>
      <c r="AI166">
        <f t="shared" si="48"/>
        <v>-116032</v>
      </c>
      <c r="AK166">
        <f>'EOS GE24-F23-WEBLOAD'!$AL162</f>
        <v>7157974.75</v>
      </c>
      <c r="AL166">
        <f>'GE24-F23-WEBLOAD'!$AL162</f>
        <v>7024109.75</v>
      </c>
      <c r="AM166">
        <f t="shared" si="49"/>
        <v>133865</v>
      </c>
      <c r="AO166">
        <f>'EOS GE25-F23-WEBLOAD'!AL162</f>
        <v>7011126.5143791102</v>
      </c>
      <c r="AP166">
        <f>'GE25-F23-WEBLOAD'!AL162</f>
        <v>6817883.5143791102</v>
      </c>
      <c r="AQ166">
        <f t="shared" si="50"/>
        <v>193243</v>
      </c>
      <c r="AS166" s="7"/>
    </row>
    <row r="167" spans="1:45" x14ac:dyDescent="0.25">
      <c r="A167">
        <v>545</v>
      </c>
      <c r="B167">
        <v>1</v>
      </c>
      <c r="C167" t="s">
        <v>214</v>
      </c>
      <c r="D167" s="7">
        <f>'EOS GE24-F23-WEBLOAD'!H163</f>
        <v>2635350</v>
      </c>
      <c r="E167">
        <f>'GE24-F23-WEBLOAD'!H163</f>
        <v>2533820</v>
      </c>
      <c r="F167">
        <f t="shared" si="39"/>
        <v>101530</v>
      </c>
      <c r="H167" s="7">
        <f>'EOS GE24-F23-WEBLOAD'!N163</f>
        <v>118289</v>
      </c>
      <c r="I167">
        <v>118289</v>
      </c>
      <c r="J167">
        <f t="shared" si="40"/>
        <v>0</v>
      </c>
      <c r="K167" s="7"/>
      <c r="M167" s="7">
        <f>'EOS GE25-F23-WEBLOAD'!H163</f>
        <v>2688145</v>
      </c>
      <c r="N167">
        <f>'GE25-F23-WEBLOAD'!H163</f>
        <v>2533820</v>
      </c>
      <c r="O167">
        <f t="shared" si="41"/>
        <v>154325</v>
      </c>
      <c r="Q167" s="7">
        <f>'EOS GE25-F23-WEBLOAD'!N163</f>
        <v>120659</v>
      </c>
      <c r="R167">
        <v>120659</v>
      </c>
      <c r="S167">
        <f t="shared" si="42"/>
        <v>0</v>
      </c>
      <c r="T167" s="7"/>
      <c r="U167" s="7">
        <f>'EOS GE25-F23-WEBLOAD'!AA163</f>
        <v>267301</v>
      </c>
      <c r="V167" s="7">
        <v>256899</v>
      </c>
      <c r="W167" s="7">
        <f t="shared" si="43"/>
        <v>10402</v>
      </c>
      <c r="X167" s="7">
        <f>'GE25-F23-WEBLOAD'!AA163</f>
        <v>267301</v>
      </c>
      <c r="Y167" s="7">
        <f>'GE25-F23-WEBLOAD'!AI163</f>
        <v>256899</v>
      </c>
      <c r="Z167" s="7">
        <f t="shared" si="44"/>
        <v>10402</v>
      </c>
      <c r="AA167">
        <f t="shared" si="45"/>
        <v>0</v>
      </c>
      <c r="AC167" s="7">
        <f>'EOS GE24-F23-WEBLOAD'!AA163</f>
        <v>267301</v>
      </c>
      <c r="AD167" s="7">
        <f>'EOS GE24-F23-WEBLOAD'!AI163</f>
        <v>256899</v>
      </c>
      <c r="AE167" s="7">
        <f t="shared" si="46"/>
        <v>10402</v>
      </c>
      <c r="AF167" s="7">
        <f>'GE24-F23-WEBLOAD'!AA163</f>
        <v>267301</v>
      </c>
      <c r="AG167" s="7">
        <f>'GE24-F23-WEBLOAD'!AI163</f>
        <v>235836</v>
      </c>
      <c r="AH167" s="7">
        <f t="shared" si="47"/>
        <v>31465</v>
      </c>
      <c r="AI167">
        <f t="shared" si="48"/>
        <v>-21063</v>
      </c>
      <c r="AK167">
        <f>'EOS GE24-F23-WEBLOAD'!$AL163</f>
        <v>1454718.5</v>
      </c>
      <c r="AL167">
        <f>'GE24-F23-WEBLOAD'!$AL163</f>
        <v>1428808.5</v>
      </c>
      <c r="AM167">
        <f t="shared" si="49"/>
        <v>25910</v>
      </c>
      <c r="AO167">
        <f>'EOS GE25-F23-WEBLOAD'!AL163</f>
        <v>1462048.6462345999</v>
      </c>
      <c r="AP167">
        <f>'GE25-F23-WEBLOAD'!AL163</f>
        <v>1423004.6462345999</v>
      </c>
      <c r="AQ167">
        <f t="shared" si="50"/>
        <v>39044</v>
      </c>
      <c r="AS167" s="7"/>
    </row>
    <row r="168" spans="1:45" x14ac:dyDescent="0.25">
      <c r="A168">
        <v>547</v>
      </c>
      <c r="B168">
        <v>1</v>
      </c>
      <c r="C168" t="s">
        <v>614</v>
      </c>
      <c r="D168" s="7">
        <f>'EOS GE24-F23-WEBLOAD'!H164</f>
        <v>3877362</v>
      </c>
      <c r="E168">
        <f>'GE24-F23-WEBLOAD'!H164</f>
        <v>3727982</v>
      </c>
      <c r="F168">
        <f t="shared" si="39"/>
        <v>149380</v>
      </c>
      <c r="H168" s="7">
        <f>'EOS GE24-F23-WEBLOAD'!N164</f>
        <v>187211.24399877046</v>
      </c>
      <c r="I168">
        <v>181974.32687936065</v>
      </c>
      <c r="J168">
        <f t="shared" si="40"/>
        <v>5236.9171194098017</v>
      </c>
      <c r="K168" s="7"/>
      <c r="M168" s="7">
        <f>'EOS GE25-F23-WEBLOAD'!H164</f>
        <v>3955039</v>
      </c>
      <c r="N168">
        <f>'GE25-F23-WEBLOAD'!H164</f>
        <v>3727982</v>
      </c>
      <c r="O168">
        <f t="shared" si="41"/>
        <v>227057</v>
      </c>
      <c r="Q168" s="7">
        <f>'EOS GE25-F23-WEBLOAD'!N164</f>
        <v>188460.62679570063</v>
      </c>
      <c r="R168">
        <v>184319.36593376432</v>
      </c>
      <c r="S168">
        <f t="shared" si="42"/>
        <v>4141.2608619363164</v>
      </c>
      <c r="T168" s="7"/>
      <c r="U168" s="7">
        <f>'EOS GE25-F23-WEBLOAD'!AA164</f>
        <v>393277</v>
      </c>
      <c r="V168" s="7">
        <v>345191</v>
      </c>
      <c r="W168" s="7">
        <f t="shared" si="43"/>
        <v>48086</v>
      </c>
      <c r="X168" s="7">
        <f>'GE25-F23-WEBLOAD'!AA164</f>
        <v>393277</v>
      </c>
      <c r="Y168" s="7">
        <f>'GE25-F23-WEBLOAD'!AI164</f>
        <v>345191</v>
      </c>
      <c r="Z168" s="7">
        <f t="shared" si="44"/>
        <v>48086</v>
      </c>
      <c r="AA168">
        <f t="shared" si="45"/>
        <v>0</v>
      </c>
      <c r="AC168" s="7">
        <f>'EOS GE24-F23-WEBLOAD'!AA164</f>
        <v>393277</v>
      </c>
      <c r="AD168" s="7">
        <f>'EOS GE24-F23-WEBLOAD'!AI164</f>
        <v>345191</v>
      </c>
      <c r="AE168" s="7">
        <f t="shared" si="46"/>
        <v>48086</v>
      </c>
      <c r="AF168" s="7">
        <f>'GE24-F23-WEBLOAD'!AA164</f>
        <v>393277</v>
      </c>
      <c r="AG168" s="7">
        <f>'GE24-F23-WEBLOAD'!AI164</f>
        <v>327114</v>
      </c>
      <c r="AH168" s="7">
        <f t="shared" si="47"/>
        <v>66163</v>
      </c>
      <c r="AI168">
        <f t="shared" si="48"/>
        <v>-18077</v>
      </c>
      <c r="AK168">
        <f>'EOS GE24-F23-WEBLOAD'!$AL164</f>
        <v>1660900.8268793607</v>
      </c>
      <c r="AL168">
        <f>'GE24-F23-WEBLOAD'!$AL164</f>
        <v>1632773.8268793607</v>
      </c>
      <c r="AM168">
        <f t="shared" si="49"/>
        <v>28127</v>
      </c>
      <c r="AO168">
        <f>'EOS GE25-F23-WEBLOAD'!AL164</f>
        <v>1606651.5608029244</v>
      </c>
      <c r="AP168">
        <f>'GE25-F23-WEBLOAD'!AL164</f>
        <v>1570197.6068029236</v>
      </c>
      <c r="AQ168">
        <f t="shared" si="50"/>
        <v>36453.954000000842</v>
      </c>
      <c r="AS168" s="7"/>
    </row>
    <row r="169" spans="1:45" x14ac:dyDescent="0.25">
      <c r="A169">
        <v>548</v>
      </c>
      <c r="B169">
        <v>1</v>
      </c>
      <c r="C169" t="s">
        <v>615</v>
      </c>
      <c r="D169" s="7">
        <f>'EOS GE24-F23-WEBLOAD'!H165</f>
        <v>6681168</v>
      </c>
      <c r="E169">
        <f>'GE24-F23-WEBLOAD'!H165</f>
        <v>6423768</v>
      </c>
      <c r="F169">
        <f t="shared" si="39"/>
        <v>257400</v>
      </c>
      <c r="H169" s="7">
        <f>'EOS GE24-F23-WEBLOAD'!N165</f>
        <v>260538</v>
      </c>
      <c r="I169">
        <v>260538</v>
      </c>
      <c r="J169">
        <f t="shared" si="40"/>
        <v>0</v>
      </c>
      <c r="K169" s="7"/>
      <c r="M169" s="7">
        <f>'EOS GE25-F23-WEBLOAD'!H165</f>
        <v>6815016</v>
      </c>
      <c r="N169">
        <f>'GE25-F23-WEBLOAD'!H165</f>
        <v>6423768</v>
      </c>
      <c r="O169">
        <f t="shared" si="41"/>
        <v>391248</v>
      </c>
      <c r="Q169" s="7">
        <f>'EOS GE25-F23-WEBLOAD'!N165</f>
        <v>265758</v>
      </c>
      <c r="R169">
        <v>265758</v>
      </c>
      <c r="S169">
        <f t="shared" si="42"/>
        <v>0</v>
      </c>
      <c r="T169" s="7"/>
      <c r="U169" s="7">
        <f>'EOS GE25-F23-WEBLOAD'!AA165</f>
        <v>677664</v>
      </c>
      <c r="V169" s="7">
        <v>677664</v>
      </c>
      <c r="W169" s="7">
        <f t="shared" si="43"/>
        <v>0</v>
      </c>
      <c r="X169" s="7">
        <f>'GE25-F23-WEBLOAD'!AA165</f>
        <v>677664</v>
      </c>
      <c r="Y169" s="7">
        <f>'GE25-F23-WEBLOAD'!AI165</f>
        <v>677664</v>
      </c>
      <c r="Z169" s="7">
        <f t="shared" si="44"/>
        <v>0</v>
      </c>
      <c r="AA169">
        <f t="shared" si="45"/>
        <v>0</v>
      </c>
      <c r="AC169" s="7">
        <f>'EOS GE24-F23-WEBLOAD'!AA165</f>
        <v>677664</v>
      </c>
      <c r="AD169" s="7">
        <f>'EOS GE24-F23-WEBLOAD'!AI165</f>
        <v>677664</v>
      </c>
      <c r="AE169" s="7">
        <f t="shared" si="46"/>
        <v>0</v>
      </c>
      <c r="AF169" s="7">
        <f>'GE24-F23-WEBLOAD'!AA165</f>
        <v>677664</v>
      </c>
      <c r="AG169" s="7">
        <f>'GE24-F23-WEBLOAD'!AI165</f>
        <v>638196</v>
      </c>
      <c r="AH169" s="7">
        <f t="shared" si="47"/>
        <v>39468</v>
      </c>
      <c r="AI169">
        <f t="shared" si="48"/>
        <v>-39468</v>
      </c>
      <c r="AK169">
        <f>'EOS GE24-F23-WEBLOAD'!$AL165</f>
        <v>3021482</v>
      </c>
      <c r="AL169">
        <f>'GE24-F23-WEBLOAD'!$AL165</f>
        <v>2964211</v>
      </c>
      <c r="AM169">
        <f t="shared" si="49"/>
        <v>57271</v>
      </c>
      <c r="AO169">
        <f>'EOS GE25-F23-WEBLOAD'!AL165</f>
        <v>3027259.77152282</v>
      </c>
      <c r="AP169">
        <f>'GE25-F23-WEBLOAD'!AL165</f>
        <v>2941631.77152282</v>
      </c>
      <c r="AQ169">
        <f t="shared" si="50"/>
        <v>85628</v>
      </c>
      <c r="AS169" s="7"/>
    </row>
    <row r="170" spans="1:45" x14ac:dyDescent="0.25">
      <c r="A170">
        <v>549</v>
      </c>
      <c r="B170">
        <v>1</v>
      </c>
      <c r="C170" t="s">
        <v>217</v>
      </c>
      <c r="D170" s="7">
        <f>'EOS GE24-F23-WEBLOAD'!H166</f>
        <v>12842690</v>
      </c>
      <c r="E170">
        <f>'GE24-F23-WEBLOAD'!H166</f>
        <v>12347910</v>
      </c>
      <c r="F170">
        <f t="shared" si="39"/>
        <v>494780</v>
      </c>
      <c r="H170" s="7">
        <f>'EOS GE24-F23-WEBLOAD'!N166</f>
        <v>448704.95845000003</v>
      </c>
      <c r="I170">
        <v>433979.05839400005</v>
      </c>
      <c r="J170">
        <f t="shared" si="40"/>
        <v>14725.900055999984</v>
      </c>
      <c r="K170" s="7"/>
      <c r="M170" s="7">
        <f>'EOS GE25-F23-WEBLOAD'!H166</f>
        <v>13325686</v>
      </c>
      <c r="N170">
        <f>'GE25-F23-WEBLOAD'!H166</f>
        <v>12560663</v>
      </c>
      <c r="O170">
        <f t="shared" si="41"/>
        <v>765023</v>
      </c>
      <c r="Q170" s="7">
        <f>'EOS GE25-F23-WEBLOAD'!N166</f>
        <v>440255.03228324716</v>
      </c>
      <c r="R170">
        <v>438484.29678728851</v>
      </c>
      <c r="S170">
        <f t="shared" si="42"/>
        <v>1770.7354959586519</v>
      </c>
      <c r="T170" s="7"/>
      <c r="U170" s="7">
        <f>'EOS GE25-F23-WEBLOAD'!AA166</f>
        <v>1325065</v>
      </c>
      <c r="V170" s="7">
        <v>1325065</v>
      </c>
      <c r="W170" s="7">
        <f t="shared" si="43"/>
        <v>0</v>
      </c>
      <c r="X170" s="7">
        <f>'GE25-F23-WEBLOAD'!AA166</f>
        <v>1325065</v>
      </c>
      <c r="Y170" s="7">
        <f>'GE25-F23-WEBLOAD'!AI166</f>
        <v>1325065</v>
      </c>
      <c r="Z170" s="7">
        <f t="shared" si="44"/>
        <v>0</v>
      </c>
      <c r="AA170">
        <f t="shared" si="45"/>
        <v>0</v>
      </c>
      <c r="AC170" s="7">
        <f>'EOS GE24-F23-WEBLOAD'!AA166</f>
        <v>1325065</v>
      </c>
      <c r="AD170" s="7">
        <f>'EOS GE24-F23-WEBLOAD'!AI166</f>
        <v>1325065</v>
      </c>
      <c r="AE170" s="7">
        <f t="shared" si="46"/>
        <v>0</v>
      </c>
      <c r="AF170" s="7">
        <f>'GE24-F23-WEBLOAD'!AA166</f>
        <v>1302621</v>
      </c>
      <c r="AG170" s="7">
        <f>'GE24-F23-WEBLOAD'!AI166</f>
        <v>1302621</v>
      </c>
      <c r="AH170" s="7">
        <f t="shared" si="47"/>
        <v>0</v>
      </c>
      <c r="AI170">
        <f t="shared" si="48"/>
        <v>0</v>
      </c>
      <c r="AK170">
        <f>'EOS GE24-F23-WEBLOAD'!$AL166</f>
        <v>3761159.3083939999</v>
      </c>
      <c r="AL170">
        <f>'GE24-F23-WEBLOAD'!$AL166</f>
        <v>3699261.3083939999</v>
      </c>
      <c r="AM170">
        <f t="shared" si="49"/>
        <v>61898</v>
      </c>
      <c r="AO170">
        <f>'EOS GE25-F23-WEBLOAD'!AL166</f>
        <v>3842039.0458929464</v>
      </c>
      <c r="AP170">
        <f>'GE25-F23-WEBLOAD'!AL166</f>
        <v>3753560.3478929494</v>
      </c>
      <c r="AQ170">
        <f t="shared" si="50"/>
        <v>88478.697999997064</v>
      </c>
      <c r="AS170" s="7"/>
    </row>
    <row r="171" spans="1:45" x14ac:dyDescent="0.25">
      <c r="A171">
        <v>550</v>
      </c>
      <c r="B171">
        <v>1</v>
      </c>
      <c r="C171" t="s">
        <v>218</v>
      </c>
      <c r="D171" s="7">
        <f>'EOS GE24-F23-WEBLOAD'!H167</f>
        <v>4421277</v>
      </c>
      <c r="E171">
        <f>'GE24-F23-WEBLOAD'!H167</f>
        <v>4250942</v>
      </c>
      <c r="F171">
        <f t="shared" si="39"/>
        <v>170335</v>
      </c>
      <c r="H171" s="7">
        <f>'EOS GE24-F23-WEBLOAD'!N167</f>
        <v>202117</v>
      </c>
      <c r="I171">
        <v>202117</v>
      </c>
      <c r="J171">
        <f t="shared" si="40"/>
        <v>0</v>
      </c>
      <c r="K171" s="7"/>
      <c r="M171" s="7">
        <f>'EOS GE25-F23-WEBLOAD'!H167</f>
        <v>4541888</v>
      </c>
      <c r="N171">
        <f>'GE25-F23-WEBLOAD'!H167</f>
        <v>4281139</v>
      </c>
      <c r="O171">
        <f t="shared" si="41"/>
        <v>260749</v>
      </c>
      <c r="Q171" s="7">
        <f>'EOS GE25-F23-WEBLOAD'!N167</f>
        <v>207164</v>
      </c>
      <c r="R171">
        <v>207164</v>
      </c>
      <c r="S171">
        <f t="shared" si="42"/>
        <v>0</v>
      </c>
      <c r="T171" s="7"/>
      <c r="U171" s="7">
        <f>'EOS GE25-F23-WEBLOAD'!AA167</f>
        <v>162431</v>
      </c>
      <c r="V171" s="7">
        <v>162431</v>
      </c>
      <c r="W171" s="7">
        <f t="shared" si="43"/>
        <v>0</v>
      </c>
      <c r="X171" s="7">
        <f>'GE25-F23-WEBLOAD'!AA167</f>
        <v>162431</v>
      </c>
      <c r="Y171" s="7">
        <f>'GE25-F23-WEBLOAD'!AI167</f>
        <v>162431</v>
      </c>
      <c r="Z171" s="7">
        <f t="shared" si="44"/>
        <v>0</v>
      </c>
      <c r="AA171">
        <f t="shared" si="45"/>
        <v>0</v>
      </c>
      <c r="AC171" s="7">
        <f>'EOS GE24-F23-WEBLOAD'!AA167</f>
        <v>162431</v>
      </c>
      <c r="AD171" s="7">
        <f>'EOS GE24-F23-WEBLOAD'!AI167</f>
        <v>162431</v>
      </c>
      <c r="AE171" s="7">
        <f t="shared" si="46"/>
        <v>0</v>
      </c>
      <c r="AF171" s="7">
        <f>'GE24-F23-WEBLOAD'!AA167</f>
        <v>161286</v>
      </c>
      <c r="AG171" s="7">
        <f>'GE24-F23-WEBLOAD'!AI167</f>
        <v>148535</v>
      </c>
      <c r="AH171" s="7">
        <f t="shared" si="47"/>
        <v>12751</v>
      </c>
      <c r="AI171">
        <f t="shared" si="48"/>
        <v>-12751</v>
      </c>
      <c r="AK171">
        <f>'EOS GE24-F23-WEBLOAD'!$AL167</f>
        <v>1236884</v>
      </c>
      <c r="AL171">
        <f>'GE24-F23-WEBLOAD'!$AL167</f>
        <v>1209737</v>
      </c>
      <c r="AM171">
        <f t="shared" si="49"/>
        <v>27147</v>
      </c>
      <c r="AO171">
        <f>'EOS GE25-F23-WEBLOAD'!AL167</f>
        <v>1254171.2844037199</v>
      </c>
      <c r="AP171">
        <f>'GE25-F23-WEBLOAD'!AL167</f>
        <v>1212873.2844037199</v>
      </c>
      <c r="AQ171">
        <f t="shared" si="50"/>
        <v>41298</v>
      </c>
      <c r="AS171" s="7"/>
    </row>
    <row r="172" spans="1:45" x14ac:dyDescent="0.25">
      <c r="A172">
        <v>553</v>
      </c>
      <c r="B172">
        <v>1</v>
      </c>
      <c r="C172" t="s">
        <v>616</v>
      </c>
      <c r="D172" s="7">
        <f>'EOS GE24-F23-WEBLOAD'!H168</f>
        <v>6182936</v>
      </c>
      <c r="E172">
        <f>'GE24-F23-WEBLOAD'!H168</f>
        <v>5944731</v>
      </c>
      <c r="F172">
        <f t="shared" si="39"/>
        <v>238205</v>
      </c>
      <c r="H172" s="7">
        <f>'EOS GE24-F23-WEBLOAD'!N168</f>
        <v>229283</v>
      </c>
      <c r="I172">
        <v>229283</v>
      </c>
      <c r="J172">
        <f t="shared" si="40"/>
        <v>0</v>
      </c>
      <c r="K172" s="7"/>
      <c r="M172" s="7">
        <f>'EOS GE25-F23-WEBLOAD'!H168</f>
        <v>6389806</v>
      </c>
      <c r="N172">
        <f>'GE25-F23-WEBLOAD'!H168</f>
        <v>6022969</v>
      </c>
      <c r="O172">
        <f t="shared" si="41"/>
        <v>366837</v>
      </c>
      <c r="Q172" s="7">
        <f>'EOS GE25-F23-WEBLOAD'!N168</f>
        <v>229729</v>
      </c>
      <c r="R172">
        <v>229729</v>
      </c>
      <c r="S172">
        <f t="shared" si="42"/>
        <v>0</v>
      </c>
      <c r="T172" s="7"/>
      <c r="U172" s="7">
        <f>'EOS GE25-F23-WEBLOAD'!AA168</f>
        <v>635382</v>
      </c>
      <c r="V172" s="7">
        <v>429096</v>
      </c>
      <c r="W172" s="7">
        <f t="shared" si="43"/>
        <v>206286</v>
      </c>
      <c r="X172" s="7">
        <f>'GE25-F23-WEBLOAD'!AA168</f>
        <v>635382</v>
      </c>
      <c r="Y172" s="7">
        <f>'GE25-F23-WEBLOAD'!AI168</f>
        <v>473242</v>
      </c>
      <c r="Z172" s="7">
        <f t="shared" si="44"/>
        <v>162140</v>
      </c>
      <c r="AA172">
        <f t="shared" si="45"/>
        <v>44146</v>
      </c>
      <c r="AC172" s="7">
        <f>'EOS GE24-F23-WEBLOAD'!AA168</f>
        <v>635382</v>
      </c>
      <c r="AD172" s="7">
        <f>'EOS GE24-F23-WEBLOAD'!AI168</f>
        <v>429096</v>
      </c>
      <c r="AE172" s="7">
        <f t="shared" si="46"/>
        <v>206286</v>
      </c>
      <c r="AF172" s="7">
        <f>'GE24-F23-WEBLOAD'!AA168</f>
        <v>627129</v>
      </c>
      <c r="AG172" s="7">
        <f>'GE24-F23-WEBLOAD'!AI168</f>
        <v>400119</v>
      </c>
      <c r="AH172" s="7">
        <f t="shared" si="47"/>
        <v>227010</v>
      </c>
      <c r="AI172">
        <f t="shared" si="48"/>
        <v>-20724</v>
      </c>
      <c r="AK172">
        <f>'EOS GE24-F23-WEBLOAD'!$AL168</f>
        <v>2015885.75</v>
      </c>
      <c r="AL172">
        <f>'GE24-F23-WEBLOAD'!$AL168</f>
        <v>1975861.75</v>
      </c>
      <c r="AM172">
        <f t="shared" si="49"/>
        <v>40024</v>
      </c>
      <c r="AO172">
        <f>'EOS GE25-F23-WEBLOAD'!AL168</f>
        <v>2045876.8389869407</v>
      </c>
      <c r="AP172">
        <f>'GE25-F23-WEBLOAD'!AL168</f>
        <v>1984976.8389869398</v>
      </c>
      <c r="AQ172">
        <f t="shared" si="50"/>
        <v>60900.000000000931</v>
      </c>
      <c r="AS172" s="7"/>
    </row>
    <row r="173" spans="1:45" x14ac:dyDescent="0.25">
      <c r="A173">
        <v>561</v>
      </c>
      <c r="B173">
        <v>1</v>
      </c>
      <c r="C173" t="s">
        <v>220</v>
      </c>
      <c r="D173" s="7">
        <f>'EOS GE24-F23-WEBLOAD'!H169</f>
        <v>1914412</v>
      </c>
      <c r="E173">
        <f>'GE24-F23-WEBLOAD'!H169</f>
        <v>1840657</v>
      </c>
      <c r="F173">
        <f t="shared" si="39"/>
        <v>73755</v>
      </c>
      <c r="H173" s="7">
        <f>'EOS GE24-F23-WEBLOAD'!N169</f>
        <v>171348.33041882614</v>
      </c>
      <c r="I173">
        <v>171242.09181778959</v>
      </c>
      <c r="J173">
        <f t="shared" si="40"/>
        <v>106.23860103654442</v>
      </c>
      <c r="K173" s="7"/>
      <c r="M173" s="7">
        <f>'EOS GE25-F23-WEBLOAD'!H169</f>
        <v>1930921</v>
      </c>
      <c r="N173">
        <f>'GE25-F23-WEBLOAD'!H169</f>
        <v>1820068</v>
      </c>
      <c r="O173">
        <f t="shared" si="41"/>
        <v>110853</v>
      </c>
      <c r="Q173" s="7">
        <f>'EOS GE25-F23-WEBLOAD'!N169</f>
        <v>171583</v>
      </c>
      <c r="R173">
        <v>171583</v>
      </c>
      <c r="S173">
        <f t="shared" si="42"/>
        <v>0</v>
      </c>
      <c r="T173" s="7"/>
      <c r="U173" s="7">
        <f>'EOS GE25-F23-WEBLOAD'!AA169</f>
        <v>192005</v>
      </c>
      <c r="V173" s="7">
        <v>85306</v>
      </c>
      <c r="W173" s="7">
        <f t="shared" si="43"/>
        <v>106699</v>
      </c>
      <c r="X173" s="7">
        <f>'GE25-F23-WEBLOAD'!AA169</f>
        <v>192005</v>
      </c>
      <c r="Y173" s="7">
        <f>'GE25-F23-WEBLOAD'!AI169</f>
        <v>94082</v>
      </c>
      <c r="Z173" s="7">
        <f t="shared" si="44"/>
        <v>97923</v>
      </c>
      <c r="AA173">
        <f t="shared" si="45"/>
        <v>8776</v>
      </c>
      <c r="AC173" s="7">
        <f>'EOS GE24-F23-WEBLOAD'!AA169</f>
        <v>192005</v>
      </c>
      <c r="AD173" s="7">
        <f>'EOS GE24-F23-WEBLOAD'!AI169</f>
        <v>85306</v>
      </c>
      <c r="AE173" s="7">
        <f t="shared" si="46"/>
        <v>106699</v>
      </c>
      <c r="AF173" s="7">
        <f>'GE24-F23-WEBLOAD'!AA169</f>
        <v>194177</v>
      </c>
      <c r="AG173" s="7">
        <f>'GE24-F23-WEBLOAD'!AI169</f>
        <v>82847</v>
      </c>
      <c r="AH173" s="7">
        <f t="shared" si="47"/>
        <v>111330</v>
      </c>
      <c r="AI173">
        <f t="shared" si="48"/>
        <v>-4631</v>
      </c>
      <c r="AK173">
        <f>'EOS GE24-F23-WEBLOAD'!$AL169</f>
        <v>1678922.3418177897</v>
      </c>
      <c r="AL173">
        <f>'GE24-F23-WEBLOAD'!$AL169</f>
        <v>1644297.3418177897</v>
      </c>
      <c r="AM173">
        <f t="shared" si="49"/>
        <v>34625</v>
      </c>
      <c r="AO173">
        <f>'EOS GE25-F23-WEBLOAD'!AL169</f>
        <v>1686698.8586438</v>
      </c>
      <c r="AP173">
        <f>'GE25-F23-WEBLOAD'!AL169</f>
        <v>1634185.8586438</v>
      </c>
      <c r="AQ173">
        <f t="shared" si="50"/>
        <v>52513</v>
      </c>
      <c r="AS173" s="7"/>
    </row>
    <row r="174" spans="1:45" x14ac:dyDescent="0.25">
      <c r="A174">
        <v>564</v>
      </c>
      <c r="B174">
        <v>1</v>
      </c>
      <c r="C174" t="s">
        <v>221</v>
      </c>
      <c r="D174" s="7">
        <f>'EOS GE24-F23-WEBLOAD'!H170</f>
        <v>13939086</v>
      </c>
      <c r="E174">
        <f>'GE24-F23-WEBLOAD'!H170</f>
        <v>13402066</v>
      </c>
      <c r="F174">
        <f t="shared" si="39"/>
        <v>537020</v>
      </c>
      <c r="H174" s="7">
        <f>'EOS GE24-F23-WEBLOAD'!N170</f>
        <v>429684</v>
      </c>
      <c r="I174">
        <v>429684</v>
      </c>
      <c r="J174">
        <f t="shared" si="40"/>
        <v>0</v>
      </c>
      <c r="K174" s="7"/>
      <c r="M174" s="7">
        <f>'EOS GE25-F23-WEBLOAD'!H170</f>
        <v>13998451</v>
      </c>
      <c r="N174">
        <f>'GE25-F23-WEBLOAD'!H170</f>
        <v>13194804</v>
      </c>
      <c r="O174">
        <f t="shared" si="41"/>
        <v>803647</v>
      </c>
      <c r="Q174" s="7">
        <f>'EOS GE25-F23-WEBLOAD'!N170</f>
        <v>435348</v>
      </c>
      <c r="R174">
        <v>435348</v>
      </c>
      <c r="S174">
        <f t="shared" si="42"/>
        <v>0</v>
      </c>
      <c r="T174" s="7"/>
      <c r="U174" s="7">
        <f>'EOS GE25-F23-WEBLOAD'!AA170</f>
        <v>1391962</v>
      </c>
      <c r="V174" s="7">
        <v>1192783</v>
      </c>
      <c r="W174" s="7">
        <f t="shared" si="43"/>
        <v>199179</v>
      </c>
      <c r="X174" s="7">
        <f>'GE25-F23-WEBLOAD'!AA170</f>
        <v>1391962</v>
      </c>
      <c r="Y174" s="7">
        <f>'GE25-F23-WEBLOAD'!AI170</f>
        <v>1197740</v>
      </c>
      <c r="Z174" s="7">
        <f t="shared" si="44"/>
        <v>194222</v>
      </c>
      <c r="AA174">
        <f t="shared" si="45"/>
        <v>4957</v>
      </c>
      <c r="AC174" s="7">
        <f>'EOS GE24-F23-WEBLOAD'!AA170</f>
        <v>1391962</v>
      </c>
      <c r="AD174" s="7">
        <f>'EOS GE24-F23-WEBLOAD'!AI170</f>
        <v>1192783</v>
      </c>
      <c r="AE174" s="7">
        <f t="shared" si="46"/>
        <v>199179</v>
      </c>
      <c r="AF174" s="7">
        <f>'GE24-F23-WEBLOAD'!AA170</f>
        <v>1413827</v>
      </c>
      <c r="AG174" s="7">
        <f>'GE24-F23-WEBLOAD'!AI170</f>
        <v>1063678</v>
      </c>
      <c r="AH174" s="7">
        <f t="shared" si="47"/>
        <v>350149</v>
      </c>
      <c r="AI174">
        <f t="shared" si="48"/>
        <v>-150970</v>
      </c>
      <c r="AK174">
        <f>'EOS GE24-F23-WEBLOAD'!$AL170</f>
        <v>3973090.5</v>
      </c>
      <c r="AL174">
        <f>'GE24-F23-WEBLOAD'!$AL170</f>
        <v>3911133.5</v>
      </c>
      <c r="AM174">
        <f t="shared" si="49"/>
        <v>61957</v>
      </c>
      <c r="AO174">
        <f>'EOS GE25-F23-WEBLOAD'!AL170</f>
        <v>3904601.3506333977</v>
      </c>
      <c r="AP174">
        <f>'GE25-F23-WEBLOAD'!AL170</f>
        <v>3814202.3506333977</v>
      </c>
      <c r="AQ174">
        <f t="shared" si="50"/>
        <v>90399</v>
      </c>
      <c r="AS174" s="7"/>
    </row>
    <row r="175" spans="1:45" x14ac:dyDescent="0.25">
      <c r="A175">
        <v>577</v>
      </c>
      <c r="B175">
        <v>1</v>
      </c>
      <c r="C175" t="s">
        <v>222</v>
      </c>
      <c r="D175" s="7">
        <f>'EOS GE24-F23-WEBLOAD'!H171</f>
        <v>3146430</v>
      </c>
      <c r="E175">
        <f>'GE24-F23-WEBLOAD'!H171</f>
        <v>3025210</v>
      </c>
      <c r="F175">
        <f t="shared" si="39"/>
        <v>121220</v>
      </c>
      <c r="H175" s="7">
        <f>'EOS GE24-F23-WEBLOAD'!N171</f>
        <v>143794</v>
      </c>
      <c r="I175">
        <v>143794</v>
      </c>
      <c r="J175">
        <f t="shared" si="40"/>
        <v>0</v>
      </c>
      <c r="K175" s="7"/>
      <c r="M175" s="7">
        <f>'EOS GE25-F23-WEBLOAD'!H171</f>
        <v>3165779</v>
      </c>
      <c r="N175">
        <f>'GE25-F23-WEBLOAD'!H171</f>
        <v>2984032</v>
      </c>
      <c r="O175">
        <f t="shared" si="41"/>
        <v>181747</v>
      </c>
      <c r="Q175" s="7">
        <f>'EOS GE25-F23-WEBLOAD'!N171</f>
        <v>144352</v>
      </c>
      <c r="R175">
        <v>144352</v>
      </c>
      <c r="S175">
        <f t="shared" si="42"/>
        <v>0</v>
      </c>
      <c r="T175" s="7"/>
      <c r="U175" s="7">
        <f>'EOS GE25-F23-WEBLOAD'!AA171</f>
        <v>314795</v>
      </c>
      <c r="V175" s="7">
        <v>274178</v>
      </c>
      <c r="W175" s="7">
        <f t="shared" si="43"/>
        <v>40617</v>
      </c>
      <c r="X175" s="7">
        <f>'GE25-F23-WEBLOAD'!AA171</f>
        <v>314795</v>
      </c>
      <c r="Y175" s="7">
        <f>'GE25-F23-WEBLOAD'!AI171</f>
        <v>274178</v>
      </c>
      <c r="Z175" s="7">
        <f t="shared" si="44"/>
        <v>40617</v>
      </c>
      <c r="AA175">
        <f t="shared" si="45"/>
        <v>0</v>
      </c>
      <c r="AC175" s="7">
        <f>'EOS GE24-F23-WEBLOAD'!AA171</f>
        <v>314795</v>
      </c>
      <c r="AD175" s="7">
        <f>'EOS GE24-F23-WEBLOAD'!AI171</f>
        <v>274178</v>
      </c>
      <c r="AE175" s="7">
        <f t="shared" si="46"/>
        <v>40617</v>
      </c>
      <c r="AF175" s="7">
        <f>'GE24-F23-WEBLOAD'!AA171</f>
        <v>319139</v>
      </c>
      <c r="AG175" s="7">
        <f>'GE24-F23-WEBLOAD'!AI171</f>
        <v>257492</v>
      </c>
      <c r="AH175" s="7">
        <f t="shared" si="47"/>
        <v>61647</v>
      </c>
      <c r="AI175">
        <f t="shared" si="48"/>
        <v>-21030</v>
      </c>
      <c r="AK175">
        <f>'EOS GE24-F23-WEBLOAD'!$AL171</f>
        <v>1353116.75</v>
      </c>
      <c r="AL175">
        <f>'GE24-F23-WEBLOAD'!$AL171</f>
        <v>1325628.75</v>
      </c>
      <c r="AM175">
        <f t="shared" si="49"/>
        <v>27488</v>
      </c>
      <c r="AO175">
        <f>'EOS GE25-F23-WEBLOAD'!AL171</f>
        <v>1358475.7967015598</v>
      </c>
      <c r="AP175">
        <f>'GE25-F23-WEBLOAD'!AL171</f>
        <v>1316811.7967015598</v>
      </c>
      <c r="AQ175">
        <f t="shared" si="50"/>
        <v>41664</v>
      </c>
      <c r="AS175" s="7"/>
    </row>
    <row r="176" spans="1:45" x14ac:dyDescent="0.25">
      <c r="A176">
        <v>578</v>
      </c>
      <c r="B176">
        <v>1</v>
      </c>
      <c r="C176" t="s">
        <v>223</v>
      </c>
      <c r="D176" s="7">
        <f>'EOS GE24-F23-WEBLOAD'!H172</f>
        <v>11874777</v>
      </c>
      <c r="E176">
        <f>'GE24-F23-WEBLOAD'!H172</f>
        <v>11417287</v>
      </c>
      <c r="F176">
        <f t="shared" si="39"/>
        <v>457490</v>
      </c>
      <c r="H176" s="7">
        <f>'EOS GE24-F23-WEBLOAD'!N172</f>
        <v>293624</v>
      </c>
      <c r="I176">
        <v>293624</v>
      </c>
      <c r="J176">
        <f t="shared" si="40"/>
        <v>0</v>
      </c>
      <c r="K176" s="7"/>
      <c r="M176" s="7">
        <f>'EOS GE25-F23-WEBLOAD'!H172</f>
        <v>11991807</v>
      </c>
      <c r="N176">
        <f>'GE25-F23-WEBLOAD'!H172</f>
        <v>11303361</v>
      </c>
      <c r="O176">
        <f t="shared" si="41"/>
        <v>688446</v>
      </c>
      <c r="Q176" s="7">
        <f>'EOS GE25-F23-WEBLOAD'!N172</f>
        <v>296518</v>
      </c>
      <c r="R176">
        <v>296518</v>
      </c>
      <c r="S176">
        <f t="shared" si="42"/>
        <v>0</v>
      </c>
      <c r="T176" s="7"/>
      <c r="U176" s="7">
        <f>'EOS GE25-F23-WEBLOAD'!AA172</f>
        <v>1192428</v>
      </c>
      <c r="V176" s="7">
        <v>1074094</v>
      </c>
      <c r="W176" s="7">
        <f t="shared" si="43"/>
        <v>118334</v>
      </c>
      <c r="X176" s="7">
        <f>'GE25-F23-WEBLOAD'!AA172</f>
        <v>1192428</v>
      </c>
      <c r="Y176" s="7">
        <f>'GE25-F23-WEBLOAD'!AI172</f>
        <v>1074094</v>
      </c>
      <c r="Z176" s="7">
        <f t="shared" si="44"/>
        <v>118334</v>
      </c>
      <c r="AA176">
        <f t="shared" si="45"/>
        <v>0</v>
      </c>
      <c r="AC176" s="7">
        <f>'EOS GE24-F23-WEBLOAD'!AA172</f>
        <v>1192428</v>
      </c>
      <c r="AD176" s="7">
        <f>'EOS GE24-F23-WEBLOAD'!AI172</f>
        <v>1074094</v>
      </c>
      <c r="AE176" s="7">
        <f t="shared" si="46"/>
        <v>118334</v>
      </c>
      <c r="AF176" s="7">
        <f>'GE24-F23-WEBLOAD'!AA172</f>
        <v>1204446</v>
      </c>
      <c r="AG176" s="7">
        <f>'GE24-F23-WEBLOAD'!AI172</f>
        <v>1021529</v>
      </c>
      <c r="AH176" s="7">
        <f t="shared" si="47"/>
        <v>182917</v>
      </c>
      <c r="AI176">
        <f t="shared" si="48"/>
        <v>-64583</v>
      </c>
      <c r="AK176">
        <f>'EOS GE24-F23-WEBLOAD'!$AL172</f>
        <v>3823237</v>
      </c>
      <c r="AL176">
        <f>'GE24-F23-WEBLOAD'!$AL172</f>
        <v>3759076</v>
      </c>
      <c r="AM176">
        <f t="shared" si="49"/>
        <v>64161</v>
      </c>
      <c r="AO176">
        <f>'EOS GE25-F23-WEBLOAD'!AL172</f>
        <v>3804269.2856945209</v>
      </c>
      <c r="AP176">
        <f>'GE25-F23-WEBLOAD'!AL172</f>
        <v>3708633.2856945209</v>
      </c>
      <c r="AQ176">
        <f t="shared" si="50"/>
        <v>95636</v>
      </c>
      <c r="AS176" s="7"/>
    </row>
    <row r="177" spans="1:45" x14ac:dyDescent="0.25">
      <c r="A177">
        <v>581</v>
      </c>
      <c r="B177">
        <v>1</v>
      </c>
      <c r="C177" t="s">
        <v>224</v>
      </c>
      <c r="D177" s="7">
        <f>'EOS GE24-F23-WEBLOAD'!H173</f>
        <v>3110740</v>
      </c>
      <c r="E177">
        <f>'GE24-F23-WEBLOAD'!H173</f>
        <v>2990895</v>
      </c>
      <c r="F177">
        <f t="shared" si="39"/>
        <v>119845</v>
      </c>
      <c r="H177" s="7">
        <f>'EOS GE24-F23-WEBLOAD'!N173</f>
        <v>159621</v>
      </c>
      <c r="I177">
        <v>159621</v>
      </c>
      <c r="J177">
        <f t="shared" si="40"/>
        <v>0</v>
      </c>
      <c r="K177" s="7"/>
      <c r="M177" s="7">
        <f>'EOS GE25-F23-WEBLOAD'!H173</f>
        <v>3308486</v>
      </c>
      <c r="N177">
        <f>'GE25-F23-WEBLOAD'!H173</f>
        <v>3118547</v>
      </c>
      <c r="O177">
        <f t="shared" si="41"/>
        <v>189939</v>
      </c>
      <c r="Q177" s="7">
        <f>'EOS GE25-F23-WEBLOAD'!N173</f>
        <v>163595</v>
      </c>
      <c r="R177">
        <v>163595</v>
      </c>
      <c r="S177">
        <f t="shared" si="42"/>
        <v>0</v>
      </c>
      <c r="T177" s="7"/>
      <c r="U177" s="7">
        <f>'EOS GE25-F23-WEBLOAD'!AA173</f>
        <v>328986</v>
      </c>
      <c r="V177" s="7">
        <v>288241</v>
      </c>
      <c r="W177" s="7">
        <f t="shared" si="43"/>
        <v>40745</v>
      </c>
      <c r="X177" s="7">
        <f>'GE25-F23-WEBLOAD'!AA173</f>
        <v>328986</v>
      </c>
      <c r="Y177" s="7">
        <f>'GE25-F23-WEBLOAD'!AI173</f>
        <v>288241</v>
      </c>
      <c r="Z177" s="7">
        <f t="shared" si="44"/>
        <v>40745</v>
      </c>
      <c r="AA177">
        <f t="shared" si="45"/>
        <v>0</v>
      </c>
      <c r="AC177" s="7">
        <f>'EOS GE24-F23-WEBLOAD'!AA173</f>
        <v>328986</v>
      </c>
      <c r="AD177" s="7">
        <f>'EOS GE24-F23-WEBLOAD'!AI173</f>
        <v>288241</v>
      </c>
      <c r="AE177" s="7">
        <f t="shared" si="46"/>
        <v>40745</v>
      </c>
      <c r="AF177" s="7">
        <f>'GE24-F23-WEBLOAD'!AA173</f>
        <v>315519</v>
      </c>
      <c r="AG177" s="7">
        <f>'GE24-F23-WEBLOAD'!AI173</f>
        <v>269178</v>
      </c>
      <c r="AH177" s="7">
        <f t="shared" si="47"/>
        <v>46341</v>
      </c>
      <c r="AI177">
        <f t="shared" si="48"/>
        <v>-5596</v>
      </c>
      <c r="AK177">
        <f>'EOS GE24-F23-WEBLOAD'!$AL173</f>
        <v>1589509</v>
      </c>
      <c r="AL177">
        <f>'GE24-F23-WEBLOAD'!$AL173</f>
        <v>1559802</v>
      </c>
      <c r="AM177">
        <f t="shared" si="49"/>
        <v>29707</v>
      </c>
      <c r="AO177">
        <f>'EOS GE25-F23-WEBLOAD'!AL173</f>
        <v>1654004.04303913</v>
      </c>
      <c r="AP177">
        <f>'GE25-F23-WEBLOAD'!AL173</f>
        <v>1608068.04303913</v>
      </c>
      <c r="AQ177">
        <f t="shared" si="50"/>
        <v>45936</v>
      </c>
      <c r="AS177" s="7"/>
    </row>
    <row r="178" spans="1:45" x14ac:dyDescent="0.25">
      <c r="A178">
        <v>592</v>
      </c>
      <c r="B178">
        <v>1</v>
      </c>
      <c r="C178" t="s">
        <v>225</v>
      </c>
      <c r="D178" s="7">
        <f>'EOS GE24-F23-WEBLOAD'!H174</f>
        <v>1414752</v>
      </c>
      <c r="E178">
        <f>'GE24-F23-WEBLOAD'!H174</f>
        <v>1360247</v>
      </c>
      <c r="F178">
        <f t="shared" si="39"/>
        <v>54505</v>
      </c>
      <c r="H178" s="7">
        <f>'EOS GE24-F23-WEBLOAD'!N174</f>
        <v>90833</v>
      </c>
      <c r="I178">
        <v>90833</v>
      </c>
      <c r="J178">
        <f t="shared" si="40"/>
        <v>0</v>
      </c>
      <c r="K178" s="7"/>
      <c r="M178" s="7">
        <f>'EOS GE25-F23-WEBLOAD'!H174</f>
        <v>1386302</v>
      </c>
      <c r="N178">
        <f>'GE25-F23-WEBLOAD'!H174</f>
        <v>1306715</v>
      </c>
      <c r="O178">
        <f t="shared" si="41"/>
        <v>79587</v>
      </c>
      <c r="Q178" s="7">
        <f>'EOS GE25-F23-WEBLOAD'!N174</f>
        <v>87307</v>
      </c>
      <c r="R178">
        <v>87307</v>
      </c>
      <c r="S178">
        <f t="shared" si="42"/>
        <v>0</v>
      </c>
      <c r="T178" s="7"/>
      <c r="U178" s="7">
        <f>'EOS GE25-F23-WEBLOAD'!AA174</f>
        <v>137850</v>
      </c>
      <c r="V178" s="7">
        <v>57239</v>
      </c>
      <c r="W178" s="7">
        <f t="shared" si="43"/>
        <v>80611</v>
      </c>
      <c r="X178" s="7">
        <f>'GE25-F23-WEBLOAD'!AA174</f>
        <v>137850</v>
      </c>
      <c r="Y178" s="7">
        <f>'GE25-F23-WEBLOAD'!AI174</f>
        <v>63128</v>
      </c>
      <c r="Z178" s="7">
        <f t="shared" si="44"/>
        <v>74722</v>
      </c>
      <c r="AA178">
        <f t="shared" si="45"/>
        <v>5889</v>
      </c>
      <c r="AC178" s="7">
        <f>'EOS GE24-F23-WEBLOAD'!AA174</f>
        <v>137850</v>
      </c>
      <c r="AD178" s="7">
        <f>'EOS GE24-F23-WEBLOAD'!AI174</f>
        <v>57239</v>
      </c>
      <c r="AE178" s="7">
        <f t="shared" si="46"/>
        <v>80611</v>
      </c>
      <c r="AF178" s="7">
        <f>'GE24-F23-WEBLOAD'!AA174</f>
        <v>143497</v>
      </c>
      <c r="AG178" s="7">
        <f>'GE24-F23-WEBLOAD'!AI174</f>
        <v>63077</v>
      </c>
      <c r="AH178" s="7">
        <f t="shared" si="47"/>
        <v>80420</v>
      </c>
      <c r="AI178">
        <f t="shared" si="48"/>
        <v>191</v>
      </c>
      <c r="AK178">
        <f>'EOS GE24-F23-WEBLOAD'!$AL174</f>
        <v>1021503.75</v>
      </c>
      <c r="AL178">
        <f>'GE24-F23-WEBLOAD'!$AL174</f>
        <v>1000117.75</v>
      </c>
      <c r="AM178">
        <f t="shared" si="49"/>
        <v>21386</v>
      </c>
      <c r="AO178">
        <f>'EOS GE25-F23-WEBLOAD'!AL174</f>
        <v>1004249.1609841301</v>
      </c>
      <c r="AP178">
        <f>'GE25-F23-WEBLOAD'!AL174</f>
        <v>972424.16098413011</v>
      </c>
      <c r="AQ178">
        <f t="shared" si="50"/>
        <v>31825</v>
      </c>
      <c r="AS178" s="7"/>
    </row>
    <row r="179" spans="1:45" x14ac:dyDescent="0.25">
      <c r="A179">
        <v>593</v>
      </c>
      <c r="B179">
        <v>1</v>
      </c>
      <c r="C179" t="s">
        <v>226</v>
      </c>
      <c r="D179" s="7">
        <f>'EOS GE24-F23-WEBLOAD'!H175</f>
        <v>8469951</v>
      </c>
      <c r="E179">
        <f>'GE24-F23-WEBLOAD'!H175</f>
        <v>8143636</v>
      </c>
      <c r="F179">
        <f t="shared" si="39"/>
        <v>326315</v>
      </c>
      <c r="H179" s="7">
        <f>'EOS GE24-F23-WEBLOAD'!N175</f>
        <v>327591</v>
      </c>
      <c r="I179">
        <v>327591</v>
      </c>
      <c r="J179">
        <f t="shared" si="40"/>
        <v>0</v>
      </c>
      <c r="K179" s="7"/>
      <c r="M179" s="7">
        <f>'EOS GE25-F23-WEBLOAD'!H175</f>
        <v>8639635</v>
      </c>
      <c r="N179">
        <f>'GE25-F23-WEBLOAD'!H175</f>
        <v>8143636</v>
      </c>
      <c r="O179">
        <f t="shared" si="41"/>
        <v>495999</v>
      </c>
      <c r="Q179" s="7">
        <f>'EOS GE25-F23-WEBLOAD'!N175</f>
        <v>334154</v>
      </c>
      <c r="R179">
        <v>334154</v>
      </c>
      <c r="S179">
        <f t="shared" si="42"/>
        <v>0</v>
      </c>
      <c r="T179" s="7"/>
      <c r="U179" s="7">
        <f>'EOS GE25-F23-WEBLOAD'!AA175</f>
        <v>859098</v>
      </c>
      <c r="V179" s="7">
        <v>629361</v>
      </c>
      <c r="W179" s="7">
        <f t="shared" si="43"/>
        <v>229737</v>
      </c>
      <c r="X179" s="7">
        <f>'GE25-F23-WEBLOAD'!AA175</f>
        <v>859098</v>
      </c>
      <c r="Y179" s="7">
        <f>'GE25-F23-WEBLOAD'!AI175</f>
        <v>694111</v>
      </c>
      <c r="Z179" s="7">
        <f t="shared" si="44"/>
        <v>164987</v>
      </c>
      <c r="AA179">
        <f t="shared" si="45"/>
        <v>64750</v>
      </c>
      <c r="AC179" s="7">
        <f>'EOS GE24-F23-WEBLOAD'!AA175</f>
        <v>859098</v>
      </c>
      <c r="AD179" s="7">
        <f>'EOS GE24-F23-WEBLOAD'!AI175</f>
        <v>629361</v>
      </c>
      <c r="AE179" s="7">
        <f t="shared" si="46"/>
        <v>229737</v>
      </c>
      <c r="AF179" s="7">
        <f>'GE24-F23-WEBLOAD'!AA175</f>
        <v>859098</v>
      </c>
      <c r="AG179" s="7">
        <f>'GE24-F23-WEBLOAD'!AI175</f>
        <v>627493</v>
      </c>
      <c r="AH179" s="7">
        <f t="shared" si="47"/>
        <v>231605</v>
      </c>
      <c r="AI179">
        <f t="shared" si="48"/>
        <v>-1868</v>
      </c>
      <c r="AK179">
        <f>'EOS GE24-F23-WEBLOAD'!$AL175</f>
        <v>4176071.25</v>
      </c>
      <c r="AL179">
        <f>'GE24-F23-WEBLOAD'!$AL175</f>
        <v>4088353.25</v>
      </c>
      <c r="AM179">
        <f t="shared" si="49"/>
        <v>87718</v>
      </c>
      <c r="AO179">
        <f>'EOS GE25-F23-WEBLOAD'!AL175</f>
        <v>4213571.5051318202</v>
      </c>
      <c r="AP179">
        <f>'GE25-F23-WEBLOAD'!AL175</f>
        <v>4080743.5051318202</v>
      </c>
      <c r="AQ179">
        <f t="shared" si="50"/>
        <v>132828</v>
      </c>
      <c r="AS179" s="7"/>
    </row>
    <row r="180" spans="1:45" x14ac:dyDescent="0.25">
      <c r="A180">
        <v>595</v>
      </c>
      <c r="B180">
        <v>1</v>
      </c>
      <c r="C180" t="s">
        <v>227</v>
      </c>
      <c r="D180" s="7">
        <f>'EOS GE24-F23-WEBLOAD'!H176</f>
        <v>14605776</v>
      </c>
      <c r="E180">
        <f>'GE24-F23-WEBLOAD'!H176</f>
        <v>14043071</v>
      </c>
      <c r="F180">
        <f t="shared" si="39"/>
        <v>562705</v>
      </c>
      <c r="H180" s="7">
        <f>'EOS GE24-F23-WEBLOAD'!N176</f>
        <v>312789</v>
      </c>
      <c r="I180">
        <v>312789</v>
      </c>
      <c r="J180">
        <f t="shared" si="40"/>
        <v>0</v>
      </c>
      <c r="K180" s="7"/>
      <c r="M180" s="7">
        <f>'EOS GE25-F23-WEBLOAD'!H176</f>
        <v>14835766</v>
      </c>
      <c r="N180">
        <f>'GE25-F23-WEBLOAD'!H176</f>
        <v>13984049</v>
      </c>
      <c r="O180">
        <f t="shared" si="41"/>
        <v>851717</v>
      </c>
      <c r="Q180" s="7">
        <f>'EOS GE25-F23-WEBLOAD'!N176</f>
        <v>314194</v>
      </c>
      <c r="R180">
        <v>314194</v>
      </c>
      <c r="S180">
        <f t="shared" si="42"/>
        <v>0</v>
      </c>
      <c r="T180" s="7"/>
      <c r="U180" s="7">
        <f>'EOS GE25-F23-WEBLOAD'!AA176</f>
        <v>1475222</v>
      </c>
      <c r="V180" s="7">
        <v>1052505</v>
      </c>
      <c r="W180" s="7">
        <f t="shared" si="43"/>
        <v>422717</v>
      </c>
      <c r="X180" s="7">
        <f>'GE25-F23-WEBLOAD'!AA176</f>
        <v>1475222</v>
      </c>
      <c r="Y180" s="7">
        <f>'GE25-F23-WEBLOAD'!AI176</f>
        <v>1160789</v>
      </c>
      <c r="Z180" s="7">
        <f t="shared" si="44"/>
        <v>314433</v>
      </c>
      <c r="AA180">
        <f t="shared" si="45"/>
        <v>108284</v>
      </c>
      <c r="AC180" s="7">
        <f>'EOS GE24-F23-WEBLOAD'!AA176</f>
        <v>1475222</v>
      </c>
      <c r="AD180" s="7">
        <f>'EOS GE24-F23-WEBLOAD'!AI176</f>
        <v>1052505</v>
      </c>
      <c r="AE180" s="7">
        <f t="shared" si="46"/>
        <v>422717</v>
      </c>
      <c r="AF180" s="7">
        <f>'GE24-F23-WEBLOAD'!AA176</f>
        <v>1481449</v>
      </c>
      <c r="AG180" s="7">
        <f>'GE24-F23-WEBLOAD'!AI176</f>
        <v>1108665</v>
      </c>
      <c r="AH180" s="7">
        <f t="shared" si="47"/>
        <v>372784</v>
      </c>
      <c r="AI180">
        <f t="shared" si="48"/>
        <v>49933</v>
      </c>
      <c r="AK180">
        <f>'EOS GE24-F23-WEBLOAD'!$AL176</f>
        <v>3941276.75</v>
      </c>
      <c r="AL180">
        <f>'GE24-F23-WEBLOAD'!$AL176</f>
        <v>3880200.75</v>
      </c>
      <c r="AM180">
        <f t="shared" si="49"/>
        <v>61076</v>
      </c>
      <c r="AO180">
        <f>'EOS GE25-F23-WEBLOAD'!AL176</f>
        <v>3963652.1003549993</v>
      </c>
      <c r="AP180">
        <f>'GE25-F23-WEBLOAD'!AL176</f>
        <v>3871094.1003549993</v>
      </c>
      <c r="AQ180">
        <f t="shared" si="50"/>
        <v>92558</v>
      </c>
      <c r="AS180" s="7"/>
    </row>
    <row r="181" spans="1:45" x14ac:dyDescent="0.25">
      <c r="A181">
        <v>599</v>
      </c>
      <c r="B181">
        <v>1</v>
      </c>
      <c r="C181" t="s">
        <v>228</v>
      </c>
      <c r="D181" s="7">
        <f>'EOS GE24-F23-WEBLOAD'!H177</f>
        <v>3955880</v>
      </c>
      <c r="E181">
        <f>'GE24-F23-WEBLOAD'!H177</f>
        <v>3803475</v>
      </c>
      <c r="F181">
        <f t="shared" si="39"/>
        <v>152405</v>
      </c>
      <c r="H181" s="7">
        <f>'EOS GE24-F23-WEBLOAD'!N177</f>
        <v>239277</v>
      </c>
      <c r="I181">
        <v>239277</v>
      </c>
      <c r="J181">
        <f t="shared" si="40"/>
        <v>0</v>
      </c>
      <c r="K181" s="7"/>
      <c r="M181" s="7">
        <f>'EOS GE25-F23-WEBLOAD'!H177</f>
        <v>3873492</v>
      </c>
      <c r="N181">
        <f>'GE25-F23-WEBLOAD'!H177</f>
        <v>3651116</v>
      </c>
      <c r="O181">
        <f t="shared" si="41"/>
        <v>222376</v>
      </c>
      <c r="Q181" s="7">
        <f>'EOS GE25-F23-WEBLOAD'!N177</f>
        <v>239506</v>
      </c>
      <c r="R181">
        <v>239506</v>
      </c>
      <c r="S181">
        <f t="shared" si="42"/>
        <v>0</v>
      </c>
      <c r="T181" s="7"/>
      <c r="U181" s="7">
        <f>'EOS GE25-F23-WEBLOAD'!AA177</f>
        <v>385168</v>
      </c>
      <c r="V181" s="7">
        <v>316111</v>
      </c>
      <c r="W181" s="7">
        <f t="shared" si="43"/>
        <v>69057</v>
      </c>
      <c r="X181" s="7">
        <f>'GE25-F23-WEBLOAD'!AA177</f>
        <v>385168</v>
      </c>
      <c r="Y181" s="7">
        <f>'GE25-F23-WEBLOAD'!AI177</f>
        <v>326953</v>
      </c>
      <c r="Z181" s="7">
        <f t="shared" si="44"/>
        <v>58215</v>
      </c>
      <c r="AA181">
        <f t="shared" si="45"/>
        <v>10842</v>
      </c>
      <c r="AC181" s="7">
        <f>'EOS GE24-F23-WEBLOAD'!AA177</f>
        <v>385168</v>
      </c>
      <c r="AD181" s="7">
        <f>'EOS GE24-F23-WEBLOAD'!AI177</f>
        <v>316111</v>
      </c>
      <c r="AE181" s="7">
        <f t="shared" si="46"/>
        <v>69057</v>
      </c>
      <c r="AF181" s="7">
        <f>'GE24-F23-WEBLOAD'!AA177</f>
        <v>401241</v>
      </c>
      <c r="AG181" s="7">
        <f>'GE24-F23-WEBLOAD'!AI177</f>
        <v>302023</v>
      </c>
      <c r="AH181" s="7">
        <f t="shared" si="47"/>
        <v>99218</v>
      </c>
      <c r="AI181">
        <f t="shared" si="48"/>
        <v>-30161</v>
      </c>
      <c r="AK181">
        <f>'EOS GE24-F23-WEBLOAD'!$AL177</f>
        <v>2106666</v>
      </c>
      <c r="AL181">
        <f>'GE24-F23-WEBLOAD'!$AL177</f>
        <v>2063597</v>
      </c>
      <c r="AM181">
        <f t="shared" si="49"/>
        <v>43069</v>
      </c>
      <c r="AO181">
        <f>'EOS GE25-F23-WEBLOAD'!AL177</f>
        <v>2115623.9699310102</v>
      </c>
      <c r="AP181">
        <f>'GE25-F23-WEBLOAD'!AL177</f>
        <v>2049066.9699310102</v>
      </c>
      <c r="AQ181">
        <f t="shared" si="50"/>
        <v>66557</v>
      </c>
      <c r="AS181" s="7"/>
    </row>
    <row r="182" spans="1:45" x14ac:dyDescent="0.25">
      <c r="A182">
        <v>600</v>
      </c>
      <c r="B182">
        <v>1</v>
      </c>
      <c r="C182" t="s">
        <v>229</v>
      </c>
      <c r="D182" s="7">
        <f>'EOS GE24-F23-WEBLOAD'!H178</f>
        <v>1774507</v>
      </c>
      <c r="E182">
        <f>'GE24-F23-WEBLOAD'!H178</f>
        <v>1706142</v>
      </c>
      <c r="F182">
        <f t="shared" si="39"/>
        <v>68365</v>
      </c>
      <c r="H182" s="7">
        <f>'EOS GE24-F23-WEBLOAD'!N178</f>
        <v>131107</v>
      </c>
      <c r="I182">
        <v>131107</v>
      </c>
      <c r="J182">
        <f t="shared" si="40"/>
        <v>0</v>
      </c>
      <c r="K182" s="7"/>
      <c r="M182" s="7">
        <f>'EOS GE25-F23-WEBLOAD'!H178</f>
        <v>1852286</v>
      </c>
      <c r="N182">
        <f>'GE25-F23-WEBLOAD'!H178</f>
        <v>1745947</v>
      </c>
      <c r="O182">
        <f t="shared" si="41"/>
        <v>106339</v>
      </c>
      <c r="Q182" s="7">
        <f>'EOS GE25-F23-WEBLOAD'!N178</f>
        <v>135996</v>
      </c>
      <c r="R182">
        <v>135996</v>
      </c>
      <c r="S182">
        <f t="shared" si="42"/>
        <v>0</v>
      </c>
      <c r="T182" s="7"/>
      <c r="U182" s="7">
        <f>'EOS GE25-F23-WEBLOAD'!AA178</f>
        <v>184186</v>
      </c>
      <c r="V182" s="7">
        <v>163540</v>
      </c>
      <c r="W182" s="7">
        <f t="shared" si="43"/>
        <v>20646</v>
      </c>
      <c r="X182" s="7">
        <f>'GE25-F23-WEBLOAD'!AA178</f>
        <v>184186</v>
      </c>
      <c r="Y182" s="7">
        <f>'GE25-F23-WEBLOAD'!AI178</f>
        <v>163540</v>
      </c>
      <c r="Z182" s="7">
        <f t="shared" si="44"/>
        <v>20646</v>
      </c>
      <c r="AA182">
        <f t="shared" si="45"/>
        <v>0</v>
      </c>
      <c r="AC182" s="7">
        <f>'EOS GE24-F23-WEBLOAD'!AA178</f>
        <v>184186</v>
      </c>
      <c r="AD182" s="7">
        <f>'EOS GE24-F23-WEBLOAD'!AI178</f>
        <v>163540</v>
      </c>
      <c r="AE182" s="7">
        <f t="shared" si="46"/>
        <v>20646</v>
      </c>
      <c r="AF182" s="7">
        <f>'GE24-F23-WEBLOAD'!AA178</f>
        <v>179986</v>
      </c>
      <c r="AG182" s="7">
        <f>'GE24-F23-WEBLOAD'!AI178</f>
        <v>158155</v>
      </c>
      <c r="AH182" s="7">
        <f t="shared" si="47"/>
        <v>21831</v>
      </c>
      <c r="AI182">
        <f t="shared" si="48"/>
        <v>-1185</v>
      </c>
      <c r="AK182">
        <f>'EOS GE24-F23-WEBLOAD'!$AL178</f>
        <v>850618.75</v>
      </c>
      <c r="AL182">
        <f>'GE24-F23-WEBLOAD'!$AL178</f>
        <v>833645.75</v>
      </c>
      <c r="AM182">
        <f t="shared" si="49"/>
        <v>16973</v>
      </c>
      <c r="AO182">
        <f>'EOS GE25-F23-WEBLOAD'!AL178</f>
        <v>872157.40759614995</v>
      </c>
      <c r="AP182">
        <f>'GE25-F23-WEBLOAD'!AL178</f>
        <v>846061.40759614995</v>
      </c>
      <c r="AQ182">
        <f t="shared" si="50"/>
        <v>26096</v>
      </c>
      <c r="AS182" s="7"/>
    </row>
    <row r="183" spans="1:45" x14ac:dyDescent="0.25">
      <c r="A183">
        <v>601</v>
      </c>
      <c r="B183">
        <v>1</v>
      </c>
      <c r="C183" t="s">
        <v>230</v>
      </c>
      <c r="D183" s="7">
        <f>'EOS GE24-F23-WEBLOAD'!H179</f>
        <v>4589734</v>
      </c>
      <c r="E183">
        <f>'GE24-F23-WEBLOAD'!H179</f>
        <v>4412909</v>
      </c>
      <c r="F183">
        <f t="shared" si="39"/>
        <v>176825</v>
      </c>
      <c r="H183" s="7">
        <f>'EOS GE24-F23-WEBLOAD'!N179</f>
        <v>240153</v>
      </c>
      <c r="I183">
        <v>240153</v>
      </c>
      <c r="J183">
        <f t="shared" si="40"/>
        <v>0</v>
      </c>
      <c r="K183" s="7"/>
      <c r="M183" s="7">
        <f>'EOS GE25-F23-WEBLOAD'!H179</f>
        <v>4538975</v>
      </c>
      <c r="N183">
        <f>'GE25-F23-WEBLOAD'!H179</f>
        <v>4278394</v>
      </c>
      <c r="O183">
        <f t="shared" si="41"/>
        <v>260581</v>
      </c>
      <c r="Q183" s="7">
        <f>'EOS GE25-F23-WEBLOAD'!N179</f>
        <v>240489</v>
      </c>
      <c r="R183">
        <v>240489</v>
      </c>
      <c r="S183">
        <f t="shared" si="42"/>
        <v>0</v>
      </c>
      <c r="T183" s="7"/>
      <c r="U183" s="7">
        <f>'EOS GE25-F23-WEBLOAD'!AA179</f>
        <v>451342</v>
      </c>
      <c r="V183" s="7">
        <v>332380</v>
      </c>
      <c r="W183" s="7">
        <f t="shared" si="43"/>
        <v>118962</v>
      </c>
      <c r="X183" s="7">
        <f>'GE25-F23-WEBLOAD'!AA179</f>
        <v>451342</v>
      </c>
      <c r="Y183" s="7">
        <f>'GE25-F23-WEBLOAD'!AI179</f>
        <v>366576</v>
      </c>
      <c r="Z183" s="7">
        <f t="shared" si="44"/>
        <v>84766</v>
      </c>
      <c r="AA183">
        <f t="shared" si="45"/>
        <v>34196</v>
      </c>
      <c r="AC183" s="7">
        <f>'EOS GE24-F23-WEBLOAD'!AA179</f>
        <v>451342</v>
      </c>
      <c r="AD183" s="7">
        <f>'EOS GE24-F23-WEBLOAD'!AI179</f>
        <v>332380</v>
      </c>
      <c r="AE183" s="7">
        <f t="shared" si="46"/>
        <v>118962</v>
      </c>
      <c r="AF183" s="7">
        <f>'GE24-F23-WEBLOAD'!AA179</f>
        <v>465532</v>
      </c>
      <c r="AG183" s="7">
        <f>'GE24-F23-WEBLOAD'!AI179</f>
        <v>317853</v>
      </c>
      <c r="AH183" s="7">
        <f t="shared" si="47"/>
        <v>147679</v>
      </c>
      <c r="AI183">
        <f t="shared" si="48"/>
        <v>-28717</v>
      </c>
      <c r="AK183">
        <f>'EOS GE24-F23-WEBLOAD'!$AL179</f>
        <v>2477577.5</v>
      </c>
      <c r="AL183">
        <f>'GE24-F23-WEBLOAD'!$AL179</f>
        <v>2422061.5</v>
      </c>
      <c r="AM183">
        <f t="shared" si="49"/>
        <v>55516</v>
      </c>
      <c r="AO183">
        <f>'EOS GE25-F23-WEBLOAD'!AL179</f>
        <v>2501265.9513667198</v>
      </c>
      <c r="AP183">
        <f>'GE25-F23-WEBLOAD'!AL179</f>
        <v>2415704.9513667198</v>
      </c>
      <c r="AQ183">
        <f t="shared" si="50"/>
        <v>85561</v>
      </c>
      <c r="AS183" s="7"/>
    </row>
    <row r="184" spans="1:45" x14ac:dyDescent="0.25">
      <c r="A184">
        <v>621</v>
      </c>
      <c r="B184">
        <v>1</v>
      </c>
      <c r="C184" t="s">
        <v>231</v>
      </c>
      <c r="D184" s="7">
        <f>'EOS GE24-F23-WEBLOAD'!H180</f>
        <v>86384076</v>
      </c>
      <c r="E184">
        <f>'GE24-F23-WEBLOAD'!H180</f>
        <v>83056026</v>
      </c>
      <c r="F184">
        <f t="shared" si="39"/>
        <v>3328050</v>
      </c>
      <c r="H184" s="7">
        <f>'EOS GE24-F23-WEBLOAD'!N180</f>
        <v>707910.59094560659</v>
      </c>
      <c r="I184">
        <v>368113.50729171548</v>
      </c>
      <c r="J184">
        <f t="shared" si="40"/>
        <v>339797.08365389111</v>
      </c>
      <c r="K184" s="7"/>
      <c r="M184" s="7">
        <f>'EOS GE25-F23-WEBLOAD'!H180</f>
        <v>87932637</v>
      </c>
      <c r="N184">
        <f>'GE25-F23-WEBLOAD'!H180</f>
        <v>82884451</v>
      </c>
      <c r="O184">
        <f t="shared" si="41"/>
        <v>5048186</v>
      </c>
      <c r="Q184" s="7">
        <f>'EOS GE25-F23-WEBLOAD'!N180</f>
        <v>707780.14548014104</v>
      </c>
      <c r="R184">
        <v>368045.67564967333</v>
      </c>
      <c r="S184">
        <f t="shared" si="42"/>
        <v>339734.46983046771</v>
      </c>
      <c r="T184" s="7"/>
      <c r="U184" s="7">
        <f>'EOS GE25-F23-WEBLOAD'!AA180</f>
        <v>8743748</v>
      </c>
      <c r="V184" s="7">
        <v>8743748</v>
      </c>
      <c r="W184" s="7">
        <f t="shared" si="43"/>
        <v>0</v>
      </c>
      <c r="X184" s="7">
        <f>'GE25-F23-WEBLOAD'!AA180</f>
        <v>8743748</v>
      </c>
      <c r="Y184" s="7">
        <f>'GE25-F23-WEBLOAD'!AI180</f>
        <v>8743748</v>
      </c>
      <c r="Z184" s="7">
        <f t="shared" si="44"/>
        <v>0</v>
      </c>
      <c r="AA184">
        <f t="shared" si="45"/>
        <v>0</v>
      </c>
      <c r="AC184" s="7">
        <f>'EOS GE24-F23-WEBLOAD'!AA180</f>
        <v>8743748</v>
      </c>
      <c r="AD184" s="7">
        <f>'EOS GE24-F23-WEBLOAD'!AI180</f>
        <v>8743748</v>
      </c>
      <c r="AE184" s="7">
        <f t="shared" si="46"/>
        <v>0</v>
      </c>
      <c r="AF184" s="7">
        <f>'GE24-F23-WEBLOAD'!AA180</f>
        <v>8761848</v>
      </c>
      <c r="AG184" s="7">
        <f>'GE24-F23-WEBLOAD'!AI180</f>
        <v>8681746</v>
      </c>
      <c r="AH184" s="7">
        <f t="shared" si="47"/>
        <v>80102</v>
      </c>
      <c r="AI184">
        <f t="shared" si="48"/>
        <v>-80102</v>
      </c>
      <c r="AK184">
        <f>'EOS GE24-F23-WEBLOAD'!$AL180</f>
        <v>46873119.757291719</v>
      </c>
      <c r="AL184">
        <f>'GE24-F23-WEBLOAD'!$AL180</f>
        <v>46551688.757291719</v>
      </c>
      <c r="AM184">
        <f t="shared" si="49"/>
        <v>321431</v>
      </c>
      <c r="AO184">
        <f>'EOS GE25-F23-WEBLOAD'!AL180</f>
        <v>46865381.056553781</v>
      </c>
      <c r="AP184">
        <f>'GE25-F23-WEBLOAD'!AL180</f>
        <v>46430045.890553802</v>
      </c>
      <c r="AQ184">
        <f t="shared" si="50"/>
        <v>435335.16599997878</v>
      </c>
      <c r="AS184" s="7"/>
    </row>
    <row r="185" spans="1:45" x14ac:dyDescent="0.25">
      <c r="A185">
        <v>622</v>
      </c>
      <c r="B185">
        <v>1</v>
      </c>
      <c r="C185" t="s">
        <v>232</v>
      </c>
      <c r="D185" s="7">
        <f>'EOS GE24-F23-WEBLOAD'!H181</f>
        <v>80189720</v>
      </c>
      <c r="E185">
        <f>'GE24-F23-WEBLOAD'!H181</f>
        <v>77100315</v>
      </c>
      <c r="F185">
        <f t="shared" si="39"/>
        <v>3089405</v>
      </c>
      <c r="H185" s="7">
        <f>'EOS GE24-F23-WEBLOAD'!N181</f>
        <v>598933.76128421666</v>
      </c>
      <c r="I185">
        <v>311445.55586779269</v>
      </c>
      <c r="J185">
        <f t="shared" si="40"/>
        <v>287488.20541642397</v>
      </c>
      <c r="K185" s="7"/>
      <c r="M185" s="7">
        <f>'EOS GE25-F23-WEBLOAD'!H181</f>
        <v>80390977</v>
      </c>
      <c r="N185">
        <f>'GE25-F23-WEBLOAD'!H181</f>
        <v>75775756</v>
      </c>
      <c r="O185">
        <f t="shared" si="41"/>
        <v>4615221</v>
      </c>
      <c r="Q185" s="7">
        <f>'EOS GE25-F23-WEBLOAD'!N181</f>
        <v>603954.45602653502</v>
      </c>
      <c r="R185">
        <v>315118.65113379824</v>
      </c>
      <c r="S185">
        <f t="shared" si="42"/>
        <v>288835.80489273678</v>
      </c>
      <c r="T185" s="7"/>
      <c r="U185" s="7">
        <f>'EOS GE25-F23-WEBLOAD'!AA181</f>
        <v>7993829</v>
      </c>
      <c r="V185" s="7">
        <v>7779979</v>
      </c>
      <c r="W185" s="7">
        <f t="shared" si="43"/>
        <v>213850</v>
      </c>
      <c r="X185" s="7">
        <f>'GE25-F23-WEBLOAD'!AA181</f>
        <v>7993829</v>
      </c>
      <c r="Y185" s="7">
        <f>'GE25-F23-WEBLOAD'!AI181</f>
        <v>7779979</v>
      </c>
      <c r="Z185" s="7">
        <f t="shared" si="44"/>
        <v>213850</v>
      </c>
      <c r="AA185">
        <f t="shared" si="45"/>
        <v>0</v>
      </c>
      <c r="AC185" s="7">
        <f>'EOS GE24-F23-WEBLOAD'!AA181</f>
        <v>7993829</v>
      </c>
      <c r="AD185" s="7">
        <f>'EOS GE24-F23-WEBLOAD'!AI181</f>
        <v>7779979</v>
      </c>
      <c r="AE185" s="7">
        <f t="shared" si="46"/>
        <v>213850</v>
      </c>
      <c r="AF185" s="7">
        <f>'GE24-F23-WEBLOAD'!AA181</f>
        <v>8133561</v>
      </c>
      <c r="AG185" s="7">
        <f>'GE24-F23-WEBLOAD'!AI181</f>
        <v>7519340</v>
      </c>
      <c r="AH185" s="7">
        <f t="shared" si="47"/>
        <v>614221</v>
      </c>
      <c r="AI185">
        <f t="shared" si="48"/>
        <v>-400371</v>
      </c>
      <c r="AK185">
        <f>'EOS GE24-F23-WEBLOAD'!$AL181</f>
        <v>43044627.305867791</v>
      </c>
      <c r="AL185">
        <f>'GE24-F23-WEBLOAD'!$AL181</f>
        <v>42325095.305867791</v>
      </c>
      <c r="AM185">
        <f t="shared" si="49"/>
        <v>719532</v>
      </c>
      <c r="AO185">
        <f>'EOS GE25-F23-WEBLOAD'!AL181</f>
        <v>43279431.07526356</v>
      </c>
      <c r="AP185">
        <f>'GE25-F23-WEBLOAD'!AL181</f>
        <v>42208678.873263553</v>
      </c>
      <c r="AQ185">
        <f t="shared" si="50"/>
        <v>1070752.202000007</v>
      </c>
      <c r="AS185" s="7"/>
    </row>
    <row r="186" spans="1:45" x14ac:dyDescent="0.25">
      <c r="A186">
        <v>623</v>
      </c>
      <c r="B186">
        <v>1</v>
      </c>
      <c r="C186" t="s">
        <v>233</v>
      </c>
      <c r="D186" s="7">
        <f>'EOS GE24-F23-WEBLOAD'!H182</f>
        <v>57012634</v>
      </c>
      <c r="E186">
        <f>'GE24-F23-WEBLOAD'!H182</f>
        <v>54816154</v>
      </c>
      <c r="F186">
        <f t="shared" si="39"/>
        <v>2196480</v>
      </c>
      <c r="H186" s="7">
        <f>'EOS GE24-F23-WEBLOAD'!N182</f>
        <v>90704.932514300046</v>
      </c>
      <c r="I186">
        <v>47166.564907436026</v>
      </c>
      <c r="J186">
        <f t="shared" si="40"/>
        <v>43538.36760686402</v>
      </c>
      <c r="K186" s="7"/>
      <c r="M186" s="7">
        <f>'EOS GE25-F23-WEBLOAD'!H182</f>
        <v>58358671</v>
      </c>
      <c r="N186">
        <f>'GE25-F23-WEBLOAD'!H182</f>
        <v>55008318</v>
      </c>
      <c r="O186">
        <f t="shared" si="41"/>
        <v>3350353</v>
      </c>
      <c r="Q186" s="7">
        <f>'EOS GE25-F23-WEBLOAD'!N182</f>
        <v>64325.374879259005</v>
      </c>
      <c r="R186">
        <v>33449.194937214685</v>
      </c>
      <c r="S186">
        <f t="shared" si="42"/>
        <v>30876.17994204432</v>
      </c>
      <c r="T186" s="7"/>
      <c r="U186" s="7">
        <f>'EOS GE25-F23-WEBLOAD'!AA182</f>
        <v>5803005</v>
      </c>
      <c r="V186" s="7">
        <v>5803005</v>
      </c>
      <c r="W186" s="7">
        <f t="shared" si="43"/>
        <v>0</v>
      </c>
      <c r="X186" s="7">
        <f>'GE25-F23-WEBLOAD'!AA182</f>
        <v>5803005</v>
      </c>
      <c r="Y186" s="7">
        <f>'GE25-F23-WEBLOAD'!AI182</f>
        <v>5803005</v>
      </c>
      <c r="Z186" s="7">
        <f t="shared" si="44"/>
        <v>0</v>
      </c>
      <c r="AA186">
        <f t="shared" si="45"/>
        <v>0</v>
      </c>
      <c r="AC186" s="7">
        <f>'EOS GE24-F23-WEBLOAD'!AA182</f>
        <v>5803005</v>
      </c>
      <c r="AD186" s="7">
        <f>'EOS GE24-F23-WEBLOAD'!AI182</f>
        <v>5803005</v>
      </c>
      <c r="AE186" s="7">
        <f t="shared" si="46"/>
        <v>0</v>
      </c>
      <c r="AF186" s="7">
        <f>'GE24-F23-WEBLOAD'!AA182</f>
        <v>5782733</v>
      </c>
      <c r="AG186" s="7">
        <f>'GE24-F23-WEBLOAD'!AI182</f>
        <v>5782733</v>
      </c>
      <c r="AH186" s="7">
        <f t="shared" si="47"/>
        <v>0</v>
      </c>
      <c r="AI186">
        <f t="shared" si="48"/>
        <v>0</v>
      </c>
      <c r="AK186">
        <f>'EOS GE24-F23-WEBLOAD'!$AL182</f>
        <v>34561738.064907432</v>
      </c>
      <c r="AL186">
        <f>'GE24-F23-WEBLOAD'!$AL182</f>
        <v>34191035.064907432</v>
      </c>
      <c r="AM186">
        <f t="shared" si="49"/>
        <v>370703</v>
      </c>
      <c r="AO186">
        <f>'EOS GE25-F23-WEBLOAD'!AL182</f>
        <v>35059506.544468537</v>
      </c>
      <c r="AP186">
        <f>'GE25-F23-WEBLOAD'!AL182</f>
        <v>34515330.336468533</v>
      </c>
      <c r="AQ186">
        <f t="shared" si="50"/>
        <v>544176.20800000429</v>
      </c>
      <c r="AS186" s="7"/>
    </row>
    <row r="187" spans="1:45" x14ac:dyDescent="0.25">
      <c r="A187">
        <v>624</v>
      </c>
      <c r="B187">
        <v>1</v>
      </c>
      <c r="C187" t="s">
        <v>234</v>
      </c>
      <c r="D187" s="7">
        <f>'EOS GE24-F23-WEBLOAD'!H183</f>
        <v>65247030</v>
      </c>
      <c r="E187">
        <f>'GE24-F23-WEBLOAD'!H183</f>
        <v>62733310</v>
      </c>
      <c r="F187">
        <f t="shared" si="39"/>
        <v>2513720</v>
      </c>
      <c r="H187" s="7">
        <f>'EOS GE24-F23-WEBLOAD'!N183</f>
        <v>324797.9594417279</v>
      </c>
      <c r="I187">
        <v>168894.93890969851</v>
      </c>
      <c r="J187">
        <f t="shared" si="40"/>
        <v>155903.02053202939</v>
      </c>
      <c r="K187" s="7"/>
      <c r="M187" s="7">
        <f>'EOS GE25-F23-WEBLOAD'!H183</f>
        <v>68501104</v>
      </c>
      <c r="N187">
        <f>'GE25-F23-WEBLOAD'!H183</f>
        <v>64568477</v>
      </c>
      <c r="O187">
        <f t="shared" si="41"/>
        <v>3932627</v>
      </c>
      <c r="Q187" s="7">
        <f>'EOS GE25-F23-WEBLOAD'!N183</f>
        <v>315759.43115822092</v>
      </c>
      <c r="R187">
        <v>164844.64420227488</v>
      </c>
      <c r="S187">
        <f t="shared" si="42"/>
        <v>150914.78695594604</v>
      </c>
      <c r="T187" s="7"/>
      <c r="U187" s="7">
        <f>'EOS GE25-F23-WEBLOAD'!AA183</f>
        <v>6811537</v>
      </c>
      <c r="V187" s="7">
        <v>6811537</v>
      </c>
      <c r="W187" s="7">
        <f t="shared" si="43"/>
        <v>0</v>
      </c>
      <c r="X187" s="7">
        <f>'GE25-F23-WEBLOAD'!AA183</f>
        <v>6811537</v>
      </c>
      <c r="Y187" s="7">
        <f>'GE25-F23-WEBLOAD'!AI183</f>
        <v>6811537</v>
      </c>
      <c r="Z187" s="7">
        <f t="shared" si="44"/>
        <v>0</v>
      </c>
      <c r="AA187">
        <f t="shared" si="45"/>
        <v>0</v>
      </c>
      <c r="AC187" s="7">
        <f>'EOS GE24-F23-WEBLOAD'!AA183</f>
        <v>6811537</v>
      </c>
      <c r="AD187" s="7">
        <f>'EOS GE24-F23-WEBLOAD'!AI183</f>
        <v>6811537</v>
      </c>
      <c r="AE187" s="7">
        <f t="shared" si="46"/>
        <v>0</v>
      </c>
      <c r="AF187" s="7">
        <f>'GE24-F23-WEBLOAD'!AA183</f>
        <v>6617939</v>
      </c>
      <c r="AG187" s="7">
        <f>'GE24-F23-WEBLOAD'!AI183</f>
        <v>6617939</v>
      </c>
      <c r="AH187" s="7">
        <f t="shared" si="47"/>
        <v>0</v>
      </c>
      <c r="AI187">
        <f t="shared" si="48"/>
        <v>0</v>
      </c>
      <c r="AK187">
        <f>'EOS GE24-F23-WEBLOAD'!$AL183</f>
        <v>28960092.438909695</v>
      </c>
      <c r="AL187">
        <f>'GE24-F23-WEBLOAD'!$AL183</f>
        <v>28786723.438909709</v>
      </c>
      <c r="AM187">
        <f t="shared" si="49"/>
        <v>173368.9999999851</v>
      </c>
      <c r="AO187">
        <f>'EOS GE25-F23-WEBLOAD'!AL183</f>
        <v>30169205.701877564</v>
      </c>
      <c r="AP187">
        <f>'GE25-F23-WEBLOAD'!AL183</f>
        <v>29921466.305877566</v>
      </c>
      <c r="AQ187">
        <f t="shared" si="50"/>
        <v>247739.39599999785</v>
      </c>
      <c r="AS187" s="7"/>
    </row>
    <row r="188" spans="1:45" x14ac:dyDescent="0.25">
      <c r="A188">
        <v>625</v>
      </c>
      <c r="B188">
        <v>1</v>
      </c>
      <c r="C188" t="s">
        <v>235</v>
      </c>
      <c r="D188" s="7">
        <f>'EOS GE24-F23-WEBLOAD'!H184</f>
        <v>245255970</v>
      </c>
      <c r="E188">
        <f>'GE24-F23-WEBLOAD'!H184</f>
        <v>235807190</v>
      </c>
      <c r="F188">
        <f t="shared" si="39"/>
        <v>9448780</v>
      </c>
      <c r="H188" s="7">
        <f>'EOS GE24-F23-WEBLOAD'!N184</f>
        <v>0</v>
      </c>
      <c r="I188">
        <v>0</v>
      </c>
      <c r="J188">
        <f t="shared" si="40"/>
        <v>0</v>
      </c>
      <c r="K188" s="7"/>
      <c r="M188" s="7">
        <f>'EOS GE25-F23-WEBLOAD'!H184</f>
        <v>246965695</v>
      </c>
      <c r="N188">
        <f>'GE25-F23-WEBLOAD'!H184</f>
        <v>232787470</v>
      </c>
      <c r="O188">
        <f t="shared" si="41"/>
        <v>14178225</v>
      </c>
      <c r="Q188" s="7">
        <f>'EOS GE25-F23-WEBLOAD'!N184</f>
        <v>0</v>
      </c>
      <c r="R188">
        <v>0</v>
      </c>
      <c r="S188">
        <f t="shared" si="42"/>
        <v>0</v>
      </c>
      <c r="T188" s="7"/>
      <c r="U188" s="7">
        <f>'EOS GE25-F23-WEBLOAD'!AA184</f>
        <v>24557501</v>
      </c>
      <c r="V188" s="7">
        <v>22282391</v>
      </c>
      <c r="W188" s="7">
        <f t="shared" si="43"/>
        <v>2275110</v>
      </c>
      <c r="X188" s="7">
        <f>'GE25-F23-WEBLOAD'!AA184</f>
        <v>24557501</v>
      </c>
      <c r="Y188" s="7">
        <f>'GE25-F23-WEBLOAD'!AI184</f>
        <v>22282391</v>
      </c>
      <c r="Z188" s="7">
        <f t="shared" si="44"/>
        <v>2275110</v>
      </c>
      <c r="AA188">
        <f t="shared" si="45"/>
        <v>0</v>
      </c>
      <c r="AC188" s="7">
        <f>'EOS GE24-F23-WEBLOAD'!AA184</f>
        <v>24557501</v>
      </c>
      <c r="AD188" s="7">
        <f>'EOS GE24-F23-WEBLOAD'!AI184</f>
        <v>22282391</v>
      </c>
      <c r="AE188" s="7">
        <f t="shared" si="46"/>
        <v>2275110</v>
      </c>
      <c r="AF188" s="7">
        <f>'GE24-F23-WEBLOAD'!AA184</f>
        <v>24876061</v>
      </c>
      <c r="AG188" s="7">
        <f>'GE24-F23-WEBLOAD'!AI184</f>
        <v>21750078</v>
      </c>
      <c r="AH188" s="7">
        <f t="shared" si="47"/>
        <v>3125983</v>
      </c>
      <c r="AI188">
        <f t="shared" si="48"/>
        <v>-850873</v>
      </c>
      <c r="AK188">
        <f>'EOS GE24-F23-WEBLOAD'!$AL184</f>
        <v>179063072</v>
      </c>
      <c r="AL188">
        <f>'GE24-F23-WEBLOAD'!$AL184</f>
        <v>175913578</v>
      </c>
      <c r="AM188">
        <f t="shared" si="49"/>
        <v>3149494</v>
      </c>
      <c r="AO188">
        <f>'EOS GE25-F23-WEBLOAD'!AL184</f>
        <v>178938116.54468793</v>
      </c>
      <c r="AP188">
        <f>'GE25-F23-WEBLOAD'!AL184</f>
        <v>174247564.54468793</v>
      </c>
      <c r="AQ188">
        <f t="shared" si="50"/>
        <v>4690552</v>
      </c>
      <c r="AS188" s="7"/>
    </row>
    <row r="189" spans="1:45" x14ac:dyDescent="0.25">
      <c r="A189">
        <v>630</v>
      </c>
      <c r="B189">
        <v>1</v>
      </c>
      <c r="C189" t="s">
        <v>617</v>
      </c>
      <c r="D189" s="7">
        <f>'EOS GE24-F23-WEBLOAD'!H185</f>
        <v>2923725</v>
      </c>
      <c r="E189">
        <f>'GE24-F23-WEBLOAD'!H185</f>
        <v>2811085</v>
      </c>
      <c r="F189">
        <f t="shared" si="39"/>
        <v>112640</v>
      </c>
      <c r="H189" s="7">
        <f>'EOS GE24-F23-WEBLOAD'!N185</f>
        <v>146912.47678125001</v>
      </c>
      <c r="I189">
        <v>142543.76792625</v>
      </c>
      <c r="J189">
        <f t="shared" si="40"/>
        <v>4368.7088550000044</v>
      </c>
      <c r="K189" s="7"/>
      <c r="M189" s="7">
        <f>'EOS GE25-F23-WEBLOAD'!H185</f>
        <v>3069670</v>
      </c>
      <c r="N189">
        <f>'GE25-F23-WEBLOAD'!H185</f>
        <v>2893441</v>
      </c>
      <c r="O189">
        <f t="shared" si="41"/>
        <v>176229</v>
      </c>
      <c r="Q189" s="7">
        <f>'EOS GE25-F23-WEBLOAD'!N185</f>
        <v>148527.44375896762</v>
      </c>
      <c r="R189">
        <v>146042.27075466316</v>
      </c>
      <c r="S189">
        <f t="shared" si="42"/>
        <v>2485.1730043044663</v>
      </c>
      <c r="T189" s="7"/>
      <c r="U189" s="7">
        <f>'EOS GE25-F23-WEBLOAD'!AA185</f>
        <v>305238</v>
      </c>
      <c r="V189" s="7">
        <v>137097</v>
      </c>
      <c r="W189" s="7">
        <f t="shared" si="43"/>
        <v>168141</v>
      </c>
      <c r="X189" s="7">
        <f>'GE25-F23-WEBLOAD'!AA185</f>
        <v>305238</v>
      </c>
      <c r="Y189" s="7">
        <f>'GE25-F23-WEBLOAD'!AI185</f>
        <v>151202</v>
      </c>
      <c r="Z189" s="7">
        <f t="shared" si="44"/>
        <v>154036</v>
      </c>
      <c r="AA189">
        <f t="shared" si="45"/>
        <v>14105</v>
      </c>
      <c r="AC189" s="7">
        <f>'EOS GE24-F23-WEBLOAD'!AA185</f>
        <v>305238</v>
      </c>
      <c r="AD189" s="7">
        <f>'EOS GE24-F23-WEBLOAD'!AI185</f>
        <v>137097</v>
      </c>
      <c r="AE189" s="7">
        <f t="shared" si="46"/>
        <v>168141</v>
      </c>
      <c r="AF189" s="7">
        <f>'GE24-F23-WEBLOAD'!AA185</f>
        <v>296550</v>
      </c>
      <c r="AG189" s="7">
        <f>'GE24-F23-WEBLOAD'!AI185</f>
        <v>122031</v>
      </c>
      <c r="AH189" s="7">
        <f t="shared" si="47"/>
        <v>174519</v>
      </c>
      <c r="AI189">
        <f t="shared" si="48"/>
        <v>-6378</v>
      </c>
      <c r="AK189">
        <f>'EOS GE24-F23-WEBLOAD'!$AL185</f>
        <v>1919124.5179262497</v>
      </c>
      <c r="AL189">
        <f>'GE24-F23-WEBLOAD'!$AL185</f>
        <v>1893082.5179262497</v>
      </c>
      <c r="AM189">
        <f t="shared" si="49"/>
        <v>26042</v>
      </c>
      <c r="AO189">
        <f>'EOS GE25-F23-WEBLOAD'!AL185</f>
        <v>1960950.1153764231</v>
      </c>
      <c r="AP189">
        <f>'GE25-F23-WEBLOAD'!AL185</f>
        <v>1923482.853376423</v>
      </c>
      <c r="AQ189">
        <f t="shared" si="50"/>
        <v>37467.262000000104</v>
      </c>
      <c r="AS189" s="7"/>
    </row>
    <row r="190" spans="1:45" x14ac:dyDescent="0.25">
      <c r="A190">
        <v>635</v>
      </c>
      <c r="B190">
        <v>1</v>
      </c>
      <c r="C190" t="s">
        <v>237</v>
      </c>
      <c r="D190" s="7">
        <f>'EOS GE24-F23-WEBLOAD'!H186</f>
        <v>528212</v>
      </c>
      <c r="E190">
        <f>'GE24-F23-WEBLOAD'!H186</f>
        <v>507862</v>
      </c>
      <c r="F190">
        <f t="shared" si="39"/>
        <v>20350</v>
      </c>
      <c r="H190" s="7">
        <f>'EOS GE24-F23-WEBLOAD'!N186</f>
        <v>31965</v>
      </c>
      <c r="I190">
        <v>31965</v>
      </c>
      <c r="J190">
        <f t="shared" si="40"/>
        <v>0</v>
      </c>
      <c r="K190" s="7"/>
      <c r="M190" s="7">
        <f>'EOS GE25-F23-WEBLOAD'!H186</f>
        <v>538794</v>
      </c>
      <c r="N190">
        <f>'GE25-F23-WEBLOAD'!H186</f>
        <v>507862</v>
      </c>
      <c r="O190">
        <f t="shared" si="41"/>
        <v>30932</v>
      </c>
      <c r="Q190" s="7">
        <f>'EOS GE25-F23-WEBLOAD'!N186</f>
        <v>32773.079522453285</v>
      </c>
      <c r="R190">
        <v>32692.881351675707</v>
      </c>
      <c r="S190">
        <f t="shared" si="42"/>
        <v>80.198170777577616</v>
      </c>
      <c r="T190" s="7"/>
      <c r="U190" s="7">
        <f>'EOS GE25-F23-WEBLOAD'!AA186</f>
        <v>53576</v>
      </c>
      <c r="V190" s="7">
        <v>40296</v>
      </c>
      <c r="W190" s="7">
        <f t="shared" si="43"/>
        <v>13280</v>
      </c>
      <c r="X190" s="7">
        <f>'GE25-F23-WEBLOAD'!AA186</f>
        <v>53576</v>
      </c>
      <c r="Y190" s="7">
        <f>'GE25-F23-WEBLOAD'!AI186</f>
        <v>44300</v>
      </c>
      <c r="Z190" s="7">
        <f t="shared" si="44"/>
        <v>9276</v>
      </c>
      <c r="AA190">
        <f t="shared" si="45"/>
        <v>4004</v>
      </c>
      <c r="AC190" s="7">
        <f>'EOS GE24-F23-WEBLOAD'!AA186</f>
        <v>53576</v>
      </c>
      <c r="AD190" s="7">
        <f>'EOS GE24-F23-WEBLOAD'!AI186</f>
        <v>40296</v>
      </c>
      <c r="AE190" s="7">
        <f t="shared" si="46"/>
        <v>13280</v>
      </c>
      <c r="AF190" s="7">
        <f>'GE24-F23-WEBLOAD'!AA186</f>
        <v>53576</v>
      </c>
      <c r="AG190" s="7">
        <f>'GE24-F23-WEBLOAD'!AI186</f>
        <v>36193</v>
      </c>
      <c r="AH190" s="7">
        <f t="shared" si="47"/>
        <v>17383</v>
      </c>
      <c r="AI190">
        <f t="shared" si="48"/>
        <v>-4103</v>
      </c>
      <c r="AK190">
        <f>'EOS GE24-F23-WEBLOAD'!$AL186</f>
        <v>474980</v>
      </c>
      <c r="AL190">
        <f>'GE24-F23-WEBLOAD'!$AL186</f>
        <v>472342</v>
      </c>
      <c r="AM190">
        <f t="shared" si="49"/>
        <v>2638</v>
      </c>
      <c r="AO190">
        <f>'EOS GE25-F23-WEBLOAD'!AL186</f>
        <v>471410.62058236566</v>
      </c>
      <c r="AP190">
        <f>'GE25-F23-WEBLOAD'!AL186</f>
        <v>468416.38058236567</v>
      </c>
      <c r="AQ190">
        <f t="shared" si="50"/>
        <v>2994.2399999999907</v>
      </c>
      <c r="AS190" s="7"/>
    </row>
    <row r="191" spans="1:45" x14ac:dyDescent="0.25">
      <c r="A191">
        <v>640</v>
      </c>
      <c r="B191">
        <v>1</v>
      </c>
      <c r="C191" t="s">
        <v>238</v>
      </c>
      <c r="D191" s="7">
        <f>'EOS GE24-F23-WEBLOAD'!H187</f>
        <v>3137865</v>
      </c>
      <c r="E191">
        <f>'GE24-F23-WEBLOAD'!H187</f>
        <v>3016975</v>
      </c>
      <c r="F191">
        <f t="shared" si="39"/>
        <v>120890</v>
      </c>
      <c r="H191" s="7">
        <f>'EOS GE24-F23-WEBLOAD'!N187</f>
        <v>172522.46766972844</v>
      </c>
      <c r="I191">
        <v>165538.24318825878</v>
      </c>
      <c r="J191">
        <f t="shared" si="40"/>
        <v>6984.2244814696605</v>
      </c>
      <c r="K191" s="7"/>
      <c r="M191" s="7">
        <f>'EOS GE25-F23-WEBLOAD'!H187</f>
        <v>3173060</v>
      </c>
      <c r="N191">
        <f>'GE25-F23-WEBLOAD'!H187</f>
        <v>2990895</v>
      </c>
      <c r="O191">
        <f t="shared" si="41"/>
        <v>182165</v>
      </c>
      <c r="Q191" s="7">
        <f>'EOS GE25-F23-WEBLOAD'!N187</f>
        <v>169774.95711429487</v>
      </c>
      <c r="R191">
        <v>164655.77769943333</v>
      </c>
      <c r="S191">
        <f t="shared" si="42"/>
        <v>5119.1794148615445</v>
      </c>
      <c r="T191" s="7"/>
      <c r="U191" s="7">
        <f>'EOS GE25-F23-WEBLOAD'!AA187</f>
        <v>315519</v>
      </c>
      <c r="V191" s="7">
        <v>213716</v>
      </c>
      <c r="W191" s="7">
        <f t="shared" si="43"/>
        <v>101803</v>
      </c>
      <c r="X191" s="7">
        <f>'GE25-F23-WEBLOAD'!AA187</f>
        <v>315519</v>
      </c>
      <c r="Y191" s="7">
        <f>'GE25-F23-WEBLOAD'!AI187</f>
        <v>235704</v>
      </c>
      <c r="Z191" s="7">
        <f t="shared" si="44"/>
        <v>79815</v>
      </c>
      <c r="AA191">
        <f t="shared" si="45"/>
        <v>21988</v>
      </c>
      <c r="AC191" s="7">
        <f>'EOS GE24-F23-WEBLOAD'!AA187</f>
        <v>315519</v>
      </c>
      <c r="AD191" s="7">
        <f>'EOS GE24-F23-WEBLOAD'!AI187</f>
        <v>213716</v>
      </c>
      <c r="AE191" s="7">
        <f t="shared" si="46"/>
        <v>101803</v>
      </c>
      <c r="AF191" s="7">
        <f>'GE24-F23-WEBLOAD'!AA187</f>
        <v>318270</v>
      </c>
      <c r="AG191" s="7">
        <f>'GE24-F23-WEBLOAD'!AI187</f>
        <v>199241</v>
      </c>
      <c r="AH191" s="7">
        <f t="shared" si="47"/>
        <v>119029</v>
      </c>
      <c r="AI191">
        <f t="shared" si="48"/>
        <v>-17226</v>
      </c>
      <c r="AK191">
        <f>'EOS GE24-F23-WEBLOAD'!$AL187</f>
        <v>1355550.4931882583</v>
      </c>
      <c r="AL191">
        <f>'GE24-F23-WEBLOAD'!$AL187</f>
        <v>1332632.4931882583</v>
      </c>
      <c r="AM191">
        <f t="shared" si="49"/>
        <v>22918</v>
      </c>
      <c r="AO191">
        <f>'EOS GE25-F23-WEBLOAD'!AL187</f>
        <v>1331771.2705321331</v>
      </c>
      <c r="AP191">
        <f>'GE25-F23-WEBLOAD'!AL187</f>
        <v>1300665.1285321331</v>
      </c>
      <c r="AQ191">
        <f t="shared" si="50"/>
        <v>31106.141999999993</v>
      </c>
      <c r="AS191" s="7"/>
    </row>
    <row r="192" spans="1:45" x14ac:dyDescent="0.25">
      <c r="A192">
        <v>656</v>
      </c>
      <c r="B192">
        <v>1</v>
      </c>
      <c r="C192" t="s">
        <v>239</v>
      </c>
      <c r="D192" s="7">
        <f>'EOS GE24-F23-WEBLOAD'!H188</f>
        <v>24033432</v>
      </c>
      <c r="E192">
        <f>'GE24-F23-WEBLOAD'!H188</f>
        <v>23107515</v>
      </c>
      <c r="F192">
        <f t="shared" si="39"/>
        <v>925917</v>
      </c>
      <c r="H192" s="7">
        <f>'EOS GE24-F23-WEBLOAD'!N188</f>
        <v>379791</v>
      </c>
      <c r="I192">
        <v>379791</v>
      </c>
      <c r="J192">
        <f t="shared" si="40"/>
        <v>0</v>
      </c>
      <c r="K192" s="7"/>
      <c r="M192" s="7">
        <f>'EOS GE25-F23-WEBLOAD'!H188</f>
        <v>23909129</v>
      </c>
      <c r="N192">
        <f>'GE25-F23-WEBLOAD'!H188</f>
        <v>22536514</v>
      </c>
      <c r="O192">
        <f t="shared" si="41"/>
        <v>1372615</v>
      </c>
      <c r="Q192" s="7">
        <f>'EOS GE25-F23-WEBLOAD'!N188</f>
        <v>381259</v>
      </c>
      <c r="R192">
        <v>381259</v>
      </c>
      <c r="S192">
        <f t="shared" si="42"/>
        <v>0</v>
      </c>
      <c r="T192" s="7"/>
      <c r="U192" s="7">
        <f>'EOS GE25-F23-WEBLOAD'!AA188</f>
        <v>2377449</v>
      </c>
      <c r="V192" s="7">
        <v>2149953</v>
      </c>
      <c r="W192" s="7">
        <f t="shared" si="43"/>
        <v>227496</v>
      </c>
      <c r="X192" s="7">
        <f>'GE25-F23-WEBLOAD'!AA188</f>
        <v>2377449</v>
      </c>
      <c r="Y192" s="7">
        <f>'GE25-F23-WEBLOAD'!AI188</f>
        <v>2149953</v>
      </c>
      <c r="Z192" s="7">
        <f t="shared" si="44"/>
        <v>227496</v>
      </c>
      <c r="AA192">
        <f t="shared" si="45"/>
        <v>0</v>
      </c>
      <c r="AC192" s="7">
        <f>'EOS GE24-F23-WEBLOAD'!AA188</f>
        <v>2377449</v>
      </c>
      <c r="AD192" s="7">
        <f>'EOS GE24-F23-WEBLOAD'!AI188</f>
        <v>2149953</v>
      </c>
      <c r="AE192" s="7">
        <f t="shared" si="46"/>
        <v>227496</v>
      </c>
      <c r="AF192" s="7">
        <f>'GE24-F23-WEBLOAD'!AA188</f>
        <v>2437686</v>
      </c>
      <c r="AG192" s="7">
        <f>'GE24-F23-WEBLOAD'!AI188</f>
        <v>2086721</v>
      </c>
      <c r="AH192" s="7">
        <f t="shared" si="47"/>
        <v>350965</v>
      </c>
      <c r="AI192">
        <f t="shared" si="48"/>
        <v>-123469</v>
      </c>
      <c r="AK192">
        <f>'EOS GE24-F23-WEBLOAD'!$AL188</f>
        <v>16587044</v>
      </c>
      <c r="AL192">
        <f>'GE24-F23-WEBLOAD'!$AL188</f>
        <v>16244621</v>
      </c>
      <c r="AM192">
        <f t="shared" si="49"/>
        <v>342423</v>
      </c>
      <c r="AO192">
        <f>'EOS GE25-F23-WEBLOAD'!AL188</f>
        <v>16466033.171551041</v>
      </c>
      <c r="AP192">
        <f>'GE25-F23-WEBLOAD'!AL188</f>
        <v>15956099.171551041</v>
      </c>
      <c r="AQ192">
        <f t="shared" si="50"/>
        <v>509934</v>
      </c>
      <c r="AS192" s="7"/>
    </row>
    <row r="193" spans="1:45" x14ac:dyDescent="0.25">
      <c r="A193">
        <v>659</v>
      </c>
      <c r="B193">
        <v>1</v>
      </c>
      <c r="C193" t="s">
        <v>240</v>
      </c>
      <c r="D193" s="7">
        <f>'EOS GE24-F23-WEBLOAD'!H189</f>
        <v>28891769</v>
      </c>
      <c r="E193">
        <f>'GE24-F23-WEBLOAD'!H189</f>
        <v>27778679</v>
      </c>
      <c r="F193">
        <f t="shared" si="39"/>
        <v>1113090</v>
      </c>
      <c r="H193" s="7">
        <f>'EOS GE24-F23-WEBLOAD'!N189</f>
        <v>425000</v>
      </c>
      <c r="I193">
        <v>425000</v>
      </c>
      <c r="J193">
        <f t="shared" si="40"/>
        <v>0</v>
      </c>
      <c r="K193" s="7"/>
      <c r="M193" s="7">
        <f>'EOS GE25-F23-WEBLOAD'!H189</f>
        <v>29470576</v>
      </c>
      <c r="N193">
        <f>'GE25-F23-WEBLOAD'!H189</f>
        <v>27778679</v>
      </c>
      <c r="O193">
        <f t="shared" si="41"/>
        <v>1691897</v>
      </c>
      <c r="Q193" s="7">
        <f>'EOS GE25-F23-WEBLOAD'!N189</f>
        <v>433514</v>
      </c>
      <c r="R193">
        <v>433514</v>
      </c>
      <c r="S193">
        <f t="shared" si="42"/>
        <v>0</v>
      </c>
      <c r="T193" s="7"/>
      <c r="U193" s="7">
        <f>'EOS GE25-F23-WEBLOAD'!AA189</f>
        <v>2930462</v>
      </c>
      <c r="V193" s="7">
        <v>2782401</v>
      </c>
      <c r="W193" s="7">
        <f t="shared" si="43"/>
        <v>148061</v>
      </c>
      <c r="X193" s="7">
        <f>'GE25-F23-WEBLOAD'!AA189</f>
        <v>2930462</v>
      </c>
      <c r="Y193" s="7">
        <f>'GE25-F23-WEBLOAD'!AI189</f>
        <v>2782401</v>
      </c>
      <c r="Z193" s="7">
        <f t="shared" si="44"/>
        <v>148061</v>
      </c>
      <c r="AA193">
        <f t="shared" si="45"/>
        <v>0</v>
      </c>
      <c r="AC193" s="7">
        <f>'EOS GE24-F23-WEBLOAD'!AA189</f>
        <v>2930462</v>
      </c>
      <c r="AD193" s="7">
        <f>'EOS GE24-F23-WEBLOAD'!AI189</f>
        <v>2782401</v>
      </c>
      <c r="AE193" s="7">
        <f t="shared" si="46"/>
        <v>148061</v>
      </c>
      <c r="AF193" s="7">
        <f>'GE24-F23-WEBLOAD'!AA189</f>
        <v>2930462</v>
      </c>
      <c r="AG193" s="7">
        <f>'GE24-F23-WEBLOAD'!AI189</f>
        <v>2638547</v>
      </c>
      <c r="AH193" s="7">
        <f t="shared" si="47"/>
        <v>291915</v>
      </c>
      <c r="AI193">
        <f t="shared" si="48"/>
        <v>-143854</v>
      </c>
      <c r="AK193">
        <f>'EOS GE24-F23-WEBLOAD'!$AL189</f>
        <v>15114413.5</v>
      </c>
      <c r="AL193">
        <f>'GE24-F23-WEBLOAD'!$AL189</f>
        <v>15030958.5</v>
      </c>
      <c r="AM193">
        <f t="shared" si="49"/>
        <v>83455</v>
      </c>
      <c r="AO193">
        <f>'EOS GE25-F23-WEBLOAD'!AL189</f>
        <v>15325686.429103062</v>
      </c>
      <c r="AP193">
        <f>'GE25-F23-WEBLOAD'!AL189</f>
        <v>15199696.429103062</v>
      </c>
      <c r="AQ193">
        <f t="shared" si="50"/>
        <v>125990</v>
      </c>
      <c r="AS193" s="7"/>
    </row>
    <row r="194" spans="1:45" x14ac:dyDescent="0.25">
      <c r="A194">
        <v>671</v>
      </c>
      <c r="B194">
        <v>1</v>
      </c>
      <c r="C194" t="s">
        <v>241</v>
      </c>
      <c r="D194" s="7">
        <f>'EOS GE24-F23-WEBLOAD'!H190</f>
        <v>2758123</v>
      </c>
      <c r="E194">
        <f>'GE24-F23-WEBLOAD'!H190</f>
        <v>2651863</v>
      </c>
      <c r="F194">
        <f t="shared" si="39"/>
        <v>106260</v>
      </c>
      <c r="H194" s="7">
        <f>'EOS GE24-F23-WEBLOAD'!N190</f>
        <v>102808</v>
      </c>
      <c r="I194">
        <v>102808</v>
      </c>
      <c r="J194">
        <f t="shared" si="40"/>
        <v>0</v>
      </c>
      <c r="K194" s="7"/>
      <c r="M194" s="7">
        <f>'EOS GE25-F23-WEBLOAD'!H190</f>
        <v>2683777</v>
      </c>
      <c r="N194">
        <f>'GE25-F23-WEBLOAD'!H190</f>
        <v>2529702</v>
      </c>
      <c r="O194">
        <f t="shared" si="41"/>
        <v>154075</v>
      </c>
      <c r="Q194" s="7">
        <f>'EOS GE25-F23-WEBLOAD'!N190</f>
        <v>102634</v>
      </c>
      <c r="R194">
        <v>102634</v>
      </c>
      <c r="S194">
        <f t="shared" si="42"/>
        <v>0</v>
      </c>
      <c r="T194" s="7"/>
      <c r="U194" s="7">
        <f>'EOS GE25-F23-WEBLOAD'!AA190</f>
        <v>266866</v>
      </c>
      <c r="V194" s="7">
        <v>194510</v>
      </c>
      <c r="W194" s="7">
        <f t="shared" si="43"/>
        <v>72356</v>
      </c>
      <c r="X194" s="7">
        <f>'GE25-F23-WEBLOAD'!AA190</f>
        <v>266866</v>
      </c>
      <c r="Y194" s="7">
        <f>'GE25-F23-WEBLOAD'!AI190</f>
        <v>214522</v>
      </c>
      <c r="Z194" s="7">
        <f t="shared" si="44"/>
        <v>52344</v>
      </c>
      <c r="AA194">
        <f t="shared" si="45"/>
        <v>20012</v>
      </c>
      <c r="AC194" s="7">
        <f>'EOS GE24-F23-WEBLOAD'!AA190</f>
        <v>266866</v>
      </c>
      <c r="AD194" s="7">
        <f>'EOS GE24-F23-WEBLOAD'!AI190</f>
        <v>194510</v>
      </c>
      <c r="AE194" s="7">
        <f t="shared" si="46"/>
        <v>72356</v>
      </c>
      <c r="AF194" s="7">
        <f>'GE24-F23-WEBLOAD'!AA190</f>
        <v>279754</v>
      </c>
      <c r="AG194" s="7">
        <f>'GE24-F23-WEBLOAD'!AI190</f>
        <v>175395</v>
      </c>
      <c r="AH194" s="7">
        <f t="shared" si="47"/>
        <v>104359</v>
      </c>
      <c r="AI194">
        <f t="shared" si="48"/>
        <v>-32003</v>
      </c>
      <c r="AK194">
        <f>'EOS GE24-F23-WEBLOAD'!$AL190</f>
        <v>1238472.5</v>
      </c>
      <c r="AL194">
        <f>'GE24-F23-WEBLOAD'!$AL190</f>
        <v>1226248.5</v>
      </c>
      <c r="AM194">
        <f t="shared" si="49"/>
        <v>12224</v>
      </c>
      <c r="AO194">
        <f>'EOS GE25-F23-WEBLOAD'!AL190</f>
        <v>1226320.8056678898</v>
      </c>
      <c r="AP194">
        <f>'GE25-F23-WEBLOAD'!AL190</f>
        <v>1207038.8056678898</v>
      </c>
      <c r="AQ194">
        <f t="shared" si="50"/>
        <v>19282</v>
      </c>
      <c r="AS194" s="7"/>
    </row>
    <row r="195" spans="1:45" x14ac:dyDescent="0.25">
      <c r="A195">
        <v>676</v>
      </c>
      <c r="B195">
        <v>1</v>
      </c>
      <c r="C195" t="s">
        <v>242</v>
      </c>
      <c r="D195" s="7">
        <f>'EOS GE24-F23-WEBLOAD'!H191</f>
        <v>1687423</v>
      </c>
      <c r="E195">
        <f>'GE24-F23-WEBLOAD'!H191</f>
        <v>1622413</v>
      </c>
      <c r="F195">
        <f t="shared" si="39"/>
        <v>65010</v>
      </c>
      <c r="H195" s="7">
        <f>'EOS GE24-F23-WEBLOAD'!N191</f>
        <v>116296</v>
      </c>
      <c r="I195">
        <v>116296</v>
      </c>
      <c r="J195">
        <f t="shared" si="40"/>
        <v>0</v>
      </c>
      <c r="K195" s="7"/>
      <c r="M195" s="7">
        <f>'EOS GE25-F23-WEBLOAD'!H191</f>
        <v>1668805</v>
      </c>
      <c r="N195">
        <f>'GE25-F23-WEBLOAD'!H191</f>
        <v>1573000</v>
      </c>
      <c r="O195">
        <f t="shared" si="41"/>
        <v>95805</v>
      </c>
      <c r="Q195" s="7">
        <f>'EOS GE25-F23-WEBLOAD'!N191</f>
        <v>116994</v>
      </c>
      <c r="R195">
        <v>116994</v>
      </c>
      <c r="S195">
        <f t="shared" si="42"/>
        <v>0</v>
      </c>
      <c r="T195" s="7"/>
      <c r="U195" s="7">
        <f>'EOS GE25-F23-WEBLOAD'!AA191</f>
        <v>165941</v>
      </c>
      <c r="V195" s="7">
        <v>83563</v>
      </c>
      <c r="W195" s="7">
        <f t="shared" si="43"/>
        <v>82378</v>
      </c>
      <c r="X195" s="7">
        <f>'GE25-F23-WEBLOAD'!AA191</f>
        <v>165941</v>
      </c>
      <c r="Y195" s="7">
        <f>'GE25-F23-WEBLOAD'!AI191</f>
        <v>92160</v>
      </c>
      <c r="Z195" s="7">
        <f t="shared" si="44"/>
        <v>73781</v>
      </c>
      <c r="AA195">
        <f t="shared" si="45"/>
        <v>8597</v>
      </c>
      <c r="AC195" s="7">
        <f>'EOS GE24-F23-WEBLOAD'!AA191</f>
        <v>165941</v>
      </c>
      <c r="AD195" s="7">
        <f>'EOS GE24-F23-WEBLOAD'!AI191</f>
        <v>83563</v>
      </c>
      <c r="AE195" s="7">
        <f t="shared" si="46"/>
        <v>82378</v>
      </c>
      <c r="AF195" s="7">
        <f>'GE24-F23-WEBLOAD'!AA191</f>
        <v>171154</v>
      </c>
      <c r="AG195" s="7">
        <f>'GE24-F23-WEBLOAD'!AI191</f>
        <v>74052</v>
      </c>
      <c r="AH195" s="7">
        <f t="shared" si="47"/>
        <v>97102</v>
      </c>
      <c r="AI195">
        <f t="shared" si="48"/>
        <v>-14724</v>
      </c>
      <c r="AK195">
        <f>'EOS GE24-F23-WEBLOAD'!$AL191</f>
        <v>1105839.75</v>
      </c>
      <c r="AL195">
        <f>'GE24-F23-WEBLOAD'!$AL191</f>
        <v>1087006.75</v>
      </c>
      <c r="AM195">
        <f t="shared" si="49"/>
        <v>18833</v>
      </c>
      <c r="AO195">
        <f>'EOS GE25-F23-WEBLOAD'!AL191</f>
        <v>1082571.9720557299</v>
      </c>
      <c r="AP195">
        <f>'GE25-F23-WEBLOAD'!AL191</f>
        <v>1054836.9720557299</v>
      </c>
      <c r="AQ195">
        <f t="shared" si="50"/>
        <v>27735</v>
      </c>
      <c r="AS195" s="7"/>
    </row>
    <row r="196" spans="1:45" x14ac:dyDescent="0.25">
      <c r="A196">
        <v>682</v>
      </c>
      <c r="B196">
        <v>1</v>
      </c>
      <c r="C196" t="s">
        <v>243</v>
      </c>
      <c r="D196" s="7">
        <f>'EOS GE24-F23-WEBLOAD'!H192</f>
        <v>8921072</v>
      </c>
      <c r="E196">
        <f>'GE24-F23-WEBLOAD'!H192</f>
        <v>8577377</v>
      </c>
      <c r="F196">
        <f t="shared" si="39"/>
        <v>343695</v>
      </c>
      <c r="H196" s="7">
        <f>'EOS GE24-F23-WEBLOAD'!N192</f>
        <v>466382</v>
      </c>
      <c r="I196">
        <v>466382</v>
      </c>
      <c r="J196">
        <f t="shared" si="40"/>
        <v>0</v>
      </c>
      <c r="K196" s="7"/>
      <c r="M196" s="7">
        <f>'EOS GE25-F23-WEBLOAD'!H192</f>
        <v>9099794</v>
      </c>
      <c r="N196">
        <f>'GE25-F23-WEBLOAD'!H192</f>
        <v>8577377</v>
      </c>
      <c r="O196">
        <f t="shared" si="41"/>
        <v>522417</v>
      </c>
      <c r="Q196" s="7">
        <f>'EOS GE25-F23-WEBLOAD'!N192</f>
        <v>475725</v>
      </c>
      <c r="R196">
        <v>475725</v>
      </c>
      <c r="S196">
        <f t="shared" si="42"/>
        <v>0</v>
      </c>
      <c r="T196" s="7"/>
      <c r="U196" s="7">
        <f>'EOS GE25-F23-WEBLOAD'!AA192</f>
        <v>904855</v>
      </c>
      <c r="V196" s="7">
        <v>539590</v>
      </c>
      <c r="W196" s="7">
        <f t="shared" si="43"/>
        <v>365265</v>
      </c>
      <c r="X196" s="7">
        <f>'GE25-F23-WEBLOAD'!AA192</f>
        <v>904855</v>
      </c>
      <c r="Y196" s="7">
        <f>'GE25-F23-WEBLOAD'!AI192</f>
        <v>595104</v>
      </c>
      <c r="Z196" s="7">
        <f t="shared" si="44"/>
        <v>309751</v>
      </c>
      <c r="AA196">
        <f t="shared" si="45"/>
        <v>55514</v>
      </c>
      <c r="AC196" s="7">
        <f>'EOS GE24-F23-WEBLOAD'!AA192</f>
        <v>904855</v>
      </c>
      <c r="AD196" s="7">
        <f>'EOS GE24-F23-WEBLOAD'!AI192</f>
        <v>539590</v>
      </c>
      <c r="AE196" s="7">
        <f t="shared" si="46"/>
        <v>365265</v>
      </c>
      <c r="AF196" s="7">
        <f>'GE24-F23-WEBLOAD'!AA192</f>
        <v>904855</v>
      </c>
      <c r="AG196" s="7">
        <f>'GE24-F23-WEBLOAD'!AI192</f>
        <v>498635</v>
      </c>
      <c r="AH196" s="7">
        <f t="shared" si="47"/>
        <v>406220</v>
      </c>
      <c r="AI196">
        <f t="shared" si="48"/>
        <v>-40955</v>
      </c>
      <c r="AK196">
        <f>'EOS GE24-F23-WEBLOAD'!$AL192</f>
        <v>2609322</v>
      </c>
      <c r="AL196">
        <f>'GE24-F23-WEBLOAD'!$AL192</f>
        <v>2577227</v>
      </c>
      <c r="AM196">
        <f t="shared" si="49"/>
        <v>32095</v>
      </c>
      <c r="AO196">
        <f>'EOS GE25-F23-WEBLOAD'!AL192</f>
        <v>2624379.9052284695</v>
      </c>
      <c r="AP196">
        <f>'GE25-F23-WEBLOAD'!AL192</f>
        <v>2575734.9052284695</v>
      </c>
      <c r="AQ196">
        <f t="shared" si="50"/>
        <v>48645</v>
      </c>
      <c r="AS196" s="7"/>
    </row>
    <row r="197" spans="1:45" x14ac:dyDescent="0.25">
      <c r="A197">
        <v>690</v>
      </c>
      <c r="B197">
        <v>1</v>
      </c>
      <c r="C197" t="s">
        <v>244</v>
      </c>
      <c r="D197" s="7">
        <f>'EOS GE24-F23-WEBLOAD'!H193</f>
        <v>7409244</v>
      </c>
      <c r="E197">
        <f>'GE24-F23-WEBLOAD'!H193</f>
        <v>7123794</v>
      </c>
      <c r="F197">
        <f t="shared" si="39"/>
        <v>285450</v>
      </c>
      <c r="H197" s="7">
        <f>'EOS GE24-F23-WEBLOAD'!N193</f>
        <v>466224</v>
      </c>
      <c r="I197">
        <v>466224</v>
      </c>
      <c r="J197">
        <f t="shared" si="40"/>
        <v>0</v>
      </c>
      <c r="K197" s="7"/>
      <c r="M197" s="7">
        <f>'EOS GE25-F23-WEBLOAD'!H193</f>
        <v>7557678</v>
      </c>
      <c r="N197">
        <f>'GE25-F23-WEBLOAD'!H193</f>
        <v>7123794</v>
      </c>
      <c r="O197">
        <f t="shared" si="41"/>
        <v>433884</v>
      </c>
      <c r="Q197" s="7">
        <f>'EOS GE25-F23-WEBLOAD'!N193</f>
        <v>475564</v>
      </c>
      <c r="R197">
        <v>475564</v>
      </c>
      <c r="S197">
        <f t="shared" si="42"/>
        <v>0</v>
      </c>
      <c r="T197" s="7"/>
      <c r="U197" s="7">
        <f>'EOS GE25-F23-WEBLOAD'!AA193</f>
        <v>751512</v>
      </c>
      <c r="V197" s="7">
        <v>553989</v>
      </c>
      <c r="W197" s="7">
        <f t="shared" si="43"/>
        <v>197523</v>
      </c>
      <c r="X197" s="7">
        <f>'GE25-F23-WEBLOAD'!AA193</f>
        <v>751512</v>
      </c>
      <c r="Y197" s="7">
        <f>'GE25-F23-WEBLOAD'!AI193</f>
        <v>610985</v>
      </c>
      <c r="Z197" s="7">
        <f t="shared" si="44"/>
        <v>140527</v>
      </c>
      <c r="AA197">
        <f t="shared" si="45"/>
        <v>56996</v>
      </c>
      <c r="AC197" s="7">
        <f>'EOS GE24-F23-WEBLOAD'!AA193</f>
        <v>751512</v>
      </c>
      <c r="AD197" s="7">
        <f>'EOS GE24-F23-WEBLOAD'!AI193</f>
        <v>553989</v>
      </c>
      <c r="AE197" s="7">
        <f t="shared" si="46"/>
        <v>197523</v>
      </c>
      <c r="AF197" s="7">
        <f>'GE24-F23-WEBLOAD'!AA193</f>
        <v>751512</v>
      </c>
      <c r="AG197" s="7">
        <f>'GE24-F23-WEBLOAD'!AI193</f>
        <v>452700</v>
      </c>
      <c r="AH197" s="7">
        <f t="shared" si="47"/>
        <v>298812</v>
      </c>
      <c r="AI197">
        <f t="shared" si="48"/>
        <v>-101289</v>
      </c>
      <c r="AK197">
        <f>'EOS GE24-F23-WEBLOAD'!$AL193</f>
        <v>3096642.75</v>
      </c>
      <c r="AL197">
        <f>'GE24-F23-WEBLOAD'!$AL193</f>
        <v>3040330.75</v>
      </c>
      <c r="AM197">
        <f t="shared" si="49"/>
        <v>56312</v>
      </c>
      <c r="AO197">
        <f>'EOS GE25-F23-WEBLOAD'!AL193</f>
        <v>2951336.8763124701</v>
      </c>
      <c r="AP197">
        <f>'GE25-F23-WEBLOAD'!AL193</f>
        <v>2875970.8763124701</v>
      </c>
      <c r="AQ197">
        <f t="shared" si="50"/>
        <v>75366</v>
      </c>
      <c r="AS197" s="7"/>
    </row>
    <row r="198" spans="1:45" x14ac:dyDescent="0.25">
      <c r="A198">
        <v>695</v>
      </c>
      <c r="B198">
        <v>1</v>
      </c>
      <c r="C198" t="s">
        <v>245</v>
      </c>
      <c r="D198" s="7">
        <f>'EOS GE24-F23-WEBLOAD'!H194</f>
        <v>5169340</v>
      </c>
      <c r="E198">
        <f>'GE24-F23-WEBLOAD'!H194</f>
        <v>4970185</v>
      </c>
      <c r="F198">
        <f t="shared" si="39"/>
        <v>199155</v>
      </c>
      <c r="H198" s="7">
        <f>'EOS GE24-F23-WEBLOAD'!N194</f>
        <v>104226</v>
      </c>
      <c r="I198">
        <v>104226</v>
      </c>
      <c r="J198">
        <f t="shared" si="40"/>
        <v>0</v>
      </c>
      <c r="K198" s="7"/>
      <c r="M198" s="7">
        <f>'EOS GE25-F23-WEBLOAD'!H194</f>
        <v>5272900</v>
      </c>
      <c r="N198">
        <f>'GE25-F23-WEBLOAD'!H194</f>
        <v>4970185</v>
      </c>
      <c r="O198">
        <f t="shared" si="41"/>
        <v>302715</v>
      </c>
      <c r="Q198" s="7">
        <f>'EOS GE25-F23-WEBLOAD'!N194</f>
        <v>106314</v>
      </c>
      <c r="R198">
        <v>106314</v>
      </c>
      <c r="S198">
        <f t="shared" si="42"/>
        <v>0</v>
      </c>
      <c r="T198" s="7"/>
      <c r="U198" s="7">
        <f>'EOS GE25-F23-WEBLOAD'!AA194</f>
        <v>524321</v>
      </c>
      <c r="V198" s="7">
        <v>234167</v>
      </c>
      <c r="W198" s="7">
        <f t="shared" si="43"/>
        <v>290154</v>
      </c>
      <c r="X198" s="7">
        <f>'GE25-F23-WEBLOAD'!AA194</f>
        <v>524321</v>
      </c>
      <c r="Y198" s="7">
        <f>'GE25-F23-WEBLOAD'!AI194</f>
        <v>258259</v>
      </c>
      <c r="Z198" s="7">
        <f t="shared" si="44"/>
        <v>266062</v>
      </c>
      <c r="AA198">
        <f t="shared" si="45"/>
        <v>24092</v>
      </c>
      <c r="AC198" s="7">
        <f>'EOS GE24-F23-WEBLOAD'!AA194</f>
        <v>524321</v>
      </c>
      <c r="AD198" s="7">
        <f>'EOS GE24-F23-WEBLOAD'!AI194</f>
        <v>234167</v>
      </c>
      <c r="AE198" s="7">
        <f t="shared" si="46"/>
        <v>290154</v>
      </c>
      <c r="AF198" s="7">
        <f>'GE24-F23-WEBLOAD'!AA194</f>
        <v>524321</v>
      </c>
      <c r="AG198" s="7">
        <f>'GE24-F23-WEBLOAD'!AI194</f>
        <v>213044</v>
      </c>
      <c r="AH198" s="7">
        <f t="shared" si="47"/>
        <v>311277</v>
      </c>
      <c r="AI198">
        <f t="shared" si="48"/>
        <v>-21123</v>
      </c>
      <c r="AK198">
        <f>'EOS GE24-F23-WEBLOAD'!$AL194</f>
        <v>1982659.75</v>
      </c>
      <c r="AL198">
        <f>'GE24-F23-WEBLOAD'!$AL194</f>
        <v>1947333.75</v>
      </c>
      <c r="AM198">
        <f t="shared" si="49"/>
        <v>35326</v>
      </c>
      <c r="AO198">
        <f>'EOS GE25-F23-WEBLOAD'!AL194</f>
        <v>1998442.4016829301</v>
      </c>
      <c r="AP198">
        <f>'GE25-F23-WEBLOAD'!AL194</f>
        <v>1944938.4016829301</v>
      </c>
      <c r="AQ198">
        <f t="shared" si="50"/>
        <v>53504</v>
      </c>
      <c r="AS198" s="7"/>
    </row>
    <row r="199" spans="1:45" x14ac:dyDescent="0.25">
      <c r="A199">
        <v>696</v>
      </c>
      <c r="B199">
        <v>1</v>
      </c>
      <c r="C199" t="s">
        <v>246</v>
      </c>
      <c r="D199" s="7">
        <f>'EOS GE24-F23-WEBLOAD'!H195</f>
        <v>3940176</v>
      </c>
      <c r="E199">
        <f>'GE24-F23-WEBLOAD'!H195</f>
        <v>3788376</v>
      </c>
      <c r="F199">
        <f t="shared" ref="F199:F262" si="51">D199-E199</f>
        <v>151800</v>
      </c>
      <c r="H199" s="7">
        <f>'EOS GE24-F23-WEBLOAD'!N195</f>
        <v>191693</v>
      </c>
      <c r="I199">
        <v>191693</v>
      </c>
      <c r="J199">
        <f t="shared" ref="J199:J262" si="52">H199-I199</f>
        <v>0</v>
      </c>
      <c r="K199" s="7"/>
      <c r="M199" s="7">
        <f>'EOS GE25-F23-WEBLOAD'!H195</f>
        <v>4017656</v>
      </c>
      <c r="N199">
        <f>'GE25-F23-WEBLOAD'!H195</f>
        <v>3787003</v>
      </c>
      <c r="O199">
        <f t="shared" ref="O199:O262" si="53">M199-N199</f>
        <v>230653</v>
      </c>
      <c r="Q199" s="7">
        <f>'EOS GE25-F23-WEBLOAD'!N195</f>
        <v>195502</v>
      </c>
      <c r="R199">
        <v>195502</v>
      </c>
      <c r="S199">
        <f t="shared" ref="S199:S262" si="54">Q199-R199</f>
        <v>0</v>
      </c>
      <c r="T199" s="7"/>
      <c r="U199" s="7">
        <f>'EOS GE25-F23-WEBLOAD'!AA195</f>
        <v>399503</v>
      </c>
      <c r="V199" s="7">
        <v>399503</v>
      </c>
      <c r="W199" s="7">
        <f t="shared" ref="W199:W262" si="55">U199-V199</f>
        <v>0</v>
      </c>
      <c r="X199" s="7">
        <f>'GE25-F23-WEBLOAD'!AA195</f>
        <v>399503</v>
      </c>
      <c r="Y199" s="7">
        <f>'GE25-F23-WEBLOAD'!AI195</f>
        <v>399503</v>
      </c>
      <c r="Z199" s="7">
        <f t="shared" ref="Z199:Z262" si="56">X199-Y199</f>
        <v>0</v>
      </c>
      <c r="AA199">
        <f t="shared" ref="AA199:AA262" si="57">W199-Z199</f>
        <v>0</v>
      </c>
      <c r="AC199" s="7">
        <f>'EOS GE24-F23-WEBLOAD'!AA195</f>
        <v>399503</v>
      </c>
      <c r="AD199" s="7">
        <f>'EOS GE24-F23-WEBLOAD'!AI195</f>
        <v>399503</v>
      </c>
      <c r="AE199" s="7">
        <f t="shared" ref="AE199:AE262" si="58">AC199-AD199</f>
        <v>0</v>
      </c>
      <c r="AF199" s="7">
        <f>'GE24-F23-WEBLOAD'!AA195</f>
        <v>399648</v>
      </c>
      <c r="AG199" s="7">
        <f>'GE24-F23-WEBLOAD'!AI195</f>
        <v>392430</v>
      </c>
      <c r="AH199" s="7">
        <f t="shared" ref="AH199:AH262" si="59">AF199-AG199</f>
        <v>7218</v>
      </c>
      <c r="AI199">
        <f t="shared" ref="AI199:AI262" si="60">AE199-AH199</f>
        <v>-7218</v>
      </c>
      <c r="AK199">
        <f>'EOS GE24-F23-WEBLOAD'!$AL195</f>
        <v>1709592.25</v>
      </c>
      <c r="AL199">
        <f>'GE24-F23-WEBLOAD'!$AL195</f>
        <v>1678622.25</v>
      </c>
      <c r="AM199">
        <f t="shared" ref="AM199:AM262" si="61">AK199-AL199</f>
        <v>30970</v>
      </c>
      <c r="AO199">
        <f>'EOS GE25-F23-WEBLOAD'!AL195</f>
        <v>1688214.9498946602</v>
      </c>
      <c r="AP199">
        <f>'GE25-F23-WEBLOAD'!AL195</f>
        <v>1643568.9498946602</v>
      </c>
      <c r="AQ199">
        <f t="shared" ref="AQ199:AQ262" si="62">AO199-AP199</f>
        <v>44646</v>
      </c>
      <c r="AS199" s="7"/>
    </row>
    <row r="200" spans="1:45" x14ac:dyDescent="0.25">
      <c r="A200">
        <v>698</v>
      </c>
      <c r="B200">
        <v>1</v>
      </c>
      <c r="C200" t="s">
        <v>247</v>
      </c>
      <c r="D200" s="7">
        <f>'EOS GE24-F23-WEBLOAD'!H196</f>
        <v>1340516</v>
      </c>
      <c r="E200">
        <f>'GE24-F23-WEBLOAD'!H196</f>
        <v>1288871</v>
      </c>
      <c r="F200">
        <f t="shared" si="51"/>
        <v>51645</v>
      </c>
      <c r="H200" s="7">
        <f>'EOS GE24-F23-WEBLOAD'!N196</f>
        <v>142561.42297499999</v>
      </c>
      <c r="I200">
        <v>133663.93994700001</v>
      </c>
      <c r="J200">
        <f t="shared" si="52"/>
        <v>8897.4830279999878</v>
      </c>
      <c r="K200" s="7"/>
      <c r="M200" s="7">
        <f>'EOS GE25-F23-WEBLOAD'!H196</f>
        <v>1381934</v>
      </c>
      <c r="N200">
        <f>'GE25-F23-WEBLOAD'!H196</f>
        <v>1302597</v>
      </c>
      <c r="O200">
        <f t="shared" si="53"/>
        <v>79337</v>
      </c>
      <c r="Q200" s="7">
        <f>'EOS GE25-F23-WEBLOAD'!N196</f>
        <v>139122.80853141466</v>
      </c>
      <c r="R200">
        <v>133715.22043633563</v>
      </c>
      <c r="S200">
        <f t="shared" si="54"/>
        <v>5407.5880950790306</v>
      </c>
      <c r="T200" s="7"/>
      <c r="U200" s="7">
        <f>'EOS GE25-F23-WEBLOAD'!AA196</f>
        <v>137415</v>
      </c>
      <c r="V200" s="7">
        <v>137415</v>
      </c>
      <c r="W200" s="7">
        <f t="shared" si="55"/>
        <v>0</v>
      </c>
      <c r="X200" s="7">
        <f>'GE25-F23-WEBLOAD'!AA196</f>
        <v>137415</v>
      </c>
      <c r="Y200" s="7">
        <f>'GE25-F23-WEBLOAD'!AI196</f>
        <v>137415</v>
      </c>
      <c r="Z200" s="7">
        <f t="shared" si="56"/>
        <v>0</v>
      </c>
      <c r="AA200">
        <f t="shared" si="57"/>
        <v>0</v>
      </c>
      <c r="AC200" s="7">
        <f>'EOS GE24-F23-WEBLOAD'!AA196</f>
        <v>137415</v>
      </c>
      <c r="AD200" s="7">
        <f>'EOS GE24-F23-WEBLOAD'!AI196</f>
        <v>137415</v>
      </c>
      <c r="AE200" s="7">
        <f t="shared" si="58"/>
        <v>0</v>
      </c>
      <c r="AF200" s="7">
        <f>'GE24-F23-WEBLOAD'!AA196</f>
        <v>135967</v>
      </c>
      <c r="AG200" s="7">
        <f>'GE24-F23-WEBLOAD'!AI196</f>
        <v>135967</v>
      </c>
      <c r="AH200" s="7">
        <f t="shared" si="59"/>
        <v>0</v>
      </c>
      <c r="AI200">
        <f t="shared" si="60"/>
        <v>0</v>
      </c>
      <c r="AK200">
        <f>'EOS GE24-F23-WEBLOAD'!$AL196</f>
        <v>1392917.9399469998</v>
      </c>
      <c r="AL200">
        <f>'GE24-F23-WEBLOAD'!$AL196</f>
        <v>1362449.9399469998</v>
      </c>
      <c r="AM200">
        <f t="shared" si="61"/>
        <v>30468</v>
      </c>
      <c r="AO200">
        <f>'EOS GE25-F23-WEBLOAD'!AL196</f>
        <v>1421894.8896422256</v>
      </c>
      <c r="AP200">
        <f>'GE25-F23-WEBLOAD'!AL196</f>
        <v>1376755.5596422255</v>
      </c>
      <c r="AQ200">
        <f t="shared" si="62"/>
        <v>45139.330000000075</v>
      </c>
      <c r="AS200" s="7"/>
    </row>
    <row r="201" spans="1:45" x14ac:dyDescent="0.25">
      <c r="A201">
        <v>700</v>
      </c>
      <c r="B201">
        <v>1</v>
      </c>
      <c r="C201" t="s">
        <v>248</v>
      </c>
      <c r="D201" s="7">
        <f>'EOS GE24-F23-WEBLOAD'!H197</f>
        <v>16360296</v>
      </c>
      <c r="E201">
        <f>'GE24-F23-WEBLOAD'!H197</f>
        <v>15729996</v>
      </c>
      <c r="F201">
        <f t="shared" si="51"/>
        <v>630300</v>
      </c>
      <c r="H201" s="7">
        <f>'EOS GE24-F23-WEBLOAD'!N197</f>
        <v>251458</v>
      </c>
      <c r="I201">
        <v>251458</v>
      </c>
      <c r="J201">
        <f t="shared" si="52"/>
        <v>0</v>
      </c>
      <c r="K201" s="7"/>
      <c r="M201" s="7">
        <f>'EOS GE25-F23-WEBLOAD'!H197</f>
        <v>16650191</v>
      </c>
      <c r="N201">
        <f>'GE25-F23-WEBLOAD'!H197</f>
        <v>15694308</v>
      </c>
      <c r="O201">
        <f t="shared" si="53"/>
        <v>955883</v>
      </c>
      <c r="Q201" s="7">
        <f>'EOS GE25-F23-WEBLOAD'!N197</f>
        <v>255926</v>
      </c>
      <c r="R201">
        <v>255926</v>
      </c>
      <c r="S201">
        <f t="shared" si="54"/>
        <v>0</v>
      </c>
      <c r="T201" s="7"/>
      <c r="U201" s="7">
        <f>'EOS GE25-F23-WEBLOAD'!AA197</f>
        <v>1655643</v>
      </c>
      <c r="V201" s="7">
        <v>1597071</v>
      </c>
      <c r="W201" s="7">
        <f t="shared" si="55"/>
        <v>58572</v>
      </c>
      <c r="X201" s="7">
        <f>'GE25-F23-WEBLOAD'!AA197</f>
        <v>1655643</v>
      </c>
      <c r="Y201" s="7">
        <f>'GE25-F23-WEBLOAD'!AI197</f>
        <v>1597071</v>
      </c>
      <c r="Z201" s="7">
        <f t="shared" si="56"/>
        <v>58572</v>
      </c>
      <c r="AA201">
        <f t="shared" si="57"/>
        <v>0</v>
      </c>
      <c r="AC201" s="7">
        <f>'EOS GE24-F23-WEBLOAD'!AA197</f>
        <v>1655643</v>
      </c>
      <c r="AD201" s="7">
        <f>'EOS GE24-F23-WEBLOAD'!AI197</f>
        <v>1597071</v>
      </c>
      <c r="AE201" s="7">
        <f t="shared" si="58"/>
        <v>58572</v>
      </c>
      <c r="AF201" s="7">
        <f>'GE24-F23-WEBLOAD'!AA197</f>
        <v>1659408</v>
      </c>
      <c r="AG201" s="7">
        <f>'GE24-F23-WEBLOAD'!AI197</f>
        <v>1535498</v>
      </c>
      <c r="AH201" s="7">
        <f t="shared" si="59"/>
        <v>123910</v>
      </c>
      <c r="AI201">
        <f t="shared" si="60"/>
        <v>-65338</v>
      </c>
      <c r="AK201">
        <f>'EOS GE24-F23-WEBLOAD'!$AL197</f>
        <v>3364931</v>
      </c>
      <c r="AL201">
        <f>'GE24-F23-WEBLOAD'!$AL197</f>
        <v>3338972</v>
      </c>
      <c r="AM201">
        <f t="shared" si="61"/>
        <v>25959</v>
      </c>
      <c r="AO201">
        <f>'EOS GE25-F23-WEBLOAD'!AL197</f>
        <v>3355806.1351106688</v>
      </c>
      <c r="AP201">
        <f>'GE25-F23-WEBLOAD'!AL197</f>
        <v>3317318.1351106688</v>
      </c>
      <c r="AQ201">
        <f t="shared" si="62"/>
        <v>38488</v>
      </c>
      <c r="AS201" s="7"/>
    </row>
    <row r="202" spans="1:45" x14ac:dyDescent="0.25">
      <c r="A202">
        <v>701</v>
      </c>
      <c r="B202">
        <v>1</v>
      </c>
      <c r="C202" t="s">
        <v>249</v>
      </c>
      <c r="D202" s="7">
        <f>'EOS GE24-F23-WEBLOAD'!H198</f>
        <v>16567298</v>
      </c>
      <c r="E202">
        <f>'GE24-F23-WEBLOAD'!H198</f>
        <v>15929023</v>
      </c>
      <c r="F202">
        <f t="shared" si="51"/>
        <v>638275</v>
      </c>
      <c r="H202" s="7">
        <f>'EOS GE24-F23-WEBLOAD'!N198</f>
        <v>459649.05333245057</v>
      </c>
      <c r="I202">
        <v>437717.82773287431</v>
      </c>
      <c r="J202">
        <f t="shared" si="52"/>
        <v>21931.225599576253</v>
      </c>
      <c r="K202" s="7"/>
      <c r="M202" s="7">
        <f>'EOS GE25-F23-WEBLOAD'!H198</f>
        <v>16899201</v>
      </c>
      <c r="N202">
        <f>'GE25-F23-WEBLOAD'!H198</f>
        <v>15929023</v>
      </c>
      <c r="O202">
        <f t="shared" si="53"/>
        <v>970178</v>
      </c>
      <c r="Q202" s="7">
        <f>'EOS GE25-F23-WEBLOAD'!N198</f>
        <v>462365.630218003</v>
      </c>
      <c r="R202">
        <v>443111.08771336154</v>
      </c>
      <c r="S202">
        <f t="shared" si="54"/>
        <v>19254.54250464146</v>
      </c>
      <c r="T202" s="7"/>
      <c r="U202" s="7">
        <f>'EOS GE25-F23-WEBLOAD'!AA198</f>
        <v>1680404</v>
      </c>
      <c r="V202" s="7">
        <v>1029704</v>
      </c>
      <c r="W202" s="7">
        <f t="shared" si="55"/>
        <v>650700</v>
      </c>
      <c r="X202" s="7">
        <f>'GE25-F23-WEBLOAD'!AA198</f>
        <v>1680404</v>
      </c>
      <c r="Y202" s="7">
        <f>'GE25-F23-WEBLOAD'!AI198</f>
        <v>1135642</v>
      </c>
      <c r="Z202" s="7">
        <f t="shared" si="56"/>
        <v>544762</v>
      </c>
      <c r="AA202">
        <f t="shared" si="57"/>
        <v>105938</v>
      </c>
      <c r="AC202" s="7">
        <f>'EOS GE24-F23-WEBLOAD'!AA198</f>
        <v>1680404</v>
      </c>
      <c r="AD202" s="7">
        <f>'EOS GE24-F23-WEBLOAD'!AI198</f>
        <v>1029704</v>
      </c>
      <c r="AE202" s="7">
        <f t="shared" si="58"/>
        <v>650700</v>
      </c>
      <c r="AF202" s="7">
        <f>'GE24-F23-WEBLOAD'!AA198</f>
        <v>1680404</v>
      </c>
      <c r="AG202" s="7">
        <f>'GE24-F23-WEBLOAD'!AI198</f>
        <v>1019436</v>
      </c>
      <c r="AH202" s="7">
        <f t="shared" si="59"/>
        <v>660968</v>
      </c>
      <c r="AI202">
        <f t="shared" si="60"/>
        <v>-10268</v>
      </c>
      <c r="AK202">
        <f>'EOS GE24-F23-WEBLOAD'!$AL198</f>
        <v>5373161.0777328759</v>
      </c>
      <c r="AL202">
        <f>'GE24-F23-WEBLOAD'!$AL198</f>
        <v>5266542.0777328759</v>
      </c>
      <c r="AM202">
        <f t="shared" si="61"/>
        <v>106619</v>
      </c>
      <c r="AO202">
        <f>'EOS GE25-F23-WEBLOAD'!AL198</f>
        <v>5417350.5170738995</v>
      </c>
      <c r="AP202">
        <f>'GE25-F23-WEBLOAD'!AL198</f>
        <v>5264195.6430739015</v>
      </c>
      <c r="AQ202">
        <f t="shared" si="62"/>
        <v>153154.87399999797</v>
      </c>
      <c r="AS202" s="7"/>
    </row>
    <row r="203" spans="1:45" x14ac:dyDescent="0.25">
      <c r="A203">
        <v>704</v>
      </c>
      <c r="B203">
        <v>1</v>
      </c>
      <c r="C203" t="s">
        <v>250</v>
      </c>
      <c r="D203" s="7">
        <f>'EOS GE24-F23-WEBLOAD'!H199</f>
        <v>14108971</v>
      </c>
      <c r="E203">
        <f>'GE24-F23-WEBLOAD'!H199</f>
        <v>13565406</v>
      </c>
      <c r="F203">
        <f t="shared" si="51"/>
        <v>543565</v>
      </c>
      <c r="H203" s="7">
        <f>'EOS GE24-F23-WEBLOAD'!N199</f>
        <v>478816.77254568448</v>
      </c>
      <c r="I203">
        <v>384531.92172375595</v>
      </c>
      <c r="J203">
        <f t="shared" si="52"/>
        <v>94284.850821928529</v>
      </c>
      <c r="K203" s="7"/>
      <c r="M203" s="7">
        <f>'EOS GE25-F23-WEBLOAD'!H199</f>
        <v>14391625</v>
      </c>
      <c r="N203">
        <f>'GE25-F23-WEBLOAD'!H199</f>
        <v>13565406</v>
      </c>
      <c r="O203">
        <f t="shared" si="53"/>
        <v>826219</v>
      </c>
      <c r="Q203" s="7">
        <f>'EOS GE25-F23-WEBLOAD'!N199</f>
        <v>499851.25370437081</v>
      </c>
      <c r="R203">
        <v>398185.21192627284</v>
      </c>
      <c r="S203">
        <f t="shared" si="54"/>
        <v>101666.04177809798</v>
      </c>
      <c r="T203" s="7"/>
      <c r="U203" s="7">
        <f>'EOS GE25-F23-WEBLOAD'!AA199</f>
        <v>1431058</v>
      </c>
      <c r="V203" s="7">
        <v>1321122</v>
      </c>
      <c r="W203" s="7">
        <f t="shared" si="55"/>
        <v>109936</v>
      </c>
      <c r="X203" s="7">
        <f>'GE25-F23-WEBLOAD'!AA199</f>
        <v>1431058</v>
      </c>
      <c r="Y203" s="7">
        <f>'GE25-F23-WEBLOAD'!AI199</f>
        <v>1321122</v>
      </c>
      <c r="Z203" s="7">
        <f t="shared" si="56"/>
        <v>109936</v>
      </c>
      <c r="AA203">
        <f t="shared" si="57"/>
        <v>0</v>
      </c>
      <c r="AC203" s="7">
        <f>'EOS GE24-F23-WEBLOAD'!AA199</f>
        <v>1431058</v>
      </c>
      <c r="AD203" s="7">
        <f>'EOS GE24-F23-WEBLOAD'!AI199</f>
        <v>1321122</v>
      </c>
      <c r="AE203" s="7">
        <f t="shared" si="58"/>
        <v>109936</v>
      </c>
      <c r="AF203" s="7">
        <f>'GE24-F23-WEBLOAD'!AA199</f>
        <v>1431058</v>
      </c>
      <c r="AG203" s="7">
        <f>'GE24-F23-WEBLOAD'!AI199</f>
        <v>1267132</v>
      </c>
      <c r="AH203" s="7">
        <f t="shared" si="59"/>
        <v>163926</v>
      </c>
      <c r="AI203">
        <f t="shared" si="60"/>
        <v>-53990</v>
      </c>
      <c r="AK203">
        <f>'EOS GE24-F23-WEBLOAD'!$AL199</f>
        <v>3787177.9217237532</v>
      </c>
      <c r="AL203">
        <f>'GE24-F23-WEBLOAD'!$AL199</f>
        <v>3732893.9217237532</v>
      </c>
      <c r="AM203">
        <f t="shared" si="61"/>
        <v>54284</v>
      </c>
      <c r="AO203">
        <f>'EOS GE25-F23-WEBLOAD'!AL199</f>
        <v>3804367.3574753329</v>
      </c>
      <c r="AP203">
        <f>'GE25-F23-WEBLOAD'!AL199</f>
        <v>3729571.5774753317</v>
      </c>
      <c r="AQ203">
        <f t="shared" si="62"/>
        <v>74795.780000001192</v>
      </c>
      <c r="AS203" s="7"/>
    </row>
    <row r="204" spans="1:45" x14ac:dyDescent="0.25">
      <c r="A204">
        <v>707</v>
      </c>
      <c r="B204">
        <v>1</v>
      </c>
      <c r="C204" t="s">
        <v>251</v>
      </c>
      <c r="D204" s="7">
        <f>'EOS GE24-F23-WEBLOAD'!H200</f>
        <v>618151</v>
      </c>
      <c r="E204">
        <f>'GE24-F23-WEBLOAD'!H200</f>
        <v>594336</v>
      </c>
      <c r="F204">
        <f t="shared" si="51"/>
        <v>23815</v>
      </c>
      <c r="H204" s="7">
        <f>'EOS GE24-F23-WEBLOAD'!N200</f>
        <v>47757</v>
      </c>
      <c r="I204">
        <v>47757</v>
      </c>
      <c r="J204">
        <f t="shared" si="52"/>
        <v>0</v>
      </c>
      <c r="K204" s="7"/>
      <c r="M204" s="7">
        <f>'EOS GE25-F23-WEBLOAD'!H200</f>
        <v>614516</v>
      </c>
      <c r="N204">
        <f>'GE25-F23-WEBLOAD'!H200</f>
        <v>579237</v>
      </c>
      <c r="O204">
        <f t="shared" si="53"/>
        <v>35279</v>
      </c>
      <c r="Q204" s="7">
        <f>'EOS GE25-F23-WEBLOAD'!N200</f>
        <v>48032</v>
      </c>
      <c r="R204">
        <v>48032</v>
      </c>
      <c r="S204">
        <f t="shared" si="54"/>
        <v>0</v>
      </c>
      <c r="T204" s="7"/>
      <c r="U204" s="7">
        <f>'EOS GE25-F23-WEBLOAD'!AA200</f>
        <v>61106</v>
      </c>
      <c r="V204" s="7">
        <v>259</v>
      </c>
      <c r="W204" s="7">
        <f t="shared" si="55"/>
        <v>60847</v>
      </c>
      <c r="X204" s="7">
        <f>'GE25-F23-WEBLOAD'!AA200</f>
        <v>61106</v>
      </c>
      <c r="Y204" s="7">
        <f>'GE25-F23-WEBLOAD'!AI200</f>
        <v>286</v>
      </c>
      <c r="Z204" s="7">
        <f t="shared" si="56"/>
        <v>60820</v>
      </c>
      <c r="AA204">
        <f t="shared" si="57"/>
        <v>27</v>
      </c>
      <c r="AC204" s="7">
        <f>'EOS GE24-F23-WEBLOAD'!AA200</f>
        <v>61106</v>
      </c>
      <c r="AD204" s="7">
        <f>'EOS GE24-F23-WEBLOAD'!AI200</f>
        <v>259</v>
      </c>
      <c r="AE204" s="7">
        <f t="shared" si="58"/>
        <v>60847</v>
      </c>
      <c r="AF204" s="7">
        <f>'GE24-F23-WEBLOAD'!AA200</f>
        <v>62698</v>
      </c>
      <c r="AG204" s="7">
        <f>'GE24-F23-WEBLOAD'!AI200</f>
        <v>206</v>
      </c>
      <c r="AH204" s="7">
        <f t="shared" si="59"/>
        <v>62492</v>
      </c>
      <c r="AI204">
        <f t="shared" si="60"/>
        <v>-1645</v>
      </c>
      <c r="AK204">
        <f>'EOS GE24-F23-WEBLOAD'!$AL200</f>
        <v>613949.25</v>
      </c>
      <c r="AL204">
        <f>'GE24-F23-WEBLOAD'!$AL200</f>
        <v>600369.25</v>
      </c>
      <c r="AM204">
        <f t="shared" si="61"/>
        <v>13580</v>
      </c>
      <c r="AO204">
        <f>'EOS GE25-F23-WEBLOAD'!AL200</f>
        <v>617042.65837093</v>
      </c>
      <c r="AP204">
        <f>'GE25-F23-WEBLOAD'!AL200</f>
        <v>596422.65837093</v>
      </c>
      <c r="AQ204">
        <f t="shared" si="62"/>
        <v>20620</v>
      </c>
      <c r="AS204" s="7"/>
    </row>
    <row r="205" spans="1:45" x14ac:dyDescent="0.25">
      <c r="A205">
        <v>709</v>
      </c>
      <c r="B205">
        <v>1</v>
      </c>
      <c r="C205" t="s">
        <v>252</v>
      </c>
      <c r="D205" s="7">
        <f>'EOS GE24-F23-WEBLOAD'!H201</f>
        <v>62374200</v>
      </c>
      <c r="E205">
        <f>'GE24-F23-WEBLOAD'!H201</f>
        <v>59971159</v>
      </c>
      <c r="F205">
        <f t="shared" si="51"/>
        <v>2403041</v>
      </c>
      <c r="H205" s="7">
        <f>'EOS GE24-F23-WEBLOAD'!N201</f>
        <v>901690.18895737978</v>
      </c>
      <c r="I205">
        <v>848592.97825783747</v>
      </c>
      <c r="J205">
        <f t="shared" si="52"/>
        <v>53097.210699542309</v>
      </c>
      <c r="K205" s="7"/>
      <c r="M205" s="7">
        <f>'EOS GE25-F23-WEBLOAD'!H201</f>
        <v>63638343</v>
      </c>
      <c r="N205">
        <f>'GE25-F23-WEBLOAD'!H201</f>
        <v>59984885</v>
      </c>
      <c r="O205">
        <f t="shared" si="53"/>
        <v>3653458</v>
      </c>
      <c r="Q205" s="7">
        <f>'EOS GE25-F23-WEBLOAD'!N201</f>
        <v>917840.72314989683</v>
      </c>
      <c r="R205">
        <v>865751.73603794631</v>
      </c>
      <c r="S205">
        <f t="shared" si="54"/>
        <v>52088.987111950526</v>
      </c>
      <c r="T205" s="7"/>
      <c r="U205" s="7">
        <f>'EOS GE25-F23-WEBLOAD'!AA201</f>
        <v>6327999</v>
      </c>
      <c r="V205" s="7">
        <v>6327999</v>
      </c>
      <c r="W205" s="7">
        <f t="shared" si="55"/>
        <v>0</v>
      </c>
      <c r="X205" s="7">
        <f>'GE25-F23-WEBLOAD'!AA201</f>
        <v>6327999</v>
      </c>
      <c r="Y205" s="7">
        <f>'GE25-F23-WEBLOAD'!AI201</f>
        <v>6327999</v>
      </c>
      <c r="Z205" s="7">
        <f t="shared" si="56"/>
        <v>0</v>
      </c>
      <c r="AA205">
        <f t="shared" si="57"/>
        <v>0</v>
      </c>
      <c r="AC205" s="7">
        <f>'EOS GE24-F23-WEBLOAD'!AA201</f>
        <v>6327999</v>
      </c>
      <c r="AD205" s="7">
        <f>'EOS GE24-F23-WEBLOAD'!AI201</f>
        <v>6327999</v>
      </c>
      <c r="AE205" s="7">
        <f t="shared" si="58"/>
        <v>0</v>
      </c>
      <c r="AF205" s="7">
        <f>'GE24-F23-WEBLOAD'!AA201</f>
        <v>6326551</v>
      </c>
      <c r="AG205" s="7">
        <f>'GE24-F23-WEBLOAD'!AI201</f>
        <v>6004591</v>
      </c>
      <c r="AH205" s="7">
        <f t="shared" si="59"/>
        <v>321960</v>
      </c>
      <c r="AI205">
        <f t="shared" si="60"/>
        <v>-321960</v>
      </c>
      <c r="AK205">
        <f>'EOS GE24-F23-WEBLOAD'!$AL201</f>
        <v>25151683.978257835</v>
      </c>
      <c r="AL205">
        <f>'GE24-F23-WEBLOAD'!$AL201</f>
        <v>24767019.978257835</v>
      </c>
      <c r="AM205">
        <f t="shared" si="61"/>
        <v>384664</v>
      </c>
      <c r="AO205">
        <f>'EOS GE25-F23-WEBLOAD'!AL201</f>
        <v>25316244.885801956</v>
      </c>
      <c r="AP205">
        <f>'GE25-F23-WEBLOAD'!AL201</f>
        <v>24760027.423801959</v>
      </c>
      <c r="AQ205">
        <f t="shared" si="62"/>
        <v>556217.4619999975</v>
      </c>
      <c r="AS205" s="7"/>
    </row>
    <row r="206" spans="1:45" x14ac:dyDescent="0.25">
      <c r="A206">
        <v>712</v>
      </c>
      <c r="B206">
        <v>1</v>
      </c>
      <c r="C206" t="s">
        <v>253</v>
      </c>
      <c r="D206" s="7">
        <f>'EOS GE24-F23-WEBLOAD'!H202</f>
        <v>4177158</v>
      </c>
      <c r="E206">
        <f>'GE24-F23-WEBLOAD'!H202</f>
        <v>4016228</v>
      </c>
      <c r="F206">
        <f t="shared" si="51"/>
        <v>160930</v>
      </c>
      <c r="H206" s="7">
        <f>'EOS GE24-F23-WEBLOAD'!N202</f>
        <v>124264</v>
      </c>
      <c r="I206">
        <v>124264</v>
      </c>
      <c r="J206">
        <f t="shared" si="52"/>
        <v>0</v>
      </c>
      <c r="K206" s="7"/>
      <c r="M206" s="7">
        <f>'EOS GE25-F23-WEBLOAD'!H202</f>
        <v>4479271</v>
      </c>
      <c r="N206">
        <f>'GE25-F23-WEBLOAD'!H202</f>
        <v>4222118</v>
      </c>
      <c r="O206">
        <f t="shared" si="53"/>
        <v>257153</v>
      </c>
      <c r="Q206" s="7">
        <f>'EOS GE25-F23-WEBLOAD'!N202</f>
        <v>133251</v>
      </c>
      <c r="R206">
        <v>133251</v>
      </c>
      <c r="S206">
        <f t="shared" si="54"/>
        <v>0</v>
      </c>
      <c r="T206" s="7"/>
      <c r="U206" s="7">
        <f>'EOS GE25-F23-WEBLOAD'!AA202</f>
        <v>445405</v>
      </c>
      <c r="V206" s="7">
        <v>380208</v>
      </c>
      <c r="W206" s="7">
        <f t="shared" si="55"/>
        <v>65197</v>
      </c>
      <c r="X206" s="7">
        <f>'GE25-F23-WEBLOAD'!AA202</f>
        <v>445405</v>
      </c>
      <c r="Y206" s="7">
        <f>'GE25-F23-WEBLOAD'!AI202</f>
        <v>382788</v>
      </c>
      <c r="Z206" s="7">
        <f t="shared" si="56"/>
        <v>62617</v>
      </c>
      <c r="AA206">
        <f t="shared" si="57"/>
        <v>2580</v>
      </c>
      <c r="AC206" s="7">
        <f>'EOS GE24-F23-WEBLOAD'!AA202</f>
        <v>445405</v>
      </c>
      <c r="AD206" s="7">
        <f>'EOS GE24-F23-WEBLOAD'!AI202</f>
        <v>380208</v>
      </c>
      <c r="AE206" s="7">
        <f t="shared" si="58"/>
        <v>65197</v>
      </c>
      <c r="AF206" s="7">
        <f>'GE24-F23-WEBLOAD'!AA202</f>
        <v>423685</v>
      </c>
      <c r="AG206" s="7">
        <f>'GE24-F23-WEBLOAD'!AI202</f>
        <v>339391</v>
      </c>
      <c r="AH206" s="7">
        <f t="shared" si="59"/>
        <v>84294</v>
      </c>
      <c r="AI206">
        <f t="shared" si="60"/>
        <v>-19097</v>
      </c>
      <c r="AK206">
        <f>'EOS GE24-F23-WEBLOAD'!$AL202</f>
        <v>1543286.25</v>
      </c>
      <c r="AL206">
        <f>'GE24-F23-WEBLOAD'!$AL202</f>
        <v>1512785.25</v>
      </c>
      <c r="AM206">
        <f t="shared" si="61"/>
        <v>30501</v>
      </c>
      <c r="AO206">
        <f>'EOS GE25-F23-WEBLOAD'!AL202</f>
        <v>1622117.4526904002</v>
      </c>
      <c r="AP206">
        <f>'GE25-F23-WEBLOAD'!AL202</f>
        <v>1573633.4526904002</v>
      </c>
      <c r="AQ206">
        <f t="shared" si="62"/>
        <v>48484</v>
      </c>
      <c r="AS206" s="7"/>
    </row>
    <row r="207" spans="1:45" x14ac:dyDescent="0.25">
      <c r="A207">
        <v>716</v>
      </c>
      <c r="B207">
        <v>1</v>
      </c>
      <c r="C207" t="s">
        <v>254</v>
      </c>
      <c r="D207" s="7">
        <f>'EOS GE24-F23-WEBLOAD'!H203</f>
        <v>11961860</v>
      </c>
      <c r="E207">
        <f>'GE24-F23-WEBLOAD'!H203</f>
        <v>11501015</v>
      </c>
      <c r="F207">
        <f t="shared" si="51"/>
        <v>460845</v>
      </c>
      <c r="H207" s="7">
        <f>'EOS GE24-F23-WEBLOAD'!N203</f>
        <v>202994</v>
      </c>
      <c r="I207">
        <v>202994</v>
      </c>
      <c r="J207">
        <f t="shared" si="52"/>
        <v>0</v>
      </c>
      <c r="K207" s="7"/>
      <c r="M207" s="7">
        <f>'EOS GE25-F23-WEBLOAD'!H203</f>
        <v>12201500</v>
      </c>
      <c r="N207">
        <f>'GE25-F23-WEBLOAD'!H203</f>
        <v>11501015</v>
      </c>
      <c r="O207">
        <f t="shared" si="53"/>
        <v>700485</v>
      </c>
      <c r="Q207" s="7">
        <f>'EOS GE25-F23-WEBLOAD'!N203</f>
        <v>207061</v>
      </c>
      <c r="R207">
        <v>207061</v>
      </c>
      <c r="S207">
        <f t="shared" si="54"/>
        <v>0</v>
      </c>
      <c r="T207" s="7"/>
      <c r="U207" s="7">
        <f>'EOS GE25-F23-WEBLOAD'!AA203</f>
        <v>1213279</v>
      </c>
      <c r="V207" s="7">
        <v>1076592</v>
      </c>
      <c r="W207" s="7">
        <f t="shared" si="55"/>
        <v>136687</v>
      </c>
      <c r="X207" s="7">
        <f>'GE25-F23-WEBLOAD'!AA203</f>
        <v>1213279</v>
      </c>
      <c r="Y207" s="7">
        <f>'GE25-F23-WEBLOAD'!AI203</f>
        <v>1076592</v>
      </c>
      <c r="Z207" s="7">
        <f t="shared" si="56"/>
        <v>136687</v>
      </c>
      <c r="AA207">
        <f t="shared" si="57"/>
        <v>0</v>
      </c>
      <c r="AC207" s="7">
        <f>'EOS GE24-F23-WEBLOAD'!AA203</f>
        <v>1213279</v>
      </c>
      <c r="AD207" s="7">
        <f>'EOS GE24-F23-WEBLOAD'!AI203</f>
        <v>1076592</v>
      </c>
      <c r="AE207" s="7">
        <f t="shared" si="58"/>
        <v>136687</v>
      </c>
      <c r="AF207" s="7">
        <f>'GE24-F23-WEBLOAD'!AA203</f>
        <v>1213279</v>
      </c>
      <c r="AG207" s="7">
        <f>'GE24-F23-WEBLOAD'!AI203</f>
        <v>1013043</v>
      </c>
      <c r="AH207" s="7">
        <f t="shared" si="59"/>
        <v>200236</v>
      </c>
      <c r="AI207">
        <f t="shared" si="60"/>
        <v>-63549</v>
      </c>
      <c r="AK207">
        <f>'EOS GE24-F23-WEBLOAD'!$AL203</f>
        <v>2686243</v>
      </c>
      <c r="AL207">
        <f>'GE24-F23-WEBLOAD'!$AL203</f>
        <v>2658265</v>
      </c>
      <c r="AM207">
        <f t="shared" si="61"/>
        <v>27978</v>
      </c>
      <c r="AO207">
        <f>'EOS GE25-F23-WEBLOAD'!AL203</f>
        <v>2698822.8211291097</v>
      </c>
      <c r="AP207">
        <f>'GE25-F23-WEBLOAD'!AL203</f>
        <v>2656458.8211291097</v>
      </c>
      <c r="AQ207">
        <f t="shared" si="62"/>
        <v>42364</v>
      </c>
      <c r="AS207" s="7"/>
    </row>
    <row r="208" spans="1:45" x14ac:dyDescent="0.25">
      <c r="A208">
        <v>717</v>
      </c>
      <c r="B208">
        <v>1</v>
      </c>
      <c r="C208" t="s">
        <v>255</v>
      </c>
      <c r="D208" s="7">
        <f>'EOS GE24-F23-WEBLOAD'!H204</f>
        <v>14224606</v>
      </c>
      <c r="E208">
        <f>'GE24-F23-WEBLOAD'!H204</f>
        <v>13676586</v>
      </c>
      <c r="F208">
        <f t="shared" si="51"/>
        <v>548020</v>
      </c>
      <c r="H208" s="7">
        <f>'EOS GE24-F23-WEBLOAD'!N204</f>
        <v>193840</v>
      </c>
      <c r="I208">
        <v>193840</v>
      </c>
      <c r="J208">
        <f t="shared" si="52"/>
        <v>0</v>
      </c>
      <c r="K208" s="7"/>
      <c r="M208" s="7">
        <f>'EOS GE25-F23-WEBLOAD'!H204</f>
        <v>14509577</v>
      </c>
      <c r="N208">
        <f>'GE25-F23-WEBLOAD'!H204</f>
        <v>13676586</v>
      </c>
      <c r="O208">
        <f t="shared" si="53"/>
        <v>832991</v>
      </c>
      <c r="Q208" s="7">
        <f>'EOS GE25-F23-WEBLOAD'!N204</f>
        <v>197724</v>
      </c>
      <c r="R208">
        <v>197724</v>
      </c>
      <c r="S208">
        <f t="shared" si="54"/>
        <v>0</v>
      </c>
      <c r="T208" s="7"/>
      <c r="U208" s="7">
        <f>'EOS GE25-F23-WEBLOAD'!AA204</f>
        <v>1442787</v>
      </c>
      <c r="V208" s="7">
        <v>1365509</v>
      </c>
      <c r="W208" s="7">
        <f t="shared" si="55"/>
        <v>77278</v>
      </c>
      <c r="X208" s="7">
        <f>'GE25-F23-WEBLOAD'!AA204</f>
        <v>1442787</v>
      </c>
      <c r="Y208" s="7">
        <f>'GE25-F23-WEBLOAD'!AI204</f>
        <v>1365509</v>
      </c>
      <c r="Z208" s="7">
        <f t="shared" si="56"/>
        <v>77278</v>
      </c>
      <c r="AA208">
        <f t="shared" si="57"/>
        <v>0</v>
      </c>
      <c r="AC208" s="7">
        <f>'EOS GE24-F23-WEBLOAD'!AA204</f>
        <v>1442787</v>
      </c>
      <c r="AD208" s="7">
        <f>'EOS GE24-F23-WEBLOAD'!AI204</f>
        <v>1365509</v>
      </c>
      <c r="AE208" s="7">
        <f t="shared" si="58"/>
        <v>77278</v>
      </c>
      <c r="AF208" s="7">
        <f>'GE24-F23-WEBLOAD'!AA204</f>
        <v>1442787</v>
      </c>
      <c r="AG208" s="7">
        <f>'GE24-F23-WEBLOAD'!AI204</f>
        <v>1263081</v>
      </c>
      <c r="AH208" s="7">
        <f t="shared" si="59"/>
        <v>179706</v>
      </c>
      <c r="AI208">
        <f t="shared" si="60"/>
        <v>-102428</v>
      </c>
      <c r="AK208">
        <f>'EOS GE24-F23-WEBLOAD'!$AL204</f>
        <v>3493252</v>
      </c>
      <c r="AL208">
        <f>'GE24-F23-WEBLOAD'!$AL204</f>
        <v>3456407</v>
      </c>
      <c r="AM208">
        <f t="shared" si="61"/>
        <v>36845</v>
      </c>
      <c r="AO208">
        <f>'EOS GE25-F23-WEBLOAD'!AL204</f>
        <v>3395845.4392973185</v>
      </c>
      <c r="AP208">
        <f>'GE25-F23-WEBLOAD'!AL204</f>
        <v>3346339.4392973185</v>
      </c>
      <c r="AQ208">
        <f t="shared" si="62"/>
        <v>49506</v>
      </c>
      <c r="AS208" s="7"/>
    </row>
    <row r="209" spans="1:45" x14ac:dyDescent="0.25">
      <c r="A209">
        <v>719</v>
      </c>
      <c r="B209">
        <v>1</v>
      </c>
      <c r="C209" t="s">
        <v>256</v>
      </c>
      <c r="D209" s="7">
        <f>'EOS GE24-F23-WEBLOAD'!H205</f>
        <v>68473406</v>
      </c>
      <c r="E209">
        <f>'GE24-F23-WEBLOAD'!H205</f>
        <v>65835386</v>
      </c>
      <c r="F209">
        <f t="shared" si="51"/>
        <v>2638020</v>
      </c>
      <c r="H209" s="7">
        <f>'EOS GE24-F23-WEBLOAD'!N205</f>
        <v>10973</v>
      </c>
      <c r="I209">
        <v>10973</v>
      </c>
      <c r="J209">
        <f t="shared" si="52"/>
        <v>0</v>
      </c>
      <c r="K209" s="7"/>
      <c r="M209" s="7">
        <f>'EOS GE25-F23-WEBLOAD'!H205</f>
        <v>69824790</v>
      </c>
      <c r="N209">
        <f>'GE25-F23-WEBLOAD'!H205</f>
        <v>65816170</v>
      </c>
      <c r="O209">
        <f t="shared" si="53"/>
        <v>4008620</v>
      </c>
      <c r="Q209" s="7">
        <f>'EOS GE25-F23-WEBLOAD'!N205</f>
        <v>17858</v>
      </c>
      <c r="R209">
        <v>17858</v>
      </c>
      <c r="S209">
        <f t="shared" si="54"/>
        <v>0</v>
      </c>
      <c r="T209" s="7"/>
      <c r="U209" s="7">
        <f>'EOS GE25-F23-WEBLOAD'!AA205</f>
        <v>6943160</v>
      </c>
      <c r="V209" s="7">
        <v>6943160</v>
      </c>
      <c r="W209" s="7">
        <f t="shared" si="55"/>
        <v>0</v>
      </c>
      <c r="X209" s="7">
        <f>'GE25-F23-WEBLOAD'!AA205</f>
        <v>6943160</v>
      </c>
      <c r="Y209" s="7">
        <f>'GE25-F23-WEBLOAD'!AI205</f>
        <v>6943160</v>
      </c>
      <c r="Z209" s="7">
        <f t="shared" si="56"/>
        <v>0</v>
      </c>
      <c r="AA209">
        <f t="shared" si="57"/>
        <v>0</v>
      </c>
      <c r="AC209" s="7">
        <f>'EOS GE24-F23-WEBLOAD'!AA205</f>
        <v>6943160</v>
      </c>
      <c r="AD209" s="7">
        <f>'EOS GE24-F23-WEBLOAD'!AI205</f>
        <v>6943160</v>
      </c>
      <c r="AE209" s="7">
        <f t="shared" si="58"/>
        <v>0</v>
      </c>
      <c r="AF209" s="7">
        <f>'GE24-F23-WEBLOAD'!AA205</f>
        <v>6945187</v>
      </c>
      <c r="AG209" s="7">
        <f>'GE24-F23-WEBLOAD'!AI205</f>
        <v>6488506</v>
      </c>
      <c r="AH209" s="7">
        <f t="shared" si="59"/>
        <v>456681</v>
      </c>
      <c r="AI209">
        <f t="shared" si="60"/>
        <v>-456681</v>
      </c>
      <c r="AK209">
        <f>'EOS GE24-F23-WEBLOAD'!$AL205</f>
        <v>19473387.25</v>
      </c>
      <c r="AL209">
        <f>'GE24-F23-WEBLOAD'!$AL205</f>
        <v>19403586.25</v>
      </c>
      <c r="AM209">
        <f t="shared" si="61"/>
        <v>69801</v>
      </c>
      <c r="AO209">
        <f>'EOS GE25-F23-WEBLOAD'!AL205</f>
        <v>19513178.84203577</v>
      </c>
      <c r="AP209">
        <f>'GE25-F23-WEBLOAD'!AL205</f>
        <v>19407967.84203577</v>
      </c>
      <c r="AQ209">
        <f t="shared" si="62"/>
        <v>105211</v>
      </c>
      <c r="AS209" s="7"/>
    </row>
    <row r="210" spans="1:45" x14ac:dyDescent="0.25">
      <c r="A210">
        <v>720</v>
      </c>
      <c r="B210">
        <v>1</v>
      </c>
      <c r="C210" t="s">
        <v>257</v>
      </c>
      <c r="D210" s="7">
        <f>'EOS GE24-F23-WEBLOAD'!H206</f>
        <v>60290403</v>
      </c>
      <c r="E210">
        <f>'GE24-F23-WEBLOAD'!H206</f>
        <v>57967643</v>
      </c>
      <c r="F210">
        <f t="shared" si="51"/>
        <v>2322760</v>
      </c>
      <c r="H210" s="7">
        <f>'EOS GE24-F23-WEBLOAD'!N206</f>
        <v>26980</v>
      </c>
      <c r="I210">
        <v>26980</v>
      </c>
      <c r="J210">
        <f t="shared" si="52"/>
        <v>0</v>
      </c>
      <c r="K210" s="7"/>
      <c r="M210" s="7">
        <f>'EOS GE25-F23-WEBLOAD'!H206</f>
        <v>60607044</v>
      </c>
      <c r="N210">
        <f>'GE25-F23-WEBLOAD'!H206</f>
        <v>57127612</v>
      </c>
      <c r="O210">
        <f t="shared" si="53"/>
        <v>3479432</v>
      </c>
      <c r="Q210" s="7">
        <f>'EOS GE25-F23-WEBLOAD'!N206</f>
        <v>33143</v>
      </c>
      <c r="R210">
        <v>33143</v>
      </c>
      <c r="S210">
        <f t="shared" si="54"/>
        <v>0</v>
      </c>
      <c r="T210" s="7"/>
      <c r="U210" s="7">
        <f>'EOS GE25-F23-WEBLOAD'!AA206</f>
        <v>6026576</v>
      </c>
      <c r="V210" s="7">
        <v>5966077</v>
      </c>
      <c r="W210" s="7">
        <f t="shared" si="55"/>
        <v>60499</v>
      </c>
      <c r="X210" s="7">
        <f>'GE25-F23-WEBLOAD'!AA206</f>
        <v>6026576</v>
      </c>
      <c r="Y210" s="7">
        <f>'GE25-F23-WEBLOAD'!AI206</f>
        <v>5966077</v>
      </c>
      <c r="Z210" s="7">
        <f t="shared" si="56"/>
        <v>60499</v>
      </c>
      <c r="AA210">
        <f t="shared" si="57"/>
        <v>0</v>
      </c>
      <c r="AC210" s="7">
        <f>'EOS GE24-F23-WEBLOAD'!AA206</f>
        <v>6026576</v>
      </c>
      <c r="AD210" s="7">
        <f>'EOS GE24-F23-WEBLOAD'!AI206</f>
        <v>5966077</v>
      </c>
      <c r="AE210" s="7">
        <f t="shared" si="58"/>
        <v>60499</v>
      </c>
      <c r="AF210" s="7">
        <f>'GE24-F23-WEBLOAD'!AA206</f>
        <v>6115194</v>
      </c>
      <c r="AG210" s="7">
        <f>'GE24-F23-WEBLOAD'!AI206</f>
        <v>5612854</v>
      </c>
      <c r="AH210" s="7">
        <f t="shared" si="59"/>
        <v>502340</v>
      </c>
      <c r="AI210">
        <f t="shared" si="60"/>
        <v>-441841</v>
      </c>
      <c r="AK210">
        <f>'EOS GE24-F23-WEBLOAD'!$AL206</f>
        <v>27742912</v>
      </c>
      <c r="AL210">
        <f>'GE24-F23-WEBLOAD'!$AL206</f>
        <v>27491996</v>
      </c>
      <c r="AM210">
        <f t="shared" si="61"/>
        <v>250916</v>
      </c>
      <c r="AO210">
        <f>'EOS GE25-F23-WEBLOAD'!AL206</f>
        <v>27579529.823073626</v>
      </c>
      <c r="AP210">
        <f>'GE25-F23-WEBLOAD'!AL206</f>
        <v>27211910.823073626</v>
      </c>
      <c r="AQ210">
        <f t="shared" si="62"/>
        <v>367619</v>
      </c>
      <c r="AS210" s="7"/>
    </row>
    <row r="211" spans="1:45" x14ac:dyDescent="0.25">
      <c r="A211">
        <v>721</v>
      </c>
      <c r="B211">
        <v>1</v>
      </c>
      <c r="C211" t="s">
        <v>258</v>
      </c>
      <c r="D211" s="7">
        <f>'EOS GE24-F23-WEBLOAD'!H207</f>
        <v>32098158</v>
      </c>
      <c r="E211">
        <f>'GE24-F23-WEBLOAD'!H207</f>
        <v>30861538</v>
      </c>
      <c r="F211">
        <f t="shared" si="51"/>
        <v>1236620</v>
      </c>
      <c r="H211" s="7">
        <f>'EOS GE24-F23-WEBLOAD'!N207</f>
        <v>445544</v>
      </c>
      <c r="I211">
        <v>445544</v>
      </c>
      <c r="J211">
        <f t="shared" si="52"/>
        <v>0</v>
      </c>
      <c r="K211" s="7"/>
      <c r="M211" s="7">
        <f>'EOS GE25-F23-WEBLOAD'!H207</f>
        <v>32348027</v>
      </c>
      <c r="N211">
        <f>'GE25-F23-WEBLOAD'!H207</f>
        <v>30490936</v>
      </c>
      <c r="O211">
        <f t="shared" si="53"/>
        <v>1857091</v>
      </c>
      <c r="Q211" s="7">
        <f>'EOS GE25-F23-WEBLOAD'!N207</f>
        <v>447542</v>
      </c>
      <c r="R211">
        <v>447542</v>
      </c>
      <c r="S211">
        <f t="shared" si="54"/>
        <v>0</v>
      </c>
      <c r="T211" s="7"/>
      <c r="U211" s="7">
        <f>'EOS GE25-F23-WEBLOAD'!AA207</f>
        <v>3216587</v>
      </c>
      <c r="V211" s="7">
        <v>3002501</v>
      </c>
      <c r="W211" s="7">
        <f t="shared" si="55"/>
        <v>214086</v>
      </c>
      <c r="X211" s="7">
        <f>'GE25-F23-WEBLOAD'!AA207</f>
        <v>3216587</v>
      </c>
      <c r="Y211" s="7">
        <f>'GE25-F23-WEBLOAD'!AI207</f>
        <v>3002501</v>
      </c>
      <c r="Z211" s="7">
        <f t="shared" si="56"/>
        <v>214086</v>
      </c>
      <c r="AA211">
        <f t="shared" si="57"/>
        <v>0</v>
      </c>
      <c r="AC211" s="7">
        <f>'EOS GE24-F23-WEBLOAD'!AA207</f>
        <v>3216587</v>
      </c>
      <c r="AD211" s="7">
        <f>'EOS GE24-F23-WEBLOAD'!AI207</f>
        <v>3002501</v>
      </c>
      <c r="AE211" s="7">
        <f t="shared" si="58"/>
        <v>214086</v>
      </c>
      <c r="AF211" s="7">
        <f>'GE24-F23-WEBLOAD'!AA207</f>
        <v>3255683</v>
      </c>
      <c r="AG211" s="7">
        <f>'GE24-F23-WEBLOAD'!AI207</f>
        <v>2828811</v>
      </c>
      <c r="AH211" s="7">
        <f t="shared" si="59"/>
        <v>426872</v>
      </c>
      <c r="AI211">
        <f t="shared" si="60"/>
        <v>-212786</v>
      </c>
      <c r="AK211">
        <f>'EOS GE24-F23-WEBLOAD'!$AL207</f>
        <v>7720384.25</v>
      </c>
      <c r="AL211">
        <f>'GE24-F23-WEBLOAD'!$AL207</f>
        <v>7675445.25</v>
      </c>
      <c r="AM211">
        <f t="shared" si="61"/>
        <v>44939</v>
      </c>
      <c r="AO211">
        <f>'EOS GE25-F23-WEBLOAD'!AL207</f>
        <v>6711420.4059610814</v>
      </c>
      <c r="AP211">
        <f>'GE25-F23-WEBLOAD'!AL207</f>
        <v>6638149.4059610814</v>
      </c>
      <c r="AQ211">
        <f t="shared" si="62"/>
        <v>73271</v>
      </c>
      <c r="AS211" s="7"/>
    </row>
    <row r="212" spans="1:45" x14ac:dyDescent="0.25">
      <c r="A212">
        <v>726</v>
      </c>
      <c r="B212">
        <v>1</v>
      </c>
      <c r="C212" t="s">
        <v>259</v>
      </c>
      <c r="D212" s="7">
        <f>'EOS GE24-F23-WEBLOAD'!H208</f>
        <v>22102103</v>
      </c>
      <c r="E212">
        <f>'GE24-F23-WEBLOAD'!H208</f>
        <v>21250593</v>
      </c>
      <c r="F212">
        <f t="shared" si="51"/>
        <v>851510</v>
      </c>
      <c r="H212" s="7">
        <f>'EOS GE24-F23-WEBLOAD'!N208</f>
        <v>406676.71275767626</v>
      </c>
      <c r="I212">
        <v>370113.81063399167</v>
      </c>
      <c r="J212">
        <f t="shared" si="52"/>
        <v>36562.902123684587</v>
      </c>
      <c r="K212" s="7"/>
      <c r="M212" s="7">
        <f>'EOS GE25-F23-WEBLOAD'!H208</f>
        <v>22767687</v>
      </c>
      <c r="N212">
        <f>'GE25-F23-WEBLOAD'!H208</f>
        <v>21460601</v>
      </c>
      <c r="O212">
        <f t="shared" si="53"/>
        <v>1307086</v>
      </c>
      <c r="Q212" s="7">
        <f>'EOS GE25-F23-WEBLOAD'!N208</f>
        <v>401307.35551454319</v>
      </c>
      <c r="R212">
        <v>371268.30486756243</v>
      </c>
      <c r="S212">
        <f t="shared" si="54"/>
        <v>30039.050646980759</v>
      </c>
      <c r="T212" s="7"/>
      <c r="U212" s="7">
        <f>'EOS GE25-F23-WEBLOAD'!AA208</f>
        <v>2263948</v>
      </c>
      <c r="V212" s="7">
        <v>2263948</v>
      </c>
      <c r="W212" s="7">
        <f t="shared" si="55"/>
        <v>0</v>
      </c>
      <c r="X212" s="7">
        <f>'GE25-F23-WEBLOAD'!AA208</f>
        <v>2263948</v>
      </c>
      <c r="Y212" s="7">
        <f>'GE25-F23-WEBLOAD'!AI208</f>
        <v>2263948</v>
      </c>
      <c r="Z212" s="7">
        <f t="shared" si="56"/>
        <v>0</v>
      </c>
      <c r="AA212">
        <f t="shared" si="57"/>
        <v>0</v>
      </c>
      <c r="AC212" s="7">
        <f>'EOS GE24-F23-WEBLOAD'!AA208</f>
        <v>2263948</v>
      </c>
      <c r="AD212" s="7">
        <f>'EOS GE24-F23-WEBLOAD'!AI208</f>
        <v>2263948</v>
      </c>
      <c r="AE212" s="7">
        <f t="shared" si="58"/>
        <v>0</v>
      </c>
      <c r="AF212" s="7">
        <f>'GE24-F23-WEBLOAD'!AA208</f>
        <v>2241794</v>
      </c>
      <c r="AG212" s="7">
        <f>'GE24-F23-WEBLOAD'!AI208</f>
        <v>2125371</v>
      </c>
      <c r="AH212" s="7">
        <f t="shared" si="59"/>
        <v>116423</v>
      </c>
      <c r="AI212">
        <f t="shared" si="60"/>
        <v>-116423</v>
      </c>
      <c r="AK212">
        <f>'EOS GE24-F23-WEBLOAD'!$AL208</f>
        <v>7767028.0606339909</v>
      </c>
      <c r="AL212">
        <f>'GE24-F23-WEBLOAD'!$AL208</f>
        <v>7724166.0606339909</v>
      </c>
      <c r="AM212">
        <f t="shared" si="61"/>
        <v>42862</v>
      </c>
      <c r="AO212">
        <f>'EOS GE25-F23-WEBLOAD'!AL208</f>
        <v>7922480.6918218806</v>
      </c>
      <c r="AP212">
        <f>'GE25-F23-WEBLOAD'!AL208</f>
        <v>7866645.8578218818</v>
      </c>
      <c r="AQ212">
        <f t="shared" si="62"/>
        <v>55834.833999998868</v>
      </c>
      <c r="AS212" s="7"/>
    </row>
    <row r="213" spans="1:45" x14ac:dyDescent="0.25">
      <c r="A213">
        <v>727</v>
      </c>
      <c r="B213">
        <v>1</v>
      </c>
      <c r="C213" t="s">
        <v>260</v>
      </c>
      <c r="D213" s="7">
        <f>'EOS GE24-F23-WEBLOAD'!H209</f>
        <v>24727460</v>
      </c>
      <c r="E213">
        <f>'GE24-F23-WEBLOAD'!H209</f>
        <v>23774805</v>
      </c>
      <c r="F213">
        <f t="shared" si="51"/>
        <v>952655</v>
      </c>
      <c r="H213" s="7">
        <f>'EOS GE24-F23-WEBLOAD'!N209</f>
        <v>180463</v>
      </c>
      <c r="I213">
        <v>180463</v>
      </c>
      <c r="J213">
        <f t="shared" si="52"/>
        <v>0</v>
      </c>
      <c r="K213" s="7"/>
      <c r="M213" s="7">
        <f>'EOS GE25-F23-WEBLOAD'!H209</f>
        <v>25279632</v>
      </c>
      <c r="N213">
        <f>'GE25-F23-WEBLOAD'!H209</f>
        <v>23828336</v>
      </c>
      <c r="O213">
        <f t="shared" si="53"/>
        <v>1451296</v>
      </c>
      <c r="Q213" s="7">
        <f>'EOS GE25-F23-WEBLOAD'!N209</f>
        <v>185321</v>
      </c>
      <c r="R213">
        <v>185321</v>
      </c>
      <c r="S213">
        <f t="shared" si="54"/>
        <v>0</v>
      </c>
      <c r="T213" s="7"/>
      <c r="U213" s="7">
        <f>'EOS GE25-F23-WEBLOAD'!AA209</f>
        <v>2513728</v>
      </c>
      <c r="V213" s="7">
        <v>2192591</v>
      </c>
      <c r="W213" s="7">
        <f t="shared" si="55"/>
        <v>321137</v>
      </c>
      <c r="X213" s="7">
        <f>'GE25-F23-WEBLOAD'!AA209</f>
        <v>2513728</v>
      </c>
      <c r="Y213" s="7">
        <f>'GE25-F23-WEBLOAD'!AI209</f>
        <v>2192591</v>
      </c>
      <c r="Z213" s="7">
        <f t="shared" si="56"/>
        <v>321137</v>
      </c>
      <c r="AA213">
        <f t="shared" si="57"/>
        <v>0</v>
      </c>
      <c r="AC213" s="7">
        <f>'EOS GE24-F23-WEBLOAD'!AA209</f>
        <v>2513728</v>
      </c>
      <c r="AD213" s="7">
        <f>'EOS GE24-F23-WEBLOAD'!AI209</f>
        <v>2192591</v>
      </c>
      <c r="AE213" s="7">
        <f t="shared" si="58"/>
        <v>321137</v>
      </c>
      <c r="AF213" s="7">
        <f>'GE24-F23-WEBLOAD'!AA209</f>
        <v>2508081</v>
      </c>
      <c r="AG213" s="7">
        <f>'GE24-F23-WEBLOAD'!AI209</f>
        <v>1956298</v>
      </c>
      <c r="AH213" s="7">
        <f t="shared" si="59"/>
        <v>551783</v>
      </c>
      <c r="AI213">
        <f t="shared" si="60"/>
        <v>-230646</v>
      </c>
      <c r="AK213">
        <f>'EOS GE24-F23-WEBLOAD'!$AL209</f>
        <v>8435910.75</v>
      </c>
      <c r="AL213">
        <f>'GE24-F23-WEBLOAD'!$AL209</f>
        <v>8356501.75</v>
      </c>
      <c r="AM213">
        <f t="shared" si="61"/>
        <v>79409</v>
      </c>
      <c r="AO213">
        <f>'EOS GE25-F23-WEBLOAD'!AL209</f>
        <v>8551684.5659932345</v>
      </c>
      <c r="AP213">
        <f>'GE25-F23-WEBLOAD'!AL209</f>
        <v>8431388.5659932308</v>
      </c>
      <c r="AQ213">
        <f t="shared" si="62"/>
        <v>120296.00000000373</v>
      </c>
      <c r="AS213" s="7"/>
    </row>
    <row r="214" spans="1:45" x14ac:dyDescent="0.25">
      <c r="A214">
        <v>728</v>
      </c>
      <c r="B214">
        <v>1</v>
      </c>
      <c r="C214" t="s">
        <v>261</v>
      </c>
      <c r="D214" s="7">
        <f>'EOS GE24-F23-WEBLOAD'!H210</f>
        <v>106636010</v>
      </c>
      <c r="E214">
        <f>'GE24-F23-WEBLOAD'!H210</f>
        <v>102527730</v>
      </c>
      <c r="F214">
        <f t="shared" si="51"/>
        <v>4108280</v>
      </c>
      <c r="H214" s="7">
        <f>'EOS GE24-F23-WEBLOAD'!N210</f>
        <v>504512</v>
      </c>
      <c r="I214">
        <v>504512</v>
      </c>
      <c r="J214">
        <f t="shared" si="52"/>
        <v>0</v>
      </c>
      <c r="K214" s="7"/>
      <c r="M214" s="7">
        <f>'EOS GE25-F23-WEBLOAD'!H210</f>
        <v>108772315</v>
      </c>
      <c r="N214">
        <f>'GE25-F23-WEBLOAD'!H210</f>
        <v>102527730</v>
      </c>
      <c r="O214">
        <f t="shared" si="53"/>
        <v>6244585</v>
      </c>
      <c r="Q214" s="7">
        <f>'EOS GE25-F23-WEBLOAD'!N210</f>
        <v>514620</v>
      </c>
      <c r="R214">
        <v>514620</v>
      </c>
      <c r="S214">
        <f t="shared" si="54"/>
        <v>0</v>
      </c>
      <c r="T214" s="7"/>
      <c r="U214" s="7">
        <f>'EOS GE25-F23-WEBLOAD'!AA210</f>
        <v>10815981</v>
      </c>
      <c r="V214" s="7">
        <v>10097750</v>
      </c>
      <c r="W214" s="7">
        <f t="shared" si="55"/>
        <v>718231</v>
      </c>
      <c r="X214" s="7">
        <f>'GE25-F23-WEBLOAD'!AA210</f>
        <v>10815981</v>
      </c>
      <c r="Y214" s="7">
        <f>'GE25-F23-WEBLOAD'!AI210</f>
        <v>10097750</v>
      </c>
      <c r="Z214" s="7">
        <f t="shared" si="56"/>
        <v>718231</v>
      </c>
      <c r="AA214">
        <f t="shared" si="57"/>
        <v>0</v>
      </c>
      <c r="AC214" s="7">
        <f>'EOS GE24-F23-WEBLOAD'!AA210</f>
        <v>10815981</v>
      </c>
      <c r="AD214" s="7">
        <f>'EOS GE24-F23-WEBLOAD'!AI210</f>
        <v>10097750</v>
      </c>
      <c r="AE214" s="7">
        <f t="shared" si="58"/>
        <v>718231</v>
      </c>
      <c r="AF214" s="7">
        <f>'GE24-F23-WEBLOAD'!AA210</f>
        <v>10815981</v>
      </c>
      <c r="AG214" s="7">
        <f>'GE24-F23-WEBLOAD'!AI210</f>
        <v>9398712</v>
      </c>
      <c r="AH214" s="7">
        <f t="shared" si="59"/>
        <v>1417269</v>
      </c>
      <c r="AI214">
        <f t="shared" si="60"/>
        <v>-699038</v>
      </c>
      <c r="AK214">
        <f>'EOS GE24-F23-WEBLOAD'!$AL210</f>
        <v>43027138</v>
      </c>
      <c r="AL214">
        <f>'GE24-F23-WEBLOAD'!$AL210</f>
        <v>42846811</v>
      </c>
      <c r="AM214">
        <f t="shared" si="61"/>
        <v>180327</v>
      </c>
      <c r="AO214">
        <f>'EOS GE25-F23-WEBLOAD'!AL210</f>
        <v>43490011.218659282</v>
      </c>
      <c r="AP214">
        <f>'GE25-F23-WEBLOAD'!AL210</f>
        <v>43218611.218659282</v>
      </c>
      <c r="AQ214">
        <f t="shared" si="62"/>
        <v>271400</v>
      </c>
      <c r="AS214" s="7"/>
    </row>
    <row r="215" spans="1:45" x14ac:dyDescent="0.25">
      <c r="A215">
        <v>738</v>
      </c>
      <c r="B215">
        <v>1</v>
      </c>
      <c r="C215" t="s">
        <v>262</v>
      </c>
      <c r="D215" s="7">
        <f>'EOS GE24-F23-WEBLOAD'!H211</f>
        <v>8372874</v>
      </c>
      <c r="E215">
        <f>'GE24-F23-WEBLOAD'!H211</f>
        <v>8050299</v>
      </c>
      <c r="F215">
        <f t="shared" si="51"/>
        <v>322575</v>
      </c>
      <c r="H215" s="7">
        <f>'EOS GE24-F23-WEBLOAD'!N211</f>
        <v>203366</v>
      </c>
      <c r="I215">
        <v>203366</v>
      </c>
      <c r="J215">
        <f t="shared" si="52"/>
        <v>0</v>
      </c>
      <c r="K215" s="7"/>
      <c r="M215" s="7">
        <f>'EOS GE25-F23-WEBLOAD'!H211</f>
        <v>8569737</v>
      </c>
      <c r="N215">
        <f>'GE25-F23-WEBLOAD'!H211</f>
        <v>8077751</v>
      </c>
      <c r="O215">
        <f t="shared" si="53"/>
        <v>491986</v>
      </c>
      <c r="Q215" s="7">
        <f>'EOS GE25-F23-WEBLOAD'!N211</f>
        <v>208147</v>
      </c>
      <c r="R215">
        <v>208147</v>
      </c>
      <c r="S215">
        <f t="shared" si="54"/>
        <v>0</v>
      </c>
      <c r="T215" s="7"/>
      <c r="U215" s="7">
        <f>'EOS GE25-F23-WEBLOAD'!AA211</f>
        <v>852148</v>
      </c>
      <c r="V215" s="7">
        <v>697912</v>
      </c>
      <c r="W215" s="7">
        <f t="shared" si="55"/>
        <v>154236</v>
      </c>
      <c r="X215" s="7">
        <f>'GE25-F23-WEBLOAD'!AA211</f>
        <v>852148</v>
      </c>
      <c r="Y215" s="7">
        <f>'GE25-F23-WEBLOAD'!AI211</f>
        <v>722887</v>
      </c>
      <c r="Z215" s="7">
        <f t="shared" si="56"/>
        <v>129261</v>
      </c>
      <c r="AA215">
        <f t="shared" si="57"/>
        <v>24975</v>
      </c>
      <c r="AC215" s="7">
        <f>'EOS GE24-F23-WEBLOAD'!AA211</f>
        <v>852148</v>
      </c>
      <c r="AD215" s="7">
        <f>'EOS GE24-F23-WEBLOAD'!AI211</f>
        <v>697912</v>
      </c>
      <c r="AE215" s="7">
        <f t="shared" si="58"/>
        <v>154236</v>
      </c>
      <c r="AF215" s="7">
        <f>'GE24-F23-WEBLOAD'!AA211</f>
        <v>849252</v>
      </c>
      <c r="AG215" s="7">
        <f>'GE24-F23-WEBLOAD'!AI211</f>
        <v>616664</v>
      </c>
      <c r="AH215" s="7">
        <f t="shared" si="59"/>
        <v>232588</v>
      </c>
      <c r="AI215">
        <f t="shared" si="60"/>
        <v>-78352</v>
      </c>
      <c r="AK215">
        <f>'EOS GE24-F23-WEBLOAD'!$AL211</f>
        <v>2023780.75</v>
      </c>
      <c r="AL215">
        <f>'GE24-F23-WEBLOAD'!$AL211</f>
        <v>2006969.75</v>
      </c>
      <c r="AM215">
        <f t="shared" si="61"/>
        <v>16811</v>
      </c>
      <c r="AO215">
        <f>'EOS GE25-F23-WEBLOAD'!AL211</f>
        <v>2038812.7393409591</v>
      </c>
      <c r="AP215">
        <f>'GE25-F23-WEBLOAD'!AL211</f>
        <v>2013240.7393409591</v>
      </c>
      <c r="AQ215">
        <f t="shared" si="62"/>
        <v>25572</v>
      </c>
      <c r="AS215" s="7"/>
    </row>
    <row r="216" spans="1:45" x14ac:dyDescent="0.25">
      <c r="A216">
        <v>739</v>
      </c>
      <c r="B216">
        <v>1</v>
      </c>
      <c r="C216" t="s">
        <v>263</v>
      </c>
      <c r="D216" s="7">
        <f>'EOS GE24-F23-WEBLOAD'!H212</f>
        <v>5978789</v>
      </c>
      <c r="E216">
        <f>'GE24-F23-WEBLOAD'!H212</f>
        <v>5748449</v>
      </c>
      <c r="F216">
        <f t="shared" si="51"/>
        <v>230340</v>
      </c>
      <c r="H216" s="7">
        <f>'EOS GE24-F23-WEBLOAD'!N212</f>
        <v>199586.17486999999</v>
      </c>
      <c r="I216">
        <v>178264.9709324</v>
      </c>
      <c r="J216">
        <f t="shared" si="52"/>
        <v>21321.203937599988</v>
      </c>
      <c r="K216" s="7"/>
      <c r="M216" s="7">
        <f>'EOS GE25-F23-WEBLOAD'!H212</f>
        <v>6014106</v>
      </c>
      <c r="N216">
        <f>'GE25-F23-WEBLOAD'!H212</f>
        <v>5668838</v>
      </c>
      <c r="O216">
        <f t="shared" si="53"/>
        <v>345268</v>
      </c>
      <c r="Q216" s="7">
        <f>'EOS GE25-F23-WEBLOAD'!N212</f>
        <v>205928.03014117433</v>
      </c>
      <c r="R216">
        <v>182877.93567341065</v>
      </c>
      <c r="S216">
        <f t="shared" si="54"/>
        <v>23050.094467763673</v>
      </c>
      <c r="T216" s="7"/>
      <c r="U216" s="7">
        <f>'EOS GE25-F23-WEBLOAD'!AA212</f>
        <v>598024</v>
      </c>
      <c r="V216" s="7">
        <v>544540</v>
      </c>
      <c r="W216" s="7">
        <f t="shared" si="55"/>
        <v>53484</v>
      </c>
      <c r="X216" s="7">
        <f>'GE25-F23-WEBLOAD'!AA212</f>
        <v>598024</v>
      </c>
      <c r="Y216" s="7">
        <f>'GE25-F23-WEBLOAD'!AI212</f>
        <v>544540</v>
      </c>
      <c r="Z216" s="7">
        <f t="shared" si="56"/>
        <v>53484</v>
      </c>
      <c r="AA216">
        <f t="shared" si="57"/>
        <v>0</v>
      </c>
      <c r="AC216" s="7">
        <f>'EOS GE24-F23-WEBLOAD'!AA212</f>
        <v>598024</v>
      </c>
      <c r="AD216" s="7">
        <f>'EOS GE24-F23-WEBLOAD'!AI212</f>
        <v>544540</v>
      </c>
      <c r="AE216" s="7">
        <f t="shared" si="58"/>
        <v>53484</v>
      </c>
      <c r="AF216" s="7">
        <f>'GE24-F23-WEBLOAD'!AA212</f>
        <v>606422</v>
      </c>
      <c r="AG216" s="7">
        <f>'GE24-F23-WEBLOAD'!AI212</f>
        <v>513758</v>
      </c>
      <c r="AH216" s="7">
        <f t="shared" si="59"/>
        <v>92664</v>
      </c>
      <c r="AI216">
        <f t="shared" si="60"/>
        <v>-39180</v>
      </c>
      <c r="AK216">
        <f>'EOS GE24-F23-WEBLOAD'!$AL212</f>
        <v>2012094.7209323999</v>
      </c>
      <c r="AL216">
        <f>'GE24-F23-WEBLOAD'!$AL212</f>
        <v>1995303.7209323999</v>
      </c>
      <c r="AM216">
        <f t="shared" si="61"/>
        <v>16791</v>
      </c>
      <c r="AO216">
        <f>'EOS GE25-F23-WEBLOAD'!AL212</f>
        <v>2018404.8682841212</v>
      </c>
      <c r="AP216">
        <f>'GE25-F23-WEBLOAD'!AL212</f>
        <v>1996109.452284121</v>
      </c>
      <c r="AQ216">
        <f t="shared" si="62"/>
        <v>22295.416000000201</v>
      </c>
      <c r="AS216" s="7"/>
    </row>
    <row r="217" spans="1:45" x14ac:dyDescent="0.25">
      <c r="A217">
        <v>740</v>
      </c>
      <c r="B217">
        <v>1</v>
      </c>
      <c r="C217" t="s">
        <v>264</v>
      </c>
      <c r="D217" s="7">
        <f>'EOS GE24-F23-WEBLOAD'!H213</f>
        <v>10143098</v>
      </c>
      <c r="E217">
        <f>'GE24-F23-WEBLOAD'!H213</f>
        <v>9752323</v>
      </c>
      <c r="F217">
        <f t="shared" si="51"/>
        <v>390775</v>
      </c>
      <c r="H217" s="7">
        <f>'EOS GE24-F23-WEBLOAD'!N213</f>
        <v>295587.05827343743</v>
      </c>
      <c r="I217">
        <v>281950.23030218744</v>
      </c>
      <c r="J217">
        <f t="shared" si="52"/>
        <v>13636.827971249993</v>
      </c>
      <c r="K217" s="7"/>
      <c r="M217" s="7">
        <f>'EOS GE25-F23-WEBLOAD'!H213</f>
        <v>10234174</v>
      </c>
      <c r="N217">
        <f>'GE25-F23-WEBLOAD'!H213</f>
        <v>9646633</v>
      </c>
      <c r="O217">
        <f t="shared" si="53"/>
        <v>587541</v>
      </c>
      <c r="Q217" s="7">
        <f>'EOS GE25-F23-WEBLOAD'!N213</f>
        <v>311062.17433243181</v>
      </c>
      <c r="R217">
        <v>293617.45065286453</v>
      </c>
      <c r="S217">
        <f t="shared" si="54"/>
        <v>17444.72367956728</v>
      </c>
      <c r="T217" s="7"/>
      <c r="U217" s="7">
        <f>'EOS GE25-F23-WEBLOAD'!AA213</f>
        <v>1017654</v>
      </c>
      <c r="V217" s="7">
        <v>895690</v>
      </c>
      <c r="W217" s="7">
        <f t="shared" si="55"/>
        <v>121964</v>
      </c>
      <c r="X217" s="7">
        <f>'GE25-F23-WEBLOAD'!AA213</f>
        <v>1017654</v>
      </c>
      <c r="Y217" s="7">
        <f>'GE25-F23-WEBLOAD'!AI213</f>
        <v>895690</v>
      </c>
      <c r="Z217" s="7">
        <f t="shared" si="56"/>
        <v>121964</v>
      </c>
      <c r="AA217">
        <f t="shared" si="57"/>
        <v>0</v>
      </c>
      <c r="AC217" s="7">
        <f>'EOS GE24-F23-WEBLOAD'!AA213</f>
        <v>1017654</v>
      </c>
      <c r="AD217" s="7">
        <f>'EOS GE24-F23-WEBLOAD'!AI213</f>
        <v>895690</v>
      </c>
      <c r="AE217" s="7">
        <f t="shared" si="58"/>
        <v>121964</v>
      </c>
      <c r="AF217" s="7">
        <f>'GE24-F23-WEBLOAD'!AA213</f>
        <v>1028804</v>
      </c>
      <c r="AG217" s="7">
        <f>'GE24-F23-WEBLOAD'!AI213</f>
        <v>852229</v>
      </c>
      <c r="AH217" s="7">
        <f t="shared" si="59"/>
        <v>176575</v>
      </c>
      <c r="AI217">
        <f t="shared" si="60"/>
        <v>-54611</v>
      </c>
      <c r="AK217">
        <f>'EOS GE24-F23-WEBLOAD'!$AL213</f>
        <v>3321810.7303021867</v>
      </c>
      <c r="AL217">
        <f>'GE24-F23-WEBLOAD'!$AL213</f>
        <v>3273152.7303021867</v>
      </c>
      <c r="AM217">
        <f t="shared" si="61"/>
        <v>48658</v>
      </c>
      <c r="AO217">
        <f>'EOS GE25-F23-WEBLOAD'!AL213</f>
        <v>3353843.8591563739</v>
      </c>
      <c r="AP217">
        <f>'GE25-F23-WEBLOAD'!AL213</f>
        <v>3283922.405156374</v>
      </c>
      <c r="AQ217">
        <f t="shared" si="62"/>
        <v>69921.453999999911</v>
      </c>
      <c r="AS217" s="7"/>
    </row>
    <row r="218" spans="1:45" x14ac:dyDescent="0.25">
      <c r="A218">
        <v>741</v>
      </c>
      <c r="B218">
        <v>1</v>
      </c>
      <c r="C218" t="s">
        <v>265</v>
      </c>
      <c r="D218" s="7">
        <f>'EOS GE24-F23-WEBLOAD'!H214</f>
        <v>7113731</v>
      </c>
      <c r="E218">
        <f>'GE24-F23-WEBLOAD'!H214</f>
        <v>6839666</v>
      </c>
      <c r="F218">
        <f t="shared" si="51"/>
        <v>274065</v>
      </c>
      <c r="H218" s="7">
        <f>'EOS GE24-F23-WEBLOAD'!N214</f>
        <v>198310.7585929968</v>
      </c>
      <c r="I218">
        <v>196695.67446835834</v>
      </c>
      <c r="J218">
        <f t="shared" si="52"/>
        <v>1615.0841246384662</v>
      </c>
      <c r="K218" s="7"/>
      <c r="M218" s="7">
        <f>'EOS GE25-F23-WEBLOAD'!H214</f>
        <v>7036358</v>
      </c>
      <c r="N218">
        <f>'GE25-F23-WEBLOAD'!H214</f>
        <v>6632403</v>
      </c>
      <c r="O218">
        <f t="shared" si="53"/>
        <v>403955</v>
      </c>
      <c r="Q218" s="7">
        <f>'EOS GE25-F23-WEBLOAD'!N214</f>
        <v>193912</v>
      </c>
      <c r="R218">
        <v>193912</v>
      </c>
      <c r="S218">
        <f t="shared" si="54"/>
        <v>0</v>
      </c>
      <c r="T218" s="7"/>
      <c r="U218" s="7">
        <f>'EOS GE25-F23-WEBLOAD'!AA214</f>
        <v>699674</v>
      </c>
      <c r="V218" s="7">
        <v>643290</v>
      </c>
      <c r="W218" s="7">
        <f t="shared" si="55"/>
        <v>56384</v>
      </c>
      <c r="X218" s="7">
        <f>'GE25-F23-WEBLOAD'!AA214</f>
        <v>699674</v>
      </c>
      <c r="Y218" s="7">
        <f>'GE25-F23-WEBLOAD'!AI214</f>
        <v>643290</v>
      </c>
      <c r="Z218" s="7">
        <f t="shared" si="56"/>
        <v>56384</v>
      </c>
      <c r="AA218">
        <f t="shared" si="57"/>
        <v>0</v>
      </c>
      <c r="AC218" s="7">
        <f>'EOS GE24-F23-WEBLOAD'!AA214</f>
        <v>699674</v>
      </c>
      <c r="AD218" s="7">
        <f>'EOS GE24-F23-WEBLOAD'!AI214</f>
        <v>643290</v>
      </c>
      <c r="AE218" s="7">
        <f t="shared" si="58"/>
        <v>56384</v>
      </c>
      <c r="AF218" s="7">
        <f>'GE24-F23-WEBLOAD'!AA214</f>
        <v>721538</v>
      </c>
      <c r="AG218" s="7">
        <f>'GE24-F23-WEBLOAD'!AI214</f>
        <v>620974</v>
      </c>
      <c r="AH218" s="7">
        <f t="shared" si="59"/>
        <v>100564</v>
      </c>
      <c r="AI218">
        <f t="shared" si="60"/>
        <v>-44180</v>
      </c>
      <c r="AK218">
        <f>'EOS GE24-F23-WEBLOAD'!$AL214</f>
        <v>2147186.1744683571</v>
      </c>
      <c r="AL218">
        <f>'GE24-F23-WEBLOAD'!$AL214</f>
        <v>2126590.1744683571</v>
      </c>
      <c r="AM218">
        <f t="shared" si="61"/>
        <v>20596</v>
      </c>
      <c r="AO218">
        <f>'EOS GE25-F23-WEBLOAD'!AL214</f>
        <v>2148903.0746602397</v>
      </c>
      <c r="AP218">
        <f>'GE25-F23-WEBLOAD'!AL214</f>
        <v>2118897.3400439471</v>
      </c>
      <c r="AQ218">
        <f t="shared" si="62"/>
        <v>30005.734616292641</v>
      </c>
      <c r="AS218" s="7"/>
    </row>
    <row r="219" spans="1:45" x14ac:dyDescent="0.25">
      <c r="A219">
        <v>742</v>
      </c>
      <c r="B219">
        <v>1</v>
      </c>
      <c r="C219" t="s">
        <v>266</v>
      </c>
      <c r="D219" s="7">
        <f>'EOS GE24-F23-WEBLOAD'!H215</f>
        <v>70805391</v>
      </c>
      <c r="E219">
        <f>'GE24-F23-WEBLOAD'!H215</f>
        <v>68077529</v>
      </c>
      <c r="F219">
        <f t="shared" si="51"/>
        <v>2727862</v>
      </c>
      <c r="H219" s="7">
        <f>'EOS GE24-F23-WEBLOAD'!N215</f>
        <v>1074659.1529216468</v>
      </c>
      <c r="I219">
        <v>833123.07951925648</v>
      </c>
      <c r="J219">
        <f t="shared" si="52"/>
        <v>241536.07340239035</v>
      </c>
      <c r="K219" s="7"/>
      <c r="M219" s="7">
        <f>'EOS GE25-F23-WEBLOAD'!H215</f>
        <v>72496189</v>
      </c>
      <c r="N219">
        <f>'GE25-F23-WEBLOAD'!H215</f>
        <v>68334205</v>
      </c>
      <c r="O219">
        <f t="shared" si="53"/>
        <v>4161984</v>
      </c>
      <c r="Q219" s="7">
        <f>'EOS GE25-F23-WEBLOAD'!N215</f>
        <v>984779.88621848589</v>
      </c>
      <c r="R219">
        <v>798921.31883361272</v>
      </c>
      <c r="S219">
        <f t="shared" si="54"/>
        <v>185858.56738487317</v>
      </c>
      <c r="T219" s="7"/>
      <c r="U219" s="7">
        <f>'EOS GE25-F23-WEBLOAD'!AA215</f>
        <v>7208796</v>
      </c>
      <c r="V219" s="7">
        <v>6377075</v>
      </c>
      <c r="W219" s="7">
        <f t="shared" si="55"/>
        <v>831721</v>
      </c>
      <c r="X219" s="7">
        <f>'GE25-F23-WEBLOAD'!AA215</f>
        <v>7208796</v>
      </c>
      <c r="Y219" s="7">
        <f>'GE25-F23-WEBLOAD'!AI215</f>
        <v>6377075</v>
      </c>
      <c r="Z219" s="7">
        <f t="shared" si="56"/>
        <v>831721</v>
      </c>
      <c r="AA219">
        <f t="shared" si="57"/>
        <v>0</v>
      </c>
      <c r="AC219" s="7">
        <f>'EOS GE24-F23-WEBLOAD'!AA215</f>
        <v>7208796</v>
      </c>
      <c r="AD219" s="7">
        <f>'EOS GE24-F23-WEBLOAD'!AI215</f>
        <v>6377075</v>
      </c>
      <c r="AE219" s="7">
        <f t="shared" si="58"/>
        <v>831721</v>
      </c>
      <c r="AF219" s="7">
        <f>'GE24-F23-WEBLOAD'!AA215</f>
        <v>7181718</v>
      </c>
      <c r="AG219" s="7">
        <f>'GE24-F23-WEBLOAD'!AI215</f>
        <v>6050041</v>
      </c>
      <c r="AH219" s="7">
        <f t="shared" si="59"/>
        <v>1131677</v>
      </c>
      <c r="AI219">
        <f t="shared" si="60"/>
        <v>-299956</v>
      </c>
      <c r="AK219">
        <f>'EOS GE24-F23-WEBLOAD'!$AL215</f>
        <v>36731877.329519257</v>
      </c>
      <c r="AL219">
        <f>'GE24-F23-WEBLOAD'!$AL215</f>
        <v>35820772.329519257</v>
      </c>
      <c r="AM219">
        <f t="shared" si="61"/>
        <v>911105</v>
      </c>
      <c r="AO219">
        <f>'EOS GE25-F23-WEBLOAD'!AL215</f>
        <v>36931210.464635655</v>
      </c>
      <c r="AP219">
        <f>'GE25-F23-WEBLOAD'!AL215</f>
        <v>35595198.814635649</v>
      </c>
      <c r="AQ219">
        <f t="shared" si="62"/>
        <v>1336011.650000006</v>
      </c>
      <c r="AS219" s="7"/>
    </row>
    <row r="220" spans="1:45" x14ac:dyDescent="0.25">
      <c r="A220">
        <v>743</v>
      </c>
      <c r="B220">
        <v>1</v>
      </c>
      <c r="C220" t="s">
        <v>267</v>
      </c>
      <c r="D220" s="7">
        <f>'EOS GE24-F23-WEBLOAD'!H216</f>
        <v>9040991</v>
      </c>
      <c r="E220">
        <f>'GE24-F23-WEBLOAD'!H216</f>
        <v>8692676</v>
      </c>
      <c r="F220">
        <f t="shared" si="51"/>
        <v>348315</v>
      </c>
      <c r="H220" s="7">
        <f>'EOS GE24-F23-WEBLOAD'!N216</f>
        <v>243024</v>
      </c>
      <c r="I220">
        <v>243024</v>
      </c>
      <c r="J220">
        <f t="shared" si="52"/>
        <v>0</v>
      </c>
      <c r="K220" s="7"/>
      <c r="M220" s="7">
        <f>'EOS GE25-F23-WEBLOAD'!H216</f>
        <v>9258520</v>
      </c>
      <c r="N220">
        <f>'GE25-F23-WEBLOAD'!H216</f>
        <v>8726991</v>
      </c>
      <c r="O220">
        <f t="shared" si="53"/>
        <v>531529</v>
      </c>
      <c r="Q220" s="7">
        <f>'EOS GE25-F23-WEBLOAD'!N216</f>
        <v>253215</v>
      </c>
      <c r="R220">
        <v>253215</v>
      </c>
      <c r="S220">
        <f t="shared" si="54"/>
        <v>0</v>
      </c>
      <c r="T220" s="7"/>
      <c r="U220" s="7">
        <f>'EOS GE25-F23-WEBLOAD'!AA216</f>
        <v>920638</v>
      </c>
      <c r="V220" s="7">
        <v>867042</v>
      </c>
      <c r="W220" s="7">
        <f t="shared" si="55"/>
        <v>53596</v>
      </c>
      <c r="X220" s="7">
        <f>'GE25-F23-WEBLOAD'!AA216</f>
        <v>920638</v>
      </c>
      <c r="Y220" s="7">
        <f>'GE25-F23-WEBLOAD'!AI216</f>
        <v>867042</v>
      </c>
      <c r="Z220" s="7">
        <f t="shared" si="56"/>
        <v>53596</v>
      </c>
      <c r="AA220">
        <f t="shared" si="57"/>
        <v>0</v>
      </c>
      <c r="AC220" s="7">
        <f>'EOS GE24-F23-WEBLOAD'!AA216</f>
        <v>920638</v>
      </c>
      <c r="AD220" s="7">
        <f>'EOS GE24-F23-WEBLOAD'!AI216</f>
        <v>867042</v>
      </c>
      <c r="AE220" s="7">
        <f t="shared" si="58"/>
        <v>53596</v>
      </c>
      <c r="AF220" s="7">
        <f>'GE24-F23-WEBLOAD'!AA216</f>
        <v>917018</v>
      </c>
      <c r="AG220" s="7">
        <f>'GE24-F23-WEBLOAD'!AI216</f>
        <v>806065</v>
      </c>
      <c r="AH220" s="7">
        <f t="shared" si="59"/>
        <v>110953</v>
      </c>
      <c r="AI220">
        <f t="shared" si="60"/>
        <v>-57357</v>
      </c>
      <c r="AK220">
        <f>'EOS GE24-F23-WEBLOAD'!$AL216</f>
        <v>3927989.25</v>
      </c>
      <c r="AL220">
        <f>'GE24-F23-WEBLOAD'!$AL216</f>
        <v>3885145.25</v>
      </c>
      <c r="AM220">
        <f t="shared" si="61"/>
        <v>42844</v>
      </c>
      <c r="AO220">
        <f>'EOS GE25-F23-WEBLOAD'!AL216</f>
        <v>3997142.2333581392</v>
      </c>
      <c r="AP220">
        <f>'GE25-F23-WEBLOAD'!AL216</f>
        <v>3931758.2333581392</v>
      </c>
      <c r="AQ220">
        <f t="shared" si="62"/>
        <v>65384</v>
      </c>
      <c r="AS220" s="7"/>
    </row>
    <row r="221" spans="1:45" x14ac:dyDescent="0.25">
      <c r="A221">
        <v>745</v>
      </c>
      <c r="B221">
        <v>1</v>
      </c>
      <c r="C221" t="s">
        <v>268</v>
      </c>
      <c r="D221" s="7">
        <f>'EOS GE24-F23-WEBLOAD'!H217</f>
        <v>13960500</v>
      </c>
      <c r="E221">
        <f>'GE24-F23-WEBLOAD'!H217</f>
        <v>13422655</v>
      </c>
      <c r="F221">
        <f t="shared" si="51"/>
        <v>537845</v>
      </c>
      <c r="H221" s="7">
        <f>'EOS GE24-F23-WEBLOAD'!N217</f>
        <v>285430</v>
      </c>
      <c r="I221">
        <v>285430</v>
      </c>
      <c r="J221">
        <f t="shared" si="52"/>
        <v>0</v>
      </c>
      <c r="K221" s="7"/>
      <c r="M221" s="7">
        <f>'EOS GE25-F23-WEBLOAD'!H217</f>
        <v>14521226</v>
      </c>
      <c r="N221">
        <f>'GE25-F23-WEBLOAD'!H217</f>
        <v>13687567</v>
      </c>
      <c r="O221">
        <f t="shared" si="53"/>
        <v>833659</v>
      </c>
      <c r="Q221" s="7">
        <f>'EOS GE25-F23-WEBLOAD'!N217</f>
        <v>294399</v>
      </c>
      <c r="R221">
        <v>294399</v>
      </c>
      <c r="S221">
        <f t="shared" si="54"/>
        <v>0</v>
      </c>
      <c r="T221" s="7"/>
      <c r="U221" s="7">
        <f>'EOS GE25-F23-WEBLOAD'!AA217</f>
        <v>1443946</v>
      </c>
      <c r="V221" s="7">
        <v>1233765</v>
      </c>
      <c r="W221" s="7">
        <f t="shared" si="55"/>
        <v>210181</v>
      </c>
      <c r="X221" s="7">
        <f>'GE25-F23-WEBLOAD'!AA217</f>
        <v>1443946</v>
      </c>
      <c r="Y221" s="7">
        <f>'GE25-F23-WEBLOAD'!AI217</f>
        <v>1241328</v>
      </c>
      <c r="Z221" s="7">
        <f t="shared" si="56"/>
        <v>202618</v>
      </c>
      <c r="AA221">
        <f t="shared" si="57"/>
        <v>7563</v>
      </c>
      <c r="AC221" s="7">
        <f>'EOS GE24-F23-WEBLOAD'!AA217</f>
        <v>1443946</v>
      </c>
      <c r="AD221" s="7">
        <f>'EOS GE24-F23-WEBLOAD'!AI217</f>
        <v>1233765</v>
      </c>
      <c r="AE221" s="7">
        <f t="shared" si="58"/>
        <v>210181</v>
      </c>
      <c r="AF221" s="7">
        <f>'GE24-F23-WEBLOAD'!AA217</f>
        <v>1415999</v>
      </c>
      <c r="AG221" s="7">
        <f>'GE24-F23-WEBLOAD'!AI217</f>
        <v>1147530</v>
      </c>
      <c r="AH221" s="7">
        <f t="shared" si="59"/>
        <v>268469</v>
      </c>
      <c r="AI221">
        <f t="shared" si="60"/>
        <v>-58288</v>
      </c>
      <c r="AK221">
        <f>'EOS GE24-F23-WEBLOAD'!$AL217</f>
        <v>3160855</v>
      </c>
      <c r="AL221">
        <f>'GE24-F23-WEBLOAD'!$AL217</f>
        <v>3129633</v>
      </c>
      <c r="AM221">
        <f t="shared" si="61"/>
        <v>31222</v>
      </c>
      <c r="AO221">
        <f>'EOS GE25-F23-WEBLOAD'!AL217</f>
        <v>3231479.6742864698</v>
      </c>
      <c r="AP221">
        <f>'GE25-F23-WEBLOAD'!AL217</f>
        <v>3183470.6742864698</v>
      </c>
      <c r="AQ221">
        <f t="shared" si="62"/>
        <v>48009</v>
      </c>
      <c r="AS221" s="7"/>
    </row>
    <row r="222" spans="1:45" x14ac:dyDescent="0.25">
      <c r="A222">
        <v>748</v>
      </c>
      <c r="B222">
        <v>1</v>
      </c>
      <c r="C222" t="s">
        <v>269</v>
      </c>
      <c r="D222" s="7">
        <f>'EOS GE24-F23-WEBLOAD'!H218</f>
        <v>31451456</v>
      </c>
      <c r="E222">
        <f>'GE24-F23-WEBLOAD'!H218</f>
        <v>30239751</v>
      </c>
      <c r="F222">
        <f t="shared" si="51"/>
        <v>1211705</v>
      </c>
      <c r="H222" s="7">
        <f>'EOS GE24-F23-WEBLOAD'!N218</f>
        <v>153731</v>
      </c>
      <c r="I222">
        <v>153731</v>
      </c>
      <c r="J222">
        <f t="shared" si="52"/>
        <v>0</v>
      </c>
      <c r="K222" s="7"/>
      <c r="M222" s="7">
        <f>'EOS GE25-F23-WEBLOAD'!H218</f>
        <v>31787390</v>
      </c>
      <c r="N222">
        <f>'GE25-F23-WEBLOAD'!H218</f>
        <v>29962485</v>
      </c>
      <c r="O222">
        <f t="shared" si="53"/>
        <v>1824905</v>
      </c>
      <c r="Q222" s="7">
        <f>'EOS GE25-F23-WEBLOAD'!N218</f>
        <v>157334</v>
      </c>
      <c r="R222">
        <v>157334</v>
      </c>
      <c r="S222">
        <f t="shared" si="54"/>
        <v>0</v>
      </c>
      <c r="T222" s="7"/>
      <c r="U222" s="7">
        <f>'EOS GE25-F23-WEBLOAD'!AA218</f>
        <v>3160839</v>
      </c>
      <c r="V222" s="7">
        <v>2453145</v>
      </c>
      <c r="W222" s="7">
        <f t="shared" si="55"/>
        <v>707694</v>
      </c>
      <c r="X222" s="7">
        <f>'GE25-F23-WEBLOAD'!AA218</f>
        <v>3160839</v>
      </c>
      <c r="Y222" s="7">
        <f>'GE25-F23-WEBLOAD'!AI218</f>
        <v>2637889</v>
      </c>
      <c r="Z222" s="7">
        <f t="shared" si="56"/>
        <v>522950</v>
      </c>
      <c r="AA222">
        <f t="shared" si="57"/>
        <v>184744</v>
      </c>
      <c r="AC222" s="7">
        <f>'EOS GE24-F23-WEBLOAD'!AA218</f>
        <v>3160839</v>
      </c>
      <c r="AD222" s="7">
        <f>'EOS GE24-F23-WEBLOAD'!AI218</f>
        <v>2453145</v>
      </c>
      <c r="AE222" s="7">
        <f t="shared" si="58"/>
        <v>707694</v>
      </c>
      <c r="AF222" s="7">
        <f>'GE24-F23-WEBLOAD'!AA218</f>
        <v>3190089</v>
      </c>
      <c r="AG222" s="7">
        <f>'GE24-F23-WEBLOAD'!AI218</f>
        <v>2271907</v>
      </c>
      <c r="AH222" s="7">
        <f t="shared" si="59"/>
        <v>918182</v>
      </c>
      <c r="AI222">
        <f t="shared" si="60"/>
        <v>-210488</v>
      </c>
      <c r="AK222">
        <f>'EOS GE24-F23-WEBLOAD'!$AL218</f>
        <v>8249293.5</v>
      </c>
      <c r="AL222">
        <f>'GE24-F23-WEBLOAD'!$AL218</f>
        <v>8206733.5</v>
      </c>
      <c r="AM222">
        <f t="shared" si="61"/>
        <v>42560</v>
      </c>
      <c r="AO222">
        <f>'EOS GE25-F23-WEBLOAD'!AL218</f>
        <v>8159385.0914529264</v>
      </c>
      <c r="AP222">
        <f>'GE25-F23-WEBLOAD'!AL218</f>
        <v>8097518.0914529264</v>
      </c>
      <c r="AQ222">
        <f t="shared" si="62"/>
        <v>61867</v>
      </c>
      <c r="AS222" s="7"/>
    </row>
    <row r="223" spans="1:45" x14ac:dyDescent="0.25">
      <c r="A223">
        <v>750</v>
      </c>
      <c r="B223">
        <v>1</v>
      </c>
      <c r="C223" t="s">
        <v>270</v>
      </c>
      <c r="D223" s="7">
        <f>'EOS GE24-F23-WEBLOAD'!H219</f>
        <v>18964238</v>
      </c>
      <c r="E223">
        <f>'GE24-F23-WEBLOAD'!H219</f>
        <v>18233618</v>
      </c>
      <c r="F223">
        <f t="shared" si="51"/>
        <v>730620</v>
      </c>
      <c r="H223" s="7">
        <f>'EOS GE24-F23-WEBLOAD'!N219</f>
        <v>407029.13752500003</v>
      </c>
      <c r="I223">
        <v>382290.83151300001</v>
      </c>
      <c r="J223">
        <f t="shared" si="52"/>
        <v>24738.306012000015</v>
      </c>
      <c r="K223" s="7"/>
      <c r="M223" s="7">
        <f>'EOS GE25-F23-WEBLOAD'!H219</f>
        <v>19134468</v>
      </c>
      <c r="N223">
        <f>'GE25-F23-WEBLOAD'!H219</f>
        <v>18035964</v>
      </c>
      <c r="O223">
        <f t="shared" si="53"/>
        <v>1098504</v>
      </c>
      <c r="Q223" s="7">
        <f>'EOS GE25-F23-WEBLOAD'!N219</f>
        <v>412191.62899610435</v>
      </c>
      <c r="R223">
        <v>387231.32707797427</v>
      </c>
      <c r="S223">
        <f t="shared" si="54"/>
        <v>24960.301918130077</v>
      </c>
      <c r="T223" s="7"/>
      <c r="U223" s="7">
        <f>'EOS GE25-F23-WEBLOAD'!AA219</f>
        <v>1902672</v>
      </c>
      <c r="V223" s="7">
        <v>1902672</v>
      </c>
      <c r="W223" s="7">
        <f t="shared" si="55"/>
        <v>0</v>
      </c>
      <c r="X223" s="7">
        <f>'GE25-F23-WEBLOAD'!AA219</f>
        <v>1902672</v>
      </c>
      <c r="Y223" s="7">
        <f>'GE25-F23-WEBLOAD'!AI219</f>
        <v>1902672</v>
      </c>
      <c r="Z223" s="7">
        <f t="shared" si="56"/>
        <v>0</v>
      </c>
      <c r="AA223">
        <f t="shared" si="57"/>
        <v>0</v>
      </c>
      <c r="AC223" s="7">
        <f>'EOS GE24-F23-WEBLOAD'!AA219</f>
        <v>1902672</v>
      </c>
      <c r="AD223" s="7">
        <f>'EOS GE24-F23-WEBLOAD'!AI219</f>
        <v>1902672</v>
      </c>
      <c r="AE223" s="7">
        <f t="shared" si="58"/>
        <v>0</v>
      </c>
      <c r="AF223" s="7">
        <f>'GE24-F23-WEBLOAD'!AA219</f>
        <v>1923523</v>
      </c>
      <c r="AG223" s="7">
        <f>'GE24-F23-WEBLOAD'!AI219</f>
        <v>1822683</v>
      </c>
      <c r="AH223" s="7">
        <f t="shared" si="59"/>
        <v>100840</v>
      </c>
      <c r="AI223">
        <f t="shared" si="60"/>
        <v>-100840</v>
      </c>
      <c r="AK223">
        <f>'EOS GE24-F23-WEBLOAD'!$AL219</f>
        <v>4334850.3315129988</v>
      </c>
      <c r="AL223">
        <f>'GE24-F23-WEBLOAD'!$AL219</f>
        <v>4291194.3315129988</v>
      </c>
      <c r="AM223">
        <f t="shared" si="61"/>
        <v>43656</v>
      </c>
      <c r="AO223">
        <f>'EOS GE25-F23-WEBLOAD'!AL219</f>
        <v>4373412.9224691726</v>
      </c>
      <c r="AP223">
        <f>'GE25-F23-WEBLOAD'!AL219</f>
        <v>4313167.9664691724</v>
      </c>
      <c r="AQ223">
        <f t="shared" si="62"/>
        <v>60244.956000000238</v>
      </c>
      <c r="AS223" s="7"/>
    </row>
    <row r="224" spans="1:45" x14ac:dyDescent="0.25">
      <c r="A224">
        <v>756</v>
      </c>
      <c r="B224">
        <v>1</v>
      </c>
      <c r="C224" t="s">
        <v>271</v>
      </c>
      <c r="D224" s="7">
        <f>'EOS GE24-F23-WEBLOAD'!H220</f>
        <v>6499863</v>
      </c>
      <c r="E224">
        <f>'GE24-F23-WEBLOAD'!H220</f>
        <v>6249448</v>
      </c>
      <c r="F224">
        <f t="shared" si="51"/>
        <v>250415</v>
      </c>
      <c r="H224" s="7">
        <f>'EOS GE24-F23-WEBLOAD'!N220</f>
        <v>198283</v>
      </c>
      <c r="I224">
        <v>198283</v>
      </c>
      <c r="J224">
        <f t="shared" si="52"/>
        <v>0</v>
      </c>
      <c r="K224" s="7"/>
      <c r="M224" s="7">
        <f>'EOS GE25-F23-WEBLOAD'!H220</f>
        <v>6341751</v>
      </c>
      <c r="N224">
        <f>'GE25-F23-WEBLOAD'!H220</f>
        <v>5977673</v>
      </c>
      <c r="O224">
        <f t="shared" si="53"/>
        <v>364078</v>
      </c>
      <c r="Q224" s="7">
        <f>'EOS GE25-F23-WEBLOAD'!N220</f>
        <v>184045</v>
      </c>
      <c r="R224">
        <v>184045</v>
      </c>
      <c r="S224">
        <f t="shared" si="54"/>
        <v>0</v>
      </c>
      <c r="T224" s="7"/>
      <c r="U224" s="7">
        <f>'EOS GE25-F23-WEBLOAD'!AA220</f>
        <v>630604</v>
      </c>
      <c r="V224" s="7">
        <v>421903</v>
      </c>
      <c r="W224" s="7">
        <f t="shared" si="55"/>
        <v>208701</v>
      </c>
      <c r="X224" s="7">
        <f>'GE25-F23-WEBLOAD'!AA220</f>
        <v>630604</v>
      </c>
      <c r="Y224" s="7">
        <f>'GE25-F23-WEBLOAD'!AI220</f>
        <v>465310</v>
      </c>
      <c r="Z224" s="7">
        <f t="shared" si="56"/>
        <v>165294</v>
      </c>
      <c r="AA224">
        <f t="shared" si="57"/>
        <v>43407</v>
      </c>
      <c r="AC224" s="7">
        <f>'EOS GE24-F23-WEBLOAD'!AA220</f>
        <v>630604</v>
      </c>
      <c r="AD224" s="7">
        <f>'EOS GE24-F23-WEBLOAD'!AI220</f>
        <v>421903</v>
      </c>
      <c r="AE224" s="7">
        <f t="shared" si="58"/>
        <v>208701</v>
      </c>
      <c r="AF224" s="7">
        <f>'GE24-F23-WEBLOAD'!AA220</f>
        <v>659274</v>
      </c>
      <c r="AG224" s="7">
        <f>'GE24-F23-WEBLOAD'!AI220</f>
        <v>422447</v>
      </c>
      <c r="AH224" s="7">
        <f t="shared" si="59"/>
        <v>236827</v>
      </c>
      <c r="AI224">
        <f t="shared" si="60"/>
        <v>-28126</v>
      </c>
      <c r="AK224">
        <f>'EOS GE24-F23-WEBLOAD'!$AL220</f>
        <v>2137683.25</v>
      </c>
      <c r="AL224">
        <f>'GE24-F23-WEBLOAD'!$AL220</f>
        <v>2110379.25</v>
      </c>
      <c r="AM224">
        <f t="shared" si="61"/>
        <v>27304</v>
      </c>
      <c r="AO224">
        <f>'EOS GE25-F23-WEBLOAD'!AL220</f>
        <v>2156677.7193742096</v>
      </c>
      <c r="AP224">
        <f>'GE25-F23-WEBLOAD'!AL220</f>
        <v>2113330.7193742096</v>
      </c>
      <c r="AQ224">
        <f t="shared" si="62"/>
        <v>43347</v>
      </c>
      <c r="AS224" s="7"/>
    </row>
    <row r="225" spans="1:45" x14ac:dyDescent="0.25">
      <c r="A225">
        <v>761</v>
      </c>
      <c r="B225">
        <v>1</v>
      </c>
      <c r="C225" t="s">
        <v>272</v>
      </c>
      <c r="D225" s="7">
        <f>'EOS GE24-F23-WEBLOAD'!H221</f>
        <v>37079055</v>
      </c>
      <c r="E225">
        <f>'GE24-F23-WEBLOAD'!H221</f>
        <v>35650540</v>
      </c>
      <c r="F225">
        <f t="shared" si="51"/>
        <v>1428515</v>
      </c>
      <c r="H225" s="7">
        <f>'EOS GE24-F23-WEBLOAD'!N221</f>
        <v>560654</v>
      </c>
      <c r="I225">
        <v>560654</v>
      </c>
      <c r="J225">
        <f t="shared" si="52"/>
        <v>0</v>
      </c>
      <c r="K225" s="7"/>
      <c r="M225" s="7">
        <f>'EOS GE25-F23-WEBLOAD'!H221</f>
        <v>37138925</v>
      </c>
      <c r="N225">
        <f>'GE25-F23-WEBLOAD'!H221</f>
        <v>35006790</v>
      </c>
      <c r="O225">
        <f t="shared" si="53"/>
        <v>2132135</v>
      </c>
      <c r="Q225" s="7">
        <f>'EOS GE25-F23-WEBLOAD'!N221</f>
        <v>566891</v>
      </c>
      <c r="R225">
        <v>566891</v>
      </c>
      <c r="S225">
        <f t="shared" si="54"/>
        <v>0</v>
      </c>
      <c r="T225" s="7"/>
      <c r="U225" s="7">
        <f>'EOS GE25-F23-WEBLOAD'!AA221</f>
        <v>3692979</v>
      </c>
      <c r="V225" s="7">
        <v>3217859</v>
      </c>
      <c r="W225" s="7">
        <f t="shared" si="55"/>
        <v>475120</v>
      </c>
      <c r="X225" s="7">
        <f>'GE25-F23-WEBLOAD'!AA221</f>
        <v>3692979</v>
      </c>
      <c r="Y225" s="7">
        <f>'GE25-F23-WEBLOAD'!AI221</f>
        <v>3217859</v>
      </c>
      <c r="Z225" s="7">
        <f t="shared" si="56"/>
        <v>475120</v>
      </c>
      <c r="AA225">
        <f t="shared" si="57"/>
        <v>0</v>
      </c>
      <c r="AC225" s="7">
        <f>'EOS GE24-F23-WEBLOAD'!AA221</f>
        <v>3692979</v>
      </c>
      <c r="AD225" s="7">
        <f>'EOS GE24-F23-WEBLOAD'!AI221</f>
        <v>3217859</v>
      </c>
      <c r="AE225" s="7">
        <f t="shared" si="58"/>
        <v>475120</v>
      </c>
      <c r="AF225" s="7">
        <f>'GE24-F23-WEBLOAD'!AA221</f>
        <v>3760890</v>
      </c>
      <c r="AG225" s="7">
        <f>'GE24-F23-WEBLOAD'!AI221</f>
        <v>3082864</v>
      </c>
      <c r="AH225" s="7">
        <f t="shared" si="59"/>
        <v>678026</v>
      </c>
      <c r="AI225">
        <f t="shared" si="60"/>
        <v>-202906</v>
      </c>
      <c r="AK225">
        <f>'EOS GE24-F23-WEBLOAD'!$AL221</f>
        <v>14768384</v>
      </c>
      <c r="AL225">
        <f>'GE24-F23-WEBLOAD'!$AL221</f>
        <v>14537797</v>
      </c>
      <c r="AM225">
        <f t="shared" si="61"/>
        <v>230587</v>
      </c>
      <c r="AO225">
        <f>'EOS GE25-F23-WEBLOAD'!AL221</f>
        <v>14779402.308602609</v>
      </c>
      <c r="AP225">
        <f>'GE25-F23-WEBLOAD'!AL221</f>
        <v>14428568.308602609</v>
      </c>
      <c r="AQ225">
        <f t="shared" si="62"/>
        <v>350834</v>
      </c>
      <c r="AS225" s="7"/>
    </row>
    <row r="226" spans="1:45" x14ac:dyDescent="0.25">
      <c r="A226">
        <v>763</v>
      </c>
      <c r="B226">
        <v>1</v>
      </c>
      <c r="C226" t="s">
        <v>273</v>
      </c>
      <c r="D226" s="7">
        <f>'EOS GE24-F23-WEBLOAD'!H222</f>
        <v>6909584</v>
      </c>
      <c r="E226">
        <f>'GE24-F23-WEBLOAD'!H222</f>
        <v>6643384</v>
      </c>
      <c r="F226">
        <f t="shared" si="51"/>
        <v>266200</v>
      </c>
      <c r="H226" s="7">
        <f>'EOS GE24-F23-WEBLOAD'!N222</f>
        <v>171803</v>
      </c>
      <c r="I226">
        <v>171803</v>
      </c>
      <c r="J226">
        <f t="shared" si="52"/>
        <v>0</v>
      </c>
      <c r="K226" s="7"/>
      <c r="M226" s="7">
        <f>'EOS GE25-F23-WEBLOAD'!H222</f>
        <v>7048008</v>
      </c>
      <c r="N226">
        <f>'GE25-F23-WEBLOAD'!H222</f>
        <v>6643384</v>
      </c>
      <c r="O226">
        <f t="shared" si="53"/>
        <v>404624</v>
      </c>
      <c r="Q226" s="7">
        <f>'EOS GE25-F23-WEBLOAD'!N222</f>
        <v>175244</v>
      </c>
      <c r="R226">
        <v>175244</v>
      </c>
      <c r="S226">
        <f t="shared" si="54"/>
        <v>0</v>
      </c>
      <c r="T226" s="7"/>
      <c r="U226" s="7">
        <f>'EOS GE25-F23-WEBLOAD'!AA222</f>
        <v>700832</v>
      </c>
      <c r="V226" s="7">
        <v>606892</v>
      </c>
      <c r="W226" s="7">
        <f t="shared" si="55"/>
        <v>93940</v>
      </c>
      <c r="X226" s="7">
        <f>'GE25-F23-WEBLOAD'!AA222</f>
        <v>700832</v>
      </c>
      <c r="Y226" s="7">
        <f>'GE25-F23-WEBLOAD'!AI222</f>
        <v>606892</v>
      </c>
      <c r="Z226" s="7">
        <f t="shared" si="56"/>
        <v>93940</v>
      </c>
      <c r="AA226">
        <f t="shared" si="57"/>
        <v>0</v>
      </c>
      <c r="AC226" s="7">
        <f>'EOS GE24-F23-WEBLOAD'!AA222</f>
        <v>700832</v>
      </c>
      <c r="AD226" s="7">
        <f>'EOS GE24-F23-WEBLOAD'!AI222</f>
        <v>606892</v>
      </c>
      <c r="AE226" s="7">
        <f t="shared" si="58"/>
        <v>93940</v>
      </c>
      <c r="AF226" s="7">
        <f>'GE24-F23-WEBLOAD'!AA222</f>
        <v>700832</v>
      </c>
      <c r="AG226" s="7">
        <f>'GE24-F23-WEBLOAD'!AI222</f>
        <v>582801</v>
      </c>
      <c r="AH226" s="7">
        <f t="shared" si="59"/>
        <v>118031</v>
      </c>
      <c r="AI226">
        <f t="shared" si="60"/>
        <v>-24091</v>
      </c>
      <c r="AK226">
        <f>'EOS GE24-F23-WEBLOAD'!$AL222</f>
        <v>1906028.5</v>
      </c>
      <c r="AL226">
        <f>'GE24-F23-WEBLOAD'!$AL222</f>
        <v>1875319.5</v>
      </c>
      <c r="AM226">
        <f t="shared" si="61"/>
        <v>30709</v>
      </c>
      <c r="AO226">
        <f>'EOS GE25-F23-WEBLOAD'!AL222</f>
        <v>1899320.6526586097</v>
      </c>
      <c r="AP226">
        <f>'GE25-F23-WEBLOAD'!AL222</f>
        <v>1853950.6526586097</v>
      </c>
      <c r="AQ226">
        <f t="shared" si="62"/>
        <v>45370</v>
      </c>
      <c r="AS226" s="7"/>
    </row>
    <row r="227" spans="1:45" x14ac:dyDescent="0.25">
      <c r="A227">
        <v>768</v>
      </c>
      <c r="B227">
        <v>1</v>
      </c>
      <c r="C227" t="s">
        <v>274</v>
      </c>
      <c r="D227" s="7">
        <f>'EOS GE24-F23-WEBLOAD'!H223</f>
        <v>3399116</v>
      </c>
      <c r="E227">
        <f>'GE24-F23-WEBLOAD'!H223</f>
        <v>3268161</v>
      </c>
      <c r="F227">
        <f t="shared" si="51"/>
        <v>130955</v>
      </c>
      <c r="H227" s="7">
        <f>'EOS GE24-F23-WEBLOAD'!N223</f>
        <v>124424</v>
      </c>
      <c r="I227">
        <v>124424</v>
      </c>
      <c r="J227">
        <f t="shared" si="52"/>
        <v>0</v>
      </c>
      <c r="K227" s="7"/>
      <c r="M227" s="7">
        <f>'EOS GE25-F23-WEBLOAD'!H223</f>
        <v>3467212</v>
      </c>
      <c r="N227">
        <f>'GE25-F23-WEBLOAD'!H223</f>
        <v>3268161</v>
      </c>
      <c r="O227">
        <f t="shared" si="53"/>
        <v>199051</v>
      </c>
      <c r="Q227" s="7">
        <f>'EOS GE25-F23-WEBLOAD'!N223</f>
        <v>126917</v>
      </c>
      <c r="R227">
        <v>126917</v>
      </c>
      <c r="S227">
        <f t="shared" si="54"/>
        <v>0</v>
      </c>
      <c r="T227" s="7"/>
      <c r="U227" s="7">
        <f>'EOS GE25-F23-WEBLOAD'!AA223</f>
        <v>344769</v>
      </c>
      <c r="V227" s="7">
        <v>141325</v>
      </c>
      <c r="W227" s="7">
        <f t="shared" si="55"/>
        <v>203444</v>
      </c>
      <c r="X227" s="7">
        <f>'GE25-F23-WEBLOAD'!AA223</f>
        <v>344769</v>
      </c>
      <c r="Y227" s="7">
        <f>'GE25-F23-WEBLOAD'!AI223</f>
        <v>155865</v>
      </c>
      <c r="Z227" s="7">
        <f t="shared" si="56"/>
        <v>188904</v>
      </c>
      <c r="AA227">
        <f t="shared" si="57"/>
        <v>14540</v>
      </c>
      <c r="AC227" s="7">
        <f>'EOS GE24-F23-WEBLOAD'!AA223</f>
        <v>344769</v>
      </c>
      <c r="AD227" s="7">
        <f>'EOS GE24-F23-WEBLOAD'!AI223</f>
        <v>141325</v>
      </c>
      <c r="AE227" s="7">
        <f t="shared" si="58"/>
        <v>203444</v>
      </c>
      <c r="AF227" s="7">
        <f>'GE24-F23-WEBLOAD'!AA223</f>
        <v>344769</v>
      </c>
      <c r="AG227" s="7">
        <f>'GE24-F23-WEBLOAD'!AI223</f>
        <v>135888</v>
      </c>
      <c r="AH227" s="7">
        <f t="shared" si="59"/>
        <v>208881</v>
      </c>
      <c r="AI227">
        <f t="shared" si="60"/>
        <v>-5437</v>
      </c>
      <c r="AK227">
        <f>'EOS GE24-F23-WEBLOAD'!$AL223</f>
        <v>1187909.5</v>
      </c>
      <c r="AL227">
        <f>'GE24-F23-WEBLOAD'!$AL223</f>
        <v>1177143.5</v>
      </c>
      <c r="AM227">
        <f t="shared" si="61"/>
        <v>10766</v>
      </c>
      <c r="AO227">
        <f>'EOS GE25-F23-WEBLOAD'!AL223</f>
        <v>1197828.09595857</v>
      </c>
      <c r="AP227">
        <f>'GE25-F23-WEBLOAD'!AL223</f>
        <v>1181510.09595857</v>
      </c>
      <c r="AQ227">
        <f t="shared" si="62"/>
        <v>16318</v>
      </c>
      <c r="AS227" s="7"/>
    </row>
    <row r="228" spans="1:45" x14ac:dyDescent="0.25">
      <c r="A228">
        <v>771</v>
      </c>
      <c r="B228">
        <v>1</v>
      </c>
      <c r="C228" t="s">
        <v>618</v>
      </c>
      <c r="D228" s="7">
        <f>'EOS GE24-F23-WEBLOAD'!H224</f>
        <v>1074983</v>
      </c>
      <c r="E228">
        <f>'GE24-F23-WEBLOAD'!H224</f>
        <v>1033568</v>
      </c>
      <c r="F228">
        <f t="shared" si="51"/>
        <v>41415</v>
      </c>
      <c r="H228" s="7">
        <f>'EOS GE24-F23-WEBLOAD'!N224</f>
        <v>85815.778230801152</v>
      </c>
      <c r="I228">
        <v>84205.964680016594</v>
      </c>
      <c r="J228">
        <f t="shared" si="52"/>
        <v>1609.8135507845582</v>
      </c>
      <c r="K228" s="7"/>
      <c r="M228" s="7">
        <f>'EOS GE25-F23-WEBLOAD'!H224</f>
        <v>1096519</v>
      </c>
      <c r="N228">
        <f>'GE25-F23-WEBLOAD'!H224</f>
        <v>1033568</v>
      </c>
      <c r="O228">
        <f t="shared" si="53"/>
        <v>62951</v>
      </c>
      <c r="Q228" s="7">
        <f>'EOS GE25-F23-WEBLOAD'!N224</f>
        <v>91543.296069434364</v>
      </c>
      <c r="R228">
        <v>87977.233956105876</v>
      </c>
      <c r="S228">
        <f t="shared" si="54"/>
        <v>3566.0621133284876</v>
      </c>
      <c r="T228" s="7"/>
      <c r="U228" s="7">
        <f>'EOS GE25-F23-WEBLOAD'!AA224</f>
        <v>109034</v>
      </c>
      <c r="V228" s="7">
        <v>74377</v>
      </c>
      <c r="W228" s="7">
        <f t="shared" si="55"/>
        <v>34657</v>
      </c>
      <c r="X228" s="7">
        <f>'GE25-F23-WEBLOAD'!AA224</f>
        <v>109034</v>
      </c>
      <c r="Y228" s="7">
        <f>'GE25-F23-WEBLOAD'!AI224</f>
        <v>82029</v>
      </c>
      <c r="Z228" s="7">
        <f t="shared" si="56"/>
        <v>27005</v>
      </c>
      <c r="AA228">
        <f t="shared" si="57"/>
        <v>7652</v>
      </c>
      <c r="AC228" s="7">
        <f>'EOS GE24-F23-WEBLOAD'!AA224</f>
        <v>109034</v>
      </c>
      <c r="AD228" s="7">
        <f>'EOS GE24-F23-WEBLOAD'!AI224</f>
        <v>74377</v>
      </c>
      <c r="AE228" s="7">
        <f t="shared" si="58"/>
        <v>34657</v>
      </c>
      <c r="AF228" s="7">
        <f>'GE24-F23-WEBLOAD'!AA224</f>
        <v>109034</v>
      </c>
      <c r="AG228" s="7">
        <f>'GE24-F23-WEBLOAD'!AI224</f>
        <v>73341</v>
      </c>
      <c r="AH228" s="7">
        <f t="shared" si="59"/>
        <v>35693</v>
      </c>
      <c r="AI228">
        <f t="shared" si="60"/>
        <v>-1036</v>
      </c>
      <c r="AK228">
        <f>'EOS GE24-F23-WEBLOAD'!$AL224</f>
        <v>1208906.9646800165</v>
      </c>
      <c r="AL228">
        <f>'GE24-F23-WEBLOAD'!$AL224</f>
        <v>1201219.9646800165</v>
      </c>
      <c r="AM228">
        <f t="shared" si="61"/>
        <v>7687</v>
      </c>
      <c r="AO228">
        <f>'EOS GE25-F23-WEBLOAD'!AL224</f>
        <v>1214459.2245065258</v>
      </c>
      <c r="AP228">
        <f>'GE25-F23-WEBLOAD'!AL224</f>
        <v>1203752.5165065257</v>
      </c>
      <c r="AQ228">
        <f t="shared" si="62"/>
        <v>10706.708000000101</v>
      </c>
      <c r="AS228" s="7"/>
    </row>
    <row r="229" spans="1:45" x14ac:dyDescent="0.25">
      <c r="A229">
        <v>775</v>
      </c>
      <c r="B229">
        <v>1</v>
      </c>
      <c r="C229" t="s">
        <v>276</v>
      </c>
      <c r="D229" s="7">
        <f>'EOS GE24-F23-WEBLOAD'!H225</f>
        <v>6117266</v>
      </c>
      <c r="E229">
        <f>'GE24-F23-WEBLOAD'!H225</f>
        <v>5881591</v>
      </c>
      <c r="F229">
        <f t="shared" si="51"/>
        <v>235675</v>
      </c>
      <c r="H229" s="7">
        <f>'EOS GE24-F23-WEBLOAD'!N225</f>
        <v>293954</v>
      </c>
      <c r="I229">
        <v>293954</v>
      </c>
      <c r="J229">
        <f t="shared" si="52"/>
        <v>0</v>
      </c>
      <c r="K229" s="7"/>
      <c r="M229" s="7">
        <f>'EOS GE25-F23-WEBLOAD'!H225</f>
        <v>6086916</v>
      </c>
      <c r="N229">
        <f>'GE25-F23-WEBLOAD'!H225</f>
        <v>5737468</v>
      </c>
      <c r="O229">
        <f t="shared" si="53"/>
        <v>349448</v>
      </c>
      <c r="Q229" s="7">
        <f>'EOS GE25-F23-WEBLOAD'!N225</f>
        <v>294014</v>
      </c>
      <c r="R229">
        <v>294014</v>
      </c>
      <c r="S229">
        <f t="shared" si="54"/>
        <v>0</v>
      </c>
      <c r="T229" s="7"/>
      <c r="U229" s="7">
        <f>'EOS GE25-F23-WEBLOAD'!AA225</f>
        <v>605264</v>
      </c>
      <c r="V229" s="7">
        <v>325413</v>
      </c>
      <c r="W229" s="7">
        <f t="shared" si="55"/>
        <v>279851</v>
      </c>
      <c r="X229" s="7">
        <f>'GE25-F23-WEBLOAD'!AA225</f>
        <v>605264</v>
      </c>
      <c r="Y229" s="7">
        <f>'GE25-F23-WEBLOAD'!AI225</f>
        <v>358892</v>
      </c>
      <c r="Z229" s="7">
        <f t="shared" si="56"/>
        <v>246372</v>
      </c>
      <c r="AA229">
        <f t="shared" si="57"/>
        <v>33479</v>
      </c>
      <c r="AC229" s="7">
        <f>'EOS GE24-F23-WEBLOAD'!AA225</f>
        <v>605264</v>
      </c>
      <c r="AD229" s="7">
        <f>'EOS GE24-F23-WEBLOAD'!AI225</f>
        <v>325413</v>
      </c>
      <c r="AE229" s="7">
        <f t="shared" si="58"/>
        <v>279851</v>
      </c>
      <c r="AF229" s="7">
        <f>'GE24-F23-WEBLOAD'!AA225</f>
        <v>620468</v>
      </c>
      <c r="AG229" s="7">
        <f>'GE24-F23-WEBLOAD'!AI225</f>
        <v>328549</v>
      </c>
      <c r="AH229" s="7">
        <f t="shared" si="59"/>
        <v>291919</v>
      </c>
      <c r="AI229">
        <f t="shared" si="60"/>
        <v>-12068</v>
      </c>
      <c r="AK229">
        <f>'EOS GE24-F23-WEBLOAD'!$AL225</f>
        <v>2075006.5</v>
      </c>
      <c r="AL229">
        <f>'GE24-F23-WEBLOAD'!$AL225</f>
        <v>2035181.5</v>
      </c>
      <c r="AM229">
        <f t="shared" si="61"/>
        <v>39825</v>
      </c>
      <c r="AO229">
        <f>'EOS GE25-F23-WEBLOAD'!AL225</f>
        <v>2085700.5192799298</v>
      </c>
      <c r="AP229">
        <f>'GE25-F23-WEBLOAD'!AL225</f>
        <v>2024943.5192799298</v>
      </c>
      <c r="AQ229">
        <f t="shared" si="62"/>
        <v>60757</v>
      </c>
      <c r="AS229" s="7"/>
    </row>
    <row r="230" spans="1:45" x14ac:dyDescent="0.25">
      <c r="A230">
        <v>777</v>
      </c>
      <c r="B230">
        <v>1</v>
      </c>
      <c r="C230" t="s">
        <v>277</v>
      </c>
      <c r="D230" s="7">
        <f>'EOS GE24-F23-WEBLOAD'!H226</f>
        <v>5522813</v>
      </c>
      <c r="E230">
        <f>'GE24-F23-WEBLOAD'!H226</f>
        <v>5310040</v>
      </c>
      <c r="F230">
        <f t="shared" si="51"/>
        <v>212773</v>
      </c>
      <c r="H230" s="7">
        <f>'EOS GE24-F23-WEBLOAD'!N226</f>
        <v>268870</v>
      </c>
      <c r="I230">
        <v>268870</v>
      </c>
      <c r="J230">
        <f t="shared" si="52"/>
        <v>0</v>
      </c>
      <c r="K230" s="7"/>
      <c r="M230" s="7">
        <f>'EOS GE25-F23-WEBLOAD'!H226</f>
        <v>5633455</v>
      </c>
      <c r="N230">
        <f>'GE25-F23-WEBLOAD'!H226</f>
        <v>5310040</v>
      </c>
      <c r="O230">
        <f t="shared" si="53"/>
        <v>323415</v>
      </c>
      <c r="Q230" s="7">
        <f>'EOS GE25-F23-WEBLOAD'!N226</f>
        <v>274257</v>
      </c>
      <c r="R230">
        <v>274257</v>
      </c>
      <c r="S230">
        <f t="shared" si="54"/>
        <v>0</v>
      </c>
      <c r="T230" s="7"/>
      <c r="U230" s="7">
        <f>'EOS GE25-F23-WEBLOAD'!AA226</f>
        <v>560173</v>
      </c>
      <c r="V230" s="7">
        <v>359318</v>
      </c>
      <c r="W230" s="7">
        <f t="shared" si="55"/>
        <v>200855</v>
      </c>
      <c r="X230" s="7">
        <f>'GE25-F23-WEBLOAD'!AA226</f>
        <v>560173</v>
      </c>
      <c r="Y230" s="7">
        <f>'GE25-F23-WEBLOAD'!AI226</f>
        <v>396285</v>
      </c>
      <c r="Z230" s="7">
        <f t="shared" si="56"/>
        <v>163888</v>
      </c>
      <c r="AA230">
        <f t="shared" si="57"/>
        <v>36967</v>
      </c>
      <c r="AC230" s="7">
        <f>'EOS GE24-F23-WEBLOAD'!AA226</f>
        <v>560173</v>
      </c>
      <c r="AD230" s="7">
        <f>'EOS GE24-F23-WEBLOAD'!AI226</f>
        <v>359318</v>
      </c>
      <c r="AE230" s="7">
        <f t="shared" si="58"/>
        <v>200855</v>
      </c>
      <c r="AF230" s="7">
        <f>'GE24-F23-WEBLOAD'!AA226</f>
        <v>560173</v>
      </c>
      <c r="AG230" s="7">
        <f>'GE24-F23-WEBLOAD'!AI226</f>
        <v>387863</v>
      </c>
      <c r="AH230" s="7">
        <f t="shared" si="59"/>
        <v>172310</v>
      </c>
      <c r="AI230">
        <f t="shared" si="60"/>
        <v>28545</v>
      </c>
      <c r="AK230">
        <f>'EOS GE24-F23-WEBLOAD'!$AL226</f>
        <v>2933152.5</v>
      </c>
      <c r="AL230">
        <f>'GE24-F23-WEBLOAD'!$AL226</f>
        <v>2874473.5</v>
      </c>
      <c r="AM230">
        <f t="shared" si="61"/>
        <v>58679</v>
      </c>
      <c r="AO230">
        <f>'EOS GE25-F23-WEBLOAD'!AL226</f>
        <v>2880039.4559917003</v>
      </c>
      <c r="AP230">
        <f>'GE25-F23-WEBLOAD'!AL226</f>
        <v>2795532.4559917003</v>
      </c>
      <c r="AQ230">
        <f t="shared" si="62"/>
        <v>84507</v>
      </c>
      <c r="AS230" s="7"/>
    </row>
    <row r="231" spans="1:45" x14ac:dyDescent="0.25">
      <c r="A231">
        <v>786</v>
      </c>
      <c r="B231">
        <v>1</v>
      </c>
      <c r="C231" t="s">
        <v>619</v>
      </c>
      <c r="D231" s="7">
        <f>'EOS GE24-F23-WEBLOAD'!H227</f>
        <v>3687491</v>
      </c>
      <c r="E231">
        <f>'GE24-F23-WEBLOAD'!H227</f>
        <v>3545426</v>
      </c>
      <c r="F231">
        <f t="shared" si="51"/>
        <v>142065</v>
      </c>
      <c r="H231" s="7">
        <f>'EOS GE24-F23-WEBLOAD'!N227</f>
        <v>170212.51399070464</v>
      </c>
      <c r="I231">
        <v>160289.70727516641</v>
      </c>
      <c r="J231">
        <f t="shared" si="52"/>
        <v>9922.8067155382305</v>
      </c>
      <c r="K231" s="7"/>
      <c r="M231" s="7">
        <f>'EOS GE25-F23-WEBLOAD'!H227</f>
        <v>3500705</v>
      </c>
      <c r="N231">
        <f>'GE25-F23-WEBLOAD'!H227</f>
        <v>3299730</v>
      </c>
      <c r="O231">
        <f t="shared" si="53"/>
        <v>200975</v>
      </c>
      <c r="Q231" s="7">
        <f>'EOS GE25-F23-WEBLOAD'!N227</f>
        <v>175896.77163125214</v>
      </c>
      <c r="R231">
        <v>160168.24124825111</v>
      </c>
      <c r="S231">
        <f t="shared" si="54"/>
        <v>15728.530383001023</v>
      </c>
      <c r="T231" s="7"/>
      <c r="U231" s="7">
        <f>'EOS GE25-F23-WEBLOAD'!AA227</f>
        <v>348099</v>
      </c>
      <c r="V231" s="7">
        <v>157429</v>
      </c>
      <c r="W231" s="7">
        <f t="shared" si="55"/>
        <v>190670</v>
      </c>
      <c r="X231" s="7">
        <f>'GE25-F23-WEBLOAD'!AA227</f>
        <v>348099</v>
      </c>
      <c r="Y231" s="7">
        <f>'GE25-F23-WEBLOAD'!AI227</f>
        <v>173626</v>
      </c>
      <c r="Z231" s="7">
        <f t="shared" si="56"/>
        <v>174473</v>
      </c>
      <c r="AA231">
        <f t="shared" si="57"/>
        <v>16197</v>
      </c>
      <c r="AC231" s="7">
        <f>'EOS GE24-F23-WEBLOAD'!AA227</f>
        <v>348099</v>
      </c>
      <c r="AD231" s="7">
        <f>'EOS GE24-F23-WEBLOAD'!AI227</f>
        <v>157429</v>
      </c>
      <c r="AE231" s="7">
        <f t="shared" si="58"/>
        <v>190670</v>
      </c>
      <c r="AF231" s="7">
        <f>'GE24-F23-WEBLOAD'!AA227</f>
        <v>374018</v>
      </c>
      <c r="AG231" s="7">
        <f>'GE24-F23-WEBLOAD'!AI227</f>
        <v>158119</v>
      </c>
      <c r="AH231" s="7">
        <f t="shared" si="59"/>
        <v>215899</v>
      </c>
      <c r="AI231">
        <f t="shared" si="60"/>
        <v>-25229</v>
      </c>
      <c r="AK231">
        <f>'EOS GE24-F23-WEBLOAD'!$AL227</f>
        <v>1823893.9572751662</v>
      </c>
      <c r="AL231">
        <f>'GE24-F23-WEBLOAD'!$AL227</f>
        <v>1788876.9572751662</v>
      </c>
      <c r="AM231">
        <f t="shared" si="61"/>
        <v>35017</v>
      </c>
      <c r="AO231">
        <f>'EOS GE25-F23-WEBLOAD'!AL227</f>
        <v>1807956.1641822206</v>
      </c>
      <c r="AP231">
        <f>'GE25-F23-WEBLOAD'!AL227</f>
        <v>1756459.5061822208</v>
      </c>
      <c r="AQ231">
        <f t="shared" si="62"/>
        <v>51496.657999999821</v>
      </c>
      <c r="AS231" s="7"/>
    </row>
    <row r="232" spans="1:45" x14ac:dyDescent="0.25">
      <c r="A232">
        <v>787</v>
      </c>
      <c r="B232">
        <v>1</v>
      </c>
      <c r="C232" t="s">
        <v>279</v>
      </c>
      <c r="D232" s="7">
        <f>'EOS GE24-F23-WEBLOAD'!H228</f>
        <v>4257103</v>
      </c>
      <c r="E232">
        <f>'GE24-F23-WEBLOAD'!H228</f>
        <v>4093093</v>
      </c>
      <c r="F232">
        <f t="shared" si="51"/>
        <v>164010</v>
      </c>
      <c r="H232" s="7">
        <f>'EOS GE24-F23-WEBLOAD'!N228</f>
        <v>214804.76496500001</v>
      </c>
      <c r="I232">
        <v>193326.3177818</v>
      </c>
      <c r="J232">
        <f t="shared" si="52"/>
        <v>21478.447183200013</v>
      </c>
      <c r="K232" s="7"/>
      <c r="M232" s="7">
        <f>'EOS GE25-F23-WEBLOAD'!H228</f>
        <v>4294334</v>
      </c>
      <c r="N232">
        <f>'GE25-F23-WEBLOAD'!H228</f>
        <v>4047797</v>
      </c>
      <c r="O232">
        <f t="shared" si="53"/>
        <v>246537</v>
      </c>
      <c r="Q232" s="7">
        <f>'EOS GE25-F23-WEBLOAD'!N228</f>
        <v>218910.53405751733</v>
      </c>
      <c r="R232">
        <v>196544.19770990903</v>
      </c>
      <c r="S232">
        <f t="shared" si="54"/>
        <v>22366.336347608303</v>
      </c>
      <c r="T232" s="7"/>
      <c r="U232" s="7">
        <f>'EOS GE25-F23-WEBLOAD'!AA228</f>
        <v>427015</v>
      </c>
      <c r="V232" s="7">
        <v>292068</v>
      </c>
      <c r="W232" s="7">
        <f t="shared" si="55"/>
        <v>134947</v>
      </c>
      <c r="X232" s="7">
        <f>'GE25-F23-WEBLOAD'!AA228</f>
        <v>427015</v>
      </c>
      <c r="Y232" s="7">
        <f>'GE25-F23-WEBLOAD'!AI228</f>
        <v>322117</v>
      </c>
      <c r="Z232" s="7">
        <f t="shared" si="56"/>
        <v>104898</v>
      </c>
      <c r="AA232">
        <f t="shared" si="57"/>
        <v>30049</v>
      </c>
      <c r="AC232" s="7">
        <f>'EOS GE24-F23-WEBLOAD'!AA228</f>
        <v>427015</v>
      </c>
      <c r="AD232" s="7">
        <f>'EOS GE24-F23-WEBLOAD'!AI228</f>
        <v>292068</v>
      </c>
      <c r="AE232" s="7">
        <f t="shared" si="58"/>
        <v>134947</v>
      </c>
      <c r="AF232" s="7">
        <f>'GE24-F23-WEBLOAD'!AA228</f>
        <v>431794</v>
      </c>
      <c r="AG232" s="7">
        <f>'GE24-F23-WEBLOAD'!AI228</f>
        <v>266679</v>
      </c>
      <c r="AH232" s="7">
        <f t="shared" si="59"/>
        <v>165115</v>
      </c>
      <c r="AI232">
        <f t="shared" si="60"/>
        <v>-30168</v>
      </c>
      <c r="AK232">
        <f>'EOS GE24-F23-WEBLOAD'!$AL228</f>
        <v>1722441.8177818004</v>
      </c>
      <c r="AL232">
        <f>'GE24-F23-WEBLOAD'!$AL228</f>
        <v>1686898.8177818004</v>
      </c>
      <c r="AM232">
        <f t="shared" si="61"/>
        <v>35543</v>
      </c>
      <c r="AO232">
        <f>'EOS GE25-F23-WEBLOAD'!AL228</f>
        <v>1735988.9993673684</v>
      </c>
      <c r="AP232">
        <f>'GE25-F23-WEBLOAD'!AL228</f>
        <v>1684620.4893673686</v>
      </c>
      <c r="AQ232">
        <f t="shared" si="62"/>
        <v>51368.509999999776</v>
      </c>
      <c r="AS232" s="7"/>
    </row>
    <row r="233" spans="1:45" x14ac:dyDescent="0.25">
      <c r="A233">
        <v>801</v>
      </c>
      <c r="B233">
        <v>1</v>
      </c>
      <c r="C233" t="s">
        <v>620</v>
      </c>
      <c r="D233" s="7">
        <f>'EOS GE24-F23-WEBLOAD'!H229</f>
        <v>1199184</v>
      </c>
      <c r="E233">
        <f>'GE24-F23-WEBLOAD'!H229</f>
        <v>1152984</v>
      </c>
      <c r="F233">
        <f t="shared" si="51"/>
        <v>46200</v>
      </c>
      <c r="H233" s="7">
        <f>'EOS GE24-F23-WEBLOAD'!N229</f>
        <v>62324</v>
      </c>
      <c r="I233">
        <v>62324</v>
      </c>
      <c r="J233">
        <f t="shared" si="52"/>
        <v>0</v>
      </c>
      <c r="K233" s="7"/>
      <c r="M233" s="7">
        <f>'EOS GE25-F23-WEBLOAD'!H229</f>
        <v>1280000</v>
      </c>
      <c r="N233">
        <f>'GE25-F23-WEBLOAD'!H229</f>
        <v>1206515</v>
      </c>
      <c r="O233">
        <f t="shared" si="53"/>
        <v>73485</v>
      </c>
      <c r="Q233" s="7">
        <f>'EOS GE25-F23-WEBLOAD'!N229</f>
        <v>66249</v>
      </c>
      <c r="R233">
        <v>66249</v>
      </c>
      <c r="S233">
        <f t="shared" si="54"/>
        <v>0</v>
      </c>
      <c r="T233" s="7"/>
      <c r="U233" s="7">
        <f>'EOS GE25-F23-WEBLOAD'!AA229</f>
        <v>127279</v>
      </c>
      <c r="V233" s="7">
        <v>53516</v>
      </c>
      <c r="W233" s="7">
        <f t="shared" si="55"/>
        <v>73763</v>
      </c>
      <c r="X233" s="7">
        <f>'GE25-F23-WEBLOAD'!AA229</f>
        <v>127279</v>
      </c>
      <c r="Y233" s="7">
        <f>'GE25-F23-WEBLOAD'!AI229</f>
        <v>59022</v>
      </c>
      <c r="Z233" s="7">
        <f t="shared" si="56"/>
        <v>68257</v>
      </c>
      <c r="AA233">
        <f t="shared" si="57"/>
        <v>5506</v>
      </c>
      <c r="AC233" s="7">
        <f>'EOS GE24-F23-WEBLOAD'!AA229</f>
        <v>127279</v>
      </c>
      <c r="AD233" s="7">
        <f>'EOS GE24-F23-WEBLOAD'!AI229</f>
        <v>53516</v>
      </c>
      <c r="AE233" s="7">
        <f t="shared" si="58"/>
        <v>73763</v>
      </c>
      <c r="AF233" s="7">
        <f>'GE24-F23-WEBLOAD'!AA229</f>
        <v>121632</v>
      </c>
      <c r="AG233" s="7">
        <f>'GE24-F23-WEBLOAD'!AI229</f>
        <v>50343</v>
      </c>
      <c r="AH233" s="7">
        <f t="shared" si="59"/>
        <v>71289</v>
      </c>
      <c r="AI233">
        <f t="shared" si="60"/>
        <v>2474</v>
      </c>
      <c r="AK233">
        <f>'EOS GE24-F23-WEBLOAD'!$AL229</f>
        <v>847091</v>
      </c>
      <c r="AL233">
        <f>'GE24-F23-WEBLOAD'!$AL229</f>
        <v>827988</v>
      </c>
      <c r="AM233">
        <f t="shared" si="61"/>
        <v>19103</v>
      </c>
      <c r="AO233">
        <f>'EOS GE25-F23-WEBLOAD'!AL229</f>
        <v>886257.90916801989</v>
      </c>
      <c r="AP233">
        <f>'GE25-F23-WEBLOAD'!AL229</f>
        <v>856449.90916801989</v>
      </c>
      <c r="AQ233">
        <f t="shared" si="62"/>
        <v>29808</v>
      </c>
      <c r="AS233" s="7"/>
    </row>
    <row r="234" spans="1:45" x14ac:dyDescent="0.25">
      <c r="A234">
        <v>803</v>
      </c>
      <c r="B234">
        <v>1</v>
      </c>
      <c r="C234" t="s">
        <v>281</v>
      </c>
      <c r="D234" s="7">
        <f>'EOS GE24-F23-WEBLOAD'!H230</f>
        <v>2792386</v>
      </c>
      <c r="E234">
        <f>'GE24-F23-WEBLOAD'!H230</f>
        <v>2684806</v>
      </c>
      <c r="F234">
        <f t="shared" si="51"/>
        <v>107580</v>
      </c>
      <c r="H234" s="7">
        <f>'EOS GE24-F23-WEBLOAD'!N230</f>
        <v>222343.69425455114</v>
      </c>
      <c r="I234">
        <v>197272.96101236658</v>
      </c>
      <c r="J234">
        <f t="shared" si="52"/>
        <v>25070.733242184564</v>
      </c>
      <c r="K234" s="7"/>
      <c r="M234" s="7">
        <f>'EOS GE25-F23-WEBLOAD'!H230</f>
        <v>2848327</v>
      </c>
      <c r="N234">
        <f>'GE25-F23-WEBLOAD'!H230</f>
        <v>2684806</v>
      </c>
      <c r="O234">
        <f t="shared" si="53"/>
        <v>163521</v>
      </c>
      <c r="Q234" s="7">
        <f>'EOS GE25-F23-WEBLOAD'!N230</f>
        <v>226894.76265700709</v>
      </c>
      <c r="R234">
        <v>201275.35658164369</v>
      </c>
      <c r="S234">
        <f t="shared" si="54"/>
        <v>25619.406075363397</v>
      </c>
      <c r="T234" s="7"/>
      <c r="U234" s="7">
        <f>'EOS GE25-F23-WEBLOAD'!AA230</f>
        <v>283229</v>
      </c>
      <c r="V234" s="7">
        <v>138317</v>
      </c>
      <c r="W234" s="7">
        <f t="shared" si="55"/>
        <v>144912</v>
      </c>
      <c r="X234" s="7">
        <f>'GE25-F23-WEBLOAD'!AA230</f>
        <v>283229</v>
      </c>
      <c r="Y234" s="7">
        <f>'GE25-F23-WEBLOAD'!AI230</f>
        <v>152548</v>
      </c>
      <c r="Z234" s="7">
        <f t="shared" si="56"/>
        <v>130681</v>
      </c>
      <c r="AA234">
        <f t="shared" si="57"/>
        <v>14231</v>
      </c>
      <c r="AC234" s="7">
        <f>'EOS GE24-F23-WEBLOAD'!AA230</f>
        <v>283229</v>
      </c>
      <c r="AD234" s="7">
        <f>'EOS GE24-F23-WEBLOAD'!AI230</f>
        <v>138317</v>
      </c>
      <c r="AE234" s="7">
        <f t="shared" si="58"/>
        <v>144912</v>
      </c>
      <c r="AF234" s="7">
        <f>'GE24-F23-WEBLOAD'!AA230</f>
        <v>283229</v>
      </c>
      <c r="AG234" s="7">
        <f>'GE24-F23-WEBLOAD'!AI230</f>
        <v>137076</v>
      </c>
      <c r="AH234" s="7">
        <f t="shared" si="59"/>
        <v>146153</v>
      </c>
      <c r="AI234">
        <f t="shared" si="60"/>
        <v>-1241</v>
      </c>
      <c r="AK234">
        <f>'EOS GE24-F23-WEBLOAD'!$AL230</f>
        <v>1960480.9610123672</v>
      </c>
      <c r="AL234">
        <f>'GE24-F23-WEBLOAD'!$AL230</f>
        <v>1925564.9610123672</v>
      </c>
      <c r="AM234">
        <f t="shared" si="61"/>
        <v>34916</v>
      </c>
      <c r="AO234">
        <f>'EOS GE25-F23-WEBLOAD'!AL230</f>
        <v>1982032.0127713839</v>
      </c>
      <c r="AP234">
        <f>'GE25-F23-WEBLOAD'!AL230</f>
        <v>1931180.206771384</v>
      </c>
      <c r="AQ234">
        <f t="shared" si="62"/>
        <v>50851.805999999866</v>
      </c>
      <c r="AS234" s="7"/>
    </row>
    <row r="235" spans="1:45" x14ac:dyDescent="0.25">
      <c r="A235">
        <v>811</v>
      </c>
      <c r="B235">
        <v>1</v>
      </c>
      <c r="C235" t="s">
        <v>621</v>
      </c>
      <c r="D235" s="7">
        <f>'EOS GE24-F23-WEBLOAD'!H231</f>
        <v>3847382</v>
      </c>
      <c r="E235">
        <f>'GE24-F23-WEBLOAD'!H231</f>
        <v>3699157</v>
      </c>
      <c r="F235">
        <f t="shared" si="51"/>
        <v>148225</v>
      </c>
      <c r="H235" s="7">
        <f>'EOS GE24-F23-WEBLOAD'!N231</f>
        <v>118711</v>
      </c>
      <c r="I235">
        <v>118711</v>
      </c>
      <c r="J235">
        <f t="shared" si="52"/>
        <v>0</v>
      </c>
      <c r="K235" s="7"/>
      <c r="M235" s="7">
        <f>'EOS GE25-F23-WEBLOAD'!H231</f>
        <v>7645050</v>
      </c>
      <c r="N235">
        <f>'GE25-F23-WEBLOAD'!H231</f>
        <v>7206150</v>
      </c>
      <c r="O235">
        <f t="shared" si="53"/>
        <v>438900</v>
      </c>
      <c r="Q235" s="7">
        <f>'EOS GE25-F23-WEBLOAD'!N231</f>
        <v>237955</v>
      </c>
      <c r="R235">
        <v>237955</v>
      </c>
      <c r="S235">
        <f t="shared" si="54"/>
        <v>0</v>
      </c>
      <c r="T235" s="7"/>
      <c r="U235" s="7">
        <f>'EOS GE25-F23-WEBLOAD'!AA231</f>
        <v>760200</v>
      </c>
      <c r="V235" s="7">
        <v>760200</v>
      </c>
      <c r="W235" s="7">
        <f t="shared" si="55"/>
        <v>0</v>
      </c>
      <c r="X235" s="7">
        <f>'GE25-F23-WEBLOAD'!AA231</f>
        <v>760200</v>
      </c>
      <c r="Y235" s="7">
        <f>'GE25-F23-WEBLOAD'!AI231</f>
        <v>760200</v>
      </c>
      <c r="Z235" s="7">
        <f t="shared" si="56"/>
        <v>0</v>
      </c>
      <c r="AA235">
        <f t="shared" si="57"/>
        <v>0</v>
      </c>
      <c r="AC235" s="7">
        <f>'EOS GE24-F23-WEBLOAD'!AA231</f>
        <v>760200</v>
      </c>
      <c r="AD235" s="7">
        <f>'EOS GE24-F23-WEBLOAD'!AI231</f>
        <v>760200</v>
      </c>
      <c r="AE235" s="7">
        <f t="shared" si="58"/>
        <v>0</v>
      </c>
      <c r="AF235" s="7">
        <f>'GE24-F23-WEBLOAD'!AA231</f>
        <v>390236</v>
      </c>
      <c r="AG235" s="7">
        <f>'GE24-F23-WEBLOAD'!AI231</f>
        <v>390236</v>
      </c>
      <c r="AH235" s="7">
        <f t="shared" si="59"/>
        <v>0</v>
      </c>
      <c r="AI235">
        <f t="shared" si="60"/>
        <v>0</v>
      </c>
      <c r="AK235">
        <f>'EOS GE24-F23-WEBLOAD'!$AL231</f>
        <v>3029105</v>
      </c>
      <c r="AL235">
        <f>'GE24-F23-WEBLOAD'!$AL231</f>
        <v>2956886</v>
      </c>
      <c r="AM235">
        <f t="shared" si="61"/>
        <v>72219</v>
      </c>
      <c r="AO235">
        <f>'EOS GE25-F23-WEBLOAD'!AL231</f>
        <v>3726444.9244624991</v>
      </c>
      <c r="AP235">
        <f>'GE25-F23-WEBLOAD'!AL231</f>
        <v>3621445.9244624991</v>
      </c>
      <c r="AQ235">
        <f t="shared" si="62"/>
        <v>104999</v>
      </c>
      <c r="AS235" s="7"/>
    </row>
    <row r="236" spans="1:45" x14ac:dyDescent="0.25">
      <c r="A236">
        <v>813</v>
      </c>
      <c r="B236">
        <v>1</v>
      </c>
      <c r="C236" t="s">
        <v>283</v>
      </c>
      <c r="D236" s="7">
        <f>'EOS GE24-F23-WEBLOAD'!H232</f>
        <v>9110943</v>
      </c>
      <c r="E236">
        <f>'GE24-F23-WEBLOAD'!H232</f>
        <v>8759933</v>
      </c>
      <c r="F236">
        <f t="shared" si="51"/>
        <v>351010</v>
      </c>
      <c r="H236" s="7">
        <f>'EOS GE24-F23-WEBLOAD'!N232</f>
        <v>237077</v>
      </c>
      <c r="I236">
        <v>237077</v>
      </c>
      <c r="J236">
        <f t="shared" si="52"/>
        <v>0</v>
      </c>
      <c r="K236" s="7"/>
      <c r="M236" s="7">
        <f>'EOS GE25-F23-WEBLOAD'!H232</f>
        <v>9293468</v>
      </c>
      <c r="N236">
        <f>'GE25-F23-WEBLOAD'!H232</f>
        <v>8759933</v>
      </c>
      <c r="O236">
        <f t="shared" si="53"/>
        <v>533535</v>
      </c>
      <c r="Q236" s="7">
        <f>'EOS GE25-F23-WEBLOAD'!N232</f>
        <v>241827</v>
      </c>
      <c r="R236">
        <v>241827</v>
      </c>
      <c r="S236">
        <f t="shared" si="54"/>
        <v>0</v>
      </c>
      <c r="T236" s="7"/>
      <c r="U236" s="7">
        <f>'EOS GE25-F23-WEBLOAD'!AA232</f>
        <v>924114</v>
      </c>
      <c r="V236" s="7">
        <v>921823</v>
      </c>
      <c r="W236" s="7">
        <f t="shared" si="55"/>
        <v>2291</v>
      </c>
      <c r="X236" s="7">
        <f>'GE25-F23-WEBLOAD'!AA232</f>
        <v>924114</v>
      </c>
      <c r="Y236" s="7">
        <f>'GE25-F23-WEBLOAD'!AI232</f>
        <v>921823</v>
      </c>
      <c r="Z236" s="7">
        <f t="shared" si="56"/>
        <v>2291</v>
      </c>
      <c r="AA236">
        <f t="shared" si="57"/>
        <v>0</v>
      </c>
      <c r="AC236" s="7">
        <f>'EOS GE24-F23-WEBLOAD'!AA232</f>
        <v>924114</v>
      </c>
      <c r="AD236" s="7">
        <f>'EOS GE24-F23-WEBLOAD'!AI232</f>
        <v>921823</v>
      </c>
      <c r="AE236" s="7">
        <f t="shared" si="58"/>
        <v>2291</v>
      </c>
      <c r="AF236" s="7">
        <f>'GE24-F23-WEBLOAD'!AA232</f>
        <v>924114</v>
      </c>
      <c r="AG236" s="7">
        <f>'GE24-F23-WEBLOAD'!AI232</f>
        <v>862733</v>
      </c>
      <c r="AH236" s="7">
        <f t="shared" si="59"/>
        <v>61381</v>
      </c>
      <c r="AI236">
        <f t="shared" si="60"/>
        <v>-59090</v>
      </c>
      <c r="AK236">
        <f>'EOS GE24-F23-WEBLOAD'!$AL232</f>
        <v>3642349.5</v>
      </c>
      <c r="AL236">
        <f>'GE24-F23-WEBLOAD'!$AL232</f>
        <v>3602408.5</v>
      </c>
      <c r="AM236">
        <f t="shared" si="61"/>
        <v>39941</v>
      </c>
      <c r="AO236">
        <f>'EOS GE25-F23-WEBLOAD'!AL232</f>
        <v>3629032.9884007201</v>
      </c>
      <c r="AP236">
        <f>'GE25-F23-WEBLOAD'!AL232</f>
        <v>3571911.9884007201</v>
      </c>
      <c r="AQ236">
        <f t="shared" si="62"/>
        <v>57121</v>
      </c>
      <c r="AS236" s="7"/>
    </row>
    <row r="237" spans="1:45" x14ac:dyDescent="0.25">
      <c r="A237">
        <v>815</v>
      </c>
      <c r="B237">
        <v>2</v>
      </c>
      <c r="C237" t="s">
        <v>284</v>
      </c>
      <c r="D237" s="7">
        <f>'EOS GE24-F23-WEBLOAD'!H233</f>
        <v>7138</v>
      </c>
      <c r="E237">
        <f>'GE24-F23-WEBLOAD'!H233</f>
        <v>6863</v>
      </c>
      <c r="F237">
        <f t="shared" si="51"/>
        <v>275</v>
      </c>
      <c r="H237" s="7">
        <f>'EOS GE24-F23-WEBLOAD'!N233</f>
        <v>477</v>
      </c>
      <c r="I237">
        <v>477</v>
      </c>
      <c r="J237">
        <f t="shared" si="52"/>
        <v>0</v>
      </c>
      <c r="K237" s="7"/>
      <c r="M237" s="7">
        <f>'EOS GE25-F23-WEBLOAD'!H233</f>
        <v>7281</v>
      </c>
      <c r="N237">
        <f>'GE25-F23-WEBLOAD'!H233</f>
        <v>6863</v>
      </c>
      <c r="O237">
        <f t="shared" si="53"/>
        <v>418</v>
      </c>
      <c r="Q237" s="7">
        <f>'EOS GE25-F23-WEBLOAD'!N233</f>
        <v>487</v>
      </c>
      <c r="R237">
        <v>487</v>
      </c>
      <c r="S237">
        <f t="shared" si="54"/>
        <v>0</v>
      </c>
      <c r="T237" s="7"/>
      <c r="U237" s="7">
        <f>'EOS GE25-F23-WEBLOAD'!AA233</f>
        <v>0</v>
      </c>
      <c r="V237" s="7">
        <v>0</v>
      </c>
      <c r="W237" s="7">
        <f t="shared" si="55"/>
        <v>0</v>
      </c>
      <c r="X237" s="7">
        <f>'GE25-F23-WEBLOAD'!AA233</f>
        <v>0</v>
      </c>
      <c r="Y237" s="7">
        <f>'GE25-F23-WEBLOAD'!AI233</f>
        <v>0</v>
      </c>
      <c r="Z237" s="7">
        <f t="shared" si="56"/>
        <v>0</v>
      </c>
      <c r="AA237">
        <f t="shared" si="57"/>
        <v>0</v>
      </c>
      <c r="AC237" s="7">
        <f>'EOS GE24-F23-WEBLOAD'!AA233</f>
        <v>0</v>
      </c>
      <c r="AD237" s="7">
        <f>'EOS GE24-F23-WEBLOAD'!AI233</f>
        <v>0</v>
      </c>
      <c r="AE237" s="7">
        <f t="shared" si="58"/>
        <v>0</v>
      </c>
      <c r="AF237" s="7">
        <f>'GE24-F23-WEBLOAD'!AA233</f>
        <v>0</v>
      </c>
      <c r="AG237" s="7">
        <f>'GE24-F23-WEBLOAD'!AI233</f>
        <v>0</v>
      </c>
      <c r="AH237" s="7">
        <f t="shared" si="59"/>
        <v>0</v>
      </c>
      <c r="AI237">
        <f t="shared" si="60"/>
        <v>0</v>
      </c>
      <c r="AK237">
        <f>'EOS GE24-F23-WEBLOAD'!$AL233</f>
        <v>3527.3473819892024</v>
      </c>
      <c r="AL237">
        <f>'GE24-F23-WEBLOAD'!$AL233</f>
        <v>3509.3473819892024</v>
      </c>
      <c r="AM237">
        <f t="shared" si="61"/>
        <v>18</v>
      </c>
      <c r="AO237">
        <f>'EOS GE25-F23-WEBLOAD'!AL233</f>
        <v>3551.5391100572924</v>
      </c>
      <c r="AP237">
        <f>'GE25-F23-WEBLOAD'!AL233</f>
        <v>3523.5391100572924</v>
      </c>
      <c r="AQ237">
        <f t="shared" si="62"/>
        <v>28</v>
      </c>
      <c r="AS237" s="7"/>
    </row>
    <row r="238" spans="1:45" x14ac:dyDescent="0.25">
      <c r="A238">
        <v>818</v>
      </c>
      <c r="B238">
        <v>1</v>
      </c>
      <c r="C238" t="s">
        <v>285</v>
      </c>
      <c r="D238" s="7">
        <f>'EOS GE24-F23-WEBLOAD'!H234</f>
        <v>4000135</v>
      </c>
      <c r="E238">
        <f>'GE24-F23-WEBLOAD'!H234</f>
        <v>3846025</v>
      </c>
      <c r="F238">
        <f t="shared" si="51"/>
        <v>154110</v>
      </c>
      <c r="H238" s="7">
        <f>'EOS GE24-F23-WEBLOAD'!N234</f>
        <v>189959.77754050223</v>
      </c>
      <c r="I238">
        <v>185312.52432106115</v>
      </c>
      <c r="J238">
        <f t="shared" si="52"/>
        <v>4647.2532194410742</v>
      </c>
      <c r="K238" s="7"/>
      <c r="M238" s="7">
        <f>'EOS GE25-F23-WEBLOAD'!H234</f>
        <v>3933196</v>
      </c>
      <c r="N238">
        <f>'GE25-F23-WEBLOAD'!H234</f>
        <v>3707393</v>
      </c>
      <c r="O238">
        <f t="shared" si="53"/>
        <v>225803</v>
      </c>
      <c r="Q238" s="7">
        <f>'EOS GE25-F23-WEBLOAD'!N234</f>
        <v>164603.63332731533</v>
      </c>
      <c r="R238">
        <v>162057.88933020397</v>
      </c>
      <c r="S238">
        <f t="shared" si="54"/>
        <v>2545.7439971113636</v>
      </c>
      <c r="T238" s="7"/>
      <c r="U238" s="7">
        <f>'EOS GE25-F23-WEBLOAD'!AA234</f>
        <v>162060</v>
      </c>
      <c r="V238" s="7">
        <v>74936</v>
      </c>
      <c r="W238" s="7">
        <f t="shared" si="55"/>
        <v>87124</v>
      </c>
      <c r="X238" s="7">
        <f>'GE25-F23-WEBLOAD'!AA234</f>
        <v>162060</v>
      </c>
      <c r="Y238" s="7">
        <f>'GE25-F23-WEBLOAD'!AI234</f>
        <v>74936</v>
      </c>
      <c r="Z238" s="7">
        <f t="shared" si="56"/>
        <v>87124</v>
      </c>
      <c r="AA238">
        <f t="shared" si="57"/>
        <v>0</v>
      </c>
      <c r="AC238" s="7">
        <f>'EOS GE24-F23-WEBLOAD'!AA234</f>
        <v>162060</v>
      </c>
      <c r="AD238" s="7">
        <f>'EOS GE24-F23-WEBLOAD'!AI234</f>
        <v>74936</v>
      </c>
      <c r="AE238" s="7">
        <f t="shared" si="58"/>
        <v>87124</v>
      </c>
      <c r="AF238" s="7">
        <f>'GE24-F23-WEBLOAD'!AA234</f>
        <v>168120</v>
      </c>
      <c r="AG238" s="7">
        <f>'GE24-F23-WEBLOAD'!AI234</f>
        <v>80573</v>
      </c>
      <c r="AH238" s="7">
        <f t="shared" si="59"/>
        <v>87547</v>
      </c>
      <c r="AI238">
        <f t="shared" si="60"/>
        <v>-423</v>
      </c>
      <c r="AK238">
        <f>'EOS GE24-F23-WEBLOAD'!$AL234</f>
        <v>1407826.0243210616</v>
      </c>
      <c r="AL238">
        <f>'GE24-F23-WEBLOAD'!$AL234</f>
        <v>1373644.0243210616</v>
      </c>
      <c r="AM238">
        <f t="shared" si="61"/>
        <v>34182</v>
      </c>
      <c r="AO238">
        <f>'EOS GE25-F23-WEBLOAD'!AL234</f>
        <v>1403078.5481633535</v>
      </c>
      <c r="AP238">
        <f>'GE25-F23-WEBLOAD'!AL234</f>
        <v>1354285.6621633535</v>
      </c>
      <c r="AQ238">
        <f t="shared" si="62"/>
        <v>48792.88599999994</v>
      </c>
      <c r="AS238" s="7"/>
    </row>
    <row r="239" spans="1:45" x14ac:dyDescent="0.25">
      <c r="A239">
        <v>820</v>
      </c>
      <c r="B239">
        <v>1</v>
      </c>
      <c r="C239" t="s">
        <v>286</v>
      </c>
      <c r="D239" s="7">
        <f>'EOS GE24-F23-WEBLOAD'!H235</f>
        <v>3469068</v>
      </c>
      <c r="E239">
        <f>'GE24-F23-WEBLOAD'!H235</f>
        <v>3335418</v>
      </c>
      <c r="F239">
        <f t="shared" si="51"/>
        <v>133650</v>
      </c>
      <c r="H239" s="7">
        <f>'EOS GE24-F23-WEBLOAD'!N235</f>
        <v>196254.83049368614</v>
      </c>
      <c r="I239">
        <v>184298.11185671677</v>
      </c>
      <c r="J239">
        <f t="shared" si="52"/>
        <v>11956.718636969366</v>
      </c>
      <c r="K239" s="7"/>
      <c r="M239" s="7">
        <f>'EOS GE25-F23-WEBLOAD'!H235</f>
        <v>3538566</v>
      </c>
      <c r="N239">
        <f>'GE25-F23-WEBLOAD'!H235</f>
        <v>3335418</v>
      </c>
      <c r="O239">
        <f t="shared" si="53"/>
        <v>203148</v>
      </c>
      <c r="Q239" s="7">
        <f>'EOS GE25-F23-WEBLOAD'!N235</f>
        <v>202032.83353676429</v>
      </c>
      <c r="R239">
        <v>188950.51343911744</v>
      </c>
      <c r="S239">
        <f t="shared" si="54"/>
        <v>13082.320097646851</v>
      </c>
      <c r="T239" s="7"/>
      <c r="U239" s="7">
        <f>'EOS GE25-F23-WEBLOAD'!AA235</f>
        <v>351864</v>
      </c>
      <c r="V239" s="7">
        <v>196981</v>
      </c>
      <c r="W239" s="7">
        <f t="shared" si="55"/>
        <v>154883</v>
      </c>
      <c r="X239" s="7">
        <f>'GE25-F23-WEBLOAD'!AA235</f>
        <v>351864</v>
      </c>
      <c r="Y239" s="7">
        <f>'GE25-F23-WEBLOAD'!AI235</f>
        <v>217247</v>
      </c>
      <c r="Z239" s="7">
        <f t="shared" si="56"/>
        <v>134617</v>
      </c>
      <c r="AA239">
        <f t="shared" si="57"/>
        <v>20266</v>
      </c>
      <c r="AC239" s="7">
        <f>'EOS GE24-F23-WEBLOAD'!AA235</f>
        <v>351864</v>
      </c>
      <c r="AD239" s="7">
        <f>'EOS GE24-F23-WEBLOAD'!AI235</f>
        <v>196981</v>
      </c>
      <c r="AE239" s="7">
        <f t="shared" si="58"/>
        <v>154883</v>
      </c>
      <c r="AF239" s="7">
        <f>'GE24-F23-WEBLOAD'!AA235</f>
        <v>351864</v>
      </c>
      <c r="AG239" s="7">
        <f>'GE24-F23-WEBLOAD'!AI235</f>
        <v>188127</v>
      </c>
      <c r="AH239" s="7">
        <f t="shared" si="59"/>
        <v>163737</v>
      </c>
      <c r="AI239">
        <f t="shared" si="60"/>
        <v>-8854</v>
      </c>
      <c r="AK239">
        <f>'EOS GE24-F23-WEBLOAD'!$AL235</f>
        <v>1622452.3618567167</v>
      </c>
      <c r="AL239">
        <f>'GE24-F23-WEBLOAD'!$AL235</f>
        <v>1589566.3618567167</v>
      </c>
      <c r="AM239">
        <f t="shared" si="61"/>
        <v>32886</v>
      </c>
      <c r="AO239">
        <f>'EOS GE25-F23-WEBLOAD'!AL235</f>
        <v>1606828.4836183172</v>
      </c>
      <c r="AP239">
        <f>'GE25-F23-WEBLOAD'!AL235</f>
        <v>1561100.5436183177</v>
      </c>
      <c r="AQ239">
        <f t="shared" si="62"/>
        <v>45727.939999999478</v>
      </c>
      <c r="AS239" s="7"/>
    </row>
    <row r="240" spans="1:45" x14ac:dyDescent="0.25">
      <c r="A240">
        <v>821</v>
      </c>
      <c r="B240">
        <v>1</v>
      </c>
      <c r="C240" t="s">
        <v>287</v>
      </c>
      <c r="D240" s="7">
        <f>'EOS GE24-F23-WEBLOAD'!H236</f>
        <v>7698333</v>
      </c>
      <c r="E240">
        <f>'GE24-F23-WEBLOAD'!H236</f>
        <v>7401746</v>
      </c>
      <c r="F240">
        <f t="shared" si="51"/>
        <v>296587</v>
      </c>
      <c r="H240" s="7">
        <f>'EOS GE24-F23-WEBLOAD'!N236</f>
        <v>334059.946278875</v>
      </c>
      <c r="I240">
        <v>283758.852065015</v>
      </c>
      <c r="J240">
        <f t="shared" si="52"/>
        <v>50301.094213859993</v>
      </c>
      <c r="K240" s="7"/>
      <c r="M240" s="7">
        <f>'EOS GE25-F23-WEBLOAD'!H236</f>
        <v>7852559</v>
      </c>
      <c r="N240">
        <f>'GE25-F23-WEBLOAD'!H236</f>
        <v>7401746</v>
      </c>
      <c r="O240">
        <f t="shared" si="53"/>
        <v>450813</v>
      </c>
      <c r="Q240" s="7">
        <f>'EOS GE25-F23-WEBLOAD'!N236</f>
        <v>351653.86909281876</v>
      </c>
      <c r="R240">
        <v>295112.33192826575</v>
      </c>
      <c r="S240">
        <f t="shared" si="54"/>
        <v>56541.53716455301</v>
      </c>
      <c r="T240" s="7"/>
      <c r="U240" s="7">
        <f>'EOS GE25-F23-WEBLOAD'!AA236</f>
        <v>780834</v>
      </c>
      <c r="V240" s="7">
        <v>416196</v>
      </c>
      <c r="W240" s="7">
        <f t="shared" si="55"/>
        <v>364638</v>
      </c>
      <c r="X240" s="7">
        <f>'GE25-F23-WEBLOAD'!AA236</f>
        <v>780834</v>
      </c>
      <c r="Y240" s="7">
        <f>'GE25-F23-WEBLOAD'!AI236</f>
        <v>459015</v>
      </c>
      <c r="Z240" s="7">
        <f t="shared" si="56"/>
        <v>321819</v>
      </c>
      <c r="AA240">
        <f t="shared" si="57"/>
        <v>42819</v>
      </c>
      <c r="AC240" s="7">
        <f>'EOS GE24-F23-WEBLOAD'!AA236</f>
        <v>780834</v>
      </c>
      <c r="AD240" s="7">
        <f>'EOS GE24-F23-WEBLOAD'!AI236</f>
        <v>416196</v>
      </c>
      <c r="AE240" s="7">
        <f t="shared" si="58"/>
        <v>364638</v>
      </c>
      <c r="AF240" s="7">
        <f>'GE24-F23-WEBLOAD'!AA236</f>
        <v>780834</v>
      </c>
      <c r="AG240" s="7">
        <f>'GE24-F23-WEBLOAD'!AI236</f>
        <v>317767</v>
      </c>
      <c r="AH240" s="7">
        <f t="shared" si="59"/>
        <v>463067</v>
      </c>
      <c r="AI240">
        <f t="shared" si="60"/>
        <v>-98429</v>
      </c>
      <c r="AK240">
        <f>'EOS GE24-F23-WEBLOAD'!$AL236</f>
        <v>2785664.1020650156</v>
      </c>
      <c r="AL240">
        <f>'GE24-F23-WEBLOAD'!$AL236</f>
        <v>2730694.1020650156</v>
      </c>
      <c r="AM240">
        <f t="shared" si="61"/>
        <v>54970</v>
      </c>
      <c r="AO240">
        <f>'EOS GE25-F23-WEBLOAD'!AL236</f>
        <v>2814249.8116450068</v>
      </c>
      <c r="AP240">
        <f>'GE25-F23-WEBLOAD'!AL236</f>
        <v>2735374.8396450058</v>
      </c>
      <c r="AQ240">
        <f t="shared" si="62"/>
        <v>78874.972000000998</v>
      </c>
      <c r="AS240" s="7"/>
    </row>
    <row r="241" spans="1:45" x14ac:dyDescent="0.25">
      <c r="A241">
        <v>829</v>
      </c>
      <c r="B241">
        <v>1</v>
      </c>
      <c r="C241" t="s">
        <v>288</v>
      </c>
      <c r="D241" s="7">
        <f>'EOS GE24-F23-WEBLOAD'!H237</f>
        <v>13171038</v>
      </c>
      <c r="E241">
        <f>'GE24-F23-WEBLOAD'!H237</f>
        <v>12663608</v>
      </c>
      <c r="F241">
        <f t="shared" si="51"/>
        <v>507430</v>
      </c>
      <c r="H241" s="7">
        <f>'EOS GE24-F23-WEBLOAD'!N237</f>
        <v>265786</v>
      </c>
      <c r="I241">
        <v>265786</v>
      </c>
      <c r="J241">
        <f t="shared" si="52"/>
        <v>0</v>
      </c>
      <c r="K241" s="7"/>
      <c r="M241" s="7">
        <f>'EOS GE25-F23-WEBLOAD'!H237</f>
        <v>12786892</v>
      </c>
      <c r="N241">
        <f>'GE25-F23-WEBLOAD'!H237</f>
        <v>12052801</v>
      </c>
      <c r="O241">
        <f t="shared" si="53"/>
        <v>734091</v>
      </c>
      <c r="Q241" s="7">
        <f>'EOS GE25-F23-WEBLOAD'!N237</f>
        <v>258733</v>
      </c>
      <c r="R241">
        <v>258733</v>
      </c>
      <c r="S241">
        <f t="shared" si="54"/>
        <v>0</v>
      </c>
      <c r="T241" s="7"/>
      <c r="U241" s="7">
        <f>'EOS GE25-F23-WEBLOAD'!AA237</f>
        <v>1271489</v>
      </c>
      <c r="V241" s="7">
        <v>1005922</v>
      </c>
      <c r="W241" s="7">
        <f t="shared" si="55"/>
        <v>265567</v>
      </c>
      <c r="X241" s="7">
        <f>'GE25-F23-WEBLOAD'!AA237</f>
        <v>1271489</v>
      </c>
      <c r="Y241" s="7">
        <f>'GE25-F23-WEBLOAD'!AI237</f>
        <v>1067255</v>
      </c>
      <c r="Z241" s="7">
        <f t="shared" si="56"/>
        <v>204234</v>
      </c>
      <c r="AA241">
        <f t="shared" si="57"/>
        <v>61333</v>
      </c>
      <c r="AC241" s="7">
        <f>'EOS GE24-F23-WEBLOAD'!AA237</f>
        <v>1271489</v>
      </c>
      <c r="AD241" s="7">
        <f>'EOS GE24-F23-WEBLOAD'!AI237</f>
        <v>1005922</v>
      </c>
      <c r="AE241" s="7">
        <f t="shared" si="58"/>
        <v>265567</v>
      </c>
      <c r="AF241" s="7">
        <f>'GE24-F23-WEBLOAD'!AA237</f>
        <v>1335925</v>
      </c>
      <c r="AG241" s="7">
        <f>'GE24-F23-WEBLOAD'!AI237</f>
        <v>972463</v>
      </c>
      <c r="AH241" s="7">
        <f t="shared" si="59"/>
        <v>363462</v>
      </c>
      <c r="AI241">
        <f t="shared" si="60"/>
        <v>-97895</v>
      </c>
      <c r="AK241">
        <f>'EOS GE24-F23-WEBLOAD'!$AL237</f>
        <v>4377376.5</v>
      </c>
      <c r="AL241">
        <f>'GE24-F23-WEBLOAD'!$AL237</f>
        <v>4295450.5</v>
      </c>
      <c r="AM241">
        <f t="shared" si="61"/>
        <v>81926</v>
      </c>
      <c r="AO241">
        <f>'EOS GE25-F23-WEBLOAD'!AL237</f>
        <v>4317554.2866662517</v>
      </c>
      <c r="AP241">
        <f>'GE25-F23-WEBLOAD'!AL237</f>
        <v>4193472.2866662499</v>
      </c>
      <c r="AQ241">
        <f t="shared" si="62"/>
        <v>124082.00000000186</v>
      </c>
      <c r="AS241" s="7"/>
    </row>
    <row r="242" spans="1:45" x14ac:dyDescent="0.25">
      <c r="A242">
        <v>831</v>
      </c>
      <c r="B242">
        <v>1</v>
      </c>
      <c r="C242" t="s">
        <v>289</v>
      </c>
      <c r="D242" s="7">
        <f>'EOS GE24-F23-WEBLOAD'!H238</f>
        <v>43400468</v>
      </c>
      <c r="E242">
        <f>'GE24-F23-WEBLOAD'!H238</f>
        <v>41728413</v>
      </c>
      <c r="F242">
        <f t="shared" si="51"/>
        <v>1672055</v>
      </c>
      <c r="H242" s="7">
        <f>'EOS GE24-F23-WEBLOAD'!N238</f>
        <v>517436</v>
      </c>
      <c r="I242">
        <v>517436</v>
      </c>
      <c r="J242">
        <f t="shared" si="52"/>
        <v>0</v>
      </c>
      <c r="K242" s="7"/>
      <c r="M242" s="7">
        <f>'EOS GE25-F23-WEBLOAD'!H238</f>
        <v>43833076</v>
      </c>
      <c r="N242">
        <f>'GE25-F23-WEBLOAD'!H238</f>
        <v>41316633</v>
      </c>
      <c r="O242">
        <f t="shared" si="53"/>
        <v>2516443</v>
      </c>
      <c r="Q242" s="7">
        <f>'EOS GE25-F23-WEBLOAD'!N238</f>
        <v>525307</v>
      </c>
      <c r="R242">
        <v>525307</v>
      </c>
      <c r="S242">
        <f t="shared" si="54"/>
        <v>0</v>
      </c>
      <c r="T242" s="7"/>
      <c r="U242" s="7">
        <f>'EOS GE25-F23-WEBLOAD'!AA238</f>
        <v>4358625</v>
      </c>
      <c r="V242" s="7">
        <v>4358625</v>
      </c>
      <c r="W242" s="7">
        <f t="shared" si="55"/>
        <v>0</v>
      </c>
      <c r="X242" s="7">
        <f>'GE25-F23-WEBLOAD'!AA238</f>
        <v>4358625</v>
      </c>
      <c r="Y242" s="7">
        <f>'GE25-F23-WEBLOAD'!AI238</f>
        <v>4358625</v>
      </c>
      <c r="Z242" s="7">
        <f t="shared" si="56"/>
        <v>0</v>
      </c>
      <c r="AA242">
        <f t="shared" si="57"/>
        <v>0</v>
      </c>
      <c r="AC242" s="7">
        <f>'EOS GE24-F23-WEBLOAD'!AA238</f>
        <v>4358625</v>
      </c>
      <c r="AD242" s="7">
        <f>'EOS GE24-F23-WEBLOAD'!AI238</f>
        <v>4358625</v>
      </c>
      <c r="AE242" s="7">
        <f t="shared" si="58"/>
        <v>0</v>
      </c>
      <c r="AF242" s="7">
        <f>'GE24-F23-WEBLOAD'!AA238</f>
        <v>4402065</v>
      </c>
      <c r="AG242" s="7">
        <f>'GE24-F23-WEBLOAD'!AI238</f>
        <v>4373218</v>
      </c>
      <c r="AH242" s="7">
        <f t="shared" si="59"/>
        <v>28847</v>
      </c>
      <c r="AI242">
        <f t="shared" si="60"/>
        <v>-28847</v>
      </c>
      <c r="AK242">
        <f>'EOS GE24-F23-WEBLOAD'!$AL238</f>
        <v>17882971.5</v>
      </c>
      <c r="AL242">
        <f>'GE24-F23-WEBLOAD'!$AL238</f>
        <v>17714420.5</v>
      </c>
      <c r="AM242">
        <f t="shared" si="61"/>
        <v>168551</v>
      </c>
      <c r="AO242">
        <f>'EOS GE25-F23-WEBLOAD'!AL238</f>
        <v>17542158.498376667</v>
      </c>
      <c r="AP242">
        <f>'GE25-F23-WEBLOAD'!AL238</f>
        <v>17303193.498376667</v>
      </c>
      <c r="AQ242">
        <f t="shared" si="62"/>
        <v>238965</v>
      </c>
      <c r="AS242" s="7"/>
    </row>
    <row r="243" spans="1:45" x14ac:dyDescent="0.25">
      <c r="A243">
        <v>832</v>
      </c>
      <c r="B243">
        <v>1</v>
      </c>
      <c r="C243" t="s">
        <v>290</v>
      </c>
      <c r="D243" s="7">
        <f>'EOS GE24-F23-WEBLOAD'!H239</f>
        <v>25344183</v>
      </c>
      <c r="E243">
        <f>'GE24-F23-WEBLOAD'!H239</f>
        <v>24367768</v>
      </c>
      <c r="F243">
        <f t="shared" si="51"/>
        <v>976415</v>
      </c>
      <c r="H243" s="7">
        <f>'EOS GE24-F23-WEBLOAD'!N239</f>
        <v>171482.78855224399</v>
      </c>
      <c r="I243">
        <v>147702.25004716689</v>
      </c>
      <c r="J243">
        <f t="shared" si="52"/>
        <v>23780.5385050771</v>
      </c>
      <c r="K243" s="7"/>
      <c r="M243" s="7">
        <f>'EOS GE25-F23-WEBLOAD'!H239</f>
        <v>25626208</v>
      </c>
      <c r="N243">
        <f>'GE25-F23-WEBLOAD'!H239</f>
        <v>24155015</v>
      </c>
      <c r="O243">
        <f t="shared" si="53"/>
        <v>1471193</v>
      </c>
      <c r="Q243" s="7">
        <f>'EOS GE25-F23-WEBLOAD'!N239</f>
        <v>163845.83145265235</v>
      </c>
      <c r="R243">
        <v>146679.19235537923</v>
      </c>
      <c r="S243">
        <f t="shared" si="54"/>
        <v>17166.639097273117</v>
      </c>
      <c r="T243" s="7"/>
      <c r="U243" s="7">
        <f>'EOS GE25-F23-WEBLOAD'!AA239</f>
        <v>2548190</v>
      </c>
      <c r="V243" s="7">
        <v>2548190</v>
      </c>
      <c r="W243" s="7">
        <f t="shared" si="55"/>
        <v>0</v>
      </c>
      <c r="X243" s="7">
        <f>'GE25-F23-WEBLOAD'!AA239</f>
        <v>2548190</v>
      </c>
      <c r="Y243" s="7">
        <f>'GE25-F23-WEBLOAD'!AI239</f>
        <v>2548190</v>
      </c>
      <c r="Z243" s="7">
        <f t="shared" si="56"/>
        <v>0</v>
      </c>
      <c r="AA243">
        <f t="shared" si="57"/>
        <v>0</v>
      </c>
      <c r="AC243" s="7">
        <f>'EOS GE24-F23-WEBLOAD'!AA239</f>
        <v>2548190</v>
      </c>
      <c r="AD243" s="7">
        <f>'EOS GE24-F23-WEBLOAD'!AI239</f>
        <v>2548190</v>
      </c>
      <c r="AE243" s="7">
        <f t="shared" si="58"/>
        <v>0</v>
      </c>
      <c r="AF243" s="7">
        <f>'GE24-F23-WEBLOAD'!AA239</f>
        <v>2570634</v>
      </c>
      <c r="AG243" s="7">
        <f>'GE24-F23-WEBLOAD'!AI239</f>
        <v>2570634</v>
      </c>
      <c r="AH243" s="7">
        <f t="shared" si="59"/>
        <v>0</v>
      </c>
      <c r="AI243">
        <f t="shared" si="60"/>
        <v>0</v>
      </c>
      <c r="AK243">
        <f>'EOS GE24-F23-WEBLOAD'!$AL239</f>
        <v>9133064.5000471622</v>
      </c>
      <c r="AL243">
        <f>'GE24-F23-WEBLOAD'!$AL239</f>
        <v>9115955.5000471659</v>
      </c>
      <c r="AM243">
        <f t="shared" si="61"/>
        <v>17108.999999996275</v>
      </c>
      <c r="AO243">
        <f>'EOS GE25-F23-WEBLOAD'!AL239</f>
        <v>9120724.4386770427</v>
      </c>
      <c r="AP243">
        <f>'GE25-F23-WEBLOAD'!AL239</f>
        <v>9100690.6566770375</v>
      </c>
      <c r="AQ243">
        <f t="shared" si="62"/>
        <v>20033.782000005245</v>
      </c>
      <c r="AS243" s="7"/>
    </row>
    <row r="244" spans="1:45" x14ac:dyDescent="0.25">
      <c r="A244">
        <v>833</v>
      </c>
      <c r="B244">
        <v>1</v>
      </c>
      <c r="C244" t="s">
        <v>291</v>
      </c>
      <c r="D244" s="7">
        <f>'EOS GE24-F23-WEBLOAD'!H240</f>
        <v>146844935</v>
      </c>
      <c r="E244">
        <f>'GE24-F23-WEBLOAD'!H240</f>
        <v>141187558</v>
      </c>
      <c r="F244">
        <f t="shared" si="51"/>
        <v>5657377</v>
      </c>
      <c r="H244" s="7">
        <f>'EOS GE24-F23-WEBLOAD'!N240</f>
        <v>16811.466260302161</v>
      </c>
      <c r="I244">
        <v>8741.962455357123</v>
      </c>
      <c r="J244">
        <f t="shared" si="52"/>
        <v>8069.5038049450377</v>
      </c>
      <c r="K244" s="7"/>
      <c r="M244" s="7">
        <f>'EOS GE25-F23-WEBLOAD'!H240</f>
        <v>150951731</v>
      </c>
      <c r="N244">
        <f>'GE25-F23-WEBLOAD'!H240</f>
        <v>142285638</v>
      </c>
      <c r="O244">
        <f t="shared" si="53"/>
        <v>8666093</v>
      </c>
      <c r="Q244" s="7">
        <f>'EOS GE25-F23-WEBLOAD'!N240</f>
        <v>0</v>
      </c>
      <c r="R244">
        <v>0</v>
      </c>
      <c r="S244">
        <f t="shared" si="54"/>
        <v>0</v>
      </c>
      <c r="T244" s="7"/>
      <c r="U244" s="7">
        <f>'EOS GE25-F23-WEBLOAD'!AA240</f>
        <v>15010171</v>
      </c>
      <c r="V244" s="7">
        <v>13911472</v>
      </c>
      <c r="W244" s="7">
        <f t="shared" si="55"/>
        <v>1098699</v>
      </c>
      <c r="X244" s="7">
        <f>'GE25-F23-WEBLOAD'!AA240</f>
        <v>15010171</v>
      </c>
      <c r="Y244" s="7">
        <f>'GE25-F23-WEBLOAD'!AI240</f>
        <v>13911472</v>
      </c>
      <c r="Z244" s="7">
        <f t="shared" si="56"/>
        <v>1098699</v>
      </c>
      <c r="AA244">
        <f t="shared" si="57"/>
        <v>0</v>
      </c>
      <c r="AC244" s="7">
        <f>'EOS GE24-F23-WEBLOAD'!AA240</f>
        <v>15010171</v>
      </c>
      <c r="AD244" s="7">
        <f>'EOS GE24-F23-WEBLOAD'!AI240</f>
        <v>13911472</v>
      </c>
      <c r="AE244" s="7">
        <f t="shared" si="58"/>
        <v>1098699</v>
      </c>
      <c r="AF244" s="7">
        <f>'GE24-F23-WEBLOAD'!AA240</f>
        <v>14894331</v>
      </c>
      <c r="AG244" s="7">
        <f>'GE24-F23-WEBLOAD'!AI240</f>
        <v>12945501</v>
      </c>
      <c r="AH244" s="7">
        <f t="shared" si="59"/>
        <v>1948830</v>
      </c>
      <c r="AI244">
        <f t="shared" si="60"/>
        <v>-850131</v>
      </c>
      <c r="AK244">
        <f>'EOS GE24-F23-WEBLOAD'!$AL240</f>
        <v>70193311.462455362</v>
      </c>
      <c r="AL244">
        <f>'GE24-F23-WEBLOAD'!$AL240</f>
        <v>69924791.462455362</v>
      </c>
      <c r="AM244">
        <f t="shared" si="61"/>
        <v>268520</v>
      </c>
      <c r="AO244">
        <f>'EOS GE25-F23-WEBLOAD'!AL240</f>
        <v>71934599.341660947</v>
      </c>
      <c r="AP244">
        <f>'GE25-F23-WEBLOAD'!AL240</f>
        <v>71550026.040423632</v>
      </c>
      <c r="AQ244">
        <f t="shared" si="62"/>
        <v>384573.30123731494</v>
      </c>
      <c r="AS244" s="7"/>
    </row>
    <row r="245" spans="1:45" x14ac:dyDescent="0.25">
      <c r="A245">
        <v>834</v>
      </c>
      <c r="B245">
        <v>1</v>
      </c>
      <c r="C245" t="s">
        <v>622</v>
      </c>
      <c r="D245" s="7">
        <f>'EOS GE24-F23-WEBLOAD'!H241</f>
        <v>65060015</v>
      </c>
      <c r="E245">
        <f>'GE24-F23-WEBLOAD'!H241</f>
        <v>62553500</v>
      </c>
      <c r="F245">
        <f t="shared" si="51"/>
        <v>2506515</v>
      </c>
      <c r="H245" s="7">
        <f>'EOS GE24-F23-WEBLOAD'!N241</f>
        <v>438790</v>
      </c>
      <c r="I245">
        <v>438790</v>
      </c>
      <c r="J245">
        <f t="shared" si="52"/>
        <v>0</v>
      </c>
      <c r="K245" s="7"/>
      <c r="M245" s="7">
        <f>'EOS GE25-F23-WEBLOAD'!H241</f>
        <v>66827930</v>
      </c>
      <c r="N245">
        <f>'GE25-F23-WEBLOAD'!H241</f>
        <v>62991359</v>
      </c>
      <c r="O245">
        <f t="shared" si="53"/>
        <v>3836571</v>
      </c>
      <c r="Q245" s="7">
        <f>'EOS GE25-F23-WEBLOAD'!N241</f>
        <v>450713</v>
      </c>
      <c r="R245">
        <v>450713</v>
      </c>
      <c r="S245">
        <f t="shared" si="54"/>
        <v>0</v>
      </c>
      <c r="T245" s="7"/>
      <c r="U245" s="7">
        <f>'EOS GE25-F23-WEBLOAD'!AA241</f>
        <v>6645162</v>
      </c>
      <c r="V245" s="7">
        <v>6645162</v>
      </c>
      <c r="W245" s="7">
        <f t="shared" si="55"/>
        <v>0</v>
      </c>
      <c r="X245" s="7">
        <f>'GE25-F23-WEBLOAD'!AA241</f>
        <v>6645162</v>
      </c>
      <c r="Y245" s="7">
        <f>'GE25-F23-WEBLOAD'!AI241</f>
        <v>6645162</v>
      </c>
      <c r="Z245" s="7">
        <f t="shared" si="56"/>
        <v>0</v>
      </c>
      <c r="AA245">
        <f t="shared" si="57"/>
        <v>0</v>
      </c>
      <c r="AC245" s="7">
        <f>'EOS GE24-F23-WEBLOAD'!AA241</f>
        <v>6645162</v>
      </c>
      <c r="AD245" s="7">
        <f>'EOS GE24-F23-WEBLOAD'!AI241</f>
        <v>6645162</v>
      </c>
      <c r="AE245" s="7">
        <f t="shared" si="58"/>
        <v>0</v>
      </c>
      <c r="AF245" s="7">
        <f>'GE24-F23-WEBLOAD'!AA241</f>
        <v>6598970</v>
      </c>
      <c r="AG245" s="7">
        <f>'GE24-F23-WEBLOAD'!AI241</f>
        <v>6598970</v>
      </c>
      <c r="AH245" s="7">
        <f t="shared" si="59"/>
        <v>0</v>
      </c>
      <c r="AI245">
        <f t="shared" si="60"/>
        <v>0</v>
      </c>
      <c r="AK245">
        <f>'EOS GE24-F23-WEBLOAD'!$AL241</f>
        <v>29353318.5</v>
      </c>
      <c r="AL245">
        <f>'GE24-F23-WEBLOAD'!$AL241</f>
        <v>29236591.5</v>
      </c>
      <c r="AM245">
        <f t="shared" si="61"/>
        <v>116727</v>
      </c>
      <c r="AO245">
        <f>'EOS GE25-F23-WEBLOAD'!AL241</f>
        <v>29934781.116375357</v>
      </c>
      <c r="AP245">
        <f>'GE25-F23-WEBLOAD'!AL241</f>
        <v>29755631.116375357</v>
      </c>
      <c r="AQ245">
        <f t="shared" si="62"/>
        <v>179150</v>
      </c>
      <c r="AS245" s="7"/>
    </row>
    <row r="246" spans="1:45" x14ac:dyDescent="0.25">
      <c r="A246">
        <v>836</v>
      </c>
      <c r="B246">
        <v>1</v>
      </c>
      <c r="C246" t="s">
        <v>293</v>
      </c>
      <c r="D246" s="7">
        <f>'EOS GE24-F23-WEBLOAD'!H242</f>
        <v>1676002</v>
      </c>
      <c r="E246">
        <f>'GE24-F23-WEBLOAD'!H242</f>
        <v>1611432</v>
      </c>
      <c r="F246">
        <f t="shared" si="51"/>
        <v>64570</v>
      </c>
      <c r="H246" s="7">
        <f>'EOS GE24-F23-WEBLOAD'!N242</f>
        <v>69996</v>
      </c>
      <c r="I246">
        <v>69996</v>
      </c>
      <c r="J246">
        <f t="shared" si="52"/>
        <v>0</v>
      </c>
      <c r="K246" s="7"/>
      <c r="M246" s="7">
        <f>'EOS GE25-F23-WEBLOAD'!H242</f>
        <v>1753265</v>
      </c>
      <c r="N246">
        <f>'GE25-F23-WEBLOAD'!H242</f>
        <v>1652610</v>
      </c>
      <c r="O246">
        <f t="shared" si="53"/>
        <v>100655</v>
      </c>
      <c r="Q246" s="7">
        <f>'EOS GE25-F23-WEBLOAD'!N242</f>
        <v>73863</v>
      </c>
      <c r="R246">
        <v>73863</v>
      </c>
      <c r="S246">
        <f t="shared" si="54"/>
        <v>0</v>
      </c>
      <c r="T246" s="7"/>
      <c r="U246" s="7">
        <f>'EOS GE25-F23-WEBLOAD'!AA242</f>
        <v>174339</v>
      </c>
      <c r="V246" s="7">
        <v>69756</v>
      </c>
      <c r="W246" s="7">
        <f t="shared" si="55"/>
        <v>104583</v>
      </c>
      <c r="X246" s="7">
        <f>'GE25-F23-WEBLOAD'!AA242</f>
        <v>174339</v>
      </c>
      <c r="Y246" s="7">
        <f>'GE25-F23-WEBLOAD'!AI242</f>
        <v>76933</v>
      </c>
      <c r="Z246" s="7">
        <f t="shared" si="56"/>
        <v>97406</v>
      </c>
      <c r="AA246">
        <f t="shared" si="57"/>
        <v>7177</v>
      </c>
      <c r="AC246" s="7">
        <f>'EOS GE24-F23-WEBLOAD'!AA242</f>
        <v>174339</v>
      </c>
      <c r="AD246" s="7">
        <f>'EOS GE24-F23-WEBLOAD'!AI242</f>
        <v>69756</v>
      </c>
      <c r="AE246" s="7">
        <f t="shared" si="58"/>
        <v>104583</v>
      </c>
      <c r="AF246" s="7">
        <f>'GE24-F23-WEBLOAD'!AA242</f>
        <v>169995</v>
      </c>
      <c r="AG246" s="7">
        <f>'GE24-F23-WEBLOAD'!AI242</f>
        <v>53120</v>
      </c>
      <c r="AH246" s="7">
        <f t="shared" si="59"/>
        <v>116875</v>
      </c>
      <c r="AI246">
        <f t="shared" si="60"/>
        <v>-12292</v>
      </c>
      <c r="AK246">
        <f>'EOS GE24-F23-WEBLOAD'!$AL242</f>
        <v>1370033.5</v>
      </c>
      <c r="AL246">
        <f>'GE24-F23-WEBLOAD'!$AL242</f>
        <v>1349044.5</v>
      </c>
      <c r="AM246">
        <f t="shared" si="61"/>
        <v>20989</v>
      </c>
      <c r="AO246">
        <f>'EOS GE25-F23-WEBLOAD'!AL242</f>
        <v>1408601.8420912898</v>
      </c>
      <c r="AP246">
        <f>'GE25-F23-WEBLOAD'!AL242</f>
        <v>1376082.8420912898</v>
      </c>
      <c r="AQ246">
        <f t="shared" si="62"/>
        <v>32519</v>
      </c>
      <c r="AS246" s="7"/>
    </row>
    <row r="247" spans="1:45" x14ac:dyDescent="0.25">
      <c r="A247">
        <v>837</v>
      </c>
      <c r="B247">
        <v>1</v>
      </c>
      <c r="C247" t="s">
        <v>294</v>
      </c>
      <c r="D247" s="7">
        <f>'EOS GE24-F23-WEBLOAD'!H243</f>
        <v>4529775</v>
      </c>
      <c r="E247">
        <f>'GE24-F23-WEBLOAD'!H243</f>
        <v>4355260</v>
      </c>
      <c r="F247">
        <f t="shared" si="51"/>
        <v>174515</v>
      </c>
      <c r="H247" s="7">
        <f>'EOS GE24-F23-WEBLOAD'!N243</f>
        <v>154749</v>
      </c>
      <c r="I247">
        <v>154749</v>
      </c>
      <c r="J247">
        <f t="shared" si="52"/>
        <v>0</v>
      </c>
      <c r="K247" s="7"/>
      <c r="M247" s="7">
        <f>'EOS GE25-F23-WEBLOAD'!H243</f>
        <v>4620523</v>
      </c>
      <c r="N247">
        <f>'GE25-F23-WEBLOAD'!H243</f>
        <v>4355260</v>
      </c>
      <c r="O247">
        <f t="shared" si="53"/>
        <v>265263</v>
      </c>
      <c r="Q247" s="7">
        <f>'EOS GE25-F23-WEBLOAD'!N243</f>
        <v>157849</v>
      </c>
      <c r="R247">
        <v>157849</v>
      </c>
      <c r="S247">
        <f t="shared" si="54"/>
        <v>0</v>
      </c>
      <c r="T247" s="7"/>
      <c r="U247" s="7">
        <f>'EOS GE25-F23-WEBLOAD'!AA243</f>
        <v>459450</v>
      </c>
      <c r="V247" s="7">
        <v>295606</v>
      </c>
      <c r="W247" s="7">
        <f t="shared" si="55"/>
        <v>163844</v>
      </c>
      <c r="X247" s="7">
        <f>'GE25-F23-WEBLOAD'!AA243</f>
        <v>459450</v>
      </c>
      <c r="Y247" s="7">
        <f>'GE25-F23-WEBLOAD'!AI243</f>
        <v>326019</v>
      </c>
      <c r="Z247" s="7">
        <f t="shared" si="56"/>
        <v>133431</v>
      </c>
      <c r="AA247">
        <f t="shared" si="57"/>
        <v>30413</v>
      </c>
      <c r="AC247" s="7">
        <f>'EOS GE24-F23-WEBLOAD'!AA243</f>
        <v>459450</v>
      </c>
      <c r="AD247" s="7">
        <f>'EOS GE24-F23-WEBLOAD'!AI243</f>
        <v>295606</v>
      </c>
      <c r="AE247" s="7">
        <f t="shared" si="58"/>
        <v>163844</v>
      </c>
      <c r="AF247" s="7">
        <f>'GE24-F23-WEBLOAD'!AA243</f>
        <v>459450</v>
      </c>
      <c r="AG247" s="7">
        <f>'GE24-F23-WEBLOAD'!AI243</f>
        <v>266384</v>
      </c>
      <c r="AH247" s="7">
        <f t="shared" si="59"/>
        <v>193066</v>
      </c>
      <c r="AI247">
        <f t="shared" si="60"/>
        <v>-29222</v>
      </c>
      <c r="AK247">
        <f>'EOS GE24-F23-WEBLOAD'!$AL243</f>
        <v>2448704.75</v>
      </c>
      <c r="AL247">
        <f>'GE24-F23-WEBLOAD'!$AL243</f>
        <v>2406629.75</v>
      </c>
      <c r="AM247">
        <f t="shared" si="61"/>
        <v>42075</v>
      </c>
      <c r="AO247">
        <f>'EOS GE25-F23-WEBLOAD'!AL243</f>
        <v>2465460.1494400399</v>
      </c>
      <c r="AP247">
        <f>'GE25-F23-WEBLOAD'!AL243</f>
        <v>2401808.1494400399</v>
      </c>
      <c r="AQ247">
        <f t="shared" si="62"/>
        <v>63652</v>
      </c>
      <c r="AS247" s="7"/>
    </row>
    <row r="248" spans="1:45" x14ac:dyDescent="0.25">
      <c r="A248">
        <v>840</v>
      </c>
      <c r="B248">
        <v>1</v>
      </c>
      <c r="C248" t="s">
        <v>295</v>
      </c>
      <c r="D248" s="7">
        <f>'EOS GE24-F23-WEBLOAD'!H244</f>
        <v>8140175</v>
      </c>
      <c r="E248">
        <f>'GE24-F23-WEBLOAD'!H244</f>
        <v>7826565</v>
      </c>
      <c r="F248">
        <f t="shared" si="51"/>
        <v>313610</v>
      </c>
      <c r="H248" s="7">
        <f>'EOS GE24-F23-WEBLOAD'!N244</f>
        <v>225951</v>
      </c>
      <c r="I248">
        <v>225951</v>
      </c>
      <c r="J248">
        <f t="shared" si="52"/>
        <v>0</v>
      </c>
      <c r="K248" s="7"/>
      <c r="M248" s="7">
        <f>'EOS GE25-F23-WEBLOAD'!H244</f>
        <v>8255198</v>
      </c>
      <c r="N248">
        <f>'GE25-F23-WEBLOAD'!H244</f>
        <v>7781269</v>
      </c>
      <c r="O248">
        <f t="shared" si="53"/>
        <v>473929</v>
      </c>
      <c r="Q248" s="7">
        <f>'EOS GE25-F23-WEBLOAD'!N244</f>
        <v>229877</v>
      </c>
      <c r="R248">
        <v>229877</v>
      </c>
      <c r="S248">
        <f t="shared" si="54"/>
        <v>0</v>
      </c>
      <c r="T248" s="7"/>
      <c r="U248" s="7">
        <f>'EOS GE25-F23-WEBLOAD'!AA244</f>
        <v>820871</v>
      </c>
      <c r="V248" s="7">
        <v>383535</v>
      </c>
      <c r="W248" s="7">
        <f t="shared" si="55"/>
        <v>437336</v>
      </c>
      <c r="X248" s="7">
        <f>'GE25-F23-WEBLOAD'!AA244</f>
        <v>820871</v>
      </c>
      <c r="Y248" s="7">
        <f>'GE25-F23-WEBLOAD'!AI244</f>
        <v>422993</v>
      </c>
      <c r="Z248" s="7">
        <f t="shared" si="56"/>
        <v>397878</v>
      </c>
      <c r="AA248">
        <f t="shared" si="57"/>
        <v>39458</v>
      </c>
      <c r="AC248" s="7">
        <f>'EOS GE24-F23-WEBLOAD'!AA244</f>
        <v>820871</v>
      </c>
      <c r="AD248" s="7">
        <f>'EOS GE24-F23-WEBLOAD'!AI244</f>
        <v>383535</v>
      </c>
      <c r="AE248" s="7">
        <f t="shared" si="58"/>
        <v>437336</v>
      </c>
      <c r="AF248" s="7">
        <f>'GE24-F23-WEBLOAD'!AA244</f>
        <v>825650</v>
      </c>
      <c r="AG248" s="7">
        <f>'GE24-F23-WEBLOAD'!AI244</f>
        <v>316243</v>
      </c>
      <c r="AH248" s="7">
        <f t="shared" si="59"/>
        <v>509407</v>
      </c>
      <c r="AI248">
        <f t="shared" si="60"/>
        <v>-72071</v>
      </c>
      <c r="AK248">
        <f>'EOS GE24-F23-WEBLOAD'!$AL244</f>
        <v>3819134.25</v>
      </c>
      <c r="AL248">
        <f>'GE24-F23-WEBLOAD'!$AL244</f>
        <v>3742556.25</v>
      </c>
      <c r="AM248">
        <f t="shared" si="61"/>
        <v>76578</v>
      </c>
      <c r="AO248">
        <f>'EOS GE25-F23-WEBLOAD'!AL244</f>
        <v>3844629.0948883109</v>
      </c>
      <c r="AP248">
        <f>'GE25-F23-WEBLOAD'!AL244</f>
        <v>3728629.0948883109</v>
      </c>
      <c r="AQ248">
        <f t="shared" si="62"/>
        <v>116000</v>
      </c>
      <c r="AS248" s="7"/>
    </row>
    <row r="249" spans="1:45" x14ac:dyDescent="0.25">
      <c r="A249">
        <v>846</v>
      </c>
      <c r="B249">
        <v>1</v>
      </c>
      <c r="C249" t="s">
        <v>296</v>
      </c>
      <c r="D249" s="7">
        <f>'EOS GE24-F23-WEBLOAD'!H245</f>
        <v>4705370</v>
      </c>
      <c r="E249">
        <f>'GE24-F23-WEBLOAD'!H245</f>
        <v>4524090</v>
      </c>
      <c r="F249">
        <f t="shared" si="51"/>
        <v>181280</v>
      </c>
      <c r="H249" s="7">
        <f>'EOS GE24-F23-WEBLOAD'!N245</f>
        <v>231748</v>
      </c>
      <c r="I249">
        <v>231748</v>
      </c>
      <c r="J249">
        <f t="shared" si="52"/>
        <v>0</v>
      </c>
      <c r="K249" s="7"/>
      <c r="M249" s="7">
        <f>'EOS GE25-F23-WEBLOAD'!H245</f>
        <v>4786529</v>
      </c>
      <c r="N249">
        <f>'GE25-F23-WEBLOAD'!H245</f>
        <v>4511736</v>
      </c>
      <c r="O249">
        <f t="shared" si="53"/>
        <v>274793</v>
      </c>
      <c r="Q249" s="7">
        <f>'EOS GE25-F23-WEBLOAD'!N245</f>
        <v>235044</v>
      </c>
      <c r="R249">
        <v>235044</v>
      </c>
      <c r="S249">
        <f t="shared" si="54"/>
        <v>0</v>
      </c>
      <c r="T249" s="7"/>
      <c r="U249" s="7">
        <f>'EOS GE25-F23-WEBLOAD'!AA245</f>
        <v>475958</v>
      </c>
      <c r="V249" s="7">
        <v>368199</v>
      </c>
      <c r="W249" s="7">
        <f t="shared" si="55"/>
        <v>107759</v>
      </c>
      <c r="X249" s="7">
        <f>'GE25-F23-WEBLOAD'!AA245</f>
        <v>475958</v>
      </c>
      <c r="Y249" s="7">
        <f>'GE25-F23-WEBLOAD'!AI245</f>
        <v>396829</v>
      </c>
      <c r="Z249" s="7">
        <f t="shared" si="56"/>
        <v>79129</v>
      </c>
      <c r="AA249">
        <f t="shared" si="57"/>
        <v>28630</v>
      </c>
      <c r="AC249" s="7">
        <f>'EOS GE24-F23-WEBLOAD'!AA245</f>
        <v>475958</v>
      </c>
      <c r="AD249" s="7">
        <f>'EOS GE24-F23-WEBLOAD'!AI245</f>
        <v>368199</v>
      </c>
      <c r="AE249" s="7">
        <f t="shared" si="58"/>
        <v>107759</v>
      </c>
      <c r="AF249" s="7">
        <f>'GE24-F23-WEBLOAD'!AA245</f>
        <v>477261</v>
      </c>
      <c r="AG249" s="7">
        <f>'GE24-F23-WEBLOAD'!AI245</f>
        <v>359047</v>
      </c>
      <c r="AH249" s="7">
        <f t="shared" si="59"/>
        <v>118214</v>
      </c>
      <c r="AI249">
        <f t="shared" si="60"/>
        <v>-10455</v>
      </c>
      <c r="AK249">
        <f>'EOS GE24-F23-WEBLOAD'!$AL245</f>
        <v>2395698</v>
      </c>
      <c r="AL249">
        <f>'GE24-F23-WEBLOAD'!$AL245</f>
        <v>2352581</v>
      </c>
      <c r="AM249">
        <f t="shared" si="61"/>
        <v>43117</v>
      </c>
      <c r="AO249">
        <f>'EOS GE25-F23-WEBLOAD'!AL245</f>
        <v>2366095.6503894599</v>
      </c>
      <c r="AP249">
        <f>'GE25-F23-WEBLOAD'!AL245</f>
        <v>2303485.6503894599</v>
      </c>
      <c r="AQ249">
        <f t="shared" si="62"/>
        <v>62610</v>
      </c>
      <c r="AS249" s="7"/>
    </row>
    <row r="250" spans="1:45" x14ac:dyDescent="0.25">
      <c r="A250">
        <v>850</v>
      </c>
      <c r="B250">
        <v>1</v>
      </c>
      <c r="C250" t="s">
        <v>297</v>
      </c>
      <c r="D250" s="7">
        <f>'EOS GE24-F23-WEBLOAD'!H246</f>
        <v>2364106</v>
      </c>
      <c r="E250">
        <f>'GE24-F23-WEBLOAD'!H246</f>
        <v>2273026</v>
      </c>
      <c r="F250">
        <f t="shared" si="51"/>
        <v>91080</v>
      </c>
      <c r="H250" s="7">
        <f>'EOS GE24-F23-WEBLOAD'!N246</f>
        <v>149694</v>
      </c>
      <c r="I250">
        <v>149694</v>
      </c>
      <c r="J250">
        <f t="shared" si="52"/>
        <v>0</v>
      </c>
      <c r="K250" s="7"/>
      <c r="M250" s="7">
        <f>'EOS GE25-F23-WEBLOAD'!H246</f>
        <v>2383799</v>
      </c>
      <c r="N250">
        <f>'GE25-F23-WEBLOAD'!H246</f>
        <v>2246946</v>
      </c>
      <c r="O250">
        <f t="shared" si="53"/>
        <v>136853</v>
      </c>
      <c r="Q250" s="7">
        <f>'EOS GE25-F23-WEBLOAD'!N246</f>
        <v>155771</v>
      </c>
      <c r="R250">
        <v>155771</v>
      </c>
      <c r="S250">
        <f t="shared" si="54"/>
        <v>0</v>
      </c>
      <c r="T250" s="7"/>
      <c r="U250" s="7">
        <f>'EOS GE25-F23-WEBLOAD'!AA246</f>
        <v>98220</v>
      </c>
      <c r="V250" s="7">
        <v>54736</v>
      </c>
      <c r="W250" s="7">
        <f t="shared" si="55"/>
        <v>43484</v>
      </c>
      <c r="X250" s="7">
        <f>'GE25-F23-WEBLOAD'!AA246</f>
        <v>98220</v>
      </c>
      <c r="Y250" s="7">
        <f>'GE25-F23-WEBLOAD'!AI246</f>
        <v>54736</v>
      </c>
      <c r="Z250" s="7">
        <f t="shared" si="56"/>
        <v>43484</v>
      </c>
      <c r="AA250">
        <f t="shared" si="57"/>
        <v>0</v>
      </c>
      <c r="AC250" s="7">
        <f>'EOS GE24-F23-WEBLOAD'!AA246</f>
        <v>98220</v>
      </c>
      <c r="AD250" s="7">
        <f>'EOS GE24-F23-WEBLOAD'!AI246</f>
        <v>54736</v>
      </c>
      <c r="AE250" s="7">
        <f t="shared" si="58"/>
        <v>43484</v>
      </c>
      <c r="AF250" s="7">
        <f>'GE24-F23-WEBLOAD'!AA246</f>
        <v>99360</v>
      </c>
      <c r="AG250" s="7">
        <f>'GE24-F23-WEBLOAD'!AI246</f>
        <v>46016</v>
      </c>
      <c r="AH250" s="7">
        <f t="shared" si="59"/>
        <v>53344</v>
      </c>
      <c r="AI250">
        <f t="shared" si="60"/>
        <v>-9860</v>
      </c>
      <c r="AK250">
        <f>'EOS GE24-F23-WEBLOAD'!$AL246</f>
        <v>845005.25</v>
      </c>
      <c r="AL250">
        <f>'GE24-F23-WEBLOAD'!$AL246</f>
        <v>828940.25</v>
      </c>
      <c r="AM250">
        <f t="shared" si="61"/>
        <v>16065</v>
      </c>
      <c r="AO250">
        <f>'EOS GE25-F23-WEBLOAD'!AL246</f>
        <v>843181.4653362399</v>
      </c>
      <c r="AP250">
        <f>'GE25-F23-WEBLOAD'!AL246</f>
        <v>819089.4653362399</v>
      </c>
      <c r="AQ250">
        <f t="shared" si="62"/>
        <v>24092</v>
      </c>
      <c r="AS250" s="7"/>
    </row>
    <row r="251" spans="1:45" x14ac:dyDescent="0.25">
      <c r="A251">
        <v>852</v>
      </c>
      <c r="B251">
        <v>1</v>
      </c>
      <c r="C251" t="s">
        <v>623</v>
      </c>
      <c r="D251" s="7">
        <f>'EOS GE24-F23-WEBLOAD'!H247</f>
        <v>953637</v>
      </c>
      <c r="E251">
        <f>'GE24-F23-WEBLOAD'!H247</f>
        <v>916897</v>
      </c>
      <c r="F251">
        <f t="shared" si="51"/>
        <v>36740</v>
      </c>
      <c r="H251" s="7">
        <f>'EOS GE24-F23-WEBLOAD'!N247</f>
        <v>99692</v>
      </c>
      <c r="I251">
        <v>99692</v>
      </c>
      <c r="J251">
        <f t="shared" si="52"/>
        <v>0</v>
      </c>
      <c r="K251" s="7"/>
      <c r="M251" s="7">
        <f>'EOS GE25-F23-WEBLOAD'!H247</f>
        <v>937793</v>
      </c>
      <c r="N251">
        <f>'GE25-F23-WEBLOAD'!H247</f>
        <v>883954</v>
      </c>
      <c r="O251">
        <f t="shared" si="53"/>
        <v>53839</v>
      </c>
      <c r="Q251" s="7">
        <f>'EOS GE25-F23-WEBLOAD'!N247</f>
        <v>84495</v>
      </c>
      <c r="R251">
        <v>84495</v>
      </c>
      <c r="S251">
        <f t="shared" si="54"/>
        <v>0</v>
      </c>
      <c r="T251" s="7"/>
      <c r="U251" s="7">
        <f>'EOS GE25-F23-WEBLOAD'!AA247</f>
        <v>93251</v>
      </c>
      <c r="V251" s="7">
        <v>59003</v>
      </c>
      <c r="W251" s="7">
        <f t="shared" si="55"/>
        <v>34248</v>
      </c>
      <c r="X251" s="7">
        <f>'GE25-F23-WEBLOAD'!AA247</f>
        <v>93251</v>
      </c>
      <c r="Y251" s="7">
        <f>'GE25-F23-WEBLOAD'!AI247</f>
        <v>65073</v>
      </c>
      <c r="Z251" s="7">
        <f t="shared" si="56"/>
        <v>28178</v>
      </c>
      <c r="AA251">
        <f t="shared" si="57"/>
        <v>6070</v>
      </c>
      <c r="AC251" s="7">
        <f>'EOS GE24-F23-WEBLOAD'!AA247</f>
        <v>93251</v>
      </c>
      <c r="AD251" s="7">
        <f>'EOS GE24-F23-WEBLOAD'!AI247</f>
        <v>59003</v>
      </c>
      <c r="AE251" s="7">
        <f t="shared" si="58"/>
        <v>34248</v>
      </c>
      <c r="AF251" s="7">
        <f>'GE24-F23-WEBLOAD'!AA247</f>
        <v>96726</v>
      </c>
      <c r="AG251" s="7">
        <f>'GE24-F23-WEBLOAD'!AI247</f>
        <v>82420</v>
      </c>
      <c r="AH251" s="7">
        <f t="shared" si="59"/>
        <v>14306</v>
      </c>
      <c r="AI251">
        <f t="shared" si="60"/>
        <v>19942</v>
      </c>
      <c r="AK251">
        <f>'EOS GE24-F23-WEBLOAD'!$AL247</f>
        <v>857741</v>
      </c>
      <c r="AL251">
        <f>'GE24-F23-WEBLOAD'!$AL247</f>
        <v>844483</v>
      </c>
      <c r="AM251">
        <f t="shared" si="61"/>
        <v>13258</v>
      </c>
      <c r="AO251">
        <f>'EOS GE25-F23-WEBLOAD'!AL247</f>
        <v>836611.10980202002</v>
      </c>
      <c r="AP251">
        <f>'GE25-F23-WEBLOAD'!AL247</f>
        <v>817039.10980202002</v>
      </c>
      <c r="AQ251">
        <f t="shared" si="62"/>
        <v>19572</v>
      </c>
      <c r="AS251" s="7"/>
    </row>
    <row r="252" spans="1:45" x14ac:dyDescent="0.25">
      <c r="A252">
        <v>857</v>
      </c>
      <c r="B252">
        <v>1</v>
      </c>
      <c r="C252" t="s">
        <v>624</v>
      </c>
      <c r="D252" s="7">
        <f>'EOS GE24-F23-WEBLOAD'!H248</f>
        <v>4342759</v>
      </c>
      <c r="E252">
        <f>'GE24-F23-WEBLOAD'!H248</f>
        <v>4175449</v>
      </c>
      <c r="F252">
        <f t="shared" si="51"/>
        <v>167310</v>
      </c>
      <c r="H252" s="7">
        <f>'EOS GE24-F23-WEBLOAD'!N248</f>
        <v>156082</v>
      </c>
      <c r="I252">
        <v>156082</v>
      </c>
      <c r="J252">
        <f t="shared" si="52"/>
        <v>0</v>
      </c>
      <c r="K252" s="7"/>
      <c r="M252" s="7">
        <f>'EOS GE25-F23-WEBLOAD'!H248</f>
        <v>3966689</v>
      </c>
      <c r="N252">
        <f>'GE25-F23-WEBLOAD'!H248</f>
        <v>3738962</v>
      </c>
      <c r="O252">
        <f t="shared" si="53"/>
        <v>227727</v>
      </c>
      <c r="Q252" s="7">
        <f>'EOS GE25-F23-WEBLOAD'!N248</f>
        <v>151151</v>
      </c>
      <c r="R252">
        <v>151151</v>
      </c>
      <c r="S252">
        <f t="shared" si="54"/>
        <v>0</v>
      </c>
      <c r="T252" s="7"/>
      <c r="U252" s="7">
        <f>'EOS GE25-F23-WEBLOAD'!AA248</f>
        <v>394435</v>
      </c>
      <c r="V252" s="7">
        <v>362634</v>
      </c>
      <c r="W252" s="7">
        <f t="shared" si="55"/>
        <v>31801</v>
      </c>
      <c r="X252" s="7">
        <f>'GE25-F23-WEBLOAD'!AA248</f>
        <v>394435</v>
      </c>
      <c r="Y252" s="7">
        <f>'GE25-F23-WEBLOAD'!AI248</f>
        <v>362634</v>
      </c>
      <c r="Z252" s="7">
        <f t="shared" si="56"/>
        <v>31801</v>
      </c>
      <c r="AA252">
        <f t="shared" si="57"/>
        <v>0</v>
      </c>
      <c r="AC252" s="7">
        <f>'EOS GE24-F23-WEBLOAD'!AA248</f>
        <v>394435</v>
      </c>
      <c r="AD252" s="7">
        <f>'EOS GE24-F23-WEBLOAD'!AI248</f>
        <v>362634</v>
      </c>
      <c r="AE252" s="7">
        <f t="shared" si="58"/>
        <v>31801</v>
      </c>
      <c r="AF252" s="7">
        <f>'GE24-F23-WEBLOAD'!AA248</f>
        <v>440482</v>
      </c>
      <c r="AG252" s="7">
        <f>'GE24-F23-WEBLOAD'!AI248</f>
        <v>374052</v>
      </c>
      <c r="AH252" s="7">
        <f t="shared" si="59"/>
        <v>66430</v>
      </c>
      <c r="AI252">
        <f t="shared" si="60"/>
        <v>-34629</v>
      </c>
      <c r="AK252">
        <f>'EOS GE24-F23-WEBLOAD'!$AL248</f>
        <v>1545260.75</v>
      </c>
      <c r="AL252">
        <f>'GE24-F23-WEBLOAD'!$AL248</f>
        <v>1518889.75</v>
      </c>
      <c r="AM252">
        <f t="shared" si="61"/>
        <v>26371</v>
      </c>
      <c r="AO252">
        <f>'EOS GE25-F23-WEBLOAD'!AL248</f>
        <v>1496669.0744593404</v>
      </c>
      <c r="AP252">
        <f>'GE25-F23-WEBLOAD'!AL248</f>
        <v>1456393.0744593404</v>
      </c>
      <c r="AQ252">
        <f t="shared" si="62"/>
        <v>40276</v>
      </c>
      <c r="AS252" s="7"/>
    </row>
    <row r="253" spans="1:45" x14ac:dyDescent="0.25">
      <c r="A253">
        <v>858</v>
      </c>
      <c r="B253">
        <v>1</v>
      </c>
      <c r="C253" t="s">
        <v>300</v>
      </c>
      <c r="D253" s="7">
        <f>'EOS GE24-F23-WEBLOAD'!H249</f>
        <v>8257238</v>
      </c>
      <c r="E253">
        <f>'GE24-F23-WEBLOAD'!H249</f>
        <v>7939118</v>
      </c>
      <c r="F253">
        <f t="shared" si="51"/>
        <v>318120</v>
      </c>
      <c r="H253" s="7">
        <f>'EOS GE24-F23-WEBLOAD'!N249</f>
        <v>193951</v>
      </c>
      <c r="I253">
        <v>193951</v>
      </c>
      <c r="J253">
        <f t="shared" si="52"/>
        <v>0</v>
      </c>
      <c r="K253" s="7"/>
      <c r="M253" s="7">
        <f>'EOS GE25-F23-WEBLOAD'!H249</f>
        <v>8422661</v>
      </c>
      <c r="N253">
        <f>'GE25-F23-WEBLOAD'!H249</f>
        <v>7939118</v>
      </c>
      <c r="O253">
        <f t="shared" si="53"/>
        <v>483543</v>
      </c>
      <c r="Q253" s="7">
        <f>'EOS GE25-F23-WEBLOAD'!N249</f>
        <v>197836</v>
      </c>
      <c r="R253">
        <v>197836</v>
      </c>
      <c r="S253">
        <f t="shared" si="54"/>
        <v>0</v>
      </c>
      <c r="T253" s="7"/>
      <c r="U253" s="7">
        <f>'EOS GE25-F23-WEBLOAD'!AA249</f>
        <v>837523</v>
      </c>
      <c r="V253" s="7">
        <v>643253</v>
      </c>
      <c r="W253" s="7">
        <f t="shared" si="55"/>
        <v>194270</v>
      </c>
      <c r="X253" s="7">
        <f>'GE25-F23-WEBLOAD'!AA249</f>
        <v>837523</v>
      </c>
      <c r="Y253" s="7">
        <f>'GE25-F23-WEBLOAD'!AI249</f>
        <v>696792</v>
      </c>
      <c r="Z253" s="7">
        <f t="shared" si="56"/>
        <v>140731</v>
      </c>
      <c r="AA253">
        <f t="shared" si="57"/>
        <v>53539</v>
      </c>
      <c r="AC253" s="7">
        <f>'EOS GE24-F23-WEBLOAD'!AA249</f>
        <v>837523</v>
      </c>
      <c r="AD253" s="7">
        <f>'EOS GE24-F23-WEBLOAD'!AI249</f>
        <v>643253</v>
      </c>
      <c r="AE253" s="7">
        <f t="shared" si="58"/>
        <v>194270</v>
      </c>
      <c r="AF253" s="7">
        <f>'GE24-F23-WEBLOAD'!AA249</f>
        <v>837523</v>
      </c>
      <c r="AG253" s="7">
        <f>'GE24-F23-WEBLOAD'!AI249</f>
        <v>619901</v>
      </c>
      <c r="AH253" s="7">
        <f t="shared" si="59"/>
        <v>217622</v>
      </c>
      <c r="AI253">
        <f t="shared" si="60"/>
        <v>-23352</v>
      </c>
      <c r="AK253">
        <f>'EOS GE24-F23-WEBLOAD'!$AL249</f>
        <v>2002804.5</v>
      </c>
      <c r="AL253">
        <f>'GE24-F23-WEBLOAD'!$AL249</f>
        <v>1978754.5</v>
      </c>
      <c r="AM253">
        <f t="shared" si="61"/>
        <v>24050</v>
      </c>
      <c r="AO253">
        <f>'EOS GE25-F23-WEBLOAD'!AL249</f>
        <v>2015228.6848627795</v>
      </c>
      <c r="AP253">
        <f>'GE25-F23-WEBLOAD'!AL249</f>
        <v>1978752.6848627795</v>
      </c>
      <c r="AQ253">
        <f t="shared" si="62"/>
        <v>36476</v>
      </c>
      <c r="AS253" s="7"/>
    </row>
    <row r="254" spans="1:45" x14ac:dyDescent="0.25">
      <c r="A254">
        <v>861</v>
      </c>
      <c r="B254">
        <v>1</v>
      </c>
      <c r="C254" t="s">
        <v>301</v>
      </c>
      <c r="D254" s="7">
        <f>'EOS GE24-F23-WEBLOAD'!H250</f>
        <v>17408154</v>
      </c>
      <c r="E254">
        <f>'GE24-F23-WEBLOAD'!H250</f>
        <v>16737484</v>
      </c>
      <c r="F254">
        <f t="shared" si="51"/>
        <v>670670</v>
      </c>
      <c r="H254" s="7">
        <f>'EOS GE24-F23-WEBLOAD'!N250</f>
        <v>524546.39933943388</v>
      </c>
      <c r="I254">
        <v>447084.76765650557</v>
      </c>
      <c r="J254">
        <f t="shared" si="52"/>
        <v>77461.631682928302</v>
      </c>
      <c r="K254" s="7"/>
      <c r="M254" s="7">
        <f>'EOS GE25-F23-WEBLOAD'!H250</f>
        <v>17148211</v>
      </c>
      <c r="N254">
        <f>'GE25-F23-WEBLOAD'!H250</f>
        <v>16163738</v>
      </c>
      <c r="O254">
        <f t="shared" si="53"/>
        <v>984473</v>
      </c>
      <c r="Q254" s="7">
        <f>'EOS GE25-F23-WEBLOAD'!N250</f>
        <v>545245.52541749855</v>
      </c>
      <c r="R254">
        <v>459714.40121709928</v>
      </c>
      <c r="S254">
        <f t="shared" si="54"/>
        <v>85531.124200399267</v>
      </c>
      <c r="T254" s="7"/>
      <c r="U254" s="7">
        <f>'EOS GE25-F23-WEBLOAD'!AA250</f>
        <v>1705165</v>
      </c>
      <c r="V254" s="7">
        <v>1705165</v>
      </c>
      <c r="W254" s="7">
        <f t="shared" si="55"/>
        <v>0</v>
      </c>
      <c r="X254" s="7">
        <f>'GE25-F23-WEBLOAD'!AA250</f>
        <v>1705165</v>
      </c>
      <c r="Y254" s="7">
        <f>'GE25-F23-WEBLOAD'!AI250</f>
        <v>1705165</v>
      </c>
      <c r="Z254" s="7">
        <f t="shared" si="56"/>
        <v>0</v>
      </c>
      <c r="AA254">
        <f t="shared" si="57"/>
        <v>0</v>
      </c>
      <c r="AC254" s="7">
        <f>'EOS GE24-F23-WEBLOAD'!AA250</f>
        <v>1705165</v>
      </c>
      <c r="AD254" s="7">
        <f>'EOS GE24-F23-WEBLOAD'!AI250</f>
        <v>1705165</v>
      </c>
      <c r="AE254" s="7">
        <f t="shared" si="58"/>
        <v>0</v>
      </c>
      <c r="AF254" s="7">
        <f>'GE24-F23-WEBLOAD'!AA250</f>
        <v>1765691</v>
      </c>
      <c r="AG254" s="7">
        <f>'GE24-F23-WEBLOAD'!AI250</f>
        <v>1765691</v>
      </c>
      <c r="AH254" s="7">
        <f t="shared" si="59"/>
        <v>0</v>
      </c>
      <c r="AI254">
        <f t="shared" si="60"/>
        <v>0</v>
      </c>
      <c r="AK254">
        <f>'EOS GE24-F23-WEBLOAD'!$AL250</f>
        <v>9225490.0176565051</v>
      </c>
      <c r="AL254">
        <f>'GE24-F23-WEBLOAD'!$AL250</f>
        <v>9092700.0176565051</v>
      </c>
      <c r="AM254">
        <f t="shared" si="61"/>
        <v>132790</v>
      </c>
      <c r="AO254">
        <f>'EOS GE25-F23-WEBLOAD'!AL250</f>
        <v>8997382.2946295887</v>
      </c>
      <c r="AP254">
        <f>'GE25-F23-WEBLOAD'!AL250</f>
        <v>8813618.1526295878</v>
      </c>
      <c r="AQ254">
        <f t="shared" si="62"/>
        <v>183764.14200000092</v>
      </c>
      <c r="AS254" s="7"/>
    </row>
    <row r="255" spans="1:45" x14ac:dyDescent="0.25">
      <c r="A255">
        <v>876</v>
      </c>
      <c r="B255">
        <v>1</v>
      </c>
      <c r="C255" t="s">
        <v>302</v>
      </c>
      <c r="D255" s="7">
        <f>'EOS GE24-F23-WEBLOAD'!H251</f>
        <v>15836367</v>
      </c>
      <c r="E255">
        <f>'GE24-F23-WEBLOAD'!H251</f>
        <v>15226252</v>
      </c>
      <c r="F255">
        <f t="shared" si="51"/>
        <v>610115</v>
      </c>
      <c r="H255" s="7">
        <f>'EOS GE24-F23-WEBLOAD'!N251</f>
        <v>302010</v>
      </c>
      <c r="I255">
        <v>302010</v>
      </c>
      <c r="J255">
        <f t="shared" si="52"/>
        <v>0</v>
      </c>
      <c r="K255" s="7"/>
      <c r="M255" s="7">
        <f>'EOS GE25-F23-WEBLOAD'!H251</f>
        <v>16153627</v>
      </c>
      <c r="N255">
        <f>'GE25-F23-WEBLOAD'!H251</f>
        <v>15226252</v>
      </c>
      <c r="O255">
        <f t="shared" si="53"/>
        <v>927375</v>
      </c>
      <c r="Q255" s="7">
        <f>'EOS GE25-F23-WEBLOAD'!N251</f>
        <v>308060</v>
      </c>
      <c r="R255">
        <v>308060</v>
      </c>
      <c r="S255">
        <f t="shared" si="54"/>
        <v>0</v>
      </c>
      <c r="T255" s="7"/>
      <c r="U255" s="7">
        <f>'EOS GE25-F23-WEBLOAD'!AA251</f>
        <v>1606266</v>
      </c>
      <c r="V255" s="7">
        <v>1572479</v>
      </c>
      <c r="W255" s="7">
        <f t="shared" si="55"/>
        <v>33787</v>
      </c>
      <c r="X255" s="7">
        <f>'GE25-F23-WEBLOAD'!AA251</f>
        <v>1606266</v>
      </c>
      <c r="Y255" s="7">
        <f>'GE25-F23-WEBLOAD'!AI251</f>
        <v>1572479</v>
      </c>
      <c r="Z255" s="7">
        <f t="shared" si="56"/>
        <v>33787</v>
      </c>
      <c r="AA255">
        <f t="shared" si="57"/>
        <v>0</v>
      </c>
      <c r="AC255" s="7">
        <f>'EOS GE24-F23-WEBLOAD'!AA251</f>
        <v>1606266</v>
      </c>
      <c r="AD255" s="7">
        <f>'EOS GE24-F23-WEBLOAD'!AI251</f>
        <v>1572479</v>
      </c>
      <c r="AE255" s="7">
        <f t="shared" si="58"/>
        <v>33787</v>
      </c>
      <c r="AF255" s="7">
        <f>'GE24-F23-WEBLOAD'!AA251</f>
        <v>1606266</v>
      </c>
      <c r="AG255" s="7">
        <f>'GE24-F23-WEBLOAD'!AI251</f>
        <v>1468307</v>
      </c>
      <c r="AH255" s="7">
        <f t="shared" si="59"/>
        <v>137959</v>
      </c>
      <c r="AI255">
        <f t="shared" si="60"/>
        <v>-104172</v>
      </c>
      <c r="AK255">
        <f>'EOS GE24-F23-WEBLOAD'!$AL251</f>
        <v>3730697.5</v>
      </c>
      <c r="AL255">
        <f>'GE24-F23-WEBLOAD'!$AL251</f>
        <v>3695029.5</v>
      </c>
      <c r="AM255">
        <f t="shared" si="61"/>
        <v>35668</v>
      </c>
      <c r="AO255">
        <f>'EOS GE25-F23-WEBLOAD'!AL251</f>
        <v>3747824.8907415383</v>
      </c>
      <c r="AP255">
        <f>'GE25-F23-WEBLOAD'!AL251</f>
        <v>3693794.8907415383</v>
      </c>
      <c r="AQ255">
        <f t="shared" si="62"/>
        <v>54030</v>
      </c>
      <c r="AS255" s="7"/>
    </row>
    <row r="256" spans="1:45" x14ac:dyDescent="0.25">
      <c r="A256">
        <v>877</v>
      </c>
      <c r="B256">
        <v>1</v>
      </c>
      <c r="C256" t="s">
        <v>303</v>
      </c>
      <c r="D256" s="7">
        <f>'EOS GE24-F23-WEBLOAD'!H252</f>
        <v>41069197</v>
      </c>
      <c r="E256">
        <f>'GE24-F23-WEBLOAD'!H252</f>
        <v>39486957</v>
      </c>
      <c r="F256">
        <f t="shared" si="51"/>
        <v>1582240</v>
      </c>
      <c r="H256" s="7">
        <f>'EOS GE24-F23-WEBLOAD'!N252</f>
        <v>410202.76696196012</v>
      </c>
      <c r="I256">
        <v>409775.6788202193</v>
      </c>
      <c r="J256">
        <f t="shared" si="52"/>
        <v>427.08814174082363</v>
      </c>
      <c r="K256" s="7"/>
      <c r="M256" s="7">
        <f>'EOS GE25-F23-WEBLOAD'!H252</f>
        <v>40713896</v>
      </c>
      <c r="N256">
        <f>'GE25-F23-WEBLOAD'!H252</f>
        <v>38376523</v>
      </c>
      <c r="O256">
        <f t="shared" si="53"/>
        <v>2337373</v>
      </c>
      <c r="Q256" s="7">
        <f>'EOS GE25-F23-WEBLOAD'!N252</f>
        <v>425588</v>
      </c>
      <c r="R256">
        <v>425588</v>
      </c>
      <c r="S256">
        <f t="shared" si="54"/>
        <v>0</v>
      </c>
      <c r="T256" s="7"/>
      <c r="U256" s="7">
        <f>'EOS GE25-F23-WEBLOAD'!AA252</f>
        <v>4048463</v>
      </c>
      <c r="V256" s="7">
        <v>3765810</v>
      </c>
      <c r="W256" s="7">
        <f t="shared" si="55"/>
        <v>282653</v>
      </c>
      <c r="X256" s="7">
        <f>'GE25-F23-WEBLOAD'!AA252</f>
        <v>4048463</v>
      </c>
      <c r="Y256" s="7">
        <f>'GE25-F23-WEBLOAD'!AI252</f>
        <v>3765810</v>
      </c>
      <c r="Z256" s="7">
        <f t="shared" si="56"/>
        <v>282653</v>
      </c>
      <c r="AA256">
        <f t="shared" si="57"/>
        <v>0</v>
      </c>
      <c r="AC256" s="7">
        <f>'EOS GE24-F23-WEBLOAD'!AA252</f>
        <v>4048463</v>
      </c>
      <c r="AD256" s="7">
        <f>'EOS GE24-F23-WEBLOAD'!AI252</f>
        <v>3765810</v>
      </c>
      <c r="AE256" s="7">
        <f t="shared" si="58"/>
        <v>282653</v>
      </c>
      <c r="AF256" s="7">
        <f>'GE24-F23-WEBLOAD'!AA252</f>
        <v>4165606</v>
      </c>
      <c r="AG256" s="7">
        <f>'GE24-F23-WEBLOAD'!AI252</f>
        <v>3565320</v>
      </c>
      <c r="AH256" s="7">
        <f t="shared" si="59"/>
        <v>600286</v>
      </c>
      <c r="AI256">
        <f t="shared" si="60"/>
        <v>-317633</v>
      </c>
      <c r="AK256">
        <f>'EOS GE24-F23-WEBLOAD'!$AL252</f>
        <v>14024562.178820223</v>
      </c>
      <c r="AL256">
        <f>'GE24-F23-WEBLOAD'!$AL252</f>
        <v>13924173.178820223</v>
      </c>
      <c r="AM256">
        <f t="shared" si="61"/>
        <v>100389</v>
      </c>
      <c r="AO256">
        <f>'EOS GE25-F23-WEBLOAD'!AL252</f>
        <v>13574540.98245056</v>
      </c>
      <c r="AP256">
        <f>'GE25-F23-WEBLOAD'!AL252</f>
        <v>13428827.295734622</v>
      </c>
      <c r="AQ256">
        <f t="shared" si="62"/>
        <v>145713.68671593815</v>
      </c>
      <c r="AS256" s="7"/>
    </row>
    <row r="257" spans="1:45" x14ac:dyDescent="0.25">
      <c r="A257">
        <v>879</v>
      </c>
      <c r="B257">
        <v>1</v>
      </c>
      <c r="C257" t="s">
        <v>304</v>
      </c>
      <c r="D257" s="7">
        <f>'EOS GE24-F23-WEBLOAD'!H253</f>
        <v>18618759</v>
      </c>
      <c r="E257">
        <f>'GE24-F23-WEBLOAD'!H253</f>
        <v>17901449</v>
      </c>
      <c r="F257">
        <f t="shared" si="51"/>
        <v>717310</v>
      </c>
      <c r="H257" s="7">
        <f>'EOS GE24-F23-WEBLOAD'!N253</f>
        <v>231448.8543408626</v>
      </c>
      <c r="I257">
        <v>229278.36425724856</v>
      </c>
      <c r="J257">
        <f t="shared" si="52"/>
        <v>2170.4900836140441</v>
      </c>
      <c r="K257" s="7"/>
      <c r="M257" s="7">
        <f>'EOS GE25-F23-WEBLOAD'!H253</f>
        <v>18996129</v>
      </c>
      <c r="N257">
        <f>'GE25-F23-WEBLOAD'!H253</f>
        <v>17905567</v>
      </c>
      <c r="O257">
        <f t="shared" si="53"/>
        <v>1090562</v>
      </c>
      <c r="Q257" s="7">
        <f>'EOS GE25-F23-WEBLOAD'!N253</f>
        <v>235862</v>
      </c>
      <c r="R257">
        <v>235862</v>
      </c>
      <c r="S257">
        <f t="shared" si="54"/>
        <v>0</v>
      </c>
      <c r="T257" s="7"/>
      <c r="U257" s="7">
        <f>'EOS GE25-F23-WEBLOAD'!AA253</f>
        <v>1888916</v>
      </c>
      <c r="V257" s="7">
        <v>1888916</v>
      </c>
      <c r="W257" s="7">
        <f t="shared" si="55"/>
        <v>0</v>
      </c>
      <c r="X257" s="7">
        <f>'GE25-F23-WEBLOAD'!AA253</f>
        <v>1888916</v>
      </c>
      <c r="Y257" s="7">
        <f>'GE25-F23-WEBLOAD'!AI253</f>
        <v>1888916</v>
      </c>
      <c r="Z257" s="7">
        <f t="shared" si="56"/>
        <v>0</v>
      </c>
      <c r="AA257">
        <f t="shared" si="57"/>
        <v>0</v>
      </c>
      <c r="AC257" s="7">
        <f>'EOS GE24-F23-WEBLOAD'!AA253</f>
        <v>1888916</v>
      </c>
      <c r="AD257" s="7">
        <f>'EOS GE24-F23-WEBLOAD'!AI253</f>
        <v>1888916</v>
      </c>
      <c r="AE257" s="7">
        <f t="shared" si="58"/>
        <v>0</v>
      </c>
      <c r="AF257" s="7">
        <f>'GE24-F23-WEBLOAD'!AA253</f>
        <v>1888482</v>
      </c>
      <c r="AG257" s="7">
        <f>'GE24-F23-WEBLOAD'!AI253</f>
        <v>1799789</v>
      </c>
      <c r="AH257" s="7">
        <f t="shared" si="59"/>
        <v>88693</v>
      </c>
      <c r="AI257">
        <f t="shared" si="60"/>
        <v>-88693</v>
      </c>
      <c r="AK257">
        <f>'EOS GE24-F23-WEBLOAD'!$AL253</f>
        <v>5051134.86425725</v>
      </c>
      <c r="AL257">
        <f>'GE24-F23-WEBLOAD'!$AL253</f>
        <v>5035234.86425725</v>
      </c>
      <c r="AM257">
        <f t="shared" si="61"/>
        <v>15900</v>
      </c>
      <c r="AO257">
        <f>'EOS GE25-F23-WEBLOAD'!AL253</f>
        <v>5073863.175741449</v>
      </c>
      <c r="AP257">
        <f>'GE25-F23-WEBLOAD'!AL253</f>
        <v>5058024.5687373728</v>
      </c>
      <c r="AQ257">
        <f t="shared" si="62"/>
        <v>15838.607004076242</v>
      </c>
      <c r="AS257" s="7"/>
    </row>
    <row r="258" spans="1:45" x14ac:dyDescent="0.25">
      <c r="A258">
        <v>881</v>
      </c>
      <c r="B258">
        <v>1</v>
      </c>
      <c r="C258" t="s">
        <v>305</v>
      </c>
      <c r="D258" s="7">
        <f>'EOS GE24-F23-WEBLOAD'!H254</f>
        <v>5993065</v>
      </c>
      <c r="E258">
        <f>'GE24-F23-WEBLOAD'!H254</f>
        <v>5762175</v>
      </c>
      <c r="F258">
        <f t="shared" si="51"/>
        <v>230890</v>
      </c>
      <c r="H258" s="7">
        <f>'EOS GE24-F23-WEBLOAD'!N254</f>
        <v>114159</v>
      </c>
      <c r="I258">
        <v>114159</v>
      </c>
      <c r="J258">
        <f t="shared" si="52"/>
        <v>0</v>
      </c>
      <c r="K258" s="7"/>
      <c r="M258" s="7">
        <f>'EOS GE25-F23-WEBLOAD'!H254</f>
        <v>6130602</v>
      </c>
      <c r="N258">
        <f>'GE25-F23-WEBLOAD'!H254</f>
        <v>5778646</v>
      </c>
      <c r="O258">
        <f t="shared" si="53"/>
        <v>351956</v>
      </c>
      <c r="Q258" s="7">
        <f>'EOS GE25-F23-WEBLOAD'!N254</f>
        <v>116628</v>
      </c>
      <c r="R258">
        <v>116628</v>
      </c>
      <c r="S258">
        <f t="shared" si="54"/>
        <v>0</v>
      </c>
      <c r="T258" s="7"/>
      <c r="U258" s="7">
        <f>'EOS GE25-F23-WEBLOAD'!AA254</f>
        <v>609608</v>
      </c>
      <c r="V258" s="7">
        <v>593939</v>
      </c>
      <c r="W258" s="7">
        <f t="shared" si="55"/>
        <v>15669</v>
      </c>
      <c r="X258" s="7">
        <f>'GE25-F23-WEBLOAD'!AA254</f>
        <v>609608</v>
      </c>
      <c r="Y258" s="7">
        <f>'GE25-F23-WEBLOAD'!AI254</f>
        <v>593939</v>
      </c>
      <c r="Z258" s="7">
        <f t="shared" si="56"/>
        <v>15669</v>
      </c>
      <c r="AA258">
        <f t="shared" si="57"/>
        <v>0</v>
      </c>
      <c r="AC258" s="7">
        <f>'EOS GE24-F23-WEBLOAD'!AA254</f>
        <v>609608</v>
      </c>
      <c r="AD258" s="7">
        <f>'EOS GE24-F23-WEBLOAD'!AI254</f>
        <v>593939</v>
      </c>
      <c r="AE258" s="7">
        <f t="shared" si="58"/>
        <v>15669</v>
      </c>
      <c r="AF258" s="7">
        <f>'GE24-F23-WEBLOAD'!AA254</f>
        <v>607870</v>
      </c>
      <c r="AG258" s="7">
        <f>'GE24-F23-WEBLOAD'!AI254</f>
        <v>555090</v>
      </c>
      <c r="AH258" s="7">
        <f t="shared" si="59"/>
        <v>52780</v>
      </c>
      <c r="AI258">
        <f t="shared" si="60"/>
        <v>-37111</v>
      </c>
      <c r="AK258">
        <f>'EOS GE24-F23-WEBLOAD'!$AL254</f>
        <v>1998280.25</v>
      </c>
      <c r="AL258">
        <f>'GE24-F23-WEBLOAD'!$AL254</f>
        <v>1984538.25</v>
      </c>
      <c r="AM258">
        <f t="shared" si="61"/>
        <v>13742</v>
      </c>
      <c r="AO258">
        <f>'EOS GE25-F23-WEBLOAD'!AL254</f>
        <v>2021377.2752285898</v>
      </c>
      <c r="AP258">
        <f>'GE25-F23-WEBLOAD'!AL254</f>
        <v>2000489.2752285898</v>
      </c>
      <c r="AQ258">
        <f t="shared" si="62"/>
        <v>20888</v>
      </c>
      <c r="AS258" s="7"/>
    </row>
    <row r="259" spans="1:45" x14ac:dyDescent="0.25">
      <c r="A259">
        <v>882</v>
      </c>
      <c r="B259">
        <v>1</v>
      </c>
      <c r="C259" t="s">
        <v>306</v>
      </c>
      <c r="D259" s="7">
        <f>'EOS GE24-F23-WEBLOAD'!H255</f>
        <v>32337995</v>
      </c>
      <c r="E259">
        <f>'GE24-F23-WEBLOAD'!H255</f>
        <v>31092135</v>
      </c>
      <c r="F259">
        <f t="shared" si="51"/>
        <v>1245860</v>
      </c>
      <c r="H259" s="7">
        <f>'EOS GE24-F23-WEBLOAD'!N255</f>
        <v>285473</v>
      </c>
      <c r="I259">
        <v>285473</v>
      </c>
      <c r="J259">
        <f t="shared" si="52"/>
        <v>0</v>
      </c>
      <c r="K259" s="7"/>
      <c r="M259" s="7">
        <f>'EOS GE25-F23-WEBLOAD'!H255</f>
        <v>32838766</v>
      </c>
      <c r="N259">
        <f>'GE25-F23-WEBLOAD'!H255</f>
        <v>30953503</v>
      </c>
      <c r="O259">
        <f t="shared" si="53"/>
        <v>1885263</v>
      </c>
      <c r="Q259" s="7">
        <f>'EOS GE25-F23-WEBLOAD'!N255</f>
        <v>288612</v>
      </c>
      <c r="R259">
        <v>288612</v>
      </c>
      <c r="S259">
        <f t="shared" si="54"/>
        <v>0</v>
      </c>
      <c r="T259" s="7"/>
      <c r="U259" s="7">
        <f>'EOS GE25-F23-WEBLOAD'!AA255</f>
        <v>3265385</v>
      </c>
      <c r="V259" s="7">
        <v>3148562</v>
      </c>
      <c r="W259" s="7">
        <f t="shared" si="55"/>
        <v>116823</v>
      </c>
      <c r="X259" s="7">
        <f>'GE25-F23-WEBLOAD'!AA255</f>
        <v>3265385</v>
      </c>
      <c r="Y259" s="7">
        <f>'GE25-F23-WEBLOAD'!AI255</f>
        <v>3148562</v>
      </c>
      <c r="Z259" s="7">
        <f t="shared" si="56"/>
        <v>116823</v>
      </c>
      <c r="AA259">
        <f t="shared" si="57"/>
        <v>0</v>
      </c>
      <c r="AC259" s="7">
        <f>'EOS GE24-F23-WEBLOAD'!AA255</f>
        <v>3265385</v>
      </c>
      <c r="AD259" s="7">
        <f>'EOS GE24-F23-WEBLOAD'!AI255</f>
        <v>3148562</v>
      </c>
      <c r="AE259" s="7">
        <f t="shared" si="58"/>
        <v>116823</v>
      </c>
      <c r="AF259" s="7">
        <f>'GE24-F23-WEBLOAD'!AA255</f>
        <v>3280010</v>
      </c>
      <c r="AG259" s="7">
        <f>'GE24-F23-WEBLOAD'!AI255</f>
        <v>2977444</v>
      </c>
      <c r="AH259" s="7">
        <f t="shared" si="59"/>
        <v>302566</v>
      </c>
      <c r="AI259">
        <f t="shared" si="60"/>
        <v>-185743</v>
      </c>
      <c r="AK259">
        <f>'EOS GE24-F23-WEBLOAD'!$AL255</f>
        <v>10853706.25</v>
      </c>
      <c r="AL259">
        <f>'GE24-F23-WEBLOAD'!$AL255</f>
        <v>10756086.25</v>
      </c>
      <c r="AM259">
        <f t="shared" si="61"/>
        <v>97620</v>
      </c>
      <c r="AO259">
        <f>'EOS GE25-F23-WEBLOAD'!AL255</f>
        <v>10913341.568330593</v>
      </c>
      <c r="AP259">
        <f>'GE25-F23-WEBLOAD'!AL255</f>
        <v>10768184.568330593</v>
      </c>
      <c r="AQ259">
        <f t="shared" si="62"/>
        <v>145157</v>
      </c>
      <c r="AS259" s="7"/>
    </row>
    <row r="260" spans="1:45" x14ac:dyDescent="0.25">
      <c r="A260">
        <v>883</v>
      </c>
      <c r="B260">
        <v>1</v>
      </c>
      <c r="C260" t="s">
        <v>307</v>
      </c>
      <c r="D260" s="7">
        <f>'EOS GE24-F23-WEBLOAD'!H256</f>
        <v>12502921</v>
      </c>
      <c r="E260">
        <f>'GE24-F23-WEBLOAD'!H256</f>
        <v>12021231</v>
      </c>
      <c r="F260">
        <f t="shared" si="51"/>
        <v>481690</v>
      </c>
      <c r="H260" s="7">
        <f>'EOS GE24-F23-WEBLOAD'!N256</f>
        <v>225507.884425</v>
      </c>
      <c r="I260">
        <v>182379.93990100001</v>
      </c>
      <c r="J260">
        <f t="shared" si="52"/>
        <v>43127.944523999991</v>
      </c>
      <c r="K260" s="7"/>
      <c r="M260" s="7">
        <f>'EOS GE25-F23-WEBLOAD'!H256</f>
        <v>12699520</v>
      </c>
      <c r="N260">
        <f>'GE25-F23-WEBLOAD'!H256</f>
        <v>11970445</v>
      </c>
      <c r="O260">
        <f t="shared" si="53"/>
        <v>729075</v>
      </c>
      <c r="Q260" s="7">
        <f>'EOS GE25-F23-WEBLOAD'!N256</f>
        <v>239966.93529793085</v>
      </c>
      <c r="R260">
        <v>191244.56635492406</v>
      </c>
      <c r="S260">
        <f t="shared" si="54"/>
        <v>48722.36894300679</v>
      </c>
      <c r="T260" s="7"/>
      <c r="U260" s="7">
        <f>'EOS GE25-F23-WEBLOAD'!AA256</f>
        <v>1262801</v>
      </c>
      <c r="V260" s="7">
        <v>1262801</v>
      </c>
      <c r="W260" s="7">
        <f t="shared" si="55"/>
        <v>0</v>
      </c>
      <c r="X260" s="7">
        <f>'GE25-F23-WEBLOAD'!AA256</f>
        <v>1262801</v>
      </c>
      <c r="Y260" s="7">
        <f>'GE25-F23-WEBLOAD'!AI256</f>
        <v>1262801</v>
      </c>
      <c r="Z260" s="7">
        <f t="shared" si="56"/>
        <v>0</v>
      </c>
      <c r="AA260">
        <f t="shared" si="57"/>
        <v>0</v>
      </c>
      <c r="AC260" s="7">
        <f>'EOS GE24-F23-WEBLOAD'!AA256</f>
        <v>1262801</v>
      </c>
      <c r="AD260" s="7">
        <f>'EOS GE24-F23-WEBLOAD'!AI256</f>
        <v>1262801</v>
      </c>
      <c r="AE260" s="7">
        <f t="shared" si="58"/>
        <v>0</v>
      </c>
      <c r="AF260" s="7">
        <f>'GE24-F23-WEBLOAD'!AA256</f>
        <v>1268158</v>
      </c>
      <c r="AG260" s="7">
        <f>'GE24-F23-WEBLOAD'!AI256</f>
        <v>1198711</v>
      </c>
      <c r="AH260" s="7">
        <f t="shared" si="59"/>
        <v>69447</v>
      </c>
      <c r="AI260">
        <f t="shared" si="60"/>
        <v>-69447</v>
      </c>
      <c r="AK260">
        <f>'EOS GE24-F23-WEBLOAD'!$AL256</f>
        <v>4487130.6899010018</v>
      </c>
      <c r="AL260">
        <f>'GE24-F23-WEBLOAD'!$AL256</f>
        <v>4454401.6899009999</v>
      </c>
      <c r="AM260">
        <f t="shared" si="61"/>
        <v>32729.000000001863</v>
      </c>
      <c r="AO260">
        <f>'EOS GE25-F23-WEBLOAD'!AL256</f>
        <v>4534786.2689861841</v>
      </c>
      <c r="AP260">
        <f>'GE25-F23-WEBLOAD'!AL256</f>
        <v>4489623.7549861837</v>
      </c>
      <c r="AQ260">
        <f t="shared" si="62"/>
        <v>45162.514000000432</v>
      </c>
      <c r="AS260" s="7"/>
    </row>
    <row r="261" spans="1:45" x14ac:dyDescent="0.25">
      <c r="A261">
        <v>885</v>
      </c>
      <c r="B261">
        <v>1</v>
      </c>
      <c r="C261" t="s">
        <v>308</v>
      </c>
      <c r="D261" s="7">
        <f>'EOS GE24-F23-WEBLOAD'!H257</f>
        <v>51757638</v>
      </c>
      <c r="E261">
        <f>'GE24-F23-WEBLOAD'!H257</f>
        <v>49763613</v>
      </c>
      <c r="F261">
        <f t="shared" si="51"/>
        <v>1994025</v>
      </c>
      <c r="H261" s="7">
        <f>'EOS GE24-F23-WEBLOAD'!N257</f>
        <v>68149</v>
      </c>
      <c r="I261">
        <v>68149</v>
      </c>
      <c r="J261">
        <f t="shared" si="52"/>
        <v>0</v>
      </c>
      <c r="K261" s="7"/>
      <c r="M261" s="7">
        <f>'EOS GE25-F23-WEBLOAD'!H257</f>
        <v>53050822</v>
      </c>
      <c r="N261">
        <f>'GE25-F23-WEBLOAD'!H257</f>
        <v>50005191</v>
      </c>
      <c r="O261">
        <f t="shared" si="53"/>
        <v>3045631</v>
      </c>
      <c r="Q261" s="7">
        <f>'EOS GE25-F23-WEBLOAD'!N257</f>
        <v>69130</v>
      </c>
      <c r="R261">
        <v>69130</v>
      </c>
      <c r="S261">
        <f t="shared" si="54"/>
        <v>0</v>
      </c>
      <c r="T261" s="7"/>
      <c r="U261" s="7">
        <f>'EOS GE25-F23-WEBLOAD'!AA257</f>
        <v>5275209</v>
      </c>
      <c r="V261" s="7">
        <v>4034815</v>
      </c>
      <c r="W261" s="7">
        <f t="shared" si="55"/>
        <v>1240394</v>
      </c>
      <c r="X261" s="7">
        <f>'GE25-F23-WEBLOAD'!AA257</f>
        <v>5275209</v>
      </c>
      <c r="Y261" s="7">
        <f>'GE25-F23-WEBLOAD'!AI257</f>
        <v>4383423</v>
      </c>
      <c r="Z261" s="7">
        <f t="shared" si="56"/>
        <v>891786</v>
      </c>
      <c r="AA261">
        <f t="shared" si="57"/>
        <v>348608</v>
      </c>
      <c r="AC261" s="7">
        <f>'EOS GE24-F23-WEBLOAD'!AA257</f>
        <v>5275209</v>
      </c>
      <c r="AD261" s="7">
        <f>'EOS GE24-F23-WEBLOAD'!AI257</f>
        <v>4034815</v>
      </c>
      <c r="AE261" s="7">
        <f t="shared" si="58"/>
        <v>1240394</v>
      </c>
      <c r="AF261" s="7">
        <f>'GE24-F23-WEBLOAD'!AA257</f>
        <v>5249724</v>
      </c>
      <c r="AG261" s="7">
        <f>'GE24-F23-WEBLOAD'!AI257</f>
        <v>3549625</v>
      </c>
      <c r="AH261" s="7">
        <f t="shared" si="59"/>
        <v>1700099</v>
      </c>
      <c r="AI261">
        <f t="shared" si="60"/>
        <v>-459705</v>
      </c>
      <c r="AK261">
        <f>'EOS GE24-F23-WEBLOAD'!$AL257</f>
        <v>9882488.5</v>
      </c>
      <c r="AL261">
        <f>'GE24-F23-WEBLOAD'!$AL257</f>
        <v>9840449.5</v>
      </c>
      <c r="AM261">
        <f t="shared" si="61"/>
        <v>42039</v>
      </c>
      <c r="AO261">
        <f>'EOS GE25-F23-WEBLOAD'!AL257</f>
        <v>9948940.5211010501</v>
      </c>
      <c r="AP261">
        <f>'GE25-F23-WEBLOAD'!AL257</f>
        <v>9885046.5211010501</v>
      </c>
      <c r="AQ261">
        <f t="shared" si="62"/>
        <v>63894</v>
      </c>
      <c r="AS261" s="7"/>
    </row>
    <row r="262" spans="1:45" x14ac:dyDescent="0.25">
      <c r="A262">
        <v>891</v>
      </c>
      <c r="B262">
        <v>1</v>
      </c>
      <c r="C262" t="s">
        <v>309</v>
      </c>
      <c r="D262" s="7">
        <f>'EOS GE24-F23-WEBLOAD'!H258</f>
        <v>4758191</v>
      </c>
      <c r="E262">
        <f>'GE24-F23-WEBLOAD'!H258</f>
        <v>4574876</v>
      </c>
      <c r="F262">
        <f t="shared" si="51"/>
        <v>183315</v>
      </c>
      <c r="H262" s="7">
        <f>'EOS GE24-F23-WEBLOAD'!N258</f>
        <v>248325</v>
      </c>
      <c r="I262">
        <v>248325</v>
      </c>
      <c r="J262">
        <f t="shared" si="52"/>
        <v>0</v>
      </c>
      <c r="K262" s="7"/>
      <c r="M262" s="7">
        <f>'EOS GE25-F23-WEBLOAD'!H258</f>
        <v>4854971</v>
      </c>
      <c r="N262">
        <f>'GE25-F23-WEBLOAD'!H258</f>
        <v>4576248</v>
      </c>
      <c r="O262">
        <f t="shared" si="53"/>
        <v>278723</v>
      </c>
      <c r="Q262" s="7">
        <f>'EOS GE25-F23-WEBLOAD'!N258</f>
        <v>252756</v>
      </c>
      <c r="R262">
        <v>252756</v>
      </c>
      <c r="S262">
        <f t="shared" si="54"/>
        <v>0</v>
      </c>
      <c r="T262" s="7"/>
      <c r="U262" s="7">
        <f>'EOS GE25-F23-WEBLOAD'!AA258</f>
        <v>482763</v>
      </c>
      <c r="V262" s="7">
        <v>264975</v>
      </c>
      <c r="W262" s="7">
        <f t="shared" si="55"/>
        <v>217788</v>
      </c>
      <c r="X262" s="7">
        <f>'GE25-F23-WEBLOAD'!AA258</f>
        <v>482763</v>
      </c>
      <c r="Y262" s="7">
        <f>'GE25-F23-WEBLOAD'!AI258</f>
        <v>292236</v>
      </c>
      <c r="Z262" s="7">
        <f t="shared" si="56"/>
        <v>190527</v>
      </c>
      <c r="AA262">
        <f t="shared" si="57"/>
        <v>27261</v>
      </c>
      <c r="AC262" s="7">
        <f>'EOS GE24-F23-WEBLOAD'!AA258</f>
        <v>482763</v>
      </c>
      <c r="AD262" s="7">
        <f>'EOS GE24-F23-WEBLOAD'!AI258</f>
        <v>264975</v>
      </c>
      <c r="AE262" s="7">
        <f t="shared" si="58"/>
        <v>217788</v>
      </c>
      <c r="AF262" s="7">
        <f>'GE24-F23-WEBLOAD'!AA258</f>
        <v>482618</v>
      </c>
      <c r="AG262" s="7">
        <f>'GE24-F23-WEBLOAD'!AI258</f>
        <v>242761</v>
      </c>
      <c r="AH262" s="7">
        <f t="shared" si="59"/>
        <v>239857</v>
      </c>
      <c r="AI262">
        <f t="shared" si="60"/>
        <v>-22069</v>
      </c>
      <c r="AK262">
        <f>'EOS GE24-F23-WEBLOAD'!$AL258</f>
        <v>2277566.5</v>
      </c>
      <c r="AL262">
        <f>'GE24-F23-WEBLOAD'!$AL258</f>
        <v>2238952.5</v>
      </c>
      <c r="AM262">
        <f t="shared" si="61"/>
        <v>38614</v>
      </c>
      <c r="AO262">
        <f>'EOS GE25-F23-WEBLOAD'!AL258</f>
        <v>2282018.3160064695</v>
      </c>
      <c r="AP262">
        <f>'GE25-F23-WEBLOAD'!AL258</f>
        <v>2224356.3160064695</v>
      </c>
      <c r="AQ262">
        <f t="shared" si="62"/>
        <v>57662</v>
      </c>
      <c r="AS262" s="7"/>
    </row>
    <row r="263" spans="1:45" x14ac:dyDescent="0.25">
      <c r="A263">
        <v>911</v>
      </c>
      <c r="B263">
        <v>1</v>
      </c>
      <c r="C263" t="s">
        <v>310</v>
      </c>
      <c r="D263" s="7">
        <f>'EOS GE24-F23-WEBLOAD'!H259</f>
        <v>38667974</v>
      </c>
      <c r="E263">
        <f>'GE24-F23-WEBLOAD'!H259</f>
        <v>37178244</v>
      </c>
      <c r="F263">
        <f t="shared" ref="F263:F326" si="63">D263-E263</f>
        <v>1489730</v>
      </c>
      <c r="H263" s="7">
        <f>'EOS GE24-F23-WEBLOAD'!N259</f>
        <v>621337.12009124772</v>
      </c>
      <c r="I263">
        <v>594509.86244744877</v>
      </c>
      <c r="J263">
        <f t="shared" ref="J263:J326" si="64">H263-I263</f>
        <v>26827.257643798948</v>
      </c>
      <c r="K263" s="7"/>
      <c r="M263" s="7">
        <f>'EOS GE25-F23-WEBLOAD'!H259</f>
        <v>38774237</v>
      </c>
      <c r="N263">
        <f>'GE25-F23-WEBLOAD'!H259</f>
        <v>36548220</v>
      </c>
      <c r="O263">
        <f t="shared" ref="O263:O326" si="65">M263-N263</f>
        <v>2226017</v>
      </c>
      <c r="Q263" s="7">
        <f>'EOS GE25-F23-WEBLOAD'!N259</f>
        <v>615517.72102344676</v>
      </c>
      <c r="R263">
        <v>593669.4589321923</v>
      </c>
      <c r="S263">
        <f t="shared" ref="S263:S326" si="66">Q263-R263</f>
        <v>21848.262091254466</v>
      </c>
      <c r="T263" s="7"/>
      <c r="U263" s="7">
        <f>'EOS GE25-F23-WEBLOAD'!AA259</f>
        <v>3855590</v>
      </c>
      <c r="V263" s="7">
        <v>3329679</v>
      </c>
      <c r="W263" s="7">
        <f t="shared" ref="W263:W326" si="67">U263-V263</f>
        <v>525911</v>
      </c>
      <c r="X263" s="7">
        <f>'GE25-F23-WEBLOAD'!AA259</f>
        <v>3855590</v>
      </c>
      <c r="Y263" s="7">
        <f>'GE25-F23-WEBLOAD'!AI259</f>
        <v>3329679</v>
      </c>
      <c r="Z263" s="7">
        <f t="shared" ref="Z263:Z326" si="68">X263-Y263</f>
        <v>525911</v>
      </c>
      <c r="AA263">
        <f t="shared" ref="AA263:AA326" si="69">W263-Z263</f>
        <v>0</v>
      </c>
      <c r="AC263" s="7">
        <f>'EOS GE24-F23-WEBLOAD'!AA259</f>
        <v>3855590</v>
      </c>
      <c r="AD263" s="7">
        <f>'EOS GE24-F23-WEBLOAD'!AI259</f>
        <v>3329679</v>
      </c>
      <c r="AE263" s="7">
        <f t="shared" ref="AE263:AE326" si="70">AC263-AD263</f>
        <v>525911</v>
      </c>
      <c r="AF263" s="7">
        <f>'GE24-F23-WEBLOAD'!AA259</f>
        <v>3922053</v>
      </c>
      <c r="AG263" s="7">
        <f>'GE24-F23-WEBLOAD'!AI259</f>
        <v>3042125</v>
      </c>
      <c r="AH263" s="7">
        <f t="shared" ref="AH263:AH326" si="71">AF263-AG263</f>
        <v>879928</v>
      </c>
      <c r="AI263">
        <f t="shared" ref="AI263:AI326" si="72">AE263-AH263</f>
        <v>-354017</v>
      </c>
      <c r="AK263">
        <f>'EOS GE24-F23-WEBLOAD'!$AL259</f>
        <v>14117842.612447448</v>
      </c>
      <c r="AL263">
        <f>'GE24-F23-WEBLOAD'!$AL259</f>
        <v>13961810.612447448</v>
      </c>
      <c r="AM263">
        <f t="shared" ref="AM263:AM326" si="73">AK263-AL263</f>
        <v>156032</v>
      </c>
      <c r="AO263">
        <f>'EOS GE25-F23-WEBLOAD'!AL259</f>
        <v>14055148.451701693</v>
      </c>
      <c r="AP263">
        <f>'GE25-F23-WEBLOAD'!AL259</f>
        <v>13835940.747701697</v>
      </c>
      <c r="AQ263">
        <f t="shared" ref="AQ263:AQ326" si="74">AO263-AP263</f>
        <v>219207.70399999619</v>
      </c>
      <c r="AS263" s="7"/>
    </row>
    <row r="264" spans="1:45" x14ac:dyDescent="0.25">
      <c r="A264">
        <v>912</v>
      </c>
      <c r="B264">
        <v>1</v>
      </c>
      <c r="C264" t="s">
        <v>311</v>
      </c>
      <c r="D264" s="7">
        <f>'EOS GE24-F23-WEBLOAD'!H260</f>
        <v>11946157</v>
      </c>
      <c r="E264">
        <f>'GE24-F23-WEBLOAD'!H260</f>
        <v>11485917</v>
      </c>
      <c r="F264">
        <f t="shared" si="63"/>
        <v>460240</v>
      </c>
      <c r="H264" s="7">
        <f>'EOS GE24-F23-WEBLOAD'!N260</f>
        <v>302750</v>
      </c>
      <c r="I264">
        <v>302750</v>
      </c>
      <c r="J264">
        <f t="shared" si="64"/>
        <v>0</v>
      </c>
      <c r="K264" s="7"/>
      <c r="M264" s="7">
        <f>'EOS GE25-F23-WEBLOAD'!H260</f>
        <v>11991807</v>
      </c>
      <c r="N264">
        <f>'GE25-F23-WEBLOAD'!H260</f>
        <v>11303361</v>
      </c>
      <c r="O264">
        <f t="shared" si="65"/>
        <v>688446</v>
      </c>
      <c r="Q264" s="7">
        <f>'EOS GE25-F23-WEBLOAD'!N260</f>
        <v>305225</v>
      </c>
      <c r="R264">
        <v>305225</v>
      </c>
      <c r="S264">
        <f t="shared" si="66"/>
        <v>0</v>
      </c>
      <c r="T264" s="7"/>
      <c r="U264" s="7">
        <f>'EOS GE25-F23-WEBLOAD'!AA260</f>
        <v>1192428</v>
      </c>
      <c r="V264" s="7">
        <v>999454</v>
      </c>
      <c r="W264" s="7">
        <f t="shared" si="67"/>
        <v>192974</v>
      </c>
      <c r="X264" s="7">
        <f>'GE25-F23-WEBLOAD'!AA260</f>
        <v>1192428</v>
      </c>
      <c r="Y264" s="7">
        <f>'GE25-F23-WEBLOAD'!AI260</f>
        <v>1018880</v>
      </c>
      <c r="Z264" s="7">
        <f t="shared" si="68"/>
        <v>173548</v>
      </c>
      <c r="AA264">
        <f t="shared" si="69"/>
        <v>19426</v>
      </c>
      <c r="AC264" s="7">
        <f>'EOS GE24-F23-WEBLOAD'!AA260</f>
        <v>1192428</v>
      </c>
      <c r="AD264" s="7">
        <f>'EOS GE24-F23-WEBLOAD'!AI260</f>
        <v>999454</v>
      </c>
      <c r="AE264" s="7">
        <f t="shared" si="70"/>
        <v>192974</v>
      </c>
      <c r="AF264" s="7">
        <f>'GE24-F23-WEBLOAD'!AA260</f>
        <v>1211686</v>
      </c>
      <c r="AG264" s="7">
        <f>'GE24-F23-WEBLOAD'!AI260</f>
        <v>849650</v>
      </c>
      <c r="AH264" s="7">
        <f t="shared" si="71"/>
        <v>362036</v>
      </c>
      <c r="AI264">
        <f t="shared" si="72"/>
        <v>-169062</v>
      </c>
      <c r="AK264">
        <f>'EOS GE24-F23-WEBLOAD'!$AL260</f>
        <v>4493746.25</v>
      </c>
      <c r="AL264">
        <f>'GE24-F23-WEBLOAD'!$AL260</f>
        <v>4412213.25</v>
      </c>
      <c r="AM264">
        <f t="shared" si="73"/>
        <v>81533</v>
      </c>
      <c r="AO264">
        <f>'EOS GE25-F23-WEBLOAD'!AL260</f>
        <v>4415724.9518472999</v>
      </c>
      <c r="AP264">
        <f>'GE25-F23-WEBLOAD'!AL260</f>
        <v>4297127.9518472999</v>
      </c>
      <c r="AQ264">
        <f t="shared" si="74"/>
        <v>118597</v>
      </c>
      <c r="AS264" s="7"/>
    </row>
    <row r="265" spans="1:45" x14ac:dyDescent="0.25">
      <c r="A265">
        <v>914</v>
      </c>
      <c r="B265">
        <v>1</v>
      </c>
      <c r="C265" t="s">
        <v>312</v>
      </c>
      <c r="D265" s="7">
        <f>'EOS GE24-F23-WEBLOAD'!H261</f>
        <v>2189938</v>
      </c>
      <c r="E265">
        <f>'GE24-F23-WEBLOAD'!H261</f>
        <v>2105568</v>
      </c>
      <c r="F265">
        <f t="shared" si="63"/>
        <v>84370</v>
      </c>
      <c r="H265" s="7">
        <f>'EOS GE24-F23-WEBLOAD'!N261</f>
        <v>137531</v>
      </c>
      <c r="I265">
        <v>137531</v>
      </c>
      <c r="J265">
        <f t="shared" si="64"/>
        <v>0</v>
      </c>
      <c r="K265" s="7"/>
      <c r="M265" s="7">
        <f>'EOS GE25-F23-WEBLOAD'!H261</f>
        <v>2226530</v>
      </c>
      <c r="N265">
        <f>'GE25-F23-WEBLOAD'!H261</f>
        <v>2098705</v>
      </c>
      <c r="O265">
        <f t="shared" si="65"/>
        <v>127825</v>
      </c>
      <c r="Q265" s="7">
        <f>'EOS GE25-F23-WEBLOAD'!N261</f>
        <v>142197</v>
      </c>
      <c r="R265">
        <v>142197</v>
      </c>
      <c r="S265">
        <f t="shared" si="66"/>
        <v>0</v>
      </c>
      <c r="T265" s="7"/>
      <c r="U265" s="7">
        <f>'EOS GE25-F23-WEBLOAD'!AA261</f>
        <v>221399</v>
      </c>
      <c r="V265" s="7">
        <v>193406</v>
      </c>
      <c r="W265" s="7">
        <f t="shared" si="67"/>
        <v>27993</v>
      </c>
      <c r="X265" s="7">
        <f>'GE25-F23-WEBLOAD'!AA261</f>
        <v>221399</v>
      </c>
      <c r="Y265" s="7">
        <f>'GE25-F23-WEBLOAD'!AI261</f>
        <v>193406</v>
      </c>
      <c r="Z265" s="7">
        <f t="shared" si="68"/>
        <v>27993</v>
      </c>
      <c r="AA265">
        <f t="shared" si="69"/>
        <v>0</v>
      </c>
      <c r="AC265" s="7">
        <f>'EOS GE24-F23-WEBLOAD'!AA261</f>
        <v>221399</v>
      </c>
      <c r="AD265" s="7">
        <f>'EOS GE24-F23-WEBLOAD'!AI261</f>
        <v>193406</v>
      </c>
      <c r="AE265" s="7">
        <f t="shared" si="70"/>
        <v>27993</v>
      </c>
      <c r="AF265" s="7">
        <f>'GE24-F23-WEBLOAD'!AA261</f>
        <v>222123</v>
      </c>
      <c r="AG265" s="7">
        <f>'GE24-F23-WEBLOAD'!AI261</f>
        <v>182312</v>
      </c>
      <c r="AH265" s="7">
        <f t="shared" si="71"/>
        <v>39811</v>
      </c>
      <c r="AI265">
        <f t="shared" si="72"/>
        <v>-11818</v>
      </c>
      <c r="AK265">
        <f>'EOS GE24-F23-WEBLOAD'!$AL261</f>
        <v>1277917</v>
      </c>
      <c r="AL265">
        <f>'GE24-F23-WEBLOAD'!$AL261</f>
        <v>1263172</v>
      </c>
      <c r="AM265">
        <f t="shared" si="73"/>
        <v>14745</v>
      </c>
      <c r="AO265">
        <f>'EOS GE25-F23-WEBLOAD'!AL261</f>
        <v>1285683.45321699</v>
      </c>
      <c r="AP265">
        <f>'GE25-F23-WEBLOAD'!AL261</f>
        <v>1263157.45321699</v>
      </c>
      <c r="AQ265">
        <f t="shared" si="74"/>
        <v>22526</v>
      </c>
      <c r="AS265" s="7"/>
    </row>
    <row r="266" spans="1:45" x14ac:dyDescent="0.25">
      <c r="A266">
        <v>2071</v>
      </c>
      <c r="B266">
        <v>1</v>
      </c>
      <c r="C266" t="s">
        <v>313</v>
      </c>
      <c r="D266" s="7">
        <f>'EOS GE24-F23-WEBLOAD'!H262</f>
        <v>7483479</v>
      </c>
      <c r="E266">
        <f>'GE24-F23-WEBLOAD'!H262</f>
        <v>7195169</v>
      </c>
      <c r="F266">
        <f t="shared" si="63"/>
        <v>288310</v>
      </c>
      <c r="H266" s="7">
        <f>'EOS GE24-F23-WEBLOAD'!N262</f>
        <v>235595.47697500003</v>
      </c>
      <c r="I266">
        <v>229669.16802700001</v>
      </c>
      <c r="J266">
        <f t="shared" si="64"/>
        <v>5926.3089480000199</v>
      </c>
      <c r="K266" s="7"/>
      <c r="M266" s="7">
        <f>'EOS GE25-F23-WEBLOAD'!H262</f>
        <v>7633400</v>
      </c>
      <c r="N266">
        <f>'GE25-F23-WEBLOAD'!H262</f>
        <v>7195169</v>
      </c>
      <c r="O266">
        <f t="shared" si="65"/>
        <v>438231</v>
      </c>
      <c r="Q266" s="7">
        <f>'EOS GE25-F23-WEBLOAD'!N262</f>
        <v>230446.19937913836</v>
      </c>
      <c r="R266">
        <v>229138.58367715194</v>
      </c>
      <c r="S266">
        <f t="shared" si="66"/>
        <v>1307.6157019864186</v>
      </c>
      <c r="T266" s="7"/>
      <c r="U266" s="7">
        <f>'EOS GE25-F23-WEBLOAD'!AA262</f>
        <v>759042</v>
      </c>
      <c r="V266" s="7">
        <v>686509</v>
      </c>
      <c r="W266" s="7">
        <f t="shared" si="67"/>
        <v>72533</v>
      </c>
      <c r="X266" s="7">
        <f>'GE25-F23-WEBLOAD'!AA262</f>
        <v>759042</v>
      </c>
      <c r="Y266" s="7">
        <f>'GE25-F23-WEBLOAD'!AI262</f>
        <v>686509</v>
      </c>
      <c r="Z266" s="7">
        <f t="shared" si="68"/>
        <v>72533</v>
      </c>
      <c r="AA266">
        <f t="shared" si="69"/>
        <v>0</v>
      </c>
      <c r="AC266" s="7">
        <f>'EOS GE24-F23-WEBLOAD'!AA262</f>
        <v>759042</v>
      </c>
      <c r="AD266" s="7">
        <f>'EOS GE24-F23-WEBLOAD'!AI262</f>
        <v>686509</v>
      </c>
      <c r="AE266" s="7">
        <f t="shared" si="70"/>
        <v>72533</v>
      </c>
      <c r="AF266" s="7">
        <f>'GE24-F23-WEBLOAD'!AA262</f>
        <v>759042</v>
      </c>
      <c r="AG266" s="7">
        <f>'GE24-F23-WEBLOAD'!AI262</f>
        <v>638322</v>
      </c>
      <c r="AH266" s="7">
        <f t="shared" si="71"/>
        <v>120720</v>
      </c>
      <c r="AI266">
        <f t="shared" si="72"/>
        <v>-48187</v>
      </c>
      <c r="AK266">
        <f>'EOS GE24-F23-WEBLOAD'!$AL262</f>
        <v>1905636.6680269986</v>
      </c>
      <c r="AL266">
        <f>'GE24-F23-WEBLOAD'!$AL262</f>
        <v>1880488.6680269986</v>
      </c>
      <c r="AM266">
        <f t="shared" si="73"/>
        <v>25148</v>
      </c>
      <c r="AO266">
        <f>'EOS GE25-F23-WEBLOAD'!AL262</f>
        <v>1912327.9709243923</v>
      </c>
      <c r="AP266">
        <f>'GE25-F23-WEBLOAD'!AL262</f>
        <v>1878237.5229243934</v>
      </c>
      <c r="AQ266">
        <f t="shared" si="74"/>
        <v>34090.447999998927</v>
      </c>
      <c r="AS266" s="7"/>
    </row>
    <row r="267" spans="1:45" x14ac:dyDescent="0.25">
      <c r="A267">
        <v>2125</v>
      </c>
      <c r="B267">
        <v>1</v>
      </c>
      <c r="C267" t="s">
        <v>314</v>
      </c>
      <c r="D267" s="7">
        <f>'EOS GE24-F23-WEBLOAD'!H263</f>
        <v>7754723</v>
      </c>
      <c r="E267">
        <f>'GE24-F23-WEBLOAD'!H263</f>
        <v>7455963</v>
      </c>
      <c r="F267">
        <f t="shared" si="63"/>
        <v>298760</v>
      </c>
      <c r="H267" s="7">
        <f>'EOS GE24-F23-WEBLOAD'!N263</f>
        <v>206912</v>
      </c>
      <c r="I267">
        <v>206912</v>
      </c>
      <c r="J267">
        <f t="shared" si="64"/>
        <v>0</v>
      </c>
      <c r="K267" s="7"/>
      <c r="M267" s="7">
        <f>'EOS GE25-F23-WEBLOAD'!H263</f>
        <v>7910078</v>
      </c>
      <c r="N267">
        <f>'GE25-F23-WEBLOAD'!H263</f>
        <v>7455963</v>
      </c>
      <c r="O267">
        <f t="shared" si="65"/>
        <v>454115</v>
      </c>
      <c r="Q267" s="7">
        <f>'EOS GE25-F23-WEBLOAD'!N263</f>
        <v>211057</v>
      </c>
      <c r="R267">
        <v>211057</v>
      </c>
      <c r="S267">
        <f t="shared" si="66"/>
        <v>0</v>
      </c>
      <c r="T267" s="7"/>
      <c r="U267" s="7">
        <f>'EOS GE25-F23-WEBLOAD'!AA263</f>
        <v>786554</v>
      </c>
      <c r="V267" s="7">
        <v>638631</v>
      </c>
      <c r="W267" s="7">
        <f t="shared" si="67"/>
        <v>147923</v>
      </c>
      <c r="X267" s="7">
        <f>'GE25-F23-WEBLOAD'!AA263</f>
        <v>786554</v>
      </c>
      <c r="Y267" s="7">
        <f>'GE25-F23-WEBLOAD'!AI263</f>
        <v>665460</v>
      </c>
      <c r="Z267" s="7">
        <f t="shared" si="68"/>
        <v>121094</v>
      </c>
      <c r="AA267">
        <f t="shared" si="69"/>
        <v>26829</v>
      </c>
      <c r="AC267" s="7">
        <f>'EOS GE24-F23-WEBLOAD'!AA263</f>
        <v>786554</v>
      </c>
      <c r="AD267" s="7">
        <f>'EOS GE24-F23-WEBLOAD'!AI263</f>
        <v>638631</v>
      </c>
      <c r="AE267" s="7">
        <f t="shared" si="70"/>
        <v>147923</v>
      </c>
      <c r="AF267" s="7">
        <f>'GE24-F23-WEBLOAD'!AA263</f>
        <v>786554</v>
      </c>
      <c r="AG267" s="7">
        <f>'GE24-F23-WEBLOAD'!AI263</f>
        <v>570703</v>
      </c>
      <c r="AH267" s="7">
        <f t="shared" si="71"/>
        <v>215851</v>
      </c>
      <c r="AI267">
        <f t="shared" si="72"/>
        <v>-67928</v>
      </c>
      <c r="AK267">
        <f>'EOS GE24-F23-WEBLOAD'!$AL263</f>
        <v>3056541.25</v>
      </c>
      <c r="AL267">
        <f>'GE24-F23-WEBLOAD'!$AL263</f>
        <v>3017149.25</v>
      </c>
      <c r="AM267">
        <f t="shared" si="73"/>
        <v>39392</v>
      </c>
      <c r="AO267">
        <f>'EOS GE25-F23-WEBLOAD'!AL263</f>
        <v>2990517.0210658293</v>
      </c>
      <c r="AP267">
        <f>'GE25-F23-WEBLOAD'!AL263</f>
        <v>2935520.0210658293</v>
      </c>
      <c r="AQ267">
        <f t="shared" si="74"/>
        <v>54997</v>
      </c>
      <c r="AS267" s="7"/>
    </row>
    <row r="268" spans="1:45" x14ac:dyDescent="0.25">
      <c r="A268">
        <v>2134</v>
      </c>
      <c r="B268">
        <v>1</v>
      </c>
      <c r="C268" t="s">
        <v>635</v>
      </c>
      <c r="D268" s="7">
        <f>'EOS GE24-F23-WEBLOAD'!H264</f>
        <v>5520529</v>
      </c>
      <c r="E268">
        <f>'GE24-F23-WEBLOAD'!H264</f>
        <v>5307844</v>
      </c>
      <c r="F268">
        <f t="shared" si="63"/>
        <v>212685</v>
      </c>
      <c r="H268" s="7">
        <f>'EOS GE24-F23-WEBLOAD'!N264</f>
        <v>225890</v>
      </c>
      <c r="I268">
        <v>225890</v>
      </c>
      <c r="J268">
        <f t="shared" si="64"/>
        <v>0</v>
      </c>
      <c r="K268" s="7"/>
      <c r="M268" s="7">
        <f>'EOS GE25-F23-WEBLOAD'!H264</f>
        <v>5500067</v>
      </c>
      <c r="N268">
        <f>'GE25-F23-WEBLOAD'!H264</f>
        <v>5184310</v>
      </c>
      <c r="O268">
        <f t="shared" si="65"/>
        <v>315757</v>
      </c>
      <c r="Q268" s="7">
        <f>'EOS GE25-F23-WEBLOAD'!N264</f>
        <v>226947</v>
      </c>
      <c r="R268">
        <v>226947</v>
      </c>
      <c r="S268">
        <f t="shared" si="66"/>
        <v>0</v>
      </c>
      <c r="T268" s="7"/>
      <c r="U268" s="7">
        <f>'EOS GE25-F23-WEBLOAD'!AA264</f>
        <v>546910</v>
      </c>
      <c r="V268" s="7">
        <v>306025</v>
      </c>
      <c r="W268" s="7">
        <f t="shared" si="67"/>
        <v>240885</v>
      </c>
      <c r="X268" s="7">
        <f>'GE25-F23-WEBLOAD'!AA264</f>
        <v>546910</v>
      </c>
      <c r="Y268" s="7">
        <f>'GE25-F23-WEBLOAD'!AI264</f>
        <v>337509</v>
      </c>
      <c r="Z268" s="7">
        <f t="shared" si="68"/>
        <v>209401</v>
      </c>
      <c r="AA268">
        <f t="shared" si="69"/>
        <v>31484</v>
      </c>
      <c r="AC268" s="7">
        <f>'EOS GE24-F23-WEBLOAD'!AA264</f>
        <v>546910</v>
      </c>
      <c r="AD268" s="7">
        <f>'EOS GE24-F23-WEBLOAD'!AI264</f>
        <v>306025</v>
      </c>
      <c r="AE268" s="7">
        <f t="shared" si="70"/>
        <v>240885</v>
      </c>
      <c r="AF268" s="7">
        <f>'GE24-F23-WEBLOAD'!AA264</f>
        <v>559942</v>
      </c>
      <c r="AG268" s="7">
        <f>'GE24-F23-WEBLOAD'!AI264</f>
        <v>290253</v>
      </c>
      <c r="AH268" s="7">
        <f t="shared" si="71"/>
        <v>269689</v>
      </c>
      <c r="AI268">
        <f t="shared" si="72"/>
        <v>-28804</v>
      </c>
      <c r="AK268">
        <f>'EOS GE24-F23-WEBLOAD'!$AL264</f>
        <v>3104536</v>
      </c>
      <c r="AL268">
        <f>'GE24-F23-WEBLOAD'!$AL264</f>
        <v>3055566</v>
      </c>
      <c r="AM268">
        <f t="shared" si="73"/>
        <v>48970</v>
      </c>
      <c r="AO268">
        <f>'EOS GE25-F23-WEBLOAD'!AL264</f>
        <v>3114543.0368645899</v>
      </c>
      <c r="AP268">
        <f>'GE25-F23-WEBLOAD'!AL264</f>
        <v>3040181.0368645899</v>
      </c>
      <c r="AQ268">
        <f t="shared" si="74"/>
        <v>74362</v>
      </c>
      <c r="AS268" s="7"/>
    </row>
    <row r="269" spans="1:45" x14ac:dyDescent="0.25">
      <c r="A269">
        <v>2135</v>
      </c>
      <c r="B269">
        <v>1</v>
      </c>
      <c r="C269" t="s">
        <v>316</v>
      </c>
      <c r="D269" s="7">
        <f>'EOS GE24-F23-WEBLOAD'!H265</f>
        <v>7312167</v>
      </c>
      <c r="E269">
        <f>'GE24-F23-WEBLOAD'!H265</f>
        <v>7030457</v>
      </c>
      <c r="F269">
        <f t="shared" si="63"/>
        <v>281710</v>
      </c>
      <c r="H269" s="7">
        <f>'EOS GE24-F23-WEBLOAD'!N265</f>
        <v>271530</v>
      </c>
      <c r="I269">
        <v>271530</v>
      </c>
      <c r="J269">
        <f t="shared" si="64"/>
        <v>0</v>
      </c>
      <c r="K269" s="7"/>
      <c r="M269" s="7">
        <f>'EOS GE25-F23-WEBLOAD'!H265</f>
        <v>7575152</v>
      </c>
      <c r="N269">
        <f>'GE25-F23-WEBLOAD'!H265</f>
        <v>7140265</v>
      </c>
      <c r="O269">
        <f t="shared" si="65"/>
        <v>434887</v>
      </c>
      <c r="Q269" s="7">
        <f>'EOS GE25-F23-WEBLOAD'!N265</f>
        <v>278727</v>
      </c>
      <c r="R269">
        <v>278727</v>
      </c>
      <c r="S269">
        <f t="shared" si="66"/>
        <v>0</v>
      </c>
      <c r="T269" s="7"/>
      <c r="U269" s="7">
        <f>'EOS GE25-F23-WEBLOAD'!AA265</f>
        <v>753250</v>
      </c>
      <c r="V269" s="7">
        <v>539896</v>
      </c>
      <c r="W269" s="7">
        <f t="shared" si="67"/>
        <v>213354</v>
      </c>
      <c r="X269" s="7">
        <f>'GE25-F23-WEBLOAD'!AA265</f>
        <v>753250</v>
      </c>
      <c r="Y269" s="7">
        <f>'GE25-F23-WEBLOAD'!AI265</f>
        <v>595441</v>
      </c>
      <c r="Z269" s="7">
        <f t="shared" si="68"/>
        <v>157809</v>
      </c>
      <c r="AA269">
        <f t="shared" si="69"/>
        <v>55545</v>
      </c>
      <c r="AC269" s="7">
        <f>'EOS GE24-F23-WEBLOAD'!AA265</f>
        <v>753250</v>
      </c>
      <c r="AD269" s="7">
        <f>'EOS GE24-F23-WEBLOAD'!AI265</f>
        <v>539896</v>
      </c>
      <c r="AE269" s="7">
        <f t="shared" si="70"/>
        <v>213354</v>
      </c>
      <c r="AF269" s="7">
        <f>'GE24-F23-WEBLOAD'!AA265</f>
        <v>741666</v>
      </c>
      <c r="AG269" s="7">
        <f>'GE24-F23-WEBLOAD'!AI265</f>
        <v>480596</v>
      </c>
      <c r="AH269" s="7">
        <f t="shared" si="71"/>
        <v>261070</v>
      </c>
      <c r="AI269">
        <f t="shared" si="72"/>
        <v>-47716</v>
      </c>
      <c r="AK269">
        <f>'EOS GE24-F23-WEBLOAD'!$AL265</f>
        <v>2341020.25</v>
      </c>
      <c r="AL269">
        <f>'GE24-F23-WEBLOAD'!$AL265</f>
        <v>2305336.25</v>
      </c>
      <c r="AM269">
        <f t="shared" si="73"/>
        <v>35684</v>
      </c>
      <c r="AO269">
        <f>'EOS GE25-F23-WEBLOAD'!AL265</f>
        <v>2391377.7045852896</v>
      </c>
      <c r="AP269">
        <f>'GE25-F23-WEBLOAD'!AL265</f>
        <v>2336600.7045852896</v>
      </c>
      <c r="AQ269">
        <f t="shared" si="74"/>
        <v>54777</v>
      </c>
      <c r="AS269" s="7"/>
    </row>
    <row r="270" spans="1:45" x14ac:dyDescent="0.25">
      <c r="A270">
        <v>2137</v>
      </c>
      <c r="B270">
        <v>1</v>
      </c>
      <c r="C270" t="s">
        <v>317</v>
      </c>
      <c r="D270" s="7">
        <f>'EOS GE24-F23-WEBLOAD'!H266</f>
        <v>4267096</v>
      </c>
      <c r="E270">
        <f>'GE24-F23-WEBLOAD'!H266</f>
        <v>4102701</v>
      </c>
      <c r="F270">
        <f t="shared" si="63"/>
        <v>164395</v>
      </c>
      <c r="H270" s="7">
        <f>'EOS GE24-F23-WEBLOAD'!N266</f>
        <v>140547</v>
      </c>
      <c r="I270">
        <v>140547</v>
      </c>
      <c r="J270">
        <f t="shared" si="64"/>
        <v>0</v>
      </c>
      <c r="K270" s="7"/>
      <c r="M270" s="7">
        <f>'EOS GE25-F23-WEBLOAD'!H266</f>
        <v>4249192</v>
      </c>
      <c r="N270">
        <f>'GE25-F23-WEBLOAD'!H266</f>
        <v>4005247</v>
      </c>
      <c r="O270">
        <f t="shared" si="65"/>
        <v>243945</v>
      </c>
      <c r="Q270" s="7">
        <f>'EOS GE25-F23-WEBLOAD'!N266</f>
        <v>140578</v>
      </c>
      <c r="R270">
        <v>140578</v>
      </c>
      <c r="S270">
        <f t="shared" si="66"/>
        <v>0</v>
      </c>
      <c r="T270" s="7"/>
      <c r="U270" s="7">
        <f>'EOS GE25-F23-WEBLOAD'!AA266</f>
        <v>422526</v>
      </c>
      <c r="V270" s="7">
        <v>371944</v>
      </c>
      <c r="W270" s="7">
        <f t="shared" si="67"/>
        <v>50582</v>
      </c>
      <c r="X270" s="7">
        <f>'GE25-F23-WEBLOAD'!AA266</f>
        <v>422526</v>
      </c>
      <c r="Y270" s="7">
        <f>'GE25-F23-WEBLOAD'!AI266</f>
        <v>371944</v>
      </c>
      <c r="Z270" s="7">
        <f t="shared" si="68"/>
        <v>50582</v>
      </c>
      <c r="AA270">
        <f t="shared" si="69"/>
        <v>0</v>
      </c>
      <c r="AC270" s="7">
        <f>'EOS GE24-F23-WEBLOAD'!AA266</f>
        <v>422526</v>
      </c>
      <c r="AD270" s="7">
        <f>'EOS GE24-F23-WEBLOAD'!AI266</f>
        <v>371944</v>
      </c>
      <c r="AE270" s="7">
        <f t="shared" si="70"/>
        <v>50582</v>
      </c>
      <c r="AF270" s="7">
        <f>'GE24-F23-WEBLOAD'!AA266</f>
        <v>432807</v>
      </c>
      <c r="AG270" s="7">
        <f>'GE24-F23-WEBLOAD'!AI266</f>
        <v>362480</v>
      </c>
      <c r="AH270" s="7">
        <f t="shared" si="71"/>
        <v>70327</v>
      </c>
      <c r="AI270">
        <f t="shared" si="72"/>
        <v>-19745</v>
      </c>
      <c r="AK270">
        <f>'EOS GE24-F23-WEBLOAD'!$AL266</f>
        <v>1722646.75</v>
      </c>
      <c r="AL270">
        <f>'GE24-F23-WEBLOAD'!$AL266</f>
        <v>1707093.75</v>
      </c>
      <c r="AM270">
        <f t="shared" si="73"/>
        <v>15553</v>
      </c>
      <c r="AO270">
        <f>'EOS GE25-F23-WEBLOAD'!AL266</f>
        <v>1725560.4644091297</v>
      </c>
      <c r="AP270">
        <f>'GE25-F23-WEBLOAD'!AL266</f>
        <v>1700876.4644091297</v>
      </c>
      <c r="AQ270">
        <f t="shared" si="74"/>
        <v>24684</v>
      </c>
      <c r="AS270" s="7"/>
    </row>
    <row r="271" spans="1:45" x14ac:dyDescent="0.25">
      <c r="A271">
        <v>2142</v>
      </c>
      <c r="B271">
        <v>1</v>
      </c>
      <c r="C271" t="s">
        <v>318</v>
      </c>
      <c r="D271" s="7">
        <f>'EOS GE24-F23-WEBLOAD'!H267</f>
        <v>15061180</v>
      </c>
      <c r="E271">
        <f>'GE24-F23-WEBLOAD'!H267</f>
        <v>14480930</v>
      </c>
      <c r="F271">
        <f t="shared" si="63"/>
        <v>580250</v>
      </c>
      <c r="H271" s="7">
        <f>'EOS GE24-F23-WEBLOAD'!N267</f>
        <v>1433213.8083211407</v>
      </c>
      <c r="I271">
        <v>1378383.9803269932</v>
      </c>
      <c r="J271">
        <f t="shared" si="64"/>
        <v>54829.827994147548</v>
      </c>
      <c r="K271" s="7"/>
      <c r="M271" s="7">
        <f>'EOS GE25-F23-WEBLOAD'!H267</f>
        <v>15016334</v>
      </c>
      <c r="N271">
        <f>'GE25-F23-WEBLOAD'!H267</f>
        <v>14154251</v>
      </c>
      <c r="O271">
        <f t="shared" si="65"/>
        <v>862083</v>
      </c>
      <c r="Q271" s="7">
        <f>'EOS GE25-F23-WEBLOAD'!N267</f>
        <v>1418896.8121313045</v>
      </c>
      <c r="R271">
        <v>1375709.8623082784</v>
      </c>
      <c r="S271">
        <f t="shared" si="66"/>
        <v>43186.94982302608</v>
      </c>
      <c r="T271" s="7"/>
      <c r="U271" s="7">
        <f>'EOS GE25-F23-WEBLOAD'!AA267</f>
        <v>1493178</v>
      </c>
      <c r="V271" s="7">
        <v>1482826</v>
      </c>
      <c r="W271" s="7">
        <f t="shared" si="67"/>
        <v>10352</v>
      </c>
      <c r="X271" s="7">
        <f>'GE25-F23-WEBLOAD'!AA267</f>
        <v>1493178</v>
      </c>
      <c r="Y271" s="7">
        <f>'GE25-F23-WEBLOAD'!AI267</f>
        <v>1482826</v>
      </c>
      <c r="Z271" s="7">
        <f t="shared" si="68"/>
        <v>10352</v>
      </c>
      <c r="AA271">
        <f t="shared" si="69"/>
        <v>0</v>
      </c>
      <c r="AC271" s="7">
        <f>'EOS GE24-F23-WEBLOAD'!AA267</f>
        <v>1493178</v>
      </c>
      <c r="AD271" s="7">
        <f>'EOS GE24-F23-WEBLOAD'!AI267</f>
        <v>1482826</v>
      </c>
      <c r="AE271" s="7">
        <f t="shared" si="70"/>
        <v>10352</v>
      </c>
      <c r="AF271" s="7">
        <f>'GE24-F23-WEBLOAD'!AA267</f>
        <v>1527640</v>
      </c>
      <c r="AG271" s="7">
        <f>'GE24-F23-WEBLOAD'!AI267</f>
        <v>1421024</v>
      </c>
      <c r="AH271" s="7">
        <f t="shared" si="71"/>
        <v>106616</v>
      </c>
      <c r="AI271">
        <f t="shared" si="72"/>
        <v>-96264</v>
      </c>
      <c r="AK271">
        <f>'EOS GE24-F23-WEBLOAD'!$AL267</f>
        <v>9603485.3203269877</v>
      </c>
      <c r="AL271">
        <f>'GE24-F23-WEBLOAD'!$AL267</f>
        <v>9463748.3203269877</v>
      </c>
      <c r="AM271">
        <f t="shared" si="73"/>
        <v>139737</v>
      </c>
      <c r="AO271">
        <f>'EOS GE25-F23-WEBLOAD'!AL267</f>
        <v>9634495.4795209952</v>
      </c>
      <c r="AP271">
        <f>'GE25-F23-WEBLOAD'!AL267</f>
        <v>9435091.0895209946</v>
      </c>
      <c r="AQ271">
        <f t="shared" si="74"/>
        <v>199404.3900000006</v>
      </c>
      <c r="AS271" s="7"/>
    </row>
    <row r="272" spans="1:45" x14ac:dyDescent="0.25">
      <c r="A272">
        <v>2143</v>
      </c>
      <c r="B272">
        <v>1</v>
      </c>
      <c r="C272" t="s">
        <v>319</v>
      </c>
      <c r="D272" s="7">
        <f>'EOS GE24-F23-WEBLOAD'!H268</f>
        <v>5740380</v>
      </c>
      <c r="E272">
        <f>'GE24-F23-WEBLOAD'!H268</f>
        <v>5519225</v>
      </c>
      <c r="F272">
        <f t="shared" si="63"/>
        <v>221155</v>
      </c>
      <c r="H272" s="7">
        <f>'EOS GE24-F23-WEBLOAD'!N268</f>
        <v>182485.3842637635</v>
      </c>
      <c r="I272">
        <v>169283.27981715702</v>
      </c>
      <c r="J272">
        <f t="shared" si="64"/>
        <v>13202.104446606478</v>
      </c>
      <c r="K272" s="7"/>
      <c r="M272" s="7">
        <f>'EOS GE25-F23-WEBLOAD'!H268</f>
        <v>5855380</v>
      </c>
      <c r="N272">
        <f>'GE25-F23-WEBLOAD'!H268</f>
        <v>5519225</v>
      </c>
      <c r="O272">
        <f t="shared" si="65"/>
        <v>336155</v>
      </c>
      <c r="Q272" s="7">
        <f>'EOS GE25-F23-WEBLOAD'!N268</f>
        <v>185727.95156032249</v>
      </c>
      <c r="R272">
        <v>172459.81481136769</v>
      </c>
      <c r="S272">
        <f t="shared" si="66"/>
        <v>13268.136748954799</v>
      </c>
      <c r="T272" s="7"/>
      <c r="U272" s="7">
        <f>'EOS GE25-F23-WEBLOAD'!AA268</f>
        <v>582241</v>
      </c>
      <c r="V272" s="7">
        <v>582241</v>
      </c>
      <c r="W272" s="7">
        <f t="shared" si="67"/>
        <v>0</v>
      </c>
      <c r="X272" s="7">
        <f>'GE25-F23-WEBLOAD'!AA268</f>
        <v>582241</v>
      </c>
      <c r="Y272" s="7">
        <f>'GE25-F23-WEBLOAD'!AI268</f>
        <v>582241</v>
      </c>
      <c r="Z272" s="7">
        <f t="shared" si="68"/>
        <v>0</v>
      </c>
      <c r="AA272">
        <f t="shared" si="69"/>
        <v>0</v>
      </c>
      <c r="AC272" s="7">
        <f>'EOS GE24-F23-WEBLOAD'!AA268</f>
        <v>582241</v>
      </c>
      <c r="AD272" s="7">
        <f>'EOS GE24-F23-WEBLOAD'!AI268</f>
        <v>582241</v>
      </c>
      <c r="AE272" s="7">
        <f t="shared" si="70"/>
        <v>0</v>
      </c>
      <c r="AF272" s="7">
        <f>'GE24-F23-WEBLOAD'!AA268</f>
        <v>582241</v>
      </c>
      <c r="AG272" s="7">
        <f>'GE24-F23-WEBLOAD'!AI268</f>
        <v>550683</v>
      </c>
      <c r="AH272" s="7">
        <f t="shared" si="71"/>
        <v>31558</v>
      </c>
      <c r="AI272">
        <f t="shared" si="72"/>
        <v>-31558</v>
      </c>
      <c r="AK272">
        <f>'EOS GE24-F23-WEBLOAD'!$AL268</f>
        <v>2511962.2798171574</v>
      </c>
      <c r="AL272">
        <f>'GE24-F23-WEBLOAD'!$AL268</f>
        <v>2487936.2798171574</v>
      </c>
      <c r="AM272">
        <f t="shared" si="73"/>
        <v>24026</v>
      </c>
      <c r="AO272">
        <f>'EOS GE25-F23-WEBLOAD'!AL268</f>
        <v>2509031.8367215777</v>
      </c>
      <c r="AP272">
        <f>'GE25-F23-WEBLOAD'!AL268</f>
        <v>2476411.0687215775</v>
      </c>
      <c r="AQ272">
        <f t="shared" si="74"/>
        <v>32620.768000000156</v>
      </c>
      <c r="AS272" s="7"/>
    </row>
    <row r="273" spans="1:45" x14ac:dyDescent="0.25">
      <c r="A273">
        <v>2144</v>
      </c>
      <c r="B273">
        <v>1</v>
      </c>
      <c r="C273" t="s">
        <v>320</v>
      </c>
      <c r="D273" s="7">
        <f>'EOS GE24-F23-WEBLOAD'!H269</f>
        <v>26287826</v>
      </c>
      <c r="E273">
        <f>'GE24-F23-WEBLOAD'!H269</f>
        <v>25275056</v>
      </c>
      <c r="F273">
        <f t="shared" si="63"/>
        <v>1012770</v>
      </c>
      <c r="H273" s="7">
        <f>'EOS GE24-F23-WEBLOAD'!N269</f>
        <v>394951</v>
      </c>
      <c r="I273">
        <v>394951</v>
      </c>
      <c r="J273">
        <f t="shared" si="64"/>
        <v>0</v>
      </c>
      <c r="K273" s="7"/>
      <c r="M273" s="7">
        <f>'EOS GE25-F23-WEBLOAD'!H269</f>
        <v>27040178</v>
      </c>
      <c r="N273">
        <f>'GE25-F23-WEBLOAD'!H269</f>
        <v>25487809</v>
      </c>
      <c r="O273">
        <f t="shared" si="65"/>
        <v>1552369</v>
      </c>
      <c r="Q273" s="7">
        <f>'EOS GE25-F23-WEBLOAD'!N269</f>
        <v>404964</v>
      </c>
      <c r="R273">
        <v>404964</v>
      </c>
      <c r="S273">
        <f t="shared" si="66"/>
        <v>0</v>
      </c>
      <c r="T273" s="7"/>
      <c r="U273" s="7">
        <f>'EOS GE25-F23-WEBLOAD'!AA269</f>
        <v>2688791</v>
      </c>
      <c r="V273" s="7">
        <v>2688791</v>
      </c>
      <c r="W273" s="7">
        <f t="shared" si="67"/>
        <v>0</v>
      </c>
      <c r="X273" s="7">
        <f>'GE25-F23-WEBLOAD'!AA269</f>
        <v>2688791</v>
      </c>
      <c r="Y273" s="7">
        <f>'GE25-F23-WEBLOAD'!AI269</f>
        <v>2688791</v>
      </c>
      <c r="Z273" s="7">
        <f t="shared" si="68"/>
        <v>0</v>
      </c>
      <c r="AA273">
        <f t="shared" si="69"/>
        <v>0</v>
      </c>
      <c r="AC273" s="7">
        <f>'EOS GE24-F23-WEBLOAD'!AA269</f>
        <v>2688791</v>
      </c>
      <c r="AD273" s="7">
        <f>'EOS GE24-F23-WEBLOAD'!AI269</f>
        <v>2688791</v>
      </c>
      <c r="AE273" s="7">
        <f t="shared" si="70"/>
        <v>0</v>
      </c>
      <c r="AF273" s="7">
        <f>'GE24-F23-WEBLOAD'!AA269</f>
        <v>2666347</v>
      </c>
      <c r="AG273" s="7">
        <f>'GE24-F23-WEBLOAD'!AI269</f>
        <v>2466912</v>
      </c>
      <c r="AH273" s="7">
        <f t="shared" si="71"/>
        <v>199435</v>
      </c>
      <c r="AI273">
        <f t="shared" si="72"/>
        <v>-199435</v>
      </c>
      <c r="AK273">
        <f>'EOS GE24-F23-WEBLOAD'!$AL269</f>
        <v>6524214</v>
      </c>
      <c r="AL273">
        <f>'GE24-F23-WEBLOAD'!$AL269</f>
        <v>6469552</v>
      </c>
      <c r="AM273">
        <f t="shared" si="73"/>
        <v>54662</v>
      </c>
      <c r="AO273">
        <f>'EOS GE25-F23-WEBLOAD'!AL269</f>
        <v>5810681.3723794296</v>
      </c>
      <c r="AP273">
        <f>'GE25-F23-WEBLOAD'!AL269</f>
        <v>5727092.3723794296</v>
      </c>
      <c r="AQ273">
        <f t="shared" si="74"/>
        <v>83589</v>
      </c>
      <c r="AS273" s="7"/>
    </row>
    <row r="274" spans="1:45" x14ac:dyDescent="0.25">
      <c r="A274">
        <v>2149</v>
      </c>
      <c r="B274">
        <v>1</v>
      </c>
      <c r="C274" t="s">
        <v>321</v>
      </c>
      <c r="D274" s="7">
        <f>'EOS GE24-F23-WEBLOAD'!H270</f>
        <v>9850440</v>
      </c>
      <c r="E274">
        <f>'GE24-F23-WEBLOAD'!H270</f>
        <v>9470940</v>
      </c>
      <c r="F274">
        <f t="shared" si="63"/>
        <v>379500</v>
      </c>
      <c r="H274" s="7">
        <f>'EOS GE24-F23-WEBLOAD'!N270</f>
        <v>425763.51463480265</v>
      </c>
      <c r="I274">
        <v>417157.82761009736</v>
      </c>
      <c r="J274">
        <f t="shared" si="64"/>
        <v>8605.6870247052866</v>
      </c>
      <c r="K274" s="7"/>
      <c r="M274" s="7">
        <f>'EOS GE25-F23-WEBLOAD'!H270</f>
        <v>10047780</v>
      </c>
      <c r="N274">
        <f>'GE25-F23-WEBLOAD'!H270</f>
        <v>9470940</v>
      </c>
      <c r="O274">
        <f t="shared" si="65"/>
        <v>576840</v>
      </c>
      <c r="Q274" s="7">
        <f>'EOS GE25-F23-WEBLOAD'!N270</f>
        <v>416005</v>
      </c>
      <c r="R274">
        <v>416005</v>
      </c>
      <c r="S274">
        <f t="shared" si="66"/>
        <v>0</v>
      </c>
      <c r="T274" s="7"/>
      <c r="U274" s="7">
        <f>'EOS GE25-F23-WEBLOAD'!AA270</f>
        <v>999120</v>
      </c>
      <c r="V274" s="7">
        <v>999120</v>
      </c>
      <c r="W274" s="7">
        <f t="shared" si="67"/>
        <v>0</v>
      </c>
      <c r="X274" s="7">
        <f>'GE25-F23-WEBLOAD'!AA270</f>
        <v>999120</v>
      </c>
      <c r="Y274" s="7">
        <f>'GE25-F23-WEBLOAD'!AI270</f>
        <v>999120</v>
      </c>
      <c r="Z274" s="7">
        <f t="shared" si="68"/>
        <v>0</v>
      </c>
      <c r="AA274">
        <f t="shared" si="69"/>
        <v>0</v>
      </c>
      <c r="AC274" s="7">
        <f>'EOS GE24-F23-WEBLOAD'!AA270</f>
        <v>999120</v>
      </c>
      <c r="AD274" s="7">
        <f>'EOS GE24-F23-WEBLOAD'!AI270</f>
        <v>999120</v>
      </c>
      <c r="AE274" s="7">
        <f t="shared" si="70"/>
        <v>0</v>
      </c>
      <c r="AF274" s="7">
        <f>'GE24-F23-WEBLOAD'!AA270</f>
        <v>999120</v>
      </c>
      <c r="AG274" s="7">
        <f>'GE24-F23-WEBLOAD'!AI270</f>
        <v>932878</v>
      </c>
      <c r="AH274" s="7">
        <f t="shared" si="71"/>
        <v>66242</v>
      </c>
      <c r="AI274">
        <f t="shared" si="72"/>
        <v>-66242</v>
      </c>
      <c r="AK274">
        <f>'EOS GE24-F23-WEBLOAD'!$AL270</f>
        <v>3252355.3276100978</v>
      </c>
      <c r="AL274">
        <f>'GE24-F23-WEBLOAD'!$AL270</f>
        <v>3203036.3276100978</v>
      </c>
      <c r="AM274">
        <f t="shared" si="73"/>
        <v>49319</v>
      </c>
      <c r="AO274">
        <f>'EOS GE25-F23-WEBLOAD'!AL270</f>
        <v>3219609.4003211409</v>
      </c>
      <c r="AP274">
        <f>'GE25-F23-WEBLOAD'!AL270</f>
        <v>3148671.0316259786</v>
      </c>
      <c r="AQ274">
        <f t="shared" si="74"/>
        <v>70938.368695162237</v>
      </c>
      <c r="AS274" s="7"/>
    </row>
    <row r="275" spans="1:45" x14ac:dyDescent="0.25">
      <c r="A275">
        <v>2155</v>
      </c>
      <c r="B275">
        <v>1</v>
      </c>
      <c r="C275" t="s">
        <v>322</v>
      </c>
      <c r="D275" s="7">
        <f>'EOS GE24-F23-WEBLOAD'!H271</f>
        <v>8812575</v>
      </c>
      <c r="E275">
        <f>'GE24-F23-WEBLOAD'!H271</f>
        <v>8473060</v>
      </c>
      <c r="F275">
        <f t="shared" si="63"/>
        <v>339515</v>
      </c>
      <c r="H275" s="7">
        <f>'EOS GE24-F23-WEBLOAD'!N271</f>
        <v>214112</v>
      </c>
      <c r="I275">
        <v>214112</v>
      </c>
      <c r="J275">
        <f t="shared" si="64"/>
        <v>0</v>
      </c>
      <c r="K275" s="7"/>
      <c r="M275" s="7">
        <f>'EOS GE25-F23-WEBLOAD'!H271</f>
        <v>9045914</v>
      </c>
      <c r="N275">
        <f>'GE25-F23-WEBLOAD'!H271</f>
        <v>8526591</v>
      </c>
      <c r="O275">
        <f t="shared" si="65"/>
        <v>519323</v>
      </c>
      <c r="Q275" s="7">
        <f>'EOS GE25-F23-WEBLOAD'!N271</f>
        <v>220080</v>
      </c>
      <c r="R275">
        <v>220080</v>
      </c>
      <c r="S275">
        <f t="shared" si="66"/>
        <v>0</v>
      </c>
      <c r="T275" s="7"/>
      <c r="U275" s="7">
        <f>'EOS GE25-F23-WEBLOAD'!AA271</f>
        <v>899498</v>
      </c>
      <c r="V275" s="7">
        <v>490010</v>
      </c>
      <c r="W275" s="7">
        <f t="shared" si="67"/>
        <v>409488</v>
      </c>
      <c r="X275" s="7">
        <f>'GE25-F23-WEBLOAD'!AA271</f>
        <v>899498</v>
      </c>
      <c r="Y275" s="7">
        <f>'GE25-F23-WEBLOAD'!AI271</f>
        <v>540423</v>
      </c>
      <c r="Z275" s="7">
        <f t="shared" si="68"/>
        <v>359075</v>
      </c>
      <c r="AA275">
        <f t="shared" si="69"/>
        <v>50413</v>
      </c>
      <c r="AC275" s="7">
        <f>'EOS GE24-F23-WEBLOAD'!AA271</f>
        <v>899498</v>
      </c>
      <c r="AD275" s="7">
        <f>'EOS GE24-F23-WEBLOAD'!AI271</f>
        <v>490010</v>
      </c>
      <c r="AE275" s="7">
        <f t="shared" si="70"/>
        <v>409488</v>
      </c>
      <c r="AF275" s="7">
        <f>'GE24-F23-WEBLOAD'!AA271</f>
        <v>893850</v>
      </c>
      <c r="AG275" s="7">
        <f>'GE24-F23-WEBLOAD'!AI271</f>
        <v>425814</v>
      </c>
      <c r="AH275" s="7">
        <f t="shared" si="71"/>
        <v>468036</v>
      </c>
      <c r="AI275">
        <f t="shared" si="72"/>
        <v>-58548</v>
      </c>
      <c r="AK275">
        <f>'EOS GE24-F23-WEBLOAD'!$AL271</f>
        <v>3797101.25</v>
      </c>
      <c r="AL275">
        <f>'GE24-F23-WEBLOAD'!$AL271</f>
        <v>3730549.25</v>
      </c>
      <c r="AM275">
        <f t="shared" si="73"/>
        <v>66552</v>
      </c>
      <c r="AO275">
        <f>'EOS GE25-F23-WEBLOAD'!AL271</f>
        <v>3856235.4021714106</v>
      </c>
      <c r="AP275">
        <f>'GE25-F23-WEBLOAD'!AL271</f>
        <v>3754696.4021714106</v>
      </c>
      <c r="AQ275">
        <f t="shared" si="74"/>
        <v>101539</v>
      </c>
      <c r="AS275" s="7"/>
    </row>
    <row r="276" spans="1:45" x14ac:dyDescent="0.25">
      <c r="A276">
        <v>2159</v>
      </c>
      <c r="B276">
        <v>1</v>
      </c>
      <c r="C276" t="s">
        <v>323</v>
      </c>
      <c r="D276" s="7">
        <f>'EOS GE24-F23-WEBLOAD'!H272</f>
        <v>3608973</v>
      </c>
      <c r="E276">
        <f>'GE24-F23-WEBLOAD'!H272</f>
        <v>3469933</v>
      </c>
      <c r="F276">
        <f t="shared" si="63"/>
        <v>139040</v>
      </c>
      <c r="H276" s="7">
        <f>'EOS GE24-F23-WEBLOAD'!N272</f>
        <v>175380</v>
      </c>
      <c r="I276">
        <v>175380</v>
      </c>
      <c r="J276">
        <f t="shared" si="64"/>
        <v>0</v>
      </c>
      <c r="K276" s="7"/>
      <c r="M276" s="7">
        <f>'EOS GE25-F23-WEBLOAD'!H272</f>
        <v>3681274</v>
      </c>
      <c r="N276">
        <f>'GE25-F23-WEBLOAD'!H272</f>
        <v>3469933</v>
      </c>
      <c r="O276">
        <f t="shared" si="65"/>
        <v>211341</v>
      </c>
      <c r="Q276" s="7">
        <f>'EOS GE25-F23-WEBLOAD'!N272</f>
        <v>178894</v>
      </c>
      <c r="R276">
        <v>178894</v>
      </c>
      <c r="S276">
        <f t="shared" si="66"/>
        <v>0</v>
      </c>
      <c r="T276" s="7"/>
      <c r="U276" s="7">
        <f>'EOS GE25-F23-WEBLOAD'!AA272</f>
        <v>366054</v>
      </c>
      <c r="V276" s="7">
        <v>284541</v>
      </c>
      <c r="W276" s="7">
        <f t="shared" si="67"/>
        <v>81513</v>
      </c>
      <c r="X276" s="7">
        <f>'GE25-F23-WEBLOAD'!AA272</f>
        <v>366054</v>
      </c>
      <c r="Y276" s="7">
        <f>'GE25-F23-WEBLOAD'!AI272</f>
        <v>305634</v>
      </c>
      <c r="Z276" s="7">
        <f t="shared" si="68"/>
        <v>60420</v>
      </c>
      <c r="AA276">
        <f t="shared" si="69"/>
        <v>21093</v>
      </c>
      <c r="AC276" s="7">
        <f>'EOS GE24-F23-WEBLOAD'!AA272</f>
        <v>366054</v>
      </c>
      <c r="AD276" s="7">
        <f>'EOS GE24-F23-WEBLOAD'!AI272</f>
        <v>284541</v>
      </c>
      <c r="AE276" s="7">
        <f t="shared" si="70"/>
        <v>81513</v>
      </c>
      <c r="AF276" s="7">
        <f>'GE24-F23-WEBLOAD'!AA272</f>
        <v>366054</v>
      </c>
      <c r="AG276" s="7">
        <f>'GE24-F23-WEBLOAD'!AI272</f>
        <v>265779</v>
      </c>
      <c r="AH276" s="7">
        <f t="shared" si="71"/>
        <v>100275</v>
      </c>
      <c r="AI276">
        <f t="shared" si="72"/>
        <v>-18762</v>
      </c>
      <c r="AK276">
        <f>'EOS GE24-F23-WEBLOAD'!$AL272</f>
        <v>2031359.75</v>
      </c>
      <c r="AL276">
        <f>'GE24-F23-WEBLOAD'!$AL272</f>
        <v>1992938.75</v>
      </c>
      <c r="AM276">
        <f t="shared" si="73"/>
        <v>38421</v>
      </c>
      <c r="AO276">
        <f>'EOS GE25-F23-WEBLOAD'!AL272</f>
        <v>1798264.5030491604</v>
      </c>
      <c r="AP276">
        <f>'GE25-F23-WEBLOAD'!AL272</f>
        <v>1740019.5030491604</v>
      </c>
      <c r="AQ276">
        <f t="shared" si="74"/>
        <v>58245</v>
      </c>
      <c r="AS276" s="7"/>
    </row>
    <row r="277" spans="1:45" x14ac:dyDescent="0.25">
      <c r="A277">
        <v>2164</v>
      </c>
      <c r="B277">
        <v>1</v>
      </c>
      <c r="C277" t="s">
        <v>324</v>
      </c>
      <c r="D277" s="7">
        <f>'EOS GE24-F23-WEBLOAD'!H273</f>
        <v>13270970</v>
      </c>
      <c r="E277">
        <f>'GE24-F23-WEBLOAD'!H273</f>
        <v>12759690</v>
      </c>
      <c r="F277">
        <f t="shared" si="63"/>
        <v>511280</v>
      </c>
      <c r="H277" s="7">
        <f>'EOS GE24-F23-WEBLOAD'!N273</f>
        <v>373476</v>
      </c>
      <c r="I277">
        <v>373476</v>
      </c>
      <c r="J277">
        <f t="shared" si="64"/>
        <v>0</v>
      </c>
      <c r="K277" s="7"/>
      <c r="M277" s="7">
        <f>'EOS GE25-F23-WEBLOAD'!H273</f>
        <v>13536835</v>
      </c>
      <c r="N277">
        <f>'GE25-F23-WEBLOAD'!H273</f>
        <v>12759690</v>
      </c>
      <c r="O277">
        <f t="shared" si="65"/>
        <v>777145</v>
      </c>
      <c r="Q277" s="7">
        <f>'EOS GE25-F23-WEBLOAD'!N273</f>
        <v>380958</v>
      </c>
      <c r="R277">
        <v>380958</v>
      </c>
      <c r="S277">
        <f t="shared" si="66"/>
        <v>0</v>
      </c>
      <c r="T277" s="7"/>
      <c r="U277" s="7">
        <f>'EOS GE25-F23-WEBLOAD'!AA273</f>
        <v>1346061</v>
      </c>
      <c r="V277" s="7">
        <v>869528</v>
      </c>
      <c r="W277" s="7">
        <f t="shared" si="67"/>
        <v>476533</v>
      </c>
      <c r="X277" s="7">
        <f>'GE25-F23-WEBLOAD'!AA273</f>
        <v>1346061</v>
      </c>
      <c r="Y277" s="7">
        <f>'GE25-F23-WEBLOAD'!AI273</f>
        <v>958986</v>
      </c>
      <c r="Z277" s="7">
        <f t="shared" si="68"/>
        <v>387075</v>
      </c>
      <c r="AA277">
        <f t="shared" si="69"/>
        <v>89458</v>
      </c>
      <c r="AC277" s="7">
        <f>'EOS GE24-F23-WEBLOAD'!AA273</f>
        <v>1346061</v>
      </c>
      <c r="AD277" s="7">
        <f>'EOS GE24-F23-WEBLOAD'!AI273</f>
        <v>869528</v>
      </c>
      <c r="AE277" s="7">
        <f t="shared" si="70"/>
        <v>476533</v>
      </c>
      <c r="AF277" s="7">
        <f>'GE24-F23-WEBLOAD'!AA273</f>
        <v>1346061</v>
      </c>
      <c r="AG277" s="7">
        <f>'GE24-F23-WEBLOAD'!AI273</f>
        <v>821359</v>
      </c>
      <c r="AH277" s="7">
        <f t="shared" si="71"/>
        <v>524702</v>
      </c>
      <c r="AI277">
        <f t="shared" si="72"/>
        <v>-48169</v>
      </c>
      <c r="AK277">
        <f>'EOS GE24-F23-WEBLOAD'!$AL273</f>
        <v>3348312</v>
      </c>
      <c r="AL277">
        <f>'GE24-F23-WEBLOAD'!$AL273</f>
        <v>3303692</v>
      </c>
      <c r="AM277">
        <f t="shared" si="73"/>
        <v>44620</v>
      </c>
      <c r="AO277">
        <f>'EOS GE25-F23-WEBLOAD'!AL273</f>
        <v>3371974.1518457197</v>
      </c>
      <c r="AP277">
        <f>'GE25-F23-WEBLOAD'!AL273</f>
        <v>3304551.1518457197</v>
      </c>
      <c r="AQ277">
        <f t="shared" si="74"/>
        <v>67423</v>
      </c>
      <c r="AS277" s="7"/>
    </row>
    <row r="278" spans="1:45" x14ac:dyDescent="0.25">
      <c r="A278">
        <v>2165</v>
      </c>
      <c r="B278">
        <v>1</v>
      </c>
      <c r="C278" t="s">
        <v>325</v>
      </c>
      <c r="D278" s="7">
        <f>'EOS GE24-F23-WEBLOAD'!H274</f>
        <v>7624812</v>
      </c>
      <c r="E278">
        <f>'GE24-F23-WEBLOAD'!H274</f>
        <v>7331057</v>
      </c>
      <c r="F278">
        <f t="shared" si="63"/>
        <v>293755</v>
      </c>
      <c r="H278" s="7">
        <f>'EOS GE24-F23-WEBLOAD'!N274</f>
        <v>392360</v>
      </c>
      <c r="I278">
        <v>392360</v>
      </c>
      <c r="J278">
        <f t="shared" si="64"/>
        <v>0</v>
      </c>
      <c r="K278" s="7"/>
      <c r="M278" s="7">
        <f>'EOS GE25-F23-WEBLOAD'!H274</f>
        <v>7630488</v>
      </c>
      <c r="N278">
        <f>'GE25-F23-WEBLOAD'!H274</f>
        <v>7192424</v>
      </c>
      <c r="O278">
        <f t="shared" si="65"/>
        <v>438064</v>
      </c>
      <c r="Q278" s="7">
        <f>'EOS GE25-F23-WEBLOAD'!N274</f>
        <v>393013</v>
      </c>
      <c r="R278">
        <v>393013</v>
      </c>
      <c r="S278">
        <f t="shared" si="66"/>
        <v>0</v>
      </c>
      <c r="T278" s="7"/>
      <c r="U278" s="7">
        <f>'EOS GE25-F23-WEBLOAD'!AA274</f>
        <v>758752</v>
      </c>
      <c r="V278" s="7">
        <v>745729</v>
      </c>
      <c r="W278" s="7">
        <f t="shared" si="67"/>
        <v>13023</v>
      </c>
      <c r="X278" s="7">
        <f>'GE25-F23-WEBLOAD'!AA274</f>
        <v>758752</v>
      </c>
      <c r="Y278" s="7">
        <f>'GE25-F23-WEBLOAD'!AI274</f>
        <v>745729</v>
      </c>
      <c r="Z278" s="7">
        <f t="shared" si="68"/>
        <v>13023</v>
      </c>
      <c r="AA278">
        <f t="shared" si="69"/>
        <v>0</v>
      </c>
      <c r="AC278" s="7">
        <f>'EOS GE24-F23-WEBLOAD'!AA274</f>
        <v>758752</v>
      </c>
      <c r="AD278" s="7">
        <f>'EOS GE24-F23-WEBLOAD'!AI274</f>
        <v>745729</v>
      </c>
      <c r="AE278" s="7">
        <f t="shared" si="70"/>
        <v>13023</v>
      </c>
      <c r="AF278" s="7">
        <f>'GE24-F23-WEBLOAD'!AA274</f>
        <v>773377</v>
      </c>
      <c r="AG278" s="7">
        <f>'GE24-F23-WEBLOAD'!AI274</f>
        <v>712660</v>
      </c>
      <c r="AH278" s="7">
        <f t="shared" si="71"/>
        <v>60717</v>
      </c>
      <c r="AI278">
        <f t="shared" si="72"/>
        <v>-47694</v>
      </c>
      <c r="AK278">
        <f>'EOS GE24-F23-WEBLOAD'!$AL274</f>
        <v>3785142.75</v>
      </c>
      <c r="AL278">
        <f>'GE24-F23-WEBLOAD'!$AL274</f>
        <v>3690811.75</v>
      </c>
      <c r="AM278">
        <f t="shared" si="73"/>
        <v>94331</v>
      </c>
      <c r="AO278">
        <f>'EOS GE25-F23-WEBLOAD'!AL274</f>
        <v>3799483.5227466896</v>
      </c>
      <c r="AP278">
        <f>'GE25-F23-WEBLOAD'!AL274</f>
        <v>3656986.5227466896</v>
      </c>
      <c r="AQ278">
        <f t="shared" si="74"/>
        <v>142497</v>
      </c>
      <c r="AS278" s="7"/>
    </row>
    <row r="279" spans="1:45" x14ac:dyDescent="0.25">
      <c r="A279">
        <v>2167</v>
      </c>
      <c r="B279">
        <v>1</v>
      </c>
      <c r="C279" t="s">
        <v>326</v>
      </c>
      <c r="D279" s="7">
        <f>'EOS GE24-F23-WEBLOAD'!H275</f>
        <v>5334941</v>
      </c>
      <c r="E279">
        <f>'GE24-F23-WEBLOAD'!H275</f>
        <v>5129406</v>
      </c>
      <c r="F279">
        <f t="shared" si="63"/>
        <v>205535</v>
      </c>
      <c r="H279" s="7">
        <f>'EOS GE24-F23-WEBLOAD'!N275</f>
        <v>225530</v>
      </c>
      <c r="I279">
        <v>225530</v>
      </c>
      <c r="J279">
        <f t="shared" si="64"/>
        <v>0</v>
      </c>
      <c r="K279" s="7"/>
      <c r="M279" s="7">
        <f>'EOS GE25-F23-WEBLOAD'!H275</f>
        <v>5434538</v>
      </c>
      <c r="N279">
        <f>'GE25-F23-WEBLOAD'!H275</f>
        <v>5122543</v>
      </c>
      <c r="O279">
        <f t="shared" si="65"/>
        <v>311995</v>
      </c>
      <c r="Q279" s="7">
        <f>'EOS GE25-F23-WEBLOAD'!N275</f>
        <v>225992</v>
      </c>
      <c r="R279">
        <v>225992</v>
      </c>
      <c r="S279">
        <f t="shared" si="66"/>
        <v>0</v>
      </c>
      <c r="T279" s="7"/>
      <c r="U279" s="7">
        <f>'EOS GE25-F23-WEBLOAD'!AA275</f>
        <v>540394</v>
      </c>
      <c r="V279" s="7">
        <v>351894</v>
      </c>
      <c r="W279" s="7">
        <f t="shared" si="67"/>
        <v>188500</v>
      </c>
      <c r="X279" s="7">
        <f>'GE25-F23-WEBLOAD'!AA275</f>
        <v>540394</v>
      </c>
      <c r="Y279" s="7">
        <f>'GE25-F23-WEBLOAD'!AI275</f>
        <v>388098</v>
      </c>
      <c r="Z279" s="7">
        <f t="shared" si="68"/>
        <v>152296</v>
      </c>
      <c r="AA279">
        <f t="shared" si="69"/>
        <v>36204</v>
      </c>
      <c r="AC279" s="7">
        <f>'EOS GE24-F23-WEBLOAD'!AA275</f>
        <v>540394</v>
      </c>
      <c r="AD279" s="7">
        <f>'EOS GE24-F23-WEBLOAD'!AI275</f>
        <v>351894</v>
      </c>
      <c r="AE279" s="7">
        <f t="shared" si="70"/>
        <v>188500</v>
      </c>
      <c r="AF279" s="7">
        <f>'GE24-F23-WEBLOAD'!AA275</f>
        <v>541118</v>
      </c>
      <c r="AG279" s="7">
        <f>'GE24-F23-WEBLOAD'!AI275</f>
        <v>353839</v>
      </c>
      <c r="AH279" s="7">
        <f t="shared" si="71"/>
        <v>187279</v>
      </c>
      <c r="AI279">
        <f t="shared" si="72"/>
        <v>1221</v>
      </c>
      <c r="AK279">
        <f>'EOS GE24-F23-WEBLOAD'!$AL275</f>
        <v>1633959</v>
      </c>
      <c r="AL279">
        <f>'GE24-F23-WEBLOAD'!$AL275</f>
        <v>1607096</v>
      </c>
      <c r="AM279">
        <f t="shared" si="73"/>
        <v>26863</v>
      </c>
      <c r="AO279">
        <f>'EOS GE25-F23-WEBLOAD'!AL275</f>
        <v>1624128.5649703704</v>
      </c>
      <c r="AP279">
        <f>'GE25-F23-WEBLOAD'!AL275</f>
        <v>1584607.5649703704</v>
      </c>
      <c r="AQ279">
        <f t="shared" si="74"/>
        <v>39521</v>
      </c>
      <c r="AS279" s="7"/>
    </row>
    <row r="280" spans="1:45" x14ac:dyDescent="0.25">
      <c r="A280">
        <v>2168</v>
      </c>
      <c r="B280">
        <v>1</v>
      </c>
      <c r="C280" t="s">
        <v>327</v>
      </c>
      <c r="D280" s="7">
        <f>'EOS GE24-F23-WEBLOAD'!H276</f>
        <v>6205777</v>
      </c>
      <c r="E280">
        <f>'GE24-F23-WEBLOAD'!H276</f>
        <v>5966692</v>
      </c>
      <c r="F280">
        <f t="shared" si="63"/>
        <v>239085</v>
      </c>
      <c r="H280" s="7">
        <f>'EOS GE24-F23-WEBLOAD'!N276</f>
        <v>225135</v>
      </c>
      <c r="I280">
        <v>225135</v>
      </c>
      <c r="J280">
        <f t="shared" si="64"/>
        <v>0</v>
      </c>
      <c r="K280" s="7"/>
      <c r="M280" s="7">
        <f>'EOS GE25-F23-WEBLOAD'!H276</f>
        <v>6337382</v>
      </c>
      <c r="N280">
        <f>'GE25-F23-WEBLOAD'!H276</f>
        <v>5973555</v>
      </c>
      <c r="O280">
        <f t="shared" si="65"/>
        <v>363827</v>
      </c>
      <c r="Q280" s="7">
        <f>'EOS GE25-F23-WEBLOAD'!N276</f>
        <v>224093</v>
      </c>
      <c r="R280">
        <v>224093</v>
      </c>
      <c r="S280">
        <f t="shared" si="66"/>
        <v>0</v>
      </c>
      <c r="T280" s="7"/>
      <c r="U280" s="7">
        <f>'EOS GE25-F23-WEBLOAD'!AA276</f>
        <v>630170</v>
      </c>
      <c r="V280" s="7">
        <v>554981</v>
      </c>
      <c r="W280" s="7">
        <f t="shared" si="67"/>
        <v>75189</v>
      </c>
      <c r="X280" s="7">
        <f>'GE25-F23-WEBLOAD'!AA276</f>
        <v>630170</v>
      </c>
      <c r="Y280" s="7">
        <f>'GE25-F23-WEBLOAD'!AI276</f>
        <v>554981</v>
      </c>
      <c r="Z280" s="7">
        <f t="shared" si="68"/>
        <v>75189</v>
      </c>
      <c r="AA280">
        <f t="shared" si="69"/>
        <v>0</v>
      </c>
      <c r="AC280" s="7">
        <f>'EOS GE24-F23-WEBLOAD'!AA276</f>
        <v>630170</v>
      </c>
      <c r="AD280" s="7">
        <f>'EOS GE24-F23-WEBLOAD'!AI276</f>
        <v>554981</v>
      </c>
      <c r="AE280" s="7">
        <f t="shared" si="70"/>
        <v>75189</v>
      </c>
      <c r="AF280" s="7">
        <f>'GE24-F23-WEBLOAD'!AA276</f>
        <v>629446</v>
      </c>
      <c r="AG280" s="7">
        <f>'GE24-F23-WEBLOAD'!AI276</f>
        <v>528944</v>
      </c>
      <c r="AH280" s="7">
        <f t="shared" si="71"/>
        <v>100502</v>
      </c>
      <c r="AI280">
        <f t="shared" si="72"/>
        <v>-25313</v>
      </c>
      <c r="AK280">
        <f>'EOS GE24-F23-WEBLOAD'!$AL276</f>
        <v>2005907</v>
      </c>
      <c r="AL280">
        <f>'GE24-F23-WEBLOAD'!$AL276</f>
        <v>1968286</v>
      </c>
      <c r="AM280">
        <f t="shared" si="73"/>
        <v>37621</v>
      </c>
      <c r="AO280">
        <f>'EOS GE25-F23-WEBLOAD'!AL276</f>
        <v>1986913.1033884697</v>
      </c>
      <c r="AP280">
        <f>'GE25-F23-WEBLOAD'!AL276</f>
        <v>1931907.1033884697</v>
      </c>
      <c r="AQ280">
        <f t="shared" si="74"/>
        <v>55006</v>
      </c>
      <c r="AS280" s="7"/>
    </row>
    <row r="281" spans="1:45" x14ac:dyDescent="0.25">
      <c r="A281">
        <v>2169</v>
      </c>
      <c r="B281">
        <v>1</v>
      </c>
      <c r="C281" t="s">
        <v>636</v>
      </c>
      <c r="D281" s="7">
        <f>'EOS GE24-F23-WEBLOAD'!H277</f>
        <v>5409533</v>
      </c>
      <c r="E281">
        <f>'GE24-F23-WEBLOAD'!H277</f>
        <v>5201125</v>
      </c>
      <c r="F281">
        <f t="shared" si="63"/>
        <v>208408</v>
      </c>
      <c r="H281" s="7">
        <f>'EOS GE24-F23-WEBLOAD'!N277</f>
        <v>243256.52806285946</v>
      </c>
      <c r="I281">
        <v>240739.15459268691</v>
      </c>
      <c r="J281">
        <f t="shared" si="64"/>
        <v>2517.373470172548</v>
      </c>
      <c r="K281" s="7"/>
      <c r="M281" s="7">
        <f>'EOS GE25-F23-WEBLOAD'!H277</f>
        <v>5507712</v>
      </c>
      <c r="N281">
        <f>'GE25-F23-WEBLOAD'!H277</f>
        <v>5191516</v>
      </c>
      <c r="O281">
        <f t="shared" si="65"/>
        <v>316196</v>
      </c>
      <c r="Q281" s="7">
        <f>'EOS GE25-F23-WEBLOAD'!N277</f>
        <v>243325.60318712515</v>
      </c>
      <c r="R281">
        <v>242621.63365730509</v>
      </c>
      <c r="S281">
        <f t="shared" si="66"/>
        <v>703.96952982005314</v>
      </c>
      <c r="T281" s="7"/>
      <c r="U281" s="7">
        <f>'EOS GE25-F23-WEBLOAD'!AA277</f>
        <v>547670</v>
      </c>
      <c r="V281" s="7">
        <v>376263</v>
      </c>
      <c r="W281" s="7">
        <f t="shared" si="67"/>
        <v>171407</v>
      </c>
      <c r="X281" s="7">
        <f>'GE25-F23-WEBLOAD'!AA277</f>
        <v>547670</v>
      </c>
      <c r="Y281" s="7">
        <f>'GE25-F23-WEBLOAD'!AI277</f>
        <v>414974</v>
      </c>
      <c r="Z281" s="7">
        <f t="shared" si="68"/>
        <v>132696</v>
      </c>
      <c r="AA281">
        <f t="shared" si="69"/>
        <v>38711</v>
      </c>
      <c r="AC281" s="7">
        <f>'EOS GE24-F23-WEBLOAD'!AA277</f>
        <v>547670</v>
      </c>
      <c r="AD281" s="7">
        <f>'EOS GE24-F23-WEBLOAD'!AI277</f>
        <v>376263</v>
      </c>
      <c r="AE281" s="7">
        <f t="shared" si="70"/>
        <v>171407</v>
      </c>
      <c r="AF281" s="7">
        <f>'GE24-F23-WEBLOAD'!AA277</f>
        <v>548683</v>
      </c>
      <c r="AG281" s="7">
        <f>'GE24-F23-WEBLOAD'!AI277</f>
        <v>344748</v>
      </c>
      <c r="AH281" s="7">
        <f t="shared" si="71"/>
        <v>203935</v>
      </c>
      <c r="AI281">
        <f t="shared" si="72"/>
        <v>-32528</v>
      </c>
      <c r="AK281">
        <f>'EOS GE24-F23-WEBLOAD'!$AL277</f>
        <v>2256960.6545926873</v>
      </c>
      <c r="AL281">
        <f>'GE24-F23-WEBLOAD'!$AL277</f>
        <v>2224524.6545926873</v>
      </c>
      <c r="AM281">
        <f t="shared" si="73"/>
        <v>32436</v>
      </c>
      <c r="AO281">
        <f>'EOS GE25-F23-WEBLOAD'!AL277</f>
        <v>2241542.4163499558</v>
      </c>
      <c r="AP281">
        <f>'GE25-F23-WEBLOAD'!AL277</f>
        <v>2197328.9403499551</v>
      </c>
      <c r="AQ281">
        <f t="shared" si="74"/>
        <v>44213.476000000723</v>
      </c>
      <c r="AS281" s="7"/>
    </row>
    <row r="282" spans="1:45" x14ac:dyDescent="0.25">
      <c r="A282">
        <v>2170</v>
      </c>
      <c r="B282">
        <v>1</v>
      </c>
      <c r="C282" t="s">
        <v>329</v>
      </c>
      <c r="D282" s="7">
        <f>'EOS GE24-F23-WEBLOAD'!H278</f>
        <v>7335009</v>
      </c>
      <c r="E282">
        <f>'GE24-F23-WEBLOAD'!H278</f>
        <v>7052419</v>
      </c>
      <c r="F282">
        <f t="shared" si="63"/>
        <v>282590</v>
      </c>
      <c r="H282" s="7">
        <f>'EOS GE24-F23-WEBLOAD'!N278</f>
        <v>283450</v>
      </c>
      <c r="I282">
        <v>283450</v>
      </c>
      <c r="J282">
        <f t="shared" si="64"/>
        <v>0</v>
      </c>
      <c r="K282" s="7"/>
      <c r="M282" s="7">
        <f>'EOS GE25-F23-WEBLOAD'!H278</f>
        <v>7445551</v>
      </c>
      <c r="N282">
        <f>'GE25-F23-WEBLOAD'!H278</f>
        <v>7018104</v>
      </c>
      <c r="O282">
        <f t="shared" si="65"/>
        <v>427447</v>
      </c>
      <c r="Q282" s="7">
        <f>'EOS GE25-F23-WEBLOAD'!N278</f>
        <v>284695</v>
      </c>
      <c r="R282">
        <v>284695</v>
      </c>
      <c r="S282">
        <f t="shared" si="66"/>
        <v>0</v>
      </c>
      <c r="T282" s="7"/>
      <c r="U282" s="7">
        <f>'EOS GE25-F23-WEBLOAD'!AA278</f>
        <v>740362</v>
      </c>
      <c r="V282" s="7">
        <v>621252</v>
      </c>
      <c r="W282" s="7">
        <f t="shared" si="67"/>
        <v>119110</v>
      </c>
      <c r="X282" s="7">
        <f>'GE25-F23-WEBLOAD'!AA278</f>
        <v>740362</v>
      </c>
      <c r="Y282" s="7">
        <f>'GE25-F23-WEBLOAD'!AI278</f>
        <v>632834</v>
      </c>
      <c r="Z282" s="7">
        <f t="shared" si="68"/>
        <v>107528</v>
      </c>
      <c r="AA282">
        <f t="shared" si="69"/>
        <v>11582</v>
      </c>
      <c r="AC282" s="7">
        <f>'EOS GE24-F23-WEBLOAD'!AA278</f>
        <v>740362</v>
      </c>
      <c r="AD282" s="7">
        <f>'EOS GE24-F23-WEBLOAD'!AI278</f>
        <v>621252</v>
      </c>
      <c r="AE282" s="7">
        <f t="shared" si="70"/>
        <v>119110</v>
      </c>
      <c r="AF282" s="7">
        <f>'GE24-F23-WEBLOAD'!AA278</f>
        <v>743982</v>
      </c>
      <c r="AG282" s="7">
        <f>'GE24-F23-WEBLOAD'!AI278</f>
        <v>585196</v>
      </c>
      <c r="AH282" s="7">
        <f t="shared" si="71"/>
        <v>158786</v>
      </c>
      <c r="AI282">
        <f t="shared" si="72"/>
        <v>-39676</v>
      </c>
      <c r="AK282">
        <f>'EOS GE24-F23-WEBLOAD'!$AL278</f>
        <v>2835320</v>
      </c>
      <c r="AL282">
        <f>'GE24-F23-WEBLOAD'!$AL278</f>
        <v>2784354</v>
      </c>
      <c r="AM282">
        <f t="shared" si="73"/>
        <v>50966</v>
      </c>
      <c r="AO282">
        <f>'EOS GE25-F23-WEBLOAD'!AL278</f>
        <v>2638876.9276508596</v>
      </c>
      <c r="AP282">
        <f>'GE25-F23-WEBLOAD'!AL278</f>
        <v>2563183.9276508596</v>
      </c>
      <c r="AQ282">
        <f t="shared" si="74"/>
        <v>75693</v>
      </c>
      <c r="AS282" s="7"/>
    </row>
    <row r="283" spans="1:45" x14ac:dyDescent="0.25">
      <c r="A283">
        <v>2171</v>
      </c>
      <c r="B283">
        <v>1</v>
      </c>
      <c r="C283" t="s">
        <v>330</v>
      </c>
      <c r="D283" s="7">
        <f>'EOS GE24-F23-WEBLOAD'!H279</f>
        <v>1858735</v>
      </c>
      <c r="E283">
        <f>'GE24-F23-WEBLOAD'!H279</f>
        <v>1787125</v>
      </c>
      <c r="F283">
        <f t="shared" si="63"/>
        <v>71610</v>
      </c>
      <c r="H283" s="7">
        <f>'EOS GE24-F23-WEBLOAD'!N279</f>
        <v>157698</v>
      </c>
      <c r="I283">
        <v>157698</v>
      </c>
      <c r="J283">
        <f t="shared" si="64"/>
        <v>0</v>
      </c>
      <c r="K283" s="7"/>
      <c r="M283" s="7">
        <f>'EOS GE25-F23-WEBLOAD'!H279</f>
        <v>1898885</v>
      </c>
      <c r="N283">
        <f>'GE25-F23-WEBLOAD'!H279</f>
        <v>1789870</v>
      </c>
      <c r="O283">
        <f t="shared" si="65"/>
        <v>109015</v>
      </c>
      <c r="Q283" s="7">
        <f>'EOS GE25-F23-WEBLOAD'!N279</f>
        <v>162392</v>
      </c>
      <c r="R283">
        <v>162392</v>
      </c>
      <c r="S283">
        <f t="shared" si="66"/>
        <v>0</v>
      </c>
      <c r="T283" s="7"/>
      <c r="U283" s="7">
        <f>'EOS GE25-F23-WEBLOAD'!AA279</f>
        <v>188819</v>
      </c>
      <c r="V283" s="7">
        <v>188819</v>
      </c>
      <c r="W283" s="7">
        <f t="shared" si="67"/>
        <v>0</v>
      </c>
      <c r="X283" s="7">
        <f>'GE25-F23-WEBLOAD'!AA279</f>
        <v>188819</v>
      </c>
      <c r="Y283" s="7">
        <f>'GE25-F23-WEBLOAD'!AI279</f>
        <v>188819</v>
      </c>
      <c r="Z283" s="7">
        <f t="shared" si="68"/>
        <v>0</v>
      </c>
      <c r="AA283">
        <f t="shared" si="69"/>
        <v>0</v>
      </c>
      <c r="AC283" s="7">
        <f>'EOS GE24-F23-WEBLOAD'!AA279</f>
        <v>188819</v>
      </c>
      <c r="AD283" s="7">
        <f>'EOS GE24-F23-WEBLOAD'!AI279</f>
        <v>188819</v>
      </c>
      <c r="AE283" s="7">
        <f t="shared" si="70"/>
        <v>0</v>
      </c>
      <c r="AF283" s="7">
        <f>'GE24-F23-WEBLOAD'!AA279</f>
        <v>188530</v>
      </c>
      <c r="AG283" s="7">
        <f>'GE24-F23-WEBLOAD'!AI279</f>
        <v>188530</v>
      </c>
      <c r="AH283" s="7">
        <f t="shared" si="71"/>
        <v>0</v>
      </c>
      <c r="AI283">
        <f t="shared" si="72"/>
        <v>0</v>
      </c>
      <c r="AK283">
        <f>'EOS GE24-F23-WEBLOAD'!$AL279</f>
        <v>1842162.1400000001</v>
      </c>
      <c r="AL283">
        <f>'GE24-F23-WEBLOAD'!$AL279</f>
        <v>1832027.1400000001</v>
      </c>
      <c r="AM283">
        <f t="shared" si="73"/>
        <v>10135</v>
      </c>
      <c r="AO283">
        <f>'EOS GE25-F23-WEBLOAD'!AL279</f>
        <v>1851924.8235942903</v>
      </c>
      <c r="AP283">
        <f>'GE25-F23-WEBLOAD'!AL279</f>
        <v>1836440.8235942903</v>
      </c>
      <c r="AQ283">
        <f t="shared" si="74"/>
        <v>15484</v>
      </c>
      <c r="AS283" s="7"/>
    </row>
    <row r="284" spans="1:45" x14ac:dyDescent="0.25">
      <c r="A284">
        <v>2172</v>
      </c>
      <c r="B284">
        <v>1</v>
      </c>
      <c r="C284" t="s">
        <v>331</v>
      </c>
      <c r="D284" s="7">
        <f>'EOS GE24-F23-WEBLOAD'!H280</f>
        <v>5213595</v>
      </c>
      <c r="E284">
        <f>'GE24-F23-WEBLOAD'!H280</f>
        <v>5012735</v>
      </c>
      <c r="F284">
        <f t="shared" si="63"/>
        <v>200860</v>
      </c>
      <c r="H284" s="7">
        <f>'EOS GE24-F23-WEBLOAD'!N280</f>
        <v>215630.18132513791</v>
      </c>
      <c r="I284">
        <v>197223.53428907171</v>
      </c>
      <c r="J284">
        <f t="shared" si="64"/>
        <v>18406.647036066192</v>
      </c>
      <c r="K284" s="7"/>
      <c r="M284" s="7">
        <f>'EOS GE25-F23-WEBLOAD'!H280</f>
        <v>5242320</v>
      </c>
      <c r="N284">
        <f>'GE25-F23-WEBLOAD'!H280</f>
        <v>4941360</v>
      </c>
      <c r="O284">
        <f t="shared" si="65"/>
        <v>300960</v>
      </c>
      <c r="Q284" s="7">
        <f>'EOS GE25-F23-WEBLOAD'!N280</f>
        <v>222047.59638945243</v>
      </c>
      <c r="R284">
        <v>202705.23012251526</v>
      </c>
      <c r="S284">
        <f t="shared" si="66"/>
        <v>19342.36626693717</v>
      </c>
      <c r="T284" s="7"/>
      <c r="U284" s="7">
        <f>'EOS GE25-F23-WEBLOAD'!AA280</f>
        <v>521280</v>
      </c>
      <c r="V284" s="7">
        <v>479359</v>
      </c>
      <c r="W284" s="7">
        <f t="shared" si="67"/>
        <v>41921</v>
      </c>
      <c r="X284" s="7">
        <f>'GE25-F23-WEBLOAD'!AA280</f>
        <v>521280</v>
      </c>
      <c r="Y284" s="7">
        <f>'GE25-F23-WEBLOAD'!AI280</f>
        <v>479359</v>
      </c>
      <c r="Z284" s="7">
        <f t="shared" si="68"/>
        <v>41921</v>
      </c>
      <c r="AA284">
        <f t="shared" si="69"/>
        <v>0</v>
      </c>
      <c r="AC284" s="7">
        <f>'EOS GE24-F23-WEBLOAD'!AA280</f>
        <v>521280</v>
      </c>
      <c r="AD284" s="7">
        <f>'EOS GE24-F23-WEBLOAD'!AI280</f>
        <v>479359</v>
      </c>
      <c r="AE284" s="7">
        <f t="shared" si="70"/>
        <v>41921</v>
      </c>
      <c r="AF284" s="7">
        <f>'GE24-F23-WEBLOAD'!AA280</f>
        <v>528810</v>
      </c>
      <c r="AG284" s="7">
        <f>'GE24-F23-WEBLOAD'!AI280</f>
        <v>455484</v>
      </c>
      <c r="AH284" s="7">
        <f t="shared" si="71"/>
        <v>73326</v>
      </c>
      <c r="AI284">
        <f t="shared" si="72"/>
        <v>-31405</v>
      </c>
      <c r="AK284">
        <f>'EOS GE24-F23-WEBLOAD'!$AL280</f>
        <v>2190940.2842890713</v>
      </c>
      <c r="AL284">
        <f>'GE24-F23-WEBLOAD'!$AL280</f>
        <v>2169446.2842890713</v>
      </c>
      <c r="AM284">
        <f t="shared" si="73"/>
        <v>21494</v>
      </c>
      <c r="AO284">
        <f>'EOS GE25-F23-WEBLOAD'!AL280</f>
        <v>2224815.4339540554</v>
      </c>
      <c r="AP284">
        <f>'GE25-F23-WEBLOAD'!AL280</f>
        <v>2193632.1959540555</v>
      </c>
      <c r="AQ284">
        <f t="shared" si="74"/>
        <v>31183.237999999896</v>
      </c>
      <c r="AS284" s="7"/>
    </row>
    <row r="285" spans="1:45" x14ac:dyDescent="0.25">
      <c r="A285">
        <v>2174</v>
      </c>
      <c r="B285">
        <v>1</v>
      </c>
      <c r="C285" t="s">
        <v>332</v>
      </c>
      <c r="D285" s="7">
        <f>'EOS GE24-F23-WEBLOAD'!H281</f>
        <v>6874608</v>
      </c>
      <c r="E285">
        <f>'GE24-F23-WEBLOAD'!H281</f>
        <v>6609755</v>
      </c>
      <c r="F285">
        <f t="shared" si="63"/>
        <v>264853</v>
      </c>
      <c r="H285" s="7">
        <f>'EOS GE24-F23-WEBLOAD'!N281</f>
        <v>352201.94883750001</v>
      </c>
      <c r="I285">
        <v>339620.69339550001</v>
      </c>
      <c r="J285">
        <f t="shared" si="64"/>
        <v>12581.255441999994</v>
      </c>
      <c r="K285" s="7"/>
      <c r="M285" s="7">
        <f>'EOS GE25-F23-WEBLOAD'!H281</f>
        <v>6970101</v>
      </c>
      <c r="N285">
        <f>'GE25-F23-WEBLOAD'!H281</f>
        <v>6569950</v>
      </c>
      <c r="O285">
        <f t="shared" si="65"/>
        <v>400151</v>
      </c>
      <c r="Q285" s="7">
        <f>'EOS GE25-F23-WEBLOAD'!N281</f>
        <v>352896.71916345868</v>
      </c>
      <c r="R285">
        <v>342327.25396499853</v>
      </c>
      <c r="S285">
        <f t="shared" si="66"/>
        <v>10569.465198460151</v>
      </c>
      <c r="T285" s="7"/>
      <c r="U285" s="7">
        <f>'EOS GE25-F23-WEBLOAD'!AA281</f>
        <v>693085</v>
      </c>
      <c r="V285" s="7">
        <v>693085</v>
      </c>
      <c r="W285" s="7">
        <f t="shared" si="67"/>
        <v>0</v>
      </c>
      <c r="X285" s="7">
        <f>'GE25-F23-WEBLOAD'!AA281</f>
        <v>693085</v>
      </c>
      <c r="Y285" s="7">
        <f>'GE25-F23-WEBLOAD'!AI281</f>
        <v>693085</v>
      </c>
      <c r="Z285" s="7">
        <f t="shared" si="68"/>
        <v>0</v>
      </c>
      <c r="AA285">
        <f t="shared" si="69"/>
        <v>0</v>
      </c>
      <c r="AC285" s="7">
        <f>'EOS GE24-F23-WEBLOAD'!AA281</f>
        <v>693085</v>
      </c>
      <c r="AD285" s="7">
        <f>'EOS GE24-F23-WEBLOAD'!AI281</f>
        <v>693085</v>
      </c>
      <c r="AE285" s="7">
        <f t="shared" si="70"/>
        <v>0</v>
      </c>
      <c r="AF285" s="7">
        <f>'GE24-F23-WEBLOAD'!AA281</f>
        <v>697284</v>
      </c>
      <c r="AG285" s="7">
        <f>'GE24-F23-WEBLOAD'!AI281</f>
        <v>628798</v>
      </c>
      <c r="AH285" s="7">
        <f t="shared" si="71"/>
        <v>68486</v>
      </c>
      <c r="AI285">
        <f t="shared" si="72"/>
        <v>-68486</v>
      </c>
      <c r="AK285">
        <f>'EOS GE24-F23-WEBLOAD'!$AL281</f>
        <v>3100086.4433954991</v>
      </c>
      <c r="AL285">
        <f>'GE24-F23-WEBLOAD'!$AL281</f>
        <v>3020764.4433954991</v>
      </c>
      <c r="AM285">
        <f t="shared" si="73"/>
        <v>79322</v>
      </c>
      <c r="AO285">
        <f>'EOS GE25-F23-WEBLOAD'!AL281</f>
        <v>3077093.9644556083</v>
      </c>
      <c r="AP285">
        <f>'GE25-F23-WEBLOAD'!AL281</f>
        <v>2962386.9464556091</v>
      </c>
      <c r="AQ285">
        <f t="shared" si="74"/>
        <v>114707.01799999923</v>
      </c>
      <c r="AS285" s="7"/>
    </row>
    <row r="286" spans="1:45" x14ac:dyDescent="0.25">
      <c r="A286">
        <v>2176</v>
      </c>
      <c r="B286">
        <v>1</v>
      </c>
      <c r="C286" t="s">
        <v>637</v>
      </c>
      <c r="D286" s="7">
        <f>'EOS GE24-F23-WEBLOAD'!H282</f>
        <v>4419850</v>
      </c>
      <c r="E286">
        <f>'GE24-F23-WEBLOAD'!H282</f>
        <v>4249570</v>
      </c>
      <c r="F286">
        <f t="shared" si="63"/>
        <v>170280</v>
      </c>
      <c r="H286" s="7">
        <f>'EOS GE24-F23-WEBLOAD'!N282</f>
        <v>281802</v>
      </c>
      <c r="I286">
        <v>281802</v>
      </c>
      <c r="J286">
        <f t="shared" si="64"/>
        <v>0</v>
      </c>
      <c r="K286" s="7"/>
      <c r="M286" s="7">
        <f>'EOS GE25-F23-WEBLOAD'!H282</f>
        <v>4508395</v>
      </c>
      <c r="N286">
        <f>'GE25-F23-WEBLOAD'!H282</f>
        <v>4249570</v>
      </c>
      <c r="O286">
        <f t="shared" si="65"/>
        <v>258825</v>
      </c>
      <c r="Q286" s="7">
        <f>'EOS GE25-F23-WEBLOAD'!N282</f>
        <v>287447</v>
      </c>
      <c r="R286">
        <v>287447</v>
      </c>
      <c r="S286">
        <f t="shared" si="66"/>
        <v>0</v>
      </c>
      <c r="T286" s="7"/>
      <c r="U286" s="7">
        <f>'EOS GE25-F23-WEBLOAD'!AA282</f>
        <v>448301</v>
      </c>
      <c r="V286" s="7">
        <v>314468</v>
      </c>
      <c r="W286" s="7">
        <f t="shared" si="67"/>
        <v>133833</v>
      </c>
      <c r="X286" s="7">
        <f>'GE25-F23-WEBLOAD'!AA282</f>
        <v>448301</v>
      </c>
      <c r="Y286" s="7">
        <f>'GE25-F23-WEBLOAD'!AI282</f>
        <v>346821</v>
      </c>
      <c r="Z286" s="7">
        <f t="shared" si="68"/>
        <v>101480</v>
      </c>
      <c r="AA286">
        <f t="shared" si="69"/>
        <v>32353</v>
      </c>
      <c r="AC286" s="7">
        <f>'EOS GE24-F23-WEBLOAD'!AA282</f>
        <v>448301</v>
      </c>
      <c r="AD286" s="7">
        <f>'EOS GE24-F23-WEBLOAD'!AI282</f>
        <v>314468</v>
      </c>
      <c r="AE286" s="7">
        <f t="shared" si="70"/>
        <v>133833</v>
      </c>
      <c r="AF286" s="7">
        <f>'GE24-F23-WEBLOAD'!AA282</f>
        <v>448301</v>
      </c>
      <c r="AG286" s="7">
        <f>'GE24-F23-WEBLOAD'!AI282</f>
        <v>281221</v>
      </c>
      <c r="AH286" s="7">
        <f t="shared" si="71"/>
        <v>167080</v>
      </c>
      <c r="AI286">
        <f t="shared" si="72"/>
        <v>-33247</v>
      </c>
      <c r="AK286">
        <f>'EOS GE24-F23-WEBLOAD'!$AL282</f>
        <v>3310724.5</v>
      </c>
      <c r="AL286">
        <f>'GE24-F23-WEBLOAD'!$AL282</f>
        <v>3255805.5</v>
      </c>
      <c r="AM286">
        <f t="shared" si="73"/>
        <v>54919</v>
      </c>
      <c r="AO286">
        <f>'EOS GE25-F23-WEBLOAD'!AL282</f>
        <v>3337933.9920447897</v>
      </c>
      <c r="AP286">
        <f>'GE25-F23-WEBLOAD'!AL282</f>
        <v>3254679.9920447897</v>
      </c>
      <c r="AQ286">
        <f t="shared" si="74"/>
        <v>83254</v>
      </c>
      <c r="AS286" s="7"/>
    </row>
    <row r="287" spans="1:45" x14ac:dyDescent="0.25">
      <c r="A287">
        <v>2180</v>
      </c>
      <c r="B287">
        <v>1</v>
      </c>
      <c r="C287" t="s">
        <v>334</v>
      </c>
      <c r="D287" s="7">
        <f>'EOS GE24-F23-WEBLOAD'!H283</f>
        <v>4963765</v>
      </c>
      <c r="E287">
        <f>'GE24-F23-WEBLOAD'!H283</f>
        <v>4772530</v>
      </c>
      <c r="F287">
        <f t="shared" si="63"/>
        <v>191235</v>
      </c>
      <c r="H287" s="7">
        <f>'EOS GE24-F23-WEBLOAD'!N283</f>
        <v>352006.94845000003</v>
      </c>
      <c r="I287">
        <v>299018.81319399999</v>
      </c>
      <c r="J287">
        <f t="shared" si="64"/>
        <v>52988.135256000038</v>
      </c>
      <c r="K287" s="7"/>
      <c r="M287" s="7">
        <f>'EOS GE25-F23-WEBLOAD'!H283</f>
        <v>5502980</v>
      </c>
      <c r="N287">
        <f>'GE25-F23-WEBLOAD'!H283</f>
        <v>5187055</v>
      </c>
      <c r="O287">
        <f t="shared" si="65"/>
        <v>315925</v>
      </c>
      <c r="Q287" s="7">
        <f>'EOS GE25-F23-WEBLOAD'!N283</f>
        <v>337678.94744414138</v>
      </c>
      <c r="R287">
        <v>295003.6126709535</v>
      </c>
      <c r="S287">
        <f t="shared" si="66"/>
        <v>42675.334773187875</v>
      </c>
      <c r="T287" s="7"/>
      <c r="U287" s="7">
        <f>'EOS GE25-F23-WEBLOAD'!AA283</f>
        <v>547199</v>
      </c>
      <c r="V287" s="7">
        <v>378568</v>
      </c>
      <c r="W287" s="7">
        <f t="shared" si="67"/>
        <v>168631</v>
      </c>
      <c r="X287" s="7">
        <f>'GE25-F23-WEBLOAD'!AA283</f>
        <v>547199</v>
      </c>
      <c r="Y287" s="7">
        <f>'GE25-F23-WEBLOAD'!AI283</f>
        <v>417515</v>
      </c>
      <c r="Z287" s="7">
        <f t="shared" si="68"/>
        <v>129684</v>
      </c>
      <c r="AA287">
        <f t="shared" si="69"/>
        <v>38947</v>
      </c>
      <c r="AC287" s="7">
        <f>'EOS GE24-F23-WEBLOAD'!AA283</f>
        <v>547199</v>
      </c>
      <c r="AD287" s="7">
        <f>'EOS GE24-F23-WEBLOAD'!AI283</f>
        <v>378568</v>
      </c>
      <c r="AE287" s="7">
        <f t="shared" si="70"/>
        <v>168631</v>
      </c>
      <c r="AF287" s="7">
        <f>'GE24-F23-WEBLOAD'!AA283</f>
        <v>503470</v>
      </c>
      <c r="AG287" s="7">
        <f>'GE24-F23-WEBLOAD'!AI283</f>
        <v>374309</v>
      </c>
      <c r="AH287" s="7">
        <f t="shared" si="71"/>
        <v>129161</v>
      </c>
      <c r="AI287">
        <f t="shared" si="72"/>
        <v>39470</v>
      </c>
      <c r="AK287">
        <f>'EOS GE24-F23-WEBLOAD'!$AL283</f>
        <v>3207859.5631940002</v>
      </c>
      <c r="AL287">
        <f>'GE24-F23-WEBLOAD'!$AL283</f>
        <v>3151034.5631940002</v>
      </c>
      <c r="AM287">
        <f t="shared" si="73"/>
        <v>56825</v>
      </c>
      <c r="AO287">
        <f>'EOS GE25-F23-WEBLOAD'!AL283</f>
        <v>3159169.635504324</v>
      </c>
      <c r="AP287">
        <f>'GE25-F23-WEBLOAD'!AL283</f>
        <v>3086971.6755043231</v>
      </c>
      <c r="AQ287">
        <f t="shared" si="74"/>
        <v>72197.960000000894</v>
      </c>
      <c r="AS287" s="7"/>
    </row>
    <row r="288" spans="1:45" x14ac:dyDescent="0.25">
      <c r="A288">
        <v>2184</v>
      </c>
      <c r="B288">
        <v>1</v>
      </c>
      <c r="C288" t="s">
        <v>335</v>
      </c>
      <c r="D288" s="7">
        <f>'EOS GE24-F23-WEBLOAD'!H284</f>
        <v>9019577</v>
      </c>
      <c r="E288">
        <f>'GE24-F23-WEBLOAD'!H284</f>
        <v>8672087</v>
      </c>
      <c r="F288">
        <f t="shared" si="63"/>
        <v>347490</v>
      </c>
      <c r="H288" s="7">
        <f>'EOS GE24-F23-WEBLOAD'!N284</f>
        <v>279509</v>
      </c>
      <c r="I288">
        <v>279509</v>
      </c>
      <c r="J288">
        <f t="shared" si="64"/>
        <v>0</v>
      </c>
      <c r="K288" s="7"/>
      <c r="M288" s="7">
        <f>'EOS GE25-F23-WEBLOAD'!H284</f>
        <v>9200272</v>
      </c>
      <c r="N288">
        <f>'GE25-F23-WEBLOAD'!H284</f>
        <v>8672087</v>
      </c>
      <c r="O288">
        <f t="shared" si="65"/>
        <v>528185</v>
      </c>
      <c r="Q288" s="7">
        <f>'EOS GE25-F23-WEBLOAD'!N284</f>
        <v>285109</v>
      </c>
      <c r="R288">
        <v>285109</v>
      </c>
      <c r="S288">
        <f t="shared" si="66"/>
        <v>0</v>
      </c>
      <c r="T288" s="7"/>
      <c r="U288" s="7">
        <f>'EOS GE25-F23-WEBLOAD'!AA284</f>
        <v>914846</v>
      </c>
      <c r="V288" s="7">
        <v>704197</v>
      </c>
      <c r="W288" s="7">
        <f t="shared" si="67"/>
        <v>210649</v>
      </c>
      <c r="X288" s="7">
        <f>'GE25-F23-WEBLOAD'!AA284</f>
        <v>914846</v>
      </c>
      <c r="Y288" s="7">
        <f>'GE25-F23-WEBLOAD'!AI284</f>
        <v>761621</v>
      </c>
      <c r="Z288" s="7">
        <f t="shared" si="68"/>
        <v>153225</v>
      </c>
      <c r="AA288">
        <f t="shared" si="69"/>
        <v>57424</v>
      </c>
      <c r="AC288" s="7">
        <f>'EOS GE24-F23-WEBLOAD'!AA284</f>
        <v>914846</v>
      </c>
      <c r="AD288" s="7">
        <f>'EOS GE24-F23-WEBLOAD'!AI284</f>
        <v>704197</v>
      </c>
      <c r="AE288" s="7">
        <f t="shared" si="70"/>
        <v>210649</v>
      </c>
      <c r="AF288" s="7">
        <f>'GE24-F23-WEBLOAD'!AA284</f>
        <v>914846</v>
      </c>
      <c r="AG288" s="7">
        <f>'GE24-F23-WEBLOAD'!AI284</f>
        <v>688082</v>
      </c>
      <c r="AH288" s="7">
        <f t="shared" si="71"/>
        <v>226764</v>
      </c>
      <c r="AI288">
        <f t="shared" si="72"/>
        <v>-16115</v>
      </c>
      <c r="AK288">
        <f>'EOS GE24-F23-WEBLOAD'!$AL284</f>
        <v>2998167.25</v>
      </c>
      <c r="AL288">
        <f>'GE24-F23-WEBLOAD'!$AL284</f>
        <v>2960779.25</v>
      </c>
      <c r="AM288">
        <f t="shared" si="73"/>
        <v>37388</v>
      </c>
      <c r="AO288">
        <f>'EOS GE25-F23-WEBLOAD'!AL284</f>
        <v>3016473.3860154692</v>
      </c>
      <c r="AP288">
        <f>'GE25-F23-WEBLOAD'!AL284</f>
        <v>2959874.3860154692</v>
      </c>
      <c r="AQ288">
        <f t="shared" si="74"/>
        <v>56599</v>
      </c>
      <c r="AS288" s="7"/>
    </row>
    <row r="289" spans="1:45" x14ac:dyDescent="0.25">
      <c r="A289">
        <v>2190</v>
      </c>
      <c r="B289">
        <v>1</v>
      </c>
      <c r="C289" t="s">
        <v>336</v>
      </c>
      <c r="D289" s="7">
        <f>'EOS GE24-F23-WEBLOAD'!H285</f>
        <v>4805302</v>
      </c>
      <c r="E289">
        <f>'GE24-F23-WEBLOAD'!H285</f>
        <v>4620172</v>
      </c>
      <c r="F289">
        <f t="shared" si="63"/>
        <v>185130</v>
      </c>
      <c r="H289" s="7">
        <f>'EOS GE24-F23-WEBLOAD'!N285</f>
        <v>215356</v>
      </c>
      <c r="I289">
        <v>215356</v>
      </c>
      <c r="J289">
        <f t="shared" si="64"/>
        <v>0</v>
      </c>
      <c r="K289" s="7"/>
      <c r="M289" s="7">
        <f>'EOS GE25-F23-WEBLOAD'!H285</f>
        <v>5032627</v>
      </c>
      <c r="N289">
        <f>'GE25-F23-WEBLOAD'!H285</f>
        <v>4743706</v>
      </c>
      <c r="O289">
        <f t="shared" si="65"/>
        <v>288921</v>
      </c>
      <c r="Q289" s="7">
        <f>'EOS GE25-F23-WEBLOAD'!N285</f>
        <v>223761</v>
      </c>
      <c r="R289">
        <v>223761</v>
      </c>
      <c r="S289">
        <f t="shared" si="66"/>
        <v>0</v>
      </c>
      <c r="T289" s="7"/>
      <c r="U289" s="7">
        <f>'EOS GE25-F23-WEBLOAD'!AA285</f>
        <v>500429</v>
      </c>
      <c r="V289" s="7">
        <v>353085</v>
      </c>
      <c r="W289" s="7">
        <f t="shared" si="67"/>
        <v>147344</v>
      </c>
      <c r="X289" s="7">
        <f>'GE25-F23-WEBLOAD'!AA285</f>
        <v>500429</v>
      </c>
      <c r="Y289" s="7">
        <f>'GE25-F23-WEBLOAD'!AI285</f>
        <v>389411</v>
      </c>
      <c r="Z289" s="7">
        <f t="shared" si="68"/>
        <v>111018</v>
      </c>
      <c r="AA289">
        <f t="shared" si="69"/>
        <v>36326</v>
      </c>
      <c r="AC289" s="7">
        <f>'EOS GE24-F23-WEBLOAD'!AA285</f>
        <v>500429</v>
      </c>
      <c r="AD289" s="7">
        <f>'EOS GE24-F23-WEBLOAD'!AI285</f>
        <v>353085</v>
      </c>
      <c r="AE289" s="7">
        <f t="shared" si="70"/>
        <v>147344</v>
      </c>
      <c r="AF289" s="7">
        <f>'GE24-F23-WEBLOAD'!AA285</f>
        <v>487397</v>
      </c>
      <c r="AG289" s="7">
        <f>'GE24-F23-WEBLOAD'!AI285</f>
        <v>334302</v>
      </c>
      <c r="AH289" s="7">
        <f t="shared" si="71"/>
        <v>153095</v>
      </c>
      <c r="AI289">
        <f t="shared" si="72"/>
        <v>-5751</v>
      </c>
      <c r="AK289">
        <f>'EOS GE24-F23-WEBLOAD'!$AL285</f>
        <v>2814356.75</v>
      </c>
      <c r="AL289">
        <f>'GE24-F23-WEBLOAD'!$AL285</f>
        <v>2769131.75</v>
      </c>
      <c r="AM289">
        <f t="shared" si="73"/>
        <v>45225</v>
      </c>
      <c r="AO289">
        <f>'EOS GE25-F23-WEBLOAD'!AL285</f>
        <v>2845079.0060366197</v>
      </c>
      <c r="AP289">
        <f>'GE25-F23-WEBLOAD'!AL285</f>
        <v>2779755.5077853659</v>
      </c>
      <c r="AQ289">
        <f t="shared" si="74"/>
        <v>65323.498251253739</v>
      </c>
      <c r="AS289" s="7"/>
    </row>
    <row r="290" spans="1:45" x14ac:dyDescent="0.25">
      <c r="A290">
        <v>2198</v>
      </c>
      <c r="B290">
        <v>1</v>
      </c>
      <c r="C290" t="s">
        <v>337</v>
      </c>
      <c r="D290" s="7">
        <f>'EOS GE24-F23-WEBLOAD'!H286</f>
        <v>4585451</v>
      </c>
      <c r="E290">
        <f>'GE24-F23-WEBLOAD'!H286</f>
        <v>4408791</v>
      </c>
      <c r="F290">
        <f t="shared" si="63"/>
        <v>176660</v>
      </c>
      <c r="H290" s="7">
        <f>'EOS GE24-F23-WEBLOAD'!N286</f>
        <v>203340.29044836987</v>
      </c>
      <c r="I290">
        <v>185782.71103315233</v>
      </c>
      <c r="J290">
        <f t="shared" si="64"/>
        <v>17557.579415217537</v>
      </c>
      <c r="K290" s="7"/>
      <c r="M290" s="7">
        <f>'EOS GE25-F23-WEBLOAD'!H286</f>
        <v>4607417</v>
      </c>
      <c r="N290">
        <f>'GE25-F23-WEBLOAD'!H286</f>
        <v>4342906</v>
      </c>
      <c r="O290">
        <f t="shared" si="65"/>
        <v>264511</v>
      </c>
      <c r="Q290" s="7">
        <f>'EOS GE25-F23-WEBLOAD'!N286</f>
        <v>207712.12500148136</v>
      </c>
      <c r="R290">
        <v>190440.70500077031</v>
      </c>
      <c r="S290">
        <f t="shared" si="66"/>
        <v>17271.420000711048</v>
      </c>
      <c r="T290" s="7"/>
      <c r="U290" s="7">
        <f>'EOS GE25-F23-WEBLOAD'!AA286</f>
        <v>458147</v>
      </c>
      <c r="V290" s="7">
        <v>402042</v>
      </c>
      <c r="W290" s="7">
        <f t="shared" si="67"/>
        <v>56105</v>
      </c>
      <c r="X290" s="7">
        <f>'GE25-F23-WEBLOAD'!AA286</f>
        <v>458147</v>
      </c>
      <c r="Y290" s="7">
        <f>'GE25-F23-WEBLOAD'!AI286</f>
        <v>402042</v>
      </c>
      <c r="Z290" s="7">
        <f t="shared" si="68"/>
        <v>56105</v>
      </c>
      <c r="AA290">
        <f t="shared" si="69"/>
        <v>0</v>
      </c>
      <c r="AC290" s="7">
        <f>'EOS GE24-F23-WEBLOAD'!AA286</f>
        <v>458147</v>
      </c>
      <c r="AD290" s="7">
        <f>'EOS GE24-F23-WEBLOAD'!AI286</f>
        <v>402042</v>
      </c>
      <c r="AE290" s="7">
        <f t="shared" si="70"/>
        <v>56105</v>
      </c>
      <c r="AF290" s="7">
        <f>'GE24-F23-WEBLOAD'!AA286</f>
        <v>465098</v>
      </c>
      <c r="AG290" s="7">
        <f>'GE24-F23-WEBLOAD'!AI286</f>
        <v>384307</v>
      </c>
      <c r="AH290" s="7">
        <f t="shared" si="71"/>
        <v>80791</v>
      </c>
      <c r="AI290">
        <f t="shared" si="72"/>
        <v>-24686</v>
      </c>
      <c r="AK290">
        <f>'EOS GE24-F23-WEBLOAD'!$AL286</f>
        <v>1803385.9610331524</v>
      </c>
      <c r="AL290">
        <f>'GE24-F23-WEBLOAD'!$AL286</f>
        <v>1778539.9610331524</v>
      </c>
      <c r="AM290">
        <f t="shared" si="73"/>
        <v>24846</v>
      </c>
      <c r="AO290">
        <f>'EOS GE25-F23-WEBLOAD'!AL286</f>
        <v>1818402.9107744899</v>
      </c>
      <c r="AP290">
        <f>'GE25-F23-WEBLOAD'!AL286</f>
        <v>1782415.4847744899</v>
      </c>
      <c r="AQ290">
        <f t="shared" si="74"/>
        <v>35987.425999999978</v>
      </c>
      <c r="AS290" s="7"/>
    </row>
    <row r="291" spans="1:45" x14ac:dyDescent="0.25">
      <c r="A291">
        <v>2215</v>
      </c>
      <c r="B291">
        <v>1</v>
      </c>
      <c r="C291" t="s">
        <v>338</v>
      </c>
      <c r="D291" s="7">
        <f>'EOS GE24-F23-WEBLOAD'!H287</f>
        <v>1865873</v>
      </c>
      <c r="E291">
        <f>'GE24-F23-WEBLOAD'!H287</f>
        <v>1793988</v>
      </c>
      <c r="F291">
        <f t="shared" si="63"/>
        <v>71885</v>
      </c>
      <c r="H291" s="7">
        <f>'EOS GE24-F23-WEBLOAD'!N287</f>
        <v>120167</v>
      </c>
      <c r="I291">
        <v>120167</v>
      </c>
      <c r="J291">
        <f t="shared" si="64"/>
        <v>0</v>
      </c>
      <c r="K291" s="7"/>
      <c r="M291" s="7">
        <f>'EOS GE25-F23-WEBLOAD'!H287</f>
        <v>1903253</v>
      </c>
      <c r="N291">
        <f>'GE25-F23-WEBLOAD'!H287</f>
        <v>1793988</v>
      </c>
      <c r="O291">
        <f t="shared" si="65"/>
        <v>109265</v>
      </c>
      <c r="Q291" s="7">
        <f>'EOS GE25-F23-WEBLOAD'!N287</f>
        <v>122574</v>
      </c>
      <c r="R291">
        <v>122574</v>
      </c>
      <c r="S291">
        <f t="shared" si="66"/>
        <v>0</v>
      </c>
      <c r="T291" s="7"/>
      <c r="U291" s="7">
        <f>'EOS GE25-F23-WEBLOAD'!AA287</f>
        <v>189254</v>
      </c>
      <c r="V291" s="7">
        <v>99154</v>
      </c>
      <c r="W291" s="7">
        <f t="shared" si="67"/>
        <v>90100</v>
      </c>
      <c r="X291" s="7">
        <f>'GE25-F23-WEBLOAD'!AA287</f>
        <v>189254</v>
      </c>
      <c r="Y291" s="7">
        <f>'GE25-F23-WEBLOAD'!AI287</f>
        <v>109355</v>
      </c>
      <c r="Z291" s="7">
        <f t="shared" si="68"/>
        <v>79899</v>
      </c>
      <c r="AA291">
        <f t="shared" si="69"/>
        <v>10201</v>
      </c>
      <c r="AC291" s="7">
        <f>'EOS GE24-F23-WEBLOAD'!AA287</f>
        <v>189254</v>
      </c>
      <c r="AD291" s="7">
        <f>'EOS GE24-F23-WEBLOAD'!AI287</f>
        <v>99154</v>
      </c>
      <c r="AE291" s="7">
        <f t="shared" si="70"/>
        <v>90100</v>
      </c>
      <c r="AF291" s="7">
        <f>'GE24-F23-WEBLOAD'!AA287</f>
        <v>189254</v>
      </c>
      <c r="AG291" s="7">
        <f>'GE24-F23-WEBLOAD'!AI287</f>
        <v>91542</v>
      </c>
      <c r="AH291" s="7">
        <f t="shared" si="71"/>
        <v>97712</v>
      </c>
      <c r="AI291">
        <f t="shared" si="72"/>
        <v>-7612</v>
      </c>
      <c r="AK291">
        <f>'EOS GE24-F23-WEBLOAD'!$AL287</f>
        <v>1461834.75</v>
      </c>
      <c r="AL291">
        <f>'GE24-F23-WEBLOAD'!$AL287</f>
        <v>1435349.75</v>
      </c>
      <c r="AM291">
        <f t="shared" si="73"/>
        <v>26485</v>
      </c>
      <c r="AO291">
        <f>'EOS GE25-F23-WEBLOAD'!AL287</f>
        <v>1449027.96935585</v>
      </c>
      <c r="AP291">
        <f>'GE25-F23-WEBLOAD'!AL287</f>
        <v>1410267.96935585</v>
      </c>
      <c r="AQ291">
        <f t="shared" si="74"/>
        <v>38760</v>
      </c>
      <c r="AS291" s="7"/>
    </row>
    <row r="292" spans="1:45" x14ac:dyDescent="0.25">
      <c r="A292">
        <v>2310</v>
      </c>
      <c r="B292">
        <v>1</v>
      </c>
      <c r="C292" t="s">
        <v>339</v>
      </c>
      <c r="D292" s="7">
        <f>'EOS GE24-F23-WEBLOAD'!H288</f>
        <v>8244390</v>
      </c>
      <c r="E292">
        <f>'GE24-F23-WEBLOAD'!H288</f>
        <v>7926765</v>
      </c>
      <c r="F292">
        <f t="shared" si="63"/>
        <v>317625</v>
      </c>
      <c r="H292" s="7">
        <f>'EOS GE24-F23-WEBLOAD'!N288</f>
        <v>243813</v>
      </c>
      <c r="I292">
        <v>243813</v>
      </c>
      <c r="J292">
        <f t="shared" si="64"/>
        <v>0</v>
      </c>
      <c r="K292" s="7"/>
      <c r="M292" s="7">
        <f>'EOS GE25-F23-WEBLOAD'!H288</f>
        <v>8240636</v>
      </c>
      <c r="N292">
        <f>'GE25-F23-WEBLOAD'!H288</f>
        <v>7767543</v>
      </c>
      <c r="O292">
        <f t="shared" si="65"/>
        <v>473093</v>
      </c>
      <c r="Q292" s="7">
        <f>'EOS GE25-F23-WEBLOAD'!N288</f>
        <v>247630</v>
      </c>
      <c r="R292">
        <v>247630</v>
      </c>
      <c r="S292">
        <f t="shared" si="66"/>
        <v>0</v>
      </c>
      <c r="T292" s="7"/>
      <c r="U292" s="7">
        <f>'EOS GE25-F23-WEBLOAD'!AA288</f>
        <v>819423</v>
      </c>
      <c r="V292" s="7">
        <v>720318</v>
      </c>
      <c r="W292" s="7">
        <f t="shared" si="67"/>
        <v>99105</v>
      </c>
      <c r="X292" s="7">
        <f>'GE25-F23-WEBLOAD'!AA288</f>
        <v>819423</v>
      </c>
      <c r="Y292" s="7">
        <f>'GE25-F23-WEBLOAD'!AI288</f>
        <v>720318</v>
      </c>
      <c r="Z292" s="7">
        <f t="shared" si="68"/>
        <v>99105</v>
      </c>
      <c r="AA292">
        <f t="shared" si="69"/>
        <v>0</v>
      </c>
      <c r="AC292" s="7">
        <f>'EOS GE24-F23-WEBLOAD'!AA288</f>
        <v>819423</v>
      </c>
      <c r="AD292" s="7">
        <f>'EOS GE24-F23-WEBLOAD'!AI288</f>
        <v>720318</v>
      </c>
      <c r="AE292" s="7">
        <f t="shared" si="70"/>
        <v>99105</v>
      </c>
      <c r="AF292" s="7">
        <f>'GE24-F23-WEBLOAD'!AA288</f>
        <v>836220</v>
      </c>
      <c r="AG292" s="7">
        <f>'GE24-F23-WEBLOAD'!AI288</f>
        <v>683192</v>
      </c>
      <c r="AH292" s="7">
        <f t="shared" si="71"/>
        <v>153028</v>
      </c>
      <c r="AI292">
        <f t="shared" si="72"/>
        <v>-53923</v>
      </c>
      <c r="AK292">
        <f>'EOS GE24-F23-WEBLOAD'!$AL288</f>
        <v>2686343.5</v>
      </c>
      <c r="AL292">
        <f>'GE24-F23-WEBLOAD'!$AL288</f>
        <v>2636897.5</v>
      </c>
      <c r="AM292">
        <f t="shared" si="73"/>
        <v>49446</v>
      </c>
      <c r="AO292">
        <f>'EOS GE25-F23-WEBLOAD'!AL288</f>
        <v>2669816.5085500106</v>
      </c>
      <c r="AP292">
        <f>'GE25-F23-WEBLOAD'!AL288</f>
        <v>2595706.5085500106</v>
      </c>
      <c r="AQ292">
        <f t="shared" si="74"/>
        <v>74110</v>
      </c>
      <c r="AS292" s="7"/>
    </row>
    <row r="293" spans="1:45" x14ac:dyDescent="0.25">
      <c r="A293">
        <v>2311</v>
      </c>
      <c r="B293">
        <v>1</v>
      </c>
      <c r="C293" t="s">
        <v>340</v>
      </c>
      <c r="D293" s="7">
        <f>'EOS GE24-F23-WEBLOAD'!H289</f>
        <v>3764581</v>
      </c>
      <c r="E293">
        <f>'GE24-F23-WEBLOAD'!H289</f>
        <v>3619546</v>
      </c>
      <c r="F293">
        <f t="shared" si="63"/>
        <v>145035</v>
      </c>
      <c r="H293" s="7">
        <f>'EOS GE24-F23-WEBLOAD'!N289</f>
        <v>215204</v>
      </c>
      <c r="I293">
        <v>215204</v>
      </c>
      <c r="J293">
        <f t="shared" si="64"/>
        <v>0</v>
      </c>
      <c r="K293" s="7"/>
      <c r="M293" s="7">
        <f>'EOS GE25-F23-WEBLOAD'!H289</f>
        <v>3918634</v>
      </c>
      <c r="N293">
        <f>'GE25-F23-WEBLOAD'!H289</f>
        <v>3693667</v>
      </c>
      <c r="O293">
        <f t="shared" si="65"/>
        <v>224967</v>
      </c>
      <c r="Q293" s="7">
        <f>'EOS GE25-F23-WEBLOAD'!N289</f>
        <v>221852</v>
      </c>
      <c r="R293">
        <v>221852</v>
      </c>
      <c r="S293">
        <f t="shared" si="66"/>
        <v>0</v>
      </c>
      <c r="T293" s="7"/>
      <c r="U293" s="7">
        <f>'EOS GE25-F23-WEBLOAD'!AA289</f>
        <v>389657</v>
      </c>
      <c r="V293" s="7">
        <v>389657</v>
      </c>
      <c r="W293" s="7">
        <f t="shared" si="67"/>
        <v>0</v>
      </c>
      <c r="X293" s="7">
        <f>'GE25-F23-WEBLOAD'!AA289</f>
        <v>389657</v>
      </c>
      <c r="Y293" s="7">
        <f>'GE25-F23-WEBLOAD'!AI289</f>
        <v>389657</v>
      </c>
      <c r="Z293" s="7">
        <f t="shared" si="68"/>
        <v>0</v>
      </c>
      <c r="AA293">
        <f t="shared" si="69"/>
        <v>0</v>
      </c>
      <c r="AC293" s="7">
        <f>'EOS GE24-F23-WEBLOAD'!AA289</f>
        <v>389657</v>
      </c>
      <c r="AD293" s="7">
        <f>'EOS GE24-F23-WEBLOAD'!AI289</f>
        <v>389657</v>
      </c>
      <c r="AE293" s="7">
        <f t="shared" si="70"/>
        <v>0</v>
      </c>
      <c r="AF293" s="7">
        <f>'GE24-F23-WEBLOAD'!AA289</f>
        <v>381838</v>
      </c>
      <c r="AG293" s="7">
        <f>'GE24-F23-WEBLOAD'!AI289</f>
        <v>381838</v>
      </c>
      <c r="AH293" s="7">
        <f t="shared" si="71"/>
        <v>0</v>
      </c>
      <c r="AI293">
        <f t="shared" si="72"/>
        <v>0</v>
      </c>
      <c r="AK293">
        <f>'EOS GE24-F23-WEBLOAD'!$AL289</f>
        <v>1871658</v>
      </c>
      <c r="AL293">
        <f>'GE24-F23-WEBLOAD'!$AL289</f>
        <v>1832129</v>
      </c>
      <c r="AM293">
        <f t="shared" si="73"/>
        <v>39529</v>
      </c>
      <c r="AO293">
        <f>'EOS GE25-F23-WEBLOAD'!AL289</f>
        <v>1918751.6659794198</v>
      </c>
      <c r="AP293">
        <f>'GE25-F23-WEBLOAD'!AL289</f>
        <v>1857991.6659794198</v>
      </c>
      <c r="AQ293">
        <f t="shared" si="74"/>
        <v>60760</v>
      </c>
      <c r="AS293" s="7"/>
    </row>
    <row r="294" spans="1:45" x14ac:dyDescent="0.25">
      <c r="A294">
        <v>2342</v>
      </c>
      <c r="B294">
        <v>1</v>
      </c>
      <c r="C294" t="s">
        <v>341</v>
      </c>
      <c r="D294" s="7">
        <f>'EOS GE24-F23-WEBLOAD'!H290</f>
        <v>6021617</v>
      </c>
      <c r="E294">
        <f>'GE24-F23-WEBLOAD'!H290</f>
        <v>5789627</v>
      </c>
      <c r="F294">
        <f t="shared" si="63"/>
        <v>231990</v>
      </c>
      <c r="H294" s="7">
        <f>'EOS GE24-F23-WEBLOAD'!N290</f>
        <v>307973.72990502382</v>
      </c>
      <c r="I294">
        <v>300902.97955061239</v>
      </c>
      <c r="J294">
        <f t="shared" si="64"/>
        <v>7070.7503544114297</v>
      </c>
      <c r="K294" s="7"/>
      <c r="M294" s="7">
        <f>'EOS GE25-F23-WEBLOAD'!H290</f>
        <v>6142252</v>
      </c>
      <c r="N294">
        <f>'GE25-F23-WEBLOAD'!H290</f>
        <v>5789627</v>
      </c>
      <c r="O294">
        <f t="shared" si="65"/>
        <v>352625</v>
      </c>
      <c r="Q294" s="7">
        <f>'EOS GE25-F23-WEBLOAD'!N290</f>
        <v>307464.82992444496</v>
      </c>
      <c r="R294">
        <v>303458.35156071139</v>
      </c>
      <c r="S294">
        <f t="shared" si="66"/>
        <v>4006.478363733564</v>
      </c>
      <c r="T294" s="7"/>
      <c r="U294" s="7">
        <f>'EOS GE25-F23-WEBLOAD'!AA290</f>
        <v>610766</v>
      </c>
      <c r="V294" s="7">
        <v>389369</v>
      </c>
      <c r="W294" s="7">
        <f t="shared" si="67"/>
        <v>221397</v>
      </c>
      <c r="X294" s="7">
        <f>'GE25-F23-WEBLOAD'!AA290</f>
        <v>610766</v>
      </c>
      <c r="Y294" s="7">
        <f>'GE25-F23-WEBLOAD'!AI290</f>
        <v>429428</v>
      </c>
      <c r="Z294" s="7">
        <f t="shared" si="68"/>
        <v>181338</v>
      </c>
      <c r="AA294">
        <f t="shared" si="69"/>
        <v>40059</v>
      </c>
      <c r="AC294" s="7">
        <f>'EOS GE24-F23-WEBLOAD'!AA290</f>
        <v>610766</v>
      </c>
      <c r="AD294" s="7">
        <f>'EOS GE24-F23-WEBLOAD'!AI290</f>
        <v>389369</v>
      </c>
      <c r="AE294" s="7">
        <f t="shared" si="70"/>
        <v>221397</v>
      </c>
      <c r="AF294" s="7">
        <f>'GE24-F23-WEBLOAD'!AA290</f>
        <v>610766</v>
      </c>
      <c r="AG294" s="7">
        <f>'GE24-F23-WEBLOAD'!AI290</f>
        <v>383332</v>
      </c>
      <c r="AH294" s="7">
        <f t="shared" si="71"/>
        <v>227434</v>
      </c>
      <c r="AI294">
        <f t="shared" si="72"/>
        <v>-6037</v>
      </c>
      <c r="AK294">
        <f>'EOS GE24-F23-WEBLOAD'!$AL290</f>
        <v>3417826.7295506112</v>
      </c>
      <c r="AL294">
        <f>'GE24-F23-WEBLOAD'!$AL290</f>
        <v>3373312.7295506112</v>
      </c>
      <c r="AM294">
        <f t="shared" si="73"/>
        <v>44514</v>
      </c>
      <c r="AO294">
        <f>'EOS GE25-F23-WEBLOAD'!AL290</f>
        <v>3413034.6869640015</v>
      </c>
      <c r="AP294">
        <f>'GE25-F23-WEBLOAD'!AL290</f>
        <v>3350888.160964001</v>
      </c>
      <c r="AQ294">
        <f t="shared" si="74"/>
        <v>62146.526000000536</v>
      </c>
      <c r="AS294" s="7"/>
    </row>
    <row r="295" spans="1:45" x14ac:dyDescent="0.25">
      <c r="A295">
        <v>2358</v>
      </c>
      <c r="B295">
        <v>1</v>
      </c>
      <c r="C295" t="s">
        <v>342</v>
      </c>
      <c r="D295" s="7">
        <f>'EOS GE24-F23-WEBLOAD'!H291</f>
        <v>1695989</v>
      </c>
      <c r="E295">
        <f>'GE24-F23-WEBLOAD'!H291</f>
        <v>1630649</v>
      </c>
      <c r="F295">
        <f t="shared" si="63"/>
        <v>65340</v>
      </c>
      <c r="H295" s="7">
        <f>'EOS GE24-F23-WEBLOAD'!N291</f>
        <v>144090</v>
      </c>
      <c r="I295">
        <v>144090</v>
      </c>
      <c r="J295">
        <f t="shared" si="64"/>
        <v>0</v>
      </c>
      <c r="K295" s="7"/>
      <c r="M295" s="7">
        <f>'EOS GE25-F23-WEBLOAD'!H291</f>
        <v>1729966</v>
      </c>
      <c r="N295">
        <f>'GE25-F23-WEBLOAD'!H291</f>
        <v>1630649</v>
      </c>
      <c r="O295">
        <f t="shared" si="65"/>
        <v>99317</v>
      </c>
      <c r="Q295" s="7">
        <f>'EOS GE25-F23-WEBLOAD'!N291</f>
        <v>146977</v>
      </c>
      <c r="R295">
        <v>146977</v>
      </c>
      <c r="S295">
        <f t="shared" si="66"/>
        <v>0</v>
      </c>
      <c r="T295" s="7"/>
      <c r="U295" s="7">
        <f>'EOS GE25-F23-WEBLOAD'!AA291</f>
        <v>172022</v>
      </c>
      <c r="V295" s="7">
        <v>104107</v>
      </c>
      <c r="W295" s="7">
        <f t="shared" si="67"/>
        <v>67915</v>
      </c>
      <c r="X295" s="7">
        <f>'GE25-F23-WEBLOAD'!AA291</f>
        <v>172022</v>
      </c>
      <c r="Y295" s="7">
        <f>'GE25-F23-WEBLOAD'!AI291</f>
        <v>114818</v>
      </c>
      <c r="Z295" s="7">
        <f t="shared" si="68"/>
        <v>57204</v>
      </c>
      <c r="AA295">
        <f t="shared" si="69"/>
        <v>10711</v>
      </c>
      <c r="AC295" s="7">
        <f>'EOS GE24-F23-WEBLOAD'!AA291</f>
        <v>172022</v>
      </c>
      <c r="AD295" s="7">
        <f>'EOS GE24-F23-WEBLOAD'!AI291</f>
        <v>104107</v>
      </c>
      <c r="AE295" s="7">
        <f t="shared" si="70"/>
        <v>67915</v>
      </c>
      <c r="AF295" s="7">
        <f>'GE24-F23-WEBLOAD'!AA291</f>
        <v>172022</v>
      </c>
      <c r="AG295" s="7">
        <f>'GE24-F23-WEBLOAD'!AI291</f>
        <v>101155</v>
      </c>
      <c r="AH295" s="7">
        <f t="shared" si="71"/>
        <v>70867</v>
      </c>
      <c r="AI295">
        <f t="shared" si="72"/>
        <v>-2952</v>
      </c>
      <c r="AK295">
        <f>'EOS GE24-F23-WEBLOAD'!$AL291</f>
        <v>1868467</v>
      </c>
      <c r="AL295">
        <f>'GE24-F23-WEBLOAD'!$AL291</f>
        <v>1830204</v>
      </c>
      <c r="AM295">
        <f t="shared" si="73"/>
        <v>38263</v>
      </c>
      <c r="AO295">
        <f>'EOS GE25-F23-WEBLOAD'!AL291</f>
        <v>1888861.5848754202</v>
      </c>
      <c r="AP295">
        <f>'GE25-F23-WEBLOAD'!AL291</f>
        <v>1830787.5848754202</v>
      </c>
      <c r="AQ295">
        <f t="shared" si="74"/>
        <v>58074</v>
      </c>
      <c r="AS295" s="7"/>
    </row>
    <row r="296" spans="1:45" x14ac:dyDescent="0.25">
      <c r="A296">
        <v>2364</v>
      </c>
      <c r="B296">
        <v>1</v>
      </c>
      <c r="C296" t="s">
        <v>343</v>
      </c>
      <c r="D296" s="7">
        <f>'EOS GE24-F23-WEBLOAD'!H292</f>
        <v>4973758</v>
      </c>
      <c r="E296">
        <f>'GE24-F23-WEBLOAD'!H292</f>
        <v>4782138</v>
      </c>
      <c r="F296">
        <f t="shared" si="63"/>
        <v>191620</v>
      </c>
      <c r="H296" s="7">
        <f>'EOS GE24-F23-WEBLOAD'!N292</f>
        <v>237393</v>
      </c>
      <c r="I296">
        <v>237393</v>
      </c>
      <c r="J296">
        <f t="shared" si="64"/>
        <v>0</v>
      </c>
      <c r="K296" s="7"/>
      <c r="M296" s="7">
        <f>'EOS GE25-F23-WEBLOAD'!H292</f>
        <v>5200090</v>
      </c>
      <c r="N296">
        <f>'GE25-F23-WEBLOAD'!H292</f>
        <v>4901555</v>
      </c>
      <c r="O296">
        <f t="shared" si="65"/>
        <v>298535</v>
      </c>
      <c r="Q296" s="7">
        <f>'EOS GE25-F23-WEBLOAD'!N292</f>
        <v>245244</v>
      </c>
      <c r="R296">
        <v>245244</v>
      </c>
      <c r="S296">
        <f t="shared" si="66"/>
        <v>0</v>
      </c>
      <c r="T296" s="7"/>
      <c r="U296" s="7">
        <f>'EOS GE25-F23-WEBLOAD'!AA292</f>
        <v>517081</v>
      </c>
      <c r="V296" s="7">
        <v>374677</v>
      </c>
      <c r="W296" s="7">
        <f t="shared" si="67"/>
        <v>142404</v>
      </c>
      <c r="X296" s="7">
        <f>'GE25-F23-WEBLOAD'!AA292</f>
        <v>517081</v>
      </c>
      <c r="Y296" s="7">
        <f>'GE25-F23-WEBLOAD'!AI292</f>
        <v>413225</v>
      </c>
      <c r="Z296" s="7">
        <f t="shared" si="68"/>
        <v>103856</v>
      </c>
      <c r="AA296">
        <f t="shared" si="69"/>
        <v>38548</v>
      </c>
      <c r="AC296" s="7">
        <f>'EOS GE24-F23-WEBLOAD'!AA292</f>
        <v>517081</v>
      </c>
      <c r="AD296" s="7">
        <f>'EOS GE24-F23-WEBLOAD'!AI292</f>
        <v>374677</v>
      </c>
      <c r="AE296" s="7">
        <f t="shared" si="70"/>
        <v>142404</v>
      </c>
      <c r="AF296" s="7">
        <f>'GE24-F23-WEBLOAD'!AA292</f>
        <v>504483</v>
      </c>
      <c r="AG296" s="7">
        <f>'GE24-F23-WEBLOAD'!AI292</f>
        <v>347638</v>
      </c>
      <c r="AH296" s="7">
        <f t="shared" si="71"/>
        <v>156845</v>
      </c>
      <c r="AI296">
        <f t="shared" si="72"/>
        <v>-14441</v>
      </c>
      <c r="AK296">
        <f>'EOS GE24-F23-WEBLOAD'!$AL292</f>
        <v>2437057.5</v>
      </c>
      <c r="AL296">
        <f>'GE24-F23-WEBLOAD'!$AL292</f>
        <v>2399125.5</v>
      </c>
      <c r="AM296">
        <f t="shared" si="73"/>
        <v>37932</v>
      </c>
      <c r="AO296">
        <f>'EOS GE25-F23-WEBLOAD'!AL292</f>
        <v>2516845.2709476603</v>
      </c>
      <c r="AP296">
        <f>'GE25-F23-WEBLOAD'!AL292</f>
        <v>2457951.2709476603</v>
      </c>
      <c r="AQ296">
        <f t="shared" si="74"/>
        <v>58894</v>
      </c>
      <c r="AS296" s="7"/>
    </row>
    <row r="297" spans="1:45" x14ac:dyDescent="0.25">
      <c r="A297">
        <v>2365</v>
      </c>
      <c r="B297">
        <v>1</v>
      </c>
      <c r="C297" t="s">
        <v>344</v>
      </c>
      <c r="D297" s="7">
        <f>'EOS GE24-F23-WEBLOAD'!H293</f>
        <v>4773894</v>
      </c>
      <c r="E297">
        <f>'GE24-F23-WEBLOAD'!H293</f>
        <v>4589974</v>
      </c>
      <c r="F297">
        <f t="shared" si="63"/>
        <v>183920</v>
      </c>
      <c r="H297" s="7">
        <f>'EOS GE24-F23-WEBLOAD'!N293</f>
        <v>227753</v>
      </c>
      <c r="I297">
        <v>227753</v>
      </c>
      <c r="J297">
        <f t="shared" si="64"/>
        <v>0</v>
      </c>
      <c r="K297" s="7"/>
      <c r="M297" s="7">
        <f>'EOS GE25-F23-WEBLOAD'!H293</f>
        <v>4624891</v>
      </c>
      <c r="N297">
        <f>'GE25-F23-WEBLOAD'!H293</f>
        <v>4359378</v>
      </c>
      <c r="O297">
        <f t="shared" si="65"/>
        <v>265513</v>
      </c>
      <c r="Q297" s="7">
        <f>'EOS GE25-F23-WEBLOAD'!N293</f>
        <v>228723</v>
      </c>
      <c r="R297">
        <v>228723</v>
      </c>
      <c r="S297">
        <f t="shared" si="66"/>
        <v>0</v>
      </c>
      <c r="T297" s="7"/>
      <c r="U297" s="7">
        <f>'EOS GE25-F23-WEBLOAD'!AA293</f>
        <v>459885</v>
      </c>
      <c r="V297" s="7">
        <v>409065</v>
      </c>
      <c r="W297" s="7">
        <f t="shared" si="67"/>
        <v>50820</v>
      </c>
      <c r="X297" s="7">
        <f>'GE25-F23-WEBLOAD'!AA293</f>
        <v>459885</v>
      </c>
      <c r="Y297" s="7">
        <f>'GE25-F23-WEBLOAD'!AI293</f>
        <v>409065</v>
      </c>
      <c r="Z297" s="7">
        <f t="shared" si="68"/>
        <v>50820</v>
      </c>
      <c r="AA297">
        <f t="shared" si="69"/>
        <v>0</v>
      </c>
      <c r="AC297" s="7">
        <f>'EOS GE24-F23-WEBLOAD'!AA293</f>
        <v>459885</v>
      </c>
      <c r="AD297" s="7">
        <f>'EOS GE24-F23-WEBLOAD'!AI293</f>
        <v>409065</v>
      </c>
      <c r="AE297" s="7">
        <f t="shared" si="70"/>
        <v>50820</v>
      </c>
      <c r="AF297" s="7">
        <f>'GE24-F23-WEBLOAD'!AA293</f>
        <v>484211</v>
      </c>
      <c r="AG297" s="7">
        <f>'GE24-F23-WEBLOAD'!AI293</f>
        <v>402506</v>
      </c>
      <c r="AH297" s="7">
        <f t="shared" si="71"/>
        <v>81705</v>
      </c>
      <c r="AI297">
        <f t="shared" si="72"/>
        <v>-30885</v>
      </c>
      <c r="AK297">
        <f>'EOS GE24-F23-WEBLOAD'!$AL293</f>
        <v>3022102.5</v>
      </c>
      <c r="AL297">
        <f>'GE24-F23-WEBLOAD'!$AL293</f>
        <v>2975546.5</v>
      </c>
      <c r="AM297">
        <f t="shared" si="73"/>
        <v>46556</v>
      </c>
      <c r="AO297">
        <f>'EOS GE25-F23-WEBLOAD'!AL293</f>
        <v>3020975.5216226298</v>
      </c>
      <c r="AP297">
        <f>'GE25-F23-WEBLOAD'!AL293</f>
        <v>2947273.5216226298</v>
      </c>
      <c r="AQ297">
        <f t="shared" si="74"/>
        <v>73702</v>
      </c>
      <c r="AS297" s="7"/>
    </row>
    <row r="298" spans="1:45" x14ac:dyDescent="0.25">
      <c r="A298">
        <v>2396</v>
      </c>
      <c r="B298">
        <v>1</v>
      </c>
      <c r="C298" t="s">
        <v>345</v>
      </c>
      <c r="D298" s="7">
        <f>'EOS GE24-F23-WEBLOAD'!H294</f>
        <v>6756831</v>
      </c>
      <c r="E298">
        <f>'GE24-F23-WEBLOAD'!H294</f>
        <v>6496516</v>
      </c>
      <c r="F298">
        <f t="shared" si="63"/>
        <v>260315</v>
      </c>
      <c r="H298" s="7">
        <f>'EOS GE24-F23-WEBLOAD'!N294</f>
        <v>303941.45695615903</v>
      </c>
      <c r="I298">
        <v>298108.27761720272</v>
      </c>
      <c r="J298">
        <f t="shared" si="64"/>
        <v>5833.1793389563099</v>
      </c>
      <c r="K298" s="7"/>
      <c r="M298" s="7">
        <f>'EOS GE25-F23-WEBLOAD'!H294</f>
        <v>6892195</v>
      </c>
      <c r="N298">
        <f>'GE25-F23-WEBLOAD'!H294</f>
        <v>6496516</v>
      </c>
      <c r="O298">
        <f t="shared" si="65"/>
        <v>395679</v>
      </c>
      <c r="Q298" s="7">
        <f>'EOS GE25-F23-WEBLOAD'!N294</f>
        <v>304882.34643509774</v>
      </c>
      <c r="R298">
        <v>301403.14014625084</v>
      </c>
      <c r="S298">
        <f t="shared" si="66"/>
        <v>3479.2062888469081</v>
      </c>
      <c r="T298" s="7"/>
      <c r="U298" s="7">
        <f>'EOS GE25-F23-WEBLOAD'!AA294</f>
        <v>685338</v>
      </c>
      <c r="V298" s="7">
        <v>595940</v>
      </c>
      <c r="W298" s="7">
        <f t="shared" si="67"/>
        <v>89398</v>
      </c>
      <c r="X298" s="7">
        <f>'GE25-F23-WEBLOAD'!AA294</f>
        <v>685338</v>
      </c>
      <c r="Y298" s="7">
        <f>'GE25-F23-WEBLOAD'!AI294</f>
        <v>595940</v>
      </c>
      <c r="Z298" s="7">
        <f t="shared" si="68"/>
        <v>89398</v>
      </c>
      <c r="AA298">
        <f t="shared" si="69"/>
        <v>0</v>
      </c>
      <c r="AC298" s="7">
        <f>'EOS GE24-F23-WEBLOAD'!AA294</f>
        <v>685338</v>
      </c>
      <c r="AD298" s="7">
        <f>'EOS GE24-F23-WEBLOAD'!AI294</f>
        <v>595940</v>
      </c>
      <c r="AE298" s="7">
        <f t="shared" si="70"/>
        <v>89398</v>
      </c>
      <c r="AF298" s="7">
        <f>'GE24-F23-WEBLOAD'!AA294</f>
        <v>685338</v>
      </c>
      <c r="AG298" s="7">
        <f>'GE24-F23-WEBLOAD'!AI294</f>
        <v>564666</v>
      </c>
      <c r="AH298" s="7">
        <f t="shared" si="71"/>
        <v>120672</v>
      </c>
      <c r="AI298">
        <f t="shared" si="72"/>
        <v>-31274</v>
      </c>
      <c r="AK298">
        <f>'EOS GE24-F23-WEBLOAD'!$AL294</f>
        <v>2967513.3976172023</v>
      </c>
      <c r="AL298">
        <f>'GE24-F23-WEBLOAD'!$AL294</f>
        <v>2915168.3976172023</v>
      </c>
      <c r="AM298">
        <f t="shared" si="73"/>
        <v>52345</v>
      </c>
      <c r="AO298">
        <f>'EOS GE25-F23-WEBLOAD'!AL294</f>
        <v>2970913.2714920007</v>
      </c>
      <c r="AP298">
        <f>'GE25-F23-WEBLOAD'!AL294</f>
        <v>2896857.9754920006</v>
      </c>
      <c r="AQ298">
        <f t="shared" si="74"/>
        <v>74055.296000000089</v>
      </c>
      <c r="AS298" s="7"/>
    </row>
    <row r="299" spans="1:45" x14ac:dyDescent="0.25">
      <c r="A299">
        <v>2397</v>
      </c>
      <c r="B299">
        <v>1</v>
      </c>
      <c r="C299" t="s">
        <v>346</v>
      </c>
      <c r="D299" s="7">
        <f>'EOS GE24-F23-WEBLOAD'!H295</f>
        <v>6979536</v>
      </c>
      <c r="E299">
        <f>'GE24-F23-WEBLOAD'!H295</f>
        <v>6710641</v>
      </c>
      <c r="F299">
        <f t="shared" si="63"/>
        <v>268895</v>
      </c>
      <c r="H299" s="7">
        <f>'EOS GE24-F23-WEBLOAD'!N295</f>
        <v>175279</v>
      </c>
      <c r="I299">
        <v>175279</v>
      </c>
      <c r="J299">
        <f t="shared" si="64"/>
        <v>0</v>
      </c>
      <c r="K299" s="7"/>
      <c r="M299" s="7">
        <f>'EOS GE25-F23-WEBLOAD'!H295</f>
        <v>7119362</v>
      </c>
      <c r="N299">
        <f>'GE25-F23-WEBLOAD'!H295</f>
        <v>6710641</v>
      </c>
      <c r="O299">
        <f t="shared" si="65"/>
        <v>408721</v>
      </c>
      <c r="Q299" s="7">
        <f>'EOS GE25-F23-WEBLOAD'!N295</f>
        <v>178791</v>
      </c>
      <c r="R299">
        <v>178791</v>
      </c>
      <c r="S299">
        <f t="shared" si="66"/>
        <v>0</v>
      </c>
      <c r="T299" s="7"/>
      <c r="U299" s="7">
        <f>'EOS GE25-F23-WEBLOAD'!AA295</f>
        <v>707927</v>
      </c>
      <c r="V299" s="7">
        <v>640163</v>
      </c>
      <c r="W299" s="7">
        <f t="shared" si="67"/>
        <v>67764</v>
      </c>
      <c r="X299" s="7">
        <f>'GE25-F23-WEBLOAD'!AA295</f>
        <v>707927</v>
      </c>
      <c r="Y299" s="7">
        <f>'GE25-F23-WEBLOAD'!AI295</f>
        <v>640163</v>
      </c>
      <c r="Z299" s="7">
        <f t="shared" si="68"/>
        <v>67764</v>
      </c>
      <c r="AA299">
        <f t="shared" si="69"/>
        <v>0</v>
      </c>
      <c r="AC299" s="7">
        <f>'EOS GE24-F23-WEBLOAD'!AA295</f>
        <v>707927</v>
      </c>
      <c r="AD299" s="7">
        <f>'EOS GE24-F23-WEBLOAD'!AI295</f>
        <v>640163</v>
      </c>
      <c r="AE299" s="7">
        <f t="shared" si="70"/>
        <v>67764</v>
      </c>
      <c r="AF299" s="7">
        <f>'GE24-F23-WEBLOAD'!AA295</f>
        <v>707927</v>
      </c>
      <c r="AG299" s="7">
        <f>'GE24-F23-WEBLOAD'!AI295</f>
        <v>602616</v>
      </c>
      <c r="AH299" s="7">
        <f t="shared" si="71"/>
        <v>105311</v>
      </c>
      <c r="AI299">
        <f t="shared" si="72"/>
        <v>-37547</v>
      </c>
      <c r="AK299">
        <f>'EOS GE24-F23-WEBLOAD'!$AL295</f>
        <v>2298698.25</v>
      </c>
      <c r="AL299">
        <f>'GE24-F23-WEBLOAD'!$AL295</f>
        <v>2265043.25</v>
      </c>
      <c r="AM299">
        <f t="shared" si="73"/>
        <v>33655</v>
      </c>
      <c r="AO299">
        <f>'EOS GE25-F23-WEBLOAD'!AL295</f>
        <v>2241941.5186312199</v>
      </c>
      <c r="AP299">
        <f>'GE25-F23-WEBLOAD'!AL295</f>
        <v>2194974.5186312199</v>
      </c>
      <c r="AQ299">
        <f t="shared" si="74"/>
        <v>46967</v>
      </c>
      <c r="AS299" s="7"/>
    </row>
    <row r="300" spans="1:45" x14ac:dyDescent="0.25">
      <c r="A300">
        <v>2448</v>
      </c>
      <c r="B300">
        <v>1</v>
      </c>
      <c r="C300" t="s">
        <v>347</v>
      </c>
      <c r="D300" s="7">
        <f>'EOS GE24-F23-WEBLOAD'!H296</f>
        <v>5009448</v>
      </c>
      <c r="E300">
        <f>'GE24-F23-WEBLOAD'!H296</f>
        <v>4816453</v>
      </c>
      <c r="F300">
        <f t="shared" si="63"/>
        <v>192995</v>
      </c>
      <c r="H300" s="7">
        <f>'EOS GE24-F23-WEBLOAD'!N296</f>
        <v>263088.58483944024</v>
      </c>
      <c r="I300">
        <v>244018.86411650892</v>
      </c>
      <c r="J300">
        <f t="shared" si="64"/>
        <v>19069.720722931321</v>
      </c>
      <c r="K300" s="7"/>
      <c r="M300" s="7">
        <f>'EOS GE25-F23-WEBLOAD'!H296</f>
        <v>4875358</v>
      </c>
      <c r="N300">
        <f>'GE25-F23-WEBLOAD'!H296</f>
        <v>4595465</v>
      </c>
      <c r="O300">
        <f t="shared" si="65"/>
        <v>279893</v>
      </c>
      <c r="Q300" s="7">
        <f>'EOS GE25-F23-WEBLOAD'!N296</f>
        <v>261782.85142763317</v>
      </c>
      <c r="R300">
        <v>242940.04274236926</v>
      </c>
      <c r="S300">
        <f t="shared" si="66"/>
        <v>18842.80868526391</v>
      </c>
      <c r="T300" s="7"/>
      <c r="U300" s="7">
        <f>'EOS GE25-F23-WEBLOAD'!AA296</f>
        <v>484790</v>
      </c>
      <c r="V300" s="7">
        <v>456290</v>
      </c>
      <c r="W300" s="7">
        <f t="shared" si="67"/>
        <v>28500</v>
      </c>
      <c r="X300" s="7">
        <f>'GE25-F23-WEBLOAD'!AA296</f>
        <v>484790</v>
      </c>
      <c r="Y300" s="7">
        <f>'GE25-F23-WEBLOAD'!AI296</f>
        <v>456290</v>
      </c>
      <c r="Z300" s="7">
        <f t="shared" si="68"/>
        <v>28500</v>
      </c>
      <c r="AA300">
        <f t="shared" si="69"/>
        <v>0</v>
      </c>
      <c r="AC300" s="7">
        <f>'EOS GE24-F23-WEBLOAD'!AA296</f>
        <v>484790</v>
      </c>
      <c r="AD300" s="7">
        <f>'EOS GE24-F23-WEBLOAD'!AI296</f>
        <v>456290</v>
      </c>
      <c r="AE300" s="7">
        <f t="shared" si="70"/>
        <v>28500</v>
      </c>
      <c r="AF300" s="7">
        <f>'GE24-F23-WEBLOAD'!AA296</f>
        <v>508103</v>
      </c>
      <c r="AG300" s="7">
        <f>'GE24-F23-WEBLOAD'!AI296</f>
        <v>443288</v>
      </c>
      <c r="AH300" s="7">
        <f t="shared" si="71"/>
        <v>64815</v>
      </c>
      <c r="AI300">
        <f t="shared" si="72"/>
        <v>-36315</v>
      </c>
      <c r="AK300">
        <f>'EOS GE24-F23-WEBLOAD'!$AL296</f>
        <v>2445090.3641165085</v>
      </c>
      <c r="AL300">
        <f>'GE24-F23-WEBLOAD'!$AL296</f>
        <v>2403202.3641165085</v>
      </c>
      <c r="AM300">
        <f t="shared" si="73"/>
        <v>41888</v>
      </c>
      <c r="AO300">
        <f>'EOS GE25-F23-WEBLOAD'!AL296</f>
        <v>2427280.4997964296</v>
      </c>
      <c r="AP300">
        <f>'GE25-F23-WEBLOAD'!AL296</f>
        <v>2366198.3357964288</v>
      </c>
      <c r="AQ300">
        <f t="shared" si="74"/>
        <v>61082.164000000805</v>
      </c>
      <c r="AS300" s="7"/>
    </row>
    <row r="301" spans="1:45" x14ac:dyDescent="0.25">
      <c r="A301">
        <v>2534</v>
      </c>
      <c r="B301">
        <v>1</v>
      </c>
      <c r="C301" t="s">
        <v>348</v>
      </c>
      <c r="D301" s="7">
        <f>'EOS GE24-F23-WEBLOAD'!H297</f>
        <v>4608293</v>
      </c>
      <c r="E301">
        <f>'GE24-F23-WEBLOAD'!H297</f>
        <v>4430753</v>
      </c>
      <c r="F301">
        <f t="shared" si="63"/>
        <v>177540</v>
      </c>
      <c r="H301" s="7">
        <f>'EOS GE24-F23-WEBLOAD'!N297</f>
        <v>203824.26554924066</v>
      </c>
      <c r="I301">
        <v>197888.93808560516</v>
      </c>
      <c r="J301">
        <f t="shared" si="64"/>
        <v>5935.3274636355054</v>
      </c>
      <c r="K301" s="7"/>
      <c r="M301" s="7">
        <f>'EOS GE25-F23-WEBLOAD'!H297</f>
        <v>4702070</v>
      </c>
      <c r="N301">
        <f>'GE25-F23-WEBLOAD'!H297</f>
        <v>4432125</v>
      </c>
      <c r="O301">
        <f t="shared" si="65"/>
        <v>269945</v>
      </c>
      <c r="Q301" s="7">
        <f>'EOS GE25-F23-WEBLOAD'!N297</f>
        <v>204618.02906141919</v>
      </c>
      <c r="R301">
        <v>201032.89511193798</v>
      </c>
      <c r="S301">
        <f t="shared" si="66"/>
        <v>3585.1339494812128</v>
      </c>
      <c r="T301" s="7"/>
      <c r="U301" s="7">
        <f>'EOS GE25-F23-WEBLOAD'!AA297</f>
        <v>467559</v>
      </c>
      <c r="V301" s="7">
        <v>404869</v>
      </c>
      <c r="W301" s="7">
        <f t="shared" si="67"/>
        <v>62690</v>
      </c>
      <c r="X301" s="7">
        <f>'GE25-F23-WEBLOAD'!AA297</f>
        <v>467559</v>
      </c>
      <c r="Y301" s="7">
        <f>'GE25-F23-WEBLOAD'!AI297</f>
        <v>404869</v>
      </c>
      <c r="Z301" s="7">
        <f t="shared" si="68"/>
        <v>62690</v>
      </c>
      <c r="AA301">
        <f t="shared" si="69"/>
        <v>0</v>
      </c>
      <c r="AC301" s="7">
        <f>'EOS GE24-F23-WEBLOAD'!AA297</f>
        <v>467559</v>
      </c>
      <c r="AD301" s="7">
        <f>'EOS GE24-F23-WEBLOAD'!AI297</f>
        <v>404869</v>
      </c>
      <c r="AE301" s="7">
        <f t="shared" si="70"/>
        <v>62690</v>
      </c>
      <c r="AF301" s="7">
        <f>'GE24-F23-WEBLOAD'!AA297</f>
        <v>467414</v>
      </c>
      <c r="AG301" s="7">
        <f>'GE24-F23-WEBLOAD'!AI297</f>
        <v>382489</v>
      </c>
      <c r="AH301" s="7">
        <f t="shared" si="71"/>
        <v>84925</v>
      </c>
      <c r="AI301">
        <f t="shared" si="72"/>
        <v>-22235</v>
      </c>
      <c r="AK301">
        <f>'EOS GE24-F23-WEBLOAD'!$AL297</f>
        <v>2193270.4380856054</v>
      </c>
      <c r="AL301">
        <f>'GE24-F23-WEBLOAD'!$AL297</f>
        <v>2155688.4380856054</v>
      </c>
      <c r="AM301">
        <f t="shared" si="73"/>
        <v>37582</v>
      </c>
      <c r="AO301">
        <f>'EOS GE25-F23-WEBLOAD'!AL297</f>
        <v>2170815.7056923881</v>
      </c>
      <c r="AP301">
        <f>'GE25-F23-WEBLOAD'!AL297</f>
        <v>2118830.8236923879</v>
      </c>
      <c r="AQ301">
        <f t="shared" si="74"/>
        <v>51984.882000000216</v>
      </c>
      <c r="AS301" s="7"/>
    </row>
    <row r="302" spans="1:45" x14ac:dyDescent="0.25">
      <c r="A302">
        <v>2536</v>
      </c>
      <c r="B302">
        <v>1</v>
      </c>
      <c r="C302" t="s">
        <v>349</v>
      </c>
      <c r="D302" s="7">
        <f>'EOS GE24-F23-WEBLOAD'!H298</f>
        <v>2415499</v>
      </c>
      <c r="E302">
        <f>'GE24-F23-WEBLOAD'!H298</f>
        <v>2322439</v>
      </c>
      <c r="F302">
        <f t="shared" si="63"/>
        <v>93060</v>
      </c>
      <c r="H302" s="7">
        <f>'EOS GE24-F23-WEBLOAD'!N298</f>
        <v>139788.41673188441</v>
      </c>
      <c r="I302">
        <v>138468.69670057989</v>
      </c>
      <c r="J302">
        <f t="shared" si="64"/>
        <v>1319.7200313045178</v>
      </c>
      <c r="K302" s="7"/>
      <c r="M302" s="7">
        <f>'EOS GE25-F23-WEBLOAD'!H298</f>
        <v>2452241</v>
      </c>
      <c r="N302">
        <f>'GE25-F23-WEBLOAD'!H298</f>
        <v>2311458</v>
      </c>
      <c r="O302">
        <f t="shared" si="65"/>
        <v>140783</v>
      </c>
      <c r="Q302" s="7">
        <f>'EOS GE25-F23-WEBLOAD'!N298</f>
        <v>146656.46185137413</v>
      </c>
      <c r="R302">
        <v>143560.24016271456</v>
      </c>
      <c r="S302">
        <f t="shared" si="66"/>
        <v>3096.2216886595706</v>
      </c>
      <c r="T302" s="7"/>
      <c r="U302" s="7">
        <f>'EOS GE25-F23-WEBLOAD'!AA298</f>
        <v>243843</v>
      </c>
      <c r="V302" s="7">
        <v>210919</v>
      </c>
      <c r="W302" s="7">
        <f t="shared" si="67"/>
        <v>32924</v>
      </c>
      <c r="X302" s="7">
        <f>'GE25-F23-WEBLOAD'!AA298</f>
        <v>243843</v>
      </c>
      <c r="Y302" s="7">
        <f>'GE25-F23-WEBLOAD'!AI298</f>
        <v>210919</v>
      </c>
      <c r="Z302" s="7">
        <f t="shared" si="68"/>
        <v>32924</v>
      </c>
      <c r="AA302">
        <f t="shared" si="69"/>
        <v>0</v>
      </c>
      <c r="AC302" s="7">
        <f>'EOS GE24-F23-WEBLOAD'!AA298</f>
        <v>243843</v>
      </c>
      <c r="AD302" s="7">
        <f>'EOS GE24-F23-WEBLOAD'!AI298</f>
        <v>210919</v>
      </c>
      <c r="AE302" s="7">
        <f t="shared" si="70"/>
        <v>32924</v>
      </c>
      <c r="AF302" s="7">
        <f>'GE24-F23-WEBLOAD'!AA298</f>
        <v>245002</v>
      </c>
      <c r="AG302" s="7">
        <f>'GE24-F23-WEBLOAD'!AI298</f>
        <v>176477</v>
      </c>
      <c r="AH302" s="7">
        <f t="shared" si="71"/>
        <v>68525</v>
      </c>
      <c r="AI302">
        <f t="shared" si="72"/>
        <v>-35601</v>
      </c>
      <c r="AK302">
        <f>'EOS GE24-F23-WEBLOAD'!$AL298</f>
        <v>2112151.6967005804</v>
      </c>
      <c r="AL302">
        <f>'GE24-F23-WEBLOAD'!$AL298</f>
        <v>2085288.6967005804</v>
      </c>
      <c r="AM302">
        <f t="shared" si="73"/>
        <v>26863</v>
      </c>
      <c r="AO302">
        <f>'EOS GE25-F23-WEBLOAD'!AL298</f>
        <v>2117964.6249005143</v>
      </c>
      <c r="AP302">
        <f>'GE25-F23-WEBLOAD'!AL298</f>
        <v>2079149.554900514</v>
      </c>
      <c r="AQ302">
        <f t="shared" si="74"/>
        <v>38815.070000000298</v>
      </c>
      <c r="AS302" s="7"/>
    </row>
    <row r="303" spans="1:45" x14ac:dyDescent="0.25">
      <c r="A303">
        <v>2580</v>
      </c>
      <c r="B303">
        <v>1</v>
      </c>
      <c r="C303" t="s">
        <v>350</v>
      </c>
      <c r="D303" s="7">
        <f>'EOS GE24-F23-WEBLOAD'!H299</f>
        <v>5480556</v>
      </c>
      <c r="E303">
        <f>'GE24-F23-WEBLOAD'!H299</f>
        <v>5269411</v>
      </c>
      <c r="F303">
        <f t="shared" si="63"/>
        <v>211145</v>
      </c>
      <c r="H303" s="7">
        <f>'EOS GE24-F23-WEBLOAD'!N299</f>
        <v>333663</v>
      </c>
      <c r="I303">
        <v>333663</v>
      </c>
      <c r="J303">
        <f t="shared" si="64"/>
        <v>0</v>
      </c>
      <c r="K303" s="7"/>
      <c r="M303" s="7">
        <f>'EOS GE25-F23-WEBLOAD'!H299</f>
        <v>5331148</v>
      </c>
      <c r="N303">
        <f>'GE25-F23-WEBLOAD'!H299</f>
        <v>5025089</v>
      </c>
      <c r="O303">
        <f t="shared" si="65"/>
        <v>306059</v>
      </c>
      <c r="Q303" s="7">
        <f>'EOS GE25-F23-WEBLOAD'!N299</f>
        <v>331458</v>
      </c>
      <c r="R303">
        <v>331458</v>
      </c>
      <c r="S303">
        <f t="shared" si="66"/>
        <v>0</v>
      </c>
      <c r="T303" s="7"/>
      <c r="U303" s="7">
        <f>'EOS GE25-F23-WEBLOAD'!AA299</f>
        <v>530113</v>
      </c>
      <c r="V303" s="7">
        <v>448331</v>
      </c>
      <c r="W303" s="7">
        <f t="shared" si="67"/>
        <v>81782</v>
      </c>
      <c r="X303" s="7">
        <f>'GE25-F23-WEBLOAD'!AA299</f>
        <v>530113</v>
      </c>
      <c r="Y303" s="7">
        <f>'GE25-F23-WEBLOAD'!AI299</f>
        <v>454245</v>
      </c>
      <c r="Z303" s="7">
        <f t="shared" si="68"/>
        <v>75868</v>
      </c>
      <c r="AA303">
        <f t="shared" si="69"/>
        <v>5914</v>
      </c>
      <c r="AC303" s="7">
        <f>'EOS GE24-F23-WEBLOAD'!AA299</f>
        <v>530113</v>
      </c>
      <c r="AD303" s="7">
        <f>'EOS GE24-F23-WEBLOAD'!AI299</f>
        <v>448331</v>
      </c>
      <c r="AE303" s="7">
        <f t="shared" si="70"/>
        <v>81782</v>
      </c>
      <c r="AF303" s="7">
        <f>'GE24-F23-WEBLOAD'!AA299</f>
        <v>555887</v>
      </c>
      <c r="AG303" s="7">
        <f>'GE24-F23-WEBLOAD'!AI299</f>
        <v>417272</v>
      </c>
      <c r="AH303" s="7">
        <f t="shared" si="71"/>
        <v>138615</v>
      </c>
      <c r="AI303">
        <f t="shared" si="72"/>
        <v>-56833</v>
      </c>
      <c r="AK303">
        <f>'EOS GE24-F23-WEBLOAD'!$AL299</f>
        <v>2518299.25</v>
      </c>
      <c r="AL303">
        <f>'GE24-F23-WEBLOAD'!$AL299</f>
        <v>2459401.25</v>
      </c>
      <c r="AM303">
        <f t="shared" si="73"/>
        <v>58898</v>
      </c>
      <c r="AO303">
        <f>'EOS GE25-F23-WEBLOAD'!AL299</f>
        <v>2547422.3458981495</v>
      </c>
      <c r="AP303">
        <f>'GE25-F23-WEBLOAD'!AL299</f>
        <v>2454781.3458981495</v>
      </c>
      <c r="AQ303">
        <f t="shared" si="74"/>
        <v>92641</v>
      </c>
      <c r="AS303" s="7"/>
    </row>
    <row r="304" spans="1:45" x14ac:dyDescent="0.25">
      <c r="A304">
        <v>2609</v>
      </c>
      <c r="B304">
        <v>1</v>
      </c>
      <c r="C304" t="s">
        <v>351</v>
      </c>
      <c r="D304" s="7">
        <f>'EOS GE24-F23-WEBLOAD'!H300</f>
        <v>3280625</v>
      </c>
      <c r="E304">
        <f>'GE24-F23-WEBLOAD'!H300</f>
        <v>3154235</v>
      </c>
      <c r="F304">
        <f t="shared" si="63"/>
        <v>126390</v>
      </c>
      <c r="H304" s="7">
        <f>'EOS GE24-F23-WEBLOAD'!N300</f>
        <v>183681.703915625</v>
      </c>
      <c r="I304">
        <v>175281.36603612499</v>
      </c>
      <c r="J304">
        <f t="shared" si="64"/>
        <v>8400.3378795000026</v>
      </c>
      <c r="K304" s="7"/>
      <c r="M304" s="7">
        <f>'EOS GE25-F23-WEBLOAD'!H300</f>
        <v>3285187</v>
      </c>
      <c r="N304">
        <f>'GE25-F23-WEBLOAD'!H300</f>
        <v>3096586</v>
      </c>
      <c r="O304">
        <f t="shared" si="65"/>
        <v>188601</v>
      </c>
      <c r="Q304" s="7">
        <f>'EOS GE25-F23-WEBLOAD'!N300</f>
        <v>180547.37619929927</v>
      </c>
      <c r="R304">
        <v>173762.39562363562</v>
      </c>
      <c r="S304">
        <f t="shared" si="66"/>
        <v>6784.9805756636488</v>
      </c>
      <c r="T304" s="7"/>
      <c r="U304" s="7">
        <f>'EOS GE25-F23-WEBLOAD'!AA300</f>
        <v>326669</v>
      </c>
      <c r="V304" s="7">
        <v>234676</v>
      </c>
      <c r="W304" s="7">
        <f t="shared" si="67"/>
        <v>91993</v>
      </c>
      <c r="X304" s="7">
        <f>'GE25-F23-WEBLOAD'!AA300</f>
        <v>326669</v>
      </c>
      <c r="Y304" s="7">
        <f>'GE25-F23-WEBLOAD'!AI300</f>
        <v>258820</v>
      </c>
      <c r="Z304" s="7">
        <f t="shared" si="68"/>
        <v>67849</v>
      </c>
      <c r="AA304">
        <f t="shared" si="69"/>
        <v>24144</v>
      </c>
      <c r="AC304" s="7">
        <f>'EOS GE24-F23-WEBLOAD'!AA300</f>
        <v>326669</v>
      </c>
      <c r="AD304" s="7">
        <f>'EOS GE24-F23-WEBLOAD'!AI300</f>
        <v>234676</v>
      </c>
      <c r="AE304" s="7">
        <f t="shared" si="70"/>
        <v>91993</v>
      </c>
      <c r="AF304" s="7">
        <f>'GE24-F23-WEBLOAD'!AA300</f>
        <v>332750</v>
      </c>
      <c r="AG304" s="7">
        <f>'GE24-F23-WEBLOAD'!AI300</f>
        <v>232568</v>
      </c>
      <c r="AH304" s="7">
        <f t="shared" si="71"/>
        <v>100182</v>
      </c>
      <c r="AI304">
        <f t="shared" si="72"/>
        <v>-8189</v>
      </c>
      <c r="AK304">
        <f>'EOS GE24-F23-WEBLOAD'!$AL300</f>
        <v>1690104.6160361245</v>
      </c>
      <c r="AL304">
        <f>'GE24-F23-WEBLOAD'!$AL300</f>
        <v>1659277.6160361245</v>
      </c>
      <c r="AM304">
        <f t="shared" si="73"/>
        <v>30827</v>
      </c>
      <c r="AO304">
        <f>'EOS GE25-F23-WEBLOAD'!AL300</f>
        <v>1696379.7556830253</v>
      </c>
      <c r="AP304">
        <f>'GE25-F23-WEBLOAD'!AL300</f>
        <v>1651864.8996830257</v>
      </c>
      <c r="AQ304">
        <f t="shared" si="74"/>
        <v>44514.85599999968</v>
      </c>
      <c r="AS304" s="7"/>
    </row>
    <row r="305" spans="1:45" x14ac:dyDescent="0.25">
      <c r="A305">
        <v>2683</v>
      </c>
      <c r="B305">
        <v>1</v>
      </c>
      <c r="C305" t="s">
        <v>639</v>
      </c>
      <c r="D305" s="7">
        <f>'EOS GE24-F23-WEBLOAD'!H301</f>
        <v>1704554</v>
      </c>
      <c r="E305">
        <f>'GE24-F23-WEBLOAD'!H301</f>
        <v>1638884</v>
      </c>
      <c r="F305">
        <f t="shared" si="63"/>
        <v>65670</v>
      </c>
      <c r="H305" s="7">
        <f>'EOS GE24-F23-WEBLOAD'!N301</f>
        <v>172410.30334722</v>
      </c>
      <c r="I305">
        <v>166497.0377405544</v>
      </c>
      <c r="J305">
        <f t="shared" si="64"/>
        <v>5913.2656066656054</v>
      </c>
      <c r="K305" s="7"/>
      <c r="M305" s="7">
        <f>'EOS GE25-F23-WEBLOAD'!H301</f>
        <v>1729966</v>
      </c>
      <c r="N305">
        <f>'GE25-F23-WEBLOAD'!H301</f>
        <v>1630649</v>
      </c>
      <c r="O305">
        <f t="shared" si="65"/>
        <v>99317</v>
      </c>
      <c r="Q305" s="7">
        <f>'EOS GE25-F23-WEBLOAD'!N301</f>
        <v>176400.43138275825</v>
      </c>
      <c r="R305">
        <v>170180.86431903427</v>
      </c>
      <c r="S305">
        <f t="shared" si="66"/>
        <v>6219.5670637239818</v>
      </c>
      <c r="T305" s="7"/>
      <c r="U305" s="7">
        <f>'EOS GE25-F23-WEBLOAD'!AA301</f>
        <v>172022</v>
      </c>
      <c r="V305" s="7">
        <v>113437</v>
      </c>
      <c r="W305" s="7">
        <f t="shared" si="67"/>
        <v>58585</v>
      </c>
      <c r="X305" s="7">
        <f>'GE25-F23-WEBLOAD'!AA301</f>
        <v>172022</v>
      </c>
      <c r="Y305" s="7">
        <f>'GE25-F23-WEBLOAD'!AI301</f>
        <v>125107</v>
      </c>
      <c r="Z305" s="7">
        <f t="shared" si="68"/>
        <v>46915</v>
      </c>
      <c r="AA305">
        <f t="shared" si="69"/>
        <v>11670</v>
      </c>
      <c r="AC305" s="7">
        <f>'EOS GE24-F23-WEBLOAD'!AA301</f>
        <v>172022</v>
      </c>
      <c r="AD305" s="7">
        <f>'EOS GE24-F23-WEBLOAD'!AI301</f>
        <v>113437</v>
      </c>
      <c r="AE305" s="7">
        <f t="shared" si="70"/>
        <v>58585</v>
      </c>
      <c r="AF305" s="7">
        <f>'GE24-F23-WEBLOAD'!AA301</f>
        <v>172891</v>
      </c>
      <c r="AG305" s="7">
        <f>'GE24-F23-WEBLOAD'!AI301</f>
        <v>102862</v>
      </c>
      <c r="AH305" s="7">
        <f t="shared" si="71"/>
        <v>70029</v>
      </c>
      <c r="AI305">
        <f t="shared" si="72"/>
        <v>-11444</v>
      </c>
      <c r="AK305">
        <f>'EOS GE24-F23-WEBLOAD'!$AL301</f>
        <v>1812042.2877405542</v>
      </c>
      <c r="AL305">
        <f>'GE24-F23-WEBLOAD'!$AL301</f>
        <v>1764845.2877405542</v>
      </c>
      <c r="AM305">
        <f t="shared" si="73"/>
        <v>47197</v>
      </c>
      <c r="AO305">
        <f>'EOS GE25-F23-WEBLOAD'!AL301</f>
        <v>1828475.4355900143</v>
      </c>
      <c r="AP305">
        <f>'GE25-F23-WEBLOAD'!AL301</f>
        <v>1758737.9315900141</v>
      </c>
      <c r="AQ305">
        <f t="shared" si="74"/>
        <v>69737.50400000019</v>
      </c>
      <c r="AS305" s="7"/>
    </row>
    <row r="306" spans="1:45" x14ac:dyDescent="0.25">
      <c r="A306">
        <v>2687</v>
      </c>
      <c r="B306">
        <v>1</v>
      </c>
      <c r="C306" t="s">
        <v>353</v>
      </c>
      <c r="D306" s="7">
        <f>'EOS GE24-F23-WEBLOAD'!H302</f>
        <v>9854723</v>
      </c>
      <c r="E306">
        <f>'GE24-F23-WEBLOAD'!H302</f>
        <v>9475058</v>
      </c>
      <c r="F306">
        <f t="shared" si="63"/>
        <v>379665</v>
      </c>
      <c r="H306" s="7">
        <f>'EOS GE24-F23-WEBLOAD'!N302</f>
        <v>194264</v>
      </c>
      <c r="I306">
        <v>194264</v>
      </c>
      <c r="J306">
        <f t="shared" si="64"/>
        <v>0</v>
      </c>
      <c r="K306" s="7"/>
      <c r="M306" s="7">
        <f>'EOS GE25-F23-WEBLOAD'!H302</f>
        <v>10127871</v>
      </c>
      <c r="N306">
        <f>'GE25-F23-WEBLOAD'!H302</f>
        <v>9546433</v>
      </c>
      <c r="O306">
        <f t="shared" si="65"/>
        <v>581438</v>
      </c>
      <c r="Q306" s="7">
        <f>'EOS GE25-F23-WEBLOAD'!N302</f>
        <v>200502</v>
      </c>
      <c r="R306">
        <v>200502</v>
      </c>
      <c r="S306">
        <f t="shared" si="66"/>
        <v>0</v>
      </c>
      <c r="T306" s="7"/>
      <c r="U306" s="7">
        <f>'EOS GE25-F23-WEBLOAD'!AA302</f>
        <v>1007084</v>
      </c>
      <c r="V306" s="7">
        <v>959261</v>
      </c>
      <c r="W306" s="7">
        <f t="shared" si="67"/>
        <v>47823</v>
      </c>
      <c r="X306" s="7">
        <f>'GE25-F23-WEBLOAD'!AA302</f>
        <v>1007084</v>
      </c>
      <c r="Y306" s="7">
        <f>'GE25-F23-WEBLOAD'!AI302</f>
        <v>959261</v>
      </c>
      <c r="Z306" s="7">
        <f t="shared" si="68"/>
        <v>47823</v>
      </c>
      <c r="AA306">
        <f t="shared" si="69"/>
        <v>0</v>
      </c>
      <c r="AC306" s="7">
        <f>'EOS GE24-F23-WEBLOAD'!AA302</f>
        <v>1007084</v>
      </c>
      <c r="AD306" s="7">
        <f>'EOS GE24-F23-WEBLOAD'!AI302</f>
        <v>959261</v>
      </c>
      <c r="AE306" s="7">
        <f t="shared" si="70"/>
        <v>47823</v>
      </c>
      <c r="AF306" s="7">
        <f>'GE24-F23-WEBLOAD'!AA302</f>
        <v>999554</v>
      </c>
      <c r="AG306" s="7">
        <f>'GE24-F23-WEBLOAD'!AI302</f>
        <v>881201</v>
      </c>
      <c r="AH306" s="7">
        <f t="shared" si="71"/>
        <v>118353</v>
      </c>
      <c r="AI306">
        <f t="shared" si="72"/>
        <v>-70530</v>
      </c>
      <c r="AK306">
        <f>'EOS GE24-F23-WEBLOAD'!$AL302</f>
        <v>2432869.75</v>
      </c>
      <c r="AL306">
        <f>'GE24-F23-WEBLOAD'!$AL302</f>
        <v>2399840.75</v>
      </c>
      <c r="AM306">
        <f t="shared" si="73"/>
        <v>33029</v>
      </c>
      <c r="AO306">
        <f>'EOS GE25-F23-WEBLOAD'!AL302</f>
        <v>2443826.7715582605</v>
      </c>
      <c r="AP306">
        <f>'GE25-F23-WEBLOAD'!AL302</f>
        <v>2394629.7715582605</v>
      </c>
      <c r="AQ306">
        <f t="shared" si="74"/>
        <v>49197</v>
      </c>
      <c r="AS306" s="7"/>
    </row>
    <row r="307" spans="1:45" x14ac:dyDescent="0.25">
      <c r="A307">
        <v>2689</v>
      </c>
      <c r="B307">
        <v>1</v>
      </c>
      <c r="C307" t="s">
        <v>354</v>
      </c>
      <c r="D307" s="7">
        <f>'EOS GE24-F23-WEBLOAD'!H303</f>
        <v>8414274</v>
      </c>
      <c r="E307">
        <f>'GE24-F23-WEBLOAD'!H303</f>
        <v>8090104</v>
      </c>
      <c r="F307">
        <f t="shared" si="63"/>
        <v>324170</v>
      </c>
      <c r="H307" s="7">
        <f>'EOS GE24-F23-WEBLOAD'!N303</f>
        <v>340095.73748039134</v>
      </c>
      <c r="I307">
        <v>328135.70348980348</v>
      </c>
      <c r="J307">
        <f t="shared" si="64"/>
        <v>11960.033990587865</v>
      </c>
      <c r="K307" s="7"/>
      <c r="M307" s="7">
        <f>'EOS GE25-F23-WEBLOAD'!H303</f>
        <v>8341114</v>
      </c>
      <c r="N307">
        <f>'GE25-F23-WEBLOAD'!H303</f>
        <v>7862253</v>
      </c>
      <c r="O307">
        <f t="shared" si="65"/>
        <v>478861</v>
      </c>
      <c r="Q307" s="7">
        <f>'EOS GE25-F23-WEBLOAD'!N303</f>
        <v>349972.53857259045</v>
      </c>
      <c r="R307">
        <v>336086.84005774703</v>
      </c>
      <c r="S307">
        <f t="shared" si="66"/>
        <v>13885.698514843418</v>
      </c>
      <c r="T307" s="7"/>
      <c r="U307" s="7">
        <f>'EOS GE25-F23-WEBLOAD'!AA303</f>
        <v>829414</v>
      </c>
      <c r="V307" s="7">
        <v>501228</v>
      </c>
      <c r="W307" s="7">
        <f t="shared" si="67"/>
        <v>328186</v>
      </c>
      <c r="X307" s="7">
        <f>'GE25-F23-WEBLOAD'!AA303</f>
        <v>829414</v>
      </c>
      <c r="Y307" s="7">
        <f>'GE25-F23-WEBLOAD'!AI303</f>
        <v>552795</v>
      </c>
      <c r="Z307" s="7">
        <f t="shared" si="68"/>
        <v>276619</v>
      </c>
      <c r="AA307">
        <f t="shared" si="69"/>
        <v>51567</v>
      </c>
      <c r="AC307" s="7">
        <f>'EOS GE24-F23-WEBLOAD'!AA303</f>
        <v>829414</v>
      </c>
      <c r="AD307" s="7">
        <f>'EOS GE24-F23-WEBLOAD'!AI303</f>
        <v>501228</v>
      </c>
      <c r="AE307" s="7">
        <f t="shared" si="70"/>
        <v>328186</v>
      </c>
      <c r="AF307" s="7">
        <f>'GE24-F23-WEBLOAD'!AA303</f>
        <v>853451</v>
      </c>
      <c r="AG307" s="7">
        <f>'GE24-F23-WEBLOAD'!AI303</f>
        <v>468222</v>
      </c>
      <c r="AH307" s="7">
        <f t="shared" si="71"/>
        <v>385229</v>
      </c>
      <c r="AI307">
        <f t="shared" si="72"/>
        <v>-57043</v>
      </c>
      <c r="AK307">
        <f>'EOS GE24-F23-WEBLOAD'!$AL303</f>
        <v>3321741.4534898028</v>
      </c>
      <c r="AL307">
        <f>'GE24-F23-WEBLOAD'!$AL303</f>
        <v>3267149.4534898028</v>
      </c>
      <c r="AM307">
        <f t="shared" si="73"/>
        <v>54592</v>
      </c>
      <c r="AO307">
        <f>'EOS GE25-F23-WEBLOAD'!AL303</f>
        <v>3337759.1271101069</v>
      </c>
      <c r="AP307">
        <f>'GE25-F23-WEBLOAD'!AL303</f>
        <v>3257834.4451101068</v>
      </c>
      <c r="AQ307">
        <f t="shared" si="74"/>
        <v>79924.68200000003</v>
      </c>
      <c r="AS307" s="7"/>
    </row>
    <row r="308" spans="1:45" x14ac:dyDescent="0.25">
      <c r="A308">
        <v>2711</v>
      </c>
      <c r="B308">
        <v>1</v>
      </c>
      <c r="C308" t="s">
        <v>355</v>
      </c>
      <c r="D308" s="7">
        <f>'EOS GE24-F23-WEBLOAD'!H304</f>
        <v>6839917</v>
      </c>
      <c r="E308">
        <f>'GE24-F23-WEBLOAD'!H304</f>
        <v>6576401</v>
      </c>
      <c r="F308">
        <f t="shared" si="63"/>
        <v>263516</v>
      </c>
      <c r="H308" s="7">
        <f>'EOS GE24-F23-WEBLOAD'!N304</f>
        <v>302475</v>
      </c>
      <c r="I308">
        <v>302475</v>
      </c>
      <c r="J308">
        <f t="shared" si="64"/>
        <v>0</v>
      </c>
      <c r="K308" s="7"/>
      <c r="M308" s="7">
        <f>'EOS GE25-F23-WEBLOAD'!H304</f>
        <v>6911416</v>
      </c>
      <c r="N308">
        <f>'GE25-F23-WEBLOAD'!H304</f>
        <v>6514634</v>
      </c>
      <c r="O308">
        <f t="shared" si="65"/>
        <v>396782</v>
      </c>
      <c r="Q308" s="7">
        <f>'EOS GE25-F23-WEBLOAD'!N304</f>
        <v>307336</v>
      </c>
      <c r="R308">
        <v>307336</v>
      </c>
      <c r="S308">
        <f t="shared" si="66"/>
        <v>0</v>
      </c>
      <c r="T308" s="7"/>
      <c r="U308" s="7">
        <f>'EOS GE25-F23-WEBLOAD'!AA304</f>
        <v>687250</v>
      </c>
      <c r="V308" s="7">
        <v>594682</v>
      </c>
      <c r="W308" s="7">
        <f t="shared" si="67"/>
        <v>92568</v>
      </c>
      <c r="X308" s="7">
        <f>'GE25-F23-WEBLOAD'!AA304</f>
        <v>687250</v>
      </c>
      <c r="Y308" s="7">
        <f>'GE25-F23-WEBLOAD'!AI304</f>
        <v>594682</v>
      </c>
      <c r="Z308" s="7">
        <f t="shared" si="68"/>
        <v>92568</v>
      </c>
      <c r="AA308">
        <f t="shared" si="69"/>
        <v>0</v>
      </c>
      <c r="AC308" s="7">
        <f>'EOS GE24-F23-WEBLOAD'!AA304</f>
        <v>687250</v>
      </c>
      <c r="AD308" s="7">
        <f>'EOS GE24-F23-WEBLOAD'!AI304</f>
        <v>594682</v>
      </c>
      <c r="AE308" s="7">
        <f t="shared" si="70"/>
        <v>92568</v>
      </c>
      <c r="AF308" s="7">
        <f>'GE24-F23-WEBLOAD'!AA304</f>
        <v>693766</v>
      </c>
      <c r="AG308" s="7">
        <f>'GE24-F23-WEBLOAD'!AI304</f>
        <v>553490</v>
      </c>
      <c r="AH308" s="7">
        <f t="shared" si="71"/>
        <v>140276</v>
      </c>
      <c r="AI308">
        <f t="shared" si="72"/>
        <v>-47708</v>
      </c>
      <c r="AK308">
        <f>'EOS GE24-F23-WEBLOAD'!$AL304</f>
        <v>2327104.75</v>
      </c>
      <c r="AL308">
        <f>'GE24-F23-WEBLOAD'!$AL304</f>
        <v>2279102.75</v>
      </c>
      <c r="AM308">
        <f t="shared" si="73"/>
        <v>48002</v>
      </c>
      <c r="AO308">
        <f>'EOS GE25-F23-WEBLOAD'!AL304</f>
        <v>2300386.5387069602</v>
      </c>
      <c r="AP308">
        <f>'GE25-F23-WEBLOAD'!AL304</f>
        <v>2230193.5387069602</v>
      </c>
      <c r="AQ308">
        <f t="shared" si="74"/>
        <v>70193</v>
      </c>
      <c r="AS308" s="7"/>
    </row>
    <row r="309" spans="1:45" x14ac:dyDescent="0.25">
      <c r="A309">
        <v>2752</v>
      </c>
      <c r="B309">
        <v>1</v>
      </c>
      <c r="C309" t="s">
        <v>356</v>
      </c>
      <c r="D309" s="7">
        <f>'EOS GE24-F23-WEBLOAD'!H305</f>
        <v>14050439</v>
      </c>
      <c r="E309">
        <f>'GE24-F23-WEBLOAD'!H305</f>
        <v>13509129</v>
      </c>
      <c r="F309">
        <f t="shared" si="63"/>
        <v>541310</v>
      </c>
      <c r="H309" s="7">
        <f>'EOS GE24-F23-WEBLOAD'!N305</f>
        <v>294711</v>
      </c>
      <c r="I309">
        <v>294711</v>
      </c>
      <c r="J309">
        <f t="shared" si="64"/>
        <v>0</v>
      </c>
      <c r="K309" s="7"/>
      <c r="M309" s="7">
        <f>'EOS GE25-F23-WEBLOAD'!H305</f>
        <v>14180476</v>
      </c>
      <c r="N309">
        <f>'GE25-F23-WEBLOAD'!H305</f>
        <v>13366379</v>
      </c>
      <c r="O309">
        <f t="shared" si="65"/>
        <v>814097</v>
      </c>
      <c r="Q309" s="7">
        <f>'EOS GE25-F23-WEBLOAD'!N305</f>
        <v>298364</v>
      </c>
      <c r="R309">
        <v>298364</v>
      </c>
      <c r="S309">
        <f t="shared" si="66"/>
        <v>0</v>
      </c>
      <c r="T309" s="7"/>
      <c r="U309" s="7">
        <f>'EOS GE25-F23-WEBLOAD'!AA305</f>
        <v>1410062</v>
      </c>
      <c r="V309" s="7">
        <v>1216240</v>
      </c>
      <c r="W309" s="7">
        <f t="shared" si="67"/>
        <v>193822</v>
      </c>
      <c r="X309" s="7">
        <f>'GE25-F23-WEBLOAD'!AA305</f>
        <v>1410062</v>
      </c>
      <c r="Y309" s="7">
        <f>'GE25-F23-WEBLOAD'!AI305</f>
        <v>1216240</v>
      </c>
      <c r="Z309" s="7">
        <f t="shared" si="68"/>
        <v>193822</v>
      </c>
      <c r="AA309">
        <f t="shared" si="69"/>
        <v>0</v>
      </c>
      <c r="AC309" s="7">
        <f>'EOS GE24-F23-WEBLOAD'!AA305</f>
        <v>1410062</v>
      </c>
      <c r="AD309" s="7">
        <f>'EOS GE24-F23-WEBLOAD'!AI305</f>
        <v>1216240</v>
      </c>
      <c r="AE309" s="7">
        <f t="shared" si="70"/>
        <v>193822</v>
      </c>
      <c r="AF309" s="7">
        <f>'GE24-F23-WEBLOAD'!AA305</f>
        <v>1425122</v>
      </c>
      <c r="AG309" s="7">
        <f>'GE24-F23-WEBLOAD'!AI305</f>
        <v>1152041</v>
      </c>
      <c r="AH309" s="7">
        <f t="shared" si="71"/>
        <v>273081</v>
      </c>
      <c r="AI309">
        <f t="shared" si="72"/>
        <v>-79259</v>
      </c>
      <c r="AK309">
        <f>'EOS GE24-F23-WEBLOAD'!$AL305</f>
        <v>5758501.25</v>
      </c>
      <c r="AL309">
        <f>'GE24-F23-WEBLOAD'!$AL305</f>
        <v>5648154.25</v>
      </c>
      <c r="AM309">
        <f t="shared" si="73"/>
        <v>110347</v>
      </c>
      <c r="AO309">
        <f>'EOS GE25-F23-WEBLOAD'!AL305</f>
        <v>5790742.4260802716</v>
      </c>
      <c r="AP309">
        <f>'GE25-F23-WEBLOAD'!AL305</f>
        <v>5622677.4260802716</v>
      </c>
      <c r="AQ309">
        <f t="shared" si="74"/>
        <v>168065</v>
      </c>
      <c r="AS309" s="7"/>
    </row>
    <row r="310" spans="1:45" x14ac:dyDescent="0.25">
      <c r="A310">
        <v>2753</v>
      </c>
      <c r="B310">
        <v>1</v>
      </c>
      <c r="C310" t="s">
        <v>357</v>
      </c>
      <c r="D310" s="7">
        <f>'EOS GE24-F23-WEBLOAD'!H306</f>
        <v>7637660</v>
      </c>
      <c r="E310">
        <f>'GE24-F23-WEBLOAD'!H306</f>
        <v>7343410</v>
      </c>
      <c r="F310">
        <f t="shared" si="63"/>
        <v>294250</v>
      </c>
      <c r="H310" s="7">
        <f>'EOS GE24-F23-WEBLOAD'!N306</f>
        <v>222538.46567500001</v>
      </c>
      <c r="I310">
        <v>219248.80215100001</v>
      </c>
      <c r="J310">
        <f t="shared" si="64"/>
        <v>3289.6635240000032</v>
      </c>
      <c r="K310" s="7"/>
      <c r="M310" s="7">
        <f>'EOS GE25-F23-WEBLOAD'!H306</f>
        <v>7681455</v>
      </c>
      <c r="N310">
        <f>'GE25-F23-WEBLOAD'!H306</f>
        <v>7240465</v>
      </c>
      <c r="O310">
        <f t="shared" si="65"/>
        <v>440990</v>
      </c>
      <c r="Q310" s="7">
        <f>'EOS GE25-F23-WEBLOAD'!N306</f>
        <v>216922</v>
      </c>
      <c r="R310">
        <v>216922</v>
      </c>
      <c r="S310">
        <f t="shared" si="66"/>
        <v>0</v>
      </c>
      <c r="T310" s="7"/>
      <c r="U310" s="7">
        <f>'EOS GE25-F23-WEBLOAD'!AA306</f>
        <v>763820</v>
      </c>
      <c r="V310" s="7">
        <v>588353</v>
      </c>
      <c r="W310" s="7">
        <f t="shared" si="67"/>
        <v>175467</v>
      </c>
      <c r="X310" s="7">
        <f>'GE25-F23-WEBLOAD'!AA306</f>
        <v>763820</v>
      </c>
      <c r="Y310" s="7">
        <f>'GE25-F23-WEBLOAD'!AI306</f>
        <v>636021</v>
      </c>
      <c r="Z310" s="7">
        <f t="shared" si="68"/>
        <v>127799</v>
      </c>
      <c r="AA310">
        <f t="shared" si="69"/>
        <v>47668</v>
      </c>
      <c r="AC310" s="7">
        <f>'EOS GE24-F23-WEBLOAD'!AA306</f>
        <v>763820</v>
      </c>
      <c r="AD310" s="7">
        <f>'EOS GE24-F23-WEBLOAD'!AI306</f>
        <v>588353</v>
      </c>
      <c r="AE310" s="7">
        <f t="shared" si="70"/>
        <v>175467</v>
      </c>
      <c r="AF310" s="7">
        <f>'GE24-F23-WEBLOAD'!AA306</f>
        <v>774680</v>
      </c>
      <c r="AG310" s="7">
        <f>'GE24-F23-WEBLOAD'!AI306</f>
        <v>549026</v>
      </c>
      <c r="AH310" s="7">
        <f t="shared" si="71"/>
        <v>225654</v>
      </c>
      <c r="AI310">
        <f t="shared" si="72"/>
        <v>-50187</v>
      </c>
      <c r="AK310">
        <f>'EOS GE24-F23-WEBLOAD'!$AL306</f>
        <v>4117937.8021510001</v>
      </c>
      <c r="AL310">
        <f>'GE24-F23-WEBLOAD'!$AL306</f>
        <v>4036933.8021510001</v>
      </c>
      <c r="AM310">
        <f t="shared" si="73"/>
        <v>81004</v>
      </c>
      <c r="AO310">
        <f>'EOS GE25-F23-WEBLOAD'!AL306</f>
        <v>4128277.0361029394</v>
      </c>
      <c r="AP310">
        <f>'GE25-F23-WEBLOAD'!AL306</f>
        <v>4009718.9995368253</v>
      </c>
      <c r="AQ310">
        <f t="shared" si="74"/>
        <v>118558.03656611405</v>
      </c>
      <c r="AS310" s="7"/>
    </row>
    <row r="311" spans="1:45" x14ac:dyDescent="0.25">
      <c r="A311">
        <v>2754</v>
      </c>
      <c r="B311">
        <v>1</v>
      </c>
      <c r="C311" t="s">
        <v>358</v>
      </c>
      <c r="D311" s="7">
        <f>'EOS GE24-F23-WEBLOAD'!H307</f>
        <v>3110740</v>
      </c>
      <c r="E311">
        <f>'GE24-F23-WEBLOAD'!H307</f>
        <v>2990895</v>
      </c>
      <c r="F311">
        <f t="shared" si="63"/>
        <v>119845</v>
      </c>
      <c r="H311" s="7">
        <f>'EOS GE24-F23-WEBLOAD'!N307</f>
        <v>149361</v>
      </c>
      <c r="I311">
        <v>149361</v>
      </c>
      <c r="J311">
        <f t="shared" si="64"/>
        <v>0</v>
      </c>
      <c r="K311" s="7"/>
      <c r="M311" s="7">
        <f>'EOS GE25-F23-WEBLOAD'!H307</f>
        <v>3173060</v>
      </c>
      <c r="N311">
        <f>'GE25-F23-WEBLOAD'!H307</f>
        <v>2990895</v>
      </c>
      <c r="O311">
        <f t="shared" si="65"/>
        <v>182165</v>
      </c>
      <c r="Q311" s="7">
        <f>'EOS GE25-F23-WEBLOAD'!N307</f>
        <v>152354</v>
      </c>
      <c r="R311">
        <v>152354</v>
      </c>
      <c r="S311">
        <f t="shared" si="66"/>
        <v>0</v>
      </c>
      <c r="T311" s="7"/>
      <c r="U311" s="7">
        <f>'EOS GE25-F23-WEBLOAD'!AA307</f>
        <v>315519</v>
      </c>
      <c r="V311" s="7">
        <v>205742</v>
      </c>
      <c r="W311" s="7">
        <f t="shared" si="67"/>
        <v>109777</v>
      </c>
      <c r="X311" s="7">
        <f>'GE25-F23-WEBLOAD'!AA307</f>
        <v>315519</v>
      </c>
      <c r="Y311" s="7">
        <f>'GE25-F23-WEBLOAD'!AI307</f>
        <v>226909</v>
      </c>
      <c r="Z311" s="7">
        <f t="shared" si="68"/>
        <v>88610</v>
      </c>
      <c r="AA311">
        <f t="shared" si="69"/>
        <v>21167</v>
      </c>
      <c r="AC311" s="7">
        <f>'EOS GE24-F23-WEBLOAD'!AA307</f>
        <v>315519</v>
      </c>
      <c r="AD311" s="7">
        <f>'EOS GE24-F23-WEBLOAD'!AI307</f>
        <v>205742</v>
      </c>
      <c r="AE311" s="7">
        <f t="shared" si="70"/>
        <v>109777</v>
      </c>
      <c r="AF311" s="7">
        <f>'GE24-F23-WEBLOAD'!AA307</f>
        <v>315519</v>
      </c>
      <c r="AG311" s="7">
        <f>'GE24-F23-WEBLOAD'!AI307</f>
        <v>197522</v>
      </c>
      <c r="AH311" s="7">
        <f t="shared" si="71"/>
        <v>117997</v>
      </c>
      <c r="AI311">
        <f t="shared" si="72"/>
        <v>-8220</v>
      </c>
      <c r="AK311">
        <f>'EOS GE24-F23-WEBLOAD'!$AL307</f>
        <v>1667872</v>
      </c>
      <c r="AL311">
        <f>'GE24-F23-WEBLOAD'!$AL307</f>
        <v>1642023</v>
      </c>
      <c r="AM311">
        <f t="shared" si="73"/>
        <v>25849</v>
      </c>
      <c r="AO311">
        <f>'EOS GE25-F23-WEBLOAD'!AL307</f>
        <v>1644813.6562593402</v>
      </c>
      <c r="AP311">
        <f>'GE25-F23-WEBLOAD'!AL307</f>
        <v>1608002.6562593402</v>
      </c>
      <c r="AQ311">
        <f t="shared" si="74"/>
        <v>36811</v>
      </c>
      <c r="AS311" s="7"/>
    </row>
    <row r="312" spans="1:45" x14ac:dyDescent="0.25">
      <c r="A312">
        <v>2769</v>
      </c>
      <c r="B312">
        <v>1</v>
      </c>
      <c r="C312" t="s">
        <v>359</v>
      </c>
      <c r="D312" s="7">
        <f>'EOS GE24-F23-WEBLOAD'!H308</f>
        <v>8407136</v>
      </c>
      <c r="E312">
        <f>'GE24-F23-WEBLOAD'!H308</f>
        <v>8083241</v>
      </c>
      <c r="F312">
        <f t="shared" si="63"/>
        <v>323895</v>
      </c>
      <c r="H312" s="7">
        <f>'EOS GE24-F23-WEBLOAD'!N308</f>
        <v>284190</v>
      </c>
      <c r="I312">
        <v>284190</v>
      </c>
      <c r="J312">
        <f t="shared" si="64"/>
        <v>0</v>
      </c>
      <c r="K312" s="7"/>
      <c r="M312" s="7">
        <f>'EOS GE25-F23-WEBLOAD'!H308</f>
        <v>8655653</v>
      </c>
      <c r="N312">
        <f>'GE25-F23-WEBLOAD'!H308</f>
        <v>8158734</v>
      </c>
      <c r="O312">
        <f t="shared" si="65"/>
        <v>496919</v>
      </c>
      <c r="Q312" s="7">
        <f>'EOS GE25-F23-WEBLOAD'!N308</f>
        <v>294474</v>
      </c>
      <c r="R312">
        <v>294474</v>
      </c>
      <c r="S312">
        <f t="shared" si="66"/>
        <v>0</v>
      </c>
      <c r="T312" s="7"/>
      <c r="U312" s="7">
        <f>'EOS GE25-F23-WEBLOAD'!AA308</f>
        <v>860691</v>
      </c>
      <c r="V312" s="7">
        <v>552068</v>
      </c>
      <c r="W312" s="7">
        <f t="shared" si="67"/>
        <v>308623</v>
      </c>
      <c r="X312" s="7">
        <f>'GE25-F23-WEBLOAD'!AA308</f>
        <v>860691</v>
      </c>
      <c r="Y312" s="7">
        <f>'GE25-F23-WEBLOAD'!AI308</f>
        <v>608865</v>
      </c>
      <c r="Z312" s="7">
        <f t="shared" si="68"/>
        <v>251826</v>
      </c>
      <c r="AA312">
        <f t="shared" si="69"/>
        <v>56797</v>
      </c>
      <c r="AC312" s="7">
        <f>'EOS GE24-F23-WEBLOAD'!AA308</f>
        <v>860691</v>
      </c>
      <c r="AD312" s="7">
        <f>'EOS GE24-F23-WEBLOAD'!AI308</f>
        <v>552068</v>
      </c>
      <c r="AE312" s="7">
        <f t="shared" si="70"/>
        <v>308623</v>
      </c>
      <c r="AF312" s="7">
        <f>'GE24-F23-WEBLOAD'!AA308</f>
        <v>852727</v>
      </c>
      <c r="AG312" s="7">
        <f>'GE24-F23-WEBLOAD'!AI308</f>
        <v>550809</v>
      </c>
      <c r="AH312" s="7">
        <f t="shared" si="71"/>
        <v>301918</v>
      </c>
      <c r="AI312">
        <f t="shared" si="72"/>
        <v>6705</v>
      </c>
      <c r="AK312">
        <f>'EOS GE24-F23-WEBLOAD'!$AL308</f>
        <v>2535405.75</v>
      </c>
      <c r="AL312">
        <f>'GE24-F23-WEBLOAD'!$AL308</f>
        <v>2504983.75</v>
      </c>
      <c r="AM312">
        <f t="shared" si="73"/>
        <v>30422</v>
      </c>
      <c r="AO312">
        <f>'EOS GE25-F23-WEBLOAD'!AL308</f>
        <v>2578112.4204179104</v>
      </c>
      <c r="AP312">
        <f>'GE25-F23-WEBLOAD'!AL308</f>
        <v>2531569.4204179104</v>
      </c>
      <c r="AQ312">
        <f t="shared" si="74"/>
        <v>46543</v>
      </c>
      <c r="AS312" s="7"/>
    </row>
    <row r="313" spans="1:45" x14ac:dyDescent="0.25">
      <c r="A313">
        <v>2805</v>
      </c>
      <c r="B313">
        <v>1</v>
      </c>
      <c r="C313" t="s">
        <v>360</v>
      </c>
      <c r="D313" s="7">
        <f>'EOS GE24-F23-WEBLOAD'!H309</f>
        <v>9766212</v>
      </c>
      <c r="E313">
        <f>'GE24-F23-WEBLOAD'!H309</f>
        <v>9389957</v>
      </c>
      <c r="F313">
        <f t="shared" si="63"/>
        <v>376255</v>
      </c>
      <c r="H313" s="7">
        <f>'EOS GE24-F23-WEBLOAD'!N309</f>
        <v>218482</v>
      </c>
      <c r="I313">
        <v>218482</v>
      </c>
      <c r="J313">
        <f t="shared" si="64"/>
        <v>0</v>
      </c>
      <c r="K313" s="7"/>
      <c r="M313" s="7">
        <f>'EOS GE25-F23-WEBLOAD'!H309</f>
        <v>10391443</v>
      </c>
      <c r="N313">
        <f>'GE25-F23-WEBLOAD'!H309</f>
        <v>9794874</v>
      </c>
      <c r="O313">
        <f t="shared" si="65"/>
        <v>596569</v>
      </c>
      <c r="Q313" s="7">
        <f>'EOS GE25-F23-WEBLOAD'!N309</f>
        <v>232469</v>
      </c>
      <c r="R313">
        <v>232469</v>
      </c>
      <c r="S313">
        <f t="shared" si="66"/>
        <v>0</v>
      </c>
      <c r="T313" s="7"/>
      <c r="U313" s="7">
        <f>'EOS GE25-F23-WEBLOAD'!AA309</f>
        <v>1033293</v>
      </c>
      <c r="V313" s="7">
        <v>921219</v>
      </c>
      <c r="W313" s="7">
        <f t="shared" si="67"/>
        <v>112074</v>
      </c>
      <c r="X313" s="7">
        <f>'GE25-F23-WEBLOAD'!AA309</f>
        <v>1033293</v>
      </c>
      <c r="Y313" s="7">
        <f>'GE25-F23-WEBLOAD'!AI309</f>
        <v>921219</v>
      </c>
      <c r="Z313" s="7">
        <f t="shared" si="68"/>
        <v>112074</v>
      </c>
      <c r="AA313">
        <f t="shared" si="69"/>
        <v>0</v>
      </c>
      <c r="AC313" s="7">
        <f>'EOS GE24-F23-WEBLOAD'!AA309</f>
        <v>1033293</v>
      </c>
      <c r="AD313" s="7">
        <f>'EOS GE24-F23-WEBLOAD'!AI309</f>
        <v>921219</v>
      </c>
      <c r="AE313" s="7">
        <f t="shared" si="70"/>
        <v>112074</v>
      </c>
      <c r="AF313" s="7">
        <f>'GE24-F23-WEBLOAD'!AA309</f>
        <v>990577</v>
      </c>
      <c r="AG313" s="7">
        <f>'GE24-F23-WEBLOAD'!AI309</f>
        <v>840172</v>
      </c>
      <c r="AH313" s="7">
        <f t="shared" si="71"/>
        <v>150405</v>
      </c>
      <c r="AI313">
        <f t="shared" si="72"/>
        <v>-38331</v>
      </c>
      <c r="AK313">
        <f>'EOS GE24-F23-WEBLOAD'!$AL309</f>
        <v>3939721.25</v>
      </c>
      <c r="AL313">
        <f>'GE24-F23-WEBLOAD'!$AL309</f>
        <v>3910018.25</v>
      </c>
      <c r="AM313">
        <f t="shared" si="73"/>
        <v>29703</v>
      </c>
      <c r="AO313">
        <f>'EOS GE25-F23-WEBLOAD'!AL309</f>
        <v>4160007.07210874</v>
      </c>
      <c r="AP313">
        <f>'GE25-F23-WEBLOAD'!AL309</f>
        <v>4113093.07210874</v>
      </c>
      <c r="AQ313">
        <f t="shared" si="74"/>
        <v>46914</v>
      </c>
      <c r="AS313" s="7"/>
    </row>
    <row r="314" spans="1:45" x14ac:dyDescent="0.25">
      <c r="A314">
        <v>2835</v>
      </c>
      <c r="B314">
        <v>1</v>
      </c>
      <c r="C314" t="s">
        <v>361</v>
      </c>
      <c r="D314" s="7">
        <f>'EOS GE24-F23-WEBLOAD'!H310</f>
        <v>5357783</v>
      </c>
      <c r="E314">
        <f>'GE24-F23-WEBLOAD'!H310</f>
        <v>5151368</v>
      </c>
      <c r="F314">
        <f t="shared" si="63"/>
        <v>206415</v>
      </c>
      <c r="H314" s="7">
        <f>'EOS GE24-F23-WEBLOAD'!N310</f>
        <v>176343</v>
      </c>
      <c r="I314">
        <v>176343</v>
      </c>
      <c r="J314">
        <f t="shared" si="64"/>
        <v>0</v>
      </c>
      <c r="K314" s="7"/>
      <c r="M314" s="7">
        <f>'EOS GE25-F23-WEBLOAD'!H310</f>
        <v>5117087</v>
      </c>
      <c r="N314">
        <f>'GE25-F23-WEBLOAD'!H310</f>
        <v>4823316</v>
      </c>
      <c r="O314">
        <f t="shared" si="65"/>
        <v>293771</v>
      </c>
      <c r="Q314" s="7">
        <f>'EOS GE25-F23-WEBLOAD'!N310</f>
        <v>168421</v>
      </c>
      <c r="R314">
        <v>168421</v>
      </c>
      <c r="S314">
        <f t="shared" si="66"/>
        <v>0</v>
      </c>
      <c r="T314" s="7"/>
      <c r="U314" s="7">
        <f>'EOS GE25-F23-WEBLOAD'!AA310</f>
        <v>508827</v>
      </c>
      <c r="V314" s="7">
        <v>437388</v>
      </c>
      <c r="W314" s="7">
        <f t="shared" si="67"/>
        <v>71439</v>
      </c>
      <c r="X314" s="7">
        <f>'GE25-F23-WEBLOAD'!AA310</f>
        <v>508827</v>
      </c>
      <c r="Y314" s="7">
        <f>'GE25-F23-WEBLOAD'!AI310</f>
        <v>438269</v>
      </c>
      <c r="Z314" s="7">
        <f t="shared" si="68"/>
        <v>70558</v>
      </c>
      <c r="AA314">
        <f t="shared" si="69"/>
        <v>881</v>
      </c>
      <c r="AC314" s="7">
        <f>'EOS GE24-F23-WEBLOAD'!AA310</f>
        <v>508827</v>
      </c>
      <c r="AD314" s="7">
        <f>'EOS GE24-F23-WEBLOAD'!AI310</f>
        <v>437388</v>
      </c>
      <c r="AE314" s="7">
        <f t="shared" si="70"/>
        <v>71439</v>
      </c>
      <c r="AF314" s="7">
        <f>'GE24-F23-WEBLOAD'!AA310</f>
        <v>543434</v>
      </c>
      <c r="AG314" s="7">
        <f>'GE24-F23-WEBLOAD'!AI310</f>
        <v>436848</v>
      </c>
      <c r="AH314" s="7">
        <f t="shared" si="71"/>
        <v>106586</v>
      </c>
      <c r="AI314">
        <f t="shared" si="72"/>
        <v>-35147</v>
      </c>
      <c r="AK314">
        <f>'EOS GE24-F23-WEBLOAD'!$AL310</f>
        <v>2431497.75</v>
      </c>
      <c r="AL314">
        <f>'GE24-F23-WEBLOAD'!$AL310</f>
        <v>2411175.75</v>
      </c>
      <c r="AM314">
        <f t="shared" si="73"/>
        <v>20322</v>
      </c>
      <c r="AO314">
        <f>'EOS GE25-F23-WEBLOAD'!AL310</f>
        <v>2394010.05954435</v>
      </c>
      <c r="AP314">
        <f>'GE25-F23-WEBLOAD'!AL310</f>
        <v>2360315.05954435</v>
      </c>
      <c r="AQ314">
        <f t="shared" si="74"/>
        <v>33695</v>
      </c>
      <c r="AS314" s="7"/>
    </row>
    <row r="315" spans="1:45" x14ac:dyDescent="0.25">
      <c r="A315">
        <v>2853</v>
      </c>
      <c r="B315">
        <v>1</v>
      </c>
      <c r="C315" t="s">
        <v>640</v>
      </c>
      <c r="D315" s="7">
        <f>'EOS GE24-F23-WEBLOAD'!H311</f>
        <v>6154384</v>
      </c>
      <c r="E315">
        <f>'GE24-F23-WEBLOAD'!H311</f>
        <v>5917279</v>
      </c>
      <c r="F315">
        <f t="shared" si="63"/>
        <v>237105</v>
      </c>
      <c r="H315" s="7">
        <f>'EOS GE24-F23-WEBLOAD'!N311</f>
        <v>359268</v>
      </c>
      <c r="I315">
        <v>359268</v>
      </c>
      <c r="J315">
        <f t="shared" si="64"/>
        <v>0</v>
      </c>
      <c r="K315" s="7"/>
      <c r="M315" s="7">
        <f>'EOS GE25-F23-WEBLOAD'!H311</f>
        <v>6440773</v>
      </c>
      <c r="N315">
        <f>'GE25-F23-WEBLOAD'!H311</f>
        <v>6071010</v>
      </c>
      <c r="O315">
        <f t="shared" si="65"/>
        <v>369763</v>
      </c>
      <c r="Q315" s="7">
        <f>'EOS GE25-F23-WEBLOAD'!N311</f>
        <v>374598</v>
      </c>
      <c r="R315">
        <v>374598</v>
      </c>
      <c r="S315">
        <f t="shared" si="66"/>
        <v>0</v>
      </c>
      <c r="T315" s="7"/>
      <c r="U315" s="7">
        <f>'EOS GE25-F23-WEBLOAD'!AA311</f>
        <v>640450</v>
      </c>
      <c r="V315" s="7">
        <v>328002</v>
      </c>
      <c r="W315" s="7">
        <f t="shared" si="67"/>
        <v>312448</v>
      </c>
      <c r="X315" s="7">
        <f>'GE25-F23-WEBLOAD'!AA311</f>
        <v>640450</v>
      </c>
      <c r="Y315" s="7">
        <f>'GE25-F23-WEBLOAD'!AI311</f>
        <v>361747</v>
      </c>
      <c r="Z315" s="7">
        <f t="shared" si="68"/>
        <v>278703</v>
      </c>
      <c r="AA315">
        <f t="shared" si="69"/>
        <v>33745</v>
      </c>
      <c r="AC315" s="7">
        <f>'EOS GE24-F23-WEBLOAD'!AA311</f>
        <v>640450</v>
      </c>
      <c r="AD315" s="7">
        <f>'EOS GE24-F23-WEBLOAD'!AI311</f>
        <v>328002</v>
      </c>
      <c r="AE315" s="7">
        <f t="shared" si="70"/>
        <v>312448</v>
      </c>
      <c r="AF315" s="7">
        <f>'GE24-F23-WEBLOAD'!AA311</f>
        <v>624233</v>
      </c>
      <c r="AG315" s="7">
        <f>'GE24-F23-WEBLOAD'!AI311</f>
        <v>320298</v>
      </c>
      <c r="AH315" s="7">
        <f t="shared" si="71"/>
        <v>303935</v>
      </c>
      <c r="AI315">
        <f t="shared" si="72"/>
        <v>8513</v>
      </c>
      <c r="AK315">
        <f>'EOS GE24-F23-WEBLOAD'!$AL311</f>
        <v>3228831</v>
      </c>
      <c r="AL315">
        <f>'GE24-F23-WEBLOAD'!$AL311</f>
        <v>3160233</v>
      </c>
      <c r="AM315">
        <f t="shared" si="73"/>
        <v>68598</v>
      </c>
      <c r="AO315">
        <f>'EOS GE25-F23-WEBLOAD'!AL311</f>
        <v>3233974.8840115909</v>
      </c>
      <c r="AP315">
        <f>'GE25-F23-WEBLOAD'!AL311</f>
        <v>3133284.884011589</v>
      </c>
      <c r="AQ315">
        <f t="shared" si="74"/>
        <v>100690.00000000186</v>
      </c>
      <c r="AS315" s="7"/>
    </row>
    <row r="316" spans="1:45" x14ac:dyDescent="0.25">
      <c r="A316">
        <v>2856</v>
      </c>
      <c r="B316">
        <v>1</v>
      </c>
      <c r="C316" t="s">
        <v>363</v>
      </c>
      <c r="D316" s="7">
        <f>'EOS GE24-F23-WEBLOAD'!H312</f>
        <v>2219918</v>
      </c>
      <c r="E316">
        <f>'GE24-F23-WEBLOAD'!H312</f>
        <v>2134393</v>
      </c>
      <c r="F316">
        <f t="shared" si="63"/>
        <v>85525</v>
      </c>
      <c r="H316" s="7">
        <f>'EOS GE24-F23-WEBLOAD'!N312</f>
        <v>168395</v>
      </c>
      <c r="I316">
        <v>168395</v>
      </c>
      <c r="J316">
        <f t="shared" si="64"/>
        <v>0</v>
      </c>
      <c r="K316" s="7"/>
      <c r="M316" s="7">
        <f>'EOS GE25-F23-WEBLOAD'!H312</f>
        <v>2306621</v>
      </c>
      <c r="N316">
        <f>'GE25-F23-WEBLOAD'!H312</f>
        <v>2174198</v>
      </c>
      <c r="O316">
        <f t="shared" si="65"/>
        <v>132423</v>
      </c>
      <c r="Q316" s="7">
        <f>'EOS GE25-F23-WEBLOAD'!N312</f>
        <v>173849</v>
      </c>
      <c r="R316">
        <v>173849</v>
      </c>
      <c r="S316">
        <f t="shared" si="66"/>
        <v>0</v>
      </c>
      <c r="T316" s="7"/>
      <c r="U316" s="7">
        <f>'EOS GE25-F23-WEBLOAD'!AA312</f>
        <v>229363</v>
      </c>
      <c r="V316" s="7">
        <v>229363</v>
      </c>
      <c r="W316" s="7">
        <f t="shared" si="67"/>
        <v>0</v>
      </c>
      <c r="X316" s="7">
        <f>'GE25-F23-WEBLOAD'!AA312</f>
        <v>229363</v>
      </c>
      <c r="Y316" s="7">
        <f>'GE25-F23-WEBLOAD'!AI312</f>
        <v>229363</v>
      </c>
      <c r="Z316" s="7">
        <f t="shared" si="68"/>
        <v>0</v>
      </c>
      <c r="AA316">
        <f t="shared" si="69"/>
        <v>0</v>
      </c>
      <c r="AC316" s="7">
        <f>'EOS GE24-F23-WEBLOAD'!AA312</f>
        <v>229363</v>
      </c>
      <c r="AD316" s="7">
        <f>'EOS GE24-F23-WEBLOAD'!AI312</f>
        <v>229363</v>
      </c>
      <c r="AE316" s="7">
        <f t="shared" si="70"/>
        <v>0</v>
      </c>
      <c r="AF316" s="7">
        <f>'GE24-F23-WEBLOAD'!AA312</f>
        <v>225164</v>
      </c>
      <c r="AG316" s="7">
        <f>'GE24-F23-WEBLOAD'!AI312</f>
        <v>196775</v>
      </c>
      <c r="AH316" s="7">
        <f t="shared" si="71"/>
        <v>28389</v>
      </c>
      <c r="AI316">
        <f t="shared" si="72"/>
        <v>-28389</v>
      </c>
      <c r="AK316">
        <f>'EOS GE24-F23-WEBLOAD'!$AL312</f>
        <v>1821155.25</v>
      </c>
      <c r="AL316">
        <f>'GE24-F23-WEBLOAD'!$AL312</f>
        <v>1788725.25</v>
      </c>
      <c r="AM316">
        <f t="shared" si="73"/>
        <v>32430</v>
      </c>
      <c r="AO316">
        <f>'EOS GE25-F23-WEBLOAD'!AL312</f>
        <v>1860086.89707503</v>
      </c>
      <c r="AP316">
        <f>'GE25-F23-WEBLOAD'!AL312</f>
        <v>1810527.89707503</v>
      </c>
      <c r="AQ316">
        <f t="shared" si="74"/>
        <v>49559</v>
      </c>
      <c r="AS316" s="7"/>
    </row>
    <row r="317" spans="1:45" x14ac:dyDescent="0.25">
      <c r="A317">
        <v>2859</v>
      </c>
      <c r="B317">
        <v>1</v>
      </c>
      <c r="C317" t="s">
        <v>364</v>
      </c>
      <c r="D317" s="7">
        <f>'EOS GE24-F23-WEBLOAD'!H313</f>
        <v>10786946</v>
      </c>
      <c r="E317">
        <f>'GE24-F23-WEBLOAD'!H313</f>
        <v>10371366</v>
      </c>
      <c r="F317">
        <f t="shared" si="63"/>
        <v>415580</v>
      </c>
      <c r="H317" s="7">
        <f>'EOS GE24-F23-WEBLOAD'!N313</f>
        <v>282718.69149481633</v>
      </c>
      <c r="I317">
        <v>277293.39957730449</v>
      </c>
      <c r="J317">
        <f t="shared" si="64"/>
        <v>5425.2919175118441</v>
      </c>
      <c r="K317" s="7"/>
      <c r="M317" s="7">
        <f>'EOS GE25-F23-WEBLOAD'!H313</f>
        <v>10783161</v>
      </c>
      <c r="N317">
        <f>'GE25-F23-WEBLOAD'!H313</f>
        <v>10164103</v>
      </c>
      <c r="O317">
        <f t="shared" si="65"/>
        <v>619058</v>
      </c>
      <c r="Q317" s="7">
        <f>'EOS GE25-F23-WEBLOAD'!N313</f>
        <v>286386.61825772416</v>
      </c>
      <c r="R317">
        <v>279919.28149401658</v>
      </c>
      <c r="S317">
        <f t="shared" si="66"/>
        <v>6467.3367637075717</v>
      </c>
      <c r="T317" s="7"/>
      <c r="U317" s="7">
        <f>'EOS GE25-F23-WEBLOAD'!AA313</f>
        <v>1072244</v>
      </c>
      <c r="V317" s="7">
        <v>962753</v>
      </c>
      <c r="W317" s="7">
        <f t="shared" si="67"/>
        <v>109491</v>
      </c>
      <c r="X317" s="7">
        <f>'GE25-F23-WEBLOAD'!AA313</f>
        <v>1072244</v>
      </c>
      <c r="Y317" s="7">
        <f>'GE25-F23-WEBLOAD'!AI313</f>
        <v>962753</v>
      </c>
      <c r="Z317" s="7">
        <f t="shared" si="68"/>
        <v>109491</v>
      </c>
      <c r="AA317">
        <f t="shared" si="69"/>
        <v>0</v>
      </c>
      <c r="AC317" s="7">
        <f>'EOS GE24-F23-WEBLOAD'!AA313</f>
        <v>1072244</v>
      </c>
      <c r="AD317" s="7">
        <f>'EOS GE24-F23-WEBLOAD'!AI313</f>
        <v>962753</v>
      </c>
      <c r="AE317" s="7">
        <f t="shared" si="70"/>
        <v>109491</v>
      </c>
      <c r="AF317" s="7">
        <f>'GE24-F23-WEBLOAD'!AA313</f>
        <v>1094109</v>
      </c>
      <c r="AG317" s="7">
        <f>'GE24-F23-WEBLOAD'!AI313</f>
        <v>926565</v>
      </c>
      <c r="AH317" s="7">
        <f t="shared" si="71"/>
        <v>167544</v>
      </c>
      <c r="AI317">
        <f t="shared" si="72"/>
        <v>-58053</v>
      </c>
      <c r="AK317">
        <f>'EOS GE24-F23-WEBLOAD'!$AL313</f>
        <v>4073468.1495773047</v>
      </c>
      <c r="AL317">
        <f>'GE24-F23-WEBLOAD'!$AL313</f>
        <v>4016176.1495773047</v>
      </c>
      <c r="AM317">
        <f t="shared" si="73"/>
        <v>57292</v>
      </c>
      <c r="AO317">
        <f>'EOS GE25-F23-WEBLOAD'!AL313</f>
        <v>4028115.8137480356</v>
      </c>
      <c r="AP317">
        <f>'GE25-F23-WEBLOAD'!AL313</f>
        <v>3948896.5997480359</v>
      </c>
      <c r="AQ317">
        <f t="shared" si="74"/>
        <v>79219.213999999687</v>
      </c>
      <c r="AS317" s="7"/>
    </row>
    <row r="318" spans="1:45" x14ac:dyDescent="0.25">
      <c r="A318">
        <v>2860</v>
      </c>
      <c r="B318">
        <v>1</v>
      </c>
      <c r="C318" t="s">
        <v>365</v>
      </c>
      <c r="D318" s="7">
        <f>'EOS GE24-F23-WEBLOAD'!H314</f>
        <v>8407136</v>
      </c>
      <c r="E318">
        <f>'GE24-F23-WEBLOAD'!H314</f>
        <v>8083241</v>
      </c>
      <c r="F318">
        <f t="shared" si="63"/>
        <v>323895</v>
      </c>
      <c r="H318" s="7">
        <f>'EOS GE24-F23-WEBLOAD'!N314</f>
        <v>314444</v>
      </c>
      <c r="I318">
        <v>314444</v>
      </c>
      <c r="J318">
        <f t="shared" si="64"/>
        <v>0</v>
      </c>
      <c r="K318" s="7"/>
      <c r="M318" s="7">
        <f>'EOS GE25-F23-WEBLOAD'!H314</f>
        <v>8416836</v>
      </c>
      <c r="N318">
        <f>'GE25-F23-WEBLOAD'!H314</f>
        <v>7933628</v>
      </c>
      <c r="O318">
        <f t="shared" si="65"/>
        <v>483208</v>
      </c>
      <c r="Q318" s="7">
        <f>'EOS GE25-F23-WEBLOAD'!N314</f>
        <v>318440</v>
      </c>
      <c r="R318">
        <v>318440</v>
      </c>
      <c r="S318">
        <f t="shared" si="66"/>
        <v>0</v>
      </c>
      <c r="T318" s="7"/>
      <c r="U318" s="7">
        <f>'EOS GE25-F23-WEBLOAD'!AA314</f>
        <v>836944</v>
      </c>
      <c r="V318" s="7">
        <v>580784</v>
      </c>
      <c r="W318" s="7">
        <f t="shared" si="67"/>
        <v>256160</v>
      </c>
      <c r="X318" s="7">
        <f>'GE25-F23-WEBLOAD'!AA314</f>
        <v>836944</v>
      </c>
      <c r="Y318" s="7">
        <f>'GE25-F23-WEBLOAD'!AI314</f>
        <v>640536</v>
      </c>
      <c r="Z318" s="7">
        <f t="shared" si="68"/>
        <v>196408</v>
      </c>
      <c r="AA318">
        <f t="shared" si="69"/>
        <v>59752</v>
      </c>
      <c r="AC318" s="7">
        <f>'EOS GE24-F23-WEBLOAD'!AA314</f>
        <v>836944</v>
      </c>
      <c r="AD318" s="7">
        <f>'EOS GE24-F23-WEBLOAD'!AI314</f>
        <v>580784</v>
      </c>
      <c r="AE318" s="7">
        <f t="shared" si="70"/>
        <v>256160</v>
      </c>
      <c r="AF318" s="7">
        <f>'GE24-F23-WEBLOAD'!AA314</f>
        <v>852727</v>
      </c>
      <c r="AG318" s="7">
        <f>'GE24-F23-WEBLOAD'!AI314</f>
        <v>566087</v>
      </c>
      <c r="AH318" s="7">
        <f t="shared" si="71"/>
        <v>286640</v>
      </c>
      <c r="AI318">
        <f t="shared" si="72"/>
        <v>-30480</v>
      </c>
      <c r="AK318">
        <f>'EOS GE24-F23-WEBLOAD'!$AL314</f>
        <v>3753802.75</v>
      </c>
      <c r="AL318">
        <f>'GE24-F23-WEBLOAD'!$AL314</f>
        <v>3691878.75</v>
      </c>
      <c r="AM318">
        <f t="shared" si="73"/>
        <v>61924</v>
      </c>
      <c r="AO318">
        <f>'EOS GE25-F23-WEBLOAD'!AL314</f>
        <v>3746593.65204929</v>
      </c>
      <c r="AP318">
        <f>'GE25-F23-WEBLOAD'!AL314</f>
        <v>3653473.65204929</v>
      </c>
      <c r="AQ318">
        <f t="shared" si="74"/>
        <v>93120</v>
      </c>
      <c r="AS318" s="7"/>
    </row>
    <row r="319" spans="1:45" x14ac:dyDescent="0.25">
      <c r="A319">
        <v>2884</v>
      </c>
      <c r="B319">
        <v>1</v>
      </c>
      <c r="C319" t="s">
        <v>366</v>
      </c>
      <c r="D319" s="7">
        <f>'EOS GE24-F23-WEBLOAD'!H315</f>
        <v>3134296</v>
      </c>
      <c r="E319">
        <f>'GE24-F23-WEBLOAD'!H315</f>
        <v>3013543</v>
      </c>
      <c r="F319">
        <f t="shared" si="63"/>
        <v>120753</v>
      </c>
      <c r="H319" s="7">
        <f>'EOS GE24-F23-WEBLOAD'!N315</f>
        <v>183847.73356885949</v>
      </c>
      <c r="I319">
        <v>175215.54145580693</v>
      </c>
      <c r="J319">
        <f t="shared" si="64"/>
        <v>8632.1921130525589</v>
      </c>
      <c r="K319" s="7"/>
      <c r="M319" s="7">
        <f>'EOS GE25-F23-WEBLOAD'!H315</f>
        <v>3197087</v>
      </c>
      <c r="N319">
        <f>'GE25-F23-WEBLOAD'!H315</f>
        <v>3013543</v>
      </c>
      <c r="O319">
        <f t="shared" si="65"/>
        <v>183544</v>
      </c>
      <c r="Q319" s="7">
        <f>'EOS GE25-F23-WEBLOAD'!N315</f>
        <v>185006.43237230246</v>
      </c>
      <c r="R319">
        <v>177413.10483359729</v>
      </c>
      <c r="S319">
        <f t="shared" si="66"/>
        <v>7593.327538705169</v>
      </c>
      <c r="T319" s="7"/>
      <c r="U319" s="7">
        <f>'EOS GE25-F23-WEBLOAD'!AA315</f>
        <v>317908</v>
      </c>
      <c r="V319" s="7">
        <v>174225</v>
      </c>
      <c r="W319" s="7">
        <f t="shared" si="67"/>
        <v>143683</v>
      </c>
      <c r="X319" s="7">
        <f>'GE25-F23-WEBLOAD'!AA315</f>
        <v>317908</v>
      </c>
      <c r="Y319" s="7">
        <f>'GE25-F23-WEBLOAD'!AI315</f>
        <v>192150</v>
      </c>
      <c r="Z319" s="7">
        <f t="shared" si="68"/>
        <v>125758</v>
      </c>
      <c r="AA319">
        <f t="shared" si="69"/>
        <v>17925</v>
      </c>
      <c r="AC319" s="7">
        <f>'EOS GE24-F23-WEBLOAD'!AA315</f>
        <v>317908</v>
      </c>
      <c r="AD319" s="7">
        <f>'EOS GE24-F23-WEBLOAD'!AI315</f>
        <v>174225</v>
      </c>
      <c r="AE319" s="7">
        <f t="shared" si="70"/>
        <v>143683</v>
      </c>
      <c r="AF319" s="7">
        <f>'GE24-F23-WEBLOAD'!AA315</f>
        <v>317908</v>
      </c>
      <c r="AG319" s="7">
        <f>'GE24-F23-WEBLOAD'!AI315</f>
        <v>174574</v>
      </c>
      <c r="AH319" s="7">
        <f t="shared" si="71"/>
        <v>143334</v>
      </c>
      <c r="AI319">
        <f t="shared" si="72"/>
        <v>349</v>
      </c>
      <c r="AK319">
        <f>'EOS GE24-F23-WEBLOAD'!$AL315</f>
        <v>1657191.5414558072</v>
      </c>
      <c r="AL319">
        <f>'GE24-F23-WEBLOAD'!$AL315</f>
        <v>1628884.5414558072</v>
      </c>
      <c r="AM319">
        <f t="shared" si="73"/>
        <v>28307</v>
      </c>
      <c r="AO319">
        <f>'EOS GE25-F23-WEBLOAD'!AL315</f>
        <v>1672745.8592458274</v>
      </c>
      <c r="AP319">
        <f>'GE25-F23-WEBLOAD'!AL315</f>
        <v>1631999.9532458279</v>
      </c>
      <c r="AQ319">
        <f t="shared" si="74"/>
        <v>40745.905999999493</v>
      </c>
      <c r="AS319" s="7"/>
    </row>
    <row r="320" spans="1:45" x14ac:dyDescent="0.25">
      <c r="A320">
        <v>2886</v>
      </c>
      <c r="B320">
        <v>1</v>
      </c>
      <c r="C320" t="s">
        <v>367</v>
      </c>
      <c r="D320" s="7">
        <f>'EOS GE24-F23-WEBLOAD'!H316</f>
        <v>2218490</v>
      </c>
      <c r="E320">
        <f>'GE24-F23-WEBLOAD'!H316</f>
        <v>2133020</v>
      </c>
      <c r="F320">
        <f t="shared" si="63"/>
        <v>85470</v>
      </c>
      <c r="H320" s="7">
        <f>'EOS GE24-F23-WEBLOAD'!N316</f>
        <v>94297</v>
      </c>
      <c r="I320">
        <v>94297</v>
      </c>
      <c r="J320">
        <f t="shared" si="64"/>
        <v>0</v>
      </c>
      <c r="K320" s="7"/>
      <c r="M320" s="7">
        <f>'EOS GE25-F23-WEBLOAD'!H316</f>
        <v>2262935</v>
      </c>
      <c r="N320">
        <f>'GE25-F23-WEBLOAD'!H316</f>
        <v>2133020</v>
      </c>
      <c r="O320">
        <f t="shared" si="65"/>
        <v>129915</v>
      </c>
      <c r="Q320" s="7">
        <f>'EOS GE25-F23-WEBLOAD'!N316</f>
        <v>96186</v>
      </c>
      <c r="R320">
        <v>96186</v>
      </c>
      <c r="S320">
        <f t="shared" si="66"/>
        <v>0</v>
      </c>
      <c r="T320" s="7"/>
      <c r="U320" s="7">
        <f>'EOS GE25-F23-WEBLOAD'!AA316</f>
        <v>225019</v>
      </c>
      <c r="V320" s="7">
        <v>193843</v>
      </c>
      <c r="W320" s="7">
        <f t="shared" si="67"/>
        <v>31176</v>
      </c>
      <c r="X320" s="7">
        <f>'GE25-F23-WEBLOAD'!AA316</f>
        <v>225019</v>
      </c>
      <c r="Y320" s="7">
        <f>'GE25-F23-WEBLOAD'!AI316</f>
        <v>193950</v>
      </c>
      <c r="Z320" s="7">
        <f t="shared" si="68"/>
        <v>31069</v>
      </c>
      <c r="AA320">
        <f t="shared" si="69"/>
        <v>107</v>
      </c>
      <c r="AC320" s="7">
        <f>'EOS GE24-F23-WEBLOAD'!AA316</f>
        <v>225019</v>
      </c>
      <c r="AD320" s="7">
        <f>'EOS GE24-F23-WEBLOAD'!AI316</f>
        <v>193843</v>
      </c>
      <c r="AE320" s="7">
        <f t="shared" si="70"/>
        <v>31176</v>
      </c>
      <c r="AF320" s="7">
        <f>'GE24-F23-WEBLOAD'!AA316</f>
        <v>225019</v>
      </c>
      <c r="AG320" s="7">
        <f>'GE24-F23-WEBLOAD'!AI316</f>
        <v>185909</v>
      </c>
      <c r="AH320" s="7">
        <f t="shared" si="71"/>
        <v>39110</v>
      </c>
      <c r="AI320">
        <f t="shared" si="72"/>
        <v>-7934</v>
      </c>
      <c r="AK320">
        <f>'EOS GE24-F23-WEBLOAD'!$AL316</f>
        <v>1353493</v>
      </c>
      <c r="AL320">
        <f>'GE24-F23-WEBLOAD'!$AL316</f>
        <v>1343570</v>
      </c>
      <c r="AM320">
        <f t="shared" si="73"/>
        <v>9923</v>
      </c>
      <c r="AO320">
        <f>'EOS GE25-F23-WEBLOAD'!AL316</f>
        <v>1363728.85287373</v>
      </c>
      <c r="AP320">
        <f>'GE25-F23-WEBLOAD'!AL316</f>
        <v>1349366.85287373</v>
      </c>
      <c r="AQ320">
        <f t="shared" si="74"/>
        <v>14362</v>
      </c>
      <c r="AS320" s="7"/>
    </row>
    <row r="321" spans="1:45" x14ac:dyDescent="0.25">
      <c r="A321">
        <v>2888</v>
      </c>
      <c r="B321">
        <v>1</v>
      </c>
      <c r="C321" t="s">
        <v>368</v>
      </c>
      <c r="D321" s="7">
        <f>'EOS GE24-F23-WEBLOAD'!H317</f>
        <v>2469748</v>
      </c>
      <c r="E321">
        <f>'GE24-F23-WEBLOAD'!H317</f>
        <v>2374598</v>
      </c>
      <c r="F321">
        <f t="shared" si="63"/>
        <v>95150</v>
      </c>
      <c r="H321" s="7">
        <f>'EOS GE24-F23-WEBLOAD'!N317</f>
        <v>230113.98722499999</v>
      </c>
      <c r="I321">
        <v>206338.63335700001</v>
      </c>
      <c r="J321">
        <f t="shared" si="64"/>
        <v>23775.353867999977</v>
      </c>
      <c r="K321" s="7"/>
      <c r="M321" s="7">
        <f>'EOS GE25-F23-WEBLOAD'!H317</f>
        <v>2519226</v>
      </c>
      <c r="N321">
        <f>'GE25-F23-WEBLOAD'!H317</f>
        <v>2374598</v>
      </c>
      <c r="O321">
        <f t="shared" si="65"/>
        <v>144628</v>
      </c>
      <c r="Q321" s="7">
        <f>'EOS GE25-F23-WEBLOAD'!N317</f>
        <v>237001.48108367424</v>
      </c>
      <c r="R321">
        <v>211656.29016351062</v>
      </c>
      <c r="S321">
        <f t="shared" si="66"/>
        <v>25345.190920163615</v>
      </c>
      <c r="T321" s="7"/>
      <c r="U321" s="7">
        <f>'EOS GE25-F23-WEBLOAD'!AA317</f>
        <v>250504</v>
      </c>
      <c r="V321" s="7">
        <v>152715</v>
      </c>
      <c r="W321" s="7">
        <f t="shared" si="67"/>
        <v>97789</v>
      </c>
      <c r="X321" s="7">
        <f>'GE25-F23-WEBLOAD'!AA317</f>
        <v>250504</v>
      </c>
      <c r="Y321" s="7">
        <f>'GE25-F23-WEBLOAD'!AI317</f>
        <v>168427</v>
      </c>
      <c r="Z321" s="7">
        <f t="shared" si="68"/>
        <v>82077</v>
      </c>
      <c r="AA321">
        <f t="shared" si="69"/>
        <v>15712</v>
      </c>
      <c r="AC321" s="7">
        <f>'EOS GE24-F23-WEBLOAD'!AA317</f>
        <v>250504</v>
      </c>
      <c r="AD321" s="7">
        <f>'EOS GE24-F23-WEBLOAD'!AI317</f>
        <v>152715</v>
      </c>
      <c r="AE321" s="7">
        <f t="shared" si="70"/>
        <v>97789</v>
      </c>
      <c r="AF321" s="7">
        <f>'GE24-F23-WEBLOAD'!AA317</f>
        <v>250504</v>
      </c>
      <c r="AG321" s="7">
        <f>'GE24-F23-WEBLOAD'!AI317</f>
        <v>151240</v>
      </c>
      <c r="AH321" s="7">
        <f t="shared" si="71"/>
        <v>99264</v>
      </c>
      <c r="AI321">
        <f t="shared" si="72"/>
        <v>-1475</v>
      </c>
      <c r="AK321">
        <f>'EOS GE24-F23-WEBLOAD'!$AL317</f>
        <v>1758027.3833569996</v>
      </c>
      <c r="AL321">
        <f>'GE24-F23-WEBLOAD'!$AL317</f>
        <v>1720895.3833570001</v>
      </c>
      <c r="AM321">
        <f t="shared" si="73"/>
        <v>37131.999999999534</v>
      </c>
      <c r="AO321">
        <f>'EOS GE25-F23-WEBLOAD'!AL317</f>
        <v>1773358.6236889903</v>
      </c>
      <c r="AP321">
        <f>'GE25-F23-WEBLOAD'!AL317</f>
        <v>1719346.7856889903</v>
      </c>
      <c r="AQ321">
        <f t="shared" si="74"/>
        <v>54011.837999999989</v>
      </c>
      <c r="AS321" s="7"/>
    </row>
    <row r="322" spans="1:45" x14ac:dyDescent="0.25">
      <c r="A322">
        <v>2889</v>
      </c>
      <c r="B322">
        <v>1</v>
      </c>
      <c r="C322" t="s">
        <v>369</v>
      </c>
      <c r="D322" s="7">
        <f>'EOS GE24-F23-WEBLOAD'!H318</f>
        <v>5663289</v>
      </c>
      <c r="E322">
        <f>'GE24-F23-WEBLOAD'!H318</f>
        <v>5445104</v>
      </c>
      <c r="F322">
        <f t="shared" si="63"/>
        <v>218185</v>
      </c>
      <c r="H322" s="7">
        <f>'EOS GE24-F23-WEBLOAD'!N318</f>
        <v>274863.36481917824</v>
      </c>
      <c r="I322">
        <v>242016.30970597267</v>
      </c>
      <c r="J322">
        <f t="shared" si="64"/>
        <v>32847.05511320557</v>
      </c>
      <c r="K322" s="7"/>
      <c r="M322" s="7">
        <f>'EOS GE25-F23-WEBLOAD'!H318</f>
        <v>5776745</v>
      </c>
      <c r="N322">
        <f>'GE25-F23-WEBLOAD'!H318</f>
        <v>5445104</v>
      </c>
      <c r="O322">
        <f t="shared" si="65"/>
        <v>331641</v>
      </c>
      <c r="Q322" s="7">
        <f>'EOS GE25-F23-WEBLOAD'!N318</f>
        <v>269575.96805324755</v>
      </c>
      <c r="R322">
        <v>241252.14338768873</v>
      </c>
      <c r="S322">
        <f t="shared" si="66"/>
        <v>28323.824665558815</v>
      </c>
      <c r="T322" s="7"/>
      <c r="U322" s="7">
        <f>'EOS GE25-F23-WEBLOAD'!AA318</f>
        <v>574422</v>
      </c>
      <c r="V322" s="7">
        <v>574422</v>
      </c>
      <c r="W322" s="7">
        <f t="shared" si="67"/>
        <v>0</v>
      </c>
      <c r="X322" s="7">
        <f>'GE25-F23-WEBLOAD'!AA318</f>
        <v>574422</v>
      </c>
      <c r="Y322" s="7">
        <f>'GE25-F23-WEBLOAD'!AI318</f>
        <v>574422</v>
      </c>
      <c r="Z322" s="7">
        <f t="shared" si="68"/>
        <v>0</v>
      </c>
      <c r="AA322">
        <f t="shared" si="69"/>
        <v>0</v>
      </c>
      <c r="AC322" s="7">
        <f>'EOS GE24-F23-WEBLOAD'!AA318</f>
        <v>574422</v>
      </c>
      <c r="AD322" s="7">
        <f>'EOS GE24-F23-WEBLOAD'!AI318</f>
        <v>574422</v>
      </c>
      <c r="AE322" s="7">
        <f t="shared" si="70"/>
        <v>0</v>
      </c>
      <c r="AF322" s="7">
        <f>'GE24-F23-WEBLOAD'!AA318</f>
        <v>574422</v>
      </c>
      <c r="AG322" s="7">
        <f>'GE24-F23-WEBLOAD'!AI318</f>
        <v>574422</v>
      </c>
      <c r="AH322" s="7">
        <f t="shared" si="71"/>
        <v>0</v>
      </c>
      <c r="AI322">
        <f t="shared" si="72"/>
        <v>0</v>
      </c>
      <c r="AK322">
        <f>'EOS GE24-F23-WEBLOAD'!$AL318</f>
        <v>1870416.5597059727</v>
      </c>
      <c r="AL322">
        <f>'GE24-F23-WEBLOAD'!$AL318</f>
        <v>1842625.5597059727</v>
      </c>
      <c r="AM322">
        <f t="shared" si="73"/>
        <v>27791</v>
      </c>
      <c r="AO322">
        <f>'EOS GE25-F23-WEBLOAD'!AL318</f>
        <v>1849762.9765086984</v>
      </c>
      <c r="AP322">
        <f>'GE25-F23-WEBLOAD'!AL318</f>
        <v>1812529.8165086992</v>
      </c>
      <c r="AQ322">
        <f t="shared" si="74"/>
        <v>37233.159999999218</v>
      </c>
      <c r="AS322" s="7"/>
    </row>
    <row r="323" spans="1:45" x14ac:dyDescent="0.25">
      <c r="A323">
        <v>2890</v>
      </c>
      <c r="B323">
        <v>1</v>
      </c>
      <c r="C323" t="s">
        <v>642</v>
      </c>
      <c r="D323" s="7">
        <f>'EOS GE24-F23-WEBLOAD'!H319</f>
        <v>4295648</v>
      </c>
      <c r="E323">
        <f>'GE24-F23-WEBLOAD'!H319</f>
        <v>4130153</v>
      </c>
      <c r="F323">
        <f t="shared" si="63"/>
        <v>165495</v>
      </c>
      <c r="H323" s="7">
        <f>'EOS GE24-F23-WEBLOAD'!N319</f>
        <v>195616</v>
      </c>
      <c r="I323">
        <v>195616</v>
      </c>
      <c r="J323">
        <f t="shared" si="64"/>
        <v>0</v>
      </c>
      <c r="K323" s="7"/>
      <c r="M323" s="7">
        <f>'EOS GE25-F23-WEBLOAD'!H319</f>
        <v>4381706</v>
      </c>
      <c r="N323">
        <f>'GE25-F23-WEBLOAD'!H319</f>
        <v>4130153</v>
      </c>
      <c r="O323">
        <f t="shared" si="65"/>
        <v>251553</v>
      </c>
      <c r="Q323" s="7">
        <f>'EOS GE25-F23-WEBLOAD'!N319</f>
        <v>199534</v>
      </c>
      <c r="R323">
        <v>199534</v>
      </c>
      <c r="S323">
        <f t="shared" si="66"/>
        <v>0</v>
      </c>
      <c r="T323" s="7"/>
      <c r="U323" s="7">
        <f>'EOS GE25-F23-WEBLOAD'!AA319</f>
        <v>435703</v>
      </c>
      <c r="V323" s="7">
        <v>261754</v>
      </c>
      <c r="W323" s="7">
        <f t="shared" si="67"/>
        <v>173949</v>
      </c>
      <c r="X323" s="7">
        <f>'GE25-F23-WEBLOAD'!AA319</f>
        <v>435703</v>
      </c>
      <c r="Y323" s="7">
        <f>'GE25-F23-WEBLOAD'!AI319</f>
        <v>288684</v>
      </c>
      <c r="Z323" s="7">
        <f t="shared" si="68"/>
        <v>147019</v>
      </c>
      <c r="AA323">
        <f t="shared" si="69"/>
        <v>26930</v>
      </c>
      <c r="AC323" s="7">
        <f>'EOS GE24-F23-WEBLOAD'!AA319</f>
        <v>435703</v>
      </c>
      <c r="AD323" s="7">
        <f>'EOS GE24-F23-WEBLOAD'!AI319</f>
        <v>261754</v>
      </c>
      <c r="AE323" s="7">
        <f t="shared" si="70"/>
        <v>173949</v>
      </c>
      <c r="AF323" s="7">
        <f>'GE24-F23-WEBLOAD'!AA319</f>
        <v>435703</v>
      </c>
      <c r="AG323" s="7">
        <f>'GE24-F23-WEBLOAD'!AI319</f>
        <v>243157</v>
      </c>
      <c r="AH323" s="7">
        <f t="shared" si="71"/>
        <v>192546</v>
      </c>
      <c r="AI323">
        <f t="shared" si="72"/>
        <v>-18597</v>
      </c>
      <c r="AK323">
        <f>'EOS GE24-F23-WEBLOAD'!$AL319</f>
        <v>2849860</v>
      </c>
      <c r="AL323">
        <f>'GE24-F23-WEBLOAD'!$AL319</f>
        <v>2805977</v>
      </c>
      <c r="AM323">
        <f t="shared" si="73"/>
        <v>43883</v>
      </c>
      <c r="AO323">
        <f>'EOS GE25-F23-WEBLOAD'!AL319</f>
        <v>2870448.2536807898</v>
      </c>
      <c r="AP323">
        <f>'GE25-F23-WEBLOAD'!AL319</f>
        <v>2804008.2536807898</v>
      </c>
      <c r="AQ323">
        <f t="shared" si="74"/>
        <v>66440</v>
      </c>
      <c r="AS323" s="7"/>
    </row>
    <row r="324" spans="1:45" x14ac:dyDescent="0.25">
      <c r="A324">
        <v>2895</v>
      </c>
      <c r="B324">
        <v>1</v>
      </c>
      <c r="C324" t="s">
        <v>643</v>
      </c>
      <c r="D324" s="7">
        <f>'EOS GE24-F23-WEBLOAD'!H320</f>
        <v>8477089</v>
      </c>
      <c r="E324">
        <f>'GE24-F23-WEBLOAD'!H320</f>
        <v>8150499</v>
      </c>
      <c r="F324">
        <f t="shared" si="63"/>
        <v>326590</v>
      </c>
      <c r="H324" s="7">
        <f>'EOS GE24-F23-WEBLOAD'!N320</f>
        <v>350874</v>
      </c>
      <c r="I324">
        <v>350874</v>
      </c>
      <c r="J324">
        <f t="shared" si="64"/>
        <v>0</v>
      </c>
      <c r="K324" s="7"/>
      <c r="M324" s="7">
        <f>'EOS GE25-F23-WEBLOAD'!H320</f>
        <v>8684777</v>
      </c>
      <c r="N324">
        <f>'GE25-F23-WEBLOAD'!H320</f>
        <v>8186186</v>
      </c>
      <c r="O324">
        <f t="shared" si="65"/>
        <v>498591</v>
      </c>
      <c r="Q324" s="7">
        <f>'EOS GE25-F23-WEBLOAD'!N320</f>
        <v>360392</v>
      </c>
      <c r="R324">
        <v>360392</v>
      </c>
      <c r="S324">
        <f t="shared" si="66"/>
        <v>0</v>
      </c>
      <c r="T324" s="7"/>
      <c r="U324" s="7">
        <f>'EOS GE25-F23-WEBLOAD'!AA320</f>
        <v>863587</v>
      </c>
      <c r="V324" s="7">
        <v>723326</v>
      </c>
      <c r="W324" s="7">
        <f t="shared" si="67"/>
        <v>140261</v>
      </c>
      <c r="X324" s="7">
        <f>'GE25-F23-WEBLOAD'!AA320</f>
        <v>863587</v>
      </c>
      <c r="Y324" s="7">
        <f>'GE25-F23-WEBLOAD'!AI320</f>
        <v>737737</v>
      </c>
      <c r="Z324" s="7">
        <f t="shared" si="68"/>
        <v>125850</v>
      </c>
      <c r="AA324">
        <f t="shared" si="69"/>
        <v>14411</v>
      </c>
      <c r="AC324" s="7">
        <f>'EOS GE24-F23-WEBLOAD'!AA320</f>
        <v>863587</v>
      </c>
      <c r="AD324" s="7">
        <f>'EOS GE24-F23-WEBLOAD'!AI320</f>
        <v>723326</v>
      </c>
      <c r="AE324" s="7">
        <f t="shared" si="70"/>
        <v>140261</v>
      </c>
      <c r="AF324" s="7">
        <f>'GE24-F23-WEBLOAD'!AA320</f>
        <v>859822</v>
      </c>
      <c r="AG324" s="7">
        <f>'GE24-F23-WEBLOAD'!AI320</f>
        <v>689859</v>
      </c>
      <c r="AH324" s="7">
        <f t="shared" si="71"/>
        <v>169963</v>
      </c>
      <c r="AI324">
        <f t="shared" si="72"/>
        <v>-29702</v>
      </c>
      <c r="AK324">
        <f>'EOS GE24-F23-WEBLOAD'!$AL320</f>
        <v>3238210.5</v>
      </c>
      <c r="AL324">
        <f>'GE24-F23-WEBLOAD'!$AL320</f>
        <v>3184944.5</v>
      </c>
      <c r="AM324">
        <f t="shared" si="73"/>
        <v>53266</v>
      </c>
      <c r="AO324">
        <f>'EOS GE25-F23-WEBLOAD'!AL320</f>
        <v>3223259.1097993497</v>
      </c>
      <c r="AP324">
        <f>'GE25-F23-WEBLOAD'!AL320</f>
        <v>3145066.1097993497</v>
      </c>
      <c r="AQ324">
        <f t="shared" si="74"/>
        <v>78193</v>
      </c>
      <c r="AS324" s="7"/>
    </row>
    <row r="325" spans="1:45" x14ac:dyDescent="0.25">
      <c r="A325">
        <v>2897</v>
      </c>
      <c r="B325">
        <v>1</v>
      </c>
      <c r="C325" t="s">
        <v>372</v>
      </c>
      <c r="D325" s="7">
        <f>'EOS GE24-F23-WEBLOAD'!H321</f>
        <v>8598435</v>
      </c>
      <c r="E325">
        <f>'GE24-F23-WEBLOAD'!H321</f>
        <v>8267170</v>
      </c>
      <c r="F325">
        <f t="shared" si="63"/>
        <v>331265</v>
      </c>
      <c r="H325" s="7">
        <f>'EOS GE24-F23-WEBLOAD'!N321</f>
        <v>350849.99734767538</v>
      </c>
      <c r="I325">
        <v>304445.03862079122</v>
      </c>
      <c r="J325">
        <f t="shared" si="64"/>
        <v>46404.958726884157</v>
      </c>
      <c r="K325" s="7"/>
      <c r="M325" s="7">
        <f>'EOS GE25-F23-WEBLOAD'!H321</f>
        <v>8770693</v>
      </c>
      <c r="N325">
        <f>'GE25-F23-WEBLOAD'!H321</f>
        <v>8267170</v>
      </c>
      <c r="O325">
        <f t="shared" si="65"/>
        <v>503523</v>
      </c>
      <c r="Q325" s="7">
        <f>'EOS GE25-F23-WEBLOAD'!N321</f>
        <v>360202.68253627734</v>
      </c>
      <c r="R325">
        <v>311752.5949188642</v>
      </c>
      <c r="S325">
        <f t="shared" si="66"/>
        <v>48450.087617413141</v>
      </c>
      <c r="T325" s="7"/>
      <c r="U325" s="7">
        <f>'EOS GE25-F23-WEBLOAD'!AA321</f>
        <v>872130</v>
      </c>
      <c r="V325" s="7">
        <v>602431</v>
      </c>
      <c r="W325" s="7">
        <f t="shared" si="67"/>
        <v>269699</v>
      </c>
      <c r="X325" s="7">
        <f>'GE25-F23-WEBLOAD'!AA321</f>
        <v>872130</v>
      </c>
      <c r="Y325" s="7">
        <f>'GE25-F23-WEBLOAD'!AI321</f>
        <v>664410</v>
      </c>
      <c r="Z325" s="7">
        <f t="shared" si="68"/>
        <v>207720</v>
      </c>
      <c r="AA325">
        <f t="shared" si="69"/>
        <v>61979</v>
      </c>
      <c r="AC325" s="7">
        <f>'EOS GE24-F23-WEBLOAD'!AA321</f>
        <v>872130</v>
      </c>
      <c r="AD325" s="7">
        <f>'EOS GE24-F23-WEBLOAD'!AI321</f>
        <v>602431</v>
      </c>
      <c r="AE325" s="7">
        <f t="shared" si="70"/>
        <v>269699</v>
      </c>
      <c r="AF325" s="7">
        <f>'GE24-F23-WEBLOAD'!AA321</f>
        <v>872130</v>
      </c>
      <c r="AG325" s="7">
        <f>'GE24-F23-WEBLOAD'!AI321</f>
        <v>582056</v>
      </c>
      <c r="AH325" s="7">
        <f t="shared" si="71"/>
        <v>290074</v>
      </c>
      <c r="AI325">
        <f t="shared" si="72"/>
        <v>-20375</v>
      </c>
      <c r="AK325">
        <f>'EOS GE24-F23-WEBLOAD'!$AL321</f>
        <v>3414790.0386207905</v>
      </c>
      <c r="AL325">
        <f>'GE24-F23-WEBLOAD'!$AL321</f>
        <v>3358493.0386207905</v>
      </c>
      <c r="AM325">
        <f t="shared" si="73"/>
        <v>56297</v>
      </c>
      <c r="AO325">
        <f>'EOS GE25-F23-WEBLOAD'!AL321</f>
        <v>3440976.5939496942</v>
      </c>
      <c r="AP325">
        <f>'GE25-F23-WEBLOAD'!AL321</f>
        <v>3360413.2719496954</v>
      </c>
      <c r="AQ325">
        <f t="shared" si="74"/>
        <v>80563.321999998763</v>
      </c>
      <c r="AS325" s="7"/>
    </row>
    <row r="326" spans="1:45" x14ac:dyDescent="0.25">
      <c r="A326">
        <v>2898</v>
      </c>
      <c r="B326">
        <v>1</v>
      </c>
      <c r="C326" t="s">
        <v>373</v>
      </c>
      <c r="D326" s="7">
        <f>'EOS GE24-F23-WEBLOAD'!H322</f>
        <v>3470496</v>
      </c>
      <c r="E326">
        <f>'GE24-F23-WEBLOAD'!H322</f>
        <v>3336791</v>
      </c>
      <c r="F326">
        <f t="shared" si="63"/>
        <v>133705</v>
      </c>
      <c r="H326" s="7">
        <f>'EOS GE24-F23-WEBLOAD'!N322</f>
        <v>172184.30583500001</v>
      </c>
      <c r="I326">
        <v>170859.3590342</v>
      </c>
      <c r="J326">
        <f t="shared" si="64"/>
        <v>1324.9468008000113</v>
      </c>
      <c r="K326" s="7"/>
      <c r="M326" s="7">
        <f>'EOS GE25-F23-WEBLOAD'!H322</f>
        <v>3540022</v>
      </c>
      <c r="N326">
        <f>'GE25-F23-WEBLOAD'!H322</f>
        <v>3336791</v>
      </c>
      <c r="O326">
        <f t="shared" si="65"/>
        <v>203231</v>
      </c>
      <c r="Q326" s="7">
        <f>'EOS GE25-F23-WEBLOAD'!N322</f>
        <v>172818</v>
      </c>
      <c r="R326">
        <v>172818</v>
      </c>
      <c r="S326">
        <f t="shared" si="66"/>
        <v>0</v>
      </c>
      <c r="T326" s="7"/>
      <c r="U326" s="7">
        <f>'EOS GE25-F23-WEBLOAD'!AA322</f>
        <v>352009</v>
      </c>
      <c r="V326" s="7">
        <v>166646</v>
      </c>
      <c r="W326" s="7">
        <f t="shared" si="67"/>
        <v>185363</v>
      </c>
      <c r="X326" s="7">
        <f>'GE25-F23-WEBLOAD'!AA322</f>
        <v>352009</v>
      </c>
      <c r="Y326" s="7">
        <f>'GE25-F23-WEBLOAD'!AI322</f>
        <v>183791</v>
      </c>
      <c r="Z326" s="7">
        <f t="shared" si="68"/>
        <v>168218</v>
      </c>
      <c r="AA326">
        <f t="shared" si="69"/>
        <v>17145</v>
      </c>
      <c r="AC326" s="7">
        <f>'EOS GE24-F23-WEBLOAD'!AA322</f>
        <v>352009</v>
      </c>
      <c r="AD326" s="7">
        <f>'EOS GE24-F23-WEBLOAD'!AI322</f>
        <v>166646</v>
      </c>
      <c r="AE326" s="7">
        <f t="shared" si="70"/>
        <v>185363</v>
      </c>
      <c r="AF326" s="7">
        <f>'GE24-F23-WEBLOAD'!AA322</f>
        <v>352009</v>
      </c>
      <c r="AG326" s="7">
        <f>'GE24-F23-WEBLOAD'!AI322</f>
        <v>156305</v>
      </c>
      <c r="AH326" s="7">
        <f t="shared" si="71"/>
        <v>195704</v>
      </c>
      <c r="AI326">
        <f t="shared" si="72"/>
        <v>-10341</v>
      </c>
      <c r="AK326">
        <f>'EOS GE24-F23-WEBLOAD'!$AL322</f>
        <v>2746402.3590342002</v>
      </c>
      <c r="AL326">
        <f>'GE24-F23-WEBLOAD'!$AL322</f>
        <v>2693408.3590342002</v>
      </c>
      <c r="AM326">
        <f t="shared" si="73"/>
        <v>52994</v>
      </c>
      <c r="AO326">
        <f>'EOS GE25-F23-WEBLOAD'!AL322</f>
        <v>2770958.6982702697</v>
      </c>
      <c r="AP326">
        <f>'GE25-F23-WEBLOAD'!AL322</f>
        <v>2692141.3974156994</v>
      </c>
      <c r="AQ326">
        <f t="shared" si="74"/>
        <v>78817.300854570232</v>
      </c>
      <c r="AS326" s="7"/>
    </row>
    <row r="327" spans="1:45" x14ac:dyDescent="0.25">
      <c r="A327">
        <v>2899</v>
      </c>
      <c r="B327">
        <v>1</v>
      </c>
      <c r="C327" t="s">
        <v>374</v>
      </c>
      <c r="D327" s="7">
        <f>'EOS GE24-F23-WEBLOAD'!H323</f>
        <v>11429366</v>
      </c>
      <c r="E327">
        <f>'GE24-F23-WEBLOAD'!H323</f>
        <v>10989036</v>
      </c>
      <c r="F327">
        <f t="shared" ref="F327:F390" si="75">D327-E327</f>
        <v>440330</v>
      </c>
      <c r="H327" s="7">
        <f>'EOS GE24-F23-WEBLOAD'!N323</f>
        <v>303337</v>
      </c>
      <c r="I327">
        <v>303337</v>
      </c>
      <c r="J327">
        <f t="shared" ref="J327:J390" si="76">H327-I327</f>
        <v>0</v>
      </c>
      <c r="K327" s="7"/>
      <c r="M327" s="7">
        <f>'EOS GE25-F23-WEBLOAD'!H323</f>
        <v>11591352</v>
      </c>
      <c r="N327">
        <f>'GE25-F23-WEBLOAD'!H323</f>
        <v>10925896</v>
      </c>
      <c r="O327">
        <f t="shared" ref="O327:O390" si="77">M327-N327</f>
        <v>665456</v>
      </c>
      <c r="Q327" s="7">
        <f>'EOS GE25-F23-WEBLOAD'!N323</f>
        <v>308327</v>
      </c>
      <c r="R327">
        <v>308327</v>
      </c>
      <c r="S327">
        <f t="shared" ref="S327:S390" si="78">Q327-R327</f>
        <v>0</v>
      </c>
      <c r="T327" s="7"/>
      <c r="U327" s="7">
        <f>'EOS GE25-F23-WEBLOAD'!AA323</f>
        <v>1152608</v>
      </c>
      <c r="V327" s="7">
        <v>915318</v>
      </c>
      <c r="W327" s="7">
        <f t="shared" ref="W327:W390" si="79">U327-V327</f>
        <v>237290</v>
      </c>
      <c r="X327" s="7">
        <f>'GE25-F23-WEBLOAD'!AA323</f>
        <v>1152608</v>
      </c>
      <c r="Y327" s="7">
        <f>'GE25-F23-WEBLOAD'!AI323</f>
        <v>968575</v>
      </c>
      <c r="Z327" s="7">
        <f t="shared" ref="Z327:Z390" si="80">X327-Y327</f>
        <v>184033</v>
      </c>
      <c r="AA327">
        <f t="shared" ref="AA327:AA390" si="81">W327-Z327</f>
        <v>53257</v>
      </c>
      <c r="AC327" s="7">
        <f>'EOS GE24-F23-WEBLOAD'!AA323</f>
        <v>1152608</v>
      </c>
      <c r="AD327" s="7">
        <f>'EOS GE24-F23-WEBLOAD'!AI323</f>
        <v>915318</v>
      </c>
      <c r="AE327" s="7">
        <f t="shared" ref="AE327:AE390" si="82">AC327-AD327</f>
        <v>237290</v>
      </c>
      <c r="AF327" s="7">
        <f>'GE24-F23-WEBLOAD'!AA323</f>
        <v>1159269</v>
      </c>
      <c r="AG327" s="7">
        <f>'GE24-F23-WEBLOAD'!AI323</f>
        <v>893947</v>
      </c>
      <c r="AH327" s="7">
        <f t="shared" ref="AH327:AH390" si="83">AF327-AG327</f>
        <v>265322</v>
      </c>
      <c r="AI327">
        <f t="shared" ref="AI327:AI390" si="84">AE327-AH327</f>
        <v>-28032</v>
      </c>
      <c r="AK327">
        <f>'EOS GE24-F23-WEBLOAD'!$AL323</f>
        <v>3017635.25</v>
      </c>
      <c r="AL327">
        <f>'GE24-F23-WEBLOAD'!$AL323</f>
        <v>2973120.25</v>
      </c>
      <c r="AM327">
        <f t="shared" ref="AM327:AM390" si="85">AK327-AL327</f>
        <v>44515</v>
      </c>
      <c r="AO327">
        <f>'EOS GE25-F23-WEBLOAD'!AL323</f>
        <v>3020487.6371172201</v>
      </c>
      <c r="AP327">
        <f>'GE25-F23-WEBLOAD'!AL323</f>
        <v>2953417.6371172201</v>
      </c>
      <c r="AQ327">
        <f t="shared" ref="AQ327:AQ390" si="86">AO327-AP327</f>
        <v>67070</v>
      </c>
      <c r="AS327" s="7"/>
    </row>
    <row r="328" spans="1:45" x14ac:dyDescent="0.25">
      <c r="A328">
        <v>2902</v>
      </c>
      <c r="B328">
        <v>1</v>
      </c>
      <c r="C328" t="s">
        <v>375</v>
      </c>
      <c r="D328" s="7">
        <f>'EOS GE24-F23-WEBLOAD'!H324</f>
        <v>4842419</v>
      </c>
      <c r="E328">
        <f>'GE24-F23-WEBLOAD'!H324</f>
        <v>4655859</v>
      </c>
      <c r="F328">
        <f t="shared" si="75"/>
        <v>186560</v>
      </c>
      <c r="H328" s="7">
        <f>'EOS GE24-F23-WEBLOAD'!N324</f>
        <v>291967.05946258421</v>
      </c>
      <c r="I328">
        <v>262607.35092054383</v>
      </c>
      <c r="J328">
        <f t="shared" si="76"/>
        <v>29359.708542040375</v>
      </c>
      <c r="K328" s="7"/>
      <c r="M328" s="7">
        <f>'EOS GE25-F23-WEBLOAD'!H324</f>
        <v>4793810</v>
      </c>
      <c r="N328">
        <f>'GE25-F23-WEBLOAD'!H324</f>
        <v>4518599</v>
      </c>
      <c r="O328">
        <f t="shared" si="77"/>
        <v>275211</v>
      </c>
      <c r="Q328" s="7">
        <f>'EOS GE25-F23-WEBLOAD'!N324</f>
        <v>289483.85754635598</v>
      </c>
      <c r="R328">
        <v>262211.76592410513</v>
      </c>
      <c r="S328">
        <f t="shared" si="78"/>
        <v>27272.091622250853</v>
      </c>
      <c r="T328" s="7"/>
      <c r="U328" s="7">
        <f>'EOS GE25-F23-WEBLOAD'!AA324</f>
        <v>476682</v>
      </c>
      <c r="V328" s="7">
        <v>293843</v>
      </c>
      <c r="W328" s="7">
        <f t="shared" si="79"/>
        <v>182839</v>
      </c>
      <c r="X328" s="7">
        <f>'GE25-F23-WEBLOAD'!AA324</f>
        <v>476682</v>
      </c>
      <c r="Y328" s="7">
        <f>'GE25-F23-WEBLOAD'!AI324</f>
        <v>324074</v>
      </c>
      <c r="Z328" s="7">
        <f t="shared" si="80"/>
        <v>152608</v>
      </c>
      <c r="AA328">
        <f t="shared" si="81"/>
        <v>30231</v>
      </c>
      <c r="AC328" s="7">
        <f>'EOS GE24-F23-WEBLOAD'!AA324</f>
        <v>476682</v>
      </c>
      <c r="AD328" s="7">
        <f>'EOS GE24-F23-WEBLOAD'!AI324</f>
        <v>293843</v>
      </c>
      <c r="AE328" s="7">
        <f t="shared" si="82"/>
        <v>182839</v>
      </c>
      <c r="AF328" s="7">
        <f>'GE24-F23-WEBLOAD'!AA324</f>
        <v>491162</v>
      </c>
      <c r="AG328" s="7">
        <f>'GE24-F23-WEBLOAD'!AI324</f>
        <v>280146</v>
      </c>
      <c r="AH328" s="7">
        <f t="shared" si="83"/>
        <v>211016</v>
      </c>
      <c r="AI328">
        <f t="shared" si="84"/>
        <v>-28177</v>
      </c>
      <c r="AK328">
        <f>'EOS GE24-F23-WEBLOAD'!$AL324</f>
        <v>1903211.850920544</v>
      </c>
      <c r="AL328">
        <f>'GE24-F23-WEBLOAD'!$AL324</f>
        <v>1865686.850920544</v>
      </c>
      <c r="AM328">
        <f t="shared" si="85"/>
        <v>37525</v>
      </c>
      <c r="AO328">
        <f>'EOS GE25-F23-WEBLOAD'!AL324</f>
        <v>1965577.5965409055</v>
      </c>
      <c r="AP328">
        <f>'GE25-F23-WEBLOAD'!AL324</f>
        <v>1908002.2485409053</v>
      </c>
      <c r="AQ328">
        <f t="shared" si="86"/>
        <v>57575.348000000231</v>
      </c>
      <c r="AS328" s="7"/>
    </row>
    <row r="329" spans="1:45" x14ac:dyDescent="0.25">
      <c r="A329">
        <v>2903</v>
      </c>
      <c r="B329">
        <v>1</v>
      </c>
      <c r="C329" t="s">
        <v>376</v>
      </c>
      <c r="D329" s="7">
        <f>'EOS GE24-F23-WEBLOAD'!H325</f>
        <v>3800271</v>
      </c>
      <c r="E329">
        <f>'GE24-F23-WEBLOAD'!H325</f>
        <v>3653861</v>
      </c>
      <c r="F329">
        <f t="shared" si="75"/>
        <v>146410</v>
      </c>
      <c r="H329" s="7">
        <f>'EOS GE24-F23-WEBLOAD'!N325</f>
        <v>190886</v>
      </c>
      <c r="I329">
        <v>190886</v>
      </c>
      <c r="J329">
        <f t="shared" si="76"/>
        <v>0</v>
      </c>
      <c r="K329" s="7"/>
      <c r="M329" s="7">
        <f>'EOS GE25-F23-WEBLOAD'!H325</f>
        <v>3883685</v>
      </c>
      <c r="N329">
        <f>'GE25-F23-WEBLOAD'!H325</f>
        <v>3660724</v>
      </c>
      <c r="O329">
        <f t="shared" si="77"/>
        <v>222961</v>
      </c>
      <c r="Q329" s="7">
        <f>'EOS GE25-F23-WEBLOAD'!N325</f>
        <v>196549</v>
      </c>
      <c r="R329">
        <v>196549</v>
      </c>
      <c r="S329">
        <f t="shared" si="78"/>
        <v>0</v>
      </c>
      <c r="T329" s="7"/>
      <c r="U329" s="7">
        <f>'EOS GE25-F23-WEBLOAD'!AA325</f>
        <v>386182</v>
      </c>
      <c r="V329" s="7">
        <v>256272</v>
      </c>
      <c r="W329" s="7">
        <f t="shared" si="79"/>
        <v>129910</v>
      </c>
      <c r="X329" s="7">
        <f>'GE25-F23-WEBLOAD'!AA325</f>
        <v>386182</v>
      </c>
      <c r="Y329" s="7">
        <f>'GE25-F23-WEBLOAD'!AI325</f>
        <v>282638</v>
      </c>
      <c r="Z329" s="7">
        <f t="shared" si="80"/>
        <v>103544</v>
      </c>
      <c r="AA329">
        <f t="shared" si="81"/>
        <v>26366</v>
      </c>
      <c r="AC329" s="7">
        <f>'EOS GE24-F23-WEBLOAD'!AA325</f>
        <v>386182</v>
      </c>
      <c r="AD329" s="7">
        <f>'EOS GE24-F23-WEBLOAD'!AI325</f>
        <v>256272</v>
      </c>
      <c r="AE329" s="7">
        <f t="shared" si="82"/>
        <v>129910</v>
      </c>
      <c r="AF329" s="7">
        <f>'GE24-F23-WEBLOAD'!AA325</f>
        <v>385458</v>
      </c>
      <c r="AG329" s="7">
        <f>'GE24-F23-WEBLOAD'!AI325</f>
        <v>238347</v>
      </c>
      <c r="AH329" s="7">
        <f t="shared" si="83"/>
        <v>147111</v>
      </c>
      <c r="AI329">
        <f t="shared" si="84"/>
        <v>-17201</v>
      </c>
      <c r="AK329">
        <f>'EOS GE24-F23-WEBLOAD'!$AL325</f>
        <v>2011234.5</v>
      </c>
      <c r="AL329">
        <f>'GE24-F23-WEBLOAD'!$AL325</f>
        <v>1971817.5</v>
      </c>
      <c r="AM329">
        <f t="shared" si="85"/>
        <v>39417</v>
      </c>
      <c r="AO329">
        <f>'EOS GE25-F23-WEBLOAD'!AL325</f>
        <v>2034856.6455294201</v>
      </c>
      <c r="AP329">
        <f>'GE25-F23-WEBLOAD'!AL325</f>
        <v>1975258.6455294201</v>
      </c>
      <c r="AQ329">
        <f t="shared" si="86"/>
        <v>59598</v>
      </c>
      <c r="AS329" s="7"/>
    </row>
    <row r="330" spans="1:45" x14ac:dyDescent="0.25">
      <c r="A330">
        <v>2904</v>
      </c>
      <c r="B330">
        <v>1</v>
      </c>
      <c r="C330" t="s">
        <v>377</v>
      </c>
      <c r="D330" s="7">
        <f>'EOS GE24-F23-WEBLOAD'!H326</f>
        <v>4898096</v>
      </c>
      <c r="E330">
        <f>'GE24-F23-WEBLOAD'!H326</f>
        <v>4709391</v>
      </c>
      <c r="F330">
        <f t="shared" si="75"/>
        <v>188705</v>
      </c>
      <c r="H330" s="7">
        <f>'EOS GE24-F23-WEBLOAD'!N326</f>
        <v>234885</v>
      </c>
      <c r="I330">
        <v>234885</v>
      </c>
      <c r="J330">
        <f t="shared" si="76"/>
        <v>0</v>
      </c>
      <c r="K330" s="7"/>
      <c r="M330" s="7">
        <f>'EOS GE25-F23-WEBLOAD'!H326</f>
        <v>4617610</v>
      </c>
      <c r="N330">
        <f>'GE25-F23-WEBLOAD'!H326</f>
        <v>4352515</v>
      </c>
      <c r="O330">
        <f t="shared" si="77"/>
        <v>265095</v>
      </c>
      <c r="Q330" s="7">
        <f>'EOS GE25-F23-WEBLOAD'!N326</f>
        <v>225283</v>
      </c>
      <c r="R330">
        <v>225283</v>
      </c>
      <c r="S330">
        <f t="shared" si="78"/>
        <v>0</v>
      </c>
      <c r="T330" s="7"/>
      <c r="U330" s="7">
        <f>'EOS GE25-F23-WEBLOAD'!AA326</f>
        <v>459161</v>
      </c>
      <c r="V330" s="7">
        <v>391236</v>
      </c>
      <c r="W330" s="7">
        <f t="shared" si="79"/>
        <v>67925</v>
      </c>
      <c r="X330" s="7">
        <f>'GE25-F23-WEBLOAD'!AA326</f>
        <v>459161</v>
      </c>
      <c r="Y330" s="7">
        <f>'GE25-F23-WEBLOAD'!AI326</f>
        <v>394381</v>
      </c>
      <c r="Z330" s="7">
        <f t="shared" si="80"/>
        <v>64780</v>
      </c>
      <c r="AA330">
        <f t="shared" si="81"/>
        <v>3145</v>
      </c>
      <c r="AC330" s="7">
        <f>'EOS GE24-F23-WEBLOAD'!AA326</f>
        <v>459161</v>
      </c>
      <c r="AD330" s="7">
        <f>'EOS GE24-F23-WEBLOAD'!AI326</f>
        <v>391236</v>
      </c>
      <c r="AE330" s="7">
        <f t="shared" si="82"/>
        <v>67925</v>
      </c>
      <c r="AF330" s="7">
        <f>'GE24-F23-WEBLOAD'!AA326</f>
        <v>496809</v>
      </c>
      <c r="AG330" s="7">
        <f>'GE24-F23-WEBLOAD'!AI326</f>
        <v>383976</v>
      </c>
      <c r="AH330" s="7">
        <f t="shared" si="83"/>
        <v>112833</v>
      </c>
      <c r="AI330">
        <f t="shared" si="84"/>
        <v>-44908</v>
      </c>
      <c r="AK330">
        <f>'EOS GE24-F23-WEBLOAD'!$AL326</f>
        <v>2699781.25</v>
      </c>
      <c r="AL330">
        <f>'GE24-F23-WEBLOAD'!$AL326</f>
        <v>2644880.25</v>
      </c>
      <c r="AM330">
        <f t="shared" si="85"/>
        <v>54901</v>
      </c>
      <c r="AO330">
        <f>'EOS GE25-F23-WEBLOAD'!AL326</f>
        <v>2803410.8145173304</v>
      </c>
      <c r="AP330">
        <f>'GE25-F23-WEBLOAD'!AL326</f>
        <v>2711366.8145173304</v>
      </c>
      <c r="AQ330">
        <f t="shared" si="86"/>
        <v>92044</v>
      </c>
      <c r="AS330" s="7"/>
    </row>
    <row r="331" spans="1:45" x14ac:dyDescent="0.25">
      <c r="A331">
        <v>2905</v>
      </c>
      <c r="B331">
        <v>1</v>
      </c>
      <c r="C331" t="s">
        <v>378</v>
      </c>
      <c r="D331" s="7">
        <f>'EOS GE24-F23-WEBLOAD'!H327</f>
        <v>14788508</v>
      </c>
      <c r="E331">
        <f>'GE24-F23-WEBLOAD'!H327</f>
        <v>14218763</v>
      </c>
      <c r="F331">
        <f t="shared" si="75"/>
        <v>569745</v>
      </c>
      <c r="H331" s="7">
        <f>'EOS GE24-F23-WEBLOAD'!N327</f>
        <v>309154</v>
      </c>
      <c r="I331">
        <v>309154</v>
      </c>
      <c r="J331">
        <f t="shared" si="76"/>
        <v>0</v>
      </c>
      <c r="K331" s="7"/>
      <c r="M331" s="7">
        <f>'EOS GE25-F23-WEBLOAD'!H327</f>
        <v>14924594</v>
      </c>
      <c r="N331">
        <f>'GE25-F23-WEBLOAD'!H327</f>
        <v>14067777</v>
      </c>
      <c r="O331">
        <f t="shared" si="77"/>
        <v>856817</v>
      </c>
      <c r="Q331" s="7">
        <f>'EOS GE25-F23-WEBLOAD'!N327</f>
        <v>312941</v>
      </c>
      <c r="R331">
        <v>312941</v>
      </c>
      <c r="S331">
        <f t="shared" si="78"/>
        <v>0</v>
      </c>
      <c r="T331" s="7"/>
      <c r="U331" s="7">
        <f>'EOS GE25-F23-WEBLOAD'!AA327</f>
        <v>1484055</v>
      </c>
      <c r="V331" s="7">
        <v>1255061</v>
      </c>
      <c r="W331" s="7">
        <f t="shared" si="79"/>
        <v>228994</v>
      </c>
      <c r="X331" s="7">
        <f>'GE25-F23-WEBLOAD'!AA327</f>
        <v>1484055</v>
      </c>
      <c r="Y331" s="7">
        <f>'GE25-F23-WEBLOAD'!AI327</f>
        <v>1271647</v>
      </c>
      <c r="Z331" s="7">
        <f t="shared" si="80"/>
        <v>212408</v>
      </c>
      <c r="AA331">
        <f t="shared" si="81"/>
        <v>16586</v>
      </c>
      <c r="AC331" s="7">
        <f>'EOS GE24-F23-WEBLOAD'!AA327</f>
        <v>1484055</v>
      </c>
      <c r="AD331" s="7">
        <f>'EOS GE24-F23-WEBLOAD'!AI327</f>
        <v>1255061</v>
      </c>
      <c r="AE331" s="7">
        <f t="shared" si="82"/>
        <v>228994</v>
      </c>
      <c r="AF331" s="7">
        <f>'GE24-F23-WEBLOAD'!AA327</f>
        <v>1499983</v>
      </c>
      <c r="AG331" s="7">
        <f>'GE24-F23-WEBLOAD'!AI327</f>
        <v>1165114</v>
      </c>
      <c r="AH331" s="7">
        <f t="shared" si="83"/>
        <v>334869</v>
      </c>
      <c r="AI331">
        <f t="shared" si="84"/>
        <v>-105875</v>
      </c>
      <c r="AK331">
        <f>'EOS GE24-F23-WEBLOAD'!$AL327</f>
        <v>4284351.5</v>
      </c>
      <c r="AL331">
        <f>'GE24-F23-WEBLOAD'!$AL327</f>
        <v>4214270.5</v>
      </c>
      <c r="AM331">
        <f t="shared" si="85"/>
        <v>70081</v>
      </c>
      <c r="AO331">
        <f>'EOS GE25-F23-WEBLOAD'!AL327</f>
        <v>4310145.6108892485</v>
      </c>
      <c r="AP331">
        <f>'GE25-F23-WEBLOAD'!AL327</f>
        <v>4202540.6108892485</v>
      </c>
      <c r="AQ331">
        <f t="shared" si="86"/>
        <v>107605</v>
      </c>
      <c r="AS331" s="7"/>
    </row>
    <row r="332" spans="1:45" x14ac:dyDescent="0.25">
      <c r="A332">
        <v>2906</v>
      </c>
      <c r="B332">
        <v>1</v>
      </c>
      <c r="C332" t="s">
        <v>379</v>
      </c>
      <c r="D332" s="7">
        <f>'EOS GE24-F23-WEBLOAD'!H328</f>
        <v>2725288</v>
      </c>
      <c r="E332">
        <f>'GE24-F23-WEBLOAD'!H328</f>
        <v>2620293</v>
      </c>
      <c r="F332">
        <f t="shared" si="75"/>
        <v>104995</v>
      </c>
      <c r="H332" s="7">
        <f>'EOS GE24-F23-WEBLOAD'!N328</f>
        <v>195319.60280948045</v>
      </c>
      <c r="I332">
        <v>185546.99346092984</v>
      </c>
      <c r="J332">
        <f t="shared" si="76"/>
        <v>9772.6093485506135</v>
      </c>
      <c r="K332" s="7"/>
      <c r="M332" s="7">
        <f>'EOS GE25-F23-WEBLOAD'!H328</f>
        <v>2760955</v>
      </c>
      <c r="N332">
        <f>'GE25-F23-WEBLOAD'!H328</f>
        <v>2602450</v>
      </c>
      <c r="O332">
        <f t="shared" si="77"/>
        <v>158505</v>
      </c>
      <c r="Q332" s="7">
        <f>'EOS GE25-F23-WEBLOAD'!N328</f>
        <v>194686.40083670177</v>
      </c>
      <c r="R332">
        <v>186602.04843508493</v>
      </c>
      <c r="S332">
        <f t="shared" si="78"/>
        <v>8084.3524016168376</v>
      </c>
      <c r="T332" s="7"/>
      <c r="U332" s="7">
        <f>'EOS GE25-F23-WEBLOAD'!AA328</f>
        <v>274541</v>
      </c>
      <c r="V332" s="7">
        <v>274541</v>
      </c>
      <c r="W332" s="7">
        <f t="shared" si="79"/>
        <v>0</v>
      </c>
      <c r="X332" s="7">
        <f>'GE25-F23-WEBLOAD'!AA328</f>
        <v>274541</v>
      </c>
      <c r="Y332" s="7">
        <f>'GE25-F23-WEBLOAD'!AI328</f>
        <v>274541</v>
      </c>
      <c r="Z332" s="7">
        <f t="shared" si="80"/>
        <v>0</v>
      </c>
      <c r="AA332">
        <f t="shared" si="81"/>
        <v>0</v>
      </c>
      <c r="AC332" s="7">
        <f>'EOS GE24-F23-WEBLOAD'!AA328</f>
        <v>274541</v>
      </c>
      <c r="AD332" s="7">
        <f>'EOS GE24-F23-WEBLOAD'!AI328</f>
        <v>274541</v>
      </c>
      <c r="AE332" s="7">
        <f t="shared" si="82"/>
        <v>0</v>
      </c>
      <c r="AF332" s="7">
        <f>'GE24-F23-WEBLOAD'!AA328</f>
        <v>276423</v>
      </c>
      <c r="AG332" s="7">
        <f>'GE24-F23-WEBLOAD'!AI328</f>
        <v>232153</v>
      </c>
      <c r="AH332" s="7">
        <f t="shared" si="83"/>
        <v>44270</v>
      </c>
      <c r="AI332">
        <f t="shared" si="84"/>
        <v>-44270</v>
      </c>
      <c r="AK332">
        <f>'EOS GE24-F23-WEBLOAD'!$AL328</f>
        <v>1802372.74346093</v>
      </c>
      <c r="AL332">
        <f>'GE24-F23-WEBLOAD'!$AL328</f>
        <v>1765168.74346093</v>
      </c>
      <c r="AM332">
        <f t="shared" si="85"/>
        <v>37204</v>
      </c>
      <c r="AO332">
        <f>'EOS GE25-F23-WEBLOAD'!AL328</f>
        <v>1785782.1817664746</v>
      </c>
      <c r="AP332">
        <f>'GE25-F23-WEBLOAD'!AL328</f>
        <v>1732990.3877664749</v>
      </c>
      <c r="AQ332">
        <f t="shared" si="86"/>
        <v>52791.793999999762</v>
      </c>
      <c r="AS332" s="7"/>
    </row>
    <row r="333" spans="1:45" x14ac:dyDescent="0.25">
      <c r="A333">
        <v>2907</v>
      </c>
      <c r="B333">
        <v>1</v>
      </c>
      <c r="C333" t="s">
        <v>380</v>
      </c>
      <c r="D333" s="7">
        <f>'EOS GE24-F23-WEBLOAD'!H329</f>
        <v>3940176</v>
      </c>
      <c r="E333">
        <f>'GE24-F23-WEBLOAD'!H329</f>
        <v>3788376</v>
      </c>
      <c r="F333">
        <f t="shared" si="75"/>
        <v>151800</v>
      </c>
      <c r="H333" s="7">
        <f>'EOS GE24-F23-WEBLOAD'!N329</f>
        <v>298270.24954187503</v>
      </c>
      <c r="I333">
        <v>261040.36976177501</v>
      </c>
      <c r="J333">
        <f t="shared" si="76"/>
        <v>37229.879780100018</v>
      </c>
      <c r="K333" s="7"/>
      <c r="M333" s="7">
        <f>'EOS GE25-F23-WEBLOAD'!H329</f>
        <v>4122502</v>
      </c>
      <c r="N333">
        <f>'GE25-F23-WEBLOAD'!H329</f>
        <v>3885831</v>
      </c>
      <c r="O333">
        <f t="shared" si="77"/>
        <v>236671</v>
      </c>
      <c r="Q333" s="7">
        <f>'EOS GE25-F23-WEBLOAD'!N329</f>
        <v>313836.33667699929</v>
      </c>
      <c r="R333">
        <v>278862.89507203962</v>
      </c>
      <c r="S333">
        <f t="shared" si="78"/>
        <v>34973.441604959662</v>
      </c>
      <c r="T333" s="7"/>
      <c r="U333" s="7">
        <f>'EOS GE25-F23-WEBLOAD'!AA329</f>
        <v>409929</v>
      </c>
      <c r="V333" s="7">
        <v>388042</v>
      </c>
      <c r="W333" s="7">
        <f t="shared" si="79"/>
        <v>21887</v>
      </c>
      <c r="X333" s="7">
        <f>'GE25-F23-WEBLOAD'!AA329</f>
        <v>409929</v>
      </c>
      <c r="Y333" s="7">
        <f>'GE25-F23-WEBLOAD'!AI329</f>
        <v>388042</v>
      </c>
      <c r="Z333" s="7">
        <f t="shared" si="80"/>
        <v>21887</v>
      </c>
      <c r="AA333">
        <f t="shared" si="81"/>
        <v>0</v>
      </c>
      <c r="AC333" s="7">
        <f>'EOS GE24-F23-WEBLOAD'!AA329</f>
        <v>409929</v>
      </c>
      <c r="AD333" s="7">
        <f>'EOS GE24-F23-WEBLOAD'!AI329</f>
        <v>388042</v>
      </c>
      <c r="AE333" s="7">
        <f t="shared" si="82"/>
        <v>21887</v>
      </c>
      <c r="AF333" s="7">
        <f>'GE24-F23-WEBLOAD'!AA329</f>
        <v>399648</v>
      </c>
      <c r="AG333" s="7">
        <f>'GE24-F23-WEBLOAD'!AI329</f>
        <v>344560</v>
      </c>
      <c r="AH333" s="7">
        <f t="shared" si="83"/>
        <v>55088</v>
      </c>
      <c r="AI333">
        <f t="shared" si="84"/>
        <v>-33201</v>
      </c>
      <c r="AK333">
        <f>'EOS GE24-F23-WEBLOAD'!$AL329</f>
        <v>2376178.3697617752</v>
      </c>
      <c r="AL333">
        <f>'GE24-F23-WEBLOAD'!$AL329</f>
        <v>2332387.3697617752</v>
      </c>
      <c r="AM333">
        <f t="shared" si="85"/>
        <v>43791</v>
      </c>
      <c r="AO333">
        <f>'EOS GE25-F23-WEBLOAD'!AL329</f>
        <v>2449449.7948036091</v>
      </c>
      <c r="AP333">
        <f>'GE25-F23-WEBLOAD'!AL329</f>
        <v>2384102.8088036096</v>
      </c>
      <c r="AQ333">
        <f t="shared" si="86"/>
        <v>65346.985999999568</v>
      </c>
      <c r="AS333" s="7"/>
    </row>
    <row r="334" spans="1:45" x14ac:dyDescent="0.25">
      <c r="A334">
        <v>2908</v>
      </c>
      <c r="B334">
        <v>1</v>
      </c>
      <c r="C334" t="s">
        <v>381</v>
      </c>
      <c r="D334" s="7">
        <f>'EOS GE24-F23-WEBLOAD'!H330</f>
        <v>4015839</v>
      </c>
      <c r="E334">
        <f>'GE24-F23-WEBLOAD'!H330</f>
        <v>3861124</v>
      </c>
      <c r="F334">
        <f t="shared" si="75"/>
        <v>154715</v>
      </c>
      <c r="H334" s="7">
        <f>'EOS GE24-F23-WEBLOAD'!N330</f>
        <v>212094.54205066446</v>
      </c>
      <c r="I334">
        <v>190018.6018663455</v>
      </c>
      <c r="J334">
        <f t="shared" si="76"/>
        <v>22075.940184318955</v>
      </c>
      <c r="K334" s="7"/>
      <c r="M334" s="7">
        <f>'EOS GE25-F23-WEBLOAD'!H330</f>
        <v>4144345</v>
      </c>
      <c r="N334">
        <f>'GE25-F23-WEBLOAD'!H330</f>
        <v>3906420</v>
      </c>
      <c r="O334">
        <f t="shared" si="77"/>
        <v>237925</v>
      </c>
      <c r="Q334" s="7">
        <f>'EOS GE25-F23-WEBLOAD'!N330</f>
        <v>218462.90308733875</v>
      </c>
      <c r="R334">
        <v>196312.38960541616</v>
      </c>
      <c r="S334">
        <f t="shared" si="78"/>
        <v>22150.513481922593</v>
      </c>
      <c r="T334" s="7"/>
      <c r="U334" s="7">
        <f>'EOS GE25-F23-WEBLOAD'!AA330</f>
        <v>412101</v>
      </c>
      <c r="V334" s="7">
        <v>368067</v>
      </c>
      <c r="W334" s="7">
        <f t="shared" si="79"/>
        <v>44034</v>
      </c>
      <c r="X334" s="7">
        <f>'GE25-F23-WEBLOAD'!AA330</f>
        <v>412101</v>
      </c>
      <c r="Y334" s="7">
        <f>'GE25-F23-WEBLOAD'!AI330</f>
        <v>368067</v>
      </c>
      <c r="Z334" s="7">
        <f t="shared" si="80"/>
        <v>44034</v>
      </c>
      <c r="AA334">
        <f t="shared" si="81"/>
        <v>0</v>
      </c>
      <c r="AC334" s="7">
        <f>'EOS GE24-F23-WEBLOAD'!AA330</f>
        <v>412101</v>
      </c>
      <c r="AD334" s="7">
        <f>'EOS GE24-F23-WEBLOAD'!AI330</f>
        <v>368067</v>
      </c>
      <c r="AE334" s="7">
        <f t="shared" si="82"/>
        <v>44034</v>
      </c>
      <c r="AF334" s="7">
        <f>'GE24-F23-WEBLOAD'!AA330</f>
        <v>407322</v>
      </c>
      <c r="AG334" s="7">
        <f>'GE24-F23-WEBLOAD'!AI330</f>
        <v>344971</v>
      </c>
      <c r="AH334" s="7">
        <f t="shared" si="83"/>
        <v>62351</v>
      </c>
      <c r="AI334">
        <f t="shared" si="84"/>
        <v>-18317</v>
      </c>
      <c r="AK334">
        <f>'EOS GE24-F23-WEBLOAD'!$AL330</f>
        <v>1676278.6018663459</v>
      </c>
      <c r="AL334">
        <f>'GE24-F23-WEBLOAD'!$AL330</f>
        <v>1651147.6018663459</v>
      </c>
      <c r="AM334">
        <f t="shared" si="85"/>
        <v>25131</v>
      </c>
      <c r="AO334">
        <f>'EOS GE25-F23-WEBLOAD'!AL330</f>
        <v>1710668.0102253156</v>
      </c>
      <c r="AP334">
        <f>'GE25-F23-WEBLOAD'!AL330</f>
        <v>1674765.0302253161</v>
      </c>
      <c r="AQ334">
        <f t="shared" si="86"/>
        <v>35902.979999999516</v>
      </c>
      <c r="AS334" s="7"/>
    </row>
    <row r="335" spans="1:45" x14ac:dyDescent="0.25">
      <c r="A335">
        <v>2909</v>
      </c>
      <c r="B335">
        <v>1</v>
      </c>
      <c r="C335" t="s">
        <v>1708</v>
      </c>
      <c r="D335" s="7">
        <f>'EOS GE24-F23-WEBLOAD'!H331</f>
        <v>17994898</v>
      </c>
      <c r="E335">
        <f>'GE24-F23-WEBLOAD'!H331</f>
        <v>17301623</v>
      </c>
      <c r="F335">
        <f t="shared" si="75"/>
        <v>693275</v>
      </c>
      <c r="H335" s="7">
        <f>'EOS GE24-F23-WEBLOAD'!N331</f>
        <v>424215</v>
      </c>
      <c r="I335">
        <v>424215</v>
      </c>
      <c r="J335">
        <f t="shared" si="76"/>
        <v>0</v>
      </c>
      <c r="K335" s="7"/>
      <c r="M335" s="7">
        <f>'EOS GE25-F23-WEBLOAD'!H331</f>
        <v>18123865</v>
      </c>
      <c r="N335">
        <f>'GE25-F23-WEBLOAD'!H331</f>
        <v>17083380</v>
      </c>
      <c r="O335">
        <f t="shared" si="77"/>
        <v>1040485</v>
      </c>
      <c r="Q335" s="7">
        <f>'EOS GE25-F23-WEBLOAD'!N331</f>
        <v>431616</v>
      </c>
      <c r="R335">
        <v>431616</v>
      </c>
      <c r="S335">
        <f t="shared" si="78"/>
        <v>0</v>
      </c>
      <c r="T335" s="7"/>
      <c r="U335" s="7">
        <f>'EOS GE25-F23-WEBLOAD'!AA331</f>
        <v>1802181</v>
      </c>
      <c r="V335" s="7">
        <v>1252155</v>
      </c>
      <c r="W335" s="7">
        <f t="shared" si="79"/>
        <v>550026</v>
      </c>
      <c r="X335" s="7">
        <f>'GE25-F23-WEBLOAD'!AA331</f>
        <v>1802181</v>
      </c>
      <c r="Y335" s="7">
        <f>'GE25-F23-WEBLOAD'!AI331</f>
        <v>1380979</v>
      </c>
      <c r="Z335" s="7">
        <f t="shared" si="80"/>
        <v>421202</v>
      </c>
      <c r="AA335">
        <f t="shared" si="81"/>
        <v>128824</v>
      </c>
      <c r="AC335" s="7">
        <f>'EOS GE24-F23-WEBLOAD'!AA331</f>
        <v>1802181</v>
      </c>
      <c r="AD335" s="7">
        <f>'EOS GE24-F23-WEBLOAD'!AI331</f>
        <v>1252155</v>
      </c>
      <c r="AE335" s="7">
        <f t="shared" si="82"/>
        <v>550026</v>
      </c>
      <c r="AF335" s="7">
        <f>'GE24-F23-WEBLOAD'!AA331</f>
        <v>1825204</v>
      </c>
      <c r="AG335" s="7">
        <f>'GE24-F23-WEBLOAD'!AI331</f>
        <v>1217184</v>
      </c>
      <c r="AH335" s="7">
        <f t="shared" si="83"/>
        <v>608020</v>
      </c>
      <c r="AI335">
        <f t="shared" si="84"/>
        <v>-57994</v>
      </c>
      <c r="AK335">
        <f>'EOS GE24-F23-WEBLOAD'!$AL331</f>
        <v>5691668.75</v>
      </c>
      <c r="AL335">
        <f>'GE24-F23-WEBLOAD'!$AL331</f>
        <v>5602226.75</v>
      </c>
      <c r="AM335">
        <f t="shared" si="85"/>
        <v>89442</v>
      </c>
      <c r="AO335">
        <f>'EOS GE25-F23-WEBLOAD'!AL331</f>
        <v>5716063.5109386109</v>
      </c>
      <c r="AP335">
        <f>'GE25-F23-WEBLOAD'!AL331</f>
        <v>5579539.5109386109</v>
      </c>
      <c r="AQ335">
        <f t="shared" si="86"/>
        <v>136524</v>
      </c>
      <c r="AS335" s="7"/>
    </row>
    <row r="336" spans="1:45" x14ac:dyDescent="0.25">
      <c r="A336">
        <v>2910</v>
      </c>
      <c r="B336">
        <v>1</v>
      </c>
      <c r="D336" s="7">
        <f>'EOS GE24-F23-WEBLOAD'!H332</f>
        <v>5613966</v>
      </c>
      <c r="E336">
        <f>'GE24-F23-WEBLOAD'!H332</f>
        <v>5397681</v>
      </c>
      <c r="F336">
        <f t="shared" si="75"/>
        <v>216285</v>
      </c>
      <c r="H336" s="7">
        <f>'EOS GE24-F23-WEBLOAD'!N332</f>
        <v>326739</v>
      </c>
      <c r="I336">
        <v>326739</v>
      </c>
      <c r="J336">
        <f t="shared" si="76"/>
        <v>0</v>
      </c>
      <c r="K336" s="7"/>
      <c r="M336" s="7">
        <f>'EOS GE25-F23-WEBLOAD'!H332</f>
        <v>5726434</v>
      </c>
      <c r="N336">
        <f>'GE25-F23-WEBLOAD'!H332</f>
        <v>5397681</v>
      </c>
      <c r="O336">
        <f t="shared" si="77"/>
        <v>328753</v>
      </c>
      <c r="Q336" s="7">
        <f>'EOS GE25-F23-WEBLOAD'!N332</f>
        <v>333284</v>
      </c>
      <c r="R336">
        <v>333284</v>
      </c>
      <c r="S336">
        <f t="shared" si="78"/>
        <v>0</v>
      </c>
      <c r="T336" s="7"/>
      <c r="U336" s="7">
        <f>'EOS GE25-F23-WEBLOAD'!AA332</f>
        <v>569419</v>
      </c>
      <c r="V336" s="7">
        <v>254307</v>
      </c>
      <c r="W336" s="7">
        <f t="shared" si="79"/>
        <v>315112</v>
      </c>
      <c r="X336" s="7">
        <f>'GE25-F23-WEBLOAD'!AA332</f>
        <v>569419</v>
      </c>
      <c r="Y336" s="7">
        <f>'GE25-F23-WEBLOAD'!AI332</f>
        <v>280471</v>
      </c>
      <c r="Z336" s="7">
        <f t="shared" si="80"/>
        <v>288948</v>
      </c>
      <c r="AA336">
        <f t="shared" si="81"/>
        <v>26164</v>
      </c>
      <c r="AC336" s="7">
        <f>'EOS GE24-F23-WEBLOAD'!AA332</f>
        <v>569419</v>
      </c>
      <c r="AD336" s="7">
        <f>'EOS GE24-F23-WEBLOAD'!AI332</f>
        <v>254307</v>
      </c>
      <c r="AE336" s="7">
        <f t="shared" si="82"/>
        <v>315112</v>
      </c>
      <c r="AF336" s="7">
        <f>'GE24-F23-WEBLOAD'!AA332</f>
        <v>569419</v>
      </c>
      <c r="AG336" s="7">
        <f>'GE24-F23-WEBLOAD'!AI332</f>
        <v>245151</v>
      </c>
      <c r="AH336" s="7">
        <f t="shared" si="83"/>
        <v>324268</v>
      </c>
      <c r="AI336">
        <f t="shared" si="84"/>
        <v>-9156</v>
      </c>
      <c r="AK336">
        <f>'EOS GE24-F23-WEBLOAD'!$AL332</f>
        <v>2382661.75</v>
      </c>
      <c r="AL336">
        <f>'GE24-F23-WEBLOAD'!$AL332</f>
        <v>2335560.75</v>
      </c>
      <c r="AM336">
        <f t="shared" si="85"/>
        <v>47101</v>
      </c>
      <c r="AO336">
        <f>'EOS GE25-F23-WEBLOAD'!AL332</f>
        <v>2407446.9157272801</v>
      </c>
      <c r="AP336">
        <f>'GE25-F23-WEBLOAD'!AL332</f>
        <v>2336082.9157272801</v>
      </c>
      <c r="AQ336">
        <f t="shared" si="86"/>
        <v>71364</v>
      </c>
      <c r="AS336" s="7"/>
    </row>
    <row r="337" spans="1:45" x14ac:dyDescent="0.25">
      <c r="A337">
        <v>3000</v>
      </c>
      <c r="B337">
        <v>1</v>
      </c>
      <c r="C337" t="s">
        <v>2160</v>
      </c>
      <c r="D337" s="7">
        <f>'EOS GE24-F23-WEBLOAD'!H333</f>
        <v>0</v>
      </c>
      <c r="E337">
        <f>'GE24-F23-WEBLOAD'!H333</f>
        <v>0</v>
      </c>
      <c r="F337">
        <f t="shared" si="75"/>
        <v>0</v>
      </c>
      <c r="H337" s="7">
        <f>'EOS GE24-F23-WEBLOAD'!N333</f>
        <v>0</v>
      </c>
      <c r="I337">
        <v>0</v>
      </c>
      <c r="J337">
        <f t="shared" si="76"/>
        <v>0</v>
      </c>
      <c r="K337" s="7"/>
      <c r="M337" s="7">
        <f>'EOS GE25-F23-WEBLOAD'!H333</f>
        <v>0</v>
      </c>
      <c r="N337">
        <f>'GE25-F23-WEBLOAD'!H333</f>
        <v>0</v>
      </c>
      <c r="O337">
        <f t="shared" si="77"/>
        <v>0</v>
      </c>
      <c r="Q337" s="7">
        <f>'EOS GE25-F23-WEBLOAD'!N333</f>
        <v>0</v>
      </c>
      <c r="R337">
        <v>0</v>
      </c>
      <c r="S337">
        <f t="shared" si="78"/>
        <v>0</v>
      </c>
      <c r="T337" s="7"/>
      <c r="U337" s="7">
        <f>'EOS GE25-F23-WEBLOAD'!AA333</f>
        <v>0</v>
      </c>
      <c r="V337" s="7">
        <v>0</v>
      </c>
      <c r="W337" s="7">
        <f t="shared" si="79"/>
        <v>0</v>
      </c>
      <c r="X337" s="7">
        <f>'GE25-F23-WEBLOAD'!AA333</f>
        <v>0</v>
      </c>
      <c r="Y337" s="7">
        <f>'GE25-F23-WEBLOAD'!AI333</f>
        <v>0</v>
      </c>
      <c r="Z337" s="7">
        <f t="shared" si="80"/>
        <v>0</v>
      </c>
      <c r="AA337">
        <f t="shared" si="81"/>
        <v>0</v>
      </c>
      <c r="AC337" s="7">
        <f>'EOS GE24-F23-WEBLOAD'!AA333</f>
        <v>0</v>
      </c>
      <c r="AD337" s="7">
        <f>'EOS GE24-F23-WEBLOAD'!AI333</f>
        <v>0</v>
      </c>
      <c r="AE337" s="7">
        <f t="shared" si="82"/>
        <v>0</v>
      </c>
      <c r="AF337" s="7">
        <f>'GE24-F23-WEBLOAD'!AA333</f>
        <v>0</v>
      </c>
      <c r="AG337" s="7">
        <f>'GE24-F23-WEBLOAD'!AI333</f>
        <v>0</v>
      </c>
      <c r="AH337" s="7">
        <f t="shared" si="83"/>
        <v>0</v>
      </c>
      <c r="AI337">
        <f t="shared" si="84"/>
        <v>0</v>
      </c>
      <c r="AK337">
        <f>'EOS GE24-F23-WEBLOAD'!$AL333</f>
        <v>0</v>
      </c>
      <c r="AL337">
        <f>'GE24-F23-WEBLOAD'!$AL333</f>
        <v>0</v>
      </c>
      <c r="AM337">
        <f t="shared" si="85"/>
        <v>0</v>
      </c>
      <c r="AO337">
        <f>'EOS GE25-F23-WEBLOAD'!AL333</f>
        <v>35000000</v>
      </c>
      <c r="AP337">
        <f>'GE25-F23-WEBLOAD'!AL333</f>
        <v>35000000</v>
      </c>
      <c r="AQ337">
        <f t="shared" si="86"/>
        <v>0</v>
      </c>
      <c r="AS337" s="7"/>
    </row>
    <row r="338" spans="1:45" x14ac:dyDescent="0.25">
      <c r="A338">
        <v>3999</v>
      </c>
      <c r="B338">
        <v>1</v>
      </c>
      <c r="C338" t="s">
        <v>384</v>
      </c>
      <c r="D338" s="7">
        <f>'EOS GE24-F23-WEBLOAD'!H334</f>
        <v>29951929</v>
      </c>
      <c r="E338">
        <f>'GE24-F23-WEBLOAD'!H334</f>
        <v>28797995</v>
      </c>
      <c r="F338">
        <f t="shared" si="75"/>
        <v>1153934</v>
      </c>
      <c r="H338" s="7">
        <f>'EOS GE24-F23-WEBLOAD'!N334</f>
        <v>0</v>
      </c>
      <c r="I338">
        <v>0</v>
      </c>
      <c r="J338">
        <f t="shared" si="76"/>
        <v>0</v>
      </c>
      <c r="K338" s="7"/>
      <c r="M338" s="7">
        <f>'EOS GE25-F23-WEBLOAD'!H334</f>
        <v>1875922</v>
      </c>
      <c r="N338">
        <f>'GE25-F23-WEBLOAD'!H334</f>
        <v>1768226</v>
      </c>
      <c r="O338">
        <f t="shared" si="77"/>
        <v>107696</v>
      </c>
      <c r="Q338" s="7">
        <f>'EOS GE25-F23-WEBLOAD'!N334</f>
        <v>0</v>
      </c>
      <c r="R338">
        <v>0</v>
      </c>
      <c r="S338">
        <f t="shared" si="78"/>
        <v>0</v>
      </c>
      <c r="T338" s="7"/>
      <c r="U338" s="7">
        <f>'EOS GE25-F23-WEBLOAD'!AA334</f>
        <v>186165</v>
      </c>
      <c r="V338" s="7">
        <v>-2417745</v>
      </c>
      <c r="W338" s="7">
        <f t="shared" si="79"/>
        <v>2603910</v>
      </c>
      <c r="X338" s="7">
        <f>'GE25-F23-WEBLOAD'!AA334</f>
        <v>186165</v>
      </c>
      <c r="Y338" s="7">
        <f>'GE25-F23-WEBLOAD'!AI334</f>
        <v>-1996747</v>
      </c>
      <c r="Z338" s="7">
        <f t="shared" si="80"/>
        <v>2182912</v>
      </c>
      <c r="AA338">
        <f t="shared" si="81"/>
        <v>420998</v>
      </c>
      <c r="AC338" s="7">
        <f>'EOS GE24-F23-WEBLOAD'!AA334</f>
        <v>186165</v>
      </c>
      <c r="AD338" s="7">
        <f>'EOS GE24-F23-WEBLOAD'!AI334</f>
        <v>-2417745</v>
      </c>
      <c r="AE338" s="7">
        <f t="shared" si="82"/>
        <v>2603910</v>
      </c>
      <c r="AF338" s="7">
        <f>'GE24-F23-WEBLOAD'!AA334</f>
        <v>3031969</v>
      </c>
      <c r="AG338" s="7">
        <f>'GE24-F23-WEBLOAD'!AI334</f>
        <v>-290965</v>
      </c>
      <c r="AH338" s="7">
        <f t="shared" si="83"/>
        <v>3322934</v>
      </c>
      <c r="AI338">
        <f t="shared" si="84"/>
        <v>-719024</v>
      </c>
      <c r="AK338">
        <f>'EOS GE24-F23-WEBLOAD'!$AL334</f>
        <v>22658738</v>
      </c>
      <c r="AL338">
        <f>'GE24-F23-WEBLOAD'!$AL334</f>
        <v>22620419</v>
      </c>
      <c r="AM338">
        <f t="shared" si="85"/>
        <v>38319</v>
      </c>
      <c r="AO338">
        <f>'EOS GE25-F23-WEBLOAD'!AL334</f>
        <v>10712335</v>
      </c>
      <c r="AP338">
        <f>'GE25-F23-WEBLOAD'!AL334</f>
        <v>11054062</v>
      </c>
      <c r="AQ338">
        <f t="shared" si="86"/>
        <v>-341727</v>
      </c>
      <c r="AS338" s="7"/>
    </row>
    <row r="339" spans="1:45" x14ac:dyDescent="0.25">
      <c r="A339">
        <v>4000</v>
      </c>
      <c r="B339">
        <v>7</v>
      </c>
      <c r="C339" t="s">
        <v>645</v>
      </c>
      <c r="D339" s="7">
        <f>'EOS GE24-F23-WEBLOAD'!H335</f>
        <v>942216</v>
      </c>
      <c r="E339">
        <f>'GE24-F23-WEBLOAD'!H335</f>
        <v>905916</v>
      </c>
      <c r="F339">
        <f t="shared" si="75"/>
        <v>36300</v>
      </c>
      <c r="H339" s="7">
        <f>'EOS GE24-F23-WEBLOAD'!N335</f>
        <v>0</v>
      </c>
      <c r="I339">
        <v>0</v>
      </c>
      <c r="J339">
        <f t="shared" si="76"/>
        <v>0</v>
      </c>
      <c r="K339" s="7"/>
      <c r="M339" s="7">
        <f>'EOS GE25-F23-WEBLOAD'!H335</f>
        <v>961092</v>
      </c>
      <c r="N339">
        <f>'GE25-F23-WEBLOAD'!H335</f>
        <v>905916</v>
      </c>
      <c r="O339">
        <f t="shared" si="77"/>
        <v>55176</v>
      </c>
      <c r="Q339" s="7">
        <f>'EOS GE25-F23-WEBLOAD'!N335</f>
        <v>0</v>
      </c>
      <c r="R339">
        <v>0</v>
      </c>
      <c r="S339">
        <f t="shared" si="78"/>
        <v>0</v>
      </c>
      <c r="T339" s="7"/>
      <c r="U339" s="7">
        <f>'EOS GE25-F23-WEBLOAD'!AA335</f>
        <v>0</v>
      </c>
      <c r="V339" s="7">
        <v>0</v>
      </c>
      <c r="W339" s="7">
        <f t="shared" si="79"/>
        <v>0</v>
      </c>
      <c r="X339" s="7">
        <f>'GE25-F23-WEBLOAD'!AA335</f>
        <v>0</v>
      </c>
      <c r="Y339" s="7">
        <f>'GE25-F23-WEBLOAD'!AI335</f>
        <v>0</v>
      </c>
      <c r="Z339" s="7">
        <f t="shared" si="80"/>
        <v>0</v>
      </c>
      <c r="AA339">
        <f t="shared" si="81"/>
        <v>0</v>
      </c>
      <c r="AC339" s="7">
        <f>'EOS GE24-F23-WEBLOAD'!AA335</f>
        <v>0</v>
      </c>
      <c r="AD339" s="7">
        <f>'EOS GE24-F23-WEBLOAD'!AI335</f>
        <v>0</v>
      </c>
      <c r="AE339" s="7">
        <f t="shared" si="82"/>
        <v>0</v>
      </c>
      <c r="AF339" s="7">
        <f>'GE24-F23-WEBLOAD'!AA335</f>
        <v>0</v>
      </c>
      <c r="AG339" s="7">
        <f>'GE24-F23-WEBLOAD'!AI335</f>
        <v>0</v>
      </c>
      <c r="AH339" s="7">
        <f t="shared" si="83"/>
        <v>0</v>
      </c>
      <c r="AI339">
        <f t="shared" si="84"/>
        <v>0</v>
      </c>
      <c r="AK339">
        <f>'EOS GE24-F23-WEBLOAD'!$AL335</f>
        <v>461844</v>
      </c>
      <c r="AL339">
        <f>'GE24-F23-WEBLOAD'!$AL335</f>
        <v>445186</v>
      </c>
      <c r="AM339">
        <f t="shared" si="85"/>
        <v>16658</v>
      </c>
      <c r="AO339">
        <f>'EOS GE25-F23-WEBLOAD'!AL335</f>
        <v>474878.53792171995</v>
      </c>
      <c r="AP339">
        <f>'GE25-F23-WEBLOAD'!AL335</f>
        <v>449054.53792171995</v>
      </c>
      <c r="AQ339">
        <f t="shared" si="86"/>
        <v>25824</v>
      </c>
      <c r="AS339" s="7"/>
    </row>
    <row r="340" spans="1:45" x14ac:dyDescent="0.25">
      <c r="A340">
        <v>4001</v>
      </c>
      <c r="B340">
        <v>7</v>
      </c>
      <c r="C340" t="s">
        <v>646</v>
      </c>
      <c r="D340" s="7">
        <f>'EOS GE24-F23-WEBLOAD'!H336</f>
        <v>1574643</v>
      </c>
      <c r="E340">
        <f>'GE24-F23-WEBLOAD'!H336</f>
        <v>1513978</v>
      </c>
      <c r="F340">
        <f t="shared" si="75"/>
        <v>60665</v>
      </c>
      <c r="H340" s="7">
        <f>'EOS GE24-F23-WEBLOAD'!N336</f>
        <v>42176</v>
      </c>
      <c r="I340">
        <v>39647</v>
      </c>
      <c r="J340">
        <f t="shared" si="76"/>
        <v>2529</v>
      </c>
      <c r="K340" s="7"/>
      <c r="M340" s="7">
        <f>'EOS GE25-F23-WEBLOAD'!H336</f>
        <v>1607645</v>
      </c>
      <c r="N340">
        <f>'GE25-F23-WEBLOAD'!H336</f>
        <v>1515350</v>
      </c>
      <c r="O340">
        <f t="shared" si="77"/>
        <v>92295</v>
      </c>
      <c r="Q340" s="7">
        <f>'EOS GE25-F23-WEBLOAD'!N336</f>
        <v>42782</v>
      </c>
      <c r="R340">
        <v>40380</v>
      </c>
      <c r="S340">
        <f t="shared" si="78"/>
        <v>2402</v>
      </c>
      <c r="T340" s="7"/>
      <c r="U340" s="7">
        <f>'EOS GE25-F23-WEBLOAD'!AA336</f>
        <v>0</v>
      </c>
      <c r="V340" s="7">
        <v>0</v>
      </c>
      <c r="W340" s="7">
        <f t="shared" si="79"/>
        <v>0</v>
      </c>
      <c r="X340" s="7">
        <f>'GE25-F23-WEBLOAD'!AA336</f>
        <v>0</v>
      </c>
      <c r="Y340" s="7">
        <f>'GE25-F23-WEBLOAD'!AI336</f>
        <v>0</v>
      </c>
      <c r="Z340" s="7">
        <f t="shared" si="80"/>
        <v>0</v>
      </c>
      <c r="AA340">
        <f t="shared" si="81"/>
        <v>0</v>
      </c>
      <c r="AC340" s="7">
        <f>'EOS GE24-F23-WEBLOAD'!AA336</f>
        <v>0</v>
      </c>
      <c r="AD340" s="7">
        <f>'EOS GE24-F23-WEBLOAD'!AI336</f>
        <v>0</v>
      </c>
      <c r="AE340" s="7">
        <f t="shared" si="82"/>
        <v>0</v>
      </c>
      <c r="AF340" s="7">
        <f>'GE24-F23-WEBLOAD'!AA336</f>
        <v>0</v>
      </c>
      <c r="AG340" s="7">
        <f>'GE24-F23-WEBLOAD'!AI336</f>
        <v>0</v>
      </c>
      <c r="AH340" s="7">
        <f t="shared" si="83"/>
        <v>0</v>
      </c>
      <c r="AI340">
        <f t="shared" si="84"/>
        <v>0</v>
      </c>
      <c r="AK340">
        <f>'EOS GE24-F23-WEBLOAD'!$AL336</f>
        <v>87463</v>
      </c>
      <c r="AL340">
        <f>'GE24-F23-WEBLOAD'!$AL336</f>
        <v>87394</v>
      </c>
      <c r="AM340">
        <f t="shared" si="85"/>
        <v>69</v>
      </c>
      <c r="AO340">
        <f>'EOS GE25-F23-WEBLOAD'!AL336</f>
        <v>89023</v>
      </c>
      <c r="AP340">
        <f>'GE25-F23-WEBLOAD'!AL336</f>
        <v>88824</v>
      </c>
      <c r="AQ340">
        <f t="shared" si="86"/>
        <v>199</v>
      </c>
      <c r="AS340" s="7"/>
    </row>
    <row r="341" spans="1:45" x14ac:dyDescent="0.25">
      <c r="A341">
        <v>4003</v>
      </c>
      <c r="B341">
        <v>7</v>
      </c>
      <c r="C341" t="s">
        <v>647</v>
      </c>
      <c r="D341" s="7">
        <f>'EOS GE24-F23-WEBLOAD'!H337</f>
        <v>812304</v>
      </c>
      <c r="E341">
        <f>'GE24-F23-WEBLOAD'!H337</f>
        <v>781009</v>
      </c>
      <c r="F341">
        <f t="shared" si="75"/>
        <v>31295</v>
      </c>
      <c r="H341" s="7">
        <f>'EOS GE24-F23-WEBLOAD'!N337</f>
        <v>8957</v>
      </c>
      <c r="I341">
        <v>8420</v>
      </c>
      <c r="J341">
        <f t="shared" si="76"/>
        <v>537</v>
      </c>
      <c r="K341" s="7"/>
      <c r="M341" s="7">
        <f>'EOS GE25-F23-WEBLOAD'!H337</f>
        <v>828578</v>
      </c>
      <c r="N341">
        <f>'GE25-F23-WEBLOAD'!H337</f>
        <v>781009</v>
      </c>
      <c r="O341">
        <f t="shared" si="77"/>
        <v>47569</v>
      </c>
      <c r="Q341" s="7">
        <f>'EOS GE25-F23-WEBLOAD'!N337</f>
        <v>9078</v>
      </c>
      <c r="R341">
        <v>8568</v>
      </c>
      <c r="S341">
        <f t="shared" si="78"/>
        <v>510</v>
      </c>
      <c r="T341" s="7"/>
      <c r="U341" s="7">
        <f>'EOS GE25-F23-WEBLOAD'!AA337</f>
        <v>0</v>
      </c>
      <c r="V341" s="7">
        <v>0</v>
      </c>
      <c r="W341" s="7">
        <f t="shared" si="79"/>
        <v>0</v>
      </c>
      <c r="X341" s="7">
        <f>'GE25-F23-WEBLOAD'!AA337</f>
        <v>0</v>
      </c>
      <c r="Y341" s="7">
        <f>'GE25-F23-WEBLOAD'!AI337</f>
        <v>0</v>
      </c>
      <c r="Z341" s="7">
        <f t="shared" si="80"/>
        <v>0</v>
      </c>
      <c r="AA341">
        <f t="shared" si="81"/>
        <v>0</v>
      </c>
      <c r="AC341" s="7">
        <f>'EOS GE24-F23-WEBLOAD'!AA337</f>
        <v>0</v>
      </c>
      <c r="AD341" s="7">
        <f>'EOS GE24-F23-WEBLOAD'!AI337</f>
        <v>0</v>
      </c>
      <c r="AE341" s="7">
        <f t="shared" si="82"/>
        <v>0</v>
      </c>
      <c r="AF341" s="7">
        <f>'GE24-F23-WEBLOAD'!AA337</f>
        <v>0</v>
      </c>
      <c r="AG341" s="7">
        <f>'GE24-F23-WEBLOAD'!AI337</f>
        <v>0</v>
      </c>
      <c r="AH341" s="7">
        <f t="shared" si="83"/>
        <v>0</v>
      </c>
      <c r="AI341">
        <f t="shared" si="84"/>
        <v>0</v>
      </c>
      <c r="AK341">
        <f>'EOS GE24-F23-WEBLOAD'!$AL337</f>
        <v>207917.80000000005</v>
      </c>
      <c r="AL341">
        <f>'GE24-F23-WEBLOAD'!$AL337</f>
        <v>201055.80000000005</v>
      </c>
      <c r="AM341">
        <f t="shared" si="85"/>
        <v>6862</v>
      </c>
      <c r="AO341">
        <f>'EOS GE25-F23-WEBLOAD'!AL337</f>
        <v>183712.18056822999</v>
      </c>
      <c r="AP341">
        <f>'GE25-F23-WEBLOAD'!AL337</f>
        <v>174758.18056822999</v>
      </c>
      <c r="AQ341">
        <f t="shared" si="86"/>
        <v>8954</v>
      </c>
      <c r="AS341" s="7"/>
    </row>
    <row r="342" spans="1:45" x14ac:dyDescent="0.25">
      <c r="A342">
        <v>4004</v>
      </c>
      <c r="B342">
        <v>7</v>
      </c>
      <c r="C342" t="s">
        <v>648</v>
      </c>
      <c r="D342" s="7">
        <f>'EOS GE24-F23-WEBLOAD'!H338</f>
        <v>0</v>
      </c>
      <c r="E342">
        <f>'GE24-F23-WEBLOAD'!H338</f>
        <v>0</v>
      </c>
      <c r="F342">
        <f t="shared" si="75"/>
        <v>0</v>
      </c>
      <c r="H342" s="7">
        <f>'EOS GE24-F23-WEBLOAD'!N338</f>
        <v>0</v>
      </c>
      <c r="I342">
        <v>0</v>
      </c>
      <c r="J342">
        <f t="shared" si="76"/>
        <v>0</v>
      </c>
      <c r="K342" s="7"/>
      <c r="M342" s="7">
        <f>'EOS GE25-F23-WEBLOAD'!H338</f>
        <v>0</v>
      </c>
      <c r="N342">
        <f>'GE25-F23-WEBLOAD'!H338</f>
        <v>0</v>
      </c>
      <c r="O342">
        <f t="shared" si="77"/>
        <v>0</v>
      </c>
      <c r="Q342" s="7">
        <f>'EOS GE25-F23-WEBLOAD'!N338</f>
        <v>0</v>
      </c>
      <c r="R342">
        <v>0</v>
      </c>
      <c r="S342">
        <f t="shared" si="78"/>
        <v>0</v>
      </c>
      <c r="T342" s="7"/>
      <c r="U342" s="7">
        <f>'EOS GE25-F23-WEBLOAD'!AA338</f>
        <v>0</v>
      </c>
      <c r="V342" s="7">
        <v>0</v>
      </c>
      <c r="W342" s="7">
        <f t="shared" si="79"/>
        <v>0</v>
      </c>
      <c r="X342" s="7">
        <f>'GE25-F23-WEBLOAD'!AA338</f>
        <v>0</v>
      </c>
      <c r="Y342" s="7">
        <f>'GE25-F23-WEBLOAD'!AI338</f>
        <v>0</v>
      </c>
      <c r="Z342" s="7">
        <f t="shared" si="80"/>
        <v>0</v>
      </c>
      <c r="AA342">
        <f t="shared" si="81"/>
        <v>0</v>
      </c>
      <c r="AC342" s="7">
        <f>'EOS GE24-F23-WEBLOAD'!AA338</f>
        <v>0</v>
      </c>
      <c r="AD342" s="7">
        <f>'EOS GE24-F23-WEBLOAD'!AI338</f>
        <v>0</v>
      </c>
      <c r="AE342" s="7">
        <f t="shared" si="82"/>
        <v>0</v>
      </c>
      <c r="AF342" s="7">
        <f>'GE24-F23-WEBLOAD'!AA338</f>
        <v>0</v>
      </c>
      <c r="AG342" s="7">
        <f>'GE24-F23-WEBLOAD'!AI338</f>
        <v>0</v>
      </c>
      <c r="AH342" s="7">
        <f t="shared" si="83"/>
        <v>0</v>
      </c>
      <c r="AI342">
        <f t="shared" si="84"/>
        <v>0</v>
      </c>
      <c r="AK342">
        <f>'EOS GE24-F23-WEBLOAD'!$AL338</f>
        <v>0</v>
      </c>
      <c r="AL342">
        <f>'GE24-F23-WEBLOAD'!$AL338</f>
        <v>0</v>
      </c>
      <c r="AM342">
        <f t="shared" si="85"/>
        <v>0</v>
      </c>
      <c r="AO342">
        <f>'EOS GE25-F23-WEBLOAD'!AL338</f>
        <v>0</v>
      </c>
      <c r="AP342">
        <f>'GE25-F23-WEBLOAD'!AL338</f>
        <v>0</v>
      </c>
      <c r="AQ342">
        <f t="shared" si="86"/>
        <v>0</v>
      </c>
      <c r="AS342" s="7"/>
    </row>
    <row r="343" spans="1:45" x14ac:dyDescent="0.25">
      <c r="A343">
        <v>4005</v>
      </c>
      <c r="B343">
        <v>7</v>
      </c>
      <c r="C343" t="s">
        <v>649</v>
      </c>
      <c r="D343" s="7">
        <f>'EOS GE24-F23-WEBLOAD'!H339</f>
        <v>355472</v>
      </c>
      <c r="E343">
        <f>'GE24-F23-WEBLOAD'!H339</f>
        <v>341777</v>
      </c>
      <c r="F343">
        <f t="shared" si="75"/>
        <v>13695</v>
      </c>
      <c r="H343" s="7">
        <f>'EOS GE24-F23-WEBLOAD'!N339</f>
        <v>0</v>
      </c>
      <c r="I343">
        <v>0</v>
      </c>
      <c r="J343">
        <f t="shared" si="76"/>
        <v>0</v>
      </c>
      <c r="K343" s="7"/>
      <c r="M343" s="7">
        <f>'EOS GE25-F23-WEBLOAD'!H339</f>
        <v>337838</v>
      </c>
      <c r="N343">
        <f>'GE25-F23-WEBLOAD'!H339</f>
        <v>318443</v>
      </c>
      <c r="O343">
        <f t="shared" si="77"/>
        <v>19395</v>
      </c>
      <c r="Q343" s="7">
        <f>'EOS GE25-F23-WEBLOAD'!N339</f>
        <v>0</v>
      </c>
      <c r="R343">
        <v>0</v>
      </c>
      <c r="S343">
        <f t="shared" si="78"/>
        <v>0</v>
      </c>
      <c r="T343" s="7"/>
      <c r="U343" s="7">
        <f>'EOS GE25-F23-WEBLOAD'!AA339</f>
        <v>0</v>
      </c>
      <c r="V343" s="7">
        <v>0</v>
      </c>
      <c r="W343" s="7">
        <f t="shared" si="79"/>
        <v>0</v>
      </c>
      <c r="X343" s="7">
        <f>'GE25-F23-WEBLOAD'!AA339</f>
        <v>0</v>
      </c>
      <c r="Y343" s="7">
        <f>'GE25-F23-WEBLOAD'!AI339</f>
        <v>0</v>
      </c>
      <c r="Z343" s="7">
        <f t="shared" si="80"/>
        <v>0</v>
      </c>
      <c r="AA343">
        <f t="shared" si="81"/>
        <v>0</v>
      </c>
      <c r="AC343" s="7">
        <f>'EOS GE24-F23-WEBLOAD'!AA339</f>
        <v>0</v>
      </c>
      <c r="AD343" s="7">
        <f>'EOS GE24-F23-WEBLOAD'!AI339</f>
        <v>0</v>
      </c>
      <c r="AE343" s="7">
        <f t="shared" si="82"/>
        <v>0</v>
      </c>
      <c r="AF343" s="7">
        <f>'GE24-F23-WEBLOAD'!AA339</f>
        <v>0</v>
      </c>
      <c r="AG343" s="7">
        <f>'GE24-F23-WEBLOAD'!AI339</f>
        <v>0</v>
      </c>
      <c r="AH343" s="7">
        <f t="shared" si="83"/>
        <v>0</v>
      </c>
      <c r="AI343">
        <f t="shared" si="84"/>
        <v>0</v>
      </c>
      <c r="AK343">
        <f>'EOS GE24-F23-WEBLOAD'!$AL339</f>
        <v>302853</v>
      </c>
      <c r="AL343">
        <f>'GE24-F23-WEBLOAD'!$AL339</f>
        <v>292241</v>
      </c>
      <c r="AM343">
        <f t="shared" si="85"/>
        <v>10612</v>
      </c>
      <c r="AO343">
        <f>'EOS GE25-F23-WEBLOAD'!AL339</f>
        <v>306778.49678271008</v>
      </c>
      <c r="AP343">
        <f>'GE25-F23-WEBLOAD'!AL339</f>
        <v>290826.49678271008</v>
      </c>
      <c r="AQ343">
        <f t="shared" si="86"/>
        <v>15952</v>
      </c>
      <c r="AS343" s="7"/>
    </row>
    <row r="344" spans="1:45" x14ac:dyDescent="0.25">
      <c r="A344">
        <v>4007</v>
      </c>
      <c r="B344">
        <v>7</v>
      </c>
      <c r="C344" t="s">
        <v>650</v>
      </c>
      <c r="D344" s="7">
        <f>'EOS GE24-F23-WEBLOAD'!H340</f>
        <v>1486132</v>
      </c>
      <c r="E344">
        <f>'GE24-F23-WEBLOAD'!H340</f>
        <v>1428877</v>
      </c>
      <c r="F344">
        <f t="shared" si="75"/>
        <v>57255</v>
      </c>
      <c r="H344" s="7">
        <f>'EOS GE24-F23-WEBLOAD'!N340</f>
        <v>41358</v>
      </c>
      <c r="I344">
        <v>38878</v>
      </c>
      <c r="J344">
        <f t="shared" si="76"/>
        <v>2480</v>
      </c>
      <c r="K344" s="7"/>
      <c r="M344" s="7">
        <f>'EOS GE25-F23-WEBLOAD'!H340</f>
        <v>1515904</v>
      </c>
      <c r="N344">
        <f>'GE25-F23-WEBLOAD'!H340</f>
        <v>1428877</v>
      </c>
      <c r="O344">
        <f t="shared" si="77"/>
        <v>87027</v>
      </c>
      <c r="Q344" s="7">
        <f>'EOS GE25-F23-WEBLOAD'!N340</f>
        <v>41913</v>
      </c>
      <c r="R344">
        <v>39561</v>
      </c>
      <c r="S344">
        <f t="shared" si="78"/>
        <v>2352</v>
      </c>
      <c r="T344" s="7"/>
      <c r="U344" s="7">
        <f>'EOS GE25-F23-WEBLOAD'!AA340</f>
        <v>0</v>
      </c>
      <c r="V344" s="7">
        <v>0</v>
      </c>
      <c r="W344" s="7">
        <f t="shared" si="79"/>
        <v>0</v>
      </c>
      <c r="X344" s="7">
        <f>'GE25-F23-WEBLOAD'!AA340</f>
        <v>0</v>
      </c>
      <c r="Y344" s="7">
        <f>'GE25-F23-WEBLOAD'!AI340</f>
        <v>0</v>
      </c>
      <c r="Z344" s="7">
        <f t="shared" si="80"/>
        <v>0</v>
      </c>
      <c r="AA344">
        <f t="shared" si="81"/>
        <v>0</v>
      </c>
      <c r="AC344" s="7">
        <f>'EOS GE24-F23-WEBLOAD'!AA340</f>
        <v>0</v>
      </c>
      <c r="AD344" s="7">
        <f>'EOS GE24-F23-WEBLOAD'!AI340</f>
        <v>0</v>
      </c>
      <c r="AE344" s="7">
        <f t="shared" si="82"/>
        <v>0</v>
      </c>
      <c r="AF344" s="7">
        <f>'GE24-F23-WEBLOAD'!AA340</f>
        <v>0</v>
      </c>
      <c r="AG344" s="7">
        <f>'GE24-F23-WEBLOAD'!AI340</f>
        <v>0</v>
      </c>
      <c r="AH344" s="7">
        <f t="shared" si="83"/>
        <v>0</v>
      </c>
      <c r="AI344">
        <f t="shared" si="84"/>
        <v>0</v>
      </c>
      <c r="AK344">
        <f>'EOS GE24-F23-WEBLOAD'!$AL340</f>
        <v>338971.60000000009</v>
      </c>
      <c r="AL344">
        <f>'GE24-F23-WEBLOAD'!$AL340</f>
        <v>329860.60000000009</v>
      </c>
      <c r="AM344">
        <f t="shared" si="85"/>
        <v>9111</v>
      </c>
      <c r="AO344">
        <f>'EOS GE25-F23-WEBLOAD'!AL340</f>
        <v>267056.23944867007</v>
      </c>
      <c r="AP344">
        <f>'GE25-F23-WEBLOAD'!AL340</f>
        <v>257466.23944867007</v>
      </c>
      <c r="AQ344">
        <f t="shared" si="86"/>
        <v>9590</v>
      </c>
      <c r="AS344" s="7"/>
    </row>
    <row r="345" spans="1:45" x14ac:dyDescent="0.25">
      <c r="A345">
        <v>4008</v>
      </c>
      <c r="B345">
        <v>7</v>
      </c>
      <c r="C345" t="s">
        <v>651</v>
      </c>
      <c r="D345" s="7">
        <f>'EOS GE24-F23-WEBLOAD'!H341</f>
        <v>7480267</v>
      </c>
      <c r="E345">
        <f>'GE24-F23-WEBLOAD'!H341</f>
        <v>7192081</v>
      </c>
      <c r="F345">
        <f t="shared" si="75"/>
        <v>288186</v>
      </c>
      <c r="H345" s="7">
        <f>'EOS GE24-F23-WEBLOAD'!N341</f>
        <v>0</v>
      </c>
      <c r="I345">
        <v>0</v>
      </c>
      <c r="J345">
        <f t="shared" si="76"/>
        <v>0</v>
      </c>
      <c r="K345" s="7"/>
      <c r="M345" s="7">
        <f>'EOS GE25-F23-WEBLOAD'!H341</f>
        <v>8646552</v>
      </c>
      <c r="N345">
        <f>'GE25-F23-WEBLOAD'!H341</f>
        <v>8150156</v>
      </c>
      <c r="O345">
        <f t="shared" si="77"/>
        <v>496396</v>
      </c>
      <c r="Q345" s="7">
        <f>'EOS GE25-F23-WEBLOAD'!N341</f>
        <v>0</v>
      </c>
      <c r="R345">
        <v>0</v>
      </c>
      <c r="S345">
        <f t="shared" si="78"/>
        <v>0</v>
      </c>
      <c r="T345" s="7"/>
      <c r="U345" s="7">
        <f>'EOS GE25-F23-WEBLOAD'!AA341</f>
        <v>0</v>
      </c>
      <c r="V345" s="7">
        <v>0</v>
      </c>
      <c r="W345" s="7">
        <f t="shared" si="79"/>
        <v>0</v>
      </c>
      <c r="X345" s="7">
        <f>'GE25-F23-WEBLOAD'!AA341</f>
        <v>0</v>
      </c>
      <c r="Y345" s="7">
        <f>'GE25-F23-WEBLOAD'!AI341</f>
        <v>0</v>
      </c>
      <c r="Z345" s="7">
        <f t="shared" si="80"/>
        <v>0</v>
      </c>
      <c r="AA345">
        <f t="shared" si="81"/>
        <v>0</v>
      </c>
      <c r="AC345" s="7">
        <f>'EOS GE24-F23-WEBLOAD'!AA341</f>
        <v>0</v>
      </c>
      <c r="AD345" s="7">
        <f>'EOS GE24-F23-WEBLOAD'!AI341</f>
        <v>0</v>
      </c>
      <c r="AE345" s="7">
        <f t="shared" si="82"/>
        <v>0</v>
      </c>
      <c r="AF345" s="7">
        <f>'GE24-F23-WEBLOAD'!AA341</f>
        <v>0</v>
      </c>
      <c r="AG345" s="7">
        <f>'GE24-F23-WEBLOAD'!AI341</f>
        <v>0</v>
      </c>
      <c r="AH345" s="7">
        <f t="shared" si="83"/>
        <v>0</v>
      </c>
      <c r="AI345">
        <f t="shared" si="84"/>
        <v>0</v>
      </c>
      <c r="AK345">
        <f>'EOS GE24-F23-WEBLOAD'!$AL341</f>
        <v>716964.09999999963</v>
      </c>
      <c r="AL345">
        <f>'GE24-F23-WEBLOAD'!$AL341</f>
        <v>708778.09999999963</v>
      </c>
      <c r="AM345">
        <f t="shared" si="85"/>
        <v>8186</v>
      </c>
      <c r="AO345">
        <f>'EOS GE25-F23-WEBLOAD'!AL341</f>
        <v>798435.54486599937</v>
      </c>
      <c r="AP345">
        <f>'GE25-F23-WEBLOAD'!AL341</f>
        <v>783991.54486599937</v>
      </c>
      <c r="AQ345">
        <f t="shared" si="86"/>
        <v>14444</v>
      </c>
      <c r="AS345" s="7"/>
    </row>
    <row r="346" spans="1:45" x14ac:dyDescent="0.25">
      <c r="A346">
        <v>4011</v>
      </c>
      <c r="B346">
        <v>7</v>
      </c>
      <c r="C346" t="s">
        <v>652</v>
      </c>
      <c r="D346" s="7">
        <f>'EOS GE24-F23-WEBLOAD'!H342</f>
        <v>6823928</v>
      </c>
      <c r="E346">
        <f>'GE24-F23-WEBLOAD'!H342</f>
        <v>6561028</v>
      </c>
      <c r="F346">
        <f t="shared" si="75"/>
        <v>262900</v>
      </c>
      <c r="H346" s="7">
        <f>'EOS GE24-F23-WEBLOAD'!N342</f>
        <v>0</v>
      </c>
      <c r="I346">
        <v>0</v>
      </c>
      <c r="J346">
        <f t="shared" si="76"/>
        <v>0</v>
      </c>
      <c r="K346" s="7"/>
      <c r="M346" s="7">
        <f>'EOS GE25-F23-WEBLOAD'!H342</f>
        <v>6960636</v>
      </c>
      <c r="N346">
        <f>'GE25-F23-WEBLOAD'!H342</f>
        <v>6561028</v>
      </c>
      <c r="O346">
        <f t="shared" si="77"/>
        <v>399608</v>
      </c>
      <c r="Q346" s="7">
        <f>'EOS GE25-F23-WEBLOAD'!N342</f>
        <v>0</v>
      </c>
      <c r="R346">
        <v>0</v>
      </c>
      <c r="S346">
        <f t="shared" si="78"/>
        <v>0</v>
      </c>
      <c r="T346" s="7"/>
      <c r="U346" s="7">
        <f>'EOS GE25-F23-WEBLOAD'!AA342</f>
        <v>0</v>
      </c>
      <c r="V346" s="7">
        <v>0</v>
      </c>
      <c r="W346" s="7">
        <f t="shared" si="79"/>
        <v>0</v>
      </c>
      <c r="X346" s="7">
        <f>'GE25-F23-WEBLOAD'!AA342</f>
        <v>0</v>
      </c>
      <c r="Y346" s="7">
        <f>'GE25-F23-WEBLOAD'!AI342</f>
        <v>0</v>
      </c>
      <c r="Z346" s="7">
        <f t="shared" si="80"/>
        <v>0</v>
      </c>
      <c r="AA346">
        <f t="shared" si="81"/>
        <v>0</v>
      </c>
      <c r="AC346" s="7">
        <f>'EOS GE24-F23-WEBLOAD'!AA342</f>
        <v>0</v>
      </c>
      <c r="AD346" s="7">
        <f>'EOS GE24-F23-WEBLOAD'!AI342</f>
        <v>0</v>
      </c>
      <c r="AE346" s="7">
        <f t="shared" si="82"/>
        <v>0</v>
      </c>
      <c r="AF346" s="7">
        <f>'GE24-F23-WEBLOAD'!AA342</f>
        <v>0</v>
      </c>
      <c r="AG346" s="7">
        <f>'GE24-F23-WEBLOAD'!AI342</f>
        <v>0</v>
      </c>
      <c r="AH346" s="7">
        <f t="shared" si="83"/>
        <v>0</v>
      </c>
      <c r="AI346">
        <f t="shared" si="84"/>
        <v>0</v>
      </c>
      <c r="AK346">
        <f>'EOS GE24-F23-WEBLOAD'!$AL342</f>
        <v>2872925</v>
      </c>
      <c r="AL346">
        <f>'GE24-F23-WEBLOAD'!$AL342</f>
        <v>2779853</v>
      </c>
      <c r="AM346">
        <f t="shared" si="85"/>
        <v>93072</v>
      </c>
      <c r="AO346">
        <f>'EOS GE25-F23-WEBLOAD'!AL342</f>
        <v>2958367.1988716908</v>
      </c>
      <c r="AP346">
        <f>'GE25-F23-WEBLOAD'!AL342</f>
        <v>2813578.1988716908</v>
      </c>
      <c r="AQ346">
        <f t="shared" si="86"/>
        <v>144789</v>
      </c>
      <c r="AS346" s="7"/>
    </row>
    <row r="347" spans="1:45" x14ac:dyDescent="0.25">
      <c r="A347">
        <v>4015</v>
      </c>
      <c r="B347">
        <v>7</v>
      </c>
      <c r="C347" t="s">
        <v>653</v>
      </c>
      <c r="D347" s="7">
        <f>'EOS GE24-F23-WEBLOAD'!H343</f>
        <v>6985247</v>
      </c>
      <c r="E347">
        <f>'GE24-F23-WEBLOAD'!H343</f>
        <v>6716132</v>
      </c>
      <c r="F347">
        <f t="shared" si="75"/>
        <v>269115</v>
      </c>
      <c r="H347" s="7">
        <f>'EOS GE24-F23-WEBLOAD'!N343</f>
        <v>0</v>
      </c>
      <c r="I347">
        <v>0</v>
      </c>
      <c r="J347">
        <f t="shared" si="76"/>
        <v>0</v>
      </c>
      <c r="K347" s="7"/>
      <c r="M347" s="7">
        <f>'EOS GE25-F23-WEBLOAD'!H343</f>
        <v>7397496</v>
      </c>
      <c r="N347">
        <f>'GE25-F23-WEBLOAD'!H343</f>
        <v>6972808</v>
      </c>
      <c r="O347">
        <f t="shared" si="77"/>
        <v>424688</v>
      </c>
      <c r="Q347" s="7">
        <f>'EOS GE25-F23-WEBLOAD'!N343</f>
        <v>0</v>
      </c>
      <c r="R347">
        <v>0</v>
      </c>
      <c r="S347">
        <f t="shared" si="78"/>
        <v>0</v>
      </c>
      <c r="T347" s="7"/>
      <c r="U347" s="7">
        <f>'EOS GE25-F23-WEBLOAD'!AA343</f>
        <v>0</v>
      </c>
      <c r="V347" s="7">
        <v>0</v>
      </c>
      <c r="W347" s="7">
        <f t="shared" si="79"/>
        <v>0</v>
      </c>
      <c r="X347" s="7">
        <f>'GE25-F23-WEBLOAD'!AA343</f>
        <v>0</v>
      </c>
      <c r="Y347" s="7">
        <f>'GE25-F23-WEBLOAD'!AI343</f>
        <v>0</v>
      </c>
      <c r="Z347" s="7">
        <f t="shared" si="80"/>
        <v>0</v>
      </c>
      <c r="AA347">
        <f t="shared" si="81"/>
        <v>0</v>
      </c>
      <c r="AC347" s="7">
        <f>'EOS GE24-F23-WEBLOAD'!AA343</f>
        <v>0</v>
      </c>
      <c r="AD347" s="7">
        <f>'EOS GE24-F23-WEBLOAD'!AI343</f>
        <v>0</v>
      </c>
      <c r="AE347" s="7">
        <f t="shared" si="82"/>
        <v>0</v>
      </c>
      <c r="AF347" s="7">
        <f>'GE24-F23-WEBLOAD'!AA343</f>
        <v>0</v>
      </c>
      <c r="AG347" s="7">
        <f>'GE24-F23-WEBLOAD'!AI343</f>
        <v>0</v>
      </c>
      <c r="AH347" s="7">
        <f t="shared" si="83"/>
        <v>0</v>
      </c>
      <c r="AI347">
        <f t="shared" si="84"/>
        <v>0</v>
      </c>
      <c r="AK347">
        <f>'EOS GE24-F23-WEBLOAD'!$AL343</f>
        <v>3355254.8000000007</v>
      </c>
      <c r="AL347">
        <f>'GE24-F23-WEBLOAD'!$AL343</f>
        <v>3238411.8000000007</v>
      </c>
      <c r="AM347">
        <f t="shared" si="85"/>
        <v>116843</v>
      </c>
      <c r="AO347">
        <f>'EOS GE25-F23-WEBLOAD'!AL343</f>
        <v>3590329.4209707603</v>
      </c>
      <c r="AP347">
        <f>'GE25-F23-WEBLOAD'!AL343</f>
        <v>3400988.4209707603</v>
      </c>
      <c r="AQ347">
        <f t="shared" si="86"/>
        <v>189341</v>
      </c>
      <c r="AS347" s="7"/>
    </row>
    <row r="348" spans="1:45" x14ac:dyDescent="0.25">
      <c r="A348">
        <v>4016</v>
      </c>
      <c r="B348">
        <v>7</v>
      </c>
      <c r="C348" t="s">
        <v>654</v>
      </c>
      <c r="D348" s="7">
        <f>'EOS GE24-F23-WEBLOAD'!H344</f>
        <v>1638885</v>
      </c>
      <c r="E348">
        <f>'GE24-F23-WEBLOAD'!H344</f>
        <v>1575745</v>
      </c>
      <c r="F348">
        <f t="shared" si="75"/>
        <v>63140</v>
      </c>
      <c r="H348" s="7">
        <f>'EOS GE24-F23-WEBLOAD'!N344</f>
        <v>11844</v>
      </c>
      <c r="I348">
        <v>11134</v>
      </c>
      <c r="J348">
        <f t="shared" si="76"/>
        <v>710</v>
      </c>
      <c r="K348" s="7"/>
      <c r="M348" s="7">
        <f>'EOS GE25-F23-WEBLOAD'!H344</f>
        <v>1671718</v>
      </c>
      <c r="N348">
        <f>'GE25-F23-WEBLOAD'!H344</f>
        <v>1575745</v>
      </c>
      <c r="O348">
        <f t="shared" si="77"/>
        <v>95973</v>
      </c>
      <c r="Q348" s="7">
        <f>'EOS GE25-F23-WEBLOAD'!N344</f>
        <v>12003</v>
      </c>
      <c r="R348">
        <v>11329</v>
      </c>
      <c r="S348">
        <f t="shared" si="78"/>
        <v>674</v>
      </c>
      <c r="T348" s="7"/>
      <c r="U348" s="7">
        <f>'EOS GE25-F23-WEBLOAD'!AA344</f>
        <v>0</v>
      </c>
      <c r="V348" s="7">
        <v>0</v>
      </c>
      <c r="W348" s="7">
        <f t="shared" si="79"/>
        <v>0</v>
      </c>
      <c r="X348" s="7">
        <f>'GE25-F23-WEBLOAD'!AA344</f>
        <v>0</v>
      </c>
      <c r="Y348" s="7">
        <f>'GE25-F23-WEBLOAD'!AI344</f>
        <v>0</v>
      </c>
      <c r="Z348" s="7">
        <f t="shared" si="80"/>
        <v>0</v>
      </c>
      <c r="AA348">
        <f t="shared" si="81"/>
        <v>0</v>
      </c>
      <c r="AC348" s="7">
        <f>'EOS GE24-F23-WEBLOAD'!AA344</f>
        <v>0</v>
      </c>
      <c r="AD348" s="7">
        <f>'EOS GE24-F23-WEBLOAD'!AI344</f>
        <v>0</v>
      </c>
      <c r="AE348" s="7">
        <f t="shared" si="82"/>
        <v>0</v>
      </c>
      <c r="AF348" s="7">
        <f>'GE24-F23-WEBLOAD'!AA344</f>
        <v>0</v>
      </c>
      <c r="AG348" s="7">
        <f>'GE24-F23-WEBLOAD'!AI344</f>
        <v>0</v>
      </c>
      <c r="AH348" s="7">
        <f t="shared" si="83"/>
        <v>0</v>
      </c>
      <c r="AI348">
        <f t="shared" si="84"/>
        <v>0</v>
      </c>
      <c r="AK348">
        <f>'EOS GE24-F23-WEBLOAD'!$AL344</f>
        <v>74758.600000000093</v>
      </c>
      <c r="AL348">
        <f>'GE24-F23-WEBLOAD'!$AL344</f>
        <v>76256.600000000093</v>
      </c>
      <c r="AM348">
        <f t="shared" si="85"/>
        <v>-1498</v>
      </c>
      <c r="AO348">
        <f>'EOS GE25-F23-WEBLOAD'!AL344</f>
        <v>72380.769757159986</v>
      </c>
      <c r="AP348">
        <f>'GE25-F23-WEBLOAD'!AL344</f>
        <v>74613.769757159986</v>
      </c>
      <c r="AQ348">
        <f t="shared" si="86"/>
        <v>-2233</v>
      </c>
      <c r="AS348" s="7"/>
    </row>
    <row r="349" spans="1:45" x14ac:dyDescent="0.25">
      <c r="A349">
        <v>4017</v>
      </c>
      <c r="B349">
        <v>7</v>
      </c>
      <c r="C349" t="s">
        <v>655</v>
      </c>
      <c r="D349" s="7">
        <f>'EOS GE24-F23-WEBLOAD'!H345</f>
        <v>39470285</v>
      </c>
      <c r="E349">
        <f>'GE24-F23-WEBLOAD'!H345</f>
        <v>37949645</v>
      </c>
      <c r="F349">
        <f t="shared" si="75"/>
        <v>1520640</v>
      </c>
      <c r="H349" s="7">
        <f>'EOS GE24-F23-WEBLOAD'!N345</f>
        <v>0</v>
      </c>
      <c r="I349">
        <v>0</v>
      </c>
      <c r="J349">
        <f t="shared" si="76"/>
        <v>0</v>
      </c>
      <c r="K349" s="7"/>
      <c r="M349" s="7">
        <f>'EOS GE25-F23-WEBLOAD'!H345</f>
        <v>40261018</v>
      </c>
      <c r="N349">
        <f>'GE25-F23-WEBLOAD'!H345</f>
        <v>37949645</v>
      </c>
      <c r="O349">
        <f t="shared" si="77"/>
        <v>2311373</v>
      </c>
      <c r="Q349" s="7">
        <f>'EOS GE25-F23-WEBLOAD'!N345</f>
        <v>0</v>
      </c>
      <c r="R349">
        <v>0</v>
      </c>
      <c r="S349">
        <f t="shared" si="78"/>
        <v>0</v>
      </c>
      <c r="T349" s="7"/>
      <c r="U349" s="7">
        <f>'EOS GE25-F23-WEBLOAD'!AA345</f>
        <v>0</v>
      </c>
      <c r="V349" s="7">
        <v>0</v>
      </c>
      <c r="W349" s="7">
        <f t="shared" si="79"/>
        <v>0</v>
      </c>
      <c r="X349" s="7">
        <f>'GE25-F23-WEBLOAD'!AA345</f>
        <v>0</v>
      </c>
      <c r="Y349" s="7">
        <f>'GE25-F23-WEBLOAD'!AI345</f>
        <v>0</v>
      </c>
      <c r="Z349" s="7">
        <f t="shared" si="80"/>
        <v>0</v>
      </c>
      <c r="AA349">
        <f t="shared" si="81"/>
        <v>0</v>
      </c>
      <c r="AC349" s="7">
        <f>'EOS GE24-F23-WEBLOAD'!AA345</f>
        <v>0</v>
      </c>
      <c r="AD349" s="7">
        <f>'EOS GE24-F23-WEBLOAD'!AI345</f>
        <v>0</v>
      </c>
      <c r="AE349" s="7">
        <f t="shared" si="82"/>
        <v>0</v>
      </c>
      <c r="AF349" s="7">
        <f>'GE24-F23-WEBLOAD'!AA345</f>
        <v>0</v>
      </c>
      <c r="AG349" s="7">
        <f>'GE24-F23-WEBLOAD'!AI345</f>
        <v>0</v>
      </c>
      <c r="AH349" s="7">
        <f t="shared" si="83"/>
        <v>0</v>
      </c>
      <c r="AI349">
        <f t="shared" si="84"/>
        <v>0</v>
      </c>
      <c r="AK349">
        <f>'EOS GE24-F23-WEBLOAD'!$AL345</f>
        <v>12482870.200000003</v>
      </c>
      <c r="AL349">
        <f>'GE24-F23-WEBLOAD'!$AL345</f>
        <v>12092281.200000003</v>
      </c>
      <c r="AM349">
        <f t="shared" si="85"/>
        <v>390589</v>
      </c>
      <c r="AO349">
        <f>'EOS GE25-F23-WEBLOAD'!AL345</f>
        <v>11450080.460956179</v>
      </c>
      <c r="AP349">
        <f>'GE25-F23-WEBLOAD'!AL345</f>
        <v>10914757.460956179</v>
      </c>
      <c r="AQ349">
        <f t="shared" si="86"/>
        <v>535323</v>
      </c>
      <c r="AS349" s="7"/>
    </row>
    <row r="350" spans="1:45" x14ac:dyDescent="0.25">
      <c r="A350">
        <v>4018</v>
      </c>
      <c r="B350">
        <v>7</v>
      </c>
      <c r="C350" t="s">
        <v>656</v>
      </c>
      <c r="D350" s="7">
        <f>'EOS GE24-F23-WEBLOAD'!H346</f>
        <v>3390550</v>
      </c>
      <c r="E350">
        <f>'GE24-F23-WEBLOAD'!H346</f>
        <v>3259925</v>
      </c>
      <c r="F350">
        <f t="shared" si="75"/>
        <v>130625</v>
      </c>
      <c r="H350" s="7">
        <f>'EOS GE24-F23-WEBLOAD'!N346</f>
        <v>0</v>
      </c>
      <c r="I350">
        <v>0</v>
      </c>
      <c r="J350">
        <f t="shared" si="76"/>
        <v>0</v>
      </c>
      <c r="K350" s="7"/>
      <c r="M350" s="7">
        <f>'EOS GE25-F23-WEBLOAD'!H346</f>
        <v>3390034</v>
      </c>
      <c r="N350">
        <f>'GE25-F23-WEBLOAD'!H346</f>
        <v>3195413</v>
      </c>
      <c r="O350">
        <f t="shared" si="77"/>
        <v>194621</v>
      </c>
      <c r="Q350" s="7">
        <f>'EOS GE25-F23-WEBLOAD'!N346</f>
        <v>0</v>
      </c>
      <c r="R350">
        <v>0</v>
      </c>
      <c r="S350">
        <f t="shared" si="78"/>
        <v>0</v>
      </c>
      <c r="T350" s="7"/>
      <c r="U350" s="7">
        <f>'EOS GE25-F23-WEBLOAD'!AA346</f>
        <v>0</v>
      </c>
      <c r="V350" s="7">
        <v>0</v>
      </c>
      <c r="W350" s="7">
        <f t="shared" si="79"/>
        <v>0</v>
      </c>
      <c r="X350" s="7">
        <f>'GE25-F23-WEBLOAD'!AA346</f>
        <v>0</v>
      </c>
      <c r="Y350" s="7">
        <f>'GE25-F23-WEBLOAD'!AI346</f>
        <v>0</v>
      </c>
      <c r="Z350" s="7">
        <f t="shared" si="80"/>
        <v>0</v>
      </c>
      <c r="AA350">
        <f t="shared" si="81"/>
        <v>0</v>
      </c>
      <c r="AC350" s="7">
        <f>'EOS GE24-F23-WEBLOAD'!AA346</f>
        <v>0</v>
      </c>
      <c r="AD350" s="7">
        <f>'EOS GE24-F23-WEBLOAD'!AI346</f>
        <v>0</v>
      </c>
      <c r="AE350" s="7">
        <f t="shared" si="82"/>
        <v>0</v>
      </c>
      <c r="AF350" s="7">
        <f>'GE24-F23-WEBLOAD'!AA346</f>
        <v>0</v>
      </c>
      <c r="AG350" s="7">
        <f>'GE24-F23-WEBLOAD'!AI346</f>
        <v>0</v>
      </c>
      <c r="AH350" s="7">
        <f t="shared" si="83"/>
        <v>0</v>
      </c>
      <c r="AI350">
        <f t="shared" si="84"/>
        <v>0</v>
      </c>
      <c r="AK350">
        <f>'EOS GE24-F23-WEBLOAD'!$AL346</f>
        <v>1791072</v>
      </c>
      <c r="AL350">
        <f>'GE24-F23-WEBLOAD'!$AL346</f>
        <v>1734513</v>
      </c>
      <c r="AM350">
        <f t="shared" si="85"/>
        <v>56559</v>
      </c>
      <c r="AO350">
        <f>'EOS GE25-F23-WEBLOAD'!AL346</f>
        <v>1860880.3053477304</v>
      </c>
      <c r="AP350">
        <f>'GE25-F23-WEBLOAD'!AL346</f>
        <v>1771285.3053477304</v>
      </c>
      <c r="AQ350">
        <f t="shared" si="86"/>
        <v>89595</v>
      </c>
      <c r="AS350" s="7"/>
    </row>
    <row r="351" spans="1:45" x14ac:dyDescent="0.25">
      <c r="A351">
        <v>4020</v>
      </c>
      <c r="B351">
        <v>7</v>
      </c>
      <c r="C351" t="s">
        <v>657</v>
      </c>
      <c r="D351" s="7">
        <f>'EOS GE24-F23-WEBLOAD'!H347</f>
        <v>6921005</v>
      </c>
      <c r="E351">
        <f>'GE24-F23-WEBLOAD'!H347</f>
        <v>6654365</v>
      </c>
      <c r="F351">
        <f t="shared" si="75"/>
        <v>266640</v>
      </c>
      <c r="H351" s="7">
        <f>'EOS GE24-F23-WEBLOAD'!N347</f>
        <v>102953</v>
      </c>
      <c r="I351">
        <v>96780</v>
      </c>
      <c r="J351">
        <f t="shared" si="76"/>
        <v>6173</v>
      </c>
      <c r="K351" s="7"/>
      <c r="M351" s="7">
        <f>'EOS GE25-F23-WEBLOAD'!H347</f>
        <v>7059658</v>
      </c>
      <c r="N351">
        <f>'GE25-F23-WEBLOAD'!H347</f>
        <v>6654365</v>
      </c>
      <c r="O351">
        <f t="shared" si="77"/>
        <v>405293</v>
      </c>
      <c r="Q351" s="7">
        <f>'EOS GE25-F23-WEBLOAD'!N347</f>
        <v>104337</v>
      </c>
      <c r="R351">
        <v>98480</v>
      </c>
      <c r="S351">
        <f t="shared" si="78"/>
        <v>5857</v>
      </c>
      <c r="T351" s="7"/>
      <c r="U351" s="7">
        <f>'EOS GE25-F23-WEBLOAD'!AA347</f>
        <v>0</v>
      </c>
      <c r="V351" s="7">
        <v>0</v>
      </c>
      <c r="W351" s="7">
        <f t="shared" si="79"/>
        <v>0</v>
      </c>
      <c r="X351" s="7">
        <f>'GE25-F23-WEBLOAD'!AA347</f>
        <v>0</v>
      </c>
      <c r="Y351" s="7">
        <f>'GE25-F23-WEBLOAD'!AI347</f>
        <v>0</v>
      </c>
      <c r="Z351" s="7">
        <f t="shared" si="80"/>
        <v>0</v>
      </c>
      <c r="AA351">
        <f t="shared" si="81"/>
        <v>0</v>
      </c>
      <c r="AC351" s="7">
        <f>'EOS GE24-F23-WEBLOAD'!AA347</f>
        <v>0</v>
      </c>
      <c r="AD351" s="7">
        <f>'EOS GE24-F23-WEBLOAD'!AI347</f>
        <v>0</v>
      </c>
      <c r="AE351" s="7">
        <f t="shared" si="82"/>
        <v>0</v>
      </c>
      <c r="AF351" s="7">
        <f>'GE24-F23-WEBLOAD'!AA347</f>
        <v>0</v>
      </c>
      <c r="AG351" s="7">
        <f>'GE24-F23-WEBLOAD'!AI347</f>
        <v>0</v>
      </c>
      <c r="AH351" s="7">
        <f t="shared" si="83"/>
        <v>0</v>
      </c>
      <c r="AI351">
        <f t="shared" si="84"/>
        <v>0</v>
      </c>
      <c r="AK351">
        <f>'EOS GE24-F23-WEBLOAD'!$AL347</f>
        <v>1580825.4000000004</v>
      </c>
      <c r="AL351">
        <f>'GE24-F23-WEBLOAD'!$AL347</f>
        <v>1534576.4000000004</v>
      </c>
      <c r="AM351">
        <f t="shared" si="85"/>
        <v>46249</v>
      </c>
      <c r="AO351">
        <f>'EOS GE25-F23-WEBLOAD'!AL347</f>
        <v>1617794.4579947907</v>
      </c>
      <c r="AP351">
        <f>'GE25-F23-WEBLOAD'!AL347</f>
        <v>1547296.4579947907</v>
      </c>
      <c r="AQ351">
        <f t="shared" si="86"/>
        <v>70498</v>
      </c>
      <c r="AS351" s="7"/>
    </row>
    <row r="352" spans="1:45" x14ac:dyDescent="0.25">
      <c r="A352">
        <v>4025</v>
      </c>
      <c r="B352">
        <v>7</v>
      </c>
      <c r="C352" t="s">
        <v>658</v>
      </c>
      <c r="D352" s="7">
        <f>'EOS GE24-F23-WEBLOAD'!H348</f>
        <v>1314820</v>
      </c>
      <c r="E352">
        <f>'GE24-F23-WEBLOAD'!H348</f>
        <v>1264165</v>
      </c>
      <c r="F352">
        <f t="shared" si="75"/>
        <v>50655</v>
      </c>
      <c r="H352" s="7">
        <f>'EOS GE24-F23-WEBLOAD'!N348</f>
        <v>0</v>
      </c>
      <c r="I352">
        <v>0</v>
      </c>
      <c r="J352">
        <f t="shared" si="76"/>
        <v>0</v>
      </c>
      <c r="K352" s="7"/>
      <c r="M352" s="7">
        <f>'EOS GE25-F23-WEBLOAD'!H348</f>
        <v>1341160</v>
      </c>
      <c r="N352">
        <f>'GE25-F23-WEBLOAD'!H348</f>
        <v>1264165</v>
      </c>
      <c r="O352">
        <f t="shared" si="77"/>
        <v>76995</v>
      </c>
      <c r="Q352" s="7">
        <f>'EOS GE25-F23-WEBLOAD'!N348</f>
        <v>0</v>
      </c>
      <c r="R352">
        <v>0</v>
      </c>
      <c r="S352">
        <f t="shared" si="78"/>
        <v>0</v>
      </c>
      <c r="T352" s="7"/>
      <c r="U352" s="7">
        <f>'EOS GE25-F23-WEBLOAD'!AA348</f>
        <v>0</v>
      </c>
      <c r="V352" s="7">
        <v>0</v>
      </c>
      <c r="W352" s="7">
        <f t="shared" si="79"/>
        <v>0</v>
      </c>
      <c r="X352" s="7">
        <f>'GE25-F23-WEBLOAD'!AA348</f>
        <v>0</v>
      </c>
      <c r="Y352" s="7">
        <f>'GE25-F23-WEBLOAD'!AI348</f>
        <v>0</v>
      </c>
      <c r="Z352" s="7">
        <f t="shared" si="80"/>
        <v>0</v>
      </c>
      <c r="AA352">
        <f t="shared" si="81"/>
        <v>0</v>
      </c>
      <c r="AC352" s="7">
        <f>'EOS GE24-F23-WEBLOAD'!AA348</f>
        <v>0</v>
      </c>
      <c r="AD352" s="7">
        <f>'EOS GE24-F23-WEBLOAD'!AI348</f>
        <v>0</v>
      </c>
      <c r="AE352" s="7">
        <f t="shared" si="82"/>
        <v>0</v>
      </c>
      <c r="AF352" s="7">
        <f>'GE24-F23-WEBLOAD'!AA348</f>
        <v>0</v>
      </c>
      <c r="AG352" s="7">
        <f>'GE24-F23-WEBLOAD'!AI348</f>
        <v>0</v>
      </c>
      <c r="AH352" s="7">
        <f t="shared" si="83"/>
        <v>0</v>
      </c>
      <c r="AI352">
        <f t="shared" si="84"/>
        <v>0</v>
      </c>
      <c r="AK352">
        <f>'EOS GE24-F23-WEBLOAD'!$AL348</f>
        <v>430992.60000000009</v>
      </c>
      <c r="AL352">
        <f>'GE24-F23-WEBLOAD'!$AL348</f>
        <v>417962.60000000009</v>
      </c>
      <c r="AM352">
        <f t="shared" si="85"/>
        <v>13030</v>
      </c>
      <c r="AO352">
        <f>'EOS GE25-F23-WEBLOAD'!AL348</f>
        <v>270099.68473937991</v>
      </c>
      <c r="AP352">
        <f>'GE25-F23-WEBLOAD'!AL348</f>
        <v>259342.68473937991</v>
      </c>
      <c r="AQ352">
        <f t="shared" si="86"/>
        <v>10757</v>
      </c>
      <c r="AS352" s="7"/>
    </row>
    <row r="353" spans="1:45" x14ac:dyDescent="0.25">
      <c r="A353">
        <v>4026</v>
      </c>
      <c r="B353">
        <v>7</v>
      </c>
      <c r="C353" t="s">
        <v>659</v>
      </c>
      <c r="D353" s="7">
        <f>'EOS GE24-F23-WEBLOAD'!H349</f>
        <v>469680</v>
      </c>
      <c r="E353">
        <f>'GE24-F23-WEBLOAD'!H349</f>
        <v>451585</v>
      </c>
      <c r="F353">
        <f t="shared" si="75"/>
        <v>18095</v>
      </c>
      <c r="H353" s="7">
        <f>'EOS GE24-F23-WEBLOAD'!N349</f>
        <v>23139</v>
      </c>
      <c r="I353">
        <v>21751</v>
      </c>
      <c r="J353">
        <f t="shared" si="76"/>
        <v>1388</v>
      </c>
      <c r="K353" s="7"/>
      <c r="M353" s="7">
        <f>'EOS GE25-F23-WEBLOAD'!H349</f>
        <v>479090</v>
      </c>
      <c r="N353">
        <f>'GE25-F23-WEBLOAD'!H349</f>
        <v>451585</v>
      </c>
      <c r="O353">
        <f t="shared" si="77"/>
        <v>27505</v>
      </c>
      <c r="Q353" s="7">
        <f>'EOS GE25-F23-WEBLOAD'!N349</f>
        <v>23450</v>
      </c>
      <c r="R353">
        <v>22133</v>
      </c>
      <c r="S353">
        <f t="shared" si="78"/>
        <v>1317</v>
      </c>
      <c r="T353" s="7"/>
      <c r="U353" s="7">
        <f>'EOS GE25-F23-WEBLOAD'!AA349</f>
        <v>0</v>
      </c>
      <c r="V353" s="7">
        <v>0</v>
      </c>
      <c r="W353" s="7">
        <f t="shared" si="79"/>
        <v>0</v>
      </c>
      <c r="X353" s="7">
        <f>'GE25-F23-WEBLOAD'!AA349</f>
        <v>0</v>
      </c>
      <c r="Y353" s="7">
        <f>'GE25-F23-WEBLOAD'!AI349</f>
        <v>0</v>
      </c>
      <c r="Z353" s="7">
        <f t="shared" si="80"/>
        <v>0</v>
      </c>
      <c r="AA353">
        <f t="shared" si="81"/>
        <v>0</v>
      </c>
      <c r="AC353" s="7">
        <f>'EOS GE24-F23-WEBLOAD'!AA349</f>
        <v>0</v>
      </c>
      <c r="AD353" s="7">
        <f>'EOS GE24-F23-WEBLOAD'!AI349</f>
        <v>0</v>
      </c>
      <c r="AE353" s="7">
        <f t="shared" si="82"/>
        <v>0</v>
      </c>
      <c r="AF353" s="7">
        <f>'GE24-F23-WEBLOAD'!AA349</f>
        <v>0</v>
      </c>
      <c r="AG353" s="7">
        <f>'GE24-F23-WEBLOAD'!AI349</f>
        <v>0</v>
      </c>
      <c r="AH353" s="7">
        <f t="shared" si="83"/>
        <v>0</v>
      </c>
      <c r="AI353">
        <f t="shared" si="84"/>
        <v>0</v>
      </c>
      <c r="AK353">
        <f>'EOS GE24-F23-WEBLOAD'!$AL349</f>
        <v>250646.40000000002</v>
      </c>
      <c r="AL353">
        <f>'GE24-F23-WEBLOAD'!$AL349</f>
        <v>242439.40000000002</v>
      </c>
      <c r="AM353">
        <f t="shared" si="85"/>
        <v>8207</v>
      </c>
      <c r="AO353">
        <f>'EOS GE25-F23-WEBLOAD'!AL349</f>
        <v>253575.34126873</v>
      </c>
      <c r="AP353">
        <f>'GE25-F23-WEBLOAD'!AL349</f>
        <v>241111.34126873</v>
      </c>
      <c r="AQ353">
        <f t="shared" si="86"/>
        <v>12464</v>
      </c>
      <c r="AS353" s="7"/>
    </row>
    <row r="354" spans="1:45" x14ac:dyDescent="0.25">
      <c r="A354">
        <v>4027</v>
      </c>
      <c r="B354">
        <v>7</v>
      </c>
      <c r="C354" t="s">
        <v>660</v>
      </c>
      <c r="D354" s="7">
        <f>'EOS GE24-F23-WEBLOAD'!H350</f>
        <v>8594152</v>
      </c>
      <c r="E354">
        <f>'GE24-F23-WEBLOAD'!H350</f>
        <v>8263052</v>
      </c>
      <c r="F354">
        <f t="shared" si="75"/>
        <v>331100</v>
      </c>
      <c r="H354" s="7">
        <f>'EOS GE24-F23-WEBLOAD'!N350</f>
        <v>0</v>
      </c>
      <c r="I354">
        <v>0</v>
      </c>
      <c r="J354">
        <f t="shared" si="76"/>
        <v>0</v>
      </c>
      <c r="K354" s="7"/>
      <c r="M354" s="7">
        <f>'EOS GE25-F23-WEBLOAD'!H350</f>
        <v>9174060</v>
      </c>
      <c r="N354">
        <f>'GE25-F23-WEBLOAD'!H350</f>
        <v>8647380</v>
      </c>
      <c r="O354">
        <f t="shared" si="77"/>
        <v>526680</v>
      </c>
      <c r="Q354" s="7">
        <f>'EOS GE25-F23-WEBLOAD'!N350</f>
        <v>0</v>
      </c>
      <c r="R354">
        <v>0</v>
      </c>
      <c r="S354">
        <f t="shared" si="78"/>
        <v>0</v>
      </c>
      <c r="T354" s="7"/>
      <c r="U354" s="7">
        <f>'EOS GE25-F23-WEBLOAD'!AA350</f>
        <v>0</v>
      </c>
      <c r="V354" s="7">
        <v>0</v>
      </c>
      <c r="W354" s="7">
        <f t="shared" si="79"/>
        <v>0</v>
      </c>
      <c r="X354" s="7">
        <f>'GE25-F23-WEBLOAD'!AA350</f>
        <v>0</v>
      </c>
      <c r="Y354" s="7">
        <f>'GE25-F23-WEBLOAD'!AI350</f>
        <v>0</v>
      </c>
      <c r="Z354" s="7">
        <f t="shared" si="80"/>
        <v>0</v>
      </c>
      <c r="AA354">
        <f t="shared" si="81"/>
        <v>0</v>
      </c>
      <c r="AC354" s="7">
        <f>'EOS GE24-F23-WEBLOAD'!AA350</f>
        <v>0</v>
      </c>
      <c r="AD354" s="7">
        <f>'EOS GE24-F23-WEBLOAD'!AI350</f>
        <v>0</v>
      </c>
      <c r="AE354" s="7">
        <f t="shared" si="82"/>
        <v>0</v>
      </c>
      <c r="AF354" s="7">
        <f>'GE24-F23-WEBLOAD'!AA350</f>
        <v>0</v>
      </c>
      <c r="AG354" s="7">
        <f>'GE24-F23-WEBLOAD'!AI350</f>
        <v>0</v>
      </c>
      <c r="AH354" s="7">
        <f t="shared" si="83"/>
        <v>0</v>
      </c>
      <c r="AI354">
        <f t="shared" si="84"/>
        <v>0</v>
      </c>
      <c r="AK354">
        <f>'EOS GE24-F23-WEBLOAD'!$AL350</f>
        <v>5019183</v>
      </c>
      <c r="AL354">
        <f>'GE24-F23-WEBLOAD'!$AL350</f>
        <v>4850430</v>
      </c>
      <c r="AM354">
        <f t="shared" si="85"/>
        <v>168753</v>
      </c>
      <c r="AO354">
        <f>'EOS GE25-F23-WEBLOAD'!AL350</f>
        <v>5421024.7894515302</v>
      </c>
      <c r="AP354">
        <f>'GE25-F23-WEBLOAD'!AL350</f>
        <v>5145136.7894515302</v>
      </c>
      <c r="AQ354">
        <f t="shared" si="86"/>
        <v>275888</v>
      </c>
      <c r="AS354" s="7"/>
    </row>
    <row r="355" spans="1:45" x14ac:dyDescent="0.25">
      <c r="A355">
        <v>4029</v>
      </c>
      <c r="B355">
        <v>7</v>
      </c>
      <c r="C355" t="s">
        <v>661</v>
      </c>
      <c r="D355" s="7">
        <f>'EOS GE24-F23-WEBLOAD'!H351</f>
        <v>5370631</v>
      </c>
      <c r="E355">
        <f>'GE24-F23-WEBLOAD'!H351</f>
        <v>5163721</v>
      </c>
      <c r="F355">
        <f t="shared" si="75"/>
        <v>206910</v>
      </c>
      <c r="H355" s="7">
        <f>'EOS GE24-F23-WEBLOAD'!N351</f>
        <v>0</v>
      </c>
      <c r="I355">
        <v>0</v>
      </c>
      <c r="J355">
        <f t="shared" si="76"/>
        <v>0</v>
      </c>
      <c r="K355" s="7"/>
      <c r="M355" s="7">
        <f>'EOS GE25-F23-WEBLOAD'!H351</f>
        <v>5478224</v>
      </c>
      <c r="N355">
        <f>'GE25-F23-WEBLOAD'!H351</f>
        <v>5163721</v>
      </c>
      <c r="O355">
        <f t="shared" si="77"/>
        <v>314503</v>
      </c>
      <c r="Q355" s="7">
        <f>'EOS GE25-F23-WEBLOAD'!N351</f>
        <v>0</v>
      </c>
      <c r="R355">
        <v>0</v>
      </c>
      <c r="S355">
        <f t="shared" si="78"/>
        <v>0</v>
      </c>
      <c r="T355" s="7"/>
      <c r="U355" s="7">
        <f>'EOS GE25-F23-WEBLOAD'!AA351</f>
        <v>0</v>
      </c>
      <c r="V355" s="7">
        <v>0</v>
      </c>
      <c r="W355" s="7">
        <f t="shared" si="79"/>
        <v>0</v>
      </c>
      <c r="X355" s="7">
        <f>'GE25-F23-WEBLOAD'!AA351</f>
        <v>0</v>
      </c>
      <c r="Y355" s="7">
        <f>'GE25-F23-WEBLOAD'!AI351</f>
        <v>0</v>
      </c>
      <c r="Z355" s="7">
        <f t="shared" si="80"/>
        <v>0</v>
      </c>
      <c r="AA355">
        <f t="shared" si="81"/>
        <v>0</v>
      </c>
      <c r="AC355" s="7">
        <f>'EOS GE24-F23-WEBLOAD'!AA351</f>
        <v>0</v>
      </c>
      <c r="AD355" s="7">
        <f>'EOS GE24-F23-WEBLOAD'!AI351</f>
        <v>0</v>
      </c>
      <c r="AE355" s="7">
        <f t="shared" si="82"/>
        <v>0</v>
      </c>
      <c r="AF355" s="7">
        <f>'GE24-F23-WEBLOAD'!AA351</f>
        <v>0</v>
      </c>
      <c r="AG355" s="7">
        <f>'GE24-F23-WEBLOAD'!AI351</f>
        <v>0</v>
      </c>
      <c r="AH355" s="7">
        <f t="shared" si="83"/>
        <v>0</v>
      </c>
      <c r="AI355">
        <f t="shared" si="84"/>
        <v>0</v>
      </c>
      <c r="AK355">
        <f>'EOS GE24-F23-WEBLOAD'!$AL351</f>
        <v>2349109.2000000002</v>
      </c>
      <c r="AL355">
        <f>'GE24-F23-WEBLOAD'!$AL351</f>
        <v>2271895.2000000002</v>
      </c>
      <c r="AM355">
        <f t="shared" si="85"/>
        <v>77214</v>
      </c>
      <c r="AO355">
        <f>'EOS GE25-F23-WEBLOAD'!AL351</f>
        <v>2424926.3229956701</v>
      </c>
      <c r="AP355">
        <f>'GE25-F23-WEBLOAD'!AL351</f>
        <v>2304701.3229956701</v>
      </c>
      <c r="AQ355">
        <f t="shared" si="86"/>
        <v>120225</v>
      </c>
      <c r="AS355" s="7"/>
    </row>
    <row r="356" spans="1:45" x14ac:dyDescent="0.25">
      <c r="A356">
        <v>4031</v>
      </c>
      <c r="B356">
        <v>7</v>
      </c>
      <c r="C356" t="s">
        <v>662</v>
      </c>
      <c r="D356" s="7">
        <f>'EOS GE24-F23-WEBLOAD'!H352</f>
        <v>556764</v>
      </c>
      <c r="E356">
        <f>'GE24-F23-WEBLOAD'!H352</f>
        <v>535314</v>
      </c>
      <c r="F356">
        <f t="shared" si="75"/>
        <v>21450</v>
      </c>
      <c r="H356" s="7">
        <f>'EOS GE24-F23-WEBLOAD'!N352</f>
        <v>0</v>
      </c>
      <c r="I356">
        <v>0</v>
      </c>
      <c r="J356">
        <f t="shared" si="76"/>
        <v>0</v>
      </c>
      <c r="K356" s="7"/>
      <c r="M356" s="7">
        <f>'EOS GE25-F23-WEBLOAD'!H352</f>
        <v>585392</v>
      </c>
      <c r="N356">
        <f>'GE25-F23-WEBLOAD'!H352</f>
        <v>551785</v>
      </c>
      <c r="O356">
        <f t="shared" si="77"/>
        <v>33607</v>
      </c>
      <c r="Q356" s="7">
        <f>'EOS GE25-F23-WEBLOAD'!N352</f>
        <v>0</v>
      </c>
      <c r="R356">
        <v>0</v>
      </c>
      <c r="S356">
        <f t="shared" si="78"/>
        <v>0</v>
      </c>
      <c r="T356" s="7"/>
      <c r="U356" s="7">
        <f>'EOS GE25-F23-WEBLOAD'!AA352</f>
        <v>0</v>
      </c>
      <c r="V356" s="7">
        <v>0</v>
      </c>
      <c r="W356" s="7">
        <f t="shared" si="79"/>
        <v>0</v>
      </c>
      <c r="X356" s="7">
        <f>'GE25-F23-WEBLOAD'!AA352</f>
        <v>0</v>
      </c>
      <c r="Y356" s="7">
        <f>'GE25-F23-WEBLOAD'!AI352</f>
        <v>0</v>
      </c>
      <c r="Z356" s="7">
        <f t="shared" si="80"/>
        <v>0</v>
      </c>
      <c r="AA356">
        <f t="shared" si="81"/>
        <v>0</v>
      </c>
      <c r="AC356" s="7">
        <f>'EOS GE24-F23-WEBLOAD'!AA352</f>
        <v>0</v>
      </c>
      <c r="AD356" s="7">
        <f>'EOS GE24-F23-WEBLOAD'!AI352</f>
        <v>0</v>
      </c>
      <c r="AE356" s="7">
        <f t="shared" si="82"/>
        <v>0</v>
      </c>
      <c r="AF356" s="7">
        <f>'GE24-F23-WEBLOAD'!AA352</f>
        <v>0</v>
      </c>
      <c r="AG356" s="7">
        <f>'GE24-F23-WEBLOAD'!AI352</f>
        <v>0</v>
      </c>
      <c r="AH356" s="7">
        <f t="shared" si="83"/>
        <v>0</v>
      </c>
      <c r="AI356">
        <f t="shared" si="84"/>
        <v>0</v>
      </c>
      <c r="AK356">
        <f>'EOS GE24-F23-WEBLOAD'!$AL352</f>
        <v>198730</v>
      </c>
      <c r="AL356">
        <f>'GE24-F23-WEBLOAD'!$AL352</f>
        <v>191707</v>
      </c>
      <c r="AM356">
        <f t="shared" si="85"/>
        <v>7023</v>
      </c>
      <c r="AO356">
        <f>'EOS GE25-F23-WEBLOAD'!AL352</f>
        <v>211064.77511594992</v>
      </c>
      <c r="AP356">
        <f>'GE25-F23-WEBLOAD'!AL352</f>
        <v>199767.77511594992</v>
      </c>
      <c r="AQ356">
        <f t="shared" si="86"/>
        <v>11297</v>
      </c>
      <c r="AS356" s="7"/>
    </row>
    <row r="357" spans="1:45" x14ac:dyDescent="0.25">
      <c r="A357">
        <v>4035</v>
      </c>
      <c r="B357">
        <v>7</v>
      </c>
      <c r="C357" t="s">
        <v>663</v>
      </c>
      <c r="D357" s="7">
        <f>'EOS GE24-F23-WEBLOAD'!H353</f>
        <v>2355540</v>
      </c>
      <c r="E357">
        <f>'GE24-F23-WEBLOAD'!H353</f>
        <v>2264790</v>
      </c>
      <c r="F357">
        <f t="shared" si="75"/>
        <v>90750</v>
      </c>
      <c r="H357" s="7">
        <f>'EOS GE24-F23-WEBLOAD'!N353</f>
        <v>0</v>
      </c>
      <c r="I357">
        <v>0</v>
      </c>
      <c r="J357">
        <f t="shared" si="76"/>
        <v>0</v>
      </c>
      <c r="K357" s="7"/>
      <c r="M357" s="7">
        <f>'EOS GE25-F23-WEBLOAD'!H353</f>
        <v>2402730</v>
      </c>
      <c r="N357">
        <f>'GE25-F23-WEBLOAD'!H353</f>
        <v>2264790</v>
      </c>
      <c r="O357">
        <f t="shared" si="77"/>
        <v>137940</v>
      </c>
      <c r="Q357" s="7">
        <f>'EOS GE25-F23-WEBLOAD'!N353</f>
        <v>0</v>
      </c>
      <c r="R357">
        <v>0</v>
      </c>
      <c r="S357">
        <f t="shared" si="78"/>
        <v>0</v>
      </c>
      <c r="T357" s="7"/>
      <c r="U357" s="7">
        <f>'EOS GE25-F23-WEBLOAD'!AA353</f>
        <v>0</v>
      </c>
      <c r="V357" s="7">
        <v>0</v>
      </c>
      <c r="W357" s="7">
        <f t="shared" si="79"/>
        <v>0</v>
      </c>
      <c r="X357" s="7">
        <f>'GE25-F23-WEBLOAD'!AA353</f>
        <v>0</v>
      </c>
      <c r="Y357" s="7">
        <f>'GE25-F23-WEBLOAD'!AI353</f>
        <v>0</v>
      </c>
      <c r="Z357" s="7">
        <f t="shared" si="80"/>
        <v>0</v>
      </c>
      <c r="AA357">
        <f t="shared" si="81"/>
        <v>0</v>
      </c>
      <c r="AC357" s="7">
        <f>'EOS GE24-F23-WEBLOAD'!AA353</f>
        <v>0</v>
      </c>
      <c r="AD357" s="7">
        <f>'EOS GE24-F23-WEBLOAD'!AI353</f>
        <v>0</v>
      </c>
      <c r="AE357" s="7">
        <f t="shared" si="82"/>
        <v>0</v>
      </c>
      <c r="AF357" s="7">
        <f>'GE24-F23-WEBLOAD'!AA353</f>
        <v>0</v>
      </c>
      <c r="AG357" s="7">
        <f>'GE24-F23-WEBLOAD'!AI353</f>
        <v>0</v>
      </c>
      <c r="AH357" s="7">
        <f t="shared" si="83"/>
        <v>0</v>
      </c>
      <c r="AI357">
        <f t="shared" si="84"/>
        <v>0</v>
      </c>
      <c r="AK357">
        <f>'EOS GE24-F23-WEBLOAD'!$AL353</f>
        <v>879656</v>
      </c>
      <c r="AL357">
        <f>'GE24-F23-WEBLOAD'!$AL353</f>
        <v>854923</v>
      </c>
      <c r="AM357">
        <f t="shared" si="85"/>
        <v>24733</v>
      </c>
      <c r="AO357">
        <f>'EOS GE25-F23-WEBLOAD'!AL353</f>
        <v>909140.60548692988</v>
      </c>
      <c r="AP357">
        <f>'GE25-F23-WEBLOAD'!AL353</f>
        <v>870654.60548692988</v>
      </c>
      <c r="AQ357">
        <f t="shared" si="86"/>
        <v>38486</v>
      </c>
      <c r="AS357" s="7"/>
    </row>
    <row r="358" spans="1:45" x14ac:dyDescent="0.25">
      <c r="A358">
        <v>4036</v>
      </c>
      <c r="B358">
        <v>7</v>
      </c>
      <c r="C358" t="s">
        <v>664</v>
      </c>
      <c r="D358" s="7">
        <f>'EOS GE24-F23-WEBLOAD'!H354</f>
        <v>788035</v>
      </c>
      <c r="E358">
        <f>'GE24-F23-WEBLOAD'!H354</f>
        <v>757675</v>
      </c>
      <c r="F358">
        <f t="shared" si="75"/>
        <v>30360</v>
      </c>
      <c r="H358" s="7">
        <f>'EOS GE24-F23-WEBLOAD'!N354</f>
        <v>0</v>
      </c>
      <c r="I358">
        <v>0</v>
      </c>
      <c r="J358">
        <f t="shared" si="76"/>
        <v>0</v>
      </c>
      <c r="K358" s="7"/>
      <c r="M358" s="7">
        <f>'EOS GE25-F23-WEBLOAD'!H354</f>
        <v>821297</v>
      </c>
      <c r="N358">
        <f>'GE25-F23-WEBLOAD'!H354</f>
        <v>774146</v>
      </c>
      <c r="O358">
        <f t="shared" si="77"/>
        <v>47151</v>
      </c>
      <c r="Q358" s="7">
        <f>'EOS GE25-F23-WEBLOAD'!N354</f>
        <v>0</v>
      </c>
      <c r="R358">
        <v>0</v>
      </c>
      <c r="S358">
        <f t="shared" si="78"/>
        <v>0</v>
      </c>
      <c r="T358" s="7"/>
      <c r="U358" s="7">
        <f>'EOS GE25-F23-WEBLOAD'!AA354</f>
        <v>0</v>
      </c>
      <c r="V358" s="7">
        <v>0</v>
      </c>
      <c r="W358" s="7">
        <f t="shared" si="79"/>
        <v>0</v>
      </c>
      <c r="X358" s="7">
        <f>'GE25-F23-WEBLOAD'!AA354</f>
        <v>0</v>
      </c>
      <c r="Y358" s="7">
        <f>'GE25-F23-WEBLOAD'!AI354</f>
        <v>0</v>
      </c>
      <c r="Z358" s="7">
        <f t="shared" si="80"/>
        <v>0</v>
      </c>
      <c r="AA358">
        <f t="shared" si="81"/>
        <v>0</v>
      </c>
      <c r="AC358" s="7">
        <f>'EOS GE24-F23-WEBLOAD'!AA354</f>
        <v>0</v>
      </c>
      <c r="AD358" s="7">
        <f>'EOS GE24-F23-WEBLOAD'!AI354</f>
        <v>0</v>
      </c>
      <c r="AE358" s="7">
        <f t="shared" si="82"/>
        <v>0</v>
      </c>
      <c r="AF358" s="7">
        <f>'GE24-F23-WEBLOAD'!AA354</f>
        <v>0</v>
      </c>
      <c r="AG358" s="7">
        <f>'GE24-F23-WEBLOAD'!AI354</f>
        <v>0</v>
      </c>
      <c r="AH358" s="7">
        <f t="shared" si="83"/>
        <v>0</v>
      </c>
      <c r="AI358">
        <f t="shared" si="84"/>
        <v>0</v>
      </c>
      <c r="AK358">
        <f>'EOS GE24-F23-WEBLOAD'!$AL354</f>
        <v>346970.80000000005</v>
      </c>
      <c r="AL358">
        <f>'GE24-F23-WEBLOAD'!$AL354</f>
        <v>334380.80000000005</v>
      </c>
      <c r="AM358">
        <f t="shared" si="85"/>
        <v>12590</v>
      </c>
      <c r="AO358">
        <f>'EOS GE25-F23-WEBLOAD'!AL354</f>
        <v>366397.15421132976</v>
      </c>
      <c r="AP358">
        <f>'GE25-F23-WEBLOAD'!AL354</f>
        <v>346307.15421132976</v>
      </c>
      <c r="AQ358">
        <f t="shared" si="86"/>
        <v>20090</v>
      </c>
      <c r="AS358" s="7"/>
    </row>
    <row r="359" spans="1:45" x14ac:dyDescent="0.25">
      <c r="A359">
        <v>4038</v>
      </c>
      <c r="B359">
        <v>7</v>
      </c>
      <c r="C359" t="s">
        <v>665</v>
      </c>
      <c r="D359" s="7">
        <f>'EOS GE24-F23-WEBLOAD'!H355</f>
        <v>2526852</v>
      </c>
      <c r="E359">
        <f>'GE24-F23-WEBLOAD'!H355</f>
        <v>2429502</v>
      </c>
      <c r="F359">
        <f t="shared" si="75"/>
        <v>97350</v>
      </c>
      <c r="H359" s="7">
        <f>'EOS GE24-F23-WEBLOAD'!N355</f>
        <v>0</v>
      </c>
      <c r="I359">
        <v>0</v>
      </c>
      <c r="J359">
        <f t="shared" si="76"/>
        <v>0</v>
      </c>
      <c r="K359" s="7"/>
      <c r="M359" s="7">
        <f>'EOS GE25-F23-WEBLOAD'!H355</f>
        <v>2577474</v>
      </c>
      <c r="N359">
        <f>'GE25-F23-WEBLOAD'!H355</f>
        <v>2429502</v>
      </c>
      <c r="O359">
        <f t="shared" si="77"/>
        <v>147972</v>
      </c>
      <c r="Q359" s="7">
        <f>'EOS GE25-F23-WEBLOAD'!N355</f>
        <v>0</v>
      </c>
      <c r="R359">
        <v>0</v>
      </c>
      <c r="S359">
        <f t="shared" si="78"/>
        <v>0</v>
      </c>
      <c r="T359" s="7"/>
      <c r="U359" s="7">
        <f>'EOS GE25-F23-WEBLOAD'!AA355</f>
        <v>0</v>
      </c>
      <c r="V359" s="7">
        <v>0</v>
      </c>
      <c r="W359" s="7">
        <f t="shared" si="79"/>
        <v>0</v>
      </c>
      <c r="X359" s="7">
        <f>'GE25-F23-WEBLOAD'!AA355</f>
        <v>0</v>
      </c>
      <c r="Y359" s="7">
        <f>'GE25-F23-WEBLOAD'!AI355</f>
        <v>0</v>
      </c>
      <c r="Z359" s="7">
        <f t="shared" si="80"/>
        <v>0</v>
      </c>
      <c r="AA359">
        <f t="shared" si="81"/>
        <v>0</v>
      </c>
      <c r="AC359" s="7">
        <f>'EOS GE24-F23-WEBLOAD'!AA355</f>
        <v>0</v>
      </c>
      <c r="AD359" s="7">
        <f>'EOS GE24-F23-WEBLOAD'!AI355</f>
        <v>0</v>
      </c>
      <c r="AE359" s="7">
        <f t="shared" si="82"/>
        <v>0</v>
      </c>
      <c r="AF359" s="7">
        <f>'GE24-F23-WEBLOAD'!AA355</f>
        <v>0</v>
      </c>
      <c r="AG359" s="7">
        <f>'GE24-F23-WEBLOAD'!AI355</f>
        <v>0</v>
      </c>
      <c r="AH359" s="7">
        <f t="shared" si="83"/>
        <v>0</v>
      </c>
      <c r="AI359">
        <f t="shared" si="84"/>
        <v>0</v>
      </c>
      <c r="AK359">
        <f>'EOS GE24-F23-WEBLOAD'!$AL355</f>
        <v>1199342</v>
      </c>
      <c r="AL359">
        <f>'GE24-F23-WEBLOAD'!$AL355</f>
        <v>1157255</v>
      </c>
      <c r="AM359">
        <f t="shared" si="85"/>
        <v>42087</v>
      </c>
      <c r="AO359">
        <f>'EOS GE25-F23-WEBLOAD'!AL355</f>
        <v>1246402.5227414598</v>
      </c>
      <c r="AP359">
        <f>'GE25-F23-WEBLOAD'!AL355</f>
        <v>1180971.5227414598</v>
      </c>
      <c r="AQ359">
        <f t="shared" si="86"/>
        <v>65431</v>
      </c>
      <c r="AS359" s="7"/>
    </row>
    <row r="360" spans="1:45" x14ac:dyDescent="0.25">
      <c r="A360">
        <v>4039</v>
      </c>
      <c r="B360">
        <v>7</v>
      </c>
      <c r="C360" t="s">
        <v>666</v>
      </c>
      <c r="D360" s="7">
        <f>'EOS GE24-F23-WEBLOAD'!H356</f>
        <v>1927260</v>
      </c>
      <c r="E360">
        <f>'GE24-F23-WEBLOAD'!H356</f>
        <v>1853010</v>
      </c>
      <c r="F360">
        <f t="shared" si="75"/>
        <v>74250</v>
      </c>
      <c r="H360" s="7">
        <f>'EOS GE24-F23-WEBLOAD'!N356</f>
        <v>0</v>
      </c>
      <c r="I360">
        <v>0</v>
      </c>
      <c r="J360">
        <f t="shared" si="76"/>
        <v>0</v>
      </c>
      <c r="K360" s="7"/>
      <c r="M360" s="7">
        <f>'EOS GE25-F23-WEBLOAD'!H356</f>
        <v>1965870</v>
      </c>
      <c r="N360">
        <f>'GE25-F23-WEBLOAD'!H356</f>
        <v>1853010</v>
      </c>
      <c r="O360">
        <f t="shared" si="77"/>
        <v>112860</v>
      </c>
      <c r="Q360" s="7">
        <f>'EOS GE25-F23-WEBLOAD'!N356</f>
        <v>0</v>
      </c>
      <c r="R360">
        <v>0</v>
      </c>
      <c r="S360">
        <f t="shared" si="78"/>
        <v>0</v>
      </c>
      <c r="T360" s="7"/>
      <c r="U360" s="7">
        <f>'EOS GE25-F23-WEBLOAD'!AA356</f>
        <v>0</v>
      </c>
      <c r="V360" s="7">
        <v>0</v>
      </c>
      <c r="W360" s="7">
        <f t="shared" si="79"/>
        <v>0</v>
      </c>
      <c r="X360" s="7">
        <f>'GE25-F23-WEBLOAD'!AA356</f>
        <v>0</v>
      </c>
      <c r="Y360" s="7">
        <f>'GE25-F23-WEBLOAD'!AI356</f>
        <v>0</v>
      </c>
      <c r="Z360" s="7">
        <f t="shared" si="80"/>
        <v>0</v>
      </c>
      <c r="AA360">
        <f t="shared" si="81"/>
        <v>0</v>
      </c>
      <c r="AC360" s="7">
        <f>'EOS GE24-F23-WEBLOAD'!AA356</f>
        <v>0</v>
      </c>
      <c r="AD360" s="7">
        <f>'EOS GE24-F23-WEBLOAD'!AI356</f>
        <v>0</v>
      </c>
      <c r="AE360" s="7">
        <f t="shared" si="82"/>
        <v>0</v>
      </c>
      <c r="AF360" s="7">
        <f>'GE24-F23-WEBLOAD'!AA356</f>
        <v>0</v>
      </c>
      <c r="AG360" s="7">
        <f>'GE24-F23-WEBLOAD'!AI356</f>
        <v>0</v>
      </c>
      <c r="AH360" s="7">
        <f t="shared" si="83"/>
        <v>0</v>
      </c>
      <c r="AI360">
        <f t="shared" si="84"/>
        <v>0</v>
      </c>
      <c r="AK360">
        <f>'EOS GE24-F23-WEBLOAD'!$AL356</f>
        <v>930030</v>
      </c>
      <c r="AL360">
        <f>'GE24-F23-WEBLOAD'!$AL356</f>
        <v>895798</v>
      </c>
      <c r="AM360">
        <f t="shared" si="85"/>
        <v>34232</v>
      </c>
      <c r="AO360">
        <f>'EOS GE25-F23-WEBLOAD'!AL356</f>
        <v>959908.22923220973</v>
      </c>
      <c r="AP360">
        <f>'GE25-F23-WEBLOAD'!AL356</f>
        <v>906730.22923220973</v>
      </c>
      <c r="AQ360">
        <f t="shared" si="86"/>
        <v>53178</v>
      </c>
      <c r="AS360" s="7"/>
    </row>
    <row r="361" spans="1:45" x14ac:dyDescent="0.25">
      <c r="A361">
        <v>4043</v>
      </c>
      <c r="B361">
        <v>7</v>
      </c>
      <c r="C361" t="s">
        <v>667</v>
      </c>
      <c r="D361" s="7">
        <f>'EOS GE24-F23-WEBLOAD'!H357</f>
        <v>4542623</v>
      </c>
      <c r="E361">
        <f>'GE24-F23-WEBLOAD'!H357</f>
        <v>4367613</v>
      </c>
      <c r="F361">
        <f t="shared" si="75"/>
        <v>175010</v>
      </c>
      <c r="H361" s="7">
        <f>'EOS GE24-F23-WEBLOAD'!N357</f>
        <v>0</v>
      </c>
      <c r="I361">
        <v>0</v>
      </c>
      <c r="J361">
        <f t="shared" si="76"/>
        <v>0</v>
      </c>
      <c r="K361" s="7"/>
      <c r="M361" s="7">
        <f>'EOS GE25-F23-WEBLOAD'!H357</f>
        <v>4651103</v>
      </c>
      <c r="N361">
        <f>'GE25-F23-WEBLOAD'!H357</f>
        <v>4384084</v>
      </c>
      <c r="O361">
        <f t="shared" si="77"/>
        <v>267019</v>
      </c>
      <c r="Q361" s="7">
        <f>'EOS GE25-F23-WEBLOAD'!N357</f>
        <v>0</v>
      </c>
      <c r="R361">
        <v>0</v>
      </c>
      <c r="S361">
        <f t="shared" si="78"/>
        <v>0</v>
      </c>
      <c r="T361" s="7"/>
      <c r="U361" s="7">
        <f>'EOS GE25-F23-WEBLOAD'!AA357</f>
        <v>0</v>
      </c>
      <c r="V361" s="7">
        <v>0</v>
      </c>
      <c r="W361" s="7">
        <f t="shared" si="79"/>
        <v>0</v>
      </c>
      <c r="X361" s="7">
        <f>'GE25-F23-WEBLOAD'!AA357</f>
        <v>0</v>
      </c>
      <c r="Y361" s="7">
        <f>'GE25-F23-WEBLOAD'!AI357</f>
        <v>0</v>
      </c>
      <c r="Z361" s="7">
        <f t="shared" si="80"/>
        <v>0</v>
      </c>
      <c r="AA361">
        <f t="shared" si="81"/>
        <v>0</v>
      </c>
      <c r="AC361" s="7">
        <f>'EOS GE24-F23-WEBLOAD'!AA357</f>
        <v>0</v>
      </c>
      <c r="AD361" s="7">
        <f>'EOS GE24-F23-WEBLOAD'!AI357</f>
        <v>0</v>
      </c>
      <c r="AE361" s="7">
        <f t="shared" si="82"/>
        <v>0</v>
      </c>
      <c r="AF361" s="7">
        <f>'GE24-F23-WEBLOAD'!AA357</f>
        <v>0</v>
      </c>
      <c r="AG361" s="7">
        <f>'GE24-F23-WEBLOAD'!AI357</f>
        <v>0</v>
      </c>
      <c r="AH361" s="7">
        <f t="shared" si="83"/>
        <v>0</v>
      </c>
      <c r="AI361">
        <f t="shared" si="84"/>
        <v>0</v>
      </c>
      <c r="AK361">
        <f>'EOS GE24-F23-WEBLOAD'!$AL357</f>
        <v>141152.79999999981</v>
      </c>
      <c r="AL361">
        <f>'GE24-F23-WEBLOAD'!$AL357</f>
        <v>147698.79999999981</v>
      </c>
      <c r="AM361">
        <f t="shared" si="85"/>
        <v>-6546</v>
      </c>
      <c r="AO361">
        <f>'EOS GE25-F23-WEBLOAD'!AL357</f>
        <v>123012.63972075004</v>
      </c>
      <c r="AP361">
        <f>'GE25-F23-WEBLOAD'!AL357</f>
        <v>132957.63972075004</v>
      </c>
      <c r="AQ361">
        <f t="shared" si="86"/>
        <v>-9945</v>
      </c>
      <c r="AS361" s="7"/>
    </row>
    <row r="362" spans="1:45" x14ac:dyDescent="0.25">
      <c r="A362">
        <v>4049</v>
      </c>
      <c r="B362">
        <v>7</v>
      </c>
      <c r="C362" t="s">
        <v>668</v>
      </c>
      <c r="D362" s="7">
        <f>'EOS GE24-F23-WEBLOAD'!H358</f>
        <v>1070700</v>
      </c>
      <c r="E362">
        <f>'GE24-F23-WEBLOAD'!H358</f>
        <v>1029450</v>
      </c>
      <c r="F362">
        <f t="shared" si="75"/>
        <v>41250</v>
      </c>
      <c r="H362" s="7">
        <f>'EOS GE24-F23-WEBLOAD'!N358</f>
        <v>0</v>
      </c>
      <c r="I362">
        <v>0</v>
      </c>
      <c r="J362">
        <f t="shared" si="76"/>
        <v>0</v>
      </c>
      <c r="K362" s="7"/>
      <c r="M362" s="7">
        <f>'EOS GE25-F23-WEBLOAD'!H358</f>
        <v>1092150</v>
      </c>
      <c r="N362">
        <f>'GE25-F23-WEBLOAD'!H358</f>
        <v>1029450</v>
      </c>
      <c r="O362">
        <f t="shared" si="77"/>
        <v>62700</v>
      </c>
      <c r="Q362" s="7">
        <f>'EOS GE25-F23-WEBLOAD'!N358</f>
        <v>0</v>
      </c>
      <c r="R362">
        <v>0</v>
      </c>
      <c r="S362">
        <f t="shared" si="78"/>
        <v>0</v>
      </c>
      <c r="T362" s="7"/>
      <c r="U362" s="7">
        <f>'EOS GE25-F23-WEBLOAD'!AA358</f>
        <v>0</v>
      </c>
      <c r="V362" s="7">
        <v>0</v>
      </c>
      <c r="W362" s="7">
        <f t="shared" si="79"/>
        <v>0</v>
      </c>
      <c r="X362" s="7">
        <f>'GE25-F23-WEBLOAD'!AA358</f>
        <v>0</v>
      </c>
      <c r="Y362" s="7">
        <f>'GE25-F23-WEBLOAD'!AI358</f>
        <v>0</v>
      </c>
      <c r="Z362" s="7">
        <f t="shared" si="80"/>
        <v>0</v>
      </c>
      <c r="AA362">
        <f t="shared" si="81"/>
        <v>0</v>
      </c>
      <c r="AC362" s="7">
        <f>'EOS GE24-F23-WEBLOAD'!AA358</f>
        <v>0</v>
      </c>
      <c r="AD362" s="7">
        <f>'EOS GE24-F23-WEBLOAD'!AI358</f>
        <v>0</v>
      </c>
      <c r="AE362" s="7">
        <f t="shared" si="82"/>
        <v>0</v>
      </c>
      <c r="AF362" s="7">
        <f>'GE24-F23-WEBLOAD'!AA358</f>
        <v>0</v>
      </c>
      <c r="AG362" s="7">
        <f>'GE24-F23-WEBLOAD'!AI358</f>
        <v>0</v>
      </c>
      <c r="AH362" s="7">
        <f t="shared" si="83"/>
        <v>0</v>
      </c>
      <c r="AI362">
        <f t="shared" si="84"/>
        <v>0</v>
      </c>
      <c r="AK362">
        <f>'EOS GE24-F23-WEBLOAD'!$AL358</f>
        <v>286919</v>
      </c>
      <c r="AL362">
        <f>'GE24-F23-WEBLOAD'!$AL358</f>
        <v>278869</v>
      </c>
      <c r="AM362">
        <f t="shared" si="85"/>
        <v>8050</v>
      </c>
      <c r="AO362">
        <f>'EOS GE25-F23-WEBLOAD'!AL358</f>
        <v>211612.9241092701</v>
      </c>
      <c r="AP362">
        <f>'GE25-F23-WEBLOAD'!AL358</f>
        <v>203517.92410926986</v>
      </c>
      <c r="AQ362">
        <f t="shared" si="86"/>
        <v>8095.0000000002328</v>
      </c>
      <c r="AS362" s="7"/>
    </row>
    <row r="363" spans="1:45" x14ac:dyDescent="0.25">
      <c r="A363">
        <v>4050</v>
      </c>
      <c r="B363">
        <v>7</v>
      </c>
      <c r="C363" t="s">
        <v>669</v>
      </c>
      <c r="D363" s="7">
        <f>'EOS GE24-F23-WEBLOAD'!H359</f>
        <v>0</v>
      </c>
      <c r="E363">
        <f>'GE24-F23-WEBLOAD'!H359</f>
        <v>0</v>
      </c>
      <c r="F363">
        <f t="shared" si="75"/>
        <v>0</v>
      </c>
      <c r="H363" s="7">
        <f>'EOS GE24-F23-WEBLOAD'!N359</f>
        <v>0</v>
      </c>
      <c r="I363">
        <v>0</v>
      </c>
      <c r="J363">
        <f t="shared" si="76"/>
        <v>0</v>
      </c>
      <c r="K363" s="7"/>
      <c r="M363" s="7">
        <f>'EOS GE25-F23-WEBLOAD'!H359</f>
        <v>0</v>
      </c>
      <c r="N363">
        <f>'GE25-F23-WEBLOAD'!H359</f>
        <v>0</v>
      </c>
      <c r="O363">
        <f t="shared" si="77"/>
        <v>0</v>
      </c>
      <c r="Q363" s="7">
        <f>'EOS GE25-F23-WEBLOAD'!N359</f>
        <v>0</v>
      </c>
      <c r="R363">
        <v>0</v>
      </c>
      <c r="S363">
        <f t="shared" si="78"/>
        <v>0</v>
      </c>
      <c r="T363" s="7"/>
      <c r="U363" s="7">
        <f>'EOS GE25-F23-WEBLOAD'!AA359</f>
        <v>0</v>
      </c>
      <c r="V363" s="7">
        <v>0</v>
      </c>
      <c r="W363" s="7">
        <f t="shared" si="79"/>
        <v>0</v>
      </c>
      <c r="X363" s="7">
        <f>'GE25-F23-WEBLOAD'!AA359</f>
        <v>0</v>
      </c>
      <c r="Y363" s="7">
        <f>'GE25-F23-WEBLOAD'!AI359</f>
        <v>0</v>
      </c>
      <c r="Z363" s="7">
        <f t="shared" si="80"/>
        <v>0</v>
      </c>
      <c r="AA363">
        <f t="shared" si="81"/>
        <v>0</v>
      </c>
      <c r="AC363" s="7">
        <f>'EOS GE24-F23-WEBLOAD'!AA359</f>
        <v>0</v>
      </c>
      <c r="AD363" s="7">
        <f>'EOS GE24-F23-WEBLOAD'!AI359</f>
        <v>0</v>
      </c>
      <c r="AE363" s="7">
        <f t="shared" si="82"/>
        <v>0</v>
      </c>
      <c r="AF363" s="7">
        <f>'GE24-F23-WEBLOAD'!AA359</f>
        <v>0</v>
      </c>
      <c r="AG363" s="7">
        <f>'GE24-F23-WEBLOAD'!AI359</f>
        <v>0</v>
      </c>
      <c r="AH363" s="7">
        <f t="shared" si="83"/>
        <v>0</v>
      </c>
      <c r="AI363">
        <f t="shared" si="84"/>
        <v>0</v>
      </c>
      <c r="AK363">
        <f>'EOS GE24-F23-WEBLOAD'!$AL359</f>
        <v>0</v>
      </c>
      <c r="AL363">
        <f>'GE24-F23-WEBLOAD'!$AL359</f>
        <v>0</v>
      </c>
      <c r="AM363">
        <f t="shared" si="85"/>
        <v>0</v>
      </c>
      <c r="AO363">
        <f>'EOS GE25-F23-WEBLOAD'!AL359</f>
        <v>0</v>
      </c>
      <c r="AP363">
        <f>'GE25-F23-WEBLOAD'!AL359</f>
        <v>0</v>
      </c>
      <c r="AQ363">
        <f t="shared" si="86"/>
        <v>0</v>
      </c>
      <c r="AS363" s="7"/>
    </row>
    <row r="364" spans="1:45" x14ac:dyDescent="0.25">
      <c r="A364">
        <v>4053</v>
      </c>
      <c r="B364">
        <v>7</v>
      </c>
      <c r="C364" t="s">
        <v>670</v>
      </c>
      <c r="D364" s="7">
        <f>'EOS GE24-F23-WEBLOAD'!H360</f>
        <v>5225016</v>
      </c>
      <c r="E364">
        <f>'GE24-F23-WEBLOAD'!H360</f>
        <v>5023716</v>
      </c>
      <c r="F364">
        <f t="shared" si="75"/>
        <v>201300</v>
      </c>
      <c r="H364" s="7">
        <f>'EOS GE24-F23-WEBLOAD'!N360</f>
        <v>76749</v>
      </c>
      <c r="I364">
        <v>72147</v>
      </c>
      <c r="J364">
        <f t="shared" si="76"/>
        <v>4602</v>
      </c>
      <c r="K364" s="7"/>
      <c r="M364" s="7">
        <f>'EOS GE25-F23-WEBLOAD'!H360</f>
        <v>5950033</v>
      </c>
      <c r="N364">
        <f>'GE25-F23-WEBLOAD'!H360</f>
        <v>5608444</v>
      </c>
      <c r="O364">
        <f t="shared" si="77"/>
        <v>341589</v>
      </c>
      <c r="Q364" s="7">
        <f>'EOS GE25-F23-WEBLOAD'!N360</f>
        <v>86833</v>
      </c>
      <c r="R364">
        <v>81959</v>
      </c>
      <c r="S364">
        <f t="shared" si="78"/>
        <v>4874</v>
      </c>
      <c r="T364" s="7"/>
      <c r="U364" s="7">
        <f>'EOS GE25-F23-WEBLOAD'!AA360</f>
        <v>0</v>
      </c>
      <c r="V364" s="7">
        <v>0</v>
      </c>
      <c r="W364" s="7">
        <f t="shared" si="79"/>
        <v>0</v>
      </c>
      <c r="X364" s="7">
        <f>'GE25-F23-WEBLOAD'!AA360</f>
        <v>0</v>
      </c>
      <c r="Y364" s="7">
        <f>'GE25-F23-WEBLOAD'!AI360</f>
        <v>0</v>
      </c>
      <c r="Z364" s="7">
        <f t="shared" si="80"/>
        <v>0</v>
      </c>
      <c r="AA364">
        <f t="shared" si="81"/>
        <v>0</v>
      </c>
      <c r="AC364" s="7">
        <f>'EOS GE24-F23-WEBLOAD'!AA360</f>
        <v>0</v>
      </c>
      <c r="AD364" s="7">
        <f>'EOS GE24-F23-WEBLOAD'!AI360</f>
        <v>0</v>
      </c>
      <c r="AE364" s="7">
        <f t="shared" si="82"/>
        <v>0</v>
      </c>
      <c r="AF364" s="7">
        <f>'GE24-F23-WEBLOAD'!AA360</f>
        <v>0</v>
      </c>
      <c r="AG364" s="7">
        <f>'GE24-F23-WEBLOAD'!AI360</f>
        <v>0</v>
      </c>
      <c r="AH364" s="7">
        <f t="shared" si="83"/>
        <v>0</v>
      </c>
      <c r="AI364">
        <f t="shared" si="84"/>
        <v>0</v>
      </c>
      <c r="AK364">
        <f>'EOS GE24-F23-WEBLOAD'!$AL360</f>
        <v>415526</v>
      </c>
      <c r="AL364">
        <f>'GE24-F23-WEBLOAD'!$AL360</f>
        <v>411322</v>
      </c>
      <c r="AM364">
        <f t="shared" si="85"/>
        <v>4204</v>
      </c>
      <c r="AO364">
        <f>'EOS GE25-F23-WEBLOAD'!AL360</f>
        <v>462435.46173472051</v>
      </c>
      <c r="AP364">
        <f>'GE25-F23-WEBLOAD'!AL360</f>
        <v>454809.46173472051</v>
      </c>
      <c r="AQ364">
        <f t="shared" si="86"/>
        <v>7626</v>
      </c>
      <c r="AS364" s="7"/>
    </row>
    <row r="365" spans="1:45" x14ac:dyDescent="0.25">
      <c r="A365">
        <v>4054</v>
      </c>
      <c r="B365">
        <v>7</v>
      </c>
      <c r="C365" t="s">
        <v>2161</v>
      </c>
      <c r="D365" s="7">
        <f>'EOS GE24-F23-WEBLOAD'!H361</f>
        <v>778042</v>
      </c>
      <c r="E365">
        <f>'GE24-F23-WEBLOAD'!H361</f>
        <v>748067</v>
      </c>
      <c r="F365">
        <f t="shared" si="75"/>
        <v>29975</v>
      </c>
      <c r="H365" s="7">
        <f>'EOS GE24-F23-WEBLOAD'!N361</f>
        <v>17997</v>
      </c>
      <c r="I365">
        <v>16918</v>
      </c>
      <c r="J365">
        <f t="shared" si="76"/>
        <v>1079</v>
      </c>
      <c r="K365" s="7"/>
      <c r="M365" s="7">
        <f>'EOS GE25-F23-WEBLOAD'!H361</f>
        <v>793629</v>
      </c>
      <c r="N365">
        <f>'GE25-F23-WEBLOAD'!H361</f>
        <v>748067</v>
      </c>
      <c r="O365">
        <f t="shared" si="77"/>
        <v>45562</v>
      </c>
      <c r="Q365" s="7">
        <f>'EOS GE25-F23-WEBLOAD'!N361</f>
        <v>18239</v>
      </c>
      <c r="R365">
        <v>17215</v>
      </c>
      <c r="S365">
        <f t="shared" si="78"/>
        <v>1024</v>
      </c>
      <c r="T365" s="7"/>
      <c r="U365" s="7">
        <f>'EOS GE25-F23-WEBLOAD'!AA361</f>
        <v>0</v>
      </c>
      <c r="V365" s="7">
        <v>0</v>
      </c>
      <c r="W365" s="7">
        <f t="shared" si="79"/>
        <v>0</v>
      </c>
      <c r="X365" s="7">
        <f>'GE25-F23-WEBLOAD'!AA361</f>
        <v>0</v>
      </c>
      <c r="Y365" s="7">
        <f>'GE25-F23-WEBLOAD'!AI361</f>
        <v>0</v>
      </c>
      <c r="Z365" s="7">
        <f t="shared" si="80"/>
        <v>0</v>
      </c>
      <c r="AA365">
        <f t="shared" si="81"/>
        <v>0</v>
      </c>
      <c r="AC365" s="7">
        <f>'EOS GE24-F23-WEBLOAD'!AA361</f>
        <v>0</v>
      </c>
      <c r="AD365" s="7">
        <f>'EOS GE24-F23-WEBLOAD'!AI361</f>
        <v>0</v>
      </c>
      <c r="AE365" s="7">
        <f t="shared" si="82"/>
        <v>0</v>
      </c>
      <c r="AF365" s="7">
        <f>'GE24-F23-WEBLOAD'!AA361</f>
        <v>0</v>
      </c>
      <c r="AG365" s="7">
        <f>'GE24-F23-WEBLOAD'!AI361</f>
        <v>0</v>
      </c>
      <c r="AH365" s="7">
        <f t="shared" si="83"/>
        <v>0</v>
      </c>
      <c r="AI365">
        <f t="shared" si="84"/>
        <v>0</v>
      </c>
      <c r="AK365">
        <f>'EOS GE24-F23-WEBLOAD'!$AL361</f>
        <v>76539</v>
      </c>
      <c r="AL365">
        <f>'GE24-F23-WEBLOAD'!$AL361</f>
        <v>75292</v>
      </c>
      <c r="AM365">
        <f t="shared" si="85"/>
        <v>1247</v>
      </c>
      <c r="AO365">
        <f>'EOS GE25-F23-WEBLOAD'!AL361</f>
        <v>76417.236517679994</v>
      </c>
      <c r="AP365">
        <f>'GE25-F23-WEBLOAD'!AL361</f>
        <v>74427.236517679994</v>
      </c>
      <c r="AQ365">
        <f t="shared" si="86"/>
        <v>1990</v>
      </c>
      <c r="AS365" s="7"/>
    </row>
    <row r="366" spans="1:45" x14ac:dyDescent="0.25">
      <c r="A366">
        <v>4055</v>
      </c>
      <c r="B366">
        <v>7</v>
      </c>
      <c r="C366" t="s">
        <v>672</v>
      </c>
      <c r="D366" s="7">
        <f>'EOS GE24-F23-WEBLOAD'!H362</f>
        <v>842284</v>
      </c>
      <c r="E366">
        <f>'GE24-F23-WEBLOAD'!H362</f>
        <v>809834</v>
      </c>
      <c r="F366">
        <f t="shared" si="75"/>
        <v>32450</v>
      </c>
      <c r="H366" s="7">
        <f>'EOS GE24-F23-WEBLOAD'!N362</f>
        <v>14656</v>
      </c>
      <c r="I366">
        <v>13778</v>
      </c>
      <c r="J366">
        <f t="shared" si="76"/>
        <v>878</v>
      </c>
      <c r="K366" s="7"/>
      <c r="M366" s="7">
        <f>'EOS GE25-F23-WEBLOAD'!H362</f>
        <v>931968</v>
      </c>
      <c r="N366">
        <f>'GE25-F23-WEBLOAD'!H362</f>
        <v>878464</v>
      </c>
      <c r="O366">
        <f t="shared" si="77"/>
        <v>53504</v>
      </c>
      <c r="Q366" s="7">
        <f>'EOS GE25-F23-WEBLOAD'!N362</f>
        <v>16112</v>
      </c>
      <c r="R366">
        <v>15208</v>
      </c>
      <c r="S366">
        <f t="shared" si="78"/>
        <v>904</v>
      </c>
      <c r="T366" s="7"/>
      <c r="U366" s="7">
        <f>'EOS GE25-F23-WEBLOAD'!AA362</f>
        <v>0</v>
      </c>
      <c r="V366" s="7">
        <v>0</v>
      </c>
      <c r="W366" s="7">
        <f t="shared" si="79"/>
        <v>0</v>
      </c>
      <c r="X366" s="7">
        <f>'GE25-F23-WEBLOAD'!AA362</f>
        <v>0</v>
      </c>
      <c r="Y366" s="7">
        <f>'GE25-F23-WEBLOAD'!AI362</f>
        <v>0</v>
      </c>
      <c r="Z366" s="7">
        <f t="shared" si="80"/>
        <v>0</v>
      </c>
      <c r="AA366">
        <f t="shared" si="81"/>
        <v>0</v>
      </c>
      <c r="AC366" s="7">
        <f>'EOS GE24-F23-WEBLOAD'!AA362</f>
        <v>0</v>
      </c>
      <c r="AD366" s="7">
        <f>'EOS GE24-F23-WEBLOAD'!AI362</f>
        <v>0</v>
      </c>
      <c r="AE366" s="7">
        <f t="shared" si="82"/>
        <v>0</v>
      </c>
      <c r="AF366" s="7">
        <f>'GE24-F23-WEBLOAD'!AA362</f>
        <v>0</v>
      </c>
      <c r="AG366" s="7">
        <f>'GE24-F23-WEBLOAD'!AI362</f>
        <v>0</v>
      </c>
      <c r="AH366" s="7">
        <f t="shared" si="83"/>
        <v>0</v>
      </c>
      <c r="AI366">
        <f t="shared" si="84"/>
        <v>0</v>
      </c>
      <c r="AK366">
        <f>'EOS GE24-F23-WEBLOAD'!$AL362</f>
        <v>57132</v>
      </c>
      <c r="AL366">
        <f>'GE24-F23-WEBLOAD'!$AL362</f>
        <v>57276</v>
      </c>
      <c r="AM366">
        <f t="shared" si="85"/>
        <v>-144</v>
      </c>
      <c r="AO366">
        <f>'EOS GE25-F23-WEBLOAD'!AL362</f>
        <v>58134.681146549992</v>
      </c>
      <c r="AP366">
        <f>'GE25-F23-WEBLOAD'!AL362</f>
        <v>58312.681146549992</v>
      </c>
      <c r="AQ366">
        <f t="shared" si="86"/>
        <v>-178</v>
      </c>
      <c r="AS366" s="7"/>
    </row>
    <row r="367" spans="1:45" x14ac:dyDescent="0.25">
      <c r="A367">
        <v>4056</v>
      </c>
      <c r="B367">
        <v>7</v>
      </c>
      <c r="C367" t="s">
        <v>673</v>
      </c>
      <c r="D367" s="7">
        <f>'EOS GE24-F23-WEBLOAD'!H363</f>
        <v>599592</v>
      </c>
      <c r="E367">
        <f>'GE24-F23-WEBLOAD'!H363</f>
        <v>576492</v>
      </c>
      <c r="F367">
        <f t="shared" si="75"/>
        <v>23100</v>
      </c>
      <c r="H367" s="7">
        <f>'EOS GE24-F23-WEBLOAD'!N363</f>
        <v>3080</v>
      </c>
      <c r="I367">
        <v>2895</v>
      </c>
      <c r="J367">
        <f t="shared" si="76"/>
        <v>185</v>
      </c>
      <c r="K367" s="7"/>
      <c r="M367" s="7">
        <f>'EOS GE25-F23-WEBLOAD'!H363</f>
        <v>611604</v>
      </c>
      <c r="N367">
        <f>'GE25-F23-WEBLOAD'!H363</f>
        <v>576492</v>
      </c>
      <c r="O367">
        <f t="shared" si="77"/>
        <v>35112</v>
      </c>
      <c r="Q367" s="7">
        <f>'EOS GE25-F23-WEBLOAD'!N363</f>
        <v>3121</v>
      </c>
      <c r="R367">
        <v>2946</v>
      </c>
      <c r="S367">
        <f t="shared" si="78"/>
        <v>175</v>
      </c>
      <c r="T367" s="7"/>
      <c r="U367" s="7">
        <f>'EOS GE25-F23-WEBLOAD'!AA363</f>
        <v>0</v>
      </c>
      <c r="V367" s="7">
        <v>0</v>
      </c>
      <c r="W367" s="7">
        <f t="shared" si="79"/>
        <v>0</v>
      </c>
      <c r="X367" s="7">
        <f>'GE25-F23-WEBLOAD'!AA363</f>
        <v>0</v>
      </c>
      <c r="Y367" s="7">
        <f>'GE25-F23-WEBLOAD'!AI363</f>
        <v>0</v>
      </c>
      <c r="Z367" s="7">
        <f t="shared" si="80"/>
        <v>0</v>
      </c>
      <c r="AA367">
        <f t="shared" si="81"/>
        <v>0</v>
      </c>
      <c r="AC367" s="7">
        <f>'EOS GE24-F23-WEBLOAD'!AA363</f>
        <v>0</v>
      </c>
      <c r="AD367" s="7">
        <f>'EOS GE24-F23-WEBLOAD'!AI363</f>
        <v>0</v>
      </c>
      <c r="AE367" s="7">
        <f t="shared" si="82"/>
        <v>0</v>
      </c>
      <c r="AF367" s="7">
        <f>'GE24-F23-WEBLOAD'!AA363</f>
        <v>0</v>
      </c>
      <c r="AG367" s="7">
        <f>'GE24-F23-WEBLOAD'!AI363</f>
        <v>0</v>
      </c>
      <c r="AH367" s="7">
        <f t="shared" si="83"/>
        <v>0</v>
      </c>
      <c r="AI367">
        <f t="shared" si="84"/>
        <v>0</v>
      </c>
      <c r="AK367">
        <f>'EOS GE24-F23-WEBLOAD'!$AL363</f>
        <v>132507</v>
      </c>
      <c r="AL367">
        <f>'GE24-F23-WEBLOAD'!$AL363</f>
        <v>128417</v>
      </c>
      <c r="AM367">
        <f t="shared" si="85"/>
        <v>4090</v>
      </c>
      <c r="AO367">
        <f>'EOS GE25-F23-WEBLOAD'!AL363</f>
        <v>135976.66838254</v>
      </c>
      <c r="AP367">
        <f>'GE25-F23-WEBLOAD'!AL363</f>
        <v>129638.66838254</v>
      </c>
      <c r="AQ367">
        <f t="shared" si="86"/>
        <v>6338</v>
      </c>
      <c r="AS367" s="7"/>
    </row>
    <row r="368" spans="1:45" x14ac:dyDescent="0.25">
      <c r="A368">
        <v>4057</v>
      </c>
      <c r="B368">
        <v>7</v>
      </c>
      <c r="C368" t="s">
        <v>674</v>
      </c>
      <c r="D368" s="7">
        <f>'EOS GE24-F23-WEBLOAD'!H364</f>
        <v>1199184</v>
      </c>
      <c r="E368">
        <f>'GE24-F23-WEBLOAD'!H364</f>
        <v>1152984</v>
      </c>
      <c r="F368">
        <f t="shared" si="75"/>
        <v>46200</v>
      </c>
      <c r="H368" s="7">
        <f>'EOS GE24-F23-WEBLOAD'!N364</f>
        <v>0</v>
      </c>
      <c r="I368">
        <v>0</v>
      </c>
      <c r="J368">
        <f t="shared" si="76"/>
        <v>0</v>
      </c>
      <c r="K368" s="7"/>
      <c r="M368" s="7">
        <f>'EOS GE25-F23-WEBLOAD'!H364</f>
        <v>1223208</v>
      </c>
      <c r="N368">
        <f>'GE25-F23-WEBLOAD'!H364</f>
        <v>1152984</v>
      </c>
      <c r="O368">
        <f t="shared" si="77"/>
        <v>70224</v>
      </c>
      <c r="Q368" s="7">
        <f>'EOS GE25-F23-WEBLOAD'!N364</f>
        <v>0</v>
      </c>
      <c r="R368">
        <v>0</v>
      </c>
      <c r="S368">
        <f t="shared" si="78"/>
        <v>0</v>
      </c>
      <c r="T368" s="7"/>
      <c r="U368" s="7">
        <f>'EOS GE25-F23-WEBLOAD'!AA364</f>
        <v>0</v>
      </c>
      <c r="V368" s="7">
        <v>0</v>
      </c>
      <c r="W368" s="7">
        <f t="shared" si="79"/>
        <v>0</v>
      </c>
      <c r="X368" s="7">
        <f>'GE25-F23-WEBLOAD'!AA364</f>
        <v>0</v>
      </c>
      <c r="Y368" s="7">
        <f>'GE25-F23-WEBLOAD'!AI364</f>
        <v>0</v>
      </c>
      <c r="Z368" s="7">
        <f t="shared" si="80"/>
        <v>0</v>
      </c>
      <c r="AA368">
        <f t="shared" si="81"/>
        <v>0</v>
      </c>
      <c r="AC368" s="7">
        <f>'EOS GE24-F23-WEBLOAD'!AA364</f>
        <v>0</v>
      </c>
      <c r="AD368" s="7">
        <f>'EOS GE24-F23-WEBLOAD'!AI364</f>
        <v>0</v>
      </c>
      <c r="AE368" s="7">
        <f t="shared" si="82"/>
        <v>0</v>
      </c>
      <c r="AF368" s="7">
        <f>'GE24-F23-WEBLOAD'!AA364</f>
        <v>0</v>
      </c>
      <c r="AG368" s="7">
        <f>'GE24-F23-WEBLOAD'!AI364</f>
        <v>0</v>
      </c>
      <c r="AH368" s="7">
        <f t="shared" si="83"/>
        <v>0</v>
      </c>
      <c r="AI368">
        <f t="shared" si="84"/>
        <v>0</v>
      </c>
      <c r="AK368">
        <f>'EOS GE24-F23-WEBLOAD'!$AL364</f>
        <v>330814</v>
      </c>
      <c r="AL368">
        <f>'GE24-F23-WEBLOAD'!$AL364</f>
        <v>320591</v>
      </c>
      <c r="AM368">
        <f t="shared" si="85"/>
        <v>10223</v>
      </c>
      <c r="AO368">
        <f>'EOS GE25-F23-WEBLOAD'!AL364</f>
        <v>347835.79262943007</v>
      </c>
      <c r="AP368">
        <f>'GE25-F23-WEBLOAD'!AL364</f>
        <v>331842.79262943007</v>
      </c>
      <c r="AQ368">
        <f t="shared" si="86"/>
        <v>15993</v>
      </c>
      <c r="AS368" s="7"/>
    </row>
    <row r="369" spans="1:45" x14ac:dyDescent="0.25">
      <c r="A369">
        <v>4058</v>
      </c>
      <c r="B369">
        <v>7</v>
      </c>
      <c r="C369" t="s">
        <v>415</v>
      </c>
      <c r="D369" s="7">
        <f>'EOS GE24-F23-WEBLOAD'!H365</f>
        <v>1520394</v>
      </c>
      <c r="E369">
        <f>'GE24-F23-WEBLOAD'!H365</f>
        <v>1461819</v>
      </c>
      <c r="F369">
        <f t="shared" si="75"/>
        <v>58575</v>
      </c>
      <c r="H369" s="7">
        <f>'EOS GE24-F23-WEBLOAD'!N365</f>
        <v>47433</v>
      </c>
      <c r="I369">
        <v>44589</v>
      </c>
      <c r="J369">
        <f t="shared" si="76"/>
        <v>2844</v>
      </c>
      <c r="K369" s="7"/>
      <c r="M369" s="7">
        <f>'EOS GE25-F23-WEBLOAD'!H365</f>
        <v>1550853</v>
      </c>
      <c r="N369">
        <f>'GE25-F23-WEBLOAD'!H365</f>
        <v>1461819</v>
      </c>
      <c r="O369">
        <f t="shared" si="77"/>
        <v>89034</v>
      </c>
      <c r="Q369" s="7">
        <f>'EOS GE25-F23-WEBLOAD'!N365</f>
        <v>48070</v>
      </c>
      <c r="R369">
        <v>45372</v>
      </c>
      <c r="S369">
        <f t="shared" si="78"/>
        <v>2698</v>
      </c>
      <c r="T369" s="7"/>
      <c r="U369" s="7">
        <f>'EOS GE25-F23-WEBLOAD'!AA365</f>
        <v>0</v>
      </c>
      <c r="V369" s="7">
        <v>0</v>
      </c>
      <c r="W369" s="7">
        <f t="shared" si="79"/>
        <v>0</v>
      </c>
      <c r="X369" s="7">
        <f>'GE25-F23-WEBLOAD'!AA365</f>
        <v>0</v>
      </c>
      <c r="Y369" s="7">
        <f>'GE25-F23-WEBLOAD'!AI365</f>
        <v>0</v>
      </c>
      <c r="Z369" s="7">
        <f t="shared" si="80"/>
        <v>0</v>
      </c>
      <c r="AA369">
        <f t="shared" si="81"/>
        <v>0</v>
      </c>
      <c r="AC369" s="7">
        <f>'EOS GE24-F23-WEBLOAD'!AA365</f>
        <v>0</v>
      </c>
      <c r="AD369" s="7">
        <f>'EOS GE24-F23-WEBLOAD'!AI365</f>
        <v>0</v>
      </c>
      <c r="AE369" s="7">
        <f t="shared" si="82"/>
        <v>0</v>
      </c>
      <c r="AF369" s="7">
        <f>'GE24-F23-WEBLOAD'!AA365</f>
        <v>0</v>
      </c>
      <c r="AG369" s="7">
        <f>'GE24-F23-WEBLOAD'!AI365</f>
        <v>0</v>
      </c>
      <c r="AH369" s="7">
        <f t="shared" si="83"/>
        <v>0</v>
      </c>
      <c r="AI369">
        <f t="shared" si="84"/>
        <v>0</v>
      </c>
      <c r="AK369">
        <f>'EOS GE24-F23-WEBLOAD'!$AL365</f>
        <v>221645</v>
      </c>
      <c r="AL369">
        <f>'GE24-F23-WEBLOAD'!$AL365</f>
        <v>216748</v>
      </c>
      <c r="AM369">
        <f t="shared" si="85"/>
        <v>4897</v>
      </c>
      <c r="AO369">
        <f>'EOS GE25-F23-WEBLOAD'!AL365</f>
        <v>218826.54610014008</v>
      </c>
      <c r="AP369">
        <f>'GE25-F23-WEBLOAD'!AL365</f>
        <v>211133.54610014008</v>
      </c>
      <c r="AQ369">
        <f t="shared" si="86"/>
        <v>7693</v>
      </c>
      <c r="AS369" s="7"/>
    </row>
    <row r="370" spans="1:45" x14ac:dyDescent="0.25">
      <c r="A370">
        <v>4059</v>
      </c>
      <c r="B370">
        <v>7</v>
      </c>
      <c r="C370" t="s">
        <v>675</v>
      </c>
      <c r="D370" s="7">
        <f>'EOS GE24-F23-WEBLOAD'!H366</f>
        <v>1821618</v>
      </c>
      <c r="E370">
        <f>'GE24-F23-WEBLOAD'!H366</f>
        <v>1751438</v>
      </c>
      <c r="F370">
        <f t="shared" si="75"/>
        <v>70180</v>
      </c>
      <c r="H370" s="7">
        <f>'EOS GE24-F23-WEBLOAD'!N366</f>
        <v>42657</v>
      </c>
      <c r="I370">
        <v>40100</v>
      </c>
      <c r="J370">
        <f t="shared" si="76"/>
        <v>2557</v>
      </c>
      <c r="K370" s="7"/>
      <c r="M370" s="7">
        <f>'EOS GE25-F23-WEBLOAD'!H366</f>
        <v>1858111</v>
      </c>
      <c r="N370">
        <f>'GE25-F23-WEBLOAD'!H366</f>
        <v>1751438</v>
      </c>
      <c r="O370">
        <f t="shared" si="77"/>
        <v>106673</v>
      </c>
      <c r="Q370" s="7">
        <f>'EOS GE25-F23-WEBLOAD'!N366</f>
        <v>43231</v>
      </c>
      <c r="R370">
        <v>40804</v>
      </c>
      <c r="S370">
        <f t="shared" si="78"/>
        <v>2427</v>
      </c>
      <c r="T370" s="7"/>
      <c r="U370" s="7">
        <f>'EOS GE25-F23-WEBLOAD'!AA366</f>
        <v>0</v>
      </c>
      <c r="V370" s="7">
        <v>0</v>
      </c>
      <c r="W370" s="7">
        <f t="shared" si="79"/>
        <v>0</v>
      </c>
      <c r="X370" s="7">
        <f>'GE25-F23-WEBLOAD'!AA366</f>
        <v>0</v>
      </c>
      <c r="Y370" s="7">
        <f>'GE25-F23-WEBLOAD'!AI366</f>
        <v>0</v>
      </c>
      <c r="Z370" s="7">
        <f t="shared" si="80"/>
        <v>0</v>
      </c>
      <c r="AA370">
        <f t="shared" si="81"/>
        <v>0</v>
      </c>
      <c r="AC370" s="7">
        <f>'EOS GE24-F23-WEBLOAD'!AA366</f>
        <v>0</v>
      </c>
      <c r="AD370" s="7">
        <f>'EOS GE24-F23-WEBLOAD'!AI366</f>
        <v>0</v>
      </c>
      <c r="AE370" s="7">
        <f t="shared" si="82"/>
        <v>0</v>
      </c>
      <c r="AF370" s="7">
        <f>'GE24-F23-WEBLOAD'!AA366</f>
        <v>0</v>
      </c>
      <c r="AG370" s="7">
        <f>'GE24-F23-WEBLOAD'!AI366</f>
        <v>0</v>
      </c>
      <c r="AH370" s="7">
        <f t="shared" si="83"/>
        <v>0</v>
      </c>
      <c r="AI370">
        <f t="shared" si="84"/>
        <v>0</v>
      </c>
      <c r="AK370">
        <f>'EOS GE24-F23-WEBLOAD'!$AL366</f>
        <v>1117261.2000000002</v>
      </c>
      <c r="AL370">
        <f>'GE24-F23-WEBLOAD'!$AL366</f>
        <v>1077722.2000000002</v>
      </c>
      <c r="AM370">
        <f t="shared" si="85"/>
        <v>39539</v>
      </c>
      <c r="AO370">
        <f>'EOS GE25-F23-WEBLOAD'!AL366</f>
        <v>709331.90353557002</v>
      </c>
      <c r="AP370">
        <f>'GE25-F23-WEBLOAD'!AL366</f>
        <v>673353.90353557002</v>
      </c>
      <c r="AQ370">
        <f t="shared" si="86"/>
        <v>35978</v>
      </c>
      <c r="AS370" s="7"/>
    </row>
    <row r="371" spans="1:45" x14ac:dyDescent="0.25">
      <c r="A371">
        <v>4064</v>
      </c>
      <c r="B371">
        <v>7</v>
      </c>
      <c r="C371" t="s">
        <v>676</v>
      </c>
      <c r="D371" s="7">
        <f>'EOS GE24-F23-WEBLOAD'!H367</f>
        <v>930795</v>
      </c>
      <c r="E371">
        <f>'GE24-F23-WEBLOAD'!H367</f>
        <v>894935</v>
      </c>
      <c r="F371">
        <f t="shared" si="75"/>
        <v>35860</v>
      </c>
      <c r="H371" s="7">
        <f>'EOS GE24-F23-WEBLOAD'!N367</f>
        <v>24931</v>
      </c>
      <c r="I371">
        <v>23436</v>
      </c>
      <c r="J371">
        <f t="shared" si="76"/>
        <v>1495</v>
      </c>
      <c r="K371" s="7"/>
      <c r="M371" s="7">
        <f>'EOS GE25-F23-WEBLOAD'!H367</f>
        <v>949442</v>
      </c>
      <c r="N371">
        <f>'GE25-F23-WEBLOAD'!H367</f>
        <v>894935</v>
      </c>
      <c r="O371">
        <f t="shared" si="77"/>
        <v>54507</v>
      </c>
      <c r="Q371" s="7">
        <f>'EOS GE25-F23-WEBLOAD'!N367</f>
        <v>25266</v>
      </c>
      <c r="R371">
        <v>23848</v>
      </c>
      <c r="S371">
        <f t="shared" si="78"/>
        <v>1418</v>
      </c>
      <c r="T371" s="7"/>
      <c r="U371" s="7">
        <f>'EOS GE25-F23-WEBLOAD'!AA367</f>
        <v>0</v>
      </c>
      <c r="V371" s="7">
        <v>0</v>
      </c>
      <c r="W371" s="7">
        <f t="shared" si="79"/>
        <v>0</v>
      </c>
      <c r="X371" s="7">
        <f>'GE25-F23-WEBLOAD'!AA367</f>
        <v>0</v>
      </c>
      <c r="Y371" s="7">
        <f>'GE25-F23-WEBLOAD'!AI367</f>
        <v>0</v>
      </c>
      <c r="Z371" s="7">
        <f t="shared" si="80"/>
        <v>0</v>
      </c>
      <c r="AA371">
        <f t="shared" si="81"/>
        <v>0</v>
      </c>
      <c r="AC371" s="7">
        <f>'EOS GE24-F23-WEBLOAD'!AA367</f>
        <v>0</v>
      </c>
      <c r="AD371" s="7">
        <f>'EOS GE24-F23-WEBLOAD'!AI367</f>
        <v>0</v>
      </c>
      <c r="AE371" s="7">
        <f t="shared" si="82"/>
        <v>0</v>
      </c>
      <c r="AF371" s="7">
        <f>'GE24-F23-WEBLOAD'!AA367</f>
        <v>0</v>
      </c>
      <c r="AG371" s="7">
        <f>'GE24-F23-WEBLOAD'!AI367</f>
        <v>0</v>
      </c>
      <c r="AH371" s="7">
        <f t="shared" si="83"/>
        <v>0</v>
      </c>
      <c r="AI371">
        <f t="shared" si="84"/>
        <v>0</v>
      </c>
      <c r="AK371">
        <f>'EOS GE24-F23-WEBLOAD'!$AL367</f>
        <v>371208</v>
      </c>
      <c r="AL371">
        <f>'GE24-F23-WEBLOAD'!$AL367</f>
        <v>358328</v>
      </c>
      <c r="AM371">
        <f t="shared" si="85"/>
        <v>12880</v>
      </c>
      <c r="AO371">
        <f>'EOS GE25-F23-WEBLOAD'!AL367</f>
        <v>371496.29327814002</v>
      </c>
      <c r="AP371">
        <f>'GE25-F23-WEBLOAD'!AL367</f>
        <v>352513.29327814002</v>
      </c>
      <c r="AQ371">
        <f t="shared" si="86"/>
        <v>18983</v>
      </c>
      <c r="AS371" s="7"/>
    </row>
    <row r="372" spans="1:45" x14ac:dyDescent="0.25">
      <c r="A372">
        <v>4066</v>
      </c>
      <c r="B372">
        <v>7</v>
      </c>
      <c r="C372" t="s">
        <v>2162</v>
      </c>
      <c r="D372" s="7">
        <f>'EOS GE24-F23-WEBLOAD'!H368</f>
        <v>435418</v>
      </c>
      <c r="E372">
        <f>'GE24-F23-WEBLOAD'!H368</f>
        <v>418643</v>
      </c>
      <c r="F372">
        <f t="shared" si="75"/>
        <v>16775</v>
      </c>
      <c r="H372" s="7">
        <f>'EOS GE24-F23-WEBLOAD'!N368</f>
        <v>3232</v>
      </c>
      <c r="I372">
        <v>3038</v>
      </c>
      <c r="J372">
        <f t="shared" si="76"/>
        <v>194</v>
      </c>
      <c r="K372" s="7"/>
      <c r="M372" s="7">
        <f>'EOS GE25-F23-WEBLOAD'!H368</f>
        <v>444141</v>
      </c>
      <c r="N372">
        <f>'GE25-F23-WEBLOAD'!H368</f>
        <v>418643</v>
      </c>
      <c r="O372">
        <f t="shared" si="77"/>
        <v>25498</v>
      </c>
      <c r="Q372" s="7">
        <f>'EOS GE25-F23-WEBLOAD'!N368</f>
        <v>3275</v>
      </c>
      <c r="R372">
        <v>3091</v>
      </c>
      <c r="S372">
        <f t="shared" si="78"/>
        <v>184</v>
      </c>
      <c r="T372" s="7"/>
      <c r="U372" s="7">
        <f>'EOS GE25-F23-WEBLOAD'!AA368</f>
        <v>0</v>
      </c>
      <c r="V372" s="7">
        <v>0</v>
      </c>
      <c r="W372" s="7">
        <f t="shared" si="79"/>
        <v>0</v>
      </c>
      <c r="X372" s="7">
        <f>'GE25-F23-WEBLOAD'!AA368</f>
        <v>0</v>
      </c>
      <c r="Y372" s="7">
        <f>'GE25-F23-WEBLOAD'!AI368</f>
        <v>0</v>
      </c>
      <c r="Z372" s="7">
        <f t="shared" si="80"/>
        <v>0</v>
      </c>
      <c r="AA372">
        <f t="shared" si="81"/>
        <v>0</v>
      </c>
      <c r="AC372" s="7">
        <f>'EOS GE24-F23-WEBLOAD'!AA368</f>
        <v>0</v>
      </c>
      <c r="AD372" s="7">
        <f>'EOS GE24-F23-WEBLOAD'!AI368</f>
        <v>0</v>
      </c>
      <c r="AE372" s="7">
        <f t="shared" si="82"/>
        <v>0</v>
      </c>
      <c r="AF372" s="7">
        <f>'GE24-F23-WEBLOAD'!AA368</f>
        <v>0</v>
      </c>
      <c r="AG372" s="7">
        <f>'GE24-F23-WEBLOAD'!AI368</f>
        <v>0</v>
      </c>
      <c r="AH372" s="7">
        <f t="shared" si="83"/>
        <v>0</v>
      </c>
      <c r="AI372">
        <f t="shared" si="84"/>
        <v>0</v>
      </c>
      <c r="AK372">
        <f>'EOS GE24-F23-WEBLOAD'!$AL368</f>
        <v>252431</v>
      </c>
      <c r="AL372">
        <f>'GE24-F23-WEBLOAD'!$AL368</f>
        <v>243578</v>
      </c>
      <c r="AM372">
        <f t="shared" si="85"/>
        <v>8853</v>
      </c>
      <c r="AO372">
        <f>'EOS GE25-F23-WEBLOAD'!AL368</f>
        <v>226849.88823872001</v>
      </c>
      <c r="AP372">
        <f>'GE25-F23-WEBLOAD'!AL368</f>
        <v>214920.88823872001</v>
      </c>
      <c r="AQ372">
        <f t="shared" si="86"/>
        <v>11929</v>
      </c>
      <c r="AS372" s="7"/>
    </row>
    <row r="373" spans="1:45" x14ac:dyDescent="0.25">
      <c r="A373">
        <v>4067</v>
      </c>
      <c r="B373">
        <v>7</v>
      </c>
      <c r="C373" t="s">
        <v>678</v>
      </c>
      <c r="D373" s="7">
        <f>'EOS GE24-F23-WEBLOAD'!H369</f>
        <v>3333446</v>
      </c>
      <c r="E373">
        <f>'GE24-F23-WEBLOAD'!H369</f>
        <v>3205021</v>
      </c>
      <c r="F373">
        <f t="shared" si="75"/>
        <v>128425</v>
      </c>
      <c r="H373" s="7">
        <f>'EOS GE24-F23-WEBLOAD'!N369</f>
        <v>0</v>
      </c>
      <c r="I373">
        <v>0</v>
      </c>
      <c r="J373">
        <f t="shared" si="76"/>
        <v>0</v>
      </c>
      <c r="K373" s="7"/>
      <c r="M373" s="7">
        <f>'EOS GE25-F23-WEBLOAD'!H369</f>
        <v>3400227</v>
      </c>
      <c r="N373">
        <f>'GE25-F23-WEBLOAD'!H369</f>
        <v>3205021</v>
      </c>
      <c r="O373">
        <f t="shared" si="77"/>
        <v>195206</v>
      </c>
      <c r="Q373" s="7">
        <f>'EOS GE25-F23-WEBLOAD'!N369</f>
        <v>0</v>
      </c>
      <c r="R373">
        <v>0</v>
      </c>
      <c r="S373">
        <f t="shared" si="78"/>
        <v>0</v>
      </c>
      <c r="T373" s="7"/>
      <c r="U373" s="7">
        <f>'EOS GE25-F23-WEBLOAD'!AA369</f>
        <v>0</v>
      </c>
      <c r="V373" s="7">
        <v>0</v>
      </c>
      <c r="W373" s="7">
        <f t="shared" si="79"/>
        <v>0</v>
      </c>
      <c r="X373" s="7">
        <f>'GE25-F23-WEBLOAD'!AA369</f>
        <v>0</v>
      </c>
      <c r="Y373" s="7">
        <f>'GE25-F23-WEBLOAD'!AI369</f>
        <v>0</v>
      </c>
      <c r="Z373" s="7">
        <f t="shared" si="80"/>
        <v>0</v>
      </c>
      <c r="AA373">
        <f t="shared" si="81"/>
        <v>0</v>
      </c>
      <c r="AC373" s="7">
        <f>'EOS GE24-F23-WEBLOAD'!AA369</f>
        <v>0</v>
      </c>
      <c r="AD373" s="7">
        <f>'EOS GE24-F23-WEBLOAD'!AI369</f>
        <v>0</v>
      </c>
      <c r="AE373" s="7">
        <f t="shared" si="82"/>
        <v>0</v>
      </c>
      <c r="AF373" s="7">
        <f>'GE24-F23-WEBLOAD'!AA369</f>
        <v>0</v>
      </c>
      <c r="AG373" s="7">
        <f>'GE24-F23-WEBLOAD'!AI369</f>
        <v>0</v>
      </c>
      <c r="AH373" s="7">
        <f t="shared" si="83"/>
        <v>0</v>
      </c>
      <c r="AI373">
        <f t="shared" si="84"/>
        <v>0</v>
      </c>
      <c r="AK373">
        <f>'EOS GE24-F23-WEBLOAD'!$AL369</f>
        <v>1711133</v>
      </c>
      <c r="AL373">
        <f>'GE24-F23-WEBLOAD'!$AL369</f>
        <v>1661758</v>
      </c>
      <c r="AM373">
        <f t="shared" si="85"/>
        <v>49375</v>
      </c>
      <c r="AO373">
        <f>'EOS GE25-F23-WEBLOAD'!AL369</f>
        <v>1746693.5483955499</v>
      </c>
      <c r="AP373">
        <f>'GE25-F23-WEBLOAD'!AL369</f>
        <v>1670823.5483955499</v>
      </c>
      <c r="AQ373">
        <f t="shared" si="86"/>
        <v>75870</v>
      </c>
      <c r="AS373" s="7"/>
    </row>
    <row r="374" spans="1:45" x14ac:dyDescent="0.25">
      <c r="A374">
        <v>4068</v>
      </c>
      <c r="B374">
        <v>7</v>
      </c>
      <c r="C374" t="s">
        <v>679</v>
      </c>
      <c r="D374" s="7">
        <f>'EOS GE24-F23-WEBLOAD'!H370</f>
        <v>4305642</v>
      </c>
      <c r="E374">
        <f>'GE24-F23-WEBLOAD'!H370</f>
        <v>4139762</v>
      </c>
      <c r="F374">
        <f t="shared" si="75"/>
        <v>165880</v>
      </c>
      <c r="H374" s="7">
        <f>'EOS GE24-F23-WEBLOAD'!N370</f>
        <v>0</v>
      </c>
      <c r="I374">
        <v>0</v>
      </c>
      <c r="J374">
        <f t="shared" si="76"/>
        <v>0</v>
      </c>
      <c r="K374" s="7"/>
      <c r="M374" s="7">
        <f>'EOS GE25-F23-WEBLOAD'!H370</f>
        <v>4391899</v>
      </c>
      <c r="N374">
        <f>'GE25-F23-WEBLOAD'!H370</f>
        <v>4139762</v>
      </c>
      <c r="O374">
        <f t="shared" si="77"/>
        <v>252137</v>
      </c>
      <c r="Q374" s="7">
        <f>'EOS GE25-F23-WEBLOAD'!N370</f>
        <v>0</v>
      </c>
      <c r="R374">
        <v>0</v>
      </c>
      <c r="S374">
        <f t="shared" si="78"/>
        <v>0</v>
      </c>
      <c r="T374" s="7"/>
      <c r="U374" s="7">
        <f>'EOS GE25-F23-WEBLOAD'!AA370</f>
        <v>0</v>
      </c>
      <c r="V374" s="7">
        <v>0</v>
      </c>
      <c r="W374" s="7">
        <f t="shared" si="79"/>
        <v>0</v>
      </c>
      <c r="X374" s="7">
        <f>'GE25-F23-WEBLOAD'!AA370</f>
        <v>0</v>
      </c>
      <c r="Y374" s="7">
        <f>'GE25-F23-WEBLOAD'!AI370</f>
        <v>0</v>
      </c>
      <c r="Z374" s="7">
        <f t="shared" si="80"/>
        <v>0</v>
      </c>
      <c r="AA374">
        <f t="shared" si="81"/>
        <v>0</v>
      </c>
      <c r="AC374" s="7">
        <f>'EOS GE24-F23-WEBLOAD'!AA370</f>
        <v>0</v>
      </c>
      <c r="AD374" s="7">
        <f>'EOS GE24-F23-WEBLOAD'!AI370</f>
        <v>0</v>
      </c>
      <c r="AE374" s="7">
        <f t="shared" si="82"/>
        <v>0</v>
      </c>
      <c r="AF374" s="7">
        <f>'GE24-F23-WEBLOAD'!AA370</f>
        <v>0</v>
      </c>
      <c r="AG374" s="7">
        <f>'GE24-F23-WEBLOAD'!AI370</f>
        <v>0</v>
      </c>
      <c r="AH374" s="7">
        <f t="shared" si="83"/>
        <v>0</v>
      </c>
      <c r="AI374">
        <f t="shared" si="84"/>
        <v>0</v>
      </c>
      <c r="AK374">
        <f>'EOS GE24-F23-WEBLOAD'!$AL370</f>
        <v>2159130.4000000004</v>
      </c>
      <c r="AL374">
        <f>'GE24-F23-WEBLOAD'!$AL370</f>
        <v>2085312.4000000004</v>
      </c>
      <c r="AM374">
        <f t="shared" si="85"/>
        <v>73818</v>
      </c>
      <c r="AO374">
        <f>'EOS GE25-F23-WEBLOAD'!AL370</f>
        <v>2223706.27502295</v>
      </c>
      <c r="AP374">
        <f>'GE25-F23-WEBLOAD'!AL370</f>
        <v>2109019.27502295</v>
      </c>
      <c r="AQ374">
        <f t="shared" si="86"/>
        <v>114687</v>
      </c>
      <c r="AS374" s="7"/>
    </row>
    <row r="375" spans="1:45" x14ac:dyDescent="0.25">
      <c r="A375">
        <v>4070</v>
      </c>
      <c r="B375">
        <v>7</v>
      </c>
      <c r="C375" t="s">
        <v>680</v>
      </c>
      <c r="D375" s="7">
        <f>'EOS GE24-F23-WEBLOAD'!H371</f>
        <v>6765396</v>
      </c>
      <c r="E375">
        <f>'GE24-F23-WEBLOAD'!H371</f>
        <v>6504751</v>
      </c>
      <c r="F375">
        <f t="shared" si="75"/>
        <v>260645</v>
      </c>
      <c r="H375" s="7">
        <f>'EOS GE24-F23-WEBLOAD'!N371</f>
        <v>0</v>
      </c>
      <c r="I375">
        <v>0</v>
      </c>
      <c r="J375">
        <f t="shared" si="76"/>
        <v>0</v>
      </c>
      <c r="K375" s="7"/>
      <c r="M375" s="7">
        <f>'EOS GE25-F23-WEBLOAD'!H371</f>
        <v>6900932</v>
      </c>
      <c r="N375">
        <f>'GE25-F23-WEBLOAD'!H371</f>
        <v>6504751</v>
      </c>
      <c r="O375">
        <f t="shared" si="77"/>
        <v>396181</v>
      </c>
      <c r="Q375" s="7">
        <f>'EOS GE25-F23-WEBLOAD'!N371</f>
        <v>0</v>
      </c>
      <c r="R375">
        <v>0</v>
      </c>
      <c r="S375">
        <f t="shared" si="78"/>
        <v>0</v>
      </c>
      <c r="T375" s="7"/>
      <c r="U375" s="7">
        <f>'EOS GE25-F23-WEBLOAD'!AA371</f>
        <v>0</v>
      </c>
      <c r="V375" s="7">
        <v>0</v>
      </c>
      <c r="W375" s="7">
        <f t="shared" si="79"/>
        <v>0</v>
      </c>
      <c r="X375" s="7">
        <f>'GE25-F23-WEBLOAD'!AA371</f>
        <v>0</v>
      </c>
      <c r="Y375" s="7">
        <f>'GE25-F23-WEBLOAD'!AI371</f>
        <v>0</v>
      </c>
      <c r="Z375" s="7">
        <f t="shared" si="80"/>
        <v>0</v>
      </c>
      <c r="AA375">
        <f t="shared" si="81"/>
        <v>0</v>
      </c>
      <c r="AC375" s="7">
        <f>'EOS GE24-F23-WEBLOAD'!AA371</f>
        <v>0</v>
      </c>
      <c r="AD375" s="7">
        <f>'EOS GE24-F23-WEBLOAD'!AI371</f>
        <v>0</v>
      </c>
      <c r="AE375" s="7">
        <f t="shared" si="82"/>
        <v>0</v>
      </c>
      <c r="AF375" s="7">
        <f>'GE24-F23-WEBLOAD'!AA371</f>
        <v>0</v>
      </c>
      <c r="AG375" s="7">
        <f>'GE24-F23-WEBLOAD'!AI371</f>
        <v>0</v>
      </c>
      <c r="AH375" s="7">
        <f t="shared" si="83"/>
        <v>0</v>
      </c>
      <c r="AI375">
        <f t="shared" si="84"/>
        <v>0</v>
      </c>
      <c r="AK375">
        <f>'EOS GE24-F23-WEBLOAD'!$AL371</f>
        <v>3565515.8000000007</v>
      </c>
      <c r="AL375">
        <f>'GE24-F23-WEBLOAD'!$AL371</f>
        <v>3459191.8000000007</v>
      </c>
      <c r="AM375">
        <f t="shared" si="85"/>
        <v>106324</v>
      </c>
      <c r="AO375">
        <f>'EOS GE25-F23-WEBLOAD'!AL371</f>
        <v>3664337.7684796806</v>
      </c>
      <c r="AP375">
        <f>'GE25-F23-WEBLOAD'!AL371</f>
        <v>3498547.7684796806</v>
      </c>
      <c r="AQ375">
        <f t="shared" si="86"/>
        <v>165790</v>
      </c>
      <c r="AS375" s="7"/>
    </row>
    <row r="376" spans="1:45" x14ac:dyDescent="0.25">
      <c r="A376">
        <v>4073</v>
      </c>
      <c r="B376">
        <v>7</v>
      </c>
      <c r="C376" t="s">
        <v>681</v>
      </c>
      <c r="D376" s="7">
        <f>'EOS GE24-F23-WEBLOAD'!H372</f>
        <v>4075798</v>
      </c>
      <c r="E376">
        <f>'GE24-F23-WEBLOAD'!H372</f>
        <v>3918773</v>
      </c>
      <c r="F376">
        <f t="shared" si="75"/>
        <v>157025</v>
      </c>
      <c r="H376" s="7">
        <f>'EOS GE24-F23-WEBLOAD'!N372</f>
        <v>0</v>
      </c>
      <c r="I376">
        <v>0</v>
      </c>
      <c r="J376">
        <f t="shared" si="76"/>
        <v>0</v>
      </c>
      <c r="K376" s="7"/>
      <c r="M376" s="7">
        <f>'EOS GE25-F23-WEBLOAD'!H372</f>
        <v>4230261</v>
      </c>
      <c r="N376">
        <f>'GE25-F23-WEBLOAD'!H372</f>
        <v>3987403</v>
      </c>
      <c r="O376">
        <f t="shared" si="77"/>
        <v>242858</v>
      </c>
      <c r="Q376" s="7">
        <f>'EOS GE25-F23-WEBLOAD'!N372</f>
        <v>0</v>
      </c>
      <c r="R376">
        <v>0</v>
      </c>
      <c r="S376">
        <f t="shared" si="78"/>
        <v>0</v>
      </c>
      <c r="T376" s="7"/>
      <c r="U376" s="7">
        <f>'EOS GE25-F23-WEBLOAD'!AA372</f>
        <v>0</v>
      </c>
      <c r="V376" s="7">
        <v>0</v>
      </c>
      <c r="W376" s="7">
        <f t="shared" si="79"/>
        <v>0</v>
      </c>
      <c r="X376" s="7">
        <f>'GE25-F23-WEBLOAD'!AA372</f>
        <v>0</v>
      </c>
      <c r="Y376" s="7">
        <f>'GE25-F23-WEBLOAD'!AI372</f>
        <v>0</v>
      </c>
      <c r="Z376" s="7">
        <f t="shared" si="80"/>
        <v>0</v>
      </c>
      <c r="AA376">
        <f t="shared" si="81"/>
        <v>0</v>
      </c>
      <c r="AC376" s="7">
        <f>'EOS GE24-F23-WEBLOAD'!AA372</f>
        <v>0</v>
      </c>
      <c r="AD376" s="7">
        <f>'EOS GE24-F23-WEBLOAD'!AI372</f>
        <v>0</v>
      </c>
      <c r="AE376" s="7">
        <f t="shared" si="82"/>
        <v>0</v>
      </c>
      <c r="AF376" s="7">
        <f>'GE24-F23-WEBLOAD'!AA372</f>
        <v>0</v>
      </c>
      <c r="AG376" s="7">
        <f>'GE24-F23-WEBLOAD'!AI372</f>
        <v>0</v>
      </c>
      <c r="AH376" s="7">
        <f t="shared" si="83"/>
        <v>0</v>
      </c>
      <c r="AI376">
        <f t="shared" si="84"/>
        <v>0</v>
      </c>
      <c r="AK376">
        <f>'EOS GE24-F23-WEBLOAD'!$AL372</f>
        <v>2145627</v>
      </c>
      <c r="AL376">
        <f>'GE24-F23-WEBLOAD'!$AL372</f>
        <v>2076947</v>
      </c>
      <c r="AM376">
        <f t="shared" si="85"/>
        <v>68680</v>
      </c>
      <c r="AO376">
        <f>'EOS GE25-F23-WEBLOAD'!AL372</f>
        <v>2230052.5534906499</v>
      </c>
      <c r="AP376">
        <f>'GE25-F23-WEBLOAD'!AL372</f>
        <v>2121722.5534906499</v>
      </c>
      <c r="AQ376">
        <f t="shared" si="86"/>
        <v>108330</v>
      </c>
      <c r="AS376" s="7"/>
    </row>
    <row r="377" spans="1:45" x14ac:dyDescent="0.25">
      <c r="A377">
        <v>4074</v>
      </c>
      <c r="B377">
        <v>7</v>
      </c>
      <c r="C377" t="s">
        <v>682</v>
      </c>
      <c r="D377" s="7">
        <f>'EOS GE24-F23-WEBLOAD'!H373</f>
        <v>3287763</v>
      </c>
      <c r="E377">
        <f>'GE24-F23-WEBLOAD'!H373</f>
        <v>3161098</v>
      </c>
      <c r="F377">
        <f t="shared" si="75"/>
        <v>126665</v>
      </c>
      <c r="H377" s="7">
        <f>'EOS GE24-F23-WEBLOAD'!N373</f>
        <v>2979</v>
      </c>
      <c r="I377">
        <v>2801</v>
      </c>
      <c r="J377">
        <f t="shared" si="76"/>
        <v>178</v>
      </c>
      <c r="K377" s="7"/>
      <c r="M377" s="7">
        <f>'EOS GE25-F23-WEBLOAD'!H373</f>
        <v>3353629</v>
      </c>
      <c r="N377">
        <f>'GE25-F23-WEBLOAD'!H373</f>
        <v>3161098</v>
      </c>
      <c r="O377">
        <f t="shared" si="77"/>
        <v>192531</v>
      </c>
      <c r="Q377" s="7">
        <f>'EOS GE25-F23-WEBLOAD'!N373</f>
        <v>3019</v>
      </c>
      <c r="R377">
        <v>2850</v>
      </c>
      <c r="S377">
        <f t="shared" si="78"/>
        <v>169</v>
      </c>
      <c r="T377" s="7"/>
      <c r="U377" s="7">
        <f>'EOS GE25-F23-WEBLOAD'!AA373</f>
        <v>0</v>
      </c>
      <c r="V377" s="7">
        <v>0</v>
      </c>
      <c r="W377" s="7">
        <f t="shared" si="79"/>
        <v>0</v>
      </c>
      <c r="X377" s="7">
        <f>'GE25-F23-WEBLOAD'!AA373</f>
        <v>0</v>
      </c>
      <c r="Y377" s="7">
        <f>'GE25-F23-WEBLOAD'!AI373</f>
        <v>0</v>
      </c>
      <c r="Z377" s="7">
        <f t="shared" si="80"/>
        <v>0</v>
      </c>
      <c r="AA377">
        <f t="shared" si="81"/>
        <v>0</v>
      </c>
      <c r="AC377" s="7">
        <f>'EOS GE24-F23-WEBLOAD'!AA373</f>
        <v>0</v>
      </c>
      <c r="AD377" s="7">
        <f>'EOS GE24-F23-WEBLOAD'!AI373</f>
        <v>0</v>
      </c>
      <c r="AE377" s="7">
        <f t="shared" si="82"/>
        <v>0</v>
      </c>
      <c r="AF377" s="7">
        <f>'GE24-F23-WEBLOAD'!AA373</f>
        <v>0</v>
      </c>
      <c r="AG377" s="7">
        <f>'GE24-F23-WEBLOAD'!AI373</f>
        <v>0</v>
      </c>
      <c r="AH377" s="7">
        <f t="shared" si="83"/>
        <v>0</v>
      </c>
      <c r="AI377">
        <f t="shared" si="84"/>
        <v>0</v>
      </c>
      <c r="AK377">
        <f>'EOS GE24-F23-WEBLOAD'!$AL373</f>
        <v>844074.39999999991</v>
      </c>
      <c r="AL377">
        <f>'GE24-F23-WEBLOAD'!$AL373</f>
        <v>817694.39999999991</v>
      </c>
      <c r="AM377">
        <f t="shared" si="85"/>
        <v>26380</v>
      </c>
      <c r="AO377">
        <f>'EOS GE25-F23-WEBLOAD'!AL373</f>
        <v>796784.87550935987</v>
      </c>
      <c r="AP377">
        <f>'GE25-F23-WEBLOAD'!AL373</f>
        <v>759614.87550935987</v>
      </c>
      <c r="AQ377">
        <f t="shared" si="86"/>
        <v>37170</v>
      </c>
      <c r="AS377" s="7"/>
    </row>
    <row r="378" spans="1:45" x14ac:dyDescent="0.25">
      <c r="A378">
        <v>4075</v>
      </c>
      <c r="B378">
        <v>7</v>
      </c>
      <c r="C378" t="s">
        <v>683</v>
      </c>
      <c r="D378" s="7">
        <f>'EOS GE24-F23-WEBLOAD'!H374</f>
        <v>2169952</v>
      </c>
      <c r="E378">
        <f>'GE24-F23-WEBLOAD'!H374</f>
        <v>2086352</v>
      </c>
      <c r="F378">
        <f t="shared" si="75"/>
        <v>83600</v>
      </c>
      <c r="H378" s="7">
        <f>'EOS GE24-F23-WEBLOAD'!N374</f>
        <v>0</v>
      </c>
      <c r="I378">
        <v>0</v>
      </c>
      <c r="J378">
        <f t="shared" si="76"/>
        <v>0</v>
      </c>
      <c r="K378" s="7"/>
      <c r="M378" s="7">
        <f>'EOS GE25-F23-WEBLOAD'!H374</f>
        <v>1785301</v>
      </c>
      <c r="N378">
        <f>'GE25-F23-WEBLOAD'!H374</f>
        <v>1682808</v>
      </c>
      <c r="O378">
        <f t="shared" si="77"/>
        <v>102493</v>
      </c>
      <c r="Q378" s="7">
        <f>'EOS GE25-F23-WEBLOAD'!N374</f>
        <v>0</v>
      </c>
      <c r="R378">
        <v>0</v>
      </c>
      <c r="S378">
        <f t="shared" si="78"/>
        <v>0</v>
      </c>
      <c r="T378" s="7"/>
      <c r="U378" s="7">
        <f>'EOS GE25-F23-WEBLOAD'!AA374</f>
        <v>0</v>
      </c>
      <c r="V378" s="7">
        <v>0</v>
      </c>
      <c r="W378" s="7">
        <f t="shared" si="79"/>
        <v>0</v>
      </c>
      <c r="X378" s="7">
        <f>'GE25-F23-WEBLOAD'!AA374</f>
        <v>0</v>
      </c>
      <c r="Y378" s="7">
        <f>'GE25-F23-WEBLOAD'!AI374</f>
        <v>0</v>
      </c>
      <c r="Z378" s="7">
        <f t="shared" si="80"/>
        <v>0</v>
      </c>
      <c r="AA378">
        <f t="shared" si="81"/>
        <v>0</v>
      </c>
      <c r="AC378" s="7">
        <f>'EOS GE24-F23-WEBLOAD'!AA374</f>
        <v>0</v>
      </c>
      <c r="AD378" s="7">
        <f>'EOS GE24-F23-WEBLOAD'!AI374</f>
        <v>0</v>
      </c>
      <c r="AE378" s="7">
        <f t="shared" si="82"/>
        <v>0</v>
      </c>
      <c r="AF378" s="7">
        <f>'GE24-F23-WEBLOAD'!AA374</f>
        <v>0</v>
      </c>
      <c r="AG378" s="7">
        <f>'GE24-F23-WEBLOAD'!AI374</f>
        <v>0</v>
      </c>
      <c r="AH378" s="7">
        <f t="shared" si="83"/>
        <v>0</v>
      </c>
      <c r="AI378">
        <f t="shared" si="84"/>
        <v>0</v>
      </c>
      <c r="AK378">
        <f>'EOS GE24-F23-WEBLOAD'!$AL374</f>
        <v>276263</v>
      </c>
      <c r="AL378">
        <f>'GE24-F23-WEBLOAD'!$AL374</f>
        <v>271344</v>
      </c>
      <c r="AM378">
        <f t="shared" si="85"/>
        <v>4919</v>
      </c>
      <c r="AO378">
        <f>'EOS GE25-F23-WEBLOAD'!AL374</f>
        <v>353240.97155776992</v>
      </c>
      <c r="AP378">
        <f>'GE25-F23-WEBLOAD'!AL374</f>
        <v>340154.97155777016</v>
      </c>
      <c r="AQ378">
        <f t="shared" si="86"/>
        <v>13085.999999999767</v>
      </c>
      <c r="AS378" s="7"/>
    </row>
    <row r="379" spans="1:45" x14ac:dyDescent="0.25">
      <c r="A379">
        <v>4078</v>
      </c>
      <c r="B379">
        <v>7</v>
      </c>
      <c r="C379" t="s">
        <v>684</v>
      </c>
      <c r="D379" s="7">
        <f>'EOS GE24-F23-WEBLOAD'!H375</f>
        <v>8020257</v>
      </c>
      <c r="E379">
        <f>'GE24-F23-WEBLOAD'!H375</f>
        <v>7711267</v>
      </c>
      <c r="F379">
        <f t="shared" si="75"/>
        <v>308990</v>
      </c>
      <c r="H379" s="7">
        <f>'EOS GE24-F23-WEBLOAD'!N375</f>
        <v>0</v>
      </c>
      <c r="I379">
        <v>0</v>
      </c>
      <c r="J379">
        <f t="shared" si="76"/>
        <v>0</v>
      </c>
      <c r="K379" s="7"/>
      <c r="M379" s="7">
        <f>'EOS GE25-F23-WEBLOAD'!H375</f>
        <v>8180932</v>
      </c>
      <c r="N379">
        <f>'GE25-F23-WEBLOAD'!H375</f>
        <v>7711267</v>
      </c>
      <c r="O379">
        <f t="shared" si="77"/>
        <v>469665</v>
      </c>
      <c r="Q379" s="7">
        <f>'EOS GE25-F23-WEBLOAD'!N375</f>
        <v>0</v>
      </c>
      <c r="R379">
        <v>0</v>
      </c>
      <c r="S379">
        <f t="shared" si="78"/>
        <v>0</v>
      </c>
      <c r="T379" s="7"/>
      <c r="U379" s="7">
        <f>'EOS GE25-F23-WEBLOAD'!AA375</f>
        <v>0</v>
      </c>
      <c r="V379" s="7">
        <v>0</v>
      </c>
      <c r="W379" s="7">
        <f t="shared" si="79"/>
        <v>0</v>
      </c>
      <c r="X379" s="7">
        <f>'GE25-F23-WEBLOAD'!AA375</f>
        <v>0</v>
      </c>
      <c r="Y379" s="7">
        <f>'GE25-F23-WEBLOAD'!AI375</f>
        <v>0</v>
      </c>
      <c r="Z379" s="7">
        <f t="shared" si="80"/>
        <v>0</v>
      </c>
      <c r="AA379">
        <f t="shared" si="81"/>
        <v>0</v>
      </c>
      <c r="AC379" s="7">
        <f>'EOS GE24-F23-WEBLOAD'!AA375</f>
        <v>0</v>
      </c>
      <c r="AD379" s="7">
        <f>'EOS GE24-F23-WEBLOAD'!AI375</f>
        <v>0</v>
      </c>
      <c r="AE379" s="7">
        <f t="shared" si="82"/>
        <v>0</v>
      </c>
      <c r="AF379" s="7">
        <f>'GE24-F23-WEBLOAD'!AA375</f>
        <v>0</v>
      </c>
      <c r="AG379" s="7">
        <f>'GE24-F23-WEBLOAD'!AI375</f>
        <v>0</v>
      </c>
      <c r="AH379" s="7">
        <f t="shared" si="83"/>
        <v>0</v>
      </c>
      <c r="AI379">
        <f t="shared" si="84"/>
        <v>0</v>
      </c>
      <c r="AK379">
        <f>'EOS GE24-F23-WEBLOAD'!$AL375</f>
        <v>4926934.4000000004</v>
      </c>
      <c r="AL379">
        <f>'GE24-F23-WEBLOAD'!$AL375</f>
        <v>4776674.4000000004</v>
      </c>
      <c r="AM379">
        <f t="shared" si="85"/>
        <v>150260</v>
      </c>
      <c r="AO379">
        <f>'EOS GE25-F23-WEBLOAD'!AL375</f>
        <v>5084578.74063522</v>
      </c>
      <c r="AP379">
        <f>'GE25-F23-WEBLOAD'!AL375</f>
        <v>4850868.74063522</v>
      </c>
      <c r="AQ379">
        <f t="shared" si="86"/>
        <v>233710</v>
      </c>
      <c r="AS379" s="7"/>
    </row>
    <row r="380" spans="1:45" x14ac:dyDescent="0.25">
      <c r="A380">
        <v>4079</v>
      </c>
      <c r="B380">
        <v>7</v>
      </c>
      <c r="C380" t="s">
        <v>685</v>
      </c>
      <c r="D380" s="7">
        <f>'EOS GE24-F23-WEBLOAD'!H376</f>
        <v>2719578</v>
      </c>
      <c r="E380">
        <f>'GE24-F23-WEBLOAD'!H376</f>
        <v>2614803</v>
      </c>
      <c r="F380">
        <f t="shared" si="75"/>
        <v>104775</v>
      </c>
      <c r="H380" s="7">
        <f>'EOS GE24-F23-WEBLOAD'!N376</f>
        <v>0</v>
      </c>
      <c r="I380">
        <v>0</v>
      </c>
      <c r="J380">
        <f t="shared" si="76"/>
        <v>0</v>
      </c>
      <c r="K380" s="7"/>
      <c r="M380" s="7">
        <f>'EOS GE25-F23-WEBLOAD'!H376</f>
        <v>2836678</v>
      </c>
      <c r="N380">
        <f>'GE25-F23-WEBLOAD'!H376</f>
        <v>2673825</v>
      </c>
      <c r="O380">
        <f t="shared" si="77"/>
        <v>162853</v>
      </c>
      <c r="Q380" s="7">
        <f>'EOS GE25-F23-WEBLOAD'!N376</f>
        <v>0</v>
      </c>
      <c r="R380">
        <v>0</v>
      </c>
      <c r="S380">
        <f t="shared" si="78"/>
        <v>0</v>
      </c>
      <c r="T380" s="7"/>
      <c r="U380" s="7">
        <f>'EOS GE25-F23-WEBLOAD'!AA376</f>
        <v>0</v>
      </c>
      <c r="V380" s="7">
        <v>0</v>
      </c>
      <c r="W380" s="7">
        <f t="shared" si="79"/>
        <v>0</v>
      </c>
      <c r="X380" s="7">
        <f>'GE25-F23-WEBLOAD'!AA376</f>
        <v>0</v>
      </c>
      <c r="Y380" s="7">
        <f>'GE25-F23-WEBLOAD'!AI376</f>
        <v>0</v>
      </c>
      <c r="Z380" s="7">
        <f t="shared" si="80"/>
        <v>0</v>
      </c>
      <c r="AA380">
        <f t="shared" si="81"/>
        <v>0</v>
      </c>
      <c r="AC380" s="7">
        <f>'EOS GE24-F23-WEBLOAD'!AA376</f>
        <v>0</v>
      </c>
      <c r="AD380" s="7">
        <f>'EOS GE24-F23-WEBLOAD'!AI376</f>
        <v>0</v>
      </c>
      <c r="AE380" s="7">
        <f t="shared" si="82"/>
        <v>0</v>
      </c>
      <c r="AF380" s="7">
        <f>'GE24-F23-WEBLOAD'!AA376</f>
        <v>0</v>
      </c>
      <c r="AG380" s="7">
        <f>'GE24-F23-WEBLOAD'!AI376</f>
        <v>0</v>
      </c>
      <c r="AH380" s="7">
        <f t="shared" si="83"/>
        <v>0</v>
      </c>
      <c r="AI380">
        <f t="shared" si="84"/>
        <v>0</v>
      </c>
      <c r="AK380">
        <f>'EOS GE24-F23-WEBLOAD'!$AL376</f>
        <v>1060493</v>
      </c>
      <c r="AL380">
        <f>'GE24-F23-WEBLOAD'!$AL376</f>
        <v>1021441</v>
      </c>
      <c r="AM380">
        <f t="shared" si="85"/>
        <v>39052</v>
      </c>
      <c r="AO380">
        <f>'EOS GE25-F23-WEBLOAD'!AL376</f>
        <v>1126983.20325875</v>
      </c>
      <c r="AP380">
        <f>'GE25-F23-WEBLOAD'!AL376</f>
        <v>1064683.20325875</v>
      </c>
      <c r="AQ380">
        <f t="shared" si="86"/>
        <v>62300</v>
      </c>
      <c r="AS380" s="7"/>
    </row>
    <row r="381" spans="1:45" x14ac:dyDescent="0.25">
      <c r="A381">
        <v>4080</v>
      </c>
      <c r="B381">
        <v>7</v>
      </c>
      <c r="C381" t="s">
        <v>686</v>
      </c>
      <c r="D381" s="7">
        <f>'EOS GE24-F23-WEBLOAD'!H377</f>
        <v>359755</v>
      </c>
      <c r="E381">
        <f>'GE24-F23-WEBLOAD'!H377</f>
        <v>345895</v>
      </c>
      <c r="F381">
        <f t="shared" si="75"/>
        <v>13860</v>
      </c>
      <c r="H381" s="7">
        <f>'EOS GE24-F23-WEBLOAD'!N377</f>
        <v>10801</v>
      </c>
      <c r="I381">
        <v>10154</v>
      </c>
      <c r="J381">
        <f t="shared" si="76"/>
        <v>647</v>
      </c>
      <c r="K381" s="7"/>
      <c r="M381" s="7">
        <f>'EOS GE25-F23-WEBLOAD'!H377</f>
        <v>393174</v>
      </c>
      <c r="N381">
        <f>'GE25-F23-WEBLOAD'!H377</f>
        <v>370602</v>
      </c>
      <c r="O381">
        <f t="shared" si="77"/>
        <v>22572</v>
      </c>
      <c r="Q381" s="7">
        <f>'EOS GE25-F23-WEBLOAD'!N377</f>
        <v>11729</v>
      </c>
      <c r="R381">
        <v>11070</v>
      </c>
      <c r="S381">
        <f t="shared" si="78"/>
        <v>659</v>
      </c>
      <c r="T381" s="7"/>
      <c r="U381" s="7">
        <f>'EOS GE25-F23-WEBLOAD'!AA377</f>
        <v>0</v>
      </c>
      <c r="V381" s="7">
        <v>0</v>
      </c>
      <c r="W381" s="7">
        <f t="shared" si="79"/>
        <v>0</v>
      </c>
      <c r="X381" s="7">
        <f>'GE25-F23-WEBLOAD'!AA377</f>
        <v>0</v>
      </c>
      <c r="Y381" s="7">
        <f>'GE25-F23-WEBLOAD'!AI377</f>
        <v>0</v>
      </c>
      <c r="Z381" s="7">
        <f t="shared" si="80"/>
        <v>0</v>
      </c>
      <c r="AA381">
        <f t="shared" si="81"/>
        <v>0</v>
      </c>
      <c r="AC381" s="7">
        <f>'EOS GE24-F23-WEBLOAD'!AA377</f>
        <v>0</v>
      </c>
      <c r="AD381" s="7">
        <f>'EOS GE24-F23-WEBLOAD'!AI377</f>
        <v>0</v>
      </c>
      <c r="AE381" s="7">
        <f t="shared" si="82"/>
        <v>0</v>
      </c>
      <c r="AF381" s="7">
        <f>'GE24-F23-WEBLOAD'!AA377</f>
        <v>0</v>
      </c>
      <c r="AG381" s="7">
        <f>'GE24-F23-WEBLOAD'!AI377</f>
        <v>0</v>
      </c>
      <c r="AH381" s="7">
        <f t="shared" si="83"/>
        <v>0</v>
      </c>
      <c r="AI381">
        <f t="shared" si="84"/>
        <v>0</v>
      </c>
      <c r="AK381">
        <f>'EOS GE24-F23-WEBLOAD'!$AL377</f>
        <v>133698.20000000001</v>
      </c>
      <c r="AL381">
        <f>'GE24-F23-WEBLOAD'!$AL377</f>
        <v>129169.20000000001</v>
      </c>
      <c r="AM381">
        <f t="shared" si="85"/>
        <v>4529</v>
      </c>
      <c r="AO381">
        <f>'EOS GE25-F23-WEBLOAD'!AL377</f>
        <v>147846.35900493001</v>
      </c>
      <c r="AP381">
        <f>'GE25-F23-WEBLOAD'!AL377</f>
        <v>140260.35900493001</v>
      </c>
      <c r="AQ381">
        <f t="shared" si="86"/>
        <v>7586</v>
      </c>
      <c r="AS381" s="7"/>
    </row>
    <row r="382" spans="1:45" x14ac:dyDescent="0.25">
      <c r="A382">
        <v>4081</v>
      </c>
      <c r="B382">
        <v>7</v>
      </c>
      <c r="C382" t="s">
        <v>687</v>
      </c>
      <c r="D382" s="7">
        <f>'EOS GE24-F23-WEBLOAD'!H378</f>
        <v>458260</v>
      </c>
      <c r="E382">
        <f>'GE24-F23-WEBLOAD'!H378</f>
        <v>440605</v>
      </c>
      <c r="F382">
        <f t="shared" si="75"/>
        <v>17655</v>
      </c>
      <c r="H382" s="7">
        <f>'EOS GE24-F23-WEBLOAD'!N378</f>
        <v>7974</v>
      </c>
      <c r="I382">
        <v>7496</v>
      </c>
      <c r="J382">
        <f t="shared" si="76"/>
        <v>478</v>
      </c>
      <c r="K382" s="7"/>
      <c r="M382" s="7">
        <f>'EOS GE25-F23-WEBLOAD'!H378</f>
        <v>476177</v>
      </c>
      <c r="N382">
        <f>'GE25-F23-WEBLOAD'!H378</f>
        <v>448840</v>
      </c>
      <c r="O382">
        <f t="shared" si="77"/>
        <v>27337</v>
      </c>
      <c r="Q382" s="7">
        <f>'EOS GE25-F23-WEBLOAD'!N378</f>
        <v>8232</v>
      </c>
      <c r="R382">
        <v>7770</v>
      </c>
      <c r="S382">
        <f t="shared" si="78"/>
        <v>462</v>
      </c>
      <c r="T382" s="7"/>
      <c r="U382" s="7">
        <f>'EOS GE25-F23-WEBLOAD'!AA378</f>
        <v>0</v>
      </c>
      <c r="V382" s="7">
        <v>0</v>
      </c>
      <c r="W382" s="7">
        <f t="shared" si="79"/>
        <v>0</v>
      </c>
      <c r="X382" s="7">
        <f>'GE25-F23-WEBLOAD'!AA378</f>
        <v>0</v>
      </c>
      <c r="Y382" s="7">
        <f>'GE25-F23-WEBLOAD'!AI378</f>
        <v>0</v>
      </c>
      <c r="Z382" s="7">
        <f t="shared" si="80"/>
        <v>0</v>
      </c>
      <c r="AA382">
        <f t="shared" si="81"/>
        <v>0</v>
      </c>
      <c r="AC382" s="7">
        <f>'EOS GE24-F23-WEBLOAD'!AA378</f>
        <v>0</v>
      </c>
      <c r="AD382" s="7">
        <f>'EOS GE24-F23-WEBLOAD'!AI378</f>
        <v>0</v>
      </c>
      <c r="AE382" s="7">
        <f t="shared" si="82"/>
        <v>0</v>
      </c>
      <c r="AF382" s="7">
        <f>'GE24-F23-WEBLOAD'!AA378</f>
        <v>0</v>
      </c>
      <c r="AG382" s="7">
        <f>'GE24-F23-WEBLOAD'!AI378</f>
        <v>0</v>
      </c>
      <c r="AH382" s="7">
        <f t="shared" si="83"/>
        <v>0</v>
      </c>
      <c r="AI382">
        <f t="shared" si="84"/>
        <v>0</v>
      </c>
      <c r="AK382">
        <f>'EOS GE24-F23-WEBLOAD'!$AL378</f>
        <v>158665.59999999998</v>
      </c>
      <c r="AL382">
        <f>'GE24-F23-WEBLOAD'!$AL378</f>
        <v>153172.59999999998</v>
      </c>
      <c r="AM382">
        <f t="shared" si="85"/>
        <v>5493</v>
      </c>
      <c r="AO382">
        <f>'EOS GE25-F23-WEBLOAD'!AL378</f>
        <v>166480.68578782002</v>
      </c>
      <c r="AP382">
        <f>'GE25-F23-WEBLOAD'!AL378</f>
        <v>157698.68578782002</v>
      </c>
      <c r="AQ382">
        <f t="shared" si="86"/>
        <v>8782</v>
      </c>
      <c r="AS382" s="7"/>
    </row>
    <row r="383" spans="1:45" x14ac:dyDescent="0.25">
      <c r="A383">
        <v>4082</v>
      </c>
      <c r="B383">
        <v>7</v>
      </c>
      <c r="C383" t="s">
        <v>688</v>
      </c>
      <c r="D383" s="7">
        <f>'EOS GE24-F23-WEBLOAD'!H379</f>
        <v>2598232</v>
      </c>
      <c r="E383">
        <f>'GE24-F23-WEBLOAD'!H379</f>
        <v>2498132</v>
      </c>
      <c r="F383">
        <f t="shared" si="75"/>
        <v>100100</v>
      </c>
      <c r="H383" s="7">
        <f>'EOS GE24-F23-WEBLOAD'!N379</f>
        <v>0</v>
      </c>
      <c r="I383">
        <v>0</v>
      </c>
      <c r="J383">
        <f t="shared" si="76"/>
        <v>0</v>
      </c>
      <c r="K383" s="7"/>
      <c r="M383" s="7">
        <f>'EOS GE25-F23-WEBLOAD'!H379</f>
        <v>2650284</v>
      </c>
      <c r="N383">
        <f>'GE25-F23-WEBLOAD'!H379</f>
        <v>2498132</v>
      </c>
      <c r="O383">
        <f t="shared" si="77"/>
        <v>152152</v>
      </c>
      <c r="Q383" s="7">
        <f>'EOS GE25-F23-WEBLOAD'!N379</f>
        <v>0</v>
      </c>
      <c r="R383">
        <v>0</v>
      </c>
      <c r="S383">
        <f t="shared" si="78"/>
        <v>0</v>
      </c>
      <c r="T383" s="7"/>
      <c r="U383" s="7">
        <f>'EOS GE25-F23-WEBLOAD'!AA379</f>
        <v>0</v>
      </c>
      <c r="V383" s="7">
        <v>0</v>
      </c>
      <c r="W383" s="7">
        <f t="shared" si="79"/>
        <v>0</v>
      </c>
      <c r="X383" s="7">
        <f>'GE25-F23-WEBLOAD'!AA379</f>
        <v>0</v>
      </c>
      <c r="Y383" s="7">
        <f>'GE25-F23-WEBLOAD'!AI379</f>
        <v>0</v>
      </c>
      <c r="Z383" s="7">
        <f t="shared" si="80"/>
        <v>0</v>
      </c>
      <c r="AA383">
        <f t="shared" si="81"/>
        <v>0</v>
      </c>
      <c r="AC383" s="7">
        <f>'EOS GE24-F23-WEBLOAD'!AA379</f>
        <v>0</v>
      </c>
      <c r="AD383" s="7">
        <f>'EOS GE24-F23-WEBLOAD'!AI379</f>
        <v>0</v>
      </c>
      <c r="AE383" s="7">
        <f t="shared" si="82"/>
        <v>0</v>
      </c>
      <c r="AF383" s="7">
        <f>'GE24-F23-WEBLOAD'!AA379</f>
        <v>0</v>
      </c>
      <c r="AG383" s="7">
        <f>'GE24-F23-WEBLOAD'!AI379</f>
        <v>0</v>
      </c>
      <c r="AH383" s="7">
        <f t="shared" si="83"/>
        <v>0</v>
      </c>
      <c r="AI383">
        <f t="shared" si="84"/>
        <v>0</v>
      </c>
      <c r="AK383">
        <f>'EOS GE24-F23-WEBLOAD'!$AL379</f>
        <v>1344933</v>
      </c>
      <c r="AL383">
        <f>'GE24-F23-WEBLOAD'!$AL379</f>
        <v>1299535</v>
      </c>
      <c r="AM383">
        <f t="shared" si="85"/>
        <v>45398</v>
      </c>
      <c r="AO383">
        <f>'EOS GE25-F23-WEBLOAD'!AL379</f>
        <v>701751.20077842986</v>
      </c>
      <c r="AP383">
        <f>'GE25-F23-WEBLOAD'!AL379</f>
        <v>668819.20077842986</v>
      </c>
      <c r="AQ383">
        <f t="shared" si="86"/>
        <v>32932</v>
      </c>
      <c r="AS383" s="7"/>
    </row>
    <row r="384" spans="1:45" x14ac:dyDescent="0.25">
      <c r="A384">
        <v>4083</v>
      </c>
      <c r="B384">
        <v>7</v>
      </c>
      <c r="C384" t="s">
        <v>689</v>
      </c>
      <c r="D384" s="7">
        <f>'EOS GE24-F23-WEBLOAD'!H380</f>
        <v>692386</v>
      </c>
      <c r="E384">
        <f>'GE24-F23-WEBLOAD'!H380</f>
        <v>665711</v>
      </c>
      <c r="F384">
        <f t="shared" si="75"/>
        <v>26675</v>
      </c>
      <c r="H384" s="7">
        <f>'EOS GE24-F23-WEBLOAD'!N380</f>
        <v>18545</v>
      </c>
      <c r="I384">
        <v>17433</v>
      </c>
      <c r="J384">
        <f t="shared" si="76"/>
        <v>1112</v>
      </c>
      <c r="K384" s="7"/>
      <c r="M384" s="7">
        <f>'EOS GE25-F23-WEBLOAD'!H380</f>
        <v>706257</v>
      </c>
      <c r="N384">
        <f>'GE25-F23-WEBLOAD'!H380</f>
        <v>665711</v>
      </c>
      <c r="O384">
        <f t="shared" si="77"/>
        <v>40546</v>
      </c>
      <c r="Q384" s="7">
        <f>'EOS GE25-F23-WEBLOAD'!N380</f>
        <v>18794</v>
      </c>
      <c r="R384">
        <v>17739</v>
      </c>
      <c r="S384">
        <f t="shared" si="78"/>
        <v>1055</v>
      </c>
      <c r="T384" s="7"/>
      <c r="U384" s="7">
        <f>'EOS GE25-F23-WEBLOAD'!AA380</f>
        <v>0</v>
      </c>
      <c r="V384" s="7">
        <v>0</v>
      </c>
      <c r="W384" s="7">
        <f t="shared" si="79"/>
        <v>0</v>
      </c>
      <c r="X384" s="7">
        <f>'GE25-F23-WEBLOAD'!AA380</f>
        <v>0</v>
      </c>
      <c r="Y384" s="7">
        <f>'GE25-F23-WEBLOAD'!AI380</f>
        <v>0</v>
      </c>
      <c r="Z384" s="7">
        <f t="shared" si="80"/>
        <v>0</v>
      </c>
      <c r="AA384">
        <f t="shared" si="81"/>
        <v>0</v>
      </c>
      <c r="AC384" s="7">
        <f>'EOS GE24-F23-WEBLOAD'!AA380</f>
        <v>0</v>
      </c>
      <c r="AD384" s="7">
        <f>'EOS GE24-F23-WEBLOAD'!AI380</f>
        <v>0</v>
      </c>
      <c r="AE384" s="7">
        <f t="shared" si="82"/>
        <v>0</v>
      </c>
      <c r="AF384" s="7">
        <f>'GE24-F23-WEBLOAD'!AA380</f>
        <v>0</v>
      </c>
      <c r="AG384" s="7">
        <f>'GE24-F23-WEBLOAD'!AI380</f>
        <v>0</v>
      </c>
      <c r="AH384" s="7">
        <f t="shared" si="83"/>
        <v>0</v>
      </c>
      <c r="AI384">
        <f t="shared" si="84"/>
        <v>0</v>
      </c>
      <c r="AK384">
        <f>'EOS GE24-F23-WEBLOAD'!$AL380</f>
        <v>22009</v>
      </c>
      <c r="AL384">
        <f>'GE24-F23-WEBLOAD'!$AL380</f>
        <v>22808</v>
      </c>
      <c r="AM384">
        <f t="shared" si="85"/>
        <v>-799</v>
      </c>
      <c r="AO384">
        <f>'EOS GE25-F23-WEBLOAD'!AL380</f>
        <v>21904.825033219997</v>
      </c>
      <c r="AP384">
        <f>'GE25-F23-WEBLOAD'!AL380</f>
        <v>23105.825033219997</v>
      </c>
      <c r="AQ384">
        <f t="shared" si="86"/>
        <v>-1201</v>
      </c>
      <c r="AS384" s="7"/>
    </row>
    <row r="385" spans="1:45" x14ac:dyDescent="0.25">
      <c r="A385">
        <v>4084</v>
      </c>
      <c r="B385">
        <v>7</v>
      </c>
      <c r="C385" t="s">
        <v>690</v>
      </c>
      <c r="D385" s="7">
        <f>'EOS GE24-F23-WEBLOAD'!H381</f>
        <v>2569680</v>
      </c>
      <c r="E385">
        <f>'GE24-F23-WEBLOAD'!H381</f>
        <v>2470680</v>
      </c>
      <c r="F385">
        <f t="shared" si="75"/>
        <v>99000</v>
      </c>
      <c r="H385" s="7">
        <f>'EOS GE24-F23-WEBLOAD'!N381</f>
        <v>222874</v>
      </c>
      <c r="I385">
        <v>209510</v>
      </c>
      <c r="J385">
        <f t="shared" si="76"/>
        <v>13364</v>
      </c>
      <c r="K385" s="7"/>
      <c r="M385" s="7">
        <f>'EOS GE25-F23-WEBLOAD'!H381</f>
        <v>2511945</v>
      </c>
      <c r="N385">
        <f>'GE25-F23-WEBLOAD'!H381</f>
        <v>2367735</v>
      </c>
      <c r="O385">
        <f t="shared" si="77"/>
        <v>144210</v>
      </c>
      <c r="Q385" s="7">
        <f>'EOS GE25-F23-WEBLOAD'!N381</f>
        <v>216458</v>
      </c>
      <c r="R385">
        <v>204307</v>
      </c>
      <c r="S385">
        <f t="shared" si="78"/>
        <v>12151</v>
      </c>
      <c r="T385" s="7"/>
      <c r="U385" s="7">
        <f>'EOS GE25-F23-WEBLOAD'!AA381</f>
        <v>0</v>
      </c>
      <c r="V385" s="7">
        <v>0</v>
      </c>
      <c r="W385" s="7">
        <f t="shared" si="79"/>
        <v>0</v>
      </c>
      <c r="X385" s="7">
        <f>'GE25-F23-WEBLOAD'!AA381</f>
        <v>0</v>
      </c>
      <c r="Y385" s="7">
        <f>'GE25-F23-WEBLOAD'!AI381</f>
        <v>0</v>
      </c>
      <c r="Z385" s="7">
        <f t="shared" si="80"/>
        <v>0</v>
      </c>
      <c r="AA385">
        <f t="shared" si="81"/>
        <v>0</v>
      </c>
      <c r="AC385" s="7">
        <f>'EOS GE24-F23-WEBLOAD'!AA381</f>
        <v>0</v>
      </c>
      <c r="AD385" s="7">
        <f>'EOS GE24-F23-WEBLOAD'!AI381</f>
        <v>0</v>
      </c>
      <c r="AE385" s="7">
        <f t="shared" si="82"/>
        <v>0</v>
      </c>
      <c r="AF385" s="7">
        <f>'GE24-F23-WEBLOAD'!AA381</f>
        <v>0</v>
      </c>
      <c r="AG385" s="7">
        <f>'GE24-F23-WEBLOAD'!AI381</f>
        <v>0</v>
      </c>
      <c r="AH385" s="7">
        <f t="shared" si="83"/>
        <v>0</v>
      </c>
      <c r="AI385">
        <f t="shared" si="84"/>
        <v>0</v>
      </c>
      <c r="AK385">
        <f>'EOS GE24-F23-WEBLOAD'!$AL381</f>
        <v>519461</v>
      </c>
      <c r="AL385">
        <f>'GE24-F23-WEBLOAD'!$AL381</f>
        <v>505812</v>
      </c>
      <c r="AM385">
        <f t="shared" si="85"/>
        <v>13649</v>
      </c>
      <c r="AO385">
        <f>'EOS GE25-F23-WEBLOAD'!AL381</f>
        <v>535613.21807551011</v>
      </c>
      <c r="AP385">
        <f>'GE25-F23-WEBLOAD'!AL381</f>
        <v>516435.21807551011</v>
      </c>
      <c r="AQ385">
        <f t="shared" si="86"/>
        <v>19178</v>
      </c>
      <c r="AS385" s="7"/>
    </row>
    <row r="386" spans="1:45" x14ac:dyDescent="0.25">
      <c r="A386">
        <v>4085</v>
      </c>
      <c r="B386">
        <v>7</v>
      </c>
      <c r="C386" t="s">
        <v>691</v>
      </c>
      <c r="D386" s="7">
        <f>'EOS GE24-F23-WEBLOAD'!H382</f>
        <v>1884432</v>
      </c>
      <c r="E386">
        <f>'GE24-F23-WEBLOAD'!H382</f>
        <v>1811832</v>
      </c>
      <c r="F386">
        <f t="shared" si="75"/>
        <v>72600</v>
      </c>
      <c r="H386" s="7">
        <f>'EOS GE24-F23-WEBLOAD'!N382</f>
        <v>28032</v>
      </c>
      <c r="I386">
        <v>26351</v>
      </c>
      <c r="J386">
        <f t="shared" si="76"/>
        <v>1681</v>
      </c>
      <c r="K386" s="7"/>
      <c r="M386" s="7">
        <f>'EOS GE25-F23-WEBLOAD'!H382</f>
        <v>1922184</v>
      </c>
      <c r="N386">
        <f>'GE25-F23-WEBLOAD'!H382</f>
        <v>1811832</v>
      </c>
      <c r="O386">
        <f t="shared" si="77"/>
        <v>110352</v>
      </c>
      <c r="Q386" s="7">
        <f>'EOS GE25-F23-WEBLOAD'!N382</f>
        <v>28408</v>
      </c>
      <c r="R386">
        <v>26814</v>
      </c>
      <c r="S386">
        <f t="shared" si="78"/>
        <v>1594</v>
      </c>
      <c r="T386" s="7"/>
      <c r="U386" s="7">
        <f>'EOS GE25-F23-WEBLOAD'!AA382</f>
        <v>0</v>
      </c>
      <c r="V386" s="7">
        <v>0</v>
      </c>
      <c r="W386" s="7">
        <f t="shared" si="79"/>
        <v>0</v>
      </c>
      <c r="X386" s="7">
        <f>'GE25-F23-WEBLOAD'!AA382</f>
        <v>0</v>
      </c>
      <c r="Y386" s="7">
        <f>'GE25-F23-WEBLOAD'!AI382</f>
        <v>0</v>
      </c>
      <c r="Z386" s="7">
        <f t="shared" si="80"/>
        <v>0</v>
      </c>
      <c r="AA386">
        <f t="shared" si="81"/>
        <v>0</v>
      </c>
      <c r="AC386" s="7">
        <f>'EOS GE24-F23-WEBLOAD'!AA382</f>
        <v>0</v>
      </c>
      <c r="AD386" s="7">
        <f>'EOS GE24-F23-WEBLOAD'!AI382</f>
        <v>0</v>
      </c>
      <c r="AE386" s="7">
        <f t="shared" si="82"/>
        <v>0</v>
      </c>
      <c r="AF386" s="7">
        <f>'GE24-F23-WEBLOAD'!AA382</f>
        <v>0</v>
      </c>
      <c r="AG386" s="7">
        <f>'GE24-F23-WEBLOAD'!AI382</f>
        <v>0</v>
      </c>
      <c r="AH386" s="7">
        <f t="shared" si="83"/>
        <v>0</v>
      </c>
      <c r="AI386">
        <f t="shared" si="84"/>
        <v>0</v>
      </c>
      <c r="AK386">
        <f>'EOS GE24-F23-WEBLOAD'!$AL382</f>
        <v>289228</v>
      </c>
      <c r="AL386">
        <f>'GE24-F23-WEBLOAD'!$AL382</f>
        <v>282947</v>
      </c>
      <c r="AM386">
        <f t="shared" si="85"/>
        <v>6281</v>
      </c>
      <c r="AO386">
        <f>'EOS GE25-F23-WEBLOAD'!AL382</f>
        <v>291896.17914790008</v>
      </c>
      <c r="AP386">
        <f>'GE25-F23-WEBLOAD'!AL382</f>
        <v>282471.17914790008</v>
      </c>
      <c r="AQ386">
        <f t="shared" si="86"/>
        <v>9425</v>
      </c>
      <c r="AS386" s="7"/>
    </row>
    <row r="387" spans="1:45" x14ac:dyDescent="0.25">
      <c r="A387">
        <v>4087</v>
      </c>
      <c r="B387">
        <v>7</v>
      </c>
      <c r="C387" t="s">
        <v>692</v>
      </c>
      <c r="D387" s="7">
        <f>'EOS GE24-F23-WEBLOAD'!H383</f>
        <v>650986</v>
      </c>
      <c r="E387">
        <f>'GE24-F23-WEBLOAD'!H383</f>
        <v>625906</v>
      </c>
      <c r="F387">
        <f t="shared" si="75"/>
        <v>25080</v>
      </c>
      <c r="H387" s="7">
        <f>'EOS GE24-F23-WEBLOAD'!N383</f>
        <v>0</v>
      </c>
      <c r="I387">
        <v>0</v>
      </c>
      <c r="J387">
        <f t="shared" si="76"/>
        <v>0</v>
      </c>
      <c r="K387" s="7"/>
      <c r="M387" s="7">
        <f>'EOS GE25-F23-WEBLOAD'!H383</f>
        <v>664027</v>
      </c>
      <c r="N387">
        <f>'GE25-F23-WEBLOAD'!H383</f>
        <v>625906</v>
      </c>
      <c r="O387">
        <f t="shared" si="77"/>
        <v>38121</v>
      </c>
      <c r="Q387" s="7">
        <f>'EOS GE25-F23-WEBLOAD'!N383</f>
        <v>0</v>
      </c>
      <c r="R387">
        <v>0</v>
      </c>
      <c r="S387">
        <f t="shared" si="78"/>
        <v>0</v>
      </c>
      <c r="T387" s="7"/>
      <c r="U387" s="7">
        <f>'EOS GE25-F23-WEBLOAD'!AA383</f>
        <v>0</v>
      </c>
      <c r="V387" s="7">
        <v>0</v>
      </c>
      <c r="W387" s="7">
        <f t="shared" si="79"/>
        <v>0</v>
      </c>
      <c r="X387" s="7">
        <f>'GE25-F23-WEBLOAD'!AA383</f>
        <v>0</v>
      </c>
      <c r="Y387" s="7">
        <f>'GE25-F23-WEBLOAD'!AI383</f>
        <v>0</v>
      </c>
      <c r="Z387" s="7">
        <f t="shared" si="80"/>
        <v>0</v>
      </c>
      <c r="AA387">
        <f t="shared" si="81"/>
        <v>0</v>
      </c>
      <c r="AC387" s="7">
        <f>'EOS GE24-F23-WEBLOAD'!AA383</f>
        <v>0</v>
      </c>
      <c r="AD387" s="7">
        <f>'EOS GE24-F23-WEBLOAD'!AI383</f>
        <v>0</v>
      </c>
      <c r="AE387" s="7">
        <f t="shared" si="82"/>
        <v>0</v>
      </c>
      <c r="AF387" s="7">
        <f>'GE24-F23-WEBLOAD'!AA383</f>
        <v>0</v>
      </c>
      <c r="AG387" s="7">
        <f>'GE24-F23-WEBLOAD'!AI383</f>
        <v>0</v>
      </c>
      <c r="AH387" s="7">
        <f t="shared" si="83"/>
        <v>0</v>
      </c>
      <c r="AI387">
        <f t="shared" si="84"/>
        <v>0</v>
      </c>
      <c r="AK387">
        <f>'EOS GE24-F23-WEBLOAD'!$AL383</f>
        <v>153649.80000000005</v>
      </c>
      <c r="AL387">
        <f>'GE24-F23-WEBLOAD'!$AL383</f>
        <v>149652.80000000005</v>
      </c>
      <c r="AM387">
        <f t="shared" si="85"/>
        <v>3997</v>
      </c>
      <c r="AO387">
        <f>'EOS GE25-F23-WEBLOAD'!AL383</f>
        <v>153962.13027907</v>
      </c>
      <c r="AP387">
        <f>'GE25-F23-WEBLOAD'!AL383</f>
        <v>147855.13027907</v>
      </c>
      <c r="AQ387">
        <f t="shared" si="86"/>
        <v>6107</v>
      </c>
      <c r="AS387" s="7"/>
    </row>
    <row r="388" spans="1:45" x14ac:dyDescent="0.25">
      <c r="A388">
        <v>4088</v>
      </c>
      <c r="B388">
        <v>7</v>
      </c>
      <c r="C388" t="s">
        <v>693</v>
      </c>
      <c r="D388" s="7">
        <f>'EOS GE24-F23-WEBLOAD'!H384</f>
        <v>3033650</v>
      </c>
      <c r="E388">
        <f>'GE24-F23-WEBLOAD'!H384</f>
        <v>2916775</v>
      </c>
      <c r="F388">
        <f t="shared" si="75"/>
        <v>116875</v>
      </c>
      <c r="H388" s="7">
        <f>'EOS GE24-F23-WEBLOAD'!N384</f>
        <v>0</v>
      </c>
      <c r="I388">
        <v>0</v>
      </c>
      <c r="J388">
        <f t="shared" si="76"/>
        <v>0</v>
      </c>
      <c r="K388" s="7"/>
      <c r="M388" s="7">
        <f>'EOS GE25-F23-WEBLOAD'!H384</f>
        <v>3094425</v>
      </c>
      <c r="N388">
        <f>'GE25-F23-WEBLOAD'!H384</f>
        <v>2916775</v>
      </c>
      <c r="O388">
        <f t="shared" si="77"/>
        <v>177650</v>
      </c>
      <c r="Q388" s="7">
        <f>'EOS GE25-F23-WEBLOAD'!N384</f>
        <v>0</v>
      </c>
      <c r="R388">
        <v>0</v>
      </c>
      <c r="S388">
        <f t="shared" si="78"/>
        <v>0</v>
      </c>
      <c r="T388" s="7"/>
      <c r="U388" s="7">
        <f>'EOS GE25-F23-WEBLOAD'!AA384</f>
        <v>0</v>
      </c>
      <c r="V388" s="7">
        <v>0</v>
      </c>
      <c r="W388" s="7">
        <f t="shared" si="79"/>
        <v>0</v>
      </c>
      <c r="X388" s="7">
        <f>'GE25-F23-WEBLOAD'!AA384</f>
        <v>0</v>
      </c>
      <c r="Y388" s="7">
        <f>'GE25-F23-WEBLOAD'!AI384</f>
        <v>0</v>
      </c>
      <c r="Z388" s="7">
        <f t="shared" si="80"/>
        <v>0</v>
      </c>
      <c r="AA388">
        <f t="shared" si="81"/>
        <v>0</v>
      </c>
      <c r="AC388" s="7">
        <f>'EOS GE24-F23-WEBLOAD'!AA384</f>
        <v>0</v>
      </c>
      <c r="AD388" s="7">
        <f>'EOS GE24-F23-WEBLOAD'!AI384</f>
        <v>0</v>
      </c>
      <c r="AE388" s="7">
        <f t="shared" si="82"/>
        <v>0</v>
      </c>
      <c r="AF388" s="7">
        <f>'GE24-F23-WEBLOAD'!AA384</f>
        <v>0</v>
      </c>
      <c r="AG388" s="7">
        <f>'GE24-F23-WEBLOAD'!AI384</f>
        <v>0</v>
      </c>
      <c r="AH388" s="7">
        <f t="shared" si="83"/>
        <v>0</v>
      </c>
      <c r="AI388">
        <f t="shared" si="84"/>
        <v>0</v>
      </c>
      <c r="AK388">
        <f>'EOS GE24-F23-WEBLOAD'!$AL384</f>
        <v>2087360</v>
      </c>
      <c r="AL388">
        <f>'GE24-F23-WEBLOAD'!$AL384</f>
        <v>2014581</v>
      </c>
      <c r="AM388">
        <f t="shared" si="85"/>
        <v>72779</v>
      </c>
      <c r="AO388">
        <f>'EOS GE25-F23-WEBLOAD'!AL384</f>
        <v>2153784.1854668707</v>
      </c>
      <c r="AP388">
        <f>'GE25-F23-WEBLOAD'!AL384</f>
        <v>2040502.1854668707</v>
      </c>
      <c r="AQ388">
        <f t="shared" si="86"/>
        <v>113282</v>
      </c>
      <c r="AS388" s="7"/>
    </row>
    <row r="389" spans="1:45" x14ac:dyDescent="0.25">
      <c r="A389">
        <v>4089</v>
      </c>
      <c r="B389">
        <v>7</v>
      </c>
      <c r="C389" t="s">
        <v>694</v>
      </c>
      <c r="D389" s="7">
        <f>'EOS GE24-F23-WEBLOAD'!H385</f>
        <v>2750985</v>
      </c>
      <c r="E389">
        <f>'GE24-F23-WEBLOAD'!H385</f>
        <v>2645000</v>
      </c>
      <c r="F389">
        <f t="shared" si="75"/>
        <v>105985</v>
      </c>
      <c r="H389" s="7">
        <f>'EOS GE24-F23-WEBLOAD'!N385</f>
        <v>0</v>
      </c>
      <c r="I389">
        <v>0</v>
      </c>
      <c r="J389">
        <f t="shared" si="76"/>
        <v>0</v>
      </c>
      <c r="K389" s="7"/>
      <c r="M389" s="7">
        <f>'EOS GE25-F23-WEBLOAD'!H385</f>
        <v>2760955</v>
      </c>
      <c r="N389">
        <f>'GE25-F23-WEBLOAD'!H385</f>
        <v>2602450</v>
      </c>
      <c r="O389">
        <f t="shared" si="77"/>
        <v>158505</v>
      </c>
      <c r="Q389" s="7">
        <f>'EOS GE25-F23-WEBLOAD'!N385</f>
        <v>0</v>
      </c>
      <c r="R389">
        <v>0</v>
      </c>
      <c r="S389">
        <f t="shared" si="78"/>
        <v>0</v>
      </c>
      <c r="T389" s="7"/>
      <c r="U389" s="7">
        <f>'EOS GE25-F23-WEBLOAD'!AA385</f>
        <v>0</v>
      </c>
      <c r="V389" s="7">
        <v>0</v>
      </c>
      <c r="W389" s="7">
        <f t="shared" si="79"/>
        <v>0</v>
      </c>
      <c r="X389" s="7">
        <f>'GE25-F23-WEBLOAD'!AA385</f>
        <v>0</v>
      </c>
      <c r="Y389" s="7">
        <f>'GE25-F23-WEBLOAD'!AI385</f>
        <v>0</v>
      </c>
      <c r="Z389" s="7">
        <f t="shared" si="80"/>
        <v>0</v>
      </c>
      <c r="AA389">
        <f t="shared" si="81"/>
        <v>0</v>
      </c>
      <c r="AC389" s="7">
        <f>'EOS GE24-F23-WEBLOAD'!AA385</f>
        <v>0</v>
      </c>
      <c r="AD389" s="7">
        <f>'EOS GE24-F23-WEBLOAD'!AI385</f>
        <v>0</v>
      </c>
      <c r="AE389" s="7">
        <f t="shared" si="82"/>
        <v>0</v>
      </c>
      <c r="AF389" s="7">
        <f>'GE24-F23-WEBLOAD'!AA385</f>
        <v>0</v>
      </c>
      <c r="AG389" s="7">
        <f>'GE24-F23-WEBLOAD'!AI385</f>
        <v>0</v>
      </c>
      <c r="AH389" s="7">
        <f t="shared" si="83"/>
        <v>0</v>
      </c>
      <c r="AI389">
        <f t="shared" si="84"/>
        <v>0</v>
      </c>
      <c r="AK389">
        <f>'EOS GE24-F23-WEBLOAD'!$AL385</f>
        <v>533347.60000000009</v>
      </c>
      <c r="AL389">
        <f>'GE24-F23-WEBLOAD'!$AL385</f>
        <v>517933.60000000009</v>
      </c>
      <c r="AM389">
        <f t="shared" si="85"/>
        <v>15414</v>
      </c>
      <c r="AO389">
        <f>'EOS GE25-F23-WEBLOAD'!AL385</f>
        <v>553409.06576143997</v>
      </c>
      <c r="AP389">
        <f>'GE25-F23-WEBLOAD'!AL385</f>
        <v>529126.06576143997</v>
      </c>
      <c r="AQ389">
        <f t="shared" si="86"/>
        <v>24283</v>
      </c>
      <c r="AS389" s="7"/>
    </row>
    <row r="390" spans="1:45" x14ac:dyDescent="0.25">
      <c r="A390">
        <v>4090</v>
      </c>
      <c r="B390">
        <v>7</v>
      </c>
      <c r="C390" t="s">
        <v>695</v>
      </c>
      <c r="D390" s="7">
        <f>'EOS GE24-F23-WEBLOAD'!H386</f>
        <v>1284840</v>
      </c>
      <c r="E390">
        <f>'GE24-F23-WEBLOAD'!H386</f>
        <v>1235340</v>
      </c>
      <c r="F390">
        <f t="shared" si="75"/>
        <v>49500</v>
      </c>
      <c r="H390" s="7">
        <f>'EOS GE24-F23-WEBLOAD'!N386</f>
        <v>20963</v>
      </c>
      <c r="I390">
        <v>19706</v>
      </c>
      <c r="J390">
        <f t="shared" si="76"/>
        <v>1257</v>
      </c>
      <c r="K390" s="7"/>
      <c r="M390" s="7">
        <f>'EOS GE25-F23-WEBLOAD'!H386</f>
        <v>1310580</v>
      </c>
      <c r="N390">
        <f>'GE25-F23-WEBLOAD'!H386</f>
        <v>1235340</v>
      </c>
      <c r="O390">
        <f t="shared" si="77"/>
        <v>75240</v>
      </c>
      <c r="Q390" s="7">
        <f>'EOS GE25-F23-WEBLOAD'!N386</f>
        <v>21245</v>
      </c>
      <c r="R390">
        <v>20053</v>
      </c>
      <c r="S390">
        <f t="shared" si="78"/>
        <v>1192</v>
      </c>
      <c r="T390" s="7"/>
      <c r="U390" s="7">
        <f>'EOS GE25-F23-WEBLOAD'!AA386</f>
        <v>0</v>
      </c>
      <c r="V390" s="7">
        <v>0</v>
      </c>
      <c r="W390" s="7">
        <f t="shared" si="79"/>
        <v>0</v>
      </c>
      <c r="X390" s="7">
        <f>'GE25-F23-WEBLOAD'!AA386</f>
        <v>0</v>
      </c>
      <c r="Y390" s="7">
        <f>'GE25-F23-WEBLOAD'!AI386</f>
        <v>0</v>
      </c>
      <c r="Z390" s="7">
        <f t="shared" si="80"/>
        <v>0</v>
      </c>
      <c r="AA390">
        <f t="shared" si="81"/>
        <v>0</v>
      </c>
      <c r="AC390" s="7">
        <f>'EOS GE24-F23-WEBLOAD'!AA386</f>
        <v>0</v>
      </c>
      <c r="AD390" s="7">
        <f>'EOS GE24-F23-WEBLOAD'!AI386</f>
        <v>0</v>
      </c>
      <c r="AE390" s="7">
        <f t="shared" si="82"/>
        <v>0</v>
      </c>
      <c r="AF390" s="7">
        <f>'GE24-F23-WEBLOAD'!AA386</f>
        <v>0</v>
      </c>
      <c r="AG390" s="7">
        <f>'GE24-F23-WEBLOAD'!AI386</f>
        <v>0</v>
      </c>
      <c r="AH390" s="7">
        <f t="shared" si="83"/>
        <v>0</v>
      </c>
      <c r="AI390">
        <f t="shared" si="84"/>
        <v>0</v>
      </c>
      <c r="AK390">
        <f>'EOS GE24-F23-WEBLOAD'!$AL386</f>
        <v>49801</v>
      </c>
      <c r="AL390">
        <f>'GE24-F23-WEBLOAD'!$AL386</f>
        <v>51329</v>
      </c>
      <c r="AM390">
        <f t="shared" si="85"/>
        <v>-1528</v>
      </c>
      <c r="AO390">
        <f>'EOS GE25-F23-WEBLOAD'!AL386</f>
        <v>44987.41069655004</v>
      </c>
      <c r="AP390">
        <f>'GE25-F23-WEBLOAD'!AL386</f>
        <v>47282.41069655004</v>
      </c>
      <c r="AQ390">
        <f t="shared" si="86"/>
        <v>-2295</v>
      </c>
      <c r="AS390" s="7"/>
    </row>
    <row r="391" spans="1:45" x14ac:dyDescent="0.25">
      <c r="A391">
        <v>4091</v>
      </c>
      <c r="B391">
        <v>7</v>
      </c>
      <c r="C391" t="s">
        <v>696</v>
      </c>
      <c r="D391" s="7">
        <f>'EOS GE24-F23-WEBLOAD'!H387</f>
        <v>1059279</v>
      </c>
      <c r="E391">
        <f>'GE24-F23-WEBLOAD'!H387</f>
        <v>1018469</v>
      </c>
      <c r="F391">
        <f t="shared" ref="F391:F454" si="87">D391-E391</f>
        <v>40810</v>
      </c>
      <c r="H391" s="7">
        <f>'EOS GE24-F23-WEBLOAD'!N387</f>
        <v>17283</v>
      </c>
      <c r="I391">
        <v>16247</v>
      </c>
      <c r="J391">
        <f t="shared" ref="J391:J454" si="88">H391-I391</f>
        <v>1036</v>
      </c>
      <c r="K391" s="7"/>
      <c r="M391" s="7">
        <f>'EOS GE25-F23-WEBLOAD'!H387</f>
        <v>1080500</v>
      </c>
      <c r="N391">
        <f>'GE25-F23-WEBLOAD'!H387</f>
        <v>1018469</v>
      </c>
      <c r="O391">
        <f t="shared" ref="O391:O454" si="89">M391-N391</f>
        <v>62031</v>
      </c>
      <c r="Q391" s="7">
        <f>'EOS GE25-F23-WEBLOAD'!N387</f>
        <v>17515</v>
      </c>
      <c r="R391">
        <v>16532</v>
      </c>
      <c r="S391">
        <f t="shared" ref="S391:S454" si="90">Q391-R391</f>
        <v>983</v>
      </c>
      <c r="T391" s="7"/>
      <c r="U391" s="7">
        <f>'EOS GE25-F23-WEBLOAD'!AA387</f>
        <v>0</v>
      </c>
      <c r="V391" s="7">
        <v>0</v>
      </c>
      <c r="W391" s="7">
        <f t="shared" ref="W391:W454" si="91">U391-V391</f>
        <v>0</v>
      </c>
      <c r="X391" s="7">
        <f>'GE25-F23-WEBLOAD'!AA387</f>
        <v>0</v>
      </c>
      <c r="Y391" s="7">
        <f>'GE25-F23-WEBLOAD'!AI387</f>
        <v>0</v>
      </c>
      <c r="Z391" s="7">
        <f t="shared" ref="Z391:Z454" si="92">X391-Y391</f>
        <v>0</v>
      </c>
      <c r="AA391">
        <f t="shared" ref="AA391:AA454" si="93">W391-Z391</f>
        <v>0</v>
      </c>
      <c r="AC391" s="7">
        <f>'EOS GE24-F23-WEBLOAD'!AA387</f>
        <v>0</v>
      </c>
      <c r="AD391" s="7">
        <f>'EOS GE24-F23-WEBLOAD'!AI387</f>
        <v>0</v>
      </c>
      <c r="AE391" s="7">
        <f t="shared" ref="AE391:AE454" si="94">AC391-AD391</f>
        <v>0</v>
      </c>
      <c r="AF391" s="7">
        <f>'GE24-F23-WEBLOAD'!AA387</f>
        <v>0</v>
      </c>
      <c r="AG391" s="7">
        <f>'GE24-F23-WEBLOAD'!AI387</f>
        <v>0</v>
      </c>
      <c r="AH391" s="7">
        <f t="shared" ref="AH391:AH454" si="95">AF391-AG391</f>
        <v>0</v>
      </c>
      <c r="AI391">
        <f t="shared" ref="AI391:AI454" si="96">AE391-AH391</f>
        <v>0</v>
      </c>
      <c r="AK391">
        <f>'EOS GE24-F23-WEBLOAD'!$AL387</f>
        <v>75953.399999999907</v>
      </c>
      <c r="AL391">
        <f>'GE24-F23-WEBLOAD'!$AL387</f>
        <v>76166.399999999907</v>
      </c>
      <c r="AM391">
        <f t="shared" ref="AM391:AM454" si="97">AK391-AL391</f>
        <v>-213</v>
      </c>
      <c r="AO391">
        <f>'EOS GE25-F23-WEBLOAD'!AL387</f>
        <v>73730.088320660172</v>
      </c>
      <c r="AP391">
        <f>'GE25-F23-WEBLOAD'!AL387</f>
        <v>73998.088320659939</v>
      </c>
      <c r="AQ391">
        <f t="shared" ref="AQ391:AQ454" si="98">AO391-AP391</f>
        <v>-267.99999999976717</v>
      </c>
      <c r="AS391" s="7"/>
    </row>
    <row r="392" spans="1:45" x14ac:dyDescent="0.25">
      <c r="A392">
        <v>4092</v>
      </c>
      <c r="B392">
        <v>7</v>
      </c>
      <c r="C392" t="s">
        <v>697</v>
      </c>
      <c r="D392" s="7">
        <f>'EOS GE24-F23-WEBLOAD'!H388</f>
        <v>436846</v>
      </c>
      <c r="E392">
        <f>'GE24-F23-WEBLOAD'!H388</f>
        <v>420016</v>
      </c>
      <c r="F392">
        <f t="shared" si="87"/>
        <v>16830</v>
      </c>
      <c r="H392" s="7">
        <f>'EOS GE24-F23-WEBLOAD'!N388</f>
        <v>0</v>
      </c>
      <c r="I392">
        <v>0</v>
      </c>
      <c r="J392">
        <f t="shared" si="88"/>
        <v>0</v>
      </c>
      <c r="K392" s="7"/>
      <c r="M392" s="7">
        <f>'EOS GE25-F23-WEBLOAD'!H388</f>
        <v>445597</v>
      </c>
      <c r="N392">
        <f>'GE25-F23-WEBLOAD'!H388</f>
        <v>420016</v>
      </c>
      <c r="O392">
        <f t="shared" si="89"/>
        <v>25581</v>
      </c>
      <c r="Q392" s="7">
        <f>'EOS GE25-F23-WEBLOAD'!N388</f>
        <v>0</v>
      </c>
      <c r="R392">
        <v>0</v>
      </c>
      <c r="S392">
        <f t="shared" si="90"/>
        <v>0</v>
      </c>
      <c r="T392" s="7"/>
      <c r="U392" s="7">
        <f>'EOS GE25-F23-WEBLOAD'!AA388</f>
        <v>0</v>
      </c>
      <c r="V392" s="7">
        <v>0</v>
      </c>
      <c r="W392" s="7">
        <f t="shared" si="91"/>
        <v>0</v>
      </c>
      <c r="X392" s="7">
        <f>'GE25-F23-WEBLOAD'!AA388</f>
        <v>0</v>
      </c>
      <c r="Y392" s="7">
        <f>'GE25-F23-WEBLOAD'!AI388</f>
        <v>0</v>
      </c>
      <c r="Z392" s="7">
        <f t="shared" si="92"/>
        <v>0</v>
      </c>
      <c r="AA392">
        <f t="shared" si="93"/>
        <v>0</v>
      </c>
      <c r="AC392" s="7">
        <f>'EOS GE24-F23-WEBLOAD'!AA388</f>
        <v>0</v>
      </c>
      <c r="AD392" s="7">
        <f>'EOS GE24-F23-WEBLOAD'!AI388</f>
        <v>0</v>
      </c>
      <c r="AE392" s="7">
        <f t="shared" si="94"/>
        <v>0</v>
      </c>
      <c r="AF392" s="7">
        <f>'GE24-F23-WEBLOAD'!AA388</f>
        <v>0</v>
      </c>
      <c r="AG392" s="7">
        <f>'GE24-F23-WEBLOAD'!AI388</f>
        <v>0</v>
      </c>
      <c r="AH392" s="7">
        <f t="shared" si="95"/>
        <v>0</v>
      </c>
      <c r="AI392">
        <f t="shared" si="96"/>
        <v>0</v>
      </c>
      <c r="AK392">
        <f>'EOS GE24-F23-WEBLOAD'!$AL388</f>
        <v>104182</v>
      </c>
      <c r="AL392">
        <f>'GE24-F23-WEBLOAD'!$AL388</f>
        <v>100809</v>
      </c>
      <c r="AM392">
        <f t="shared" si="97"/>
        <v>3373</v>
      </c>
      <c r="AO392">
        <f>'EOS GE25-F23-WEBLOAD'!AL388</f>
        <v>108030.97599735006</v>
      </c>
      <c r="AP392">
        <f>'GE25-F23-WEBLOAD'!AL388</f>
        <v>102761.97599735</v>
      </c>
      <c r="AQ392">
        <f t="shared" si="98"/>
        <v>5269.0000000000582</v>
      </c>
      <c r="AS392" s="7"/>
    </row>
    <row r="393" spans="1:45" x14ac:dyDescent="0.25">
      <c r="A393">
        <v>4093</v>
      </c>
      <c r="B393">
        <v>7</v>
      </c>
      <c r="C393" t="s">
        <v>698</v>
      </c>
      <c r="D393" s="7">
        <f>'EOS GE24-F23-WEBLOAD'!H389</f>
        <v>1027872</v>
      </c>
      <c r="E393">
        <f>'GE24-F23-WEBLOAD'!H389</f>
        <v>988272</v>
      </c>
      <c r="F393">
        <f t="shared" si="87"/>
        <v>39600</v>
      </c>
      <c r="H393" s="7">
        <f>'EOS GE24-F23-WEBLOAD'!N389</f>
        <v>19962</v>
      </c>
      <c r="I393">
        <v>18765</v>
      </c>
      <c r="J393">
        <f t="shared" si="88"/>
        <v>1197</v>
      </c>
      <c r="K393" s="7"/>
      <c r="M393" s="7">
        <f>'EOS GE25-F23-WEBLOAD'!H389</f>
        <v>1048464</v>
      </c>
      <c r="N393">
        <f>'GE25-F23-WEBLOAD'!H389</f>
        <v>988272</v>
      </c>
      <c r="O393">
        <f t="shared" si="89"/>
        <v>60192</v>
      </c>
      <c r="Q393" s="7">
        <f>'EOS GE25-F23-WEBLOAD'!N389</f>
        <v>20230</v>
      </c>
      <c r="R393">
        <v>19095</v>
      </c>
      <c r="S393">
        <f t="shared" si="90"/>
        <v>1135</v>
      </c>
      <c r="T393" s="7"/>
      <c r="U393" s="7">
        <f>'EOS GE25-F23-WEBLOAD'!AA389</f>
        <v>0</v>
      </c>
      <c r="V393" s="7">
        <v>0</v>
      </c>
      <c r="W393" s="7">
        <f t="shared" si="91"/>
        <v>0</v>
      </c>
      <c r="X393" s="7">
        <f>'GE25-F23-WEBLOAD'!AA389</f>
        <v>0</v>
      </c>
      <c r="Y393" s="7">
        <f>'GE25-F23-WEBLOAD'!AI389</f>
        <v>0</v>
      </c>
      <c r="Z393" s="7">
        <f t="shared" si="92"/>
        <v>0</v>
      </c>
      <c r="AA393">
        <f t="shared" si="93"/>
        <v>0</v>
      </c>
      <c r="AC393" s="7">
        <f>'EOS GE24-F23-WEBLOAD'!AA389</f>
        <v>0</v>
      </c>
      <c r="AD393" s="7">
        <f>'EOS GE24-F23-WEBLOAD'!AI389</f>
        <v>0</v>
      </c>
      <c r="AE393" s="7">
        <f t="shared" si="94"/>
        <v>0</v>
      </c>
      <c r="AF393" s="7">
        <f>'GE24-F23-WEBLOAD'!AA389</f>
        <v>0</v>
      </c>
      <c r="AG393" s="7">
        <f>'GE24-F23-WEBLOAD'!AI389</f>
        <v>0</v>
      </c>
      <c r="AH393" s="7">
        <f t="shared" si="95"/>
        <v>0</v>
      </c>
      <c r="AI393">
        <f t="shared" si="96"/>
        <v>0</v>
      </c>
      <c r="AK393">
        <f>'EOS GE24-F23-WEBLOAD'!$AL389</f>
        <v>228501</v>
      </c>
      <c r="AL393">
        <f>'GE24-F23-WEBLOAD'!$AL389</f>
        <v>222128</v>
      </c>
      <c r="AM393">
        <f t="shared" si="97"/>
        <v>6373</v>
      </c>
      <c r="AO393">
        <f>'EOS GE25-F23-WEBLOAD'!AL389</f>
        <v>228093.4167844099</v>
      </c>
      <c r="AP393">
        <f>'GE25-F23-WEBLOAD'!AL389</f>
        <v>218422.4167844099</v>
      </c>
      <c r="AQ393">
        <f t="shared" si="98"/>
        <v>9671</v>
      </c>
      <c r="AS393" s="7"/>
    </row>
    <row r="394" spans="1:45" x14ac:dyDescent="0.25">
      <c r="A394">
        <v>4095</v>
      </c>
      <c r="B394">
        <v>7</v>
      </c>
      <c r="C394" t="s">
        <v>699</v>
      </c>
      <c r="D394" s="7">
        <f>'EOS GE24-F23-WEBLOAD'!H390</f>
        <v>1713120</v>
      </c>
      <c r="E394">
        <f>'GE24-F23-WEBLOAD'!H390</f>
        <v>1647120</v>
      </c>
      <c r="F394">
        <f t="shared" si="87"/>
        <v>66000</v>
      </c>
      <c r="H394" s="7">
        <f>'EOS GE24-F23-WEBLOAD'!N390</f>
        <v>28381</v>
      </c>
      <c r="I394">
        <v>26680</v>
      </c>
      <c r="J394">
        <f t="shared" si="88"/>
        <v>1701</v>
      </c>
      <c r="K394" s="7"/>
      <c r="M394" s="7">
        <f>'EOS GE25-F23-WEBLOAD'!H390</f>
        <v>1747440</v>
      </c>
      <c r="N394">
        <f>'GE25-F23-WEBLOAD'!H390</f>
        <v>1647120</v>
      </c>
      <c r="O394">
        <f t="shared" si="89"/>
        <v>100320</v>
      </c>
      <c r="Q394" s="7">
        <f>'EOS GE25-F23-WEBLOAD'!N390</f>
        <v>28763</v>
      </c>
      <c r="R394">
        <v>27148</v>
      </c>
      <c r="S394">
        <f t="shared" si="90"/>
        <v>1615</v>
      </c>
      <c r="T394" s="7"/>
      <c r="U394" s="7">
        <f>'EOS GE25-F23-WEBLOAD'!AA390</f>
        <v>0</v>
      </c>
      <c r="V394" s="7">
        <v>0</v>
      </c>
      <c r="W394" s="7">
        <f t="shared" si="91"/>
        <v>0</v>
      </c>
      <c r="X394" s="7">
        <f>'GE25-F23-WEBLOAD'!AA390</f>
        <v>0</v>
      </c>
      <c r="Y394" s="7">
        <f>'GE25-F23-WEBLOAD'!AI390</f>
        <v>0</v>
      </c>
      <c r="Z394" s="7">
        <f t="shared" si="92"/>
        <v>0</v>
      </c>
      <c r="AA394">
        <f t="shared" si="93"/>
        <v>0</v>
      </c>
      <c r="AC394" s="7">
        <f>'EOS GE24-F23-WEBLOAD'!AA390</f>
        <v>0</v>
      </c>
      <c r="AD394" s="7">
        <f>'EOS GE24-F23-WEBLOAD'!AI390</f>
        <v>0</v>
      </c>
      <c r="AE394" s="7">
        <f t="shared" si="94"/>
        <v>0</v>
      </c>
      <c r="AF394" s="7">
        <f>'GE24-F23-WEBLOAD'!AA390</f>
        <v>0</v>
      </c>
      <c r="AG394" s="7">
        <f>'GE24-F23-WEBLOAD'!AI390</f>
        <v>0</v>
      </c>
      <c r="AH394" s="7">
        <f t="shared" si="95"/>
        <v>0</v>
      </c>
      <c r="AI394">
        <f t="shared" si="96"/>
        <v>0</v>
      </c>
      <c r="AK394">
        <f>'EOS GE24-F23-WEBLOAD'!$AL390</f>
        <v>162027</v>
      </c>
      <c r="AL394">
        <f>'GE24-F23-WEBLOAD'!$AL390</f>
        <v>159480</v>
      </c>
      <c r="AM394">
        <f t="shared" si="97"/>
        <v>2547</v>
      </c>
      <c r="AO394">
        <f>'EOS GE25-F23-WEBLOAD'!AL390</f>
        <v>162016.36022879998</v>
      </c>
      <c r="AP394">
        <f>'GE25-F23-WEBLOAD'!AL390</f>
        <v>157924.36022879998</v>
      </c>
      <c r="AQ394">
        <f t="shared" si="98"/>
        <v>4092</v>
      </c>
      <c r="AS394" s="7"/>
    </row>
    <row r="395" spans="1:45" x14ac:dyDescent="0.25">
      <c r="A395">
        <v>4097</v>
      </c>
      <c r="B395">
        <v>7</v>
      </c>
      <c r="C395" t="s">
        <v>700</v>
      </c>
      <c r="D395" s="7">
        <f>'EOS GE24-F23-WEBLOAD'!H391</f>
        <v>3798844</v>
      </c>
      <c r="E395">
        <f>'GE24-F23-WEBLOAD'!H391</f>
        <v>3652489</v>
      </c>
      <c r="F395">
        <f t="shared" si="87"/>
        <v>146355</v>
      </c>
      <c r="H395" s="7">
        <f>'EOS GE24-F23-WEBLOAD'!N391</f>
        <v>0</v>
      </c>
      <c r="I395">
        <v>0</v>
      </c>
      <c r="J395">
        <f t="shared" si="88"/>
        <v>0</v>
      </c>
      <c r="K395" s="7"/>
      <c r="M395" s="7">
        <f>'EOS GE25-F23-WEBLOAD'!H391</f>
        <v>3874948</v>
      </c>
      <c r="N395">
        <f>'GE25-F23-WEBLOAD'!H391</f>
        <v>3652489</v>
      </c>
      <c r="O395">
        <f t="shared" si="89"/>
        <v>222459</v>
      </c>
      <c r="Q395" s="7">
        <f>'EOS GE25-F23-WEBLOAD'!N391</f>
        <v>0</v>
      </c>
      <c r="R395">
        <v>0</v>
      </c>
      <c r="S395">
        <f t="shared" si="90"/>
        <v>0</v>
      </c>
      <c r="T395" s="7"/>
      <c r="U395" s="7">
        <f>'EOS GE25-F23-WEBLOAD'!AA391</f>
        <v>0</v>
      </c>
      <c r="V395" s="7">
        <v>0</v>
      </c>
      <c r="W395" s="7">
        <f t="shared" si="91"/>
        <v>0</v>
      </c>
      <c r="X395" s="7">
        <f>'GE25-F23-WEBLOAD'!AA391</f>
        <v>0</v>
      </c>
      <c r="Y395" s="7">
        <f>'GE25-F23-WEBLOAD'!AI391</f>
        <v>0</v>
      </c>
      <c r="Z395" s="7">
        <f t="shared" si="92"/>
        <v>0</v>
      </c>
      <c r="AA395">
        <f t="shared" si="93"/>
        <v>0</v>
      </c>
      <c r="AC395" s="7">
        <f>'EOS GE24-F23-WEBLOAD'!AA391</f>
        <v>0</v>
      </c>
      <c r="AD395" s="7">
        <f>'EOS GE24-F23-WEBLOAD'!AI391</f>
        <v>0</v>
      </c>
      <c r="AE395" s="7">
        <f t="shared" si="94"/>
        <v>0</v>
      </c>
      <c r="AF395" s="7">
        <f>'GE24-F23-WEBLOAD'!AA391</f>
        <v>0</v>
      </c>
      <c r="AG395" s="7">
        <f>'GE24-F23-WEBLOAD'!AI391</f>
        <v>0</v>
      </c>
      <c r="AH395" s="7">
        <f t="shared" si="95"/>
        <v>0</v>
      </c>
      <c r="AI395">
        <f t="shared" si="96"/>
        <v>0</v>
      </c>
      <c r="AK395">
        <f>'EOS GE24-F23-WEBLOAD'!$AL391</f>
        <v>2068742</v>
      </c>
      <c r="AL395">
        <f>'GE24-F23-WEBLOAD'!$AL391</f>
        <v>2009593</v>
      </c>
      <c r="AM395">
        <f t="shared" si="97"/>
        <v>59149</v>
      </c>
      <c r="AO395">
        <f>'EOS GE25-F23-WEBLOAD'!AL391</f>
        <v>2101738.495429609</v>
      </c>
      <c r="AP395">
        <f>'GE25-F23-WEBLOAD'!AL391</f>
        <v>2011310.495429609</v>
      </c>
      <c r="AQ395">
        <f t="shared" si="98"/>
        <v>90428</v>
      </c>
      <c r="AS395" s="7"/>
    </row>
    <row r="396" spans="1:45" x14ac:dyDescent="0.25">
      <c r="A396">
        <v>4098</v>
      </c>
      <c r="B396">
        <v>7</v>
      </c>
      <c r="C396" t="s">
        <v>701</v>
      </c>
      <c r="D396" s="7">
        <f>'EOS GE24-F23-WEBLOAD'!H392</f>
        <v>8120189</v>
      </c>
      <c r="E396">
        <f>'GE24-F23-WEBLOAD'!H392</f>
        <v>7807349</v>
      </c>
      <c r="F396">
        <f t="shared" si="87"/>
        <v>312840</v>
      </c>
      <c r="H396" s="7">
        <f>'EOS GE24-F23-WEBLOAD'!N392</f>
        <v>0</v>
      </c>
      <c r="I396">
        <v>0</v>
      </c>
      <c r="J396">
        <f t="shared" si="88"/>
        <v>0</v>
      </c>
      <c r="K396" s="7"/>
      <c r="M396" s="7">
        <f>'EOS GE25-F23-WEBLOAD'!H392</f>
        <v>8282866</v>
      </c>
      <c r="N396">
        <f>'GE25-F23-WEBLOAD'!H392</f>
        <v>7807349</v>
      </c>
      <c r="O396">
        <f t="shared" si="89"/>
        <v>475517</v>
      </c>
      <c r="Q396" s="7">
        <f>'EOS GE25-F23-WEBLOAD'!N392</f>
        <v>0</v>
      </c>
      <c r="R396">
        <v>0</v>
      </c>
      <c r="S396">
        <f t="shared" si="90"/>
        <v>0</v>
      </c>
      <c r="T396" s="7"/>
      <c r="U396" s="7">
        <f>'EOS GE25-F23-WEBLOAD'!AA392</f>
        <v>0</v>
      </c>
      <c r="V396" s="7">
        <v>0</v>
      </c>
      <c r="W396" s="7">
        <f t="shared" si="91"/>
        <v>0</v>
      </c>
      <c r="X396" s="7">
        <f>'GE25-F23-WEBLOAD'!AA392</f>
        <v>0</v>
      </c>
      <c r="Y396" s="7">
        <f>'GE25-F23-WEBLOAD'!AI392</f>
        <v>0</v>
      </c>
      <c r="Z396" s="7">
        <f t="shared" si="92"/>
        <v>0</v>
      </c>
      <c r="AA396">
        <f t="shared" si="93"/>
        <v>0</v>
      </c>
      <c r="AC396" s="7">
        <f>'EOS GE24-F23-WEBLOAD'!AA392</f>
        <v>0</v>
      </c>
      <c r="AD396" s="7">
        <f>'EOS GE24-F23-WEBLOAD'!AI392</f>
        <v>0</v>
      </c>
      <c r="AE396" s="7">
        <f t="shared" si="94"/>
        <v>0</v>
      </c>
      <c r="AF396" s="7">
        <f>'GE24-F23-WEBLOAD'!AA392</f>
        <v>0</v>
      </c>
      <c r="AG396" s="7">
        <f>'GE24-F23-WEBLOAD'!AI392</f>
        <v>0</v>
      </c>
      <c r="AH396" s="7">
        <f t="shared" si="95"/>
        <v>0</v>
      </c>
      <c r="AI396">
        <f t="shared" si="96"/>
        <v>0</v>
      </c>
      <c r="AK396">
        <f>'EOS GE24-F23-WEBLOAD'!$AL392</f>
        <v>733549</v>
      </c>
      <c r="AL396">
        <f>'GE24-F23-WEBLOAD'!$AL392</f>
        <v>725847</v>
      </c>
      <c r="AM396">
        <f t="shared" si="97"/>
        <v>7702</v>
      </c>
      <c r="AO396">
        <f>'EOS GE25-F23-WEBLOAD'!AL392</f>
        <v>720442.6185345687</v>
      </c>
      <c r="AP396">
        <f>'GE25-F23-WEBLOAD'!AL392</f>
        <v>708473.6185345687</v>
      </c>
      <c r="AQ396">
        <f t="shared" si="98"/>
        <v>11969</v>
      </c>
      <c r="AS396" s="7"/>
    </row>
    <row r="397" spans="1:45" x14ac:dyDescent="0.25">
      <c r="A397">
        <v>4100</v>
      </c>
      <c r="B397">
        <v>7</v>
      </c>
      <c r="C397" t="s">
        <v>702</v>
      </c>
      <c r="D397" s="7">
        <f>'EOS GE24-F23-WEBLOAD'!H393</f>
        <v>1073555</v>
      </c>
      <c r="E397">
        <f>'GE24-F23-WEBLOAD'!H393</f>
        <v>1032195</v>
      </c>
      <c r="F397">
        <f t="shared" si="87"/>
        <v>41360</v>
      </c>
      <c r="H397" s="7">
        <f>'EOS GE24-F23-WEBLOAD'!N393</f>
        <v>114944</v>
      </c>
      <c r="I397">
        <v>108052</v>
      </c>
      <c r="J397">
        <f t="shared" si="88"/>
        <v>6892</v>
      </c>
      <c r="K397" s="7"/>
      <c r="M397" s="7">
        <f>'EOS GE25-F23-WEBLOAD'!H393</f>
        <v>1095062</v>
      </c>
      <c r="N397">
        <f>'GE25-F23-WEBLOAD'!H393</f>
        <v>1032195</v>
      </c>
      <c r="O397">
        <f t="shared" si="89"/>
        <v>62867</v>
      </c>
      <c r="Q397" s="7">
        <f>'EOS GE25-F23-WEBLOAD'!N393</f>
        <v>116489</v>
      </c>
      <c r="R397">
        <v>109950</v>
      </c>
      <c r="S397">
        <f t="shared" si="90"/>
        <v>6539</v>
      </c>
      <c r="T397" s="7"/>
      <c r="U397" s="7">
        <f>'EOS GE25-F23-WEBLOAD'!AA393</f>
        <v>0</v>
      </c>
      <c r="V397" s="7">
        <v>0</v>
      </c>
      <c r="W397" s="7">
        <f t="shared" si="91"/>
        <v>0</v>
      </c>
      <c r="X397" s="7">
        <f>'GE25-F23-WEBLOAD'!AA393</f>
        <v>0</v>
      </c>
      <c r="Y397" s="7">
        <f>'GE25-F23-WEBLOAD'!AI393</f>
        <v>0</v>
      </c>
      <c r="Z397" s="7">
        <f t="shared" si="92"/>
        <v>0</v>
      </c>
      <c r="AA397">
        <f t="shared" si="93"/>
        <v>0</v>
      </c>
      <c r="AC397" s="7">
        <f>'EOS GE24-F23-WEBLOAD'!AA393</f>
        <v>0</v>
      </c>
      <c r="AD397" s="7">
        <f>'EOS GE24-F23-WEBLOAD'!AI393</f>
        <v>0</v>
      </c>
      <c r="AE397" s="7">
        <f t="shared" si="94"/>
        <v>0</v>
      </c>
      <c r="AF397" s="7">
        <f>'GE24-F23-WEBLOAD'!AA393</f>
        <v>0</v>
      </c>
      <c r="AG397" s="7">
        <f>'GE24-F23-WEBLOAD'!AI393</f>
        <v>0</v>
      </c>
      <c r="AH397" s="7">
        <f t="shared" si="95"/>
        <v>0</v>
      </c>
      <c r="AI397">
        <f t="shared" si="96"/>
        <v>0</v>
      </c>
      <c r="AK397">
        <f>'EOS GE24-F23-WEBLOAD'!$AL393</f>
        <v>89923</v>
      </c>
      <c r="AL397">
        <f>'GE24-F23-WEBLOAD'!$AL393</f>
        <v>88462</v>
      </c>
      <c r="AM397">
        <f t="shared" si="97"/>
        <v>1461</v>
      </c>
      <c r="AO397">
        <f>'EOS GE25-F23-WEBLOAD'!AL393</f>
        <v>92930.272719149943</v>
      </c>
      <c r="AP397">
        <f>'GE25-F23-WEBLOAD'!AL393</f>
        <v>90592.272719149943</v>
      </c>
      <c r="AQ397">
        <f t="shared" si="98"/>
        <v>2338</v>
      </c>
      <c r="AS397" s="7"/>
    </row>
    <row r="398" spans="1:45" x14ac:dyDescent="0.25">
      <c r="A398">
        <v>4102</v>
      </c>
      <c r="B398">
        <v>7</v>
      </c>
      <c r="C398" t="s">
        <v>703</v>
      </c>
      <c r="D398" s="7">
        <f>'EOS GE24-F23-WEBLOAD'!H394</f>
        <v>3426240</v>
      </c>
      <c r="E398">
        <f>'GE24-F23-WEBLOAD'!H394</f>
        <v>3294240</v>
      </c>
      <c r="F398">
        <f t="shared" si="87"/>
        <v>132000</v>
      </c>
      <c r="H398" s="7">
        <f>'EOS GE24-F23-WEBLOAD'!N394</f>
        <v>0</v>
      </c>
      <c r="I398">
        <v>0</v>
      </c>
      <c r="J398">
        <f t="shared" si="88"/>
        <v>0</v>
      </c>
      <c r="K398" s="7"/>
      <c r="M398" s="7">
        <f>'EOS GE25-F23-WEBLOAD'!H394</f>
        <v>3494880</v>
      </c>
      <c r="N398">
        <f>'GE25-F23-WEBLOAD'!H394</f>
        <v>3294240</v>
      </c>
      <c r="O398">
        <f t="shared" si="89"/>
        <v>200640</v>
      </c>
      <c r="Q398" s="7">
        <f>'EOS GE25-F23-WEBLOAD'!N394</f>
        <v>0</v>
      </c>
      <c r="R398">
        <v>0</v>
      </c>
      <c r="S398">
        <f t="shared" si="90"/>
        <v>0</v>
      </c>
      <c r="T398" s="7"/>
      <c r="U398" s="7">
        <f>'EOS GE25-F23-WEBLOAD'!AA394</f>
        <v>0</v>
      </c>
      <c r="V398" s="7">
        <v>0</v>
      </c>
      <c r="W398" s="7">
        <f t="shared" si="91"/>
        <v>0</v>
      </c>
      <c r="X398" s="7">
        <f>'GE25-F23-WEBLOAD'!AA394</f>
        <v>0</v>
      </c>
      <c r="Y398" s="7">
        <f>'GE25-F23-WEBLOAD'!AI394</f>
        <v>0</v>
      </c>
      <c r="Z398" s="7">
        <f t="shared" si="92"/>
        <v>0</v>
      </c>
      <c r="AA398">
        <f t="shared" si="93"/>
        <v>0</v>
      </c>
      <c r="AC398" s="7">
        <f>'EOS GE24-F23-WEBLOAD'!AA394</f>
        <v>0</v>
      </c>
      <c r="AD398" s="7">
        <f>'EOS GE24-F23-WEBLOAD'!AI394</f>
        <v>0</v>
      </c>
      <c r="AE398" s="7">
        <f t="shared" si="94"/>
        <v>0</v>
      </c>
      <c r="AF398" s="7">
        <f>'GE24-F23-WEBLOAD'!AA394</f>
        <v>0</v>
      </c>
      <c r="AG398" s="7">
        <f>'GE24-F23-WEBLOAD'!AI394</f>
        <v>0</v>
      </c>
      <c r="AH398" s="7">
        <f t="shared" si="95"/>
        <v>0</v>
      </c>
      <c r="AI398">
        <f t="shared" si="96"/>
        <v>0</v>
      </c>
      <c r="AK398">
        <f>'EOS GE24-F23-WEBLOAD'!$AL394</f>
        <v>1107824</v>
      </c>
      <c r="AL398">
        <f>'GE24-F23-WEBLOAD'!$AL394</f>
        <v>1069629</v>
      </c>
      <c r="AM398">
        <f t="shared" si="97"/>
        <v>38195</v>
      </c>
      <c r="AO398">
        <f>'EOS GE25-F23-WEBLOAD'!AL394</f>
        <v>1146396.7313621603</v>
      </c>
      <c r="AP398">
        <f>'GE25-F23-WEBLOAD'!AL394</f>
        <v>1087051.7313621603</v>
      </c>
      <c r="AQ398">
        <f t="shared" si="98"/>
        <v>59345</v>
      </c>
      <c r="AS398" s="7"/>
    </row>
    <row r="399" spans="1:45" x14ac:dyDescent="0.25">
      <c r="A399">
        <v>4103</v>
      </c>
      <c r="B399">
        <v>7</v>
      </c>
      <c r="C399" t="s">
        <v>704</v>
      </c>
      <c r="D399" s="7">
        <f>'EOS GE24-F23-WEBLOAD'!H395</f>
        <v>18594490</v>
      </c>
      <c r="E399">
        <f>'GE24-F23-WEBLOAD'!H395</f>
        <v>17878115</v>
      </c>
      <c r="F399">
        <f t="shared" si="87"/>
        <v>716375</v>
      </c>
      <c r="H399" s="7">
        <f>'EOS GE24-F23-WEBLOAD'!N395</f>
        <v>0</v>
      </c>
      <c r="I399">
        <v>0</v>
      </c>
      <c r="J399">
        <f t="shared" si="88"/>
        <v>0</v>
      </c>
      <c r="K399" s="7"/>
      <c r="M399" s="7">
        <f>'EOS GE25-F23-WEBLOAD'!H395</f>
        <v>18967005</v>
      </c>
      <c r="N399">
        <f>'GE25-F23-WEBLOAD'!H395</f>
        <v>17878115</v>
      </c>
      <c r="O399">
        <f t="shared" si="89"/>
        <v>1088890</v>
      </c>
      <c r="Q399" s="7">
        <f>'EOS GE25-F23-WEBLOAD'!N395</f>
        <v>0</v>
      </c>
      <c r="R399">
        <v>0</v>
      </c>
      <c r="S399">
        <f t="shared" si="90"/>
        <v>0</v>
      </c>
      <c r="T399" s="7"/>
      <c r="U399" s="7">
        <f>'EOS GE25-F23-WEBLOAD'!AA395</f>
        <v>0</v>
      </c>
      <c r="V399" s="7">
        <v>0</v>
      </c>
      <c r="W399" s="7">
        <f t="shared" si="91"/>
        <v>0</v>
      </c>
      <c r="X399" s="7">
        <f>'GE25-F23-WEBLOAD'!AA395</f>
        <v>0</v>
      </c>
      <c r="Y399" s="7">
        <f>'GE25-F23-WEBLOAD'!AI395</f>
        <v>0</v>
      </c>
      <c r="Z399" s="7">
        <f t="shared" si="92"/>
        <v>0</v>
      </c>
      <c r="AA399">
        <f t="shared" si="93"/>
        <v>0</v>
      </c>
      <c r="AC399" s="7">
        <f>'EOS GE24-F23-WEBLOAD'!AA395</f>
        <v>0</v>
      </c>
      <c r="AD399" s="7">
        <f>'EOS GE24-F23-WEBLOAD'!AI395</f>
        <v>0</v>
      </c>
      <c r="AE399" s="7">
        <f t="shared" si="94"/>
        <v>0</v>
      </c>
      <c r="AF399" s="7">
        <f>'GE24-F23-WEBLOAD'!AA395</f>
        <v>0</v>
      </c>
      <c r="AG399" s="7">
        <f>'GE24-F23-WEBLOAD'!AI395</f>
        <v>0</v>
      </c>
      <c r="AH399" s="7">
        <f t="shared" si="95"/>
        <v>0</v>
      </c>
      <c r="AI399">
        <f t="shared" si="96"/>
        <v>0</v>
      </c>
      <c r="AK399">
        <f>'EOS GE24-F23-WEBLOAD'!$AL395</f>
        <v>8652826</v>
      </c>
      <c r="AL399">
        <f>'GE24-F23-WEBLOAD'!$AL395</f>
        <v>8356109</v>
      </c>
      <c r="AM399">
        <f t="shared" si="97"/>
        <v>296717</v>
      </c>
      <c r="AO399">
        <f>'EOS GE25-F23-WEBLOAD'!AL395</f>
        <v>8926733.6915835515</v>
      </c>
      <c r="AP399">
        <f>'GE25-F23-WEBLOAD'!AL395</f>
        <v>8464222.6915835515</v>
      </c>
      <c r="AQ399">
        <f t="shared" si="98"/>
        <v>462511</v>
      </c>
      <c r="AS399" s="7"/>
    </row>
    <row r="400" spans="1:45" x14ac:dyDescent="0.25">
      <c r="A400">
        <v>4104</v>
      </c>
      <c r="B400">
        <v>7</v>
      </c>
      <c r="C400" t="s">
        <v>2163</v>
      </c>
      <c r="D400" s="7">
        <f>'EOS GE24-F23-WEBLOAD'!H396</f>
        <v>2055744</v>
      </c>
      <c r="E400">
        <f>'GE24-F23-WEBLOAD'!H396</f>
        <v>1976544</v>
      </c>
      <c r="F400">
        <f t="shared" si="87"/>
        <v>79200</v>
      </c>
      <c r="H400" s="7">
        <f>'EOS GE24-F23-WEBLOAD'!N396</f>
        <v>3051</v>
      </c>
      <c r="I400">
        <v>2868</v>
      </c>
      <c r="J400">
        <f t="shared" si="88"/>
        <v>183</v>
      </c>
      <c r="K400" s="7"/>
      <c r="M400" s="7">
        <f>'EOS GE25-F23-WEBLOAD'!H396</f>
        <v>2096928</v>
      </c>
      <c r="N400">
        <f>'GE25-F23-WEBLOAD'!H396</f>
        <v>1976544</v>
      </c>
      <c r="O400">
        <f t="shared" si="89"/>
        <v>120384</v>
      </c>
      <c r="Q400" s="7">
        <f>'EOS GE25-F23-WEBLOAD'!N396</f>
        <v>3092</v>
      </c>
      <c r="R400">
        <v>2918</v>
      </c>
      <c r="S400">
        <f t="shared" si="90"/>
        <v>174</v>
      </c>
      <c r="T400" s="7"/>
      <c r="U400" s="7">
        <f>'EOS GE25-F23-WEBLOAD'!AA396</f>
        <v>0</v>
      </c>
      <c r="V400" s="7">
        <v>0</v>
      </c>
      <c r="W400" s="7">
        <f t="shared" si="91"/>
        <v>0</v>
      </c>
      <c r="X400" s="7">
        <f>'GE25-F23-WEBLOAD'!AA396</f>
        <v>0</v>
      </c>
      <c r="Y400" s="7">
        <f>'GE25-F23-WEBLOAD'!AI396</f>
        <v>0</v>
      </c>
      <c r="Z400" s="7">
        <f t="shared" si="92"/>
        <v>0</v>
      </c>
      <c r="AA400">
        <f t="shared" si="93"/>
        <v>0</v>
      </c>
      <c r="AC400" s="7">
        <f>'EOS GE24-F23-WEBLOAD'!AA396</f>
        <v>0</v>
      </c>
      <c r="AD400" s="7">
        <f>'EOS GE24-F23-WEBLOAD'!AI396</f>
        <v>0</v>
      </c>
      <c r="AE400" s="7">
        <f t="shared" si="94"/>
        <v>0</v>
      </c>
      <c r="AF400" s="7">
        <f>'GE24-F23-WEBLOAD'!AA396</f>
        <v>0</v>
      </c>
      <c r="AG400" s="7">
        <f>'GE24-F23-WEBLOAD'!AI396</f>
        <v>0</v>
      </c>
      <c r="AH400" s="7">
        <f t="shared" si="95"/>
        <v>0</v>
      </c>
      <c r="AI400">
        <f t="shared" si="96"/>
        <v>0</v>
      </c>
      <c r="AK400">
        <f>'EOS GE24-F23-WEBLOAD'!$AL396</f>
        <v>579433</v>
      </c>
      <c r="AL400">
        <f>'GE24-F23-WEBLOAD'!$AL396</f>
        <v>560788</v>
      </c>
      <c r="AM400">
        <f t="shared" si="97"/>
        <v>18645</v>
      </c>
      <c r="AO400">
        <f>'EOS GE25-F23-WEBLOAD'!AL396</f>
        <v>594209.10863066977</v>
      </c>
      <c r="AP400">
        <f>'GE25-F23-WEBLOAD'!AL396</f>
        <v>565241.10863067023</v>
      </c>
      <c r="AQ400">
        <f t="shared" si="98"/>
        <v>28967.999999999534</v>
      </c>
      <c r="AS400" s="7"/>
    </row>
    <row r="401" spans="1:45" x14ac:dyDescent="0.25">
      <c r="A401">
        <v>4105</v>
      </c>
      <c r="B401">
        <v>7</v>
      </c>
      <c r="C401" t="s">
        <v>706</v>
      </c>
      <c r="D401" s="7">
        <f>'EOS GE24-F23-WEBLOAD'!H397</f>
        <v>6128687</v>
      </c>
      <c r="E401">
        <f>'GE24-F23-WEBLOAD'!H397</f>
        <v>5892572</v>
      </c>
      <c r="F401">
        <f t="shared" si="87"/>
        <v>236115</v>
      </c>
      <c r="H401" s="7">
        <f>'EOS GE24-F23-WEBLOAD'!N397</f>
        <v>0</v>
      </c>
      <c r="I401">
        <v>0</v>
      </c>
      <c r="J401">
        <f t="shared" si="88"/>
        <v>0</v>
      </c>
      <c r="K401" s="7"/>
      <c r="M401" s="7">
        <f>'EOS GE25-F23-WEBLOAD'!H397</f>
        <v>6251467</v>
      </c>
      <c r="N401">
        <f>'GE25-F23-WEBLOAD'!H397</f>
        <v>5892572</v>
      </c>
      <c r="O401">
        <f t="shared" si="89"/>
        <v>358895</v>
      </c>
      <c r="Q401" s="7">
        <f>'EOS GE25-F23-WEBLOAD'!N397</f>
        <v>0</v>
      </c>
      <c r="R401">
        <v>0</v>
      </c>
      <c r="S401">
        <f t="shared" si="90"/>
        <v>0</v>
      </c>
      <c r="T401" s="7"/>
      <c r="U401" s="7">
        <f>'EOS GE25-F23-WEBLOAD'!AA397</f>
        <v>0</v>
      </c>
      <c r="V401" s="7">
        <v>0</v>
      </c>
      <c r="W401" s="7">
        <f t="shared" si="91"/>
        <v>0</v>
      </c>
      <c r="X401" s="7">
        <f>'GE25-F23-WEBLOAD'!AA397</f>
        <v>0</v>
      </c>
      <c r="Y401" s="7">
        <f>'GE25-F23-WEBLOAD'!AI397</f>
        <v>0</v>
      </c>
      <c r="Z401" s="7">
        <f t="shared" si="92"/>
        <v>0</v>
      </c>
      <c r="AA401">
        <f t="shared" si="93"/>
        <v>0</v>
      </c>
      <c r="AC401" s="7">
        <f>'EOS GE24-F23-WEBLOAD'!AA397</f>
        <v>0</v>
      </c>
      <c r="AD401" s="7">
        <f>'EOS GE24-F23-WEBLOAD'!AI397</f>
        <v>0</v>
      </c>
      <c r="AE401" s="7">
        <f t="shared" si="94"/>
        <v>0</v>
      </c>
      <c r="AF401" s="7">
        <f>'GE24-F23-WEBLOAD'!AA397</f>
        <v>0</v>
      </c>
      <c r="AG401" s="7">
        <f>'GE24-F23-WEBLOAD'!AI397</f>
        <v>0</v>
      </c>
      <c r="AH401" s="7">
        <f t="shared" si="95"/>
        <v>0</v>
      </c>
      <c r="AI401">
        <f t="shared" si="96"/>
        <v>0</v>
      </c>
      <c r="AK401">
        <f>'EOS GE24-F23-WEBLOAD'!$AL397</f>
        <v>556422.40000000037</v>
      </c>
      <c r="AL401">
        <f>'GE24-F23-WEBLOAD'!$AL397</f>
        <v>549953.40000000037</v>
      </c>
      <c r="AM401">
        <f t="shared" si="97"/>
        <v>6469</v>
      </c>
      <c r="AO401">
        <f>'EOS GE25-F23-WEBLOAD'!AL397</f>
        <v>549931.06813878939</v>
      </c>
      <c r="AP401">
        <f>'GE25-F23-WEBLOAD'!AL397</f>
        <v>539878.06813878939</v>
      </c>
      <c r="AQ401">
        <f t="shared" si="98"/>
        <v>10053</v>
      </c>
      <c r="AS401" s="7"/>
    </row>
    <row r="402" spans="1:45" x14ac:dyDescent="0.25">
      <c r="A402">
        <v>4106</v>
      </c>
      <c r="B402">
        <v>7</v>
      </c>
      <c r="C402" t="s">
        <v>707</v>
      </c>
      <c r="D402" s="7">
        <f>'EOS GE24-F23-WEBLOAD'!H398</f>
        <v>2044323</v>
      </c>
      <c r="E402">
        <f>'GE24-F23-WEBLOAD'!H398</f>
        <v>1965563</v>
      </c>
      <c r="F402">
        <f t="shared" si="87"/>
        <v>78760</v>
      </c>
      <c r="H402" s="7">
        <f>'EOS GE24-F23-WEBLOAD'!N398</f>
        <v>63779</v>
      </c>
      <c r="I402">
        <v>59954</v>
      </c>
      <c r="J402">
        <f t="shared" si="88"/>
        <v>3825</v>
      </c>
      <c r="K402" s="7"/>
      <c r="M402" s="7">
        <f>'EOS GE25-F23-WEBLOAD'!H398</f>
        <v>2085278</v>
      </c>
      <c r="N402">
        <f>'GE25-F23-WEBLOAD'!H398</f>
        <v>1965563</v>
      </c>
      <c r="O402">
        <f t="shared" si="89"/>
        <v>119715</v>
      </c>
      <c r="Q402" s="7">
        <f>'EOS GE25-F23-WEBLOAD'!N398</f>
        <v>64636</v>
      </c>
      <c r="R402">
        <v>61007</v>
      </c>
      <c r="S402">
        <f t="shared" si="90"/>
        <v>3629</v>
      </c>
      <c r="T402" s="7"/>
      <c r="U402" s="7">
        <f>'EOS GE25-F23-WEBLOAD'!AA398</f>
        <v>0</v>
      </c>
      <c r="V402" s="7">
        <v>0</v>
      </c>
      <c r="W402" s="7">
        <f t="shared" si="91"/>
        <v>0</v>
      </c>
      <c r="X402" s="7">
        <f>'GE25-F23-WEBLOAD'!AA398</f>
        <v>0</v>
      </c>
      <c r="Y402" s="7">
        <f>'GE25-F23-WEBLOAD'!AI398</f>
        <v>0</v>
      </c>
      <c r="Z402" s="7">
        <f t="shared" si="92"/>
        <v>0</v>
      </c>
      <c r="AA402">
        <f t="shared" si="93"/>
        <v>0</v>
      </c>
      <c r="AC402" s="7">
        <f>'EOS GE24-F23-WEBLOAD'!AA398</f>
        <v>0</v>
      </c>
      <c r="AD402" s="7">
        <f>'EOS GE24-F23-WEBLOAD'!AI398</f>
        <v>0</v>
      </c>
      <c r="AE402" s="7">
        <f t="shared" si="94"/>
        <v>0</v>
      </c>
      <c r="AF402" s="7">
        <f>'GE24-F23-WEBLOAD'!AA398</f>
        <v>0</v>
      </c>
      <c r="AG402" s="7">
        <f>'GE24-F23-WEBLOAD'!AI398</f>
        <v>0</v>
      </c>
      <c r="AH402" s="7">
        <f t="shared" si="95"/>
        <v>0</v>
      </c>
      <c r="AI402">
        <f t="shared" si="96"/>
        <v>0</v>
      </c>
      <c r="AK402">
        <f>'EOS GE24-F23-WEBLOAD'!$AL398</f>
        <v>540628.20000000019</v>
      </c>
      <c r="AL402">
        <f>'GE24-F23-WEBLOAD'!$AL398</f>
        <v>526575.20000000019</v>
      </c>
      <c r="AM402">
        <f t="shared" si="97"/>
        <v>14053</v>
      </c>
      <c r="AO402">
        <f>'EOS GE25-F23-WEBLOAD'!AL398</f>
        <v>499932.83780877991</v>
      </c>
      <c r="AP402">
        <f>'GE25-F23-WEBLOAD'!AL398</f>
        <v>478994.83780877991</v>
      </c>
      <c r="AQ402">
        <f t="shared" si="98"/>
        <v>20938</v>
      </c>
      <c r="AS402" s="7"/>
    </row>
    <row r="403" spans="1:45" x14ac:dyDescent="0.25">
      <c r="A403">
        <v>4107</v>
      </c>
      <c r="B403">
        <v>7</v>
      </c>
      <c r="C403" t="s">
        <v>708</v>
      </c>
      <c r="D403" s="7">
        <f>'EOS GE24-F23-WEBLOAD'!H399</f>
        <v>936506</v>
      </c>
      <c r="E403">
        <f>'GE24-F23-WEBLOAD'!H399</f>
        <v>900426</v>
      </c>
      <c r="F403">
        <f t="shared" si="87"/>
        <v>36080</v>
      </c>
      <c r="H403" s="7">
        <f>'EOS GE24-F23-WEBLOAD'!N399</f>
        <v>29217</v>
      </c>
      <c r="I403">
        <v>27465</v>
      </c>
      <c r="J403">
        <f t="shared" si="88"/>
        <v>1752</v>
      </c>
      <c r="K403" s="7"/>
      <c r="M403" s="7">
        <f>'EOS GE25-F23-WEBLOAD'!H399</f>
        <v>955267</v>
      </c>
      <c r="N403">
        <f>'GE25-F23-WEBLOAD'!H399</f>
        <v>900426</v>
      </c>
      <c r="O403">
        <f t="shared" si="89"/>
        <v>54841</v>
      </c>
      <c r="Q403" s="7">
        <f>'EOS GE25-F23-WEBLOAD'!N399</f>
        <v>29610</v>
      </c>
      <c r="R403">
        <v>27948</v>
      </c>
      <c r="S403">
        <f t="shared" si="90"/>
        <v>1662</v>
      </c>
      <c r="T403" s="7"/>
      <c r="U403" s="7">
        <f>'EOS GE25-F23-WEBLOAD'!AA399</f>
        <v>0</v>
      </c>
      <c r="V403" s="7">
        <v>0</v>
      </c>
      <c r="W403" s="7">
        <f t="shared" si="91"/>
        <v>0</v>
      </c>
      <c r="X403" s="7">
        <f>'GE25-F23-WEBLOAD'!AA399</f>
        <v>0</v>
      </c>
      <c r="Y403" s="7">
        <f>'GE25-F23-WEBLOAD'!AI399</f>
        <v>0</v>
      </c>
      <c r="Z403" s="7">
        <f t="shared" si="92"/>
        <v>0</v>
      </c>
      <c r="AA403">
        <f t="shared" si="93"/>
        <v>0</v>
      </c>
      <c r="AC403" s="7">
        <f>'EOS GE24-F23-WEBLOAD'!AA399</f>
        <v>0</v>
      </c>
      <c r="AD403" s="7">
        <f>'EOS GE24-F23-WEBLOAD'!AI399</f>
        <v>0</v>
      </c>
      <c r="AE403" s="7">
        <f t="shared" si="94"/>
        <v>0</v>
      </c>
      <c r="AF403" s="7">
        <f>'GE24-F23-WEBLOAD'!AA399</f>
        <v>0</v>
      </c>
      <c r="AG403" s="7">
        <f>'GE24-F23-WEBLOAD'!AI399</f>
        <v>0</v>
      </c>
      <c r="AH403" s="7">
        <f t="shared" si="95"/>
        <v>0</v>
      </c>
      <c r="AI403">
        <f t="shared" si="96"/>
        <v>0</v>
      </c>
      <c r="AK403">
        <f>'EOS GE24-F23-WEBLOAD'!$AL399</f>
        <v>393955.60000000009</v>
      </c>
      <c r="AL403">
        <f>'GE24-F23-WEBLOAD'!$AL399</f>
        <v>381570.60000000009</v>
      </c>
      <c r="AM403">
        <f t="shared" si="97"/>
        <v>12385</v>
      </c>
      <c r="AO403">
        <f>'EOS GE25-F23-WEBLOAD'!AL399</f>
        <v>386608.33032004</v>
      </c>
      <c r="AP403">
        <f>'GE25-F23-WEBLOAD'!AL399</f>
        <v>367278.33032004</v>
      </c>
      <c r="AQ403">
        <f t="shared" si="98"/>
        <v>19330</v>
      </c>
      <c r="AS403" s="7"/>
    </row>
    <row r="404" spans="1:45" x14ac:dyDescent="0.25">
      <c r="A404">
        <v>4110</v>
      </c>
      <c r="B404">
        <v>7</v>
      </c>
      <c r="C404" t="s">
        <v>709</v>
      </c>
      <c r="D404" s="7">
        <f>'EOS GE24-F23-WEBLOAD'!H400</f>
        <v>3212100</v>
      </c>
      <c r="E404">
        <f>'GE24-F23-WEBLOAD'!H400</f>
        <v>3088350</v>
      </c>
      <c r="F404">
        <f t="shared" si="87"/>
        <v>123750</v>
      </c>
      <c r="H404" s="7">
        <f>'EOS GE24-F23-WEBLOAD'!N400</f>
        <v>0</v>
      </c>
      <c r="I404">
        <v>0</v>
      </c>
      <c r="J404">
        <f t="shared" si="88"/>
        <v>0</v>
      </c>
      <c r="K404" s="7"/>
      <c r="M404" s="7">
        <f>'EOS GE25-F23-WEBLOAD'!H400</f>
        <v>3276450</v>
      </c>
      <c r="N404">
        <f>'GE25-F23-WEBLOAD'!H400</f>
        <v>3088350</v>
      </c>
      <c r="O404">
        <f t="shared" si="89"/>
        <v>188100</v>
      </c>
      <c r="Q404" s="7">
        <f>'EOS GE25-F23-WEBLOAD'!N400</f>
        <v>0</v>
      </c>
      <c r="R404">
        <v>0</v>
      </c>
      <c r="S404">
        <f t="shared" si="90"/>
        <v>0</v>
      </c>
      <c r="T404" s="7"/>
      <c r="U404" s="7">
        <f>'EOS GE25-F23-WEBLOAD'!AA400</f>
        <v>0</v>
      </c>
      <c r="V404" s="7">
        <v>0</v>
      </c>
      <c r="W404" s="7">
        <f t="shared" si="91"/>
        <v>0</v>
      </c>
      <c r="X404" s="7">
        <f>'GE25-F23-WEBLOAD'!AA400</f>
        <v>0</v>
      </c>
      <c r="Y404" s="7">
        <f>'GE25-F23-WEBLOAD'!AI400</f>
        <v>0</v>
      </c>
      <c r="Z404" s="7">
        <f t="shared" si="92"/>
        <v>0</v>
      </c>
      <c r="AA404">
        <f t="shared" si="93"/>
        <v>0</v>
      </c>
      <c r="AC404" s="7">
        <f>'EOS GE24-F23-WEBLOAD'!AA400</f>
        <v>0</v>
      </c>
      <c r="AD404" s="7">
        <f>'EOS GE24-F23-WEBLOAD'!AI400</f>
        <v>0</v>
      </c>
      <c r="AE404" s="7">
        <f t="shared" si="94"/>
        <v>0</v>
      </c>
      <c r="AF404" s="7">
        <f>'GE24-F23-WEBLOAD'!AA400</f>
        <v>0</v>
      </c>
      <c r="AG404" s="7">
        <f>'GE24-F23-WEBLOAD'!AI400</f>
        <v>0</v>
      </c>
      <c r="AH404" s="7">
        <f t="shared" si="95"/>
        <v>0</v>
      </c>
      <c r="AI404">
        <f t="shared" si="96"/>
        <v>0</v>
      </c>
      <c r="AK404">
        <f>'EOS GE24-F23-WEBLOAD'!$AL400</f>
        <v>307399</v>
      </c>
      <c r="AL404">
        <f>'GE24-F23-WEBLOAD'!$AL400</f>
        <v>303646</v>
      </c>
      <c r="AM404">
        <f t="shared" si="97"/>
        <v>3753</v>
      </c>
      <c r="AO404">
        <f>'EOS GE25-F23-WEBLOAD'!AL400</f>
        <v>308848.04583487008</v>
      </c>
      <c r="AP404">
        <f>'GE25-F23-WEBLOAD'!AL400</f>
        <v>302990.04583487008</v>
      </c>
      <c r="AQ404">
        <f t="shared" si="98"/>
        <v>5858</v>
      </c>
      <c r="AS404" s="7"/>
    </row>
    <row r="405" spans="1:45" x14ac:dyDescent="0.25">
      <c r="A405">
        <v>4111</v>
      </c>
      <c r="B405">
        <v>7</v>
      </c>
      <c r="C405" t="s">
        <v>710</v>
      </c>
      <c r="D405" s="7">
        <f>'EOS GE24-F23-WEBLOAD'!H401</f>
        <v>959347</v>
      </c>
      <c r="E405">
        <f>'GE24-F23-WEBLOAD'!H401</f>
        <v>922387</v>
      </c>
      <c r="F405">
        <f t="shared" si="87"/>
        <v>36960</v>
      </c>
      <c r="H405" s="7">
        <f>'EOS GE24-F23-WEBLOAD'!N401</f>
        <v>0</v>
      </c>
      <c r="I405">
        <v>0</v>
      </c>
      <c r="J405">
        <f t="shared" si="88"/>
        <v>0</v>
      </c>
      <c r="K405" s="7"/>
      <c r="M405" s="7">
        <f>'EOS GE25-F23-WEBLOAD'!H401</f>
        <v>978566</v>
      </c>
      <c r="N405">
        <f>'GE25-F23-WEBLOAD'!H401</f>
        <v>922387</v>
      </c>
      <c r="O405">
        <f t="shared" si="89"/>
        <v>56179</v>
      </c>
      <c r="Q405" s="7">
        <f>'EOS GE25-F23-WEBLOAD'!N401</f>
        <v>0</v>
      </c>
      <c r="R405">
        <v>0</v>
      </c>
      <c r="S405">
        <f t="shared" si="90"/>
        <v>0</v>
      </c>
      <c r="T405" s="7"/>
      <c r="U405" s="7">
        <f>'EOS GE25-F23-WEBLOAD'!AA401</f>
        <v>0</v>
      </c>
      <c r="V405" s="7">
        <v>0</v>
      </c>
      <c r="W405" s="7">
        <f t="shared" si="91"/>
        <v>0</v>
      </c>
      <c r="X405" s="7">
        <f>'GE25-F23-WEBLOAD'!AA401</f>
        <v>0</v>
      </c>
      <c r="Y405" s="7">
        <f>'GE25-F23-WEBLOAD'!AI401</f>
        <v>0</v>
      </c>
      <c r="Z405" s="7">
        <f t="shared" si="92"/>
        <v>0</v>
      </c>
      <c r="AA405">
        <f t="shared" si="93"/>
        <v>0</v>
      </c>
      <c r="AC405" s="7">
        <f>'EOS GE24-F23-WEBLOAD'!AA401</f>
        <v>0</v>
      </c>
      <c r="AD405" s="7">
        <f>'EOS GE24-F23-WEBLOAD'!AI401</f>
        <v>0</v>
      </c>
      <c r="AE405" s="7">
        <f t="shared" si="94"/>
        <v>0</v>
      </c>
      <c r="AF405" s="7">
        <f>'GE24-F23-WEBLOAD'!AA401</f>
        <v>0</v>
      </c>
      <c r="AG405" s="7">
        <f>'GE24-F23-WEBLOAD'!AI401</f>
        <v>0</v>
      </c>
      <c r="AH405" s="7">
        <f t="shared" si="95"/>
        <v>0</v>
      </c>
      <c r="AI405">
        <f t="shared" si="96"/>
        <v>0</v>
      </c>
      <c r="AK405">
        <f>'EOS GE24-F23-WEBLOAD'!$AL401</f>
        <v>367493.39999999991</v>
      </c>
      <c r="AL405">
        <f>'GE24-F23-WEBLOAD'!$AL401</f>
        <v>353967.39999999991</v>
      </c>
      <c r="AM405">
        <f t="shared" si="97"/>
        <v>13526</v>
      </c>
      <c r="AO405">
        <f>'EOS GE25-F23-WEBLOAD'!AL401</f>
        <v>383640.53825264005</v>
      </c>
      <c r="AP405">
        <f>'GE25-F23-WEBLOAD'!AL401</f>
        <v>362475.53825264005</v>
      </c>
      <c r="AQ405">
        <f t="shared" si="98"/>
        <v>21165</v>
      </c>
      <c r="AS405" s="7"/>
    </row>
    <row r="406" spans="1:45" x14ac:dyDescent="0.25">
      <c r="A406">
        <v>4112</v>
      </c>
      <c r="B406">
        <v>7</v>
      </c>
      <c r="C406" t="s">
        <v>452</v>
      </c>
      <c r="D406" s="7">
        <f>'EOS GE24-F23-WEBLOAD'!H402</f>
        <v>3683208</v>
      </c>
      <c r="E406">
        <f>'GE24-F23-WEBLOAD'!H402</f>
        <v>3541308</v>
      </c>
      <c r="F406">
        <f t="shared" si="87"/>
        <v>141900</v>
      </c>
      <c r="H406" s="7">
        <f>'EOS GE24-F23-WEBLOAD'!N402</f>
        <v>0</v>
      </c>
      <c r="I406">
        <v>0</v>
      </c>
      <c r="J406">
        <f t="shared" si="88"/>
        <v>0</v>
      </c>
      <c r="K406" s="7"/>
      <c r="M406" s="7">
        <f>'EOS GE25-F23-WEBLOAD'!H402</f>
        <v>3800682</v>
      </c>
      <c r="N406">
        <f>'GE25-F23-WEBLOAD'!H402</f>
        <v>3582486</v>
      </c>
      <c r="O406">
        <f t="shared" si="89"/>
        <v>218196</v>
      </c>
      <c r="Q406" s="7">
        <f>'EOS GE25-F23-WEBLOAD'!N402</f>
        <v>0</v>
      </c>
      <c r="R406">
        <v>0</v>
      </c>
      <c r="S406">
        <f t="shared" si="90"/>
        <v>0</v>
      </c>
      <c r="T406" s="7"/>
      <c r="U406" s="7">
        <f>'EOS GE25-F23-WEBLOAD'!AA402</f>
        <v>0</v>
      </c>
      <c r="V406" s="7">
        <v>0</v>
      </c>
      <c r="W406" s="7">
        <f t="shared" si="91"/>
        <v>0</v>
      </c>
      <c r="X406" s="7">
        <f>'GE25-F23-WEBLOAD'!AA402</f>
        <v>0</v>
      </c>
      <c r="Y406" s="7">
        <f>'GE25-F23-WEBLOAD'!AI402</f>
        <v>0</v>
      </c>
      <c r="Z406" s="7">
        <f t="shared" si="92"/>
        <v>0</v>
      </c>
      <c r="AA406">
        <f t="shared" si="93"/>
        <v>0</v>
      </c>
      <c r="AC406" s="7">
        <f>'EOS GE24-F23-WEBLOAD'!AA402</f>
        <v>0</v>
      </c>
      <c r="AD406" s="7">
        <f>'EOS GE24-F23-WEBLOAD'!AI402</f>
        <v>0</v>
      </c>
      <c r="AE406" s="7">
        <f t="shared" si="94"/>
        <v>0</v>
      </c>
      <c r="AF406" s="7">
        <f>'GE24-F23-WEBLOAD'!AA402</f>
        <v>0</v>
      </c>
      <c r="AG406" s="7">
        <f>'GE24-F23-WEBLOAD'!AI402</f>
        <v>0</v>
      </c>
      <c r="AH406" s="7">
        <f t="shared" si="95"/>
        <v>0</v>
      </c>
      <c r="AI406">
        <f t="shared" si="96"/>
        <v>0</v>
      </c>
      <c r="AK406">
        <f>'EOS GE24-F23-WEBLOAD'!$AL402</f>
        <v>272574</v>
      </c>
      <c r="AL406">
        <f>'GE24-F23-WEBLOAD'!$AL402</f>
        <v>270971</v>
      </c>
      <c r="AM406">
        <f t="shared" si="97"/>
        <v>1603</v>
      </c>
      <c r="AO406">
        <f>'EOS GE25-F23-WEBLOAD'!AL402</f>
        <v>268765.75309249992</v>
      </c>
      <c r="AP406">
        <f>'GE25-F23-WEBLOAD'!AL402</f>
        <v>266249.75309249992</v>
      </c>
      <c r="AQ406">
        <f t="shared" si="98"/>
        <v>2516</v>
      </c>
      <c r="AS406" s="7"/>
    </row>
    <row r="407" spans="1:45" x14ac:dyDescent="0.25">
      <c r="A407">
        <v>4113</v>
      </c>
      <c r="B407">
        <v>7</v>
      </c>
      <c r="C407" t="s">
        <v>2164</v>
      </c>
      <c r="D407" s="7">
        <f>'EOS GE24-F23-WEBLOAD'!H403</f>
        <v>1912984</v>
      </c>
      <c r="E407">
        <f>'GE24-F23-WEBLOAD'!H403</f>
        <v>1839284</v>
      </c>
      <c r="F407">
        <f t="shared" si="87"/>
        <v>73700</v>
      </c>
      <c r="H407" s="7">
        <f>'EOS GE24-F23-WEBLOAD'!N403</f>
        <v>0</v>
      </c>
      <c r="I407">
        <v>0</v>
      </c>
      <c r="J407">
        <f t="shared" si="88"/>
        <v>0</v>
      </c>
      <c r="K407" s="7"/>
      <c r="M407" s="7">
        <f>'EOS GE25-F23-WEBLOAD'!H403</f>
        <v>2308077</v>
      </c>
      <c r="N407">
        <f>'GE25-F23-WEBLOAD'!H403</f>
        <v>2175571</v>
      </c>
      <c r="O407">
        <f t="shared" si="89"/>
        <v>132506</v>
      </c>
      <c r="Q407" s="7">
        <f>'EOS GE25-F23-WEBLOAD'!N403</f>
        <v>0</v>
      </c>
      <c r="R407">
        <v>0</v>
      </c>
      <c r="S407">
        <f t="shared" si="90"/>
        <v>0</v>
      </c>
      <c r="T407" s="7"/>
      <c r="U407" s="7">
        <f>'EOS GE25-F23-WEBLOAD'!AA403</f>
        <v>0</v>
      </c>
      <c r="V407" s="7">
        <v>0</v>
      </c>
      <c r="W407" s="7">
        <f t="shared" si="91"/>
        <v>0</v>
      </c>
      <c r="X407" s="7">
        <f>'GE25-F23-WEBLOAD'!AA403</f>
        <v>0</v>
      </c>
      <c r="Y407" s="7">
        <f>'GE25-F23-WEBLOAD'!AI403</f>
        <v>0</v>
      </c>
      <c r="Z407" s="7">
        <f t="shared" si="92"/>
        <v>0</v>
      </c>
      <c r="AA407">
        <f t="shared" si="93"/>
        <v>0</v>
      </c>
      <c r="AC407" s="7">
        <f>'EOS GE24-F23-WEBLOAD'!AA403</f>
        <v>0</v>
      </c>
      <c r="AD407" s="7">
        <f>'EOS GE24-F23-WEBLOAD'!AI403</f>
        <v>0</v>
      </c>
      <c r="AE407" s="7">
        <f t="shared" si="94"/>
        <v>0</v>
      </c>
      <c r="AF407" s="7">
        <f>'GE24-F23-WEBLOAD'!AA403</f>
        <v>0</v>
      </c>
      <c r="AG407" s="7">
        <f>'GE24-F23-WEBLOAD'!AI403</f>
        <v>0</v>
      </c>
      <c r="AH407" s="7">
        <f t="shared" si="95"/>
        <v>0</v>
      </c>
      <c r="AI407">
        <f t="shared" si="96"/>
        <v>0</v>
      </c>
      <c r="AK407">
        <f>'EOS GE24-F23-WEBLOAD'!$AL403</f>
        <v>352619</v>
      </c>
      <c r="AL407">
        <f>'GE24-F23-WEBLOAD'!$AL403</f>
        <v>344392</v>
      </c>
      <c r="AM407">
        <f t="shared" si="97"/>
        <v>8227</v>
      </c>
      <c r="AO407">
        <f>'EOS GE25-F23-WEBLOAD'!AL403</f>
        <v>417119.24949176982</v>
      </c>
      <c r="AP407">
        <f>'GE25-F23-WEBLOAD'!AL403</f>
        <v>402580.24949176982</v>
      </c>
      <c r="AQ407">
        <f t="shared" si="98"/>
        <v>14539</v>
      </c>
      <c r="AS407" s="7"/>
    </row>
    <row r="408" spans="1:45" x14ac:dyDescent="0.25">
      <c r="A408">
        <v>4116</v>
      </c>
      <c r="B408">
        <v>7</v>
      </c>
      <c r="C408" t="s">
        <v>712</v>
      </c>
      <c r="D408" s="7">
        <f>'EOS GE24-F23-WEBLOAD'!H404</f>
        <v>10831201</v>
      </c>
      <c r="E408">
        <f>'GE24-F23-WEBLOAD'!H404</f>
        <v>10413916</v>
      </c>
      <c r="F408">
        <f t="shared" si="87"/>
        <v>417285</v>
      </c>
      <c r="H408" s="7">
        <f>'EOS GE24-F23-WEBLOAD'!N404</f>
        <v>159097</v>
      </c>
      <c r="I408">
        <v>149557</v>
      </c>
      <c r="J408">
        <f t="shared" si="88"/>
        <v>9540</v>
      </c>
      <c r="K408" s="7"/>
      <c r="M408" s="7">
        <f>'EOS GE25-F23-WEBLOAD'!H404</f>
        <v>11435539</v>
      </c>
      <c r="N408">
        <f>'GE25-F23-WEBLOAD'!H404</f>
        <v>10779028</v>
      </c>
      <c r="O408">
        <f t="shared" si="89"/>
        <v>656511</v>
      </c>
      <c r="Q408" s="7">
        <f>'EOS GE25-F23-WEBLOAD'!N404</f>
        <v>166888</v>
      </c>
      <c r="R408">
        <v>157520</v>
      </c>
      <c r="S408">
        <f t="shared" si="90"/>
        <v>9368</v>
      </c>
      <c r="T408" s="7"/>
      <c r="U408" s="7">
        <f>'EOS GE25-F23-WEBLOAD'!AA404</f>
        <v>0</v>
      </c>
      <c r="V408" s="7">
        <v>0</v>
      </c>
      <c r="W408" s="7">
        <f t="shared" si="91"/>
        <v>0</v>
      </c>
      <c r="X408" s="7">
        <f>'GE25-F23-WEBLOAD'!AA404</f>
        <v>0</v>
      </c>
      <c r="Y408" s="7">
        <f>'GE25-F23-WEBLOAD'!AI404</f>
        <v>0</v>
      </c>
      <c r="Z408" s="7">
        <f t="shared" si="92"/>
        <v>0</v>
      </c>
      <c r="AA408">
        <f t="shared" si="93"/>
        <v>0</v>
      </c>
      <c r="AC408" s="7">
        <f>'EOS GE24-F23-WEBLOAD'!AA404</f>
        <v>0</v>
      </c>
      <c r="AD408" s="7">
        <f>'EOS GE24-F23-WEBLOAD'!AI404</f>
        <v>0</v>
      </c>
      <c r="AE408" s="7">
        <f t="shared" si="94"/>
        <v>0</v>
      </c>
      <c r="AF408" s="7">
        <f>'GE24-F23-WEBLOAD'!AA404</f>
        <v>0</v>
      </c>
      <c r="AG408" s="7">
        <f>'GE24-F23-WEBLOAD'!AI404</f>
        <v>0</v>
      </c>
      <c r="AH408" s="7">
        <f t="shared" si="95"/>
        <v>0</v>
      </c>
      <c r="AI408">
        <f t="shared" si="96"/>
        <v>0</v>
      </c>
      <c r="AK408">
        <f>'EOS GE24-F23-WEBLOAD'!$AL404</f>
        <v>442497.80000000075</v>
      </c>
      <c r="AL408">
        <f>'GE24-F23-WEBLOAD'!$AL404</f>
        <v>452986.80000000075</v>
      </c>
      <c r="AM408">
        <f t="shared" si="97"/>
        <v>-10489</v>
      </c>
      <c r="AO408">
        <f>'EOS GE25-F23-WEBLOAD'!AL404</f>
        <v>444576.65167265944</v>
      </c>
      <c r="AP408">
        <f>'GE25-F23-WEBLOAD'!AL404</f>
        <v>460782.65167265944</v>
      </c>
      <c r="AQ408">
        <f t="shared" si="98"/>
        <v>-16206</v>
      </c>
      <c r="AS408" s="7"/>
    </row>
    <row r="409" spans="1:45" x14ac:dyDescent="0.25">
      <c r="A409">
        <v>4118</v>
      </c>
      <c r="B409">
        <v>7</v>
      </c>
      <c r="C409" t="s">
        <v>713</v>
      </c>
      <c r="D409" s="7">
        <f>'EOS GE24-F23-WEBLOAD'!H405</f>
        <v>5379197</v>
      </c>
      <c r="E409">
        <f>'GE24-F23-WEBLOAD'!H405</f>
        <v>5171957</v>
      </c>
      <c r="F409">
        <f t="shared" si="87"/>
        <v>207240</v>
      </c>
      <c r="H409" s="7">
        <f>'EOS GE24-F23-WEBLOAD'!N405</f>
        <v>28009</v>
      </c>
      <c r="I409">
        <v>26329</v>
      </c>
      <c r="J409">
        <f t="shared" si="88"/>
        <v>1680</v>
      </c>
      <c r="K409" s="7"/>
      <c r="M409" s="7">
        <f>'EOS GE25-F23-WEBLOAD'!H405</f>
        <v>5486962</v>
      </c>
      <c r="N409">
        <f>'GE25-F23-WEBLOAD'!H405</f>
        <v>5171957</v>
      </c>
      <c r="O409">
        <f t="shared" si="89"/>
        <v>315005</v>
      </c>
      <c r="Q409" s="7">
        <f>'EOS GE25-F23-WEBLOAD'!N405</f>
        <v>28385</v>
      </c>
      <c r="R409">
        <v>26792</v>
      </c>
      <c r="S409">
        <f t="shared" si="90"/>
        <v>1593</v>
      </c>
      <c r="T409" s="7"/>
      <c r="U409" s="7">
        <f>'EOS GE25-F23-WEBLOAD'!AA405</f>
        <v>0</v>
      </c>
      <c r="V409" s="7">
        <v>0</v>
      </c>
      <c r="W409" s="7">
        <f t="shared" si="91"/>
        <v>0</v>
      </c>
      <c r="X409" s="7">
        <f>'GE25-F23-WEBLOAD'!AA405</f>
        <v>0</v>
      </c>
      <c r="Y409" s="7">
        <f>'GE25-F23-WEBLOAD'!AI405</f>
        <v>0</v>
      </c>
      <c r="Z409" s="7">
        <f t="shared" si="92"/>
        <v>0</v>
      </c>
      <c r="AA409">
        <f t="shared" si="93"/>
        <v>0</v>
      </c>
      <c r="AC409" s="7">
        <f>'EOS GE24-F23-WEBLOAD'!AA405</f>
        <v>0</v>
      </c>
      <c r="AD409" s="7">
        <f>'EOS GE24-F23-WEBLOAD'!AI405</f>
        <v>0</v>
      </c>
      <c r="AE409" s="7">
        <f t="shared" si="94"/>
        <v>0</v>
      </c>
      <c r="AF409" s="7">
        <f>'GE24-F23-WEBLOAD'!AA405</f>
        <v>0</v>
      </c>
      <c r="AG409" s="7">
        <f>'GE24-F23-WEBLOAD'!AI405</f>
        <v>0</v>
      </c>
      <c r="AH409" s="7">
        <f t="shared" si="95"/>
        <v>0</v>
      </c>
      <c r="AI409">
        <f t="shared" si="96"/>
        <v>0</v>
      </c>
      <c r="AK409">
        <f>'EOS GE24-F23-WEBLOAD'!$AL405</f>
        <v>402041.59999999963</v>
      </c>
      <c r="AL409">
        <f>'GE24-F23-WEBLOAD'!$AL405</f>
        <v>400832.59999999963</v>
      </c>
      <c r="AM409">
        <f t="shared" si="97"/>
        <v>1209</v>
      </c>
      <c r="AO409">
        <f>'EOS GE25-F23-WEBLOAD'!AL405</f>
        <v>393847.48237564974</v>
      </c>
      <c r="AP409">
        <f>'GE25-F23-WEBLOAD'!AL405</f>
        <v>391603.48237564974</v>
      </c>
      <c r="AQ409">
        <f t="shared" si="98"/>
        <v>2244</v>
      </c>
      <c r="AS409" s="7"/>
    </row>
    <row r="410" spans="1:45" x14ac:dyDescent="0.25">
      <c r="A410">
        <v>4119</v>
      </c>
      <c r="B410">
        <v>7</v>
      </c>
      <c r="C410" t="s">
        <v>714</v>
      </c>
      <c r="D410" s="7">
        <f>'EOS GE24-F23-WEBLOAD'!H406</f>
        <v>719510</v>
      </c>
      <c r="E410">
        <f>'GE24-F23-WEBLOAD'!H406</f>
        <v>691790</v>
      </c>
      <c r="F410">
        <f t="shared" si="87"/>
        <v>27720</v>
      </c>
      <c r="H410" s="7">
        <f>'EOS GE24-F23-WEBLOAD'!N406</f>
        <v>318</v>
      </c>
      <c r="I410">
        <v>299</v>
      </c>
      <c r="J410">
        <f t="shared" si="88"/>
        <v>19</v>
      </c>
      <c r="K410" s="7"/>
      <c r="M410" s="7">
        <f>'EOS GE25-F23-WEBLOAD'!H406</f>
        <v>733925</v>
      </c>
      <c r="N410">
        <f>'GE25-F23-WEBLOAD'!H406</f>
        <v>691790</v>
      </c>
      <c r="O410">
        <f t="shared" si="89"/>
        <v>42135</v>
      </c>
      <c r="Q410" s="7">
        <f>'EOS GE25-F23-WEBLOAD'!N406</f>
        <v>323</v>
      </c>
      <c r="R410">
        <v>305</v>
      </c>
      <c r="S410">
        <f t="shared" si="90"/>
        <v>18</v>
      </c>
      <c r="T410" s="7"/>
      <c r="U410" s="7">
        <f>'EOS GE25-F23-WEBLOAD'!AA406</f>
        <v>0</v>
      </c>
      <c r="V410" s="7">
        <v>0</v>
      </c>
      <c r="W410" s="7">
        <f t="shared" si="91"/>
        <v>0</v>
      </c>
      <c r="X410" s="7">
        <f>'GE25-F23-WEBLOAD'!AA406</f>
        <v>0</v>
      </c>
      <c r="Y410" s="7">
        <f>'GE25-F23-WEBLOAD'!AI406</f>
        <v>0</v>
      </c>
      <c r="Z410" s="7">
        <f t="shared" si="92"/>
        <v>0</v>
      </c>
      <c r="AA410">
        <f t="shared" si="93"/>
        <v>0</v>
      </c>
      <c r="AC410" s="7">
        <f>'EOS GE24-F23-WEBLOAD'!AA406</f>
        <v>0</v>
      </c>
      <c r="AD410" s="7">
        <f>'EOS GE24-F23-WEBLOAD'!AI406</f>
        <v>0</v>
      </c>
      <c r="AE410" s="7">
        <f t="shared" si="94"/>
        <v>0</v>
      </c>
      <c r="AF410" s="7">
        <f>'GE24-F23-WEBLOAD'!AA406</f>
        <v>0</v>
      </c>
      <c r="AG410" s="7">
        <f>'GE24-F23-WEBLOAD'!AI406</f>
        <v>0</v>
      </c>
      <c r="AH410" s="7">
        <f t="shared" si="95"/>
        <v>0</v>
      </c>
      <c r="AI410">
        <f t="shared" si="96"/>
        <v>0</v>
      </c>
      <c r="AK410">
        <f>'EOS GE24-F23-WEBLOAD'!$AL406</f>
        <v>144011.19999999995</v>
      </c>
      <c r="AL410">
        <f>'GE24-F23-WEBLOAD'!$AL406</f>
        <v>140226.19999999995</v>
      </c>
      <c r="AM410">
        <f t="shared" si="97"/>
        <v>3785</v>
      </c>
      <c r="AO410">
        <f>'EOS GE25-F23-WEBLOAD'!AL406</f>
        <v>79422.095784720033</v>
      </c>
      <c r="AP410">
        <f>'GE25-F23-WEBLOAD'!AL406</f>
        <v>77266.095784720033</v>
      </c>
      <c r="AQ410">
        <f t="shared" si="98"/>
        <v>2156</v>
      </c>
      <c r="AS410" s="7"/>
    </row>
    <row r="411" spans="1:45" x14ac:dyDescent="0.25">
      <c r="A411">
        <v>4120</v>
      </c>
      <c r="B411">
        <v>7</v>
      </c>
      <c r="C411" t="s">
        <v>715</v>
      </c>
      <c r="D411" s="7">
        <f>'EOS GE24-F23-WEBLOAD'!H407</f>
        <v>9380760</v>
      </c>
      <c r="E411">
        <f>'GE24-F23-WEBLOAD'!H407</f>
        <v>9019355</v>
      </c>
      <c r="F411">
        <f t="shared" si="87"/>
        <v>361405</v>
      </c>
      <c r="H411" s="7">
        <f>'EOS GE24-F23-WEBLOAD'!N407</f>
        <v>103442</v>
      </c>
      <c r="I411">
        <v>97239</v>
      </c>
      <c r="J411">
        <f t="shared" si="88"/>
        <v>6203</v>
      </c>
      <c r="K411" s="7"/>
      <c r="M411" s="7">
        <f>'EOS GE25-F23-WEBLOAD'!H407</f>
        <v>9577427</v>
      </c>
      <c r="N411">
        <f>'GE25-F23-WEBLOAD'!H407</f>
        <v>9027590</v>
      </c>
      <c r="O411">
        <f t="shared" si="89"/>
        <v>549837</v>
      </c>
      <c r="Q411" s="7">
        <f>'EOS GE25-F23-WEBLOAD'!N407</f>
        <v>104928</v>
      </c>
      <c r="R411">
        <v>99038</v>
      </c>
      <c r="S411">
        <f t="shared" si="90"/>
        <v>5890</v>
      </c>
      <c r="T411" s="7"/>
      <c r="U411" s="7">
        <f>'EOS GE25-F23-WEBLOAD'!AA407</f>
        <v>0</v>
      </c>
      <c r="V411" s="7">
        <v>0</v>
      </c>
      <c r="W411" s="7">
        <f t="shared" si="91"/>
        <v>0</v>
      </c>
      <c r="X411" s="7">
        <f>'GE25-F23-WEBLOAD'!AA407</f>
        <v>0</v>
      </c>
      <c r="Y411" s="7">
        <f>'GE25-F23-WEBLOAD'!AI407</f>
        <v>0</v>
      </c>
      <c r="Z411" s="7">
        <f t="shared" si="92"/>
        <v>0</v>
      </c>
      <c r="AA411">
        <f t="shared" si="93"/>
        <v>0</v>
      </c>
      <c r="AC411" s="7">
        <f>'EOS GE24-F23-WEBLOAD'!AA407</f>
        <v>0</v>
      </c>
      <c r="AD411" s="7">
        <f>'EOS GE24-F23-WEBLOAD'!AI407</f>
        <v>0</v>
      </c>
      <c r="AE411" s="7">
        <f t="shared" si="94"/>
        <v>0</v>
      </c>
      <c r="AF411" s="7">
        <f>'GE24-F23-WEBLOAD'!AA407</f>
        <v>0</v>
      </c>
      <c r="AG411" s="7">
        <f>'GE24-F23-WEBLOAD'!AI407</f>
        <v>0</v>
      </c>
      <c r="AH411" s="7">
        <f t="shared" si="95"/>
        <v>0</v>
      </c>
      <c r="AI411">
        <f t="shared" si="96"/>
        <v>0</v>
      </c>
      <c r="AK411">
        <f>'EOS GE24-F23-WEBLOAD'!$AL407</f>
        <v>247219</v>
      </c>
      <c r="AL411">
        <f>'GE24-F23-WEBLOAD'!$AL407</f>
        <v>259821</v>
      </c>
      <c r="AM411">
        <f t="shared" si="97"/>
        <v>-12602</v>
      </c>
      <c r="AO411">
        <f>'EOS GE25-F23-WEBLOAD'!AL407</f>
        <v>235809.71347885951</v>
      </c>
      <c r="AP411">
        <f>'GE25-F23-WEBLOAD'!AL407</f>
        <v>254860.71347885951</v>
      </c>
      <c r="AQ411">
        <f t="shared" si="98"/>
        <v>-19051</v>
      </c>
      <c r="AS411" s="7"/>
    </row>
    <row r="412" spans="1:45" x14ac:dyDescent="0.25">
      <c r="A412">
        <v>4121</v>
      </c>
      <c r="B412">
        <v>7</v>
      </c>
      <c r="C412" t="s">
        <v>458</v>
      </c>
      <c r="D412" s="7">
        <f>'EOS GE24-F23-WEBLOAD'!H408</f>
        <v>2740992</v>
      </c>
      <c r="E412">
        <f>'GE24-F23-WEBLOAD'!H408</f>
        <v>2635392</v>
      </c>
      <c r="F412">
        <f t="shared" si="87"/>
        <v>105600</v>
      </c>
      <c r="H412" s="7">
        <f>'EOS GE24-F23-WEBLOAD'!N408</f>
        <v>0</v>
      </c>
      <c r="I412">
        <v>0</v>
      </c>
      <c r="J412">
        <f t="shared" si="88"/>
        <v>0</v>
      </c>
      <c r="K412" s="7"/>
      <c r="M412" s="7">
        <f>'EOS GE25-F23-WEBLOAD'!H408</f>
        <v>2795904</v>
      </c>
      <c r="N412">
        <f>'GE25-F23-WEBLOAD'!H408</f>
        <v>2635392</v>
      </c>
      <c r="O412">
        <f t="shared" si="89"/>
        <v>160512</v>
      </c>
      <c r="Q412" s="7">
        <f>'EOS GE25-F23-WEBLOAD'!N408</f>
        <v>0</v>
      </c>
      <c r="R412">
        <v>0</v>
      </c>
      <c r="S412">
        <f t="shared" si="90"/>
        <v>0</v>
      </c>
      <c r="T412" s="7"/>
      <c r="U412" s="7">
        <f>'EOS GE25-F23-WEBLOAD'!AA408</f>
        <v>0</v>
      </c>
      <c r="V412" s="7">
        <v>0</v>
      </c>
      <c r="W412" s="7">
        <f t="shared" si="91"/>
        <v>0</v>
      </c>
      <c r="X412" s="7">
        <f>'GE25-F23-WEBLOAD'!AA408</f>
        <v>0</v>
      </c>
      <c r="Y412" s="7">
        <f>'GE25-F23-WEBLOAD'!AI408</f>
        <v>0</v>
      </c>
      <c r="Z412" s="7">
        <f t="shared" si="92"/>
        <v>0</v>
      </c>
      <c r="AA412">
        <f t="shared" si="93"/>
        <v>0</v>
      </c>
      <c r="AC412" s="7">
        <f>'EOS GE24-F23-WEBLOAD'!AA408</f>
        <v>0</v>
      </c>
      <c r="AD412" s="7">
        <f>'EOS GE24-F23-WEBLOAD'!AI408</f>
        <v>0</v>
      </c>
      <c r="AE412" s="7">
        <f t="shared" si="94"/>
        <v>0</v>
      </c>
      <c r="AF412" s="7">
        <f>'GE24-F23-WEBLOAD'!AA408</f>
        <v>0</v>
      </c>
      <c r="AG412" s="7">
        <f>'GE24-F23-WEBLOAD'!AI408</f>
        <v>0</v>
      </c>
      <c r="AH412" s="7">
        <f t="shared" si="95"/>
        <v>0</v>
      </c>
      <c r="AI412">
        <f t="shared" si="96"/>
        <v>0</v>
      </c>
      <c r="AK412">
        <f>'EOS GE24-F23-WEBLOAD'!$AL408</f>
        <v>1097355</v>
      </c>
      <c r="AL412">
        <f>'GE24-F23-WEBLOAD'!$AL408</f>
        <v>1057873</v>
      </c>
      <c r="AM412">
        <f t="shared" si="97"/>
        <v>39482</v>
      </c>
      <c r="AO412">
        <f>'EOS GE25-F23-WEBLOAD'!AL408</f>
        <v>1145264.1300826101</v>
      </c>
      <c r="AP412">
        <f>'GE25-F23-WEBLOAD'!AL408</f>
        <v>1083483.1300826101</v>
      </c>
      <c r="AQ412">
        <f t="shared" si="98"/>
        <v>61781</v>
      </c>
      <c r="AS412" s="7"/>
    </row>
    <row r="413" spans="1:45" x14ac:dyDescent="0.25">
      <c r="A413">
        <v>4122</v>
      </c>
      <c r="B413">
        <v>7</v>
      </c>
      <c r="C413" t="s">
        <v>716</v>
      </c>
      <c r="D413" s="7">
        <f>'EOS GE24-F23-WEBLOAD'!H409</f>
        <v>11366551</v>
      </c>
      <c r="E413">
        <f>'GE24-F23-WEBLOAD'!H409</f>
        <v>10928641</v>
      </c>
      <c r="F413">
        <f t="shared" si="87"/>
        <v>437910</v>
      </c>
      <c r="H413" s="7">
        <f>'EOS GE24-F23-WEBLOAD'!N409</f>
        <v>0</v>
      </c>
      <c r="I413">
        <v>0</v>
      </c>
      <c r="J413">
        <f t="shared" si="88"/>
        <v>0</v>
      </c>
      <c r="K413" s="7"/>
      <c r="M413" s="7">
        <f>'EOS GE25-F23-WEBLOAD'!H409</f>
        <v>11725322</v>
      </c>
      <c r="N413">
        <f>'GE25-F23-WEBLOAD'!H409</f>
        <v>11052175</v>
      </c>
      <c r="O413">
        <f t="shared" si="89"/>
        <v>673147</v>
      </c>
      <c r="Q413" s="7">
        <f>'EOS GE25-F23-WEBLOAD'!N409</f>
        <v>0</v>
      </c>
      <c r="R413">
        <v>0</v>
      </c>
      <c r="S413">
        <f t="shared" si="90"/>
        <v>0</v>
      </c>
      <c r="T413" s="7"/>
      <c r="U413" s="7">
        <f>'EOS GE25-F23-WEBLOAD'!AA409</f>
        <v>0</v>
      </c>
      <c r="V413" s="7">
        <v>0</v>
      </c>
      <c r="W413" s="7">
        <f t="shared" si="91"/>
        <v>0</v>
      </c>
      <c r="X413" s="7">
        <f>'GE25-F23-WEBLOAD'!AA409</f>
        <v>0</v>
      </c>
      <c r="Y413" s="7">
        <f>'GE25-F23-WEBLOAD'!AI409</f>
        <v>0</v>
      </c>
      <c r="Z413" s="7">
        <f t="shared" si="92"/>
        <v>0</v>
      </c>
      <c r="AA413">
        <f t="shared" si="93"/>
        <v>0</v>
      </c>
      <c r="AC413" s="7">
        <f>'EOS GE24-F23-WEBLOAD'!AA409</f>
        <v>0</v>
      </c>
      <c r="AD413" s="7">
        <f>'EOS GE24-F23-WEBLOAD'!AI409</f>
        <v>0</v>
      </c>
      <c r="AE413" s="7">
        <f t="shared" si="94"/>
        <v>0</v>
      </c>
      <c r="AF413" s="7">
        <f>'GE24-F23-WEBLOAD'!AA409</f>
        <v>0</v>
      </c>
      <c r="AG413" s="7">
        <f>'GE24-F23-WEBLOAD'!AI409</f>
        <v>0</v>
      </c>
      <c r="AH413" s="7">
        <f t="shared" si="95"/>
        <v>0</v>
      </c>
      <c r="AI413">
        <f t="shared" si="96"/>
        <v>0</v>
      </c>
      <c r="AK413">
        <f>'EOS GE24-F23-WEBLOAD'!$AL409</f>
        <v>1300613</v>
      </c>
      <c r="AL413">
        <f>'GE24-F23-WEBLOAD'!$AL409</f>
        <v>1276893</v>
      </c>
      <c r="AM413">
        <f t="shared" si="97"/>
        <v>23720</v>
      </c>
      <c r="AO413">
        <f>'EOS GE25-F23-WEBLOAD'!AL409</f>
        <v>1331446.6619185396</v>
      </c>
      <c r="AP413">
        <f>'GE25-F23-WEBLOAD'!AL409</f>
        <v>1294145.6619185396</v>
      </c>
      <c r="AQ413">
        <f t="shared" si="98"/>
        <v>37301</v>
      </c>
      <c r="AS413" s="7"/>
    </row>
    <row r="414" spans="1:45" x14ac:dyDescent="0.25">
      <c r="A414">
        <v>4124</v>
      </c>
      <c r="B414">
        <v>7</v>
      </c>
      <c r="C414" t="s">
        <v>717</v>
      </c>
      <c r="D414" s="7">
        <f>'EOS GE24-F23-WEBLOAD'!H410</f>
        <v>4468388</v>
      </c>
      <c r="E414">
        <f>'GE24-F23-WEBLOAD'!H410</f>
        <v>4296238</v>
      </c>
      <c r="F414">
        <f t="shared" si="87"/>
        <v>172150</v>
      </c>
      <c r="H414" s="7">
        <f>'EOS GE24-F23-WEBLOAD'!N410</f>
        <v>0</v>
      </c>
      <c r="I414">
        <v>0</v>
      </c>
      <c r="J414">
        <f t="shared" si="88"/>
        <v>0</v>
      </c>
      <c r="K414" s="7"/>
      <c r="M414" s="7">
        <f>'EOS GE25-F23-WEBLOAD'!H410</f>
        <v>5256882</v>
      </c>
      <c r="N414">
        <f>'GE25-F23-WEBLOAD'!H410</f>
        <v>4955086</v>
      </c>
      <c r="O414">
        <f t="shared" si="89"/>
        <v>301796</v>
      </c>
      <c r="Q414" s="7">
        <f>'EOS GE25-F23-WEBLOAD'!N410</f>
        <v>0</v>
      </c>
      <c r="R414">
        <v>0</v>
      </c>
      <c r="S414">
        <f t="shared" si="90"/>
        <v>0</v>
      </c>
      <c r="T414" s="7"/>
      <c r="U414" s="7">
        <f>'EOS GE25-F23-WEBLOAD'!AA410</f>
        <v>0</v>
      </c>
      <c r="V414" s="7">
        <v>0</v>
      </c>
      <c r="W414" s="7">
        <f t="shared" si="91"/>
        <v>0</v>
      </c>
      <c r="X414" s="7">
        <f>'GE25-F23-WEBLOAD'!AA410</f>
        <v>0</v>
      </c>
      <c r="Y414" s="7">
        <f>'GE25-F23-WEBLOAD'!AI410</f>
        <v>0</v>
      </c>
      <c r="Z414" s="7">
        <f t="shared" si="92"/>
        <v>0</v>
      </c>
      <c r="AA414">
        <f t="shared" si="93"/>
        <v>0</v>
      </c>
      <c r="AC414" s="7">
        <f>'EOS GE24-F23-WEBLOAD'!AA410</f>
        <v>0</v>
      </c>
      <c r="AD414" s="7">
        <f>'EOS GE24-F23-WEBLOAD'!AI410</f>
        <v>0</v>
      </c>
      <c r="AE414" s="7">
        <f t="shared" si="94"/>
        <v>0</v>
      </c>
      <c r="AF414" s="7">
        <f>'GE24-F23-WEBLOAD'!AA410</f>
        <v>0</v>
      </c>
      <c r="AG414" s="7">
        <f>'GE24-F23-WEBLOAD'!AI410</f>
        <v>0</v>
      </c>
      <c r="AH414" s="7">
        <f t="shared" si="95"/>
        <v>0</v>
      </c>
      <c r="AI414">
        <f t="shared" si="96"/>
        <v>0</v>
      </c>
      <c r="AK414">
        <f>'EOS GE24-F23-WEBLOAD'!$AL410</f>
        <v>928639</v>
      </c>
      <c r="AL414">
        <f>'GE24-F23-WEBLOAD'!$AL410</f>
        <v>902300</v>
      </c>
      <c r="AM414">
        <f t="shared" si="97"/>
        <v>26339</v>
      </c>
      <c r="AO414">
        <f>'EOS GE25-F23-WEBLOAD'!AL410</f>
        <v>1144936.4897020897</v>
      </c>
      <c r="AP414">
        <f>'GE25-F23-WEBLOAD'!AL410</f>
        <v>1097794.4897020897</v>
      </c>
      <c r="AQ414">
        <f t="shared" si="98"/>
        <v>47142</v>
      </c>
      <c r="AS414" s="7"/>
    </row>
    <row r="415" spans="1:45" x14ac:dyDescent="0.25">
      <c r="A415">
        <v>4126</v>
      </c>
      <c r="B415">
        <v>7</v>
      </c>
      <c r="C415" t="s">
        <v>718</v>
      </c>
      <c r="D415" s="7">
        <f>'EOS GE24-F23-WEBLOAD'!H411</f>
        <v>5920257</v>
      </c>
      <c r="E415">
        <f>'GE24-F23-WEBLOAD'!H411</f>
        <v>5692172</v>
      </c>
      <c r="F415">
        <f t="shared" si="87"/>
        <v>228085</v>
      </c>
      <c r="H415" s="7">
        <f>'EOS GE24-F23-WEBLOAD'!N411</f>
        <v>0</v>
      </c>
      <c r="I415">
        <v>0</v>
      </c>
      <c r="J415">
        <f t="shared" si="88"/>
        <v>0</v>
      </c>
      <c r="K415" s="7"/>
      <c r="M415" s="7">
        <f>'EOS GE25-F23-WEBLOAD'!H411</f>
        <v>6038861</v>
      </c>
      <c r="N415">
        <f>'GE25-F23-WEBLOAD'!H411</f>
        <v>5692172</v>
      </c>
      <c r="O415">
        <f t="shared" si="89"/>
        <v>346689</v>
      </c>
      <c r="Q415" s="7">
        <f>'EOS GE25-F23-WEBLOAD'!N411</f>
        <v>0</v>
      </c>
      <c r="R415">
        <v>0</v>
      </c>
      <c r="S415">
        <f t="shared" si="90"/>
        <v>0</v>
      </c>
      <c r="T415" s="7"/>
      <c r="U415" s="7">
        <f>'EOS GE25-F23-WEBLOAD'!AA411</f>
        <v>0</v>
      </c>
      <c r="V415" s="7">
        <v>0</v>
      </c>
      <c r="W415" s="7">
        <f t="shared" si="91"/>
        <v>0</v>
      </c>
      <c r="X415" s="7">
        <f>'GE25-F23-WEBLOAD'!AA411</f>
        <v>0</v>
      </c>
      <c r="Y415" s="7">
        <f>'GE25-F23-WEBLOAD'!AI411</f>
        <v>0</v>
      </c>
      <c r="Z415" s="7">
        <f t="shared" si="92"/>
        <v>0</v>
      </c>
      <c r="AA415">
        <f t="shared" si="93"/>
        <v>0</v>
      </c>
      <c r="AC415" s="7">
        <f>'EOS GE24-F23-WEBLOAD'!AA411</f>
        <v>0</v>
      </c>
      <c r="AD415" s="7">
        <f>'EOS GE24-F23-WEBLOAD'!AI411</f>
        <v>0</v>
      </c>
      <c r="AE415" s="7">
        <f t="shared" si="94"/>
        <v>0</v>
      </c>
      <c r="AF415" s="7">
        <f>'GE24-F23-WEBLOAD'!AA411</f>
        <v>0</v>
      </c>
      <c r="AG415" s="7">
        <f>'GE24-F23-WEBLOAD'!AI411</f>
        <v>0</v>
      </c>
      <c r="AH415" s="7">
        <f t="shared" si="95"/>
        <v>0</v>
      </c>
      <c r="AI415">
        <f t="shared" si="96"/>
        <v>0</v>
      </c>
      <c r="AK415">
        <f>'EOS GE24-F23-WEBLOAD'!$AL411</f>
        <v>2533603.1999999993</v>
      </c>
      <c r="AL415">
        <f>'GE24-F23-WEBLOAD'!$AL411</f>
        <v>2448329.2000000002</v>
      </c>
      <c r="AM415">
        <f t="shared" si="97"/>
        <v>85273.999999999069</v>
      </c>
      <c r="AO415">
        <f>'EOS GE25-F23-WEBLOAD'!AL411</f>
        <v>2619190.9790858999</v>
      </c>
      <c r="AP415">
        <f>'GE25-F23-WEBLOAD'!AL411</f>
        <v>2486163.9790858999</v>
      </c>
      <c r="AQ415">
        <f t="shared" si="98"/>
        <v>133027</v>
      </c>
      <c r="AS415" s="7"/>
    </row>
    <row r="416" spans="1:45" x14ac:dyDescent="0.25">
      <c r="A416">
        <v>4127</v>
      </c>
      <c r="B416">
        <v>7</v>
      </c>
      <c r="C416" t="s">
        <v>719</v>
      </c>
      <c r="D416" s="7">
        <f>'EOS GE24-F23-WEBLOAD'!H412</f>
        <v>663834</v>
      </c>
      <c r="E416">
        <f>'GE24-F23-WEBLOAD'!H412</f>
        <v>638259</v>
      </c>
      <c r="F416">
        <f t="shared" si="87"/>
        <v>25575</v>
      </c>
      <c r="H416" s="7">
        <f>'EOS GE24-F23-WEBLOAD'!N412</f>
        <v>14655</v>
      </c>
      <c r="I416">
        <v>13776</v>
      </c>
      <c r="J416">
        <f t="shared" si="88"/>
        <v>879</v>
      </c>
      <c r="K416" s="7"/>
      <c r="M416" s="7">
        <f>'EOS GE25-F23-WEBLOAD'!H412</f>
        <v>698976</v>
      </c>
      <c r="N416">
        <f>'GE25-F23-WEBLOAD'!H412</f>
        <v>658848</v>
      </c>
      <c r="O416">
        <f t="shared" si="89"/>
        <v>40128</v>
      </c>
      <c r="Q416" s="7">
        <f>'EOS GE25-F23-WEBLOAD'!N412</f>
        <v>15331</v>
      </c>
      <c r="R416">
        <v>14471</v>
      </c>
      <c r="S416">
        <f t="shared" si="90"/>
        <v>860</v>
      </c>
      <c r="T416" s="7"/>
      <c r="U416" s="7">
        <f>'EOS GE25-F23-WEBLOAD'!AA412</f>
        <v>0</v>
      </c>
      <c r="V416" s="7">
        <v>0</v>
      </c>
      <c r="W416" s="7">
        <f t="shared" si="91"/>
        <v>0</v>
      </c>
      <c r="X416" s="7">
        <f>'GE25-F23-WEBLOAD'!AA412</f>
        <v>0</v>
      </c>
      <c r="Y416" s="7">
        <f>'GE25-F23-WEBLOAD'!AI412</f>
        <v>0</v>
      </c>
      <c r="Z416" s="7">
        <f t="shared" si="92"/>
        <v>0</v>
      </c>
      <c r="AA416">
        <f t="shared" si="93"/>
        <v>0</v>
      </c>
      <c r="AC416" s="7">
        <f>'EOS GE24-F23-WEBLOAD'!AA412</f>
        <v>0</v>
      </c>
      <c r="AD416" s="7">
        <f>'EOS GE24-F23-WEBLOAD'!AI412</f>
        <v>0</v>
      </c>
      <c r="AE416" s="7">
        <f t="shared" si="94"/>
        <v>0</v>
      </c>
      <c r="AF416" s="7">
        <f>'GE24-F23-WEBLOAD'!AA412</f>
        <v>0</v>
      </c>
      <c r="AG416" s="7">
        <f>'GE24-F23-WEBLOAD'!AI412</f>
        <v>0</v>
      </c>
      <c r="AH416" s="7">
        <f t="shared" si="95"/>
        <v>0</v>
      </c>
      <c r="AI416">
        <f t="shared" si="96"/>
        <v>0</v>
      </c>
      <c r="AK416">
        <f>'EOS GE24-F23-WEBLOAD'!$AL412</f>
        <v>280711</v>
      </c>
      <c r="AL416">
        <f>'GE24-F23-WEBLOAD'!$AL412</f>
        <v>271521</v>
      </c>
      <c r="AM416">
        <f t="shared" si="97"/>
        <v>9190</v>
      </c>
      <c r="AO416">
        <f>'EOS GE25-F23-WEBLOAD'!AL412</f>
        <v>293075.04404896998</v>
      </c>
      <c r="AP416">
        <f>'GE25-F23-WEBLOAD'!AL412</f>
        <v>278383.04404896998</v>
      </c>
      <c r="AQ416">
        <f t="shared" si="98"/>
        <v>14692</v>
      </c>
      <c r="AS416" s="7"/>
    </row>
    <row r="417" spans="1:45" x14ac:dyDescent="0.25">
      <c r="A417">
        <v>4131</v>
      </c>
      <c r="B417">
        <v>7</v>
      </c>
      <c r="C417" t="s">
        <v>720</v>
      </c>
      <c r="D417" s="7">
        <f>'EOS GE24-F23-WEBLOAD'!H413</f>
        <v>4576886</v>
      </c>
      <c r="E417">
        <f>'GE24-F23-WEBLOAD'!H413</f>
        <v>4400556</v>
      </c>
      <c r="F417">
        <f t="shared" si="87"/>
        <v>176330</v>
      </c>
      <c r="H417" s="7">
        <f>'EOS GE24-F23-WEBLOAD'!N413</f>
        <v>0</v>
      </c>
      <c r="I417">
        <v>0</v>
      </c>
      <c r="J417">
        <f t="shared" si="88"/>
        <v>0</v>
      </c>
      <c r="K417" s="7"/>
      <c r="M417" s="7">
        <f>'EOS GE25-F23-WEBLOAD'!H413</f>
        <v>4668577</v>
      </c>
      <c r="N417">
        <f>'GE25-F23-WEBLOAD'!H413</f>
        <v>4400556</v>
      </c>
      <c r="O417">
        <f t="shared" si="89"/>
        <v>268021</v>
      </c>
      <c r="Q417" s="7">
        <f>'EOS GE25-F23-WEBLOAD'!N413</f>
        <v>0</v>
      </c>
      <c r="R417">
        <v>0</v>
      </c>
      <c r="S417">
        <f t="shared" si="90"/>
        <v>0</v>
      </c>
      <c r="T417" s="7"/>
      <c r="U417" s="7">
        <f>'EOS GE25-F23-WEBLOAD'!AA413</f>
        <v>0</v>
      </c>
      <c r="V417" s="7">
        <v>0</v>
      </c>
      <c r="W417" s="7">
        <f t="shared" si="91"/>
        <v>0</v>
      </c>
      <c r="X417" s="7">
        <f>'GE25-F23-WEBLOAD'!AA413</f>
        <v>0</v>
      </c>
      <c r="Y417" s="7">
        <f>'GE25-F23-WEBLOAD'!AI413</f>
        <v>0</v>
      </c>
      <c r="Z417" s="7">
        <f t="shared" si="92"/>
        <v>0</v>
      </c>
      <c r="AA417">
        <f t="shared" si="93"/>
        <v>0</v>
      </c>
      <c r="AC417" s="7">
        <f>'EOS GE24-F23-WEBLOAD'!AA413</f>
        <v>0</v>
      </c>
      <c r="AD417" s="7">
        <f>'EOS GE24-F23-WEBLOAD'!AI413</f>
        <v>0</v>
      </c>
      <c r="AE417" s="7">
        <f t="shared" si="94"/>
        <v>0</v>
      </c>
      <c r="AF417" s="7">
        <f>'GE24-F23-WEBLOAD'!AA413</f>
        <v>0</v>
      </c>
      <c r="AG417" s="7">
        <f>'GE24-F23-WEBLOAD'!AI413</f>
        <v>0</v>
      </c>
      <c r="AH417" s="7">
        <f t="shared" si="95"/>
        <v>0</v>
      </c>
      <c r="AI417">
        <f t="shared" si="96"/>
        <v>0</v>
      </c>
      <c r="AK417">
        <f>'EOS GE24-F23-WEBLOAD'!$AL413</f>
        <v>5211535.8000000007</v>
      </c>
      <c r="AL417">
        <f>'GE24-F23-WEBLOAD'!$AL413</f>
        <v>5017247.8000000007</v>
      </c>
      <c r="AM417">
        <f t="shared" si="97"/>
        <v>194288</v>
      </c>
      <c r="AO417">
        <f>'EOS GE25-F23-WEBLOAD'!AL413</f>
        <v>4182926.6233754605</v>
      </c>
      <c r="AP417">
        <f>'GE25-F23-WEBLOAD'!AL413</f>
        <v>3950037.6233754605</v>
      </c>
      <c r="AQ417">
        <f t="shared" si="98"/>
        <v>232889</v>
      </c>
      <c r="AS417" s="7"/>
    </row>
    <row r="418" spans="1:45" x14ac:dyDescent="0.25">
      <c r="A418">
        <v>4132</v>
      </c>
      <c r="B418">
        <v>7</v>
      </c>
      <c r="C418" t="s">
        <v>721</v>
      </c>
      <c r="D418" s="7">
        <f>'EOS GE24-F23-WEBLOAD'!H414</f>
        <v>4365601</v>
      </c>
      <c r="E418">
        <f>'GE24-F23-WEBLOAD'!H414</f>
        <v>4197411</v>
      </c>
      <c r="F418">
        <f t="shared" si="87"/>
        <v>168190</v>
      </c>
      <c r="H418" s="7">
        <f>'EOS GE24-F23-WEBLOAD'!N414</f>
        <v>0</v>
      </c>
      <c r="I418">
        <v>0</v>
      </c>
      <c r="J418">
        <f t="shared" si="88"/>
        <v>0</v>
      </c>
      <c r="K418" s="7"/>
      <c r="M418" s="7">
        <f>'EOS GE25-F23-WEBLOAD'!H414</f>
        <v>4715176</v>
      </c>
      <c r="N418">
        <f>'GE25-F23-WEBLOAD'!H414</f>
        <v>4444479</v>
      </c>
      <c r="O418">
        <f t="shared" si="89"/>
        <v>270697</v>
      </c>
      <c r="Q418" s="7">
        <f>'EOS GE25-F23-WEBLOAD'!N414</f>
        <v>0</v>
      </c>
      <c r="R418">
        <v>0</v>
      </c>
      <c r="S418">
        <f t="shared" si="90"/>
        <v>0</v>
      </c>
      <c r="T418" s="7"/>
      <c r="U418" s="7">
        <f>'EOS GE25-F23-WEBLOAD'!AA414</f>
        <v>0</v>
      </c>
      <c r="V418" s="7">
        <v>0</v>
      </c>
      <c r="W418" s="7">
        <f t="shared" si="91"/>
        <v>0</v>
      </c>
      <c r="X418" s="7">
        <f>'GE25-F23-WEBLOAD'!AA414</f>
        <v>0</v>
      </c>
      <c r="Y418" s="7">
        <f>'GE25-F23-WEBLOAD'!AI414</f>
        <v>0</v>
      </c>
      <c r="Z418" s="7">
        <f t="shared" si="92"/>
        <v>0</v>
      </c>
      <c r="AA418">
        <f t="shared" si="93"/>
        <v>0</v>
      </c>
      <c r="AC418" s="7">
        <f>'EOS GE24-F23-WEBLOAD'!AA414</f>
        <v>0</v>
      </c>
      <c r="AD418" s="7">
        <f>'EOS GE24-F23-WEBLOAD'!AI414</f>
        <v>0</v>
      </c>
      <c r="AE418" s="7">
        <f t="shared" si="94"/>
        <v>0</v>
      </c>
      <c r="AF418" s="7">
        <f>'GE24-F23-WEBLOAD'!AA414</f>
        <v>0</v>
      </c>
      <c r="AG418" s="7">
        <f>'GE24-F23-WEBLOAD'!AI414</f>
        <v>0</v>
      </c>
      <c r="AH418" s="7">
        <f t="shared" si="95"/>
        <v>0</v>
      </c>
      <c r="AI418">
        <f t="shared" si="96"/>
        <v>0</v>
      </c>
      <c r="AK418">
        <f>'EOS GE24-F23-WEBLOAD'!$AL414</f>
        <v>1327481.4000000004</v>
      </c>
      <c r="AL418">
        <f>'GE24-F23-WEBLOAD'!$AL414</f>
        <v>1283545.4000000004</v>
      </c>
      <c r="AM418">
        <f t="shared" si="97"/>
        <v>43936</v>
      </c>
      <c r="AO418">
        <f>'EOS GE25-F23-WEBLOAD'!AL414</f>
        <v>1439639.3760992298</v>
      </c>
      <c r="AP418">
        <f>'GE25-F23-WEBLOAD'!AL414</f>
        <v>1366936.3760992298</v>
      </c>
      <c r="AQ418">
        <f t="shared" si="98"/>
        <v>72703</v>
      </c>
      <c r="AS418" s="7"/>
    </row>
    <row r="419" spans="1:45" x14ac:dyDescent="0.25">
      <c r="A419">
        <v>4135</v>
      </c>
      <c r="B419">
        <v>7</v>
      </c>
      <c r="C419" t="s">
        <v>722</v>
      </c>
      <c r="D419" s="7">
        <f>'EOS GE24-F23-WEBLOAD'!H415</f>
        <v>3903058</v>
      </c>
      <c r="E419">
        <f>'GE24-F23-WEBLOAD'!H415</f>
        <v>3752688</v>
      </c>
      <c r="F419">
        <f t="shared" si="87"/>
        <v>150370</v>
      </c>
      <c r="H419" s="7">
        <f>'EOS GE24-F23-WEBLOAD'!N415</f>
        <v>20046</v>
      </c>
      <c r="I419">
        <v>18844</v>
      </c>
      <c r="J419">
        <f t="shared" si="88"/>
        <v>1202</v>
      </c>
      <c r="K419" s="7"/>
      <c r="M419" s="7">
        <f>'EOS GE25-F23-WEBLOAD'!H415</f>
        <v>3981251</v>
      </c>
      <c r="N419">
        <f>'GE25-F23-WEBLOAD'!H415</f>
        <v>3752688</v>
      </c>
      <c r="O419">
        <f t="shared" si="89"/>
        <v>228563</v>
      </c>
      <c r="Q419" s="7">
        <f>'EOS GE25-F23-WEBLOAD'!N415</f>
        <v>20316</v>
      </c>
      <c r="R419">
        <v>19175</v>
      </c>
      <c r="S419">
        <f t="shared" si="90"/>
        <v>1141</v>
      </c>
      <c r="T419" s="7"/>
      <c r="U419" s="7">
        <f>'EOS GE25-F23-WEBLOAD'!AA415</f>
        <v>0</v>
      </c>
      <c r="V419" s="7">
        <v>0</v>
      </c>
      <c r="W419" s="7">
        <f t="shared" si="91"/>
        <v>0</v>
      </c>
      <c r="X419" s="7">
        <f>'GE25-F23-WEBLOAD'!AA415</f>
        <v>0</v>
      </c>
      <c r="Y419" s="7">
        <f>'GE25-F23-WEBLOAD'!AI415</f>
        <v>0</v>
      </c>
      <c r="Z419" s="7">
        <f t="shared" si="92"/>
        <v>0</v>
      </c>
      <c r="AA419">
        <f t="shared" si="93"/>
        <v>0</v>
      </c>
      <c r="AC419" s="7">
        <f>'EOS GE24-F23-WEBLOAD'!AA415</f>
        <v>0</v>
      </c>
      <c r="AD419" s="7">
        <f>'EOS GE24-F23-WEBLOAD'!AI415</f>
        <v>0</v>
      </c>
      <c r="AE419" s="7">
        <f t="shared" si="94"/>
        <v>0</v>
      </c>
      <c r="AF419" s="7">
        <f>'GE24-F23-WEBLOAD'!AA415</f>
        <v>0</v>
      </c>
      <c r="AG419" s="7">
        <f>'GE24-F23-WEBLOAD'!AI415</f>
        <v>0</v>
      </c>
      <c r="AH419" s="7">
        <f t="shared" si="95"/>
        <v>0</v>
      </c>
      <c r="AI419">
        <f t="shared" si="96"/>
        <v>0</v>
      </c>
      <c r="AK419">
        <f>'EOS GE24-F23-WEBLOAD'!$AL415</f>
        <v>1951813.7999999998</v>
      </c>
      <c r="AL419">
        <f>'GE24-F23-WEBLOAD'!$AL415</f>
        <v>1885225.7999999998</v>
      </c>
      <c r="AM419">
        <f t="shared" si="97"/>
        <v>66588</v>
      </c>
      <c r="AO419">
        <f>'EOS GE25-F23-WEBLOAD'!AL415</f>
        <v>2020109.7738710502</v>
      </c>
      <c r="AP419">
        <f>'GE25-F23-WEBLOAD'!AL415</f>
        <v>1916821.7738710502</v>
      </c>
      <c r="AQ419">
        <f t="shared" si="98"/>
        <v>103288</v>
      </c>
      <c r="AS419" s="7"/>
    </row>
    <row r="420" spans="1:45" x14ac:dyDescent="0.25">
      <c r="A420">
        <v>4137</v>
      </c>
      <c r="B420">
        <v>7</v>
      </c>
      <c r="C420" t="s">
        <v>723</v>
      </c>
      <c r="D420" s="7">
        <f>'EOS GE24-F23-WEBLOAD'!H416</f>
        <v>1163494</v>
      </c>
      <c r="E420">
        <f>'GE24-F23-WEBLOAD'!H416</f>
        <v>1118669</v>
      </c>
      <c r="F420">
        <f t="shared" si="87"/>
        <v>44825</v>
      </c>
      <c r="H420" s="7">
        <f>'EOS GE24-F23-WEBLOAD'!N416</f>
        <v>0</v>
      </c>
      <c r="I420">
        <v>0</v>
      </c>
      <c r="J420">
        <f t="shared" si="88"/>
        <v>0</v>
      </c>
      <c r="K420" s="7"/>
      <c r="M420" s="7">
        <f>'EOS GE25-F23-WEBLOAD'!H416</f>
        <v>1179522</v>
      </c>
      <c r="N420">
        <f>'GE25-F23-WEBLOAD'!H416</f>
        <v>1111806</v>
      </c>
      <c r="O420">
        <f t="shared" si="89"/>
        <v>67716</v>
      </c>
      <c r="Q420" s="7">
        <f>'EOS GE25-F23-WEBLOAD'!N416</f>
        <v>0</v>
      </c>
      <c r="R420">
        <v>0</v>
      </c>
      <c r="S420">
        <f t="shared" si="90"/>
        <v>0</v>
      </c>
      <c r="T420" s="7"/>
      <c r="U420" s="7">
        <f>'EOS GE25-F23-WEBLOAD'!AA416</f>
        <v>0</v>
      </c>
      <c r="V420" s="7">
        <v>0</v>
      </c>
      <c r="W420" s="7">
        <f t="shared" si="91"/>
        <v>0</v>
      </c>
      <c r="X420" s="7">
        <f>'GE25-F23-WEBLOAD'!AA416</f>
        <v>0</v>
      </c>
      <c r="Y420" s="7">
        <f>'GE25-F23-WEBLOAD'!AI416</f>
        <v>0</v>
      </c>
      <c r="Z420" s="7">
        <f t="shared" si="92"/>
        <v>0</v>
      </c>
      <c r="AA420">
        <f t="shared" si="93"/>
        <v>0</v>
      </c>
      <c r="AC420" s="7">
        <f>'EOS GE24-F23-WEBLOAD'!AA416</f>
        <v>0</v>
      </c>
      <c r="AD420" s="7">
        <f>'EOS GE24-F23-WEBLOAD'!AI416</f>
        <v>0</v>
      </c>
      <c r="AE420" s="7">
        <f t="shared" si="94"/>
        <v>0</v>
      </c>
      <c r="AF420" s="7">
        <f>'GE24-F23-WEBLOAD'!AA416</f>
        <v>0</v>
      </c>
      <c r="AG420" s="7">
        <f>'GE24-F23-WEBLOAD'!AI416</f>
        <v>0</v>
      </c>
      <c r="AH420" s="7">
        <f t="shared" si="95"/>
        <v>0</v>
      </c>
      <c r="AI420">
        <f t="shared" si="96"/>
        <v>0</v>
      </c>
      <c r="AK420">
        <f>'EOS GE24-F23-WEBLOAD'!$AL416</f>
        <v>119320</v>
      </c>
      <c r="AL420">
        <f>'GE24-F23-WEBLOAD'!$AL416</f>
        <v>117871</v>
      </c>
      <c r="AM420">
        <f t="shared" si="97"/>
        <v>1449</v>
      </c>
      <c r="AO420">
        <f>'EOS GE25-F23-WEBLOAD'!AL416</f>
        <v>110341.27969996003</v>
      </c>
      <c r="AP420">
        <f>'GE25-F23-WEBLOAD'!AL416</f>
        <v>108343.27969996003</v>
      </c>
      <c r="AQ420">
        <f t="shared" si="98"/>
        <v>1998</v>
      </c>
      <c r="AS420" s="7"/>
    </row>
    <row r="421" spans="1:45" x14ac:dyDescent="0.25">
      <c r="A421">
        <v>4139</v>
      </c>
      <c r="B421">
        <v>7</v>
      </c>
      <c r="C421" t="s">
        <v>724</v>
      </c>
      <c r="D421" s="7">
        <f>'EOS GE24-F23-WEBLOAD'!H417</f>
        <v>1156356</v>
      </c>
      <c r="E421">
        <f>'GE24-F23-WEBLOAD'!H417</f>
        <v>1111806</v>
      </c>
      <c r="F421">
        <f t="shared" si="87"/>
        <v>44550</v>
      </c>
      <c r="H421" s="7">
        <f>'EOS GE24-F23-WEBLOAD'!N417</f>
        <v>0</v>
      </c>
      <c r="I421">
        <v>0</v>
      </c>
      <c r="J421">
        <f t="shared" si="88"/>
        <v>0</v>
      </c>
      <c r="K421" s="7"/>
      <c r="M421" s="7">
        <f>'EOS GE25-F23-WEBLOAD'!H417</f>
        <v>1179522</v>
      </c>
      <c r="N421">
        <f>'GE25-F23-WEBLOAD'!H417</f>
        <v>1111806</v>
      </c>
      <c r="O421">
        <f t="shared" si="89"/>
        <v>67716</v>
      </c>
      <c r="Q421" s="7">
        <f>'EOS GE25-F23-WEBLOAD'!N417</f>
        <v>0</v>
      </c>
      <c r="R421">
        <v>0</v>
      </c>
      <c r="S421">
        <f t="shared" si="90"/>
        <v>0</v>
      </c>
      <c r="T421" s="7"/>
      <c r="U421" s="7">
        <f>'EOS GE25-F23-WEBLOAD'!AA417</f>
        <v>0</v>
      </c>
      <c r="V421" s="7">
        <v>0</v>
      </c>
      <c r="W421" s="7">
        <f t="shared" si="91"/>
        <v>0</v>
      </c>
      <c r="X421" s="7">
        <f>'GE25-F23-WEBLOAD'!AA417</f>
        <v>0</v>
      </c>
      <c r="Y421" s="7">
        <f>'GE25-F23-WEBLOAD'!AI417</f>
        <v>0</v>
      </c>
      <c r="Z421" s="7">
        <f t="shared" si="92"/>
        <v>0</v>
      </c>
      <c r="AA421">
        <f t="shared" si="93"/>
        <v>0</v>
      </c>
      <c r="AC421" s="7">
        <f>'EOS GE24-F23-WEBLOAD'!AA417</f>
        <v>0</v>
      </c>
      <c r="AD421" s="7">
        <f>'EOS GE24-F23-WEBLOAD'!AI417</f>
        <v>0</v>
      </c>
      <c r="AE421" s="7">
        <f t="shared" si="94"/>
        <v>0</v>
      </c>
      <c r="AF421" s="7">
        <f>'GE24-F23-WEBLOAD'!AA417</f>
        <v>0</v>
      </c>
      <c r="AG421" s="7">
        <f>'GE24-F23-WEBLOAD'!AI417</f>
        <v>0</v>
      </c>
      <c r="AH421" s="7">
        <f t="shared" si="95"/>
        <v>0</v>
      </c>
      <c r="AI421">
        <f t="shared" si="96"/>
        <v>0</v>
      </c>
      <c r="AK421">
        <f>'EOS GE24-F23-WEBLOAD'!$AL417</f>
        <v>404424</v>
      </c>
      <c r="AL421">
        <f>'GE24-F23-WEBLOAD'!$AL417</f>
        <v>390034</v>
      </c>
      <c r="AM421">
        <f t="shared" si="97"/>
        <v>14390</v>
      </c>
      <c r="AO421">
        <f>'EOS GE25-F23-WEBLOAD'!AL417</f>
        <v>412660.91188103007</v>
      </c>
      <c r="AP421">
        <f>'GE25-F23-WEBLOAD'!AL417</f>
        <v>390611.91188103007</v>
      </c>
      <c r="AQ421">
        <f t="shared" si="98"/>
        <v>22049</v>
      </c>
      <c r="AS421" s="7"/>
    </row>
    <row r="422" spans="1:45" x14ac:dyDescent="0.25">
      <c r="A422">
        <v>4140</v>
      </c>
      <c r="B422">
        <v>7</v>
      </c>
      <c r="C422" t="s">
        <v>725</v>
      </c>
      <c r="D422" s="7">
        <f>'EOS GE24-F23-WEBLOAD'!H418</f>
        <v>5934533</v>
      </c>
      <c r="E422">
        <f>'GE24-F23-WEBLOAD'!H418</f>
        <v>5705898</v>
      </c>
      <c r="F422">
        <f t="shared" si="87"/>
        <v>228635</v>
      </c>
      <c r="H422" s="7">
        <f>'EOS GE24-F23-WEBLOAD'!N418</f>
        <v>0</v>
      </c>
      <c r="I422">
        <v>0</v>
      </c>
      <c r="J422">
        <f t="shared" si="88"/>
        <v>0</v>
      </c>
      <c r="K422" s="7"/>
      <c r="M422" s="7">
        <f>'EOS GE25-F23-WEBLOAD'!H418</f>
        <v>6053423</v>
      </c>
      <c r="N422">
        <f>'GE25-F23-WEBLOAD'!H418</f>
        <v>5705898</v>
      </c>
      <c r="O422">
        <f t="shared" si="89"/>
        <v>347525</v>
      </c>
      <c r="Q422" s="7">
        <f>'EOS GE25-F23-WEBLOAD'!N418</f>
        <v>0</v>
      </c>
      <c r="R422">
        <v>0</v>
      </c>
      <c r="S422">
        <f t="shared" si="90"/>
        <v>0</v>
      </c>
      <c r="T422" s="7"/>
      <c r="U422" s="7">
        <f>'EOS GE25-F23-WEBLOAD'!AA418</f>
        <v>0</v>
      </c>
      <c r="V422" s="7">
        <v>0</v>
      </c>
      <c r="W422" s="7">
        <f t="shared" si="91"/>
        <v>0</v>
      </c>
      <c r="X422" s="7">
        <f>'GE25-F23-WEBLOAD'!AA418</f>
        <v>0</v>
      </c>
      <c r="Y422" s="7">
        <f>'GE25-F23-WEBLOAD'!AI418</f>
        <v>0</v>
      </c>
      <c r="Z422" s="7">
        <f t="shared" si="92"/>
        <v>0</v>
      </c>
      <c r="AA422">
        <f t="shared" si="93"/>
        <v>0</v>
      </c>
      <c r="AC422" s="7">
        <f>'EOS GE24-F23-WEBLOAD'!AA418</f>
        <v>0</v>
      </c>
      <c r="AD422" s="7">
        <f>'EOS GE24-F23-WEBLOAD'!AI418</f>
        <v>0</v>
      </c>
      <c r="AE422" s="7">
        <f t="shared" si="94"/>
        <v>0</v>
      </c>
      <c r="AF422" s="7">
        <f>'GE24-F23-WEBLOAD'!AA418</f>
        <v>0</v>
      </c>
      <c r="AG422" s="7">
        <f>'GE24-F23-WEBLOAD'!AI418</f>
        <v>0</v>
      </c>
      <c r="AH422" s="7">
        <f t="shared" si="95"/>
        <v>0</v>
      </c>
      <c r="AI422">
        <f t="shared" si="96"/>
        <v>0</v>
      </c>
      <c r="AK422">
        <f>'EOS GE24-F23-WEBLOAD'!$AL418</f>
        <v>594240.59999999963</v>
      </c>
      <c r="AL422">
        <f>'GE24-F23-WEBLOAD'!$AL418</f>
        <v>585290.59999999963</v>
      </c>
      <c r="AM422">
        <f t="shared" si="97"/>
        <v>8950</v>
      </c>
      <c r="AO422">
        <f>'EOS GE25-F23-WEBLOAD'!AL418</f>
        <v>517095.54927378986</v>
      </c>
      <c r="AP422">
        <f>'GE25-F23-WEBLOAD'!AL418</f>
        <v>507699.54927378986</v>
      </c>
      <c r="AQ422">
        <f t="shared" si="98"/>
        <v>9396</v>
      </c>
      <c r="AS422" s="7"/>
    </row>
    <row r="423" spans="1:45" x14ac:dyDescent="0.25">
      <c r="A423">
        <v>4142</v>
      </c>
      <c r="B423">
        <v>7</v>
      </c>
      <c r="C423" t="s">
        <v>726</v>
      </c>
      <c r="D423" s="7">
        <f>'EOS GE24-F23-WEBLOAD'!H419</f>
        <v>4061522</v>
      </c>
      <c r="E423">
        <f>'GE24-F23-WEBLOAD'!H419</f>
        <v>3905047</v>
      </c>
      <c r="F423">
        <f t="shared" si="87"/>
        <v>156475</v>
      </c>
      <c r="H423" s="7">
        <f>'EOS GE24-F23-WEBLOAD'!N419</f>
        <v>50480</v>
      </c>
      <c r="I423">
        <v>47454</v>
      </c>
      <c r="J423">
        <f t="shared" si="88"/>
        <v>3026</v>
      </c>
      <c r="K423" s="7"/>
      <c r="M423" s="7">
        <f>'EOS GE25-F23-WEBLOAD'!H419</f>
        <v>4142889</v>
      </c>
      <c r="N423">
        <f>'GE25-F23-WEBLOAD'!H419</f>
        <v>3905047</v>
      </c>
      <c r="O423">
        <f t="shared" si="89"/>
        <v>237842</v>
      </c>
      <c r="Q423" s="7">
        <f>'EOS GE25-F23-WEBLOAD'!N419</f>
        <v>51159</v>
      </c>
      <c r="R423">
        <v>48287</v>
      </c>
      <c r="S423">
        <f t="shared" si="90"/>
        <v>2872</v>
      </c>
      <c r="T423" s="7"/>
      <c r="U423" s="7">
        <f>'EOS GE25-F23-WEBLOAD'!AA419</f>
        <v>0</v>
      </c>
      <c r="V423" s="7">
        <v>0</v>
      </c>
      <c r="W423" s="7">
        <f t="shared" si="91"/>
        <v>0</v>
      </c>
      <c r="X423" s="7">
        <f>'GE25-F23-WEBLOAD'!AA419</f>
        <v>0</v>
      </c>
      <c r="Y423" s="7">
        <f>'GE25-F23-WEBLOAD'!AI419</f>
        <v>0</v>
      </c>
      <c r="Z423" s="7">
        <f t="shared" si="92"/>
        <v>0</v>
      </c>
      <c r="AA423">
        <f t="shared" si="93"/>
        <v>0</v>
      </c>
      <c r="AC423" s="7">
        <f>'EOS GE24-F23-WEBLOAD'!AA419</f>
        <v>0</v>
      </c>
      <c r="AD423" s="7">
        <f>'EOS GE24-F23-WEBLOAD'!AI419</f>
        <v>0</v>
      </c>
      <c r="AE423" s="7">
        <f t="shared" si="94"/>
        <v>0</v>
      </c>
      <c r="AF423" s="7">
        <f>'GE24-F23-WEBLOAD'!AA419</f>
        <v>0</v>
      </c>
      <c r="AG423" s="7">
        <f>'GE24-F23-WEBLOAD'!AI419</f>
        <v>0</v>
      </c>
      <c r="AH423" s="7">
        <f t="shared" si="95"/>
        <v>0</v>
      </c>
      <c r="AI423">
        <f t="shared" si="96"/>
        <v>0</v>
      </c>
      <c r="AK423">
        <f>'EOS GE24-F23-WEBLOAD'!$AL419</f>
        <v>2048101</v>
      </c>
      <c r="AL423">
        <f>'GE24-F23-WEBLOAD'!$AL419</f>
        <v>1981028</v>
      </c>
      <c r="AM423">
        <f t="shared" si="97"/>
        <v>67073</v>
      </c>
      <c r="AO423">
        <f>'EOS GE25-F23-WEBLOAD'!AL419</f>
        <v>2101261.3871855401</v>
      </c>
      <c r="AP423">
        <f>'GE25-F23-WEBLOAD'!AL419</f>
        <v>1996807.3871855401</v>
      </c>
      <c r="AQ423">
        <f t="shared" si="98"/>
        <v>104454</v>
      </c>
      <c r="AS423" s="7"/>
    </row>
    <row r="424" spans="1:45" x14ac:dyDescent="0.25">
      <c r="A424">
        <v>4143</v>
      </c>
      <c r="B424">
        <v>7</v>
      </c>
      <c r="C424" t="s">
        <v>727</v>
      </c>
      <c r="D424" s="7">
        <f>'EOS GE24-F23-WEBLOAD'!H420</f>
        <v>6681168</v>
      </c>
      <c r="E424">
        <f>'GE24-F23-WEBLOAD'!H420</f>
        <v>6423768</v>
      </c>
      <c r="F424">
        <f t="shared" si="87"/>
        <v>257400</v>
      </c>
      <c r="H424" s="7">
        <f>'EOS GE24-F23-WEBLOAD'!N420</f>
        <v>0</v>
      </c>
      <c r="I424">
        <v>0</v>
      </c>
      <c r="J424">
        <f t="shared" si="88"/>
        <v>0</v>
      </c>
      <c r="K424" s="7"/>
      <c r="M424" s="7">
        <f>'EOS GE25-F23-WEBLOAD'!H420</f>
        <v>7295562</v>
      </c>
      <c r="N424">
        <f>'GE25-F23-WEBLOAD'!H420</f>
        <v>6876726</v>
      </c>
      <c r="O424">
        <f t="shared" si="89"/>
        <v>418836</v>
      </c>
      <c r="Q424" s="7">
        <f>'EOS GE25-F23-WEBLOAD'!N420</f>
        <v>0</v>
      </c>
      <c r="R424">
        <v>0</v>
      </c>
      <c r="S424">
        <f t="shared" si="90"/>
        <v>0</v>
      </c>
      <c r="T424" s="7"/>
      <c r="U424" s="7">
        <f>'EOS GE25-F23-WEBLOAD'!AA420</f>
        <v>0</v>
      </c>
      <c r="V424" s="7">
        <v>0</v>
      </c>
      <c r="W424" s="7">
        <f t="shared" si="91"/>
        <v>0</v>
      </c>
      <c r="X424" s="7">
        <f>'GE25-F23-WEBLOAD'!AA420</f>
        <v>0</v>
      </c>
      <c r="Y424" s="7">
        <f>'GE25-F23-WEBLOAD'!AI420</f>
        <v>0</v>
      </c>
      <c r="Z424" s="7">
        <f t="shared" si="92"/>
        <v>0</v>
      </c>
      <c r="AA424">
        <f t="shared" si="93"/>
        <v>0</v>
      </c>
      <c r="AC424" s="7">
        <f>'EOS GE24-F23-WEBLOAD'!AA420</f>
        <v>0</v>
      </c>
      <c r="AD424" s="7">
        <f>'EOS GE24-F23-WEBLOAD'!AI420</f>
        <v>0</v>
      </c>
      <c r="AE424" s="7">
        <f t="shared" si="94"/>
        <v>0</v>
      </c>
      <c r="AF424" s="7">
        <f>'GE24-F23-WEBLOAD'!AA420</f>
        <v>0</v>
      </c>
      <c r="AG424" s="7">
        <f>'GE24-F23-WEBLOAD'!AI420</f>
        <v>0</v>
      </c>
      <c r="AH424" s="7">
        <f t="shared" si="95"/>
        <v>0</v>
      </c>
      <c r="AI424">
        <f t="shared" si="96"/>
        <v>0</v>
      </c>
      <c r="AK424">
        <f>'EOS GE24-F23-WEBLOAD'!$AL420</f>
        <v>3022201</v>
      </c>
      <c r="AL424">
        <f>'GE24-F23-WEBLOAD'!$AL420</f>
        <v>2928938</v>
      </c>
      <c r="AM424">
        <f t="shared" si="97"/>
        <v>93263</v>
      </c>
      <c r="AO424">
        <f>'EOS GE25-F23-WEBLOAD'!AL420</f>
        <v>3318982.1905409396</v>
      </c>
      <c r="AP424">
        <f>'GE25-F23-WEBLOAD'!AL420</f>
        <v>3164120.1905409396</v>
      </c>
      <c r="AQ424">
        <f t="shared" si="98"/>
        <v>154862</v>
      </c>
      <c r="AS424" s="7"/>
    </row>
    <row r="425" spans="1:45" x14ac:dyDescent="0.25">
      <c r="A425">
        <v>4144</v>
      </c>
      <c r="B425">
        <v>7</v>
      </c>
      <c r="C425" t="s">
        <v>728</v>
      </c>
      <c r="D425" s="7">
        <f>'EOS GE24-F23-WEBLOAD'!H421</f>
        <v>421142</v>
      </c>
      <c r="E425">
        <f>'GE24-F23-WEBLOAD'!H421</f>
        <v>404917</v>
      </c>
      <c r="F425">
        <f t="shared" si="87"/>
        <v>16225</v>
      </c>
      <c r="H425" s="7">
        <f>'EOS GE24-F23-WEBLOAD'!N421</f>
        <v>13478</v>
      </c>
      <c r="I425">
        <v>12670</v>
      </c>
      <c r="J425">
        <f t="shared" si="88"/>
        <v>808</v>
      </c>
      <c r="K425" s="7"/>
      <c r="M425" s="7">
        <f>'EOS GE25-F23-WEBLOAD'!H421</f>
        <v>429579</v>
      </c>
      <c r="N425">
        <f>'GE25-F23-WEBLOAD'!H421</f>
        <v>404917</v>
      </c>
      <c r="O425">
        <f t="shared" si="89"/>
        <v>24662</v>
      </c>
      <c r="Q425" s="7">
        <f>'EOS GE25-F23-WEBLOAD'!N421</f>
        <v>13659</v>
      </c>
      <c r="R425">
        <v>12892</v>
      </c>
      <c r="S425">
        <f t="shared" si="90"/>
        <v>767</v>
      </c>
      <c r="T425" s="7"/>
      <c r="U425" s="7">
        <f>'EOS GE25-F23-WEBLOAD'!AA421</f>
        <v>0</v>
      </c>
      <c r="V425" s="7">
        <v>0</v>
      </c>
      <c r="W425" s="7">
        <f t="shared" si="91"/>
        <v>0</v>
      </c>
      <c r="X425" s="7">
        <f>'GE25-F23-WEBLOAD'!AA421</f>
        <v>0</v>
      </c>
      <c r="Y425" s="7">
        <f>'GE25-F23-WEBLOAD'!AI421</f>
        <v>0</v>
      </c>
      <c r="Z425" s="7">
        <f t="shared" si="92"/>
        <v>0</v>
      </c>
      <c r="AA425">
        <f t="shared" si="93"/>
        <v>0</v>
      </c>
      <c r="AC425" s="7">
        <f>'EOS GE24-F23-WEBLOAD'!AA421</f>
        <v>0</v>
      </c>
      <c r="AD425" s="7">
        <f>'EOS GE24-F23-WEBLOAD'!AI421</f>
        <v>0</v>
      </c>
      <c r="AE425" s="7">
        <f t="shared" si="94"/>
        <v>0</v>
      </c>
      <c r="AF425" s="7">
        <f>'GE24-F23-WEBLOAD'!AA421</f>
        <v>0</v>
      </c>
      <c r="AG425" s="7">
        <f>'GE24-F23-WEBLOAD'!AI421</f>
        <v>0</v>
      </c>
      <c r="AH425" s="7">
        <f t="shared" si="95"/>
        <v>0</v>
      </c>
      <c r="AI425">
        <f t="shared" si="96"/>
        <v>0</v>
      </c>
      <c r="AK425">
        <f>'EOS GE24-F23-WEBLOAD'!$AL421</f>
        <v>44962</v>
      </c>
      <c r="AL425">
        <f>'GE24-F23-WEBLOAD'!$AL421</f>
        <v>44905</v>
      </c>
      <c r="AM425">
        <f t="shared" si="97"/>
        <v>57</v>
      </c>
      <c r="AO425">
        <f>'EOS GE25-F23-WEBLOAD'!AL421</f>
        <v>43946.375997350027</v>
      </c>
      <c r="AP425">
        <f>'GE25-F23-WEBLOAD'!AL421</f>
        <v>43831.375997350027</v>
      </c>
      <c r="AQ425">
        <f t="shared" si="98"/>
        <v>115</v>
      </c>
      <c r="AS425" s="7"/>
    </row>
    <row r="426" spans="1:45" x14ac:dyDescent="0.25">
      <c r="A426">
        <v>4145</v>
      </c>
      <c r="B426">
        <v>7</v>
      </c>
      <c r="C426" t="s">
        <v>729</v>
      </c>
      <c r="D426" s="7">
        <f>'EOS GE24-F23-WEBLOAD'!H422</f>
        <v>235554</v>
      </c>
      <c r="E426">
        <f>'GE24-F23-WEBLOAD'!H422</f>
        <v>226479</v>
      </c>
      <c r="F426">
        <f t="shared" si="87"/>
        <v>9075</v>
      </c>
      <c r="H426" s="7">
        <f>'EOS GE24-F23-WEBLOAD'!N422</f>
        <v>25221</v>
      </c>
      <c r="I426">
        <v>23708</v>
      </c>
      <c r="J426">
        <f t="shared" si="88"/>
        <v>1513</v>
      </c>
      <c r="K426" s="7"/>
      <c r="M426" s="7">
        <f>'EOS GE25-F23-WEBLOAD'!H422</f>
        <v>240273</v>
      </c>
      <c r="N426">
        <f>'GE25-F23-WEBLOAD'!H422</f>
        <v>226479</v>
      </c>
      <c r="O426">
        <f t="shared" si="89"/>
        <v>13794</v>
      </c>
      <c r="Q426" s="7">
        <f>'EOS GE25-F23-WEBLOAD'!N422</f>
        <v>25559</v>
      </c>
      <c r="R426">
        <v>24125</v>
      </c>
      <c r="S426">
        <f t="shared" si="90"/>
        <v>1434</v>
      </c>
      <c r="T426" s="7"/>
      <c r="U426" s="7">
        <f>'EOS GE25-F23-WEBLOAD'!AA422</f>
        <v>0</v>
      </c>
      <c r="V426" s="7">
        <v>0</v>
      </c>
      <c r="W426" s="7">
        <f t="shared" si="91"/>
        <v>0</v>
      </c>
      <c r="X426" s="7">
        <f>'GE25-F23-WEBLOAD'!AA422</f>
        <v>0</v>
      </c>
      <c r="Y426" s="7">
        <f>'GE25-F23-WEBLOAD'!AI422</f>
        <v>0</v>
      </c>
      <c r="Z426" s="7">
        <f t="shared" si="92"/>
        <v>0</v>
      </c>
      <c r="AA426">
        <f t="shared" si="93"/>
        <v>0</v>
      </c>
      <c r="AC426" s="7">
        <f>'EOS GE24-F23-WEBLOAD'!AA422</f>
        <v>0</v>
      </c>
      <c r="AD426" s="7">
        <f>'EOS GE24-F23-WEBLOAD'!AI422</f>
        <v>0</v>
      </c>
      <c r="AE426" s="7">
        <f t="shared" si="94"/>
        <v>0</v>
      </c>
      <c r="AF426" s="7">
        <f>'GE24-F23-WEBLOAD'!AA422</f>
        <v>0</v>
      </c>
      <c r="AG426" s="7">
        <f>'GE24-F23-WEBLOAD'!AI422</f>
        <v>0</v>
      </c>
      <c r="AH426" s="7">
        <f t="shared" si="95"/>
        <v>0</v>
      </c>
      <c r="AI426">
        <f t="shared" si="96"/>
        <v>0</v>
      </c>
      <c r="AK426">
        <f>'EOS GE24-F23-WEBLOAD'!$AL422</f>
        <v>93232</v>
      </c>
      <c r="AL426">
        <f>'GE24-F23-WEBLOAD'!$AL422</f>
        <v>90154</v>
      </c>
      <c r="AM426">
        <f t="shared" si="97"/>
        <v>3078</v>
      </c>
      <c r="AO426">
        <f>'EOS GE25-F23-WEBLOAD'!AL422</f>
        <v>74339.01003787003</v>
      </c>
      <c r="AP426">
        <f>'GE25-F23-WEBLOAD'!AL422</f>
        <v>71088.01003787003</v>
      </c>
      <c r="AQ426">
        <f t="shared" si="98"/>
        <v>3251</v>
      </c>
      <c r="AS426" s="7"/>
    </row>
    <row r="427" spans="1:45" x14ac:dyDescent="0.25">
      <c r="A427">
        <v>4146</v>
      </c>
      <c r="B427">
        <v>7</v>
      </c>
      <c r="C427" t="s">
        <v>730</v>
      </c>
      <c r="D427" s="7">
        <f>'EOS GE24-F23-WEBLOAD'!H423</f>
        <v>708090</v>
      </c>
      <c r="E427">
        <f>'GE24-F23-WEBLOAD'!H423</f>
        <v>680810</v>
      </c>
      <c r="F427">
        <f t="shared" si="87"/>
        <v>27280</v>
      </c>
      <c r="H427" s="7">
        <f>'EOS GE24-F23-WEBLOAD'!N423</f>
        <v>37341</v>
      </c>
      <c r="I427">
        <v>35102</v>
      </c>
      <c r="J427">
        <f t="shared" si="88"/>
        <v>2239</v>
      </c>
      <c r="K427" s="7"/>
      <c r="M427" s="7">
        <f>'EOS GE25-F23-WEBLOAD'!H423</f>
        <v>722275</v>
      </c>
      <c r="N427">
        <f>'GE25-F23-WEBLOAD'!H423</f>
        <v>680810</v>
      </c>
      <c r="O427">
        <f t="shared" si="89"/>
        <v>41465</v>
      </c>
      <c r="Q427" s="7">
        <f>'EOS GE25-F23-WEBLOAD'!N423</f>
        <v>37843</v>
      </c>
      <c r="R427">
        <v>35719</v>
      </c>
      <c r="S427">
        <f t="shared" si="90"/>
        <v>2124</v>
      </c>
      <c r="T427" s="7"/>
      <c r="U427" s="7">
        <f>'EOS GE25-F23-WEBLOAD'!AA423</f>
        <v>0</v>
      </c>
      <c r="V427" s="7">
        <v>0</v>
      </c>
      <c r="W427" s="7">
        <f t="shared" si="91"/>
        <v>0</v>
      </c>
      <c r="X427" s="7">
        <f>'GE25-F23-WEBLOAD'!AA423</f>
        <v>0</v>
      </c>
      <c r="Y427" s="7">
        <f>'GE25-F23-WEBLOAD'!AI423</f>
        <v>0</v>
      </c>
      <c r="Z427" s="7">
        <f t="shared" si="92"/>
        <v>0</v>
      </c>
      <c r="AA427">
        <f t="shared" si="93"/>
        <v>0</v>
      </c>
      <c r="AC427" s="7">
        <f>'EOS GE24-F23-WEBLOAD'!AA423</f>
        <v>0</v>
      </c>
      <c r="AD427" s="7">
        <f>'EOS GE24-F23-WEBLOAD'!AI423</f>
        <v>0</v>
      </c>
      <c r="AE427" s="7">
        <f t="shared" si="94"/>
        <v>0</v>
      </c>
      <c r="AF427" s="7">
        <f>'GE24-F23-WEBLOAD'!AA423</f>
        <v>0</v>
      </c>
      <c r="AG427" s="7">
        <f>'GE24-F23-WEBLOAD'!AI423</f>
        <v>0</v>
      </c>
      <c r="AH427" s="7">
        <f t="shared" si="95"/>
        <v>0</v>
      </c>
      <c r="AI427">
        <f t="shared" si="96"/>
        <v>0</v>
      </c>
      <c r="AK427">
        <f>'EOS GE24-F23-WEBLOAD'!$AL423</f>
        <v>329152</v>
      </c>
      <c r="AL427">
        <f>'GE24-F23-WEBLOAD'!$AL423</f>
        <v>317472</v>
      </c>
      <c r="AM427">
        <f t="shared" si="97"/>
        <v>11680</v>
      </c>
      <c r="AO427">
        <f>'EOS GE25-F23-WEBLOAD'!AL423</f>
        <v>336813.32263642014</v>
      </c>
      <c r="AP427">
        <f>'GE25-F23-WEBLOAD'!AL423</f>
        <v>319170.32263642002</v>
      </c>
      <c r="AQ427">
        <f t="shared" si="98"/>
        <v>17643.000000000116</v>
      </c>
      <c r="AS427" s="7"/>
    </row>
    <row r="428" spans="1:45" x14ac:dyDescent="0.25">
      <c r="A428">
        <v>4150</v>
      </c>
      <c r="B428">
        <v>7</v>
      </c>
      <c r="C428" t="s">
        <v>731</v>
      </c>
      <c r="D428" s="7">
        <f>'EOS GE24-F23-WEBLOAD'!H424</f>
        <v>1695989</v>
      </c>
      <c r="E428">
        <f>'GE24-F23-WEBLOAD'!H424</f>
        <v>1630649</v>
      </c>
      <c r="F428">
        <f t="shared" si="87"/>
        <v>65340</v>
      </c>
      <c r="H428" s="7">
        <f>'EOS GE24-F23-WEBLOAD'!N424</f>
        <v>0</v>
      </c>
      <c r="I428">
        <v>0</v>
      </c>
      <c r="J428">
        <f t="shared" si="88"/>
        <v>0</v>
      </c>
      <c r="K428" s="7"/>
      <c r="M428" s="7">
        <f>'EOS GE25-F23-WEBLOAD'!H424</f>
        <v>1729966</v>
      </c>
      <c r="N428">
        <f>'GE25-F23-WEBLOAD'!H424</f>
        <v>1630649</v>
      </c>
      <c r="O428">
        <f t="shared" si="89"/>
        <v>99317</v>
      </c>
      <c r="Q428" s="7">
        <f>'EOS GE25-F23-WEBLOAD'!N424</f>
        <v>0</v>
      </c>
      <c r="R428">
        <v>0</v>
      </c>
      <c r="S428">
        <f t="shared" si="90"/>
        <v>0</v>
      </c>
      <c r="T428" s="7"/>
      <c r="U428" s="7">
        <f>'EOS GE25-F23-WEBLOAD'!AA424</f>
        <v>0</v>
      </c>
      <c r="V428" s="7">
        <v>0</v>
      </c>
      <c r="W428" s="7">
        <f t="shared" si="91"/>
        <v>0</v>
      </c>
      <c r="X428" s="7">
        <f>'GE25-F23-WEBLOAD'!AA424</f>
        <v>0</v>
      </c>
      <c r="Y428" s="7">
        <f>'GE25-F23-WEBLOAD'!AI424</f>
        <v>0</v>
      </c>
      <c r="Z428" s="7">
        <f t="shared" si="92"/>
        <v>0</v>
      </c>
      <c r="AA428">
        <f t="shared" si="93"/>
        <v>0</v>
      </c>
      <c r="AC428" s="7">
        <f>'EOS GE24-F23-WEBLOAD'!AA424</f>
        <v>0</v>
      </c>
      <c r="AD428" s="7">
        <f>'EOS GE24-F23-WEBLOAD'!AI424</f>
        <v>0</v>
      </c>
      <c r="AE428" s="7">
        <f t="shared" si="94"/>
        <v>0</v>
      </c>
      <c r="AF428" s="7">
        <f>'GE24-F23-WEBLOAD'!AA424</f>
        <v>0</v>
      </c>
      <c r="AG428" s="7">
        <f>'GE24-F23-WEBLOAD'!AI424</f>
        <v>0</v>
      </c>
      <c r="AH428" s="7">
        <f t="shared" si="95"/>
        <v>0</v>
      </c>
      <c r="AI428">
        <f t="shared" si="96"/>
        <v>0</v>
      </c>
      <c r="AK428">
        <f>'EOS GE24-F23-WEBLOAD'!$AL424</f>
        <v>210835.60000000009</v>
      </c>
      <c r="AL428">
        <f>'GE24-F23-WEBLOAD'!$AL424</f>
        <v>207052.60000000009</v>
      </c>
      <c r="AM428">
        <f t="shared" si="97"/>
        <v>3783</v>
      </c>
      <c r="AO428">
        <f>'EOS GE25-F23-WEBLOAD'!AL424</f>
        <v>208362.28782270011</v>
      </c>
      <c r="AP428">
        <f>'GE25-F23-WEBLOAD'!AL424</f>
        <v>202451.28782270011</v>
      </c>
      <c r="AQ428">
        <f t="shared" si="98"/>
        <v>5911</v>
      </c>
      <c r="AS428" s="7"/>
    </row>
    <row r="429" spans="1:45" x14ac:dyDescent="0.25">
      <c r="A429">
        <v>4151</v>
      </c>
      <c r="B429">
        <v>7</v>
      </c>
      <c r="C429" t="s">
        <v>732</v>
      </c>
      <c r="D429" s="7">
        <f>'EOS GE24-F23-WEBLOAD'!H425</f>
        <v>907954</v>
      </c>
      <c r="E429">
        <f>'GE24-F23-WEBLOAD'!H425</f>
        <v>872974</v>
      </c>
      <c r="F429">
        <f t="shared" si="87"/>
        <v>34980</v>
      </c>
      <c r="H429" s="7">
        <f>'EOS GE24-F23-WEBLOAD'!N425</f>
        <v>25268</v>
      </c>
      <c r="I429">
        <v>23752</v>
      </c>
      <c r="J429">
        <f t="shared" si="88"/>
        <v>1516</v>
      </c>
      <c r="K429" s="7"/>
      <c r="M429" s="7">
        <f>'EOS GE25-F23-WEBLOAD'!H425</f>
        <v>926143</v>
      </c>
      <c r="N429">
        <f>'GE25-F23-WEBLOAD'!H425</f>
        <v>872974</v>
      </c>
      <c r="O429">
        <f t="shared" si="89"/>
        <v>53169</v>
      </c>
      <c r="Q429" s="7">
        <f>'EOS GE25-F23-WEBLOAD'!N425</f>
        <v>25607</v>
      </c>
      <c r="R429">
        <v>24170</v>
      </c>
      <c r="S429">
        <f t="shared" si="90"/>
        <v>1437</v>
      </c>
      <c r="T429" s="7"/>
      <c r="U429" s="7">
        <f>'EOS GE25-F23-WEBLOAD'!AA425</f>
        <v>0</v>
      </c>
      <c r="V429" s="7">
        <v>0</v>
      </c>
      <c r="W429" s="7">
        <f t="shared" si="91"/>
        <v>0</v>
      </c>
      <c r="X429" s="7">
        <f>'GE25-F23-WEBLOAD'!AA425</f>
        <v>0</v>
      </c>
      <c r="Y429" s="7">
        <f>'GE25-F23-WEBLOAD'!AI425</f>
        <v>0</v>
      </c>
      <c r="Z429" s="7">
        <f t="shared" si="92"/>
        <v>0</v>
      </c>
      <c r="AA429">
        <f t="shared" si="93"/>
        <v>0</v>
      </c>
      <c r="AC429" s="7">
        <f>'EOS GE24-F23-WEBLOAD'!AA425</f>
        <v>0</v>
      </c>
      <c r="AD429" s="7">
        <f>'EOS GE24-F23-WEBLOAD'!AI425</f>
        <v>0</v>
      </c>
      <c r="AE429" s="7">
        <f t="shared" si="94"/>
        <v>0</v>
      </c>
      <c r="AF429" s="7">
        <f>'GE24-F23-WEBLOAD'!AA425</f>
        <v>0</v>
      </c>
      <c r="AG429" s="7">
        <f>'GE24-F23-WEBLOAD'!AI425</f>
        <v>0</v>
      </c>
      <c r="AH429" s="7">
        <f t="shared" si="95"/>
        <v>0</v>
      </c>
      <c r="AI429">
        <f t="shared" si="96"/>
        <v>0</v>
      </c>
      <c r="AK429">
        <f>'EOS GE24-F23-WEBLOAD'!$AL425</f>
        <v>128632.80000000005</v>
      </c>
      <c r="AL429">
        <f>'GE24-F23-WEBLOAD'!$AL425</f>
        <v>126655.80000000005</v>
      </c>
      <c r="AM429">
        <f t="shared" si="97"/>
        <v>1977</v>
      </c>
      <c r="AO429">
        <f>'EOS GE25-F23-WEBLOAD'!AL425</f>
        <v>126870.91411237</v>
      </c>
      <c r="AP429">
        <f>'GE25-F23-WEBLOAD'!AL425</f>
        <v>124138.91411237</v>
      </c>
      <c r="AQ429">
        <f t="shared" si="98"/>
        <v>2732</v>
      </c>
      <c r="AS429" s="7"/>
    </row>
    <row r="430" spans="1:45" x14ac:dyDescent="0.25">
      <c r="A430">
        <v>4152</v>
      </c>
      <c r="B430">
        <v>7</v>
      </c>
      <c r="C430" t="s">
        <v>733</v>
      </c>
      <c r="D430" s="7">
        <f>'EOS GE24-F23-WEBLOAD'!H426</f>
        <v>4652548</v>
      </c>
      <c r="E430">
        <f>'GE24-F23-WEBLOAD'!H426</f>
        <v>4473303</v>
      </c>
      <c r="F430">
        <f t="shared" si="87"/>
        <v>179245</v>
      </c>
      <c r="H430" s="7">
        <f>'EOS GE24-F23-WEBLOAD'!N426</f>
        <v>0</v>
      </c>
      <c r="I430">
        <v>0</v>
      </c>
      <c r="J430">
        <f t="shared" si="88"/>
        <v>0</v>
      </c>
      <c r="K430" s="7"/>
      <c r="M430" s="7">
        <f>'EOS GE25-F23-WEBLOAD'!H426</f>
        <v>4745756</v>
      </c>
      <c r="N430">
        <f>'GE25-F23-WEBLOAD'!H426</f>
        <v>4473303</v>
      </c>
      <c r="O430">
        <f t="shared" si="89"/>
        <v>272453</v>
      </c>
      <c r="Q430" s="7">
        <f>'EOS GE25-F23-WEBLOAD'!N426</f>
        <v>0</v>
      </c>
      <c r="R430">
        <v>0</v>
      </c>
      <c r="S430">
        <f t="shared" si="90"/>
        <v>0</v>
      </c>
      <c r="T430" s="7"/>
      <c r="U430" s="7">
        <f>'EOS GE25-F23-WEBLOAD'!AA426</f>
        <v>0</v>
      </c>
      <c r="V430" s="7">
        <v>0</v>
      </c>
      <c r="W430" s="7">
        <f t="shared" si="91"/>
        <v>0</v>
      </c>
      <c r="X430" s="7">
        <f>'GE25-F23-WEBLOAD'!AA426</f>
        <v>0</v>
      </c>
      <c r="Y430" s="7">
        <f>'GE25-F23-WEBLOAD'!AI426</f>
        <v>0</v>
      </c>
      <c r="Z430" s="7">
        <f t="shared" si="92"/>
        <v>0</v>
      </c>
      <c r="AA430">
        <f t="shared" si="93"/>
        <v>0</v>
      </c>
      <c r="AC430" s="7">
        <f>'EOS GE24-F23-WEBLOAD'!AA426</f>
        <v>0</v>
      </c>
      <c r="AD430" s="7">
        <f>'EOS GE24-F23-WEBLOAD'!AI426</f>
        <v>0</v>
      </c>
      <c r="AE430" s="7">
        <f t="shared" si="94"/>
        <v>0</v>
      </c>
      <c r="AF430" s="7">
        <f>'GE24-F23-WEBLOAD'!AA426</f>
        <v>0</v>
      </c>
      <c r="AG430" s="7">
        <f>'GE24-F23-WEBLOAD'!AI426</f>
        <v>0</v>
      </c>
      <c r="AH430" s="7">
        <f t="shared" si="95"/>
        <v>0</v>
      </c>
      <c r="AI430">
        <f t="shared" si="96"/>
        <v>0</v>
      </c>
      <c r="AK430">
        <f>'EOS GE24-F23-WEBLOAD'!$AL426</f>
        <v>350256.59999999963</v>
      </c>
      <c r="AL430">
        <f>'GE24-F23-WEBLOAD'!$AL426</f>
        <v>348567.59999999963</v>
      </c>
      <c r="AM430">
        <f t="shared" si="97"/>
        <v>1689</v>
      </c>
      <c r="AO430">
        <f>'EOS GE25-F23-WEBLOAD'!AL426</f>
        <v>342149.52935037948</v>
      </c>
      <c r="AP430">
        <f>'GE25-F23-WEBLOAD'!AL426</f>
        <v>339539.52935037948</v>
      </c>
      <c r="AQ430">
        <f t="shared" si="98"/>
        <v>2610</v>
      </c>
      <c r="AS430" s="7"/>
    </row>
    <row r="431" spans="1:45" x14ac:dyDescent="0.25">
      <c r="A431">
        <v>4153</v>
      </c>
      <c r="B431">
        <v>7</v>
      </c>
      <c r="C431" t="s">
        <v>734</v>
      </c>
      <c r="D431" s="7">
        <f>'EOS GE24-F23-WEBLOAD'!H427</f>
        <v>2455472</v>
      </c>
      <c r="E431">
        <f>'GE24-F23-WEBLOAD'!H427</f>
        <v>2360872</v>
      </c>
      <c r="F431">
        <f t="shared" si="87"/>
        <v>94600</v>
      </c>
      <c r="H431" s="7">
        <f>'EOS GE24-F23-WEBLOAD'!N427</f>
        <v>0</v>
      </c>
      <c r="I431">
        <v>0</v>
      </c>
      <c r="J431">
        <f t="shared" si="88"/>
        <v>0</v>
      </c>
      <c r="K431" s="7"/>
      <c r="M431" s="7">
        <f>'EOS GE25-F23-WEBLOAD'!H427</f>
        <v>2504664</v>
      </c>
      <c r="N431">
        <f>'GE25-F23-WEBLOAD'!H427</f>
        <v>2360872</v>
      </c>
      <c r="O431">
        <f t="shared" si="89"/>
        <v>143792</v>
      </c>
      <c r="Q431" s="7">
        <f>'EOS GE25-F23-WEBLOAD'!N427</f>
        <v>0</v>
      </c>
      <c r="R431">
        <v>0</v>
      </c>
      <c r="S431">
        <f t="shared" si="90"/>
        <v>0</v>
      </c>
      <c r="T431" s="7"/>
      <c r="U431" s="7">
        <f>'EOS GE25-F23-WEBLOAD'!AA427</f>
        <v>0</v>
      </c>
      <c r="V431" s="7">
        <v>0</v>
      </c>
      <c r="W431" s="7">
        <f t="shared" si="91"/>
        <v>0</v>
      </c>
      <c r="X431" s="7">
        <f>'GE25-F23-WEBLOAD'!AA427</f>
        <v>0</v>
      </c>
      <c r="Y431" s="7">
        <f>'GE25-F23-WEBLOAD'!AI427</f>
        <v>0</v>
      </c>
      <c r="Z431" s="7">
        <f t="shared" si="92"/>
        <v>0</v>
      </c>
      <c r="AA431">
        <f t="shared" si="93"/>
        <v>0</v>
      </c>
      <c r="AC431" s="7">
        <f>'EOS GE24-F23-WEBLOAD'!AA427</f>
        <v>0</v>
      </c>
      <c r="AD431" s="7">
        <f>'EOS GE24-F23-WEBLOAD'!AI427</f>
        <v>0</v>
      </c>
      <c r="AE431" s="7">
        <f t="shared" si="94"/>
        <v>0</v>
      </c>
      <c r="AF431" s="7">
        <f>'GE24-F23-WEBLOAD'!AA427</f>
        <v>0</v>
      </c>
      <c r="AG431" s="7">
        <f>'GE24-F23-WEBLOAD'!AI427</f>
        <v>0</v>
      </c>
      <c r="AH431" s="7">
        <f t="shared" si="95"/>
        <v>0</v>
      </c>
      <c r="AI431">
        <f t="shared" si="96"/>
        <v>0</v>
      </c>
      <c r="AK431">
        <f>'EOS GE24-F23-WEBLOAD'!$AL427</f>
        <v>2093233</v>
      </c>
      <c r="AL431">
        <f>'GE24-F23-WEBLOAD'!$AL427</f>
        <v>2020617</v>
      </c>
      <c r="AM431">
        <f t="shared" si="97"/>
        <v>72616</v>
      </c>
      <c r="AO431">
        <f>'EOS GE25-F23-WEBLOAD'!AL427</f>
        <v>1983506.89662199</v>
      </c>
      <c r="AP431">
        <f>'GE25-F23-WEBLOAD'!AL427</f>
        <v>1880970.89662199</v>
      </c>
      <c r="AQ431">
        <f t="shared" si="98"/>
        <v>102536</v>
      </c>
      <c r="AS431" s="7"/>
    </row>
    <row r="432" spans="1:45" x14ac:dyDescent="0.25">
      <c r="A432">
        <v>4155</v>
      </c>
      <c r="B432">
        <v>7</v>
      </c>
      <c r="C432" t="s">
        <v>735</v>
      </c>
      <c r="D432" s="7">
        <f>'EOS GE24-F23-WEBLOAD'!H428</f>
        <v>977906</v>
      </c>
      <c r="E432">
        <f>'GE24-F23-WEBLOAD'!H428</f>
        <v>940231</v>
      </c>
      <c r="F432">
        <f t="shared" si="87"/>
        <v>37675</v>
      </c>
      <c r="H432" s="7">
        <f>'EOS GE24-F23-WEBLOAD'!N428</f>
        <v>49291</v>
      </c>
      <c r="I432">
        <v>46335</v>
      </c>
      <c r="J432">
        <f t="shared" si="88"/>
        <v>2956</v>
      </c>
      <c r="K432" s="7"/>
      <c r="M432" s="7">
        <f>'EOS GE25-F23-WEBLOAD'!H428</f>
        <v>1041183</v>
      </c>
      <c r="N432">
        <f>'GE25-F23-WEBLOAD'!H428</f>
        <v>981409</v>
      </c>
      <c r="O432">
        <f t="shared" si="89"/>
        <v>59774</v>
      </c>
      <c r="Q432" s="7">
        <f>'EOS GE25-F23-WEBLOAD'!N428</f>
        <v>52141</v>
      </c>
      <c r="R432">
        <v>49214</v>
      </c>
      <c r="S432">
        <f t="shared" si="90"/>
        <v>2927</v>
      </c>
      <c r="T432" s="7"/>
      <c r="U432" s="7">
        <f>'EOS GE25-F23-WEBLOAD'!AA428</f>
        <v>0</v>
      </c>
      <c r="V432" s="7">
        <v>0</v>
      </c>
      <c r="W432" s="7">
        <f t="shared" si="91"/>
        <v>0</v>
      </c>
      <c r="X432" s="7">
        <f>'GE25-F23-WEBLOAD'!AA428</f>
        <v>0</v>
      </c>
      <c r="Y432" s="7">
        <f>'GE25-F23-WEBLOAD'!AI428</f>
        <v>0</v>
      </c>
      <c r="Z432" s="7">
        <f t="shared" si="92"/>
        <v>0</v>
      </c>
      <c r="AA432">
        <f t="shared" si="93"/>
        <v>0</v>
      </c>
      <c r="AC432" s="7">
        <f>'EOS GE24-F23-WEBLOAD'!AA428</f>
        <v>0</v>
      </c>
      <c r="AD432" s="7">
        <f>'EOS GE24-F23-WEBLOAD'!AI428</f>
        <v>0</v>
      </c>
      <c r="AE432" s="7">
        <f t="shared" si="94"/>
        <v>0</v>
      </c>
      <c r="AF432" s="7">
        <f>'GE24-F23-WEBLOAD'!AA428</f>
        <v>0</v>
      </c>
      <c r="AG432" s="7">
        <f>'GE24-F23-WEBLOAD'!AI428</f>
        <v>0</v>
      </c>
      <c r="AH432" s="7">
        <f t="shared" si="95"/>
        <v>0</v>
      </c>
      <c r="AI432">
        <f t="shared" si="96"/>
        <v>0</v>
      </c>
      <c r="AK432">
        <f>'EOS GE24-F23-WEBLOAD'!$AL428</f>
        <v>466988</v>
      </c>
      <c r="AL432">
        <f>'GE24-F23-WEBLOAD'!$AL428</f>
        <v>450263</v>
      </c>
      <c r="AM432">
        <f t="shared" si="97"/>
        <v>16725</v>
      </c>
      <c r="AO432">
        <f>'EOS GE25-F23-WEBLOAD'!AL428</f>
        <v>496486.32201554999</v>
      </c>
      <c r="AP432">
        <f>'GE25-F23-WEBLOAD'!AL428</f>
        <v>469281.32201554999</v>
      </c>
      <c r="AQ432">
        <f t="shared" si="98"/>
        <v>27205</v>
      </c>
      <c r="AS432" s="7"/>
    </row>
    <row r="433" spans="1:45" x14ac:dyDescent="0.25">
      <c r="A433">
        <v>4159</v>
      </c>
      <c r="B433">
        <v>7</v>
      </c>
      <c r="C433" t="s">
        <v>2165</v>
      </c>
      <c r="D433" s="7">
        <f>'EOS GE24-F23-WEBLOAD'!H429</f>
        <v>9357918</v>
      </c>
      <c r="E433">
        <f>'GE24-F23-WEBLOAD'!H429</f>
        <v>8997393</v>
      </c>
      <c r="F433">
        <f t="shared" si="87"/>
        <v>360525</v>
      </c>
      <c r="H433" s="7">
        <f>'EOS GE24-F23-WEBLOAD'!N429</f>
        <v>0</v>
      </c>
      <c r="I433">
        <v>0</v>
      </c>
      <c r="J433">
        <f t="shared" si="88"/>
        <v>0</v>
      </c>
      <c r="K433" s="7"/>
      <c r="M433" s="7">
        <f>'EOS GE25-F23-WEBLOAD'!H429</f>
        <v>9545391</v>
      </c>
      <c r="N433">
        <f>'GE25-F23-WEBLOAD'!H429</f>
        <v>8997393</v>
      </c>
      <c r="O433">
        <f t="shared" si="89"/>
        <v>547998</v>
      </c>
      <c r="Q433" s="7">
        <f>'EOS GE25-F23-WEBLOAD'!N429</f>
        <v>0</v>
      </c>
      <c r="R433">
        <v>0</v>
      </c>
      <c r="S433">
        <f t="shared" si="90"/>
        <v>0</v>
      </c>
      <c r="T433" s="7"/>
      <c r="U433" s="7">
        <f>'EOS GE25-F23-WEBLOAD'!AA429</f>
        <v>0</v>
      </c>
      <c r="V433" s="7">
        <v>0</v>
      </c>
      <c r="W433" s="7">
        <f t="shared" si="91"/>
        <v>0</v>
      </c>
      <c r="X433" s="7">
        <f>'GE25-F23-WEBLOAD'!AA429</f>
        <v>0</v>
      </c>
      <c r="Y433" s="7">
        <f>'GE25-F23-WEBLOAD'!AI429</f>
        <v>0</v>
      </c>
      <c r="Z433" s="7">
        <f t="shared" si="92"/>
        <v>0</v>
      </c>
      <c r="AA433">
        <f t="shared" si="93"/>
        <v>0</v>
      </c>
      <c r="AC433" s="7">
        <f>'EOS GE24-F23-WEBLOAD'!AA429</f>
        <v>0</v>
      </c>
      <c r="AD433" s="7">
        <f>'EOS GE24-F23-WEBLOAD'!AI429</f>
        <v>0</v>
      </c>
      <c r="AE433" s="7">
        <f t="shared" si="94"/>
        <v>0</v>
      </c>
      <c r="AF433" s="7">
        <f>'GE24-F23-WEBLOAD'!AA429</f>
        <v>0</v>
      </c>
      <c r="AG433" s="7">
        <f>'GE24-F23-WEBLOAD'!AI429</f>
        <v>0</v>
      </c>
      <c r="AH433" s="7">
        <f t="shared" si="95"/>
        <v>0</v>
      </c>
      <c r="AI433">
        <f t="shared" si="96"/>
        <v>0</v>
      </c>
      <c r="AK433">
        <f>'EOS GE24-F23-WEBLOAD'!$AL429</f>
        <v>1341136</v>
      </c>
      <c r="AL433">
        <f>'GE24-F23-WEBLOAD'!$AL429</f>
        <v>1311452</v>
      </c>
      <c r="AM433">
        <f t="shared" si="97"/>
        <v>29684</v>
      </c>
      <c r="AO433">
        <f>'EOS GE25-F23-WEBLOAD'!AL429</f>
        <v>1372476.9258005898</v>
      </c>
      <c r="AP433">
        <f>'GE25-F23-WEBLOAD'!AL429</f>
        <v>1326320.9258005898</v>
      </c>
      <c r="AQ433">
        <f t="shared" si="98"/>
        <v>46156</v>
      </c>
      <c r="AS433" s="7"/>
    </row>
    <row r="434" spans="1:45" x14ac:dyDescent="0.25">
      <c r="A434">
        <v>4160</v>
      </c>
      <c r="B434">
        <v>7</v>
      </c>
      <c r="C434" t="s">
        <v>737</v>
      </c>
      <c r="D434" s="7">
        <f>'EOS GE24-F23-WEBLOAD'!H430</f>
        <v>6973826</v>
      </c>
      <c r="E434">
        <f>'GE24-F23-WEBLOAD'!H430</f>
        <v>6705151</v>
      </c>
      <c r="F434">
        <f t="shared" si="87"/>
        <v>268675</v>
      </c>
      <c r="H434" s="7">
        <f>'EOS GE24-F23-WEBLOAD'!N430</f>
        <v>36312</v>
      </c>
      <c r="I434">
        <v>34135</v>
      </c>
      <c r="J434">
        <f t="shared" si="88"/>
        <v>2177</v>
      </c>
      <c r="K434" s="7"/>
      <c r="M434" s="7">
        <f>'EOS GE25-F23-WEBLOAD'!H430</f>
        <v>7113537</v>
      </c>
      <c r="N434">
        <f>'GE25-F23-WEBLOAD'!H430</f>
        <v>6705151</v>
      </c>
      <c r="O434">
        <f t="shared" si="89"/>
        <v>408386</v>
      </c>
      <c r="Q434" s="7">
        <f>'EOS GE25-F23-WEBLOAD'!N430</f>
        <v>36800</v>
      </c>
      <c r="R434">
        <v>34734</v>
      </c>
      <c r="S434">
        <f t="shared" si="90"/>
        <v>2066</v>
      </c>
      <c r="T434" s="7"/>
      <c r="U434" s="7">
        <f>'EOS GE25-F23-WEBLOAD'!AA430</f>
        <v>0</v>
      </c>
      <c r="V434" s="7">
        <v>0</v>
      </c>
      <c r="W434" s="7">
        <f t="shared" si="91"/>
        <v>0</v>
      </c>
      <c r="X434" s="7">
        <f>'GE25-F23-WEBLOAD'!AA430</f>
        <v>0</v>
      </c>
      <c r="Y434" s="7">
        <f>'GE25-F23-WEBLOAD'!AI430</f>
        <v>0</v>
      </c>
      <c r="Z434" s="7">
        <f t="shared" si="92"/>
        <v>0</v>
      </c>
      <c r="AA434">
        <f t="shared" si="93"/>
        <v>0</v>
      </c>
      <c r="AC434" s="7">
        <f>'EOS GE24-F23-WEBLOAD'!AA430</f>
        <v>0</v>
      </c>
      <c r="AD434" s="7">
        <f>'EOS GE24-F23-WEBLOAD'!AI430</f>
        <v>0</v>
      </c>
      <c r="AE434" s="7">
        <f t="shared" si="94"/>
        <v>0</v>
      </c>
      <c r="AF434" s="7">
        <f>'GE24-F23-WEBLOAD'!AA430</f>
        <v>0</v>
      </c>
      <c r="AG434" s="7">
        <f>'GE24-F23-WEBLOAD'!AI430</f>
        <v>0</v>
      </c>
      <c r="AH434" s="7">
        <f t="shared" si="95"/>
        <v>0</v>
      </c>
      <c r="AI434">
        <f t="shared" si="96"/>
        <v>0</v>
      </c>
      <c r="AK434">
        <f>'EOS GE24-F23-WEBLOAD'!$AL430</f>
        <v>757599</v>
      </c>
      <c r="AL434">
        <f>'GE24-F23-WEBLOAD'!$AL430</f>
        <v>747374</v>
      </c>
      <c r="AM434">
        <f t="shared" si="97"/>
        <v>10225</v>
      </c>
      <c r="AO434">
        <f>'EOS GE25-F23-WEBLOAD'!AL430</f>
        <v>623674.61522013973</v>
      </c>
      <c r="AP434">
        <f>'GE25-F23-WEBLOAD'!AL430</f>
        <v>614428.61522013973</v>
      </c>
      <c r="AQ434">
        <f t="shared" si="98"/>
        <v>9246</v>
      </c>
      <c r="AS434" s="7"/>
    </row>
    <row r="435" spans="1:45" x14ac:dyDescent="0.25">
      <c r="A435">
        <v>4161</v>
      </c>
      <c r="B435">
        <v>7</v>
      </c>
      <c r="C435" t="s">
        <v>738</v>
      </c>
      <c r="D435" s="7">
        <f>'EOS GE24-F23-WEBLOAD'!H431</f>
        <v>1330523</v>
      </c>
      <c r="E435">
        <f>'GE24-F23-WEBLOAD'!H431</f>
        <v>1279263</v>
      </c>
      <c r="F435">
        <f t="shared" si="87"/>
        <v>51260</v>
      </c>
      <c r="H435" s="7">
        <f>'EOS GE24-F23-WEBLOAD'!N431</f>
        <v>25840</v>
      </c>
      <c r="I435">
        <v>24290</v>
      </c>
      <c r="J435">
        <f t="shared" si="88"/>
        <v>1550</v>
      </c>
      <c r="K435" s="7"/>
      <c r="M435" s="7">
        <f>'EOS GE25-F23-WEBLOAD'!H431</f>
        <v>1637861</v>
      </c>
      <c r="N435">
        <f>'GE25-F23-WEBLOAD'!H431</f>
        <v>1543832</v>
      </c>
      <c r="O435">
        <f t="shared" si="89"/>
        <v>94029</v>
      </c>
      <c r="Q435" s="7">
        <f>'EOS GE25-F23-WEBLOAD'!N431</f>
        <v>31603</v>
      </c>
      <c r="R435">
        <v>29829</v>
      </c>
      <c r="S435">
        <f t="shared" si="90"/>
        <v>1774</v>
      </c>
      <c r="T435" s="7"/>
      <c r="U435" s="7">
        <f>'EOS GE25-F23-WEBLOAD'!AA431</f>
        <v>0</v>
      </c>
      <c r="V435" s="7">
        <v>0</v>
      </c>
      <c r="W435" s="7">
        <f t="shared" si="91"/>
        <v>0</v>
      </c>
      <c r="X435" s="7">
        <f>'GE25-F23-WEBLOAD'!AA431</f>
        <v>0</v>
      </c>
      <c r="Y435" s="7">
        <f>'GE25-F23-WEBLOAD'!AI431</f>
        <v>0</v>
      </c>
      <c r="Z435" s="7">
        <f t="shared" si="92"/>
        <v>0</v>
      </c>
      <c r="AA435">
        <f t="shared" si="93"/>
        <v>0</v>
      </c>
      <c r="AC435" s="7">
        <f>'EOS GE24-F23-WEBLOAD'!AA431</f>
        <v>0</v>
      </c>
      <c r="AD435" s="7">
        <f>'EOS GE24-F23-WEBLOAD'!AI431</f>
        <v>0</v>
      </c>
      <c r="AE435" s="7">
        <f t="shared" si="94"/>
        <v>0</v>
      </c>
      <c r="AF435" s="7">
        <f>'GE24-F23-WEBLOAD'!AA431</f>
        <v>0</v>
      </c>
      <c r="AG435" s="7">
        <f>'GE24-F23-WEBLOAD'!AI431</f>
        <v>0</v>
      </c>
      <c r="AH435" s="7">
        <f t="shared" si="95"/>
        <v>0</v>
      </c>
      <c r="AI435">
        <f t="shared" si="96"/>
        <v>0</v>
      </c>
      <c r="AK435">
        <f>'EOS GE24-F23-WEBLOAD'!$AL431</f>
        <v>727221</v>
      </c>
      <c r="AL435">
        <f>'GE24-F23-WEBLOAD'!$AL431</f>
        <v>701520</v>
      </c>
      <c r="AM435">
        <f t="shared" si="97"/>
        <v>25701</v>
      </c>
      <c r="AO435">
        <f>'EOS GE25-F23-WEBLOAD'!AL431</f>
        <v>752048.74583724001</v>
      </c>
      <c r="AP435">
        <f>'GE25-F23-WEBLOAD'!AL431</f>
        <v>712465.74583724001</v>
      </c>
      <c r="AQ435">
        <f t="shared" si="98"/>
        <v>39583</v>
      </c>
      <c r="AS435" s="7"/>
    </row>
    <row r="436" spans="1:45" x14ac:dyDescent="0.25">
      <c r="A436">
        <v>4162</v>
      </c>
      <c r="B436">
        <v>7</v>
      </c>
      <c r="C436" t="s">
        <v>739</v>
      </c>
      <c r="D436" s="7">
        <f>'EOS GE24-F23-WEBLOAD'!H432</f>
        <v>967913</v>
      </c>
      <c r="E436">
        <f>'GE24-F23-WEBLOAD'!H432</f>
        <v>930623</v>
      </c>
      <c r="F436">
        <f t="shared" si="87"/>
        <v>37290</v>
      </c>
      <c r="H436" s="7">
        <f>'EOS GE24-F23-WEBLOAD'!N432</f>
        <v>0</v>
      </c>
      <c r="I436">
        <v>0</v>
      </c>
      <c r="J436">
        <f t="shared" si="88"/>
        <v>0</v>
      </c>
      <c r="K436" s="7"/>
      <c r="M436" s="7">
        <f>'EOS GE25-F23-WEBLOAD'!H432</f>
        <v>946530</v>
      </c>
      <c r="N436">
        <f>'GE25-F23-WEBLOAD'!H432</f>
        <v>892190</v>
      </c>
      <c r="O436">
        <f t="shared" si="89"/>
        <v>54340</v>
      </c>
      <c r="Q436" s="7">
        <f>'EOS GE25-F23-WEBLOAD'!N432</f>
        <v>0</v>
      </c>
      <c r="R436">
        <v>0</v>
      </c>
      <c r="S436">
        <f t="shared" si="90"/>
        <v>0</v>
      </c>
      <c r="T436" s="7"/>
      <c r="U436" s="7">
        <f>'EOS GE25-F23-WEBLOAD'!AA432</f>
        <v>0</v>
      </c>
      <c r="V436" s="7">
        <v>0</v>
      </c>
      <c r="W436" s="7">
        <f t="shared" si="91"/>
        <v>0</v>
      </c>
      <c r="X436" s="7">
        <f>'GE25-F23-WEBLOAD'!AA432</f>
        <v>0</v>
      </c>
      <c r="Y436" s="7">
        <f>'GE25-F23-WEBLOAD'!AI432</f>
        <v>0</v>
      </c>
      <c r="Z436" s="7">
        <f t="shared" si="92"/>
        <v>0</v>
      </c>
      <c r="AA436">
        <f t="shared" si="93"/>
        <v>0</v>
      </c>
      <c r="AC436" s="7">
        <f>'EOS GE24-F23-WEBLOAD'!AA432</f>
        <v>0</v>
      </c>
      <c r="AD436" s="7">
        <f>'EOS GE24-F23-WEBLOAD'!AI432</f>
        <v>0</v>
      </c>
      <c r="AE436" s="7">
        <f t="shared" si="94"/>
        <v>0</v>
      </c>
      <c r="AF436" s="7">
        <f>'GE24-F23-WEBLOAD'!AA432</f>
        <v>0</v>
      </c>
      <c r="AG436" s="7">
        <f>'GE24-F23-WEBLOAD'!AI432</f>
        <v>0</v>
      </c>
      <c r="AH436" s="7">
        <f t="shared" si="95"/>
        <v>0</v>
      </c>
      <c r="AI436">
        <f t="shared" si="96"/>
        <v>0</v>
      </c>
      <c r="AK436">
        <f>'EOS GE24-F23-WEBLOAD'!$AL432</f>
        <v>124912.60000000009</v>
      </c>
      <c r="AL436">
        <f>'GE24-F23-WEBLOAD'!$AL432</f>
        <v>122257.60000000009</v>
      </c>
      <c r="AM436">
        <f t="shared" si="97"/>
        <v>2655</v>
      </c>
      <c r="AO436">
        <f>'EOS GE25-F23-WEBLOAD'!AL432</f>
        <v>135915.93445179984</v>
      </c>
      <c r="AP436">
        <f>'GE25-F23-WEBLOAD'!AL432</f>
        <v>131268.93445179984</v>
      </c>
      <c r="AQ436">
        <f t="shared" si="98"/>
        <v>4647</v>
      </c>
      <c r="AS436" s="7"/>
    </row>
    <row r="437" spans="1:45" x14ac:dyDescent="0.25">
      <c r="A437">
        <v>4164</v>
      </c>
      <c r="B437">
        <v>7</v>
      </c>
      <c r="C437" t="s">
        <v>740</v>
      </c>
      <c r="D437" s="7">
        <f>'EOS GE24-F23-WEBLOAD'!H433</f>
        <v>599592</v>
      </c>
      <c r="E437">
        <f>'GE24-F23-WEBLOAD'!H433</f>
        <v>576492</v>
      </c>
      <c r="F437">
        <f t="shared" si="87"/>
        <v>23100</v>
      </c>
      <c r="H437" s="7">
        <f>'EOS GE24-F23-WEBLOAD'!N433</f>
        <v>0</v>
      </c>
      <c r="I437">
        <v>0</v>
      </c>
      <c r="J437">
        <f t="shared" si="88"/>
        <v>0</v>
      </c>
      <c r="K437" s="7"/>
      <c r="M437" s="7">
        <f>'EOS GE25-F23-WEBLOAD'!H433</f>
        <v>611604</v>
      </c>
      <c r="N437">
        <f>'GE25-F23-WEBLOAD'!H433</f>
        <v>576492</v>
      </c>
      <c r="O437">
        <f t="shared" si="89"/>
        <v>35112</v>
      </c>
      <c r="Q437" s="7">
        <f>'EOS GE25-F23-WEBLOAD'!N433</f>
        <v>0</v>
      </c>
      <c r="R437">
        <v>0</v>
      </c>
      <c r="S437">
        <f t="shared" si="90"/>
        <v>0</v>
      </c>
      <c r="T437" s="7"/>
      <c r="U437" s="7">
        <f>'EOS GE25-F23-WEBLOAD'!AA433</f>
        <v>0</v>
      </c>
      <c r="V437" s="7">
        <v>0</v>
      </c>
      <c r="W437" s="7">
        <f t="shared" si="91"/>
        <v>0</v>
      </c>
      <c r="X437" s="7">
        <f>'GE25-F23-WEBLOAD'!AA433</f>
        <v>0</v>
      </c>
      <c r="Y437" s="7">
        <f>'GE25-F23-WEBLOAD'!AI433</f>
        <v>0</v>
      </c>
      <c r="Z437" s="7">
        <f t="shared" si="92"/>
        <v>0</v>
      </c>
      <c r="AA437">
        <f t="shared" si="93"/>
        <v>0</v>
      </c>
      <c r="AC437" s="7">
        <f>'EOS GE24-F23-WEBLOAD'!AA433</f>
        <v>0</v>
      </c>
      <c r="AD437" s="7">
        <f>'EOS GE24-F23-WEBLOAD'!AI433</f>
        <v>0</v>
      </c>
      <c r="AE437" s="7">
        <f t="shared" si="94"/>
        <v>0</v>
      </c>
      <c r="AF437" s="7">
        <f>'GE24-F23-WEBLOAD'!AA433</f>
        <v>0</v>
      </c>
      <c r="AG437" s="7">
        <f>'GE24-F23-WEBLOAD'!AI433</f>
        <v>0</v>
      </c>
      <c r="AH437" s="7">
        <f t="shared" si="95"/>
        <v>0</v>
      </c>
      <c r="AI437">
        <f t="shared" si="96"/>
        <v>0</v>
      </c>
      <c r="AK437">
        <f>'EOS GE24-F23-WEBLOAD'!$AL433</f>
        <v>77783</v>
      </c>
      <c r="AL437">
        <f>'GE24-F23-WEBLOAD'!$AL433</f>
        <v>76980</v>
      </c>
      <c r="AM437">
        <f t="shared" si="97"/>
        <v>803</v>
      </c>
      <c r="AO437">
        <f>'EOS GE25-F23-WEBLOAD'!AL433</f>
        <v>67286.779024990043</v>
      </c>
      <c r="AP437">
        <f>'GE25-F23-WEBLOAD'!AL433</f>
        <v>66560.779024990043</v>
      </c>
      <c r="AQ437">
        <f t="shared" si="98"/>
        <v>726</v>
      </c>
      <c r="AS437" s="7"/>
    </row>
    <row r="438" spans="1:45" x14ac:dyDescent="0.25">
      <c r="A438">
        <v>4166</v>
      </c>
      <c r="B438">
        <v>7</v>
      </c>
      <c r="C438" t="s">
        <v>741</v>
      </c>
      <c r="D438" s="7">
        <f>'EOS GE24-F23-WEBLOAD'!H434</f>
        <v>1242012</v>
      </c>
      <c r="E438">
        <f>'GE24-F23-WEBLOAD'!H434</f>
        <v>1194162</v>
      </c>
      <c r="F438">
        <f t="shared" si="87"/>
        <v>47850</v>
      </c>
      <c r="H438" s="7">
        <f>'EOS GE24-F23-WEBLOAD'!N434</f>
        <v>39932</v>
      </c>
      <c r="I438">
        <v>37537</v>
      </c>
      <c r="J438">
        <f t="shared" si="88"/>
        <v>2395</v>
      </c>
      <c r="K438" s="7"/>
      <c r="M438" s="7">
        <f>'EOS GE25-F23-WEBLOAD'!H434</f>
        <v>1310580</v>
      </c>
      <c r="N438">
        <f>'GE25-F23-WEBLOAD'!H434</f>
        <v>1235340</v>
      </c>
      <c r="O438">
        <f t="shared" si="89"/>
        <v>75240</v>
      </c>
      <c r="Q438" s="7">
        <f>'EOS GE25-F23-WEBLOAD'!N434</f>
        <v>41864</v>
      </c>
      <c r="R438">
        <v>39514</v>
      </c>
      <c r="S438">
        <f t="shared" si="90"/>
        <v>2350</v>
      </c>
      <c r="T438" s="7"/>
      <c r="U438" s="7">
        <f>'EOS GE25-F23-WEBLOAD'!AA434</f>
        <v>0</v>
      </c>
      <c r="V438" s="7">
        <v>0</v>
      </c>
      <c r="W438" s="7">
        <f t="shared" si="91"/>
        <v>0</v>
      </c>
      <c r="X438" s="7">
        <f>'GE25-F23-WEBLOAD'!AA434</f>
        <v>0</v>
      </c>
      <c r="Y438" s="7">
        <f>'GE25-F23-WEBLOAD'!AI434</f>
        <v>0</v>
      </c>
      <c r="Z438" s="7">
        <f t="shared" si="92"/>
        <v>0</v>
      </c>
      <c r="AA438">
        <f t="shared" si="93"/>
        <v>0</v>
      </c>
      <c r="AC438" s="7">
        <f>'EOS GE24-F23-WEBLOAD'!AA434</f>
        <v>0</v>
      </c>
      <c r="AD438" s="7">
        <f>'EOS GE24-F23-WEBLOAD'!AI434</f>
        <v>0</v>
      </c>
      <c r="AE438" s="7">
        <f t="shared" si="94"/>
        <v>0</v>
      </c>
      <c r="AF438" s="7">
        <f>'GE24-F23-WEBLOAD'!AA434</f>
        <v>0</v>
      </c>
      <c r="AG438" s="7">
        <f>'GE24-F23-WEBLOAD'!AI434</f>
        <v>0</v>
      </c>
      <c r="AH438" s="7">
        <f t="shared" si="95"/>
        <v>0</v>
      </c>
      <c r="AI438">
        <f t="shared" si="96"/>
        <v>0</v>
      </c>
      <c r="AK438">
        <f>'EOS GE24-F23-WEBLOAD'!$AL434</f>
        <v>551884</v>
      </c>
      <c r="AL438">
        <f>'GE24-F23-WEBLOAD'!$AL434</f>
        <v>532493</v>
      </c>
      <c r="AM438">
        <f t="shared" si="97"/>
        <v>19391</v>
      </c>
      <c r="AO438">
        <f>'EOS GE25-F23-WEBLOAD'!AL434</f>
        <v>581909.5161913801</v>
      </c>
      <c r="AP438">
        <f>'GE25-F23-WEBLOAD'!AL434</f>
        <v>551212.5161913801</v>
      </c>
      <c r="AQ438">
        <f t="shared" si="98"/>
        <v>30697</v>
      </c>
      <c r="AS438" s="7"/>
    </row>
    <row r="439" spans="1:45" x14ac:dyDescent="0.25">
      <c r="A439">
        <v>4167</v>
      </c>
      <c r="B439">
        <v>7</v>
      </c>
      <c r="C439" t="s">
        <v>742</v>
      </c>
      <c r="D439" s="7">
        <f>'EOS GE24-F23-WEBLOAD'!H435</f>
        <v>3247790</v>
      </c>
      <c r="E439">
        <f>'GE24-F23-WEBLOAD'!H435</f>
        <v>3122665</v>
      </c>
      <c r="F439">
        <f t="shared" si="87"/>
        <v>125125</v>
      </c>
      <c r="H439" s="7">
        <f>'EOS GE24-F23-WEBLOAD'!N435</f>
        <v>727</v>
      </c>
      <c r="I439">
        <v>683</v>
      </c>
      <c r="J439">
        <f t="shared" si="88"/>
        <v>44</v>
      </c>
      <c r="K439" s="7"/>
      <c r="M439" s="7">
        <f>'EOS GE25-F23-WEBLOAD'!H435</f>
        <v>3312855</v>
      </c>
      <c r="N439">
        <f>'GE25-F23-WEBLOAD'!H435</f>
        <v>3122665</v>
      </c>
      <c r="O439">
        <f t="shared" si="89"/>
        <v>190190</v>
      </c>
      <c r="Q439" s="7">
        <f>'EOS GE25-F23-WEBLOAD'!N435</f>
        <v>736</v>
      </c>
      <c r="R439">
        <v>695</v>
      </c>
      <c r="S439">
        <f t="shared" si="90"/>
        <v>41</v>
      </c>
      <c r="T439" s="7"/>
      <c r="U439" s="7">
        <f>'EOS GE25-F23-WEBLOAD'!AA435</f>
        <v>0</v>
      </c>
      <c r="V439" s="7">
        <v>0</v>
      </c>
      <c r="W439" s="7">
        <f t="shared" si="91"/>
        <v>0</v>
      </c>
      <c r="X439" s="7">
        <f>'GE25-F23-WEBLOAD'!AA435</f>
        <v>0</v>
      </c>
      <c r="Y439" s="7">
        <f>'GE25-F23-WEBLOAD'!AI435</f>
        <v>0</v>
      </c>
      <c r="Z439" s="7">
        <f t="shared" si="92"/>
        <v>0</v>
      </c>
      <c r="AA439">
        <f t="shared" si="93"/>
        <v>0</v>
      </c>
      <c r="AC439" s="7">
        <f>'EOS GE24-F23-WEBLOAD'!AA435</f>
        <v>0</v>
      </c>
      <c r="AD439" s="7">
        <f>'EOS GE24-F23-WEBLOAD'!AI435</f>
        <v>0</v>
      </c>
      <c r="AE439" s="7">
        <f t="shared" si="94"/>
        <v>0</v>
      </c>
      <c r="AF439" s="7">
        <f>'GE24-F23-WEBLOAD'!AA435</f>
        <v>0</v>
      </c>
      <c r="AG439" s="7">
        <f>'GE24-F23-WEBLOAD'!AI435</f>
        <v>0</v>
      </c>
      <c r="AH439" s="7">
        <f t="shared" si="95"/>
        <v>0</v>
      </c>
      <c r="AI439">
        <f t="shared" si="96"/>
        <v>0</v>
      </c>
      <c r="AK439">
        <f>'EOS GE24-F23-WEBLOAD'!$AL435</f>
        <v>250346</v>
      </c>
      <c r="AL439">
        <f>'GE24-F23-WEBLOAD'!$AL435</f>
        <v>248341</v>
      </c>
      <c r="AM439">
        <f t="shared" si="97"/>
        <v>2005</v>
      </c>
      <c r="AO439">
        <f>'EOS GE25-F23-WEBLOAD'!AL435</f>
        <v>253681.50215621013</v>
      </c>
      <c r="AP439">
        <f>'GE25-F23-WEBLOAD'!AL435</f>
        <v>250582.50215621013</v>
      </c>
      <c r="AQ439">
        <f t="shared" si="98"/>
        <v>3099</v>
      </c>
      <c r="AS439" s="7"/>
    </row>
    <row r="440" spans="1:45" x14ac:dyDescent="0.25">
      <c r="A440">
        <v>4168</v>
      </c>
      <c r="B440">
        <v>7</v>
      </c>
      <c r="C440" t="s">
        <v>743</v>
      </c>
      <c r="D440" s="7">
        <f>'EOS GE24-F23-WEBLOAD'!H436</f>
        <v>678110</v>
      </c>
      <c r="E440">
        <f>'GE24-F23-WEBLOAD'!H436</f>
        <v>651985</v>
      </c>
      <c r="F440">
        <f t="shared" si="87"/>
        <v>26125</v>
      </c>
      <c r="H440" s="7">
        <f>'EOS GE24-F23-WEBLOAD'!N436</f>
        <v>30950</v>
      </c>
      <c r="I440">
        <v>29094</v>
      </c>
      <c r="J440">
        <f t="shared" si="88"/>
        <v>1856</v>
      </c>
      <c r="K440" s="7"/>
      <c r="M440" s="7">
        <f>'EOS GE25-F23-WEBLOAD'!H436</f>
        <v>691695</v>
      </c>
      <c r="N440">
        <f>'GE25-F23-WEBLOAD'!H436</f>
        <v>651985</v>
      </c>
      <c r="O440">
        <f t="shared" si="89"/>
        <v>39710</v>
      </c>
      <c r="Q440" s="7">
        <f>'EOS GE25-F23-WEBLOAD'!N436</f>
        <v>31366</v>
      </c>
      <c r="R440">
        <v>29606</v>
      </c>
      <c r="S440">
        <f t="shared" si="90"/>
        <v>1760</v>
      </c>
      <c r="T440" s="7"/>
      <c r="U440" s="7">
        <f>'EOS GE25-F23-WEBLOAD'!AA436</f>
        <v>0</v>
      </c>
      <c r="V440" s="7">
        <v>0</v>
      </c>
      <c r="W440" s="7">
        <f t="shared" si="91"/>
        <v>0</v>
      </c>
      <c r="X440" s="7">
        <f>'GE25-F23-WEBLOAD'!AA436</f>
        <v>0</v>
      </c>
      <c r="Y440" s="7">
        <f>'GE25-F23-WEBLOAD'!AI436</f>
        <v>0</v>
      </c>
      <c r="Z440" s="7">
        <f t="shared" si="92"/>
        <v>0</v>
      </c>
      <c r="AA440">
        <f t="shared" si="93"/>
        <v>0</v>
      </c>
      <c r="AC440" s="7">
        <f>'EOS GE24-F23-WEBLOAD'!AA436</f>
        <v>0</v>
      </c>
      <c r="AD440" s="7">
        <f>'EOS GE24-F23-WEBLOAD'!AI436</f>
        <v>0</v>
      </c>
      <c r="AE440" s="7">
        <f t="shared" si="94"/>
        <v>0</v>
      </c>
      <c r="AF440" s="7">
        <f>'GE24-F23-WEBLOAD'!AA436</f>
        <v>0</v>
      </c>
      <c r="AG440" s="7">
        <f>'GE24-F23-WEBLOAD'!AI436</f>
        <v>0</v>
      </c>
      <c r="AH440" s="7">
        <f t="shared" si="95"/>
        <v>0</v>
      </c>
      <c r="AI440">
        <f t="shared" si="96"/>
        <v>0</v>
      </c>
      <c r="AK440">
        <f>'EOS GE24-F23-WEBLOAD'!$AL436</f>
        <v>156000</v>
      </c>
      <c r="AL440">
        <f>'GE24-F23-WEBLOAD'!$AL436</f>
        <v>151221</v>
      </c>
      <c r="AM440">
        <f t="shared" si="97"/>
        <v>4779</v>
      </c>
      <c r="AO440">
        <f>'EOS GE25-F23-WEBLOAD'!AL436</f>
        <v>160377.25030070997</v>
      </c>
      <c r="AP440">
        <f>'GE25-F23-WEBLOAD'!AL436</f>
        <v>152894.25030070997</v>
      </c>
      <c r="AQ440">
        <f t="shared" si="98"/>
        <v>7483</v>
      </c>
      <c r="AS440" s="7"/>
    </row>
    <row r="441" spans="1:45" x14ac:dyDescent="0.25">
      <c r="A441">
        <v>4169</v>
      </c>
      <c r="B441">
        <v>7</v>
      </c>
      <c r="C441" t="s">
        <v>2166</v>
      </c>
      <c r="D441" s="7">
        <f>'EOS GE24-F23-WEBLOAD'!H437</f>
        <v>2491162</v>
      </c>
      <c r="E441">
        <f>'GE24-F23-WEBLOAD'!H437</f>
        <v>2395187</v>
      </c>
      <c r="F441">
        <f t="shared" si="87"/>
        <v>95975</v>
      </c>
      <c r="H441" s="7">
        <f>'EOS GE24-F23-WEBLOAD'!N437</f>
        <v>0</v>
      </c>
      <c r="I441">
        <v>0</v>
      </c>
      <c r="J441">
        <f t="shared" si="88"/>
        <v>0</v>
      </c>
      <c r="K441" s="7"/>
      <c r="M441" s="7">
        <f>'EOS GE25-F23-WEBLOAD'!H437</f>
        <v>2541069</v>
      </c>
      <c r="N441">
        <f>'GE25-F23-WEBLOAD'!H437</f>
        <v>2395187</v>
      </c>
      <c r="O441">
        <f t="shared" si="89"/>
        <v>145882</v>
      </c>
      <c r="Q441" s="7">
        <f>'EOS GE25-F23-WEBLOAD'!N437</f>
        <v>0</v>
      </c>
      <c r="R441">
        <v>0</v>
      </c>
      <c r="S441">
        <f t="shared" si="90"/>
        <v>0</v>
      </c>
      <c r="T441" s="7"/>
      <c r="U441" s="7">
        <f>'EOS GE25-F23-WEBLOAD'!AA437</f>
        <v>0</v>
      </c>
      <c r="V441" s="7">
        <v>0</v>
      </c>
      <c r="W441" s="7">
        <f t="shared" si="91"/>
        <v>0</v>
      </c>
      <c r="X441" s="7">
        <f>'GE25-F23-WEBLOAD'!AA437</f>
        <v>0</v>
      </c>
      <c r="Y441" s="7">
        <f>'GE25-F23-WEBLOAD'!AI437</f>
        <v>0</v>
      </c>
      <c r="Z441" s="7">
        <f t="shared" si="92"/>
        <v>0</v>
      </c>
      <c r="AA441">
        <f t="shared" si="93"/>
        <v>0</v>
      </c>
      <c r="AC441" s="7">
        <f>'EOS GE24-F23-WEBLOAD'!AA437</f>
        <v>0</v>
      </c>
      <c r="AD441" s="7">
        <f>'EOS GE24-F23-WEBLOAD'!AI437</f>
        <v>0</v>
      </c>
      <c r="AE441" s="7">
        <f t="shared" si="94"/>
        <v>0</v>
      </c>
      <c r="AF441" s="7">
        <f>'GE24-F23-WEBLOAD'!AA437</f>
        <v>0</v>
      </c>
      <c r="AG441" s="7">
        <f>'GE24-F23-WEBLOAD'!AI437</f>
        <v>0</v>
      </c>
      <c r="AH441" s="7">
        <f t="shared" si="95"/>
        <v>0</v>
      </c>
      <c r="AI441">
        <f t="shared" si="96"/>
        <v>0</v>
      </c>
      <c r="AK441">
        <f>'EOS GE24-F23-WEBLOAD'!$AL437</f>
        <v>1167829</v>
      </c>
      <c r="AL441">
        <f>'GE24-F23-WEBLOAD'!$AL437</f>
        <v>1125335</v>
      </c>
      <c r="AM441">
        <f t="shared" si="97"/>
        <v>42494</v>
      </c>
      <c r="AO441">
        <f>'EOS GE25-F23-WEBLOAD'!AL437</f>
        <v>1217012.53866234</v>
      </c>
      <c r="AP441">
        <f>'GE25-F23-WEBLOAD'!AL437</f>
        <v>1150790.53866234</v>
      </c>
      <c r="AQ441">
        <f t="shared" si="98"/>
        <v>66222</v>
      </c>
      <c r="AS441" s="7"/>
    </row>
    <row r="442" spans="1:45" x14ac:dyDescent="0.25">
      <c r="A442">
        <v>4170</v>
      </c>
      <c r="B442">
        <v>7</v>
      </c>
      <c r="C442" t="s">
        <v>745</v>
      </c>
      <c r="D442" s="7">
        <f>'EOS GE24-F23-WEBLOAD'!H438</f>
        <v>13219576</v>
      </c>
      <c r="E442">
        <f>'GE24-F23-WEBLOAD'!H438</f>
        <v>12710276</v>
      </c>
      <c r="F442">
        <f t="shared" si="87"/>
        <v>509300</v>
      </c>
      <c r="H442" s="7">
        <f>'EOS GE24-F23-WEBLOAD'!N438</f>
        <v>0</v>
      </c>
      <c r="I442">
        <v>0</v>
      </c>
      <c r="J442">
        <f t="shared" si="88"/>
        <v>0</v>
      </c>
      <c r="K442" s="7"/>
      <c r="M442" s="7">
        <f>'EOS GE25-F23-WEBLOAD'!H438</f>
        <v>14227074</v>
      </c>
      <c r="N442">
        <f>'GE25-F23-WEBLOAD'!H438</f>
        <v>13410302</v>
      </c>
      <c r="O442">
        <f t="shared" si="89"/>
        <v>816772</v>
      </c>
      <c r="Q442" s="7">
        <f>'EOS GE25-F23-WEBLOAD'!N438</f>
        <v>0</v>
      </c>
      <c r="R442">
        <v>0</v>
      </c>
      <c r="S442">
        <f t="shared" si="90"/>
        <v>0</v>
      </c>
      <c r="T442" s="7"/>
      <c r="U442" s="7">
        <f>'EOS GE25-F23-WEBLOAD'!AA438</f>
        <v>0</v>
      </c>
      <c r="V442" s="7">
        <v>0</v>
      </c>
      <c r="W442" s="7">
        <f t="shared" si="91"/>
        <v>0</v>
      </c>
      <c r="X442" s="7">
        <f>'GE25-F23-WEBLOAD'!AA438</f>
        <v>0</v>
      </c>
      <c r="Y442" s="7">
        <f>'GE25-F23-WEBLOAD'!AI438</f>
        <v>0</v>
      </c>
      <c r="Z442" s="7">
        <f t="shared" si="92"/>
        <v>0</v>
      </c>
      <c r="AA442">
        <f t="shared" si="93"/>
        <v>0</v>
      </c>
      <c r="AC442" s="7">
        <f>'EOS GE24-F23-WEBLOAD'!AA438</f>
        <v>0</v>
      </c>
      <c r="AD442" s="7">
        <f>'EOS GE24-F23-WEBLOAD'!AI438</f>
        <v>0</v>
      </c>
      <c r="AE442" s="7">
        <f t="shared" si="94"/>
        <v>0</v>
      </c>
      <c r="AF442" s="7">
        <f>'GE24-F23-WEBLOAD'!AA438</f>
        <v>0</v>
      </c>
      <c r="AG442" s="7">
        <f>'GE24-F23-WEBLOAD'!AI438</f>
        <v>0</v>
      </c>
      <c r="AH442" s="7">
        <f t="shared" si="95"/>
        <v>0</v>
      </c>
      <c r="AI442">
        <f t="shared" si="96"/>
        <v>0</v>
      </c>
      <c r="AK442">
        <f>'EOS GE24-F23-WEBLOAD'!$AL438</f>
        <v>6293865</v>
      </c>
      <c r="AL442">
        <f>'GE24-F23-WEBLOAD'!$AL438</f>
        <v>6080626</v>
      </c>
      <c r="AM442">
        <f t="shared" si="97"/>
        <v>213239</v>
      </c>
      <c r="AO442">
        <f>'EOS GE25-F23-WEBLOAD'!AL438</f>
        <v>6905190.8001879603</v>
      </c>
      <c r="AP442">
        <f>'GE25-F23-WEBLOAD'!AL438</f>
        <v>6555128.8001879603</v>
      </c>
      <c r="AQ442">
        <f t="shared" si="98"/>
        <v>350062</v>
      </c>
      <c r="AS442" s="7"/>
    </row>
    <row r="443" spans="1:45" x14ac:dyDescent="0.25">
      <c r="A443">
        <v>4171</v>
      </c>
      <c r="B443">
        <v>7</v>
      </c>
      <c r="C443" t="s">
        <v>746</v>
      </c>
      <c r="D443" s="7">
        <f>'EOS GE24-F23-WEBLOAD'!H439</f>
        <v>6167232</v>
      </c>
      <c r="E443">
        <f>'GE24-F23-WEBLOAD'!H439</f>
        <v>5929632</v>
      </c>
      <c r="F443">
        <f t="shared" si="87"/>
        <v>237600</v>
      </c>
      <c r="H443" s="7">
        <f>'EOS GE24-F23-WEBLOAD'!N439</f>
        <v>0</v>
      </c>
      <c r="I443">
        <v>0</v>
      </c>
      <c r="J443">
        <f t="shared" si="88"/>
        <v>0</v>
      </c>
      <c r="K443" s="7"/>
      <c r="M443" s="7">
        <f>'EOS GE25-F23-WEBLOAD'!H439</f>
        <v>6290784</v>
      </c>
      <c r="N443">
        <f>'GE25-F23-WEBLOAD'!H439</f>
        <v>5929632</v>
      </c>
      <c r="O443">
        <f t="shared" si="89"/>
        <v>361152</v>
      </c>
      <c r="Q443" s="7">
        <f>'EOS GE25-F23-WEBLOAD'!N439</f>
        <v>0</v>
      </c>
      <c r="R443">
        <v>0</v>
      </c>
      <c r="S443">
        <f t="shared" si="90"/>
        <v>0</v>
      </c>
      <c r="T443" s="7"/>
      <c r="U443" s="7">
        <f>'EOS GE25-F23-WEBLOAD'!AA439</f>
        <v>0</v>
      </c>
      <c r="V443" s="7">
        <v>0</v>
      </c>
      <c r="W443" s="7">
        <f t="shared" si="91"/>
        <v>0</v>
      </c>
      <c r="X443" s="7">
        <f>'GE25-F23-WEBLOAD'!AA439</f>
        <v>0</v>
      </c>
      <c r="Y443" s="7">
        <f>'GE25-F23-WEBLOAD'!AI439</f>
        <v>0</v>
      </c>
      <c r="Z443" s="7">
        <f t="shared" si="92"/>
        <v>0</v>
      </c>
      <c r="AA443">
        <f t="shared" si="93"/>
        <v>0</v>
      </c>
      <c r="AC443" s="7">
        <f>'EOS GE24-F23-WEBLOAD'!AA439</f>
        <v>0</v>
      </c>
      <c r="AD443" s="7">
        <f>'EOS GE24-F23-WEBLOAD'!AI439</f>
        <v>0</v>
      </c>
      <c r="AE443" s="7">
        <f t="shared" si="94"/>
        <v>0</v>
      </c>
      <c r="AF443" s="7">
        <f>'GE24-F23-WEBLOAD'!AA439</f>
        <v>0</v>
      </c>
      <c r="AG443" s="7">
        <f>'GE24-F23-WEBLOAD'!AI439</f>
        <v>0</v>
      </c>
      <c r="AH443" s="7">
        <f t="shared" si="95"/>
        <v>0</v>
      </c>
      <c r="AI443">
        <f t="shared" si="96"/>
        <v>0</v>
      </c>
      <c r="AK443">
        <f>'EOS GE24-F23-WEBLOAD'!$AL439</f>
        <v>1534425</v>
      </c>
      <c r="AL443">
        <f>'GE24-F23-WEBLOAD'!$AL439</f>
        <v>1496311</v>
      </c>
      <c r="AM443">
        <f t="shared" si="97"/>
        <v>38114</v>
      </c>
      <c r="AO443">
        <f>'EOS GE25-F23-WEBLOAD'!AL439</f>
        <v>1568331.3711858802</v>
      </c>
      <c r="AP443">
        <f>'GE25-F23-WEBLOAD'!AL439</f>
        <v>1509037.3711858802</v>
      </c>
      <c r="AQ443">
        <f t="shared" si="98"/>
        <v>59294</v>
      </c>
      <c r="AS443" s="7"/>
    </row>
    <row r="444" spans="1:45" x14ac:dyDescent="0.25">
      <c r="A444">
        <v>4172</v>
      </c>
      <c r="B444">
        <v>7</v>
      </c>
      <c r="C444" t="s">
        <v>747</v>
      </c>
      <c r="D444" s="7">
        <f>'EOS GE24-F23-WEBLOAD'!H440</f>
        <v>0</v>
      </c>
      <c r="E444">
        <f>'GE24-F23-WEBLOAD'!H440</f>
        <v>0</v>
      </c>
      <c r="F444">
        <f t="shared" si="87"/>
        <v>0</v>
      </c>
      <c r="H444" s="7">
        <f>'EOS GE24-F23-WEBLOAD'!N440</f>
        <v>0</v>
      </c>
      <c r="I444">
        <v>0</v>
      </c>
      <c r="J444">
        <f t="shared" si="88"/>
        <v>0</v>
      </c>
      <c r="K444" s="7"/>
      <c r="M444" s="7">
        <f>'EOS GE25-F23-WEBLOAD'!H440</f>
        <v>0</v>
      </c>
      <c r="N444">
        <f>'GE25-F23-WEBLOAD'!H440</f>
        <v>0</v>
      </c>
      <c r="O444">
        <f t="shared" si="89"/>
        <v>0</v>
      </c>
      <c r="Q444" s="7">
        <f>'EOS GE25-F23-WEBLOAD'!N440</f>
        <v>0</v>
      </c>
      <c r="R444">
        <v>0</v>
      </c>
      <c r="S444">
        <f t="shared" si="90"/>
        <v>0</v>
      </c>
      <c r="T444" s="7"/>
      <c r="U444" s="7">
        <f>'EOS GE25-F23-WEBLOAD'!AA440</f>
        <v>0</v>
      </c>
      <c r="V444" s="7">
        <v>0</v>
      </c>
      <c r="W444" s="7">
        <f t="shared" si="91"/>
        <v>0</v>
      </c>
      <c r="X444" s="7">
        <f>'GE25-F23-WEBLOAD'!AA440</f>
        <v>0</v>
      </c>
      <c r="Y444" s="7">
        <f>'GE25-F23-WEBLOAD'!AI440</f>
        <v>0</v>
      </c>
      <c r="Z444" s="7">
        <f t="shared" si="92"/>
        <v>0</v>
      </c>
      <c r="AA444">
        <f t="shared" si="93"/>
        <v>0</v>
      </c>
      <c r="AC444" s="7">
        <f>'EOS GE24-F23-WEBLOAD'!AA440</f>
        <v>0</v>
      </c>
      <c r="AD444" s="7">
        <f>'EOS GE24-F23-WEBLOAD'!AI440</f>
        <v>0</v>
      </c>
      <c r="AE444" s="7">
        <f t="shared" si="94"/>
        <v>0</v>
      </c>
      <c r="AF444" s="7">
        <f>'GE24-F23-WEBLOAD'!AA440</f>
        <v>0</v>
      </c>
      <c r="AG444" s="7">
        <f>'GE24-F23-WEBLOAD'!AI440</f>
        <v>0</v>
      </c>
      <c r="AH444" s="7">
        <f t="shared" si="95"/>
        <v>0</v>
      </c>
      <c r="AI444">
        <f t="shared" si="96"/>
        <v>0</v>
      </c>
      <c r="AK444">
        <f>'EOS GE24-F23-WEBLOAD'!$AL440</f>
        <v>0</v>
      </c>
      <c r="AL444">
        <f>'GE24-F23-WEBLOAD'!$AL440</f>
        <v>0</v>
      </c>
      <c r="AM444">
        <f t="shared" si="97"/>
        <v>0</v>
      </c>
      <c r="AO444">
        <f>'EOS GE25-F23-WEBLOAD'!AL440</f>
        <v>0</v>
      </c>
      <c r="AP444">
        <f>'GE25-F23-WEBLOAD'!AL440</f>
        <v>0</v>
      </c>
      <c r="AQ444">
        <f t="shared" si="98"/>
        <v>0</v>
      </c>
      <c r="AS444" s="7"/>
    </row>
    <row r="445" spans="1:45" x14ac:dyDescent="0.25">
      <c r="A445">
        <v>4177</v>
      </c>
      <c r="B445">
        <v>7</v>
      </c>
      <c r="C445" t="s">
        <v>748</v>
      </c>
      <c r="D445" s="7">
        <f>'EOS GE24-F23-WEBLOAD'!H441</f>
        <v>0</v>
      </c>
      <c r="E445">
        <f>'GE24-F23-WEBLOAD'!H441</f>
        <v>0</v>
      </c>
      <c r="F445">
        <f t="shared" si="87"/>
        <v>0</v>
      </c>
      <c r="H445" s="7">
        <f>'EOS GE24-F23-WEBLOAD'!N441</f>
        <v>0</v>
      </c>
      <c r="I445">
        <v>0</v>
      </c>
      <c r="J445">
        <f t="shared" si="88"/>
        <v>0</v>
      </c>
      <c r="K445" s="7"/>
      <c r="M445" s="7">
        <f>'EOS GE25-F23-WEBLOAD'!H441</f>
        <v>0</v>
      </c>
      <c r="N445">
        <f>'GE25-F23-WEBLOAD'!H441</f>
        <v>0</v>
      </c>
      <c r="O445">
        <f t="shared" si="89"/>
        <v>0</v>
      </c>
      <c r="Q445" s="7">
        <f>'EOS GE25-F23-WEBLOAD'!N441</f>
        <v>0</v>
      </c>
      <c r="R445">
        <v>0</v>
      </c>
      <c r="S445">
        <f t="shared" si="90"/>
        <v>0</v>
      </c>
      <c r="T445" s="7"/>
      <c r="U445" s="7">
        <f>'EOS GE25-F23-WEBLOAD'!AA441</f>
        <v>0</v>
      </c>
      <c r="V445" s="7">
        <v>0</v>
      </c>
      <c r="W445" s="7">
        <f t="shared" si="91"/>
        <v>0</v>
      </c>
      <c r="X445" s="7">
        <f>'GE25-F23-WEBLOAD'!AA441</f>
        <v>0</v>
      </c>
      <c r="Y445" s="7">
        <f>'GE25-F23-WEBLOAD'!AI441</f>
        <v>0</v>
      </c>
      <c r="Z445" s="7">
        <f t="shared" si="92"/>
        <v>0</v>
      </c>
      <c r="AA445">
        <f t="shared" si="93"/>
        <v>0</v>
      </c>
      <c r="AC445" s="7">
        <f>'EOS GE24-F23-WEBLOAD'!AA441</f>
        <v>0</v>
      </c>
      <c r="AD445" s="7">
        <f>'EOS GE24-F23-WEBLOAD'!AI441</f>
        <v>0</v>
      </c>
      <c r="AE445" s="7">
        <f t="shared" si="94"/>
        <v>0</v>
      </c>
      <c r="AF445" s="7">
        <f>'GE24-F23-WEBLOAD'!AA441</f>
        <v>0</v>
      </c>
      <c r="AG445" s="7">
        <f>'GE24-F23-WEBLOAD'!AI441</f>
        <v>0</v>
      </c>
      <c r="AH445" s="7">
        <f t="shared" si="95"/>
        <v>0</v>
      </c>
      <c r="AI445">
        <f t="shared" si="96"/>
        <v>0</v>
      </c>
      <c r="AK445">
        <f>'EOS GE24-F23-WEBLOAD'!$AL441</f>
        <v>0</v>
      </c>
      <c r="AL445">
        <f>'GE24-F23-WEBLOAD'!$AL441</f>
        <v>0</v>
      </c>
      <c r="AM445">
        <f t="shared" si="97"/>
        <v>0</v>
      </c>
      <c r="AO445">
        <f>'EOS GE25-F23-WEBLOAD'!AL441</f>
        <v>0</v>
      </c>
      <c r="AP445">
        <f>'GE25-F23-WEBLOAD'!AL441</f>
        <v>0</v>
      </c>
      <c r="AQ445">
        <f t="shared" si="98"/>
        <v>0</v>
      </c>
      <c r="AS445" s="7"/>
    </row>
    <row r="446" spans="1:45" x14ac:dyDescent="0.25">
      <c r="A446">
        <v>4178</v>
      </c>
      <c r="B446">
        <v>7</v>
      </c>
      <c r="C446" t="s">
        <v>749</v>
      </c>
      <c r="D446" s="7">
        <f>'EOS GE24-F23-WEBLOAD'!H442</f>
        <v>1370496</v>
      </c>
      <c r="E446">
        <f>'GE24-F23-WEBLOAD'!H442</f>
        <v>1317696</v>
      </c>
      <c r="F446">
        <f t="shared" si="87"/>
        <v>52800</v>
      </c>
      <c r="H446" s="7">
        <f>'EOS GE24-F23-WEBLOAD'!N442</f>
        <v>0</v>
      </c>
      <c r="I446">
        <v>0</v>
      </c>
      <c r="J446">
        <f t="shared" si="88"/>
        <v>0</v>
      </c>
      <c r="K446" s="7"/>
      <c r="M446" s="7">
        <f>'EOS GE25-F23-WEBLOAD'!H442</f>
        <v>1397952</v>
      </c>
      <c r="N446">
        <f>'GE25-F23-WEBLOAD'!H442</f>
        <v>1317696</v>
      </c>
      <c r="O446">
        <f t="shared" si="89"/>
        <v>80256</v>
      </c>
      <c r="Q446" s="7">
        <f>'EOS GE25-F23-WEBLOAD'!N442</f>
        <v>0</v>
      </c>
      <c r="R446">
        <v>0</v>
      </c>
      <c r="S446">
        <f t="shared" si="90"/>
        <v>0</v>
      </c>
      <c r="T446" s="7"/>
      <c r="U446" s="7">
        <f>'EOS GE25-F23-WEBLOAD'!AA442</f>
        <v>0</v>
      </c>
      <c r="V446" s="7">
        <v>0</v>
      </c>
      <c r="W446" s="7">
        <f t="shared" si="91"/>
        <v>0</v>
      </c>
      <c r="X446" s="7">
        <f>'GE25-F23-WEBLOAD'!AA442</f>
        <v>0</v>
      </c>
      <c r="Y446" s="7">
        <f>'GE25-F23-WEBLOAD'!AI442</f>
        <v>0</v>
      </c>
      <c r="Z446" s="7">
        <f t="shared" si="92"/>
        <v>0</v>
      </c>
      <c r="AA446">
        <f t="shared" si="93"/>
        <v>0</v>
      </c>
      <c r="AC446" s="7">
        <f>'EOS GE24-F23-WEBLOAD'!AA442</f>
        <v>0</v>
      </c>
      <c r="AD446" s="7">
        <f>'EOS GE24-F23-WEBLOAD'!AI442</f>
        <v>0</v>
      </c>
      <c r="AE446" s="7">
        <f t="shared" si="94"/>
        <v>0</v>
      </c>
      <c r="AF446" s="7">
        <f>'GE24-F23-WEBLOAD'!AA442</f>
        <v>0</v>
      </c>
      <c r="AG446" s="7">
        <f>'GE24-F23-WEBLOAD'!AI442</f>
        <v>0</v>
      </c>
      <c r="AH446" s="7">
        <f t="shared" si="95"/>
        <v>0</v>
      </c>
      <c r="AI446">
        <f t="shared" si="96"/>
        <v>0</v>
      </c>
      <c r="AK446">
        <f>'EOS GE24-F23-WEBLOAD'!$AL442</f>
        <v>634573</v>
      </c>
      <c r="AL446">
        <f>'GE24-F23-WEBLOAD'!$AL442</f>
        <v>615698</v>
      </c>
      <c r="AM446">
        <f t="shared" si="97"/>
        <v>18875</v>
      </c>
      <c r="AO446">
        <f>'EOS GE25-F23-WEBLOAD'!AL442</f>
        <v>657588.33663901011</v>
      </c>
      <c r="AP446">
        <f>'GE25-F23-WEBLOAD'!AL442</f>
        <v>628054.33663901011</v>
      </c>
      <c r="AQ446">
        <f t="shared" si="98"/>
        <v>29534</v>
      </c>
      <c r="AS446" s="7"/>
    </row>
    <row r="447" spans="1:45" x14ac:dyDescent="0.25">
      <c r="A447">
        <v>4181</v>
      </c>
      <c r="B447">
        <v>7</v>
      </c>
      <c r="C447" t="s">
        <v>750</v>
      </c>
      <c r="D447" s="7">
        <f>'EOS GE24-F23-WEBLOAD'!H443</f>
        <v>11684906</v>
      </c>
      <c r="E447">
        <f>'GE24-F23-WEBLOAD'!H443</f>
        <v>11234731</v>
      </c>
      <c r="F447">
        <f t="shared" si="87"/>
        <v>450175</v>
      </c>
      <c r="H447" s="7">
        <f>'EOS GE24-F23-WEBLOAD'!N443</f>
        <v>0</v>
      </c>
      <c r="I447">
        <v>0</v>
      </c>
      <c r="J447">
        <f t="shared" si="88"/>
        <v>0</v>
      </c>
      <c r="K447" s="7"/>
      <c r="M447" s="7">
        <f>'EOS GE25-F23-WEBLOAD'!H443</f>
        <v>11918997</v>
      </c>
      <c r="N447">
        <f>'GE25-F23-WEBLOAD'!H443</f>
        <v>11234731</v>
      </c>
      <c r="O447">
        <f t="shared" si="89"/>
        <v>684266</v>
      </c>
      <c r="Q447" s="7">
        <f>'EOS GE25-F23-WEBLOAD'!N443</f>
        <v>0</v>
      </c>
      <c r="R447">
        <v>0</v>
      </c>
      <c r="S447">
        <f t="shared" si="90"/>
        <v>0</v>
      </c>
      <c r="T447" s="7"/>
      <c r="U447" s="7">
        <f>'EOS GE25-F23-WEBLOAD'!AA443</f>
        <v>0</v>
      </c>
      <c r="V447" s="7">
        <v>0</v>
      </c>
      <c r="W447" s="7">
        <f t="shared" si="91"/>
        <v>0</v>
      </c>
      <c r="X447" s="7">
        <f>'GE25-F23-WEBLOAD'!AA443</f>
        <v>0</v>
      </c>
      <c r="Y447" s="7">
        <f>'GE25-F23-WEBLOAD'!AI443</f>
        <v>0</v>
      </c>
      <c r="Z447" s="7">
        <f t="shared" si="92"/>
        <v>0</v>
      </c>
      <c r="AA447">
        <f t="shared" si="93"/>
        <v>0</v>
      </c>
      <c r="AC447" s="7">
        <f>'EOS GE24-F23-WEBLOAD'!AA443</f>
        <v>0</v>
      </c>
      <c r="AD447" s="7">
        <f>'EOS GE24-F23-WEBLOAD'!AI443</f>
        <v>0</v>
      </c>
      <c r="AE447" s="7">
        <f t="shared" si="94"/>
        <v>0</v>
      </c>
      <c r="AF447" s="7">
        <f>'GE24-F23-WEBLOAD'!AA443</f>
        <v>0</v>
      </c>
      <c r="AG447" s="7">
        <f>'GE24-F23-WEBLOAD'!AI443</f>
        <v>0</v>
      </c>
      <c r="AH447" s="7">
        <f t="shared" si="95"/>
        <v>0</v>
      </c>
      <c r="AI447">
        <f t="shared" si="96"/>
        <v>0</v>
      </c>
      <c r="AK447">
        <f>'EOS GE24-F23-WEBLOAD'!$AL443</f>
        <v>6301008</v>
      </c>
      <c r="AL447">
        <f>'GE24-F23-WEBLOAD'!$AL443</f>
        <v>6089908</v>
      </c>
      <c r="AM447">
        <f t="shared" si="97"/>
        <v>211100</v>
      </c>
      <c r="AO447">
        <f>'EOS GE25-F23-WEBLOAD'!AL443</f>
        <v>6491679.080539301</v>
      </c>
      <c r="AP447">
        <f>'GE25-F23-WEBLOAD'!AL443</f>
        <v>6162996.080539301</v>
      </c>
      <c r="AQ447">
        <f t="shared" si="98"/>
        <v>328683</v>
      </c>
      <c r="AS447" s="7"/>
    </row>
    <row r="448" spans="1:45" x14ac:dyDescent="0.25">
      <c r="A448">
        <v>4183</v>
      </c>
      <c r="B448">
        <v>7</v>
      </c>
      <c r="C448" t="s">
        <v>751</v>
      </c>
      <c r="D448" s="7">
        <f>'EOS GE24-F23-WEBLOAD'!H444</f>
        <v>3460502</v>
      </c>
      <c r="E448">
        <f>'GE24-F23-WEBLOAD'!H444</f>
        <v>3327182</v>
      </c>
      <c r="F448">
        <f t="shared" si="87"/>
        <v>133320</v>
      </c>
      <c r="H448" s="7">
        <f>'EOS GE24-F23-WEBLOAD'!N444</f>
        <v>0</v>
      </c>
      <c r="I448">
        <v>0</v>
      </c>
      <c r="J448">
        <f t="shared" si="88"/>
        <v>0</v>
      </c>
      <c r="K448" s="7"/>
      <c r="M448" s="7">
        <f>'EOS GE25-F23-WEBLOAD'!H444</f>
        <v>3372559</v>
      </c>
      <c r="N448">
        <f>'GE25-F23-WEBLOAD'!H444</f>
        <v>3178942</v>
      </c>
      <c r="O448">
        <f t="shared" si="89"/>
        <v>193617</v>
      </c>
      <c r="Q448" s="7">
        <f>'EOS GE25-F23-WEBLOAD'!N444</f>
        <v>0</v>
      </c>
      <c r="R448">
        <v>0</v>
      </c>
      <c r="S448">
        <f t="shared" si="90"/>
        <v>0</v>
      </c>
      <c r="T448" s="7"/>
      <c r="U448" s="7">
        <f>'EOS GE25-F23-WEBLOAD'!AA444</f>
        <v>0</v>
      </c>
      <c r="V448" s="7">
        <v>0</v>
      </c>
      <c r="W448" s="7">
        <f t="shared" si="91"/>
        <v>0</v>
      </c>
      <c r="X448" s="7">
        <f>'GE25-F23-WEBLOAD'!AA444</f>
        <v>0</v>
      </c>
      <c r="Y448" s="7">
        <f>'GE25-F23-WEBLOAD'!AI444</f>
        <v>0</v>
      </c>
      <c r="Z448" s="7">
        <f t="shared" si="92"/>
        <v>0</v>
      </c>
      <c r="AA448">
        <f t="shared" si="93"/>
        <v>0</v>
      </c>
      <c r="AC448" s="7">
        <f>'EOS GE24-F23-WEBLOAD'!AA444</f>
        <v>0</v>
      </c>
      <c r="AD448" s="7">
        <f>'EOS GE24-F23-WEBLOAD'!AI444</f>
        <v>0</v>
      </c>
      <c r="AE448" s="7">
        <f t="shared" si="94"/>
        <v>0</v>
      </c>
      <c r="AF448" s="7">
        <f>'GE24-F23-WEBLOAD'!AA444</f>
        <v>0</v>
      </c>
      <c r="AG448" s="7">
        <f>'GE24-F23-WEBLOAD'!AI444</f>
        <v>0</v>
      </c>
      <c r="AH448" s="7">
        <f t="shared" si="95"/>
        <v>0</v>
      </c>
      <c r="AI448">
        <f t="shared" si="96"/>
        <v>0</v>
      </c>
      <c r="AK448">
        <f>'EOS GE24-F23-WEBLOAD'!$AL444</f>
        <v>515495.60000000009</v>
      </c>
      <c r="AL448">
        <f>'GE24-F23-WEBLOAD'!$AL444</f>
        <v>506743.60000000009</v>
      </c>
      <c r="AM448">
        <f t="shared" si="97"/>
        <v>8752</v>
      </c>
      <c r="AO448">
        <f>'EOS GE25-F23-WEBLOAD'!AL444</f>
        <v>499754.57395190001</v>
      </c>
      <c r="AP448">
        <f>'GE25-F23-WEBLOAD'!AL444</f>
        <v>486559.57395190001</v>
      </c>
      <c r="AQ448">
        <f t="shared" si="98"/>
        <v>13195</v>
      </c>
      <c r="AS448" s="7"/>
    </row>
    <row r="449" spans="1:45" x14ac:dyDescent="0.25">
      <c r="A449">
        <v>4184</v>
      </c>
      <c r="B449">
        <v>7</v>
      </c>
      <c r="C449" t="s">
        <v>752</v>
      </c>
      <c r="D449" s="7">
        <f>'EOS GE24-F23-WEBLOAD'!H445</f>
        <v>4828143</v>
      </c>
      <c r="E449">
        <f>'GE24-F23-WEBLOAD'!H445</f>
        <v>4642133</v>
      </c>
      <c r="F449">
        <f t="shared" si="87"/>
        <v>186010</v>
      </c>
      <c r="H449" s="7">
        <f>'EOS GE24-F23-WEBLOAD'!N445</f>
        <v>1251</v>
      </c>
      <c r="I449">
        <v>1176</v>
      </c>
      <c r="J449">
        <f t="shared" si="88"/>
        <v>75</v>
      </c>
      <c r="K449" s="7"/>
      <c r="M449" s="7">
        <f>'EOS GE25-F23-WEBLOAD'!H445</f>
        <v>4924868</v>
      </c>
      <c r="N449">
        <f>'GE25-F23-WEBLOAD'!H445</f>
        <v>4642133</v>
      </c>
      <c r="O449">
        <f t="shared" si="89"/>
        <v>282735</v>
      </c>
      <c r="Q449" s="7">
        <f>'EOS GE25-F23-WEBLOAD'!N445</f>
        <v>1268</v>
      </c>
      <c r="R449">
        <v>1197</v>
      </c>
      <c r="S449">
        <f t="shared" si="90"/>
        <v>71</v>
      </c>
      <c r="T449" s="7"/>
      <c r="U449" s="7">
        <f>'EOS GE25-F23-WEBLOAD'!AA445</f>
        <v>0</v>
      </c>
      <c r="V449" s="7">
        <v>0</v>
      </c>
      <c r="W449" s="7">
        <f t="shared" si="91"/>
        <v>0</v>
      </c>
      <c r="X449" s="7">
        <f>'GE25-F23-WEBLOAD'!AA445</f>
        <v>0</v>
      </c>
      <c r="Y449" s="7">
        <f>'GE25-F23-WEBLOAD'!AI445</f>
        <v>0</v>
      </c>
      <c r="Z449" s="7">
        <f t="shared" si="92"/>
        <v>0</v>
      </c>
      <c r="AA449">
        <f t="shared" si="93"/>
        <v>0</v>
      </c>
      <c r="AC449" s="7">
        <f>'EOS GE24-F23-WEBLOAD'!AA445</f>
        <v>0</v>
      </c>
      <c r="AD449" s="7">
        <f>'EOS GE24-F23-WEBLOAD'!AI445</f>
        <v>0</v>
      </c>
      <c r="AE449" s="7">
        <f t="shared" si="94"/>
        <v>0</v>
      </c>
      <c r="AF449" s="7">
        <f>'GE24-F23-WEBLOAD'!AA445</f>
        <v>0</v>
      </c>
      <c r="AG449" s="7">
        <f>'GE24-F23-WEBLOAD'!AI445</f>
        <v>0</v>
      </c>
      <c r="AH449" s="7">
        <f t="shared" si="95"/>
        <v>0</v>
      </c>
      <c r="AI449">
        <f t="shared" si="96"/>
        <v>0</v>
      </c>
      <c r="AK449">
        <f>'EOS GE24-F23-WEBLOAD'!$AL445</f>
        <v>313400</v>
      </c>
      <c r="AL449">
        <f>'GE24-F23-WEBLOAD'!$AL445</f>
        <v>314036</v>
      </c>
      <c r="AM449">
        <f t="shared" si="97"/>
        <v>-636</v>
      </c>
      <c r="AO449">
        <f>'EOS GE25-F23-WEBLOAD'!AL445</f>
        <v>305230.71513978019</v>
      </c>
      <c r="AP449">
        <f>'GE25-F23-WEBLOAD'!AL445</f>
        <v>305909.71513978019</v>
      </c>
      <c r="AQ449">
        <f t="shared" si="98"/>
        <v>-679</v>
      </c>
      <c r="AS449" s="7"/>
    </row>
    <row r="450" spans="1:45" x14ac:dyDescent="0.25">
      <c r="A450">
        <v>4185</v>
      </c>
      <c r="B450">
        <v>7</v>
      </c>
      <c r="C450" t="s">
        <v>753</v>
      </c>
      <c r="D450" s="7">
        <f>'EOS GE24-F23-WEBLOAD'!H446</f>
        <v>7280760</v>
      </c>
      <c r="E450">
        <f>'GE24-F23-WEBLOAD'!H446</f>
        <v>7000260</v>
      </c>
      <c r="F450">
        <f t="shared" si="87"/>
        <v>280500</v>
      </c>
      <c r="H450" s="7">
        <f>'EOS GE24-F23-WEBLOAD'!N446</f>
        <v>0</v>
      </c>
      <c r="I450">
        <v>0</v>
      </c>
      <c r="J450">
        <f t="shared" si="88"/>
        <v>0</v>
      </c>
      <c r="K450" s="7"/>
      <c r="M450" s="7">
        <f>'EOS GE25-F23-WEBLOAD'!H446</f>
        <v>7426620</v>
      </c>
      <c r="N450">
        <f>'GE25-F23-WEBLOAD'!H446</f>
        <v>7000260</v>
      </c>
      <c r="O450">
        <f t="shared" si="89"/>
        <v>426360</v>
      </c>
      <c r="Q450" s="7">
        <f>'EOS GE25-F23-WEBLOAD'!N446</f>
        <v>0</v>
      </c>
      <c r="R450">
        <v>0</v>
      </c>
      <c r="S450">
        <f t="shared" si="90"/>
        <v>0</v>
      </c>
      <c r="T450" s="7"/>
      <c r="U450" s="7">
        <f>'EOS GE25-F23-WEBLOAD'!AA446</f>
        <v>0</v>
      </c>
      <c r="V450" s="7">
        <v>0</v>
      </c>
      <c r="W450" s="7">
        <f t="shared" si="91"/>
        <v>0</v>
      </c>
      <c r="X450" s="7">
        <f>'GE25-F23-WEBLOAD'!AA446</f>
        <v>0</v>
      </c>
      <c r="Y450" s="7">
        <f>'GE25-F23-WEBLOAD'!AI446</f>
        <v>0</v>
      </c>
      <c r="Z450" s="7">
        <f t="shared" si="92"/>
        <v>0</v>
      </c>
      <c r="AA450">
        <f t="shared" si="93"/>
        <v>0</v>
      </c>
      <c r="AC450" s="7">
        <f>'EOS GE24-F23-WEBLOAD'!AA446</f>
        <v>0</v>
      </c>
      <c r="AD450" s="7">
        <f>'EOS GE24-F23-WEBLOAD'!AI446</f>
        <v>0</v>
      </c>
      <c r="AE450" s="7">
        <f t="shared" si="94"/>
        <v>0</v>
      </c>
      <c r="AF450" s="7">
        <f>'GE24-F23-WEBLOAD'!AA446</f>
        <v>0</v>
      </c>
      <c r="AG450" s="7">
        <f>'GE24-F23-WEBLOAD'!AI446</f>
        <v>0</v>
      </c>
      <c r="AH450" s="7">
        <f t="shared" si="95"/>
        <v>0</v>
      </c>
      <c r="AI450">
        <f t="shared" si="96"/>
        <v>0</v>
      </c>
      <c r="AK450">
        <f>'EOS GE24-F23-WEBLOAD'!$AL446</f>
        <v>922480</v>
      </c>
      <c r="AL450">
        <f>'GE24-F23-WEBLOAD'!$AL446</f>
        <v>905582</v>
      </c>
      <c r="AM450">
        <f t="shared" si="97"/>
        <v>16898</v>
      </c>
      <c r="AO450">
        <f>'EOS GE25-F23-WEBLOAD'!AL446</f>
        <v>911890.3315754002</v>
      </c>
      <c r="AP450">
        <f>'GE25-F23-WEBLOAD'!AL446</f>
        <v>885634.3315754002</v>
      </c>
      <c r="AQ450">
        <f t="shared" si="98"/>
        <v>26256</v>
      </c>
      <c r="AS450" s="7"/>
    </row>
    <row r="451" spans="1:45" x14ac:dyDescent="0.25">
      <c r="A451">
        <v>4186</v>
      </c>
      <c r="B451">
        <v>7</v>
      </c>
      <c r="C451" t="s">
        <v>754</v>
      </c>
      <c r="D451" s="7">
        <f>'EOS GE24-F23-WEBLOAD'!H447</f>
        <v>3414819</v>
      </c>
      <c r="E451">
        <f>'GE24-F23-WEBLOAD'!H447</f>
        <v>3283259</v>
      </c>
      <c r="F451">
        <f t="shared" si="87"/>
        <v>131560</v>
      </c>
      <c r="H451" s="7">
        <f>'EOS GE24-F23-WEBLOAD'!N447</f>
        <v>0</v>
      </c>
      <c r="I451">
        <v>0</v>
      </c>
      <c r="J451">
        <f t="shared" si="88"/>
        <v>0</v>
      </c>
      <c r="K451" s="7"/>
      <c r="M451" s="7">
        <f>'EOS GE25-F23-WEBLOAD'!H447</f>
        <v>3500705</v>
      </c>
      <c r="N451">
        <f>'GE25-F23-WEBLOAD'!H447</f>
        <v>3299730</v>
      </c>
      <c r="O451">
        <f t="shared" si="89"/>
        <v>200975</v>
      </c>
      <c r="Q451" s="7">
        <f>'EOS GE25-F23-WEBLOAD'!N447</f>
        <v>0</v>
      </c>
      <c r="R451">
        <v>0</v>
      </c>
      <c r="S451">
        <f t="shared" si="90"/>
        <v>0</v>
      </c>
      <c r="T451" s="7"/>
      <c r="U451" s="7">
        <f>'EOS GE25-F23-WEBLOAD'!AA447</f>
        <v>0</v>
      </c>
      <c r="V451" s="7">
        <v>0</v>
      </c>
      <c r="W451" s="7">
        <f t="shared" si="91"/>
        <v>0</v>
      </c>
      <c r="X451" s="7">
        <f>'GE25-F23-WEBLOAD'!AA447</f>
        <v>0</v>
      </c>
      <c r="Y451" s="7">
        <f>'GE25-F23-WEBLOAD'!AI447</f>
        <v>0</v>
      </c>
      <c r="Z451" s="7">
        <f t="shared" si="92"/>
        <v>0</v>
      </c>
      <c r="AA451">
        <f t="shared" si="93"/>
        <v>0</v>
      </c>
      <c r="AC451" s="7">
        <f>'EOS GE24-F23-WEBLOAD'!AA447</f>
        <v>0</v>
      </c>
      <c r="AD451" s="7">
        <f>'EOS GE24-F23-WEBLOAD'!AI447</f>
        <v>0</v>
      </c>
      <c r="AE451" s="7">
        <f t="shared" si="94"/>
        <v>0</v>
      </c>
      <c r="AF451" s="7">
        <f>'GE24-F23-WEBLOAD'!AA447</f>
        <v>0</v>
      </c>
      <c r="AG451" s="7">
        <f>'GE24-F23-WEBLOAD'!AI447</f>
        <v>0</v>
      </c>
      <c r="AH451" s="7">
        <f t="shared" si="95"/>
        <v>0</v>
      </c>
      <c r="AI451">
        <f t="shared" si="96"/>
        <v>0</v>
      </c>
      <c r="AK451">
        <f>'EOS GE24-F23-WEBLOAD'!$AL447</f>
        <v>1807153</v>
      </c>
      <c r="AL451">
        <f>'GE24-F23-WEBLOAD'!$AL447</f>
        <v>1745035</v>
      </c>
      <c r="AM451">
        <f t="shared" si="97"/>
        <v>62118</v>
      </c>
      <c r="AO451">
        <f>'EOS GE25-F23-WEBLOAD'!AL447</f>
        <v>1872801.8101397511</v>
      </c>
      <c r="AP451">
        <f>'GE25-F23-WEBLOAD'!AL447</f>
        <v>1775764.8101397511</v>
      </c>
      <c r="AQ451">
        <f t="shared" si="98"/>
        <v>97037</v>
      </c>
      <c r="AS451" s="7"/>
    </row>
    <row r="452" spans="1:45" x14ac:dyDescent="0.25">
      <c r="A452">
        <v>4187</v>
      </c>
      <c r="B452">
        <v>7</v>
      </c>
      <c r="C452" t="s">
        <v>2167</v>
      </c>
      <c r="D452" s="7">
        <f>'EOS GE24-F23-WEBLOAD'!H448</f>
        <v>0</v>
      </c>
      <c r="E452">
        <f>'GE24-F23-WEBLOAD'!H448</f>
        <v>0</v>
      </c>
      <c r="F452">
        <f t="shared" si="87"/>
        <v>0</v>
      </c>
      <c r="H452" s="7">
        <f>'EOS GE24-F23-WEBLOAD'!N448</f>
        <v>0</v>
      </c>
      <c r="I452">
        <v>0</v>
      </c>
      <c r="J452">
        <f t="shared" si="88"/>
        <v>0</v>
      </c>
      <c r="K452" s="7"/>
      <c r="M452" s="7">
        <f>'EOS GE25-F23-WEBLOAD'!H448</f>
        <v>0</v>
      </c>
      <c r="N452">
        <f>'GE25-F23-WEBLOAD'!H448</f>
        <v>0</v>
      </c>
      <c r="O452">
        <f t="shared" si="89"/>
        <v>0</v>
      </c>
      <c r="Q452" s="7">
        <f>'EOS GE25-F23-WEBLOAD'!N448</f>
        <v>0</v>
      </c>
      <c r="R452">
        <v>0</v>
      </c>
      <c r="S452">
        <f t="shared" si="90"/>
        <v>0</v>
      </c>
      <c r="T452" s="7"/>
      <c r="U452" s="7">
        <f>'EOS GE25-F23-WEBLOAD'!AA448</f>
        <v>0</v>
      </c>
      <c r="V452" s="7">
        <v>0</v>
      </c>
      <c r="W452" s="7">
        <f t="shared" si="91"/>
        <v>0</v>
      </c>
      <c r="X452" s="7">
        <f>'GE25-F23-WEBLOAD'!AA448</f>
        <v>0</v>
      </c>
      <c r="Y452" s="7">
        <f>'GE25-F23-WEBLOAD'!AI448</f>
        <v>0</v>
      </c>
      <c r="Z452" s="7">
        <f t="shared" si="92"/>
        <v>0</v>
      </c>
      <c r="AA452">
        <f t="shared" si="93"/>
        <v>0</v>
      </c>
      <c r="AC452" s="7">
        <f>'EOS GE24-F23-WEBLOAD'!AA448</f>
        <v>0</v>
      </c>
      <c r="AD452" s="7">
        <f>'EOS GE24-F23-WEBLOAD'!AI448</f>
        <v>0</v>
      </c>
      <c r="AE452" s="7">
        <f t="shared" si="94"/>
        <v>0</v>
      </c>
      <c r="AF452" s="7">
        <f>'GE24-F23-WEBLOAD'!AA448</f>
        <v>0</v>
      </c>
      <c r="AG452" s="7">
        <f>'GE24-F23-WEBLOAD'!AI448</f>
        <v>0</v>
      </c>
      <c r="AH452" s="7">
        <f t="shared" si="95"/>
        <v>0</v>
      </c>
      <c r="AI452">
        <f t="shared" si="96"/>
        <v>0</v>
      </c>
      <c r="AK452">
        <f>'EOS GE24-F23-WEBLOAD'!$AL448</f>
        <v>0</v>
      </c>
      <c r="AL452">
        <f>'GE24-F23-WEBLOAD'!$AL448</f>
        <v>0</v>
      </c>
      <c r="AM452">
        <f t="shared" si="97"/>
        <v>0</v>
      </c>
      <c r="AO452">
        <f>'EOS GE25-F23-WEBLOAD'!AL448</f>
        <v>0</v>
      </c>
      <c r="AP452">
        <f>'GE25-F23-WEBLOAD'!AL448</f>
        <v>0</v>
      </c>
      <c r="AQ452">
        <f t="shared" si="98"/>
        <v>0</v>
      </c>
      <c r="AS452" s="7"/>
    </row>
    <row r="453" spans="1:45" x14ac:dyDescent="0.25">
      <c r="A453">
        <v>4188</v>
      </c>
      <c r="B453">
        <v>7</v>
      </c>
      <c r="C453" t="s">
        <v>755</v>
      </c>
      <c r="D453" s="7">
        <f>'EOS GE24-F23-WEBLOAD'!H449</f>
        <v>6712575</v>
      </c>
      <c r="E453">
        <f>'GE24-F23-WEBLOAD'!H449</f>
        <v>6453965</v>
      </c>
      <c r="F453">
        <f t="shared" si="87"/>
        <v>258610</v>
      </c>
      <c r="H453" s="7">
        <f>'EOS GE24-F23-WEBLOAD'!N449</f>
        <v>148277</v>
      </c>
      <c r="I453">
        <v>139386</v>
      </c>
      <c r="J453">
        <f t="shared" si="88"/>
        <v>8891</v>
      </c>
      <c r="K453" s="7"/>
      <c r="M453" s="7">
        <f>'EOS GE25-F23-WEBLOAD'!H449</f>
        <v>6847052</v>
      </c>
      <c r="N453">
        <f>'GE25-F23-WEBLOAD'!H449</f>
        <v>6453965</v>
      </c>
      <c r="O453">
        <f t="shared" si="89"/>
        <v>393087</v>
      </c>
      <c r="Q453" s="7">
        <f>'EOS GE25-F23-WEBLOAD'!N449</f>
        <v>150270</v>
      </c>
      <c r="R453">
        <v>141835</v>
      </c>
      <c r="S453">
        <f t="shared" si="90"/>
        <v>8435</v>
      </c>
      <c r="T453" s="7"/>
      <c r="U453" s="7">
        <f>'EOS GE25-F23-WEBLOAD'!AA449</f>
        <v>0</v>
      </c>
      <c r="V453" s="7">
        <v>0</v>
      </c>
      <c r="W453" s="7">
        <f t="shared" si="91"/>
        <v>0</v>
      </c>
      <c r="X453" s="7">
        <f>'GE25-F23-WEBLOAD'!AA449</f>
        <v>0</v>
      </c>
      <c r="Y453" s="7">
        <f>'GE25-F23-WEBLOAD'!AI449</f>
        <v>0</v>
      </c>
      <c r="Z453" s="7">
        <f t="shared" si="92"/>
        <v>0</v>
      </c>
      <c r="AA453">
        <f t="shared" si="93"/>
        <v>0</v>
      </c>
      <c r="AC453" s="7">
        <f>'EOS GE24-F23-WEBLOAD'!AA449</f>
        <v>0</v>
      </c>
      <c r="AD453" s="7">
        <f>'EOS GE24-F23-WEBLOAD'!AI449</f>
        <v>0</v>
      </c>
      <c r="AE453" s="7">
        <f t="shared" si="94"/>
        <v>0</v>
      </c>
      <c r="AF453" s="7">
        <f>'GE24-F23-WEBLOAD'!AA449</f>
        <v>0</v>
      </c>
      <c r="AG453" s="7">
        <f>'GE24-F23-WEBLOAD'!AI449</f>
        <v>0</v>
      </c>
      <c r="AH453" s="7">
        <f t="shared" si="95"/>
        <v>0</v>
      </c>
      <c r="AI453">
        <f t="shared" si="96"/>
        <v>0</v>
      </c>
      <c r="AK453">
        <f>'EOS GE24-F23-WEBLOAD'!$AL449</f>
        <v>740119</v>
      </c>
      <c r="AL453">
        <f>'GE24-F23-WEBLOAD'!$AL449</f>
        <v>729428</v>
      </c>
      <c r="AM453">
        <f t="shared" si="97"/>
        <v>10691</v>
      </c>
      <c r="AO453">
        <f>'EOS GE25-F23-WEBLOAD'!AL449</f>
        <v>741076.13061206043</v>
      </c>
      <c r="AP453">
        <f>'GE25-F23-WEBLOAD'!AL449</f>
        <v>726507.13061206043</v>
      </c>
      <c r="AQ453">
        <f t="shared" si="98"/>
        <v>14569</v>
      </c>
      <c r="AS453" s="7"/>
    </row>
    <row r="454" spans="1:45" x14ac:dyDescent="0.25">
      <c r="A454">
        <v>4189</v>
      </c>
      <c r="B454">
        <v>7</v>
      </c>
      <c r="C454" t="s">
        <v>756</v>
      </c>
      <c r="D454" s="7">
        <f>'EOS GE24-F23-WEBLOAD'!H450</f>
        <v>1306254</v>
      </c>
      <c r="E454">
        <f>'GE24-F23-WEBLOAD'!H450</f>
        <v>1255929</v>
      </c>
      <c r="F454">
        <f t="shared" si="87"/>
        <v>50325</v>
      </c>
      <c r="H454" s="7">
        <f>'EOS GE24-F23-WEBLOAD'!N450</f>
        <v>0</v>
      </c>
      <c r="I454">
        <v>0</v>
      </c>
      <c r="J454">
        <f t="shared" si="88"/>
        <v>0</v>
      </c>
      <c r="K454" s="7"/>
      <c r="M454" s="7">
        <f>'EOS GE25-F23-WEBLOAD'!H450</f>
        <v>1332423</v>
      </c>
      <c r="N454">
        <f>'GE25-F23-WEBLOAD'!H450</f>
        <v>1255929</v>
      </c>
      <c r="O454">
        <f t="shared" si="89"/>
        <v>76494</v>
      </c>
      <c r="Q454" s="7">
        <f>'EOS GE25-F23-WEBLOAD'!N450</f>
        <v>0</v>
      </c>
      <c r="R454">
        <v>0</v>
      </c>
      <c r="S454">
        <f t="shared" si="90"/>
        <v>0</v>
      </c>
      <c r="T454" s="7"/>
      <c r="U454" s="7">
        <f>'EOS GE25-F23-WEBLOAD'!AA450</f>
        <v>0</v>
      </c>
      <c r="V454" s="7">
        <v>0</v>
      </c>
      <c r="W454" s="7">
        <f t="shared" si="91"/>
        <v>0</v>
      </c>
      <c r="X454" s="7">
        <f>'GE25-F23-WEBLOAD'!AA450</f>
        <v>0</v>
      </c>
      <c r="Y454" s="7">
        <f>'GE25-F23-WEBLOAD'!AI450</f>
        <v>0</v>
      </c>
      <c r="Z454" s="7">
        <f t="shared" si="92"/>
        <v>0</v>
      </c>
      <c r="AA454">
        <f t="shared" si="93"/>
        <v>0</v>
      </c>
      <c r="AC454" s="7">
        <f>'EOS GE24-F23-WEBLOAD'!AA450</f>
        <v>0</v>
      </c>
      <c r="AD454" s="7">
        <f>'EOS GE24-F23-WEBLOAD'!AI450</f>
        <v>0</v>
      </c>
      <c r="AE454" s="7">
        <f t="shared" si="94"/>
        <v>0</v>
      </c>
      <c r="AF454" s="7">
        <f>'GE24-F23-WEBLOAD'!AA450</f>
        <v>0</v>
      </c>
      <c r="AG454" s="7">
        <f>'GE24-F23-WEBLOAD'!AI450</f>
        <v>0</v>
      </c>
      <c r="AH454" s="7">
        <f t="shared" si="95"/>
        <v>0</v>
      </c>
      <c r="AI454">
        <f t="shared" si="96"/>
        <v>0</v>
      </c>
      <c r="AK454">
        <f>'EOS GE24-F23-WEBLOAD'!$AL450</f>
        <v>380911</v>
      </c>
      <c r="AL454">
        <f>'GE24-F23-WEBLOAD'!$AL450</f>
        <v>368419</v>
      </c>
      <c r="AM454">
        <f t="shared" si="97"/>
        <v>12492</v>
      </c>
      <c r="AO454">
        <f>'EOS GE25-F23-WEBLOAD'!AL450</f>
        <v>396268.49377294001</v>
      </c>
      <c r="AP454">
        <f>'GE25-F23-WEBLOAD'!AL450</f>
        <v>376856.49377294001</v>
      </c>
      <c r="AQ454">
        <f t="shared" si="98"/>
        <v>19412</v>
      </c>
      <c r="AS454" s="7"/>
    </row>
    <row r="455" spans="1:45" x14ac:dyDescent="0.25">
      <c r="A455">
        <v>4191</v>
      </c>
      <c r="B455">
        <v>7</v>
      </c>
      <c r="C455" t="s">
        <v>757</v>
      </c>
      <c r="D455" s="7">
        <f>'EOS GE24-F23-WEBLOAD'!H451</f>
        <v>6928143</v>
      </c>
      <c r="E455">
        <f>'GE24-F23-WEBLOAD'!H451</f>
        <v>6661228</v>
      </c>
      <c r="F455">
        <f t="shared" ref="F455:F518" si="99">D455-E455</f>
        <v>266915</v>
      </c>
      <c r="H455" s="7">
        <f>'EOS GE24-F23-WEBLOAD'!N451</f>
        <v>0</v>
      </c>
      <c r="I455">
        <v>0</v>
      </c>
      <c r="J455">
        <f t="shared" ref="J455:J518" si="100">H455-I455</f>
        <v>0</v>
      </c>
      <c r="K455" s="7"/>
      <c r="M455" s="7">
        <f>'EOS GE25-F23-WEBLOAD'!H451</f>
        <v>7066939</v>
      </c>
      <c r="N455">
        <f>'GE25-F23-WEBLOAD'!H451</f>
        <v>6661228</v>
      </c>
      <c r="O455">
        <f t="shared" ref="O455:O518" si="101">M455-N455</f>
        <v>405711</v>
      </c>
      <c r="Q455" s="7">
        <f>'EOS GE25-F23-WEBLOAD'!N451</f>
        <v>0</v>
      </c>
      <c r="R455">
        <v>0</v>
      </c>
      <c r="S455">
        <f t="shared" ref="S455:S518" si="102">Q455-R455</f>
        <v>0</v>
      </c>
      <c r="T455" s="7"/>
      <c r="U455" s="7">
        <f>'EOS GE25-F23-WEBLOAD'!AA451</f>
        <v>0</v>
      </c>
      <c r="V455" s="7">
        <v>0</v>
      </c>
      <c r="W455" s="7">
        <f t="shared" ref="W455:W518" si="103">U455-V455</f>
        <v>0</v>
      </c>
      <c r="X455" s="7">
        <f>'GE25-F23-WEBLOAD'!AA451</f>
        <v>0</v>
      </c>
      <c r="Y455" s="7">
        <f>'GE25-F23-WEBLOAD'!AI451</f>
        <v>0</v>
      </c>
      <c r="Z455" s="7">
        <f t="shared" ref="Z455:Z518" si="104">X455-Y455</f>
        <v>0</v>
      </c>
      <c r="AA455">
        <f t="shared" ref="AA455:AA518" si="105">W455-Z455</f>
        <v>0</v>
      </c>
      <c r="AC455" s="7">
        <f>'EOS GE24-F23-WEBLOAD'!AA451</f>
        <v>0</v>
      </c>
      <c r="AD455" s="7">
        <f>'EOS GE24-F23-WEBLOAD'!AI451</f>
        <v>0</v>
      </c>
      <c r="AE455" s="7">
        <f t="shared" ref="AE455:AE518" si="106">AC455-AD455</f>
        <v>0</v>
      </c>
      <c r="AF455" s="7">
        <f>'GE24-F23-WEBLOAD'!AA451</f>
        <v>0</v>
      </c>
      <c r="AG455" s="7">
        <f>'GE24-F23-WEBLOAD'!AI451</f>
        <v>0</v>
      </c>
      <c r="AH455" s="7">
        <f t="shared" ref="AH455:AH518" si="107">AF455-AG455</f>
        <v>0</v>
      </c>
      <c r="AI455">
        <f t="shared" ref="AI455:AI518" si="108">AE455-AH455</f>
        <v>0</v>
      </c>
      <c r="AK455">
        <f>'EOS GE24-F23-WEBLOAD'!$AL451</f>
        <v>1968424.8000000007</v>
      </c>
      <c r="AL455">
        <f>'GE24-F23-WEBLOAD'!$AL451</f>
        <v>1900436.8000000007</v>
      </c>
      <c r="AM455">
        <f t="shared" ref="AM455:AM518" si="109">AK455-AL455</f>
        <v>67988</v>
      </c>
      <c r="AO455">
        <f>'EOS GE25-F23-WEBLOAD'!AL451</f>
        <v>2076023.7101318501</v>
      </c>
      <c r="AP455">
        <f>'GE25-F23-WEBLOAD'!AL451</f>
        <v>1970365.7101318501</v>
      </c>
      <c r="AQ455">
        <f t="shared" ref="AQ455:AQ518" si="110">AO455-AP455</f>
        <v>105658</v>
      </c>
      <c r="AS455" s="7"/>
    </row>
    <row r="456" spans="1:45" x14ac:dyDescent="0.25">
      <c r="A456">
        <v>4192</v>
      </c>
      <c r="B456">
        <v>7</v>
      </c>
      <c r="C456" t="s">
        <v>758</v>
      </c>
      <c r="D456" s="7">
        <f>'EOS GE24-F23-WEBLOAD'!H452</f>
        <v>5681848</v>
      </c>
      <c r="E456">
        <f>'GE24-F23-WEBLOAD'!H452</f>
        <v>5462948</v>
      </c>
      <c r="F456">
        <f t="shared" si="99"/>
        <v>218900</v>
      </c>
      <c r="H456" s="7">
        <f>'EOS GE24-F23-WEBLOAD'!N452</f>
        <v>0</v>
      </c>
      <c r="I456">
        <v>0</v>
      </c>
      <c r="J456">
        <f t="shared" si="100"/>
        <v>0</v>
      </c>
      <c r="K456" s="7"/>
      <c r="M456" s="7">
        <f>'EOS GE25-F23-WEBLOAD'!H452</f>
        <v>5795676</v>
      </c>
      <c r="N456">
        <f>'GE25-F23-WEBLOAD'!H452</f>
        <v>5462948</v>
      </c>
      <c r="O456">
        <f t="shared" si="101"/>
        <v>332728</v>
      </c>
      <c r="Q456" s="7">
        <f>'EOS GE25-F23-WEBLOAD'!N452</f>
        <v>0</v>
      </c>
      <c r="R456">
        <v>0</v>
      </c>
      <c r="S456">
        <f t="shared" si="102"/>
        <v>0</v>
      </c>
      <c r="T456" s="7"/>
      <c r="U456" s="7">
        <f>'EOS GE25-F23-WEBLOAD'!AA452</f>
        <v>0</v>
      </c>
      <c r="V456" s="7">
        <v>0</v>
      </c>
      <c r="W456" s="7">
        <f t="shared" si="103"/>
        <v>0</v>
      </c>
      <c r="X456" s="7">
        <f>'GE25-F23-WEBLOAD'!AA452</f>
        <v>0</v>
      </c>
      <c r="Y456" s="7">
        <f>'GE25-F23-WEBLOAD'!AI452</f>
        <v>0</v>
      </c>
      <c r="Z456" s="7">
        <f t="shared" si="104"/>
        <v>0</v>
      </c>
      <c r="AA456">
        <f t="shared" si="105"/>
        <v>0</v>
      </c>
      <c r="AC456" s="7">
        <f>'EOS GE24-F23-WEBLOAD'!AA452</f>
        <v>0</v>
      </c>
      <c r="AD456" s="7">
        <f>'EOS GE24-F23-WEBLOAD'!AI452</f>
        <v>0</v>
      </c>
      <c r="AE456" s="7">
        <f t="shared" si="106"/>
        <v>0</v>
      </c>
      <c r="AF456" s="7">
        <f>'GE24-F23-WEBLOAD'!AA452</f>
        <v>0</v>
      </c>
      <c r="AG456" s="7">
        <f>'GE24-F23-WEBLOAD'!AI452</f>
        <v>0</v>
      </c>
      <c r="AH456" s="7">
        <f t="shared" si="107"/>
        <v>0</v>
      </c>
      <c r="AI456">
        <f t="shared" si="108"/>
        <v>0</v>
      </c>
      <c r="AK456">
        <f>'EOS GE24-F23-WEBLOAD'!$AL452</f>
        <v>2720739</v>
      </c>
      <c r="AL456">
        <f>'GE24-F23-WEBLOAD'!$AL452</f>
        <v>2624910</v>
      </c>
      <c r="AM456">
        <f t="shared" si="109"/>
        <v>95829</v>
      </c>
      <c r="AO456">
        <f>'EOS GE25-F23-WEBLOAD'!AL452</f>
        <v>2834533.2086049002</v>
      </c>
      <c r="AP456">
        <f>'GE25-F23-WEBLOAD'!AL452</f>
        <v>2685449.2086049002</v>
      </c>
      <c r="AQ456">
        <f t="shared" si="110"/>
        <v>149084</v>
      </c>
      <c r="AS456" s="7"/>
    </row>
    <row r="457" spans="1:45" x14ac:dyDescent="0.25">
      <c r="A457">
        <v>4193</v>
      </c>
      <c r="B457">
        <v>7</v>
      </c>
      <c r="C457" t="s">
        <v>759</v>
      </c>
      <c r="D457" s="7">
        <f>'EOS GE24-F23-WEBLOAD'!H453</f>
        <v>2077158</v>
      </c>
      <c r="E457">
        <f>'GE24-F23-WEBLOAD'!H453</f>
        <v>1997133</v>
      </c>
      <c r="F457">
        <f t="shared" si="99"/>
        <v>80025</v>
      </c>
      <c r="H457" s="7">
        <f>'EOS GE24-F23-WEBLOAD'!N453</f>
        <v>0</v>
      </c>
      <c r="I457">
        <v>0</v>
      </c>
      <c r="J457">
        <f t="shared" si="100"/>
        <v>0</v>
      </c>
      <c r="K457" s="7"/>
      <c r="M457" s="7">
        <f>'EOS GE25-F23-WEBLOAD'!H453</f>
        <v>2118771</v>
      </c>
      <c r="N457">
        <f>'GE25-F23-WEBLOAD'!H453</f>
        <v>1997133</v>
      </c>
      <c r="O457">
        <f t="shared" si="101"/>
        <v>121638</v>
      </c>
      <c r="Q457" s="7">
        <f>'EOS GE25-F23-WEBLOAD'!N453</f>
        <v>0</v>
      </c>
      <c r="R457">
        <v>0</v>
      </c>
      <c r="S457">
        <f t="shared" si="102"/>
        <v>0</v>
      </c>
      <c r="T457" s="7"/>
      <c r="U457" s="7">
        <f>'EOS GE25-F23-WEBLOAD'!AA453</f>
        <v>0</v>
      </c>
      <c r="V457" s="7">
        <v>0</v>
      </c>
      <c r="W457" s="7">
        <f t="shared" si="103"/>
        <v>0</v>
      </c>
      <c r="X457" s="7">
        <f>'GE25-F23-WEBLOAD'!AA453</f>
        <v>0</v>
      </c>
      <c r="Y457" s="7">
        <f>'GE25-F23-WEBLOAD'!AI453</f>
        <v>0</v>
      </c>
      <c r="Z457" s="7">
        <f t="shared" si="104"/>
        <v>0</v>
      </c>
      <c r="AA457">
        <f t="shared" si="105"/>
        <v>0</v>
      </c>
      <c r="AC457" s="7">
        <f>'EOS GE24-F23-WEBLOAD'!AA453</f>
        <v>0</v>
      </c>
      <c r="AD457" s="7">
        <f>'EOS GE24-F23-WEBLOAD'!AI453</f>
        <v>0</v>
      </c>
      <c r="AE457" s="7">
        <f t="shared" si="106"/>
        <v>0</v>
      </c>
      <c r="AF457" s="7">
        <f>'GE24-F23-WEBLOAD'!AA453</f>
        <v>0</v>
      </c>
      <c r="AG457" s="7">
        <f>'GE24-F23-WEBLOAD'!AI453</f>
        <v>0</v>
      </c>
      <c r="AH457" s="7">
        <f t="shared" si="107"/>
        <v>0</v>
      </c>
      <c r="AI457">
        <f t="shared" si="108"/>
        <v>0</v>
      </c>
      <c r="AK457">
        <f>'EOS GE24-F23-WEBLOAD'!$AL453</f>
        <v>829995</v>
      </c>
      <c r="AL457">
        <f>'GE24-F23-WEBLOAD'!$AL453</f>
        <v>808113</v>
      </c>
      <c r="AM457">
        <f t="shared" si="109"/>
        <v>21882</v>
      </c>
      <c r="AO457">
        <f>'EOS GE25-F23-WEBLOAD'!AL453</f>
        <v>855512.31847523991</v>
      </c>
      <c r="AP457">
        <f>'GE25-F23-WEBLOAD'!AL453</f>
        <v>821443.31847523991</v>
      </c>
      <c r="AQ457">
        <f t="shared" si="110"/>
        <v>34069</v>
      </c>
      <c r="AS457" s="7"/>
    </row>
    <row r="458" spans="1:45" x14ac:dyDescent="0.25">
      <c r="A458">
        <v>4194</v>
      </c>
      <c r="B458">
        <v>7</v>
      </c>
      <c r="C458" t="s">
        <v>760</v>
      </c>
      <c r="D458" s="7">
        <f>'EOS GE24-F23-WEBLOAD'!H454</f>
        <v>1848742</v>
      </c>
      <c r="E458">
        <f>'GE24-F23-WEBLOAD'!H454</f>
        <v>1777517</v>
      </c>
      <c r="F458">
        <f t="shared" si="99"/>
        <v>71225</v>
      </c>
      <c r="H458" s="7">
        <f>'EOS GE24-F23-WEBLOAD'!N454</f>
        <v>32170</v>
      </c>
      <c r="I458">
        <v>30241</v>
      </c>
      <c r="J458">
        <f t="shared" si="100"/>
        <v>1929</v>
      </c>
      <c r="K458" s="7"/>
      <c r="M458" s="7">
        <f>'EOS GE25-F23-WEBLOAD'!H454</f>
        <v>2104209</v>
      </c>
      <c r="N458">
        <f>'GE25-F23-WEBLOAD'!H454</f>
        <v>1983407</v>
      </c>
      <c r="O458">
        <f t="shared" si="101"/>
        <v>120802</v>
      </c>
      <c r="Q458" s="7">
        <f>'EOS GE25-F23-WEBLOAD'!N454</f>
        <v>36378</v>
      </c>
      <c r="R458">
        <v>34336</v>
      </c>
      <c r="S458">
        <f t="shared" si="102"/>
        <v>2042</v>
      </c>
      <c r="T458" s="7"/>
      <c r="U458" s="7">
        <f>'EOS GE25-F23-WEBLOAD'!AA454</f>
        <v>0</v>
      </c>
      <c r="V458" s="7">
        <v>0</v>
      </c>
      <c r="W458" s="7">
        <f t="shared" si="103"/>
        <v>0</v>
      </c>
      <c r="X458" s="7">
        <f>'GE25-F23-WEBLOAD'!AA454</f>
        <v>0</v>
      </c>
      <c r="Y458" s="7">
        <f>'GE25-F23-WEBLOAD'!AI454</f>
        <v>0</v>
      </c>
      <c r="Z458" s="7">
        <f t="shared" si="104"/>
        <v>0</v>
      </c>
      <c r="AA458">
        <f t="shared" si="105"/>
        <v>0</v>
      </c>
      <c r="AC458" s="7">
        <f>'EOS GE24-F23-WEBLOAD'!AA454</f>
        <v>0</v>
      </c>
      <c r="AD458" s="7">
        <f>'EOS GE24-F23-WEBLOAD'!AI454</f>
        <v>0</v>
      </c>
      <c r="AE458" s="7">
        <f t="shared" si="106"/>
        <v>0</v>
      </c>
      <c r="AF458" s="7">
        <f>'GE24-F23-WEBLOAD'!AA454</f>
        <v>0</v>
      </c>
      <c r="AG458" s="7">
        <f>'GE24-F23-WEBLOAD'!AI454</f>
        <v>0</v>
      </c>
      <c r="AH458" s="7">
        <f t="shared" si="107"/>
        <v>0</v>
      </c>
      <c r="AI458">
        <f t="shared" si="108"/>
        <v>0</v>
      </c>
      <c r="AK458">
        <f>'EOS GE24-F23-WEBLOAD'!$AL454</f>
        <v>398401</v>
      </c>
      <c r="AL458">
        <f>'GE24-F23-WEBLOAD'!$AL454</f>
        <v>387340</v>
      </c>
      <c r="AM458">
        <f t="shared" si="109"/>
        <v>11061</v>
      </c>
      <c r="AO458">
        <f>'EOS GE25-F23-WEBLOAD'!AL454</f>
        <v>443099.35551714012</v>
      </c>
      <c r="AP458">
        <f>'GE25-F23-WEBLOAD'!AL454</f>
        <v>423995.35551713966</v>
      </c>
      <c r="AQ458">
        <f t="shared" si="110"/>
        <v>19104.000000000466</v>
      </c>
      <c r="AS458" s="7"/>
    </row>
    <row r="459" spans="1:45" x14ac:dyDescent="0.25">
      <c r="A459">
        <v>4195</v>
      </c>
      <c r="B459">
        <v>7</v>
      </c>
      <c r="C459" t="s">
        <v>761</v>
      </c>
      <c r="D459" s="7">
        <f>'EOS GE24-F23-WEBLOAD'!H455</f>
        <v>192726</v>
      </c>
      <c r="E459">
        <f>'GE24-F23-WEBLOAD'!H455</f>
        <v>185301</v>
      </c>
      <c r="F459">
        <f t="shared" si="99"/>
        <v>7425</v>
      </c>
      <c r="H459" s="7">
        <f>'EOS GE24-F23-WEBLOAD'!N455</f>
        <v>20635</v>
      </c>
      <c r="I459">
        <v>19398</v>
      </c>
      <c r="J459">
        <f t="shared" si="100"/>
        <v>1237</v>
      </c>
      <c r="K459" s="7"/>
      <c r="M459" s="7">
        <f>'EOS GE25-F23-WEBLOAD'!H455</f>
        <v>196587</v>
      </c>
      <c r="N459">
        <f>'GE25-F23-WEBLOAD'!H455</f>
        <v>185301</v>
      </c>
      <c r="O459">
        <f t="shared" si="101"/>
        <v>11286</v>
      </c>
      <c r="Q459" s="7">
        <f>'EOS GE25-F23-WEBLOAD'!N455</f>
        <v>20912</v>
      </c>
      <c r="R459">
        <v>19738</v>
      </c>
      <c r="S459">
        <f t="shared" si="102"/>
        <v>1174</v>
      </c>
      <c r="T459" s="7"/>
      <c r="U459" s="7">
        <f>'EOS GE25-F23-WEBLOAD'!AA455</f>
        <v>0</v>
      </c>
      <c r="V459" s="7">
        <v>0</v>
      </c>
      <c r="W459" s="7">
        <f t="shared" si="103"/>
        <v>0</v>
      </c>
      <c r="X459" s="7">
        <f>'GE25-F23-WEBLOAD'!AA455</f>
        <v>0</v>
      </c>
      <c r="Y459" s="7">
        <f>'GE25-F23-WEBLOAD'!AI455</f>
        <v>0</v>
      </c>
      <c r="Z459" s="7">
        <f t="shared" si="104"/>
        <v>0</v>
      </c>
      <c r="AA459">
        <f t="shared" si="105"/>
        <v>0</v>
      </c>
      <c r="AC459" s="7">
        <f>'EOS GE24-F23-WEBLOAD'!AA455</f>
        <v>0</v>
      </c>
      <c r="AD459" s="7">
        <f>'EOS GE24-F23-WEBLOAD'!AI455</f>
        <v>0</v>
      </c>
      <c r="AE459" s="7">
        <f t="shared" si="106"/>
        <v>0</v>
      </c>
      <c r="AF459" s="7">
        <f>'GE24-F23-WEBLOAD'!AA455</f>
        <v>0</v>
      </c>
      <c r="AG459" s="7">
        <f>'GE24-F23-WEBLOAD'!AI455</f>
        <v>0</v>
      </c>
      <c r="AH459" s="7">
        <f t="shared" si="107"/>
        <v>0</v>
      </c>
      <c r="AI459">
        <f t="shared" si="108"/>
        <v>0</v>
      </c>
      <c r="AK459">
        <f>'EOS GE24-F23-WEBLOAD'!$AL455</f>
        <v>95836</v>
      </c>
      <c r="AL459">
        <f>'GE24-F23-WEBLOAD'!$AL455</f>
        <v>93372</v>
      </c>
      <c r="AM459">
        <f t="shared" si="109"/>
        <v>2464</v>
      </c>
      <c r="AO459">
        <f>'EOS GE25-F23-WEBLOAD'!AL455</f>
        <v>98429.311772829969</v>
      </c>
      <c r="AP459">
        <f>'GE25-F23-WEBLOAD'!AL455</f>
        <v>94875.311772829969</v>
      </c>
      <c r="AQ459">
        <f t="shared" si="110"/>
        <v>3554</v>
      </c>
      <c r="AS459" s="7"/>
    </row>
    <row r="460" spans="1:45" x14ac:dyDescent="0.25">
      <c r="A460">
        <v>4198</v>
      </c>
      <c r="B460">
        <v>7</v>
      </c>
      <c r="C460" t="s">
        <v>762</v>
      </c>
      <c r="D460" s="7">
        <f>'EOS GE24-F23-WEBLOAD'!H456</f>
        <v>856560</v>
      </c>
      <c r="E460">
        <f>'GE24-F23-WEBLOAD'!H456</f>
        <v>823560</v>
      </c>
      <c r="F460">
        <f t="shared" si="99"/>
        <v>33000</v>
      </c>
      <c r="H460" s="7">
        <f>'EOS GE24-F23-WEBLOAD'!N456</f>
        <v>18156</v>
      </c>
      <c r="I460">
        <v>17067</v>
      </c>
      <c r="J460">
        <f t="shared" si="100"/>
        <v>1089</v>
      </c>
      <c r="K460" s="7"/>
      <c r="M460" s="7">
        <f>'EOS GE25-F23-WEBLOAD'!H456</f>
        <v>946530</v>
      </c>
      <c r="N460">
        <f>'GE25-F23-WEBLOAD'!H456</f>
        <v>892190</v>
      </c>
      <c r="O460">
        <f t="shared" si="101"/>
        <v>54340</v>
      </c>
      <c r="Q460" s="7">
        <f>'EOS GE25-F23-WEBLOAD'!N456</f>
        <v>19933</v>
      </c>
      <c r="R460">
        <v>18814</v>
      </c>
      <c r="S460">
        <f t="shared" si="102"/>
        <v>1119</v>
      </c>
      <c r="T460" s="7"/>
      <c r="U460" s="7">
        <f>'EOS GE25-F23-WEBLOAD'!AA456</f>
        <v>0</v>
      </c>
      <c r="V460" s="7">
        <v>0</v>
      </c>
      <c r="W460" s="7">
        <f t="shared" si="103"/>
        <v>0</v>
      </c>
      <c r="X460" s="7">
        <f>'GE25-F23-WEBLOAD'!AA456</f>
        <v>0</v>
      </c>
      <c r="Y460" s="7">
        <f>'GE25-F23-WEBLOAD'!AI456</f>
        <v>0</v>
      </c>
      <c r="Z460" s="7">
        <f t="shared" si="104"/>
        <v>0</v>
      </c>
      <c r="AA460">
        <f t="shared" si="105"/>
        <v>0</v>
      </c>
      <c r="AC460" s="7">
        <f>'EOS GE24-F23-WEBLOAD'!AA456</f>
        <v>0</v>
      </c>
      <c r="AD460" s="7">
        <f>'EOS GE24-F23-WEBLOAD'!AI456</f>
        <v>0</v>
      </c>
      <c r="AE460" s="7">
        <f t="shared" si="106"/>
        <v>0</v>
      </c>
      <c r="AF460" s="7">
        <f>'GE24-F23-WEBLOAD'!AA456</f>
        <v>0</v>
      </c>
      <c r="AG460" s="7">
        <f>'GE24-F23-WEBLOAD'!AI456</f>
        <v>0</v>
      </c>
      <c r="AH460" s="7">
        <f t="shared" si="107"/>
        <v>0</v>
      </c>
      <c r="AI460">
        <f t="shared" si="108"/>
        <v>0</v>
      </c>
      <c r="AK460">
        <f>'EOS GE24-F23-WEBLOAD'!$AL456</f>
        <v>162308</v>
      </c>
      <c r="AL460">
        <f>'GE24-F23-WEBLOAD'!$AL456</f>
        <v>157586</v>
      </c>
      <c r="AM460">
        <f t="shared" si="109"/>
        <v>4722</v>
      </c>
      <c r="AO460">
        <f>'EOS GE25-F23-WEBLOAD'!AL456</f>
        <v>179165.30907294992</v>
      </c>
      <c r="AP460">
        <f>'GE25-F23-WEBLOAD'!AL456</f>
        <v>171147.30907294992</v>
      </c>
      <c r="AQ460">
        <f t="shared" si="110"/>
        <v>8018</v>
      </c>
      <c r="AS460" s="7"/>
    </row>
    <row r="461" spans="1:45" x14ac:dyDescent="0.25">
      <c r="A461">
        <v>4199</v>
      </c>
      <c r="B461">
        <v>7</v>
      </c>
      <c r="C461" t="s">
        <v>763</v>
      </c>
      <c r="D461" s="7">
        <f>'EOS GE24-F23-WEBLOAD'!H457</f>
        <v>10490005</v>
      </c>
      <c r="E461">
        <f>'GE24-F23-WEBLOAD'!H457</f>
        <v>10085865</v>
      </c>
      <c r="F461">
        <f t="shared" si="99"/>
        <v>404140</v>
      </c>
      <c r="H461" s="7">
        <f>'EOS GE24-F23-WEBLOAD'!N457</f>
        <v>0</v>
      </c>
      <c r="I461">
        <v>0</v>
      </c>
      <c r="J461">
        <f t="shared" si="100"/>
        <v>0</v>
      </c>
      <c r="K461" s="7"/>
      <c r="M461" s="7">
        <f>'EOS GE25-F23-WEBLOAD'!H457</f>
        <v>10936062</v>
      </c>
      <c r="N461">
        <f>'GE25-F23-WEBLOAD'!H457</f>
        <v>10308226</v>
      </c>
      <c r="O461">
        <f t="shared" si="101"/>
        <v>627836</v>
      </c>
      <c r="Q461" s="7">
        <f>'EOS GE25-F23-WEBLOAD'!N457</f>
        <v>0</v>
      </c>
      <c r="R461">
        <v>0</v>
      </c>
      <c r="S461">
        <f t="shared" si="102"/>
        <v>0</v>
      </c>
      <c r="T461" s="7"/>
      <c r="U461" s="7">
        <f>'EOS GE25-F23-WEBLOAD'!AA457</f>
        <v>0</v>
      </c>
      <c r="V461" s="7">
        <v>0</v>
      </c>
      <c r="W461" s="7">
        <f t="shared" si="103"/>
        <v>0</v>
      </c>
      <c r="X461" s="7">
        <f>'GE25-F23-WEBLOAD'!AA457</f>
        <v>0</v>
      </c>
      <c r="Y461" s="7">
        <f>'GE25-F23-WEBLOAD'!AI457</f>
        <v>0</v>
      </c>
      <c r="Z461" s="7">
        <f t="shared" si="104"/>
        <v>0</v>
      </c>
      <c r="AA461">
        <f t="shared" si="105"/>
        <v>0</v>
      </c>
      <c r="AC461" s="7">
        <f>'EOS GE24-F23-WEBLOAD'!AA457</f>
        <v>0</v>
      </c>
      <c r="AD461" s="7">
        <f>'EOS GE24-F23-WEBLOAD'!AI457</f>
        <v>0</v>
      </c>
      <c r="AE461" s="7">
        <f t="shared" si="106"/>
        <v>0</v>
      </c>
      <c r="AF461" s="7">
        <f>'GE24-F23-WEBLOAD'!AA457</f>
        <v>0</v>
      </c>
      <c r="AG461" s="7">
        <f>'GE24-F23-WEBLOAD'!AI457</f>
        <v>0</v>
      </c>
      <c r="AH461" s="7">
        <f t="shared" si="107"/>
        <v>0</v>
      </c>
      <c r="AI461">
        <f t="shared" si="108"/>
        <v>0</v>
      </c>
      <c r="AK461">
        <f>'EOS GE24-F23-WEBLOAD'!$AL457</f>
        <v>1970751.8000000007</v>
      </c>
      <c r="AL461">
        <f>'GE24-F23-WEBLOAD'!$AL457</f>
        <v>1918848.8000000007</v>
      </c>
      <c r="AM461">
        <f t="shared" si="109"/>
        <v>51903</v>
      </c>
      <c r="AO461">
        <f>'EOS GE25-F23-WEBLOAD'!AL457</f>
        <v>2041655.8341885991</v>
      </c>
      <c r="AP461">
        <f>'GE25-F23-WEBLOAD'!AL457</f>
        <v>1959148.8341885991</v>
      </c>
      <c r="AQ461">
        <f t="shared" si="110"/>
        <v>82507</v>
      </c>
      <c r="AS461" s="7"/>
    </row>
    <row r="462" spans="1:45" x14ac:dyDescent="0.25">
      <c r="A462">
        <v>4200</v>
      </c>
      <c r="B462">
        <v>7</v>
      </c>
      <c r="C462" t="s">
        <v>764</v>
      </c>
      <c r="D462" s="7">
        <f>'EOS GE24-F23-WEBLOAD'!H458</f>
        <v>5496260</v>
      </c>
      <c r="E462">
        <f>'GE24-F23-WEBLOAD'!H458</f>
        <v>5284510</v>
      </c>
      <c r="F462">
        <f t="shared" si="99"/>
        <v>211750</v>
      </c>
      <c r="H462" s="7">
        <f>'EOS GE24-F23-WEBLOAD'!N458</f>
        <v>0</v>
      </c>
      <c r="I462">
        <v>0</v>
      </c>
      <c r="J462">
        <f t="shared" si="100"/>
        <v>0</v>
      </c>
      <c r="K462" s="7"/>
      <c r="M462" s="7">
        <f>'EOS GE25-F23-WEBLOAD'!H458</f>
        <v>5751990</v>
      </c>
      <c r="N462">
        <f>'GE25-F23-WEBLOAD'!H458</f>
        <v>5421770</v>
      </c>
      <c r="O462">
        <f t="shared" si="101"/>
        <v>330220</v>
      </c>
      <c r="Q462" s="7">
        <f>'EOS GE25-F23-WEBLOAD'!N458</f>
        <v>0</v>
      </c>
      <c r="R462">
        <v>0</v>
      </c>
      <c r="S462">
        <f t="shared" si="102"/>
        <v>0</v>
      </c>
      <c r="T462" s="7"/>
      <c r="U462" s="7">
        <f>'EOS GE25-F23-WEBLOAD'!AA458</f>
        <v>0</v>
      </c>
      <c r="V462" s="7">
        <v>0</v>
      </c>
      <c r="W462" s="7">
        <f t="shared" si="103"/>
        <v>0</v>
      </c>
      <c r="X462" s="7">
        <f>'GE25-F23-WEBLOAD'!AA458</f>
        <v>0</v>
      </c>
      <c r="Y462" s="7">
        <f>'GE25-F23-WEBLOAD'!AI458</f>
        <v>0</v>
      </c>
      <c r="Z462" s="7">
        <f t="shared" si="104"/>
        <v>0</v>
      </c>
      <c r="AA462">
        <f t="shared" si="105"/>
        <v>0</v>
      </c>
      <c r="AC462" s="7">
        <f>'EOS GE24-F23-WEBLOAD'!AA458</f>
        <v>0</v>
      </c>
      <c r="AD462" s="7">
        <f>'EOS GE24-F23-WEBLOAD'!AI458</f>
        <v>0</v>
      </c>
      <c r="AE462" s="7">
        <f t="shared" si="106"/>
        <v>0</v>
      </c>
      <c r="AF462" s="7">
        <f>'GE24-F23-WEBLOAD'!AA458</f>
        <v>0</v>
      </c>
      <c r="AG462" s="7">
        <f>'GE24-F23-WEBLOAD'!AI458</f>
        <v>0</v>
      </c>
      <c r="AH462" s="7">
        <f t="shared" si="107"/>
        <v>0</v>
      </c>
      <c r="AI462">
        <f t="shared" si="108"/>
        <v>0</v>
      </c>
      <c r="AK462">
        <f>'EOS GE24-F23-WEBLOAD'!$AL458</f>
        <v>2054506</v>
      </c>
      <c r="AL462">
        <f>'GE24-F23-WEBLOAD'!$AL458</f>
        <v>1990605</v>
      </c>
      <c r="AM462">
        <f t="shared" si="109"/>
        <v>63901</v>
      </c>
      <c r="AO462">
        <f>'EOS GE25-F23-WEBLOAD'!AL458</f>
        <v>2127208.7674900796</v>
      </c>
      <c r="AP462">
        <f>'GE25-F23-WEBLOAD'!AL458</f>
        <v>2027265.7674900796</v>
      </c>
      <c r="AQ462">
        <f t="shared" si="110"/>
        <v>99943</v>
      </c>
      <c r="AS462" s="7"/>
    </row>
    <row r="463" spans="1:45" x14ac:dyDescent="0.25">
      <c r="A463">
        <v>4201</v>
      </c>
      <c r="B463">
        <v>7</v>
      </c>
      <c r="C463" t="s">
        <v>765</v>
      </c>
      <c r="D463" s="7">
        <f>'EOS GE24-F23-WEBLOAD'!H459</f>
        <v>992182</v>
      </c>
      <c r="E463">
        <f>'GE24-F23-WEBLOAD'!H459</f>
        <v>953957</v>
      </c>
      <c r="F463">
        <f t="shared" si="99"/>
        <v>38225</v>
      </c>
      <c r="H463" s="7">
        <f>'EOS GE24-F23-WEBLOAD'!N459</f>
        <v>0</v>
      </c>
      <c r="I463">
        <v>0</v>
      </c>
      <c r="J463">
        <f t="shared" si="100"/>
        <v>0</v>
      </c>
      <c r="K463" s="7"/>
      <c r="M463" s="7">
        <f>'EOS GE25-F23-WEBLOAD'!H459</f>
        <v>1012059</v>
      </c>
      <c r="N463">
        <f>'GE25-F23-WEBLOAD'!H459</f>
        <v>953957</v>
      </c>
      <c r="O463">
        <f t="shared" si="101"/>
        <v>58102</v>
      </c>
      <c r="Q463" s="7">
        <f>'EOS GE25-F23-WEBLOAD'!N459</f>
        <v>0</v>
      </c>
      <c r="R463">
        <v>0</v>
      </c>
      <c r="S463">
        <f t="shared" si="102"/>
        <v>0</v>
      </c>
      <c r="T463" s="7"/>
      <c r="U463" s="7">
        <f>'EOS GE25-F23-WEBLOAD'!AA459</f>
        <v>0</v>
      </c>
      <c r="V463" s="7">
        <v>0</v>
      </c>
      <c r="W463" s="7">
        <f t="shared" si="103"/>
        <v>0</v>
      </c>
      <c r="X463" s="7">
        <f>'GE25-F23-WEBLOAD'!AA459</f>
        <v>0</v>
      </c>
      <c r="Y463" s="7">
        <f>'GE25-F23-WEBLOAD'!AI459</f>
        <v>0</v>
      </c>
      <c r="Z463" s="7">
        <f t="shared" si="104"/>
        <v>0</v>
      </c>
      <c r="AA463">
        <f t="shared" si="105"/>
        <v>0</v>
      </c>
      <c r="AC463" s="7">
        <f>'EOS GE24-F23-WEBLOAD'!AA459</f>
        <v>0</v>
      </c>
      <c r="AD463" s="7">
        <f>'EOS GE24-F23-WEBLOAD'!AI459</f>
        <v>0</v>
      </c>
      <c r="AE463" s="7">
        <f t="shared" si="106"/>
        <v>0</v>
      </c>
      <c r="AF463" s="7">
        <f>'GE24-F23-WEBLOAD'!AA459</f>
        <v>0</v>
      </c>
      <c r="AG463" s="7">
        <f>'GE24-F23-WEBLOAD'!AI459</f>
        <v>0</v>
      </c>
      <c r="AH463" s="7">
        <f t="shared" si="107"/>
        <v>0</v>
      </c>
      <c r="AI463">
        <f t="shared" si="108"/>
        <v>0</v>
      </c>
      <c r="AK463">
        <f>'EOS GE24-F23-WEBLOAD'!$AL459</f>
        <v>263933</v>
      </c>
      <c r="AL463">
        <f>'GE24-F23-WEBLOAD'!$AL459</f>
        <v>255973</v>
      </c>
      <c r="AM463">
        <f t="shared" si="109"/>
        <v>7960</v>
      </c>
      <c r="AO463">
        <f>'EOS GE25-F23-WEBLOAD'!AL459</f>
        <v>265023.85901805991</v>
      </c>
      <c r="AP463">
        <f>'GE25-F23-WEBLOAD'!AL459</f>
        <v>252880.85901805991</v>
      </c>
      <c r="AQ463">
        <f t="shared" si="110"/>
        <v>12143</v>
      </c>
      <c r="AS463" s="7"/>
    </row>
    <row r="464" spans="1:45" x14ac:dyDescent="0.25">
      <c r="A464">
        <v>4204</v>
      </c>
      <c r="B464">
        <v>7</v>
      </c>
      <c r="C464" t="s">
        <v>766</v>
      </c>
      <c r="D464" s="7">
        <f>'EOS GE24-F23-WEBLOAD'!H460</f>
        <v>1104962</v>
      </c>
      <c r="E464">
        <f>'GE24-F23-WEBLOAD'!H460</f>
        <v>1062392</v>
      </c>
      <c r="F464">
        <f t="shared" si="99"/>
        <v>42570</v>
      </c>
      <c r="H464" s="7">
        <f>'EOS GE24-F23-WEBLOAD'!N460</f>
        <v>5675</v>
      </c>
      <c r="I464">
        <v>5335</v>
      </c>
      <c r="J464">
        <f t="shared" si="100"/>
        <v>340</v>
      </c>
      <c r="K464" s="7"/>
      <c r="M464" s="7">
        <f>'EOS GE25-F23-WEBLOAD'!H460</f>
        <v>1127099</v>
      </c>
      <c r="N464">
        <f>'GE25-F23-WEBLOAD'!H460</f>
        <v>1062392</v>
      </c>
      <c r="O464">
        <f t="shared" si="101"/>
        <v>64707</v>
      </c>
      <c r="Q464" s="7">
        <f>'EOS GE25-F23-WEBLOAD'!N460</f>
        <v>5751</v>
      </c>
      <c r="R464">
        <v>5429</v>
      </c>
      <c r="S464">
        <f t="shared" si="102"/>
        <v>322</v>
      </c>
      <c r="T464" s="7"/>
      <c r="U464" s="7">
        <f>'EOS GE25-F23-WEBLOAD'!AA460</f>
        <v>0</v>
      </c>
      <c r="V464" s="7">
        <v>0</v>
      </c>
      <c r="W464" s="7">
        <f t="shared" si="103"/>
        <v>0</v>
      </c>
      <c r="X464" s="7">
        <f>'GE25-F23-WEBLOAD'!AA460</f>
        <v>0</v>
      </c>
      <c r="Y464" s="7">
        <f>'GE25-F23-WEBLOAD'!AI460</f>
        <v>0</v>
      </c>
      <c r="Z464" s="7">
        <f t="shared" si="104"/>
        <v>0</v>
      </c>
      <c r="AA464">
        <f t="shared" si="105"/>
        <v>0</v>
      </c>
      <c r="AC464" s="7">
        <f>'EOS GE24-F23-WEBLOAD'!AA460</f>
        <v>0</v>
      </c>
      <c r="AD464" s="7">
        <f>'EOS GE24-F23-WEBLOAD'!AI460</f>
        <v>0</v>
      </c>
      <c r="AE464" s="7">
        <f t="shared" si="106"/>
        <v>0</v>
      </c>
      <c r="AF464" s="7">
        <f>'GE24-F23-WEBLOAD'!AA460</f>
        <v>0</v>
      </c>
      <c r="AG464" s="7">
        <f>'GE24-F23-WEBLOAD'!AI460</f>
        <v>0</v>
      </c>
      <c r="AH464" s="7">
        <f t="shared" si="107"/>
        <v>0</v>
      </c>
      <c r="AI464">
        <f t="shared" si="108"/>
        <v>0</v>
      </c>
      <c r="AK464">
        <f>'EOS GE24-F23-WEBLOAD'!$AL460</f>
        <v>507343</v>
      </c>
      <c r="AL464">
        <f>'GE24-F23-WEBLOAD'!$AL460</f>
        <v>490436</v>
      </c>
      <c r="AM464">
        <f t="shared" si="109"/>
        <v>16907</v>
      </c>
      <c r="AO464">
        <f>'EOS GE25-F23-WEBLOAD'!AL460</f>
        <v>518415.25813665986</v>
      </c>
      <c r="AP464">
        <f>'GE25-F23-WEBLOAD'!AL460</f>
        <v>492466.25813665986</v>
      </c>
      <c r="AQ464">
        <f t="shared" si="110"/>
        <v>25949</v>
      </c>
      <c r="AS464" s="7"/>
    </row>
    <row r="465" spans="1:45" x14ac:dyDescent="0.25">
      <c r="A465">
        <v>4205</v>
      </c>
      <c r="B465">
        <v>7</v>
      </c>
      <c r="C465" t="s">
        <v>767</v>
      </c>
      <c r="D465" s="7">
        <f>'EOS GE24-F23-WEBLOAD'!H461</f>
        <v>3830251</v>
      </c>
      <c r="E465">
        <f>'GE24-F23-WEBLOAD'!H461</f>
        <v>3682686</v>
      </c>
      <c r="F465">
        <f t="shared" si="99"/>
        <v>147565</v>
      </c>
      <c r="H465" s="7">
        <f>'EOS GE24-F23-WEBLOAD'!N461</f>
        <v>0</v>
      </c>
      <c r="I465">
        <v>0</v>
      </c>
      <c r="J465">
        <f t="shared" si="100"/>
        <v>0</v>
      </c>
      <c r="K465" s="7"/>
      <c r="M465" s="7">
        <f>'EOS GE25-F23-WEBLOAD'!H461</f>
        <v>3906985</v>
      </c>
      <c r="N465">
        <f>'GE25-F23-WEBLOAD'!H461</f>
        <v>3682686</v>
      </c>
      <c r="O465">
        <f t="shared" si="101"/>
        <v>224299</v>
      </c>
      <c r="Q465" s="7">
        <f>'EOS GE25-F23-WEBLOAD'!N461</f>
        <v>0</v>
      </c>
      <c r="R465">
        <v>0</v>
      </c>
      <c r="S465">
        <f t="shared" si="102"/>
        <v>0</v>
      </c>
      <c r="T465" s="7"/>
      <c r="U465" s="7">
        <f>'EOS GE25-F23-WEBLOAD'!AA461</f>
        <v>0</v>
      </c>
      <c r="V465" s="7">
        <v>0</v>
      </c>
      <c r="W465" s="7">
        <f t="shared" si="103"/>
        <v>0</v>
      </c>
      <c r="X465" s="7">
        <f>'GE25-F23-WEBLOAD'!AA461</f>
        <v>0</v>
      </c>
      <c r="Y465" s="7">
        <f>'GE25-F23-WEBLOAD'!AI461</f>
        <v>0</v>
      </c>
      <c r="Z465" s="7">
        <f t="shared" si="104"/>
        <v>0</v>
      </c>
      <c r="AA465">
        <f t="shared" si="105"/>
        <v>0</v>
      </c>
      <c r="AC465" s="7">
        <f>'EOS GE24-F23-WEBLOAD'!AA461</f>
        <v>0</v>
      </c>
      <c r="AD465" s="7">
        <f>'EOS GE24-F23-WEBLOAD'!AI461</f>
        <v>0</v>
      </c>
      <c r="AE465" s="7">
        <f t="shared" si="106"/>
        <v>0</v>
      </c>
      <c r="AF465" s="7">
        <f>'GE24-F23-WEBLOAD'!AA461</f>
        <v>0</v>
      </c>
      <c r="AG465" s="7">
        <f>'GE24-F23-WEBLOAD'!AI461</f>
        <v>0</v>
      </c>
      <c r="AH465" s="7">
        <f t="shared" si="107"/>
        <v>0</v>
      </c>
      <c r="AI465">
        <f t="shared" si="108"/>
        <v>0</v>
      </c>
      <c r="AK465">
        <f>'EOS GE24-F23-WEBLOAD'!$AL461</f>
        <v>1972471.7999999998</v>
      </c>
      <c r="AL465">
        <f>'GE24-F23-WEBLOAD'!$AL461</f>
        <v>1910036.7999999998</v>
      </c>
      <c r="AM465">
        <f t="shared" si="109"/>
        <v>62435</v>
      </c>
      <c r="AO465">
        <f>'EOS GE25-F23-WEBLOAD'!AL461</f>
        <v>2050062.2686630106</v>
      </c>
      <c r="AP465">
        <f>'GE25-F23-WEBLOAD'!AL461</f>
        <v>1952839.2686630106</v>
      </c>
      <c r="AQ465">
        <f t="shared" si="110"/>
        <v>97223</v>
      </c>
      <c r="AS465" s="7"/>
    </row>
    <row r="466" spans="1:45" x14ac:dyDescent="0.25">
      <c r="A466">
        <v>4207</v>
      </c>
      <c r="B466">
        <v>7</v>
      </c>
      <c r="C466" t="s">
        <v>768</v>
      </c>
      <c r="D466" s="7">
        <f>'EOS GE24-F23-WEBLOAD'!H462</f>
        <v>256968</v>
      </c>
      <c r="E466">
        <f>'GE24-F23-WEBLOAD'!H462</f>
        <v>247068</v>
      </c>
      <c r="F466">
        <f t="shared" si="99"/>
        <v>9900</v>
      </c>
      <c r="H466" s="7">
        <f>'EOS GE24-F23-WEBLOAD'!N462</f>
        <v>24348</v>
      </c>
      <c r="I466">
        <v>22888</v>
      </c>
      <c r="J466">
        <f t="shared" si="100"/>
        <v>1460</v>
      </c>
      <c r="K466" s="7"/>
      <c r="M466" s="7">
        <f>'EOS GE25-F23-WEBLOAD'!H462</f>
        <v>262116</v>
      </c>
      <c r="N466">
        <f>'GE25-F23-WEBLOAD'!H462</f>
        <v>247068</v>
      </c>
      <c r="O466">
        <f t="shared" si="101"/>
        <v>15048</v>
      </c>
      <c r="Q466" s="7">
        <f>'EOS GE25-F23-WEBLOAD'!N462</f>
        <v>24675</v>
      </c>
      <c r="R466">
        <v>23290</v>
      </c>
      <c r="S466">
        <f t="shared" si="102"/>
        <v>1385</v>
      </c>
      <c r="T466" s="7"/>
      <c r="U466" s="7">
        <f>'EOS GE25-F23-WEBLOAD'!AA462</f>
        <v>0</v>
      </c>
      <c r="V466" s="7">
        <v>0</v>
      </c>
      <c r="W466" s="7">
        <f t="shared" si="103"/>
        <v>0</v>
      </c>
      <c r="X466" s="7">
        <f>'GE25-F23-WEBLOAD'!AA462</f>
        <v>0</v>
      </c>
      <c r="Y466" s="7">
        <f>'GE25-F23-WEBLOAD'!AI462</f>
        <v>0</v>
      </c>
      <c r="Z466" s="7">
        <f t="shared" si="104"/>
        <v>0</v>
      </c>
      <c r="AA466">
        <f t="shared" si="105"/>
        <v>0</v>
      </c>
      <c r="AC466" s="7">
        <f>'EOS GE24-F23-WEBLOAD'!AA462</f>
        <v>0</v>
      </c>
      <c r="AD466" s="7">
        <f>'EOS GE24-F23-WEBLOAD'!AI462</f>
        <v>0</v>
      </c>
      <c r="AE466" s="7">
        <f t="shared" si="106"/>
        <v>0</v>
      </c>
      <c r="AF466" s="7">
        <f>'GE24-F23-WEBLOAD'!AA462</f>
        <v>0</v>
      </c>
      <c r="AG466" s="7">
        <f>'GE24-F23-WEBLOAD'!AI462</f>
        <v>0</v>
      </c>
      <c r="AH466" s="7">
        <f t="shared" si="107"/>
        <v>0</v>
      </c>
      <c r="AI466">
        <f t="shared" si="108"/>
        <v>0</v>
      </c>
      <c r="AK466">
        <f>'EOS GE24-F23-WEBLOAD'!$AL462</f>
        <v>164437</v>
      </c>
      <c r="AL466">
        <f>'GE24-F23-WEBLOAD'!$AL462</f>
        <v>158519</v>
      </c>
      <c r="AM466">
        <f t="shared" si="109"/>
        <v>5918</v>
      </c>
      <c r="AO466">
        <f>'EOS GE25-F23-WEBLOAD'!AL462</f>
        <v>123123.98744083999</v>
      </c>
      <c r="AP466">
        <f>'GE25-F23-WEBLOAD'!AL462</f>
        <v>116817.98744083999</v>
      </c>
      <c r="AQ466">
        <f t="shared" si="110"/>
        <v>6306</v>
      </c>
      <c r="AS466" s="7"/>
    </row>
    <row r="467" spans="1:45" x14ac:dyDescent="0.25">
      <c r="A467">
        <v>4208</v>
      </c>
      <c r="B467">
        <v>7</v>
      </c>
      <c r="C467" t="s">
        <v>769</v>
      </c>
      <c r="D467" s="7">
        <f>'EOS GE24-F23-WEBLOAD'!H463</f>
        <v>1006458</v>
      </c>
      <c r="E467">
        <f>'GE24-F23-WEBLOAD'!H463</f>
        <v>967683</v>
      </c>
      <c r="F467">
        <f t="shared" si="99"/>
        <v>38775</v>
      </c>
      <c r="H467" s="7">
        <f>'EOS GE24-F23-WEBLOAD'!N463</f>
        <v>0</v>
      </c>
      <c r="I467">
        <v>0</v>
      </c>
      <c r="J467">
        <f t="shared" si="100"/>
        <v>0</v>
      </c>
      <c r="K467" s="7"/>
      <c r="M467" s="7">
        <f>'EOS GE25-F23-WEBLOAD'!H463</f>
        <v>1026621</v>
      </c>
      <c r="N467">
        <f>'GE25-F23-WEBLOAD'!H463</f>
        <v>967683</v>
      </c>
      <c r="O467">
        <f t="shared" si="101"/>
        <v>58938</v>
      </c>
      <c r="Q467" s="7">
        <f>'EOS GE25-F23-WEBLOAD'!N463</f>
        <v>0</v>
      </c>
      <c r="R467">
        <v>0</v>
      </c>
      <c r="S467">
        <f t="shared" si="102"/>
        <v>0</v>
      </c>
      <c r="T467" s="7"/>
      <c r="U467" s="7">
        <f>'EOS GE25-F23-WEBLOAD'!AA463</f>
        <v>0</v>
      </c>
      <c r="V467" s="7">
        <v>0</v>
      </c>
      <c r="W467" s="7">
        <f t="shared" si="103"/>
        <v>0</v>
      </c>
      <c r="X467" s="7">
        <f>'GE25-F23-WEBLOAD'!AA463</f>
        <v>0</v>
      </c>
      <c r="Y467" s="7">
        <f>'GE25-F23-WEBLOAD'!AI463</f>
        <v>0</v>
      </c>
      <c r="Z467" s="7">
        <f t="shared" si="104"/>
        <v>0</v>
      </c>
      <c r="AA467">
        <f t="shared" si="105"/>
        <v>0</v>
      </c>
      <c r="AC467" s="7">
        <f>'EOS GE24-F23-WEBLOAD'!AA463</f>
        <v>0</v>
      </c>
      <c r="AD467" s="7">
        <f>'EOS GE24-F23-WEBLOAD'!AI463</f>
        <v>0</v>
      </c>
      <c r="AE467" s="7">
        <f t="shared" si="106"/>
        <v>0</v>
      </c>
      <c r="AF467" s="7">
        <f>'GE24-F23-WEBLOAD'!AA463</f>
        <v>0</v>
      </c>
      <c r="AG467" s="7">
        <f>'GE24-F23-WEBLOAD'!AI463</f>
        <v>0</v>
      </c>
      <c r="AH467" s="7">
        <f t="shared" si="107"/>
        <v>0</v>
      </c>
      <c r="AI467">
        <f t="shared" si="108"/>
        <v>0</v>
      </c>
      <c r="AK467">
        <f>'EOS GE24-F23-WEBLOAD'!$AL463</f>
        <v>378295</v>
      </c>
      <c r="AL467">
        <f>'GE24-F23-WEBLOAD'!$AL463</f>
        <v>368113</v>
      </c>
      <c r="AM467">
        <f t="shared" si="109"/>
        <v>10182</v>
      </c>
      <c r="AO467">
        <f>'EOS GE25-F23-WEBLOAD'!AL463</f>
        <v>385930.80261478014</v>
      </c>
      <c r="AP467">
        <f>'GE25-F23-WEBLOAD'!AL463</f>
        <v>370094.80261478014</v>
      </c>
      <c r="AQ467">
        <f t="shared" si="110"/>
        <v>15836</v>
      </c>
      <c r="AS467" s="7"/>
    </row>
    <row r="468" spans="1:45" x14ac:dyDescent="0.25">
      <c r="A468">
        <v>4209</v>
      </c>
      <c r="B468">
        <v>7</v>
      </c>
      <c r="C468" t="s">
        <v>770</v>
      </c>
      <c r="D468" s="7">
        <f>'EOS GE24-F23-WEBLOAD'!H464</f>
        <v>0</v>
      </c>
      <c r="E468">
        <f>'GE24-F23-WEBLOAD'!H464</f>
        <v>0</v>
      </c>
      <c r="F468">
        <f t="shared" si="99"/>
        <v>0</v>
      </c>
      <c r="H468" s="7">
        <f>'EOS GE24-F23-WEBLOAD'!N464</f>
        <v>0</v>
      </c>
      <c r="I468">
        <v>0</v>
      </c>
      <c r="J468">
        <f t="shared" si="100"/>
        <v>0</v>
      </c>
      <c r="K468" s="7"/>
      <c r="M468" s="7">
        <f>'EOS GE25-F23-WEBLOAD'!H464</f>
        <v>0</v>
      </c>
      <c r="N468">
        <f>'GE25-F23-WEBLOAD'!H464</f>
        <v>0</v>
      </c>
      <c r="O468">
        <f t="shared" si="101"/>
        <v>0</v>
      </c>
      <c r="Q468" s="7">
        <f>'EOS GE25-F23-WEBLOAD'!N464</f>
        <v>0</v>
      </c>
      <c r="R468">
        <v>0</v>
      </c>
      <c r="S468">
        <f t="shared" si="102"/>
        <v>0</v>
      </c>
      <c r="T468" s="7"/>
      <c r="U468" s="7">
        <f>'EOS GE25-F23-WEBLOAD'!AA464</f>
        <v>0</v>
      </c>
      <c r="V468" s="7">
        <v>0</v>
      </c>
      <c r="W468" s="7">
        <f t="shared" si="103"/>
        <v>0</v>
      </c>
      <c r="X468" s="7">
        <f>'GE25-F23-WEBLOAD'!AA464</f>
        <v>0</v>
      </c>
      <c r="Y468" s="7">
        <f>'GE25-F23-WEBLOAD'!AI464</f>
        <v>0</v>
      </c>
      <c r="Z468" s="7">
        <f t="shared" si="104"/>
        <v>0</v>
      </c>
      <c r="AA468">
        <f t="shared" si="105"/>
        <v>0</v>
      </c>
      <c r="AC468" s="7">
        <f>'EOS GE24-F23-WEBLOAD'!AA464</f>
        <v>0</v>
      </c>
      <c r="AD468" s="7">
        <f>'EOS GE24-F23-WEBLOAD'!AI464</f>
        <v>0</v>
      </c>
      <c r="AE468" s="7">
        <f t="shared" si="106"/>
        <v>0</v>
      </c>
      <c r="AF468" s="7">
        <f>'GE24-F23-WEBLOAD'!AA464</f>
        <v>0</v>
      </c>
      <c r="AG468" s="7">
        <f>'GE24-F23-WEBLOAD'!AI464</f>
        <v>0</v>
      </c>
      <c r="AH468" s="7">
        <f t="shared" si="107"/>
        <v>0</v>
      </c>
      <c r="AI468">
        <f t="shared" si="108"/>
        <v>0</v>
      </c>
      <c r="AK468">
        <f>'EOS GE24-F23-WEBLOAD'!$AL464</f>
        <v>0</v>
      </c>
      <c r="AL468">
        <f>'GE24-F23-WEBLOAD'!$AL464</f>
        <v>0</v>
      </c>
      <c r="AM468">
        <f t="shared" si="109"/>
        <v>0</v>
      </c>
      <c r="AO468">
        <f>'EOS GE25-F23-WEBLOAD'!AL464</f>
        <v>0</v>
      </c>
      <c r="AP468">
        <f>'GE25-F23-WEBLOAD'!AL464</f>
        <v>0</v>
      </c>
      <c r="AQ468">
        <f t="shared" si="110"/>
        <v>0</v>
      </c>
      <c r="AS468" s="7"/>
    </row>
    <row r="469" spans="1:45" x14ac:dyDescent="0.25">
      <c r="A469">
        <v>4210</v>
      </c>
      <c r="B469">
        <v>7</v>
      </c>
      <c r="C469" t="s">
        <v>771</v>
      </c>
      <c r="D469" s="7">
        <f>'EOS GE24-F23-WEBLOAD'!H465</f>
        <v>2148538</v>
      </c>
      <c r="E469">
        <f>'GE24-F23-WEBLOAD'!H465</f>
        <v>2065763</v>
      </c>
      <c r="F469">
        <f t="shared" si="99"/>
        <v>82775</v>
      </c>
      <c r="H469" s="7">
        <f>'EOS GE24-F23-WEBLOAD'!N465</f>
        <v>0</v>
      </c>
      <c r="I469">
        <v>0</v>
      </c>
      <c r="J469">
        <f t="shared" si="100"/>
        <v>0</v>
      </c>
      <c r="K469" s="7"/>
      <c r="M469" s="7">
        <f>'EOS GE25-F23-WEBLOAD'!H465</f>
        <v>2369237</v>
      </c>
      <c r="N469">
        <f>'GE25-F23-WEBLOAD'!H465</f>
        <v>2233220</v>
      </c>
      <c r="O469">
        <f t="shared" si="101"/>
        <v>136017</v>
      </c>
      <c r="Q469" s="7">
        <f>'EOS GE25-F23-WEBLOAD'!N465</f>
        <v>0</v>
      </c>
      <c r="R469">
        <v>0</v>
      </c>
      <c r="S469">
        <f t="shared" si="102"/>
        <v>0</v>
      </c>
      <c r="T469" s="7"/>
      <c r="U469" s="7">
        <f>'EOS GE25-F23-WEBLOAD'!AA465</f>
        <v>0</v>
      </c>
      <c r="V469" s="7">
        <v>0</v>
      </c>
      <c r="W469" s="7">
        <f t="shared" si="103"/>
        <v>0</v>
      </c>
      <c r="X469" s="7">
        <f>'GE25-F23-WEBLOAD'!AA465</f>
        <v>0</v>
      </c>
      <c r="Y469" s="7">
        <f>'GE25-F23-WEBLOAD'!AI465</f>
        <v>0</v>
      </c>
      <c r="Z469" s="7">
        <f t="shared" si="104"/>
        <v>0</v>
      </c>
      <c r="AA469">
        <f t="shared" si="105"/>
        <v>0</v>
      </c>
      <c r="AC469" s="7">
        <f>'EOS GE24-F23-WEBLOAD'!AA465</f>
        <v>0</v>
      </c>
      <c r="AD469" s="7">
        <f>'EOS GE24-F23-WEBLOAD'!AI465</f>
        <v>0</v>
      </c>
      <c r="AE469" s="7">
        <f t="shared" si="106"/>
        <v>0</v>
      </c>
      <c r="AF469" s="7">
        <f>'GE24-F23-WEBLOAD'!AA465</f>
        <v>0</v>
      </c>
      <c r="AG469" s="7">
        <f>'GE24-F23-WEBLOAD'!AI465</f>
        <v>0</v>
      </c>
      <c r="AH469" s="7">
        <f t="shared" si="107"/>
        <v>0</v>
      </c>
      <c r="AI469">
        <f t="shared" si="108"/>
        <v>0</v>
      </c>
      <c r="AK469">
        <f>'EOS GE24-F23-WEBLOAD'!$AL465</f>
        <v>289735</v>
      </c>
      <c r="AL469">
        <f>'GE24-F23-WEBLOAD'!$AL465</f>
        <v>284224</v>
      </c>
      <c r="AM469">
        <f t="shared" si="109"/>
        <v>5511</v>
      </c>
      <c r="AO469">
        <f>'EOS GE25-F23-WEBLOAD'!AL465</f>
        <v>314997.48440530011</v>
      </c>
      <c r="AP469">
        <f>'GE25-F23-WEBLOAD'!AL465</f>
        <v>305692.48440530011</v>
      </c>
      <c r="AQ469">
        <f t="shared" si="110"/>
        <v>9305</v>
      </c>
      <c r="AS469" s="7"/>
    </row>
    <row r="470" spans="1:45" x14ac:dyDescent="0.25">
      <c r="A470">
        <v>4213</v>
      </c>
      <c r="B470">
        <v>7</v>
      </c>
      <c r="C470" t="s">
        <v>772</v>
      </c>
      <c r="D470" s="7">
        <f>'EOS GE24-F23-WEBLOAD'!H466</f>
        <v>8080216</v>
      </c>
      <c r="E470">
        <f>'GE24-F23-WEBLOAD'!H466</f>
        <v>7768916</v>
      </c>
      <c r="F470">
        <f t="shared" si="99"/>
        <v>311300</v>
      </c>
      <c r="H470" s="7">
        <f>'EOS GE24-F23-WEBLOAD'!N466</f>
        <v>0</v>
      </c>
      <c r="I470">
        <v>0</v>
      </c>
      <c r="J470">
        <f t="shared" si="100"/>
        <v>0</v>
      </c>
      <c r="K470" s="7"/>
      <c r="M470" s="7">
        <f>'EOS GE25-F23-WEBLOAD'!H466</f>
        <v>8242092</v>
      </c>
      <c r="N470">
        <f>'GE25-F23-WEBLOAD'!H466</f>
        <v>7768916</v>
      </c>
      <c r="O470">
        <f t="shared" si="101"/>
        <v>473176</v>
      </c>
      <c r="Q470" s="7">
        <f>'EOS GE25-F23-WEBLOAD'!N466</f>
        <v>0</v>
      </c>
      <c r="R470">
        <v>0</v>
      </c>
      <c r="S470">
        <f t="shared" si="102"/>
        <v>0</v>
      </c>
      <c r="T470" s="7"/>
      <c r="U470" s="7">
        <f>'EOS GE25-F23-WEBLOAD'!AA466</f>
        <v>0</v>
      </c>
      <c r="V470" s="7">
        <v>0</v>
      </c>
      <c r="W470" s="7">
        <f t="shared" si="103"/>
        <v>0</v>
      </c>
      <c r="X470" s="7">
        <f>'GE25-F23-WEBLOAD'!AA466</f>
        <v>0</v>
      </c>
      <c r="Y470" s="7">
        <f>'GE25-F23-WEBLOAD'!AI466</f>
        <v>0</v>
      </c>
      <c r="Z470" s="7">
        <f t="shared" si="104"/>
        <v>0</v>
      </c>
      <c r="AA470">
        <f t="shared" si="105"/>
        <v>0</v>
      </c>
      <c r="AC470" s="7">
        <f>'EOS GE24-F23-WEBLOAD'!AA466</f>
        <v>0</v>
      </c>
      <c r="AD470" s="7">
        <f>'EOS GE24-F23-WEBLOAD'!AI466</f>
        <v>0</v>
      </c>
      <c r="AE470" s="7">
        <f t="shared" si="106"/>
        <v>0</v>
      </c>
      <c r="AF470" s="7">
        <f>'GE24-F23-WEBLOAD'!AA466</f>
        <v>0</v>
      </c>
      <c r="AG470" s="7">
        <f>'GE24-F23-WEBLOAD'!AI466</f>
        <v>0</v>
      </c>
      <c r="AH470" s="7">
        <f t="shared" si="107"/>
        <v>0</v>
      </c>
      <c r="AI470">
        <f t="shared" si="108"/>
        <v>0</v>
      </c>
      <c r="AK470">
        <f>'EOS GE24-F23-WEBLOAD'!$AL466</f>
        <v>3589481</v>
      </c>
      <c r="AL470">
        <f>'GE24-F23-WEBLOAD'!$AL466</f>
        <v>3461211</v>
      </c>
      <c r="AM470">
        <f t="shared" si="109"/>
        <v>128270</v>
      </c>
      <c r="AO470">
        <f>'EOS GE25-F23-WEBLOAD'!AL466</f>
        <v>3728667.24320429</v>
      </c>
      <c r="AP470">
        <f>'GE25-F23-WEBLOAD'!AL466</f>
        <v>3529252.24320429</v>
      </c>
      <c r="AQ470">
        <f t="shared" si="110"/>
        <v>199415</v>
      </c>
      <c r="AS470" s="7"/>
    </row>
    <row r="471" spans="1:45" x14ac:dyDescent="0.25">
      <c r="A471">
        <v>4215</v>
      </c>
      <c r="B471">
        <v>7</v>
      </c>
      <c r="C471" t="s">
        <v>773</v>
      </c>
      <c r="D471" s="7">
        <f>'EOS GE24-F23-WEBLOAD'!H467</f>
        <v>3066485</v>
      </c>
      <c r="E471">
        <f>'GE24-F23-WEBLOAD'!H467</f>
        <v>2948345</v>
      </c>
      <c r="F471">
        <f t="shared" si="99"/>
        <v>118140</v>
      </c>
      <c r="H471" s="7">
        <f>'EOS GE24-F23-WEBLOAD'!N467</f>
        <v>0</v>
      </c>
      <c r="I471">
        <v>0</v>
      </c>
      <c r="J471">
        <f t="shared" si="100"/>
        <v>0</v>
      </c>
      <c r="K471" s="7"/>
      <c r="M471" s="7">
        <f>'EOS GE25-F23-WEBLOAD'!H467</f>
        <v>3127918</v>
      </c>
      <c r="N471">
        <f>'GE25-F23-WEBLOAD'!H467</f>
        <v>2948345</v>
      </c>
      <c r="O471">
        <f t="shared" si="101"/>
        <v>179573</v>
      </c>
      <c r="Q471" s="7">
        <f>'EOS GE25-F23-WEBLOAD'!N467</f>
        <v>0</v>
      </c>
      <c r="R471">
        <v>0</v>
      </c>
      <c r="S471">
        <f t="shared" si="102"/>
        <v>0</v>
      </c>
      <c r="T471" s="7"/>
      <c r="U471" s="7">
        <f>'EOS GE25-F23-WEBLOAD'!AA467</f>
        <v>0</v>
      </c>
      <c r="V471" s="7">
        <v>0</v>
      </c>
      <c r="W471" s="7">
        <f t="shared" si="103"/>
        <v>0</v>
      </c>
      <c r="X471" s="7">
        <f>'GE25-F23-WEBLOAD'!AA467</f>
        <v>0</v>
      </c>
      <c r="Y471" s="7">
        <f>'GE25-F23-WEBLOAD'!AI467</f>
        <v>0</v>
      </c>
      <c r="Z471" s="7">
        <f t="shared" si="104"/>
        <v>0</v>
      </c>
      <c r="AA471">
        <f t="shared" si="105"/>
        <v>0</v>
      </c>
      <c r="AC471" s="7">
        <f>'EOS GE24-F23-WEBLOAD'!AA467</f>
        <v>0</v>
      </c>
      <c r="AD471" s="7">
        <f>'EOS GE24-F23-WEBLOAD'!AI467</f>
        <v>0</v>
      </c>
      <c r="AE471" s="7">
        <f t="shared" si="106"/>
        <v>0</v>
      </c>
      <c r="AF471" s="7">
        <f>'GE24-F23-WEBLOAD'!AA467</f>
        <v>0</v>
      </c>
      <c r="AG471" s="7">
        <f>'GE24-F23-WEBLOAD'!AI467</f>
        <v>0</v>
      </c>
      <c r="AH471" s="7">
        <f t="shared" si="107"/>
        <v>0</v>
      </c>
      <c r="AI471">
        <f t="shared" si="108"/>
        <v>0</v>
      </c>
      <c r="AK471">
        <f>'EOS GE24-F23-WEBLOAD'!$AL467</f>
        <v>1496219.5999999996</v>
      </c>
      <c r="AL471">
        <f>'GE24-F23-WEBLOAD'!$AL467</f>
        <v>1445462.5999999996</v>
      </c>
      <c r="AM471">
        <f t="shared" si="109"/>
        <v>50757</v>
      </c>
      <c r="AO471">
        <f>'EOS GE25-F23-WEBLOAD'!AL467</f>
        <v>1545770.8817463899</v>
      </c>
      <c r="AP471">
        <f>'GE25-F23-WEBLOAD'!AL467</f>
        <v>1466639.8817463899</v>
      </c>
      <c r="AQ471">
        <f t="shared" si="110"/>
        <v>79131</v>
      </c>
      <c r="AS471" s="7"/>
    </row>
    <row r="472" spans="1:45" x14ac:dyDescent="0.25">
      <c r="A472">
        <v>4217</v>
      </c>
      <c r="B472">
        <v>7</v>
      </c>
      <c r="C472" t="s">
        <v>774</v>
      </c>
      <c r="D472" s="7">
        <f>'EOS GE24-F23-WEBLOAD'!H468</f>
        <v>1045003</v>
      </c>
      <c r="E472">
        <f>'GE24-F23-WEBLOAD'!H468</f>
        <v>1004743</v>
      </c>
      <c r="F472">
        <f t="shared" si="99"/>
        <v>40260</v>
      </c>
      <c r="H472" s="7">
        <f>'EOS GE24-F23-WEBLOAD'!N468</f>
        <v>15003</v>
      </c>
      <c r="I472">
        <v>14104</v>
      </c>
      <c r="J472">
        <f t="shared" si="100"/>
        <v>899</v>
      </c>
      <c r="K472" s="7"/>
      <c r="M472" s="7">
        <f>'EOS GE25-F23-WEBLOAD'!H468</f>
        <v>1092150</v>
      </c>
      <c r="N472">
        <f>'GE25-F23-WEBLOAD'!H468</f>
        <v>1029450</v>
      </c>
      <c r="O472">
        <f t="shared" si="101"/>
        <v>62700</v>
      </c>
      <c r="Q472" s="7">
        <f>'EOS GE25-F23-WEBLOAD'!N468</f>
        <v>15579</v>
      </c>
      <c r="R472">
        <v>14704</v>
      </c>
      <c r="S472">
        <f t="shared" si="102"/>
        <v>875</v>
      </c>
      <c r="T472" s="7"/>
      <c r="U472" s="7">
        <f>'EOS GE25-F23-WEBLOAD'!AA468</f>
        <v>0</v>
      </c>
      <c r="V472" s="7">
        <v>0</v>
      </c>
      <c r="W472" s="7">
        <f t="shared" si="103"/>
        <v>0</v>
      </c>
      <c r="X472" s="7">
        <f>'GE25-F23-WEBLOAD'!AA468</f>
        <v>0</v>
      </c>
      <c r="Y472" s="7">
        <f>'GE25-F23-WEBLOAD'!AI468</f>
        <v>0</v>
      </c>
      <c r="Z472" s="7">
        <f t="shared" si="104"/>
        <v>0</v>
      </c>
      <c r="AA472">
        <f t="shared" si="105"/>
        <v>0</v>
      </c>
      <c r="AC472" s="7">
        <f>'EOS GE24-F23-WEBLOAD'!AA468</f>
        <v>0</v>
      </c>
      <c r="AD472" s="7">
        <f>'EOS GE24-F23-WEBLOAD'!AI468</f>
        <v>0</v>
      </c>
      <c r="AE472" s="7">
        <f t="shared" si="106"/>
        <v>0</v>
      </c>
      <c r="AF472" s="7">
        <f>'GE24-F23-WEBLOAD'!AA468</f>
        <v>0</v>
      </c>
      <c r="AG472" s="7">
        <f>'GE24-F23-WEBLOAD'!AI468</f>
        <v>0</v>
      </c>
      <c r="AH472" s="7">
        <f t="shared" si="107"/>
        <v>0</v>
      </c>
      <c r="AI472">
        <f t="shared" si="108"/>
        <v>0</v>
      </c>
      <c r="AK472">
        <f>'EOS GE24-F23-WEBLOAD'!$AL468</f>
        <v>464584</v>
      </c>
      <c r="AL472">
        <f>'GE24-F23-WEBLOAD'!$AL468</f>
        <v>448214</v>
      </c>
      <c r="AM472">
        <f t="shared" si="109"/>
        <v>16370</v>
      </c>
      <c r="AO472">
        <f>'EOS GE25-F23-WEBLOAD'!AL468</f>
        <v>416292.94194211997</v>
      </c>
      <c r="AP472">
        <f>'GE25-F23-WEBLOAD'!AL468</f>
        <v>394008.94194211997</v>
      </c>
      <c r="AQ472">
        <f t="shared" si="110"/>
        <v>22284</v>
      </c>
      <c r="AS472" s="7"/>
    </row>
    <row r="473" spans="1:45" x14ac:dyDescent="0.25">
      <c r="A473">
        <v>4218</v>
      </c>
      <c r="B473">
        <v>7</v>
      </c>
      <c r="C473" t="s">
        <v>775</v>
      </c>
      <c r="D473" s="7">
        <f>'EOS GE24-F23-WEBLOAD'!H469</f>
        <v>3997280</v>
      </c>
      <c r="E473">
        <f>'GE24-F23-WEBLOAD'!H469</f>
        <v>3843280</v>
      </c>
      <c r="F473">
        <f t="shared" si="99"/>
        <v>154000</v>
      </c>
      <c r="H473" s="7">
        <f>'EOS GE24-F23-WEBLOAD'!N469</f>
        <v>0</v>
      </c>
      <c r="I473">
        <v>0</v>
      </c>
      <c r="J473">
        <f t="shared" si="100"/>
        <v>0</v>
      </c>
      <c r="K473" s="7"/>
      <c r="M473" s="7">
        <f>'EOS GE25-F23-WEBLOAD'!H469</f>
        <v>4587030</v>
      </c>
      <c r="N473">
        <f>'GE25-F23-WEBLOAD'!H469</f>
        <v>4323690</v>
      </c>
      <c r="O473">
        <f t="shared" si="101"/>
        <v>263340</v>
      </c>
      <c r="Q473" s="7">
        <f>'EOS GE25-F23-WEBLOAD'!N469</f>
        <v>0</v>
      </c>
      <c r="R473">
        <v>0</v>
      </c>
      <c r="S473">
        <f t="shared" si="102"/>
        <v>0</v>
      </c>
      <c r="T473" s="7"/>
      <c r="U473" s="7">
        <f>'EOS GE25-F23-WEBLOAD'!AA469</f>
        <v>0</v>
      </c>
      <c r="V473" s="7">
        <v>0</v>
      </c>
      <c r="W473" s="7">
        <f t="shared" si="103"/>
        <v>0</v>
      </c>
      <c r="X473" s="7">
        <f>'GE25-F23-WEBLOAD'!AA469</f>
        <v>0</v>
      </c>
      <c r="Y473" s="7">
        <f>'GE25-F23-WEBLOAD'!AI469</f>
        <v>0</v>
      </c>
      <c r="Z473" s="7">
        <f t="shared" si="104"/>
        <v>0</v>
      </c>
      <c r="AA473">
        <f t="shared" si="105"/>
        <v>0</v>
      </c>
      <c r="AC473" s="7">
        <f>'EOS GE24-F23-WEBLOAD'!AA469</f>
        <v>0</v>
      </c>
      <c r="AD473" s="7">
        <f>'EOS GE24-F23-WEBLOAD'!AI469</f>
        <v>0</v>
      </c>
      <c r="AE473" s="7">
        <f t="shared" si="106"/>
        <v>0</v>
      </c>
      <c r="AF473" s="7">
        <f>'GE24-F23-WEBLOAD'!AA469</f>
        <v>0</v>
      </c>
      <c r="AG473" s="7">
        <f>'GE24-F23-WEBLOAD'!AI469</f>
        <v>0</v>
      </c>
      <c r="AH473" s="7">
        <f t="shared" si="107"/>
        <v>0</v>
      </c>
      <c r="AI473">
        <f t="shared" si="108"/>
        <v>0</v>
      </c>
      <c r="AK473">
        <f>'EOS GE24-F23-WEBLOAD'!$AL469</f>
        <v>1333544</v>
      </c>
      <c r="AL473">
        <f>'GE24-F23-WEBLOAD'!$AL469</f>
        <v>1286838</v>
      </c>
      <c r="AM473">
        <f t="shared" si="109"/>
        <v>46706</v>
      </c>
      <c r="AO473">
        <f>'EOS GE25-F23-WEBLOAD'!AL469</f>
        <v>1569755.4251729101</v>
      </c>
      <c r="AP473">
        <f>'GE25-F23-WEBLOAD'!AL469</f>
        <v>1487511.4251729101</v>
      </c>
      <c r="AQ473">
        <f t="shared" si="110"/>
        <v>82244</v>
      </c>
      <c r="AS473" s="7"/>
    </row>
    <row r="474" spans="1:45" x14ac:dyDescent="0.25">
      <c r="A474">
        <v>4219</v>
      </c>
      <c r="B474">
        <v>7</v>
      </c>
      <c r="C474" t="s">
        <v>776</v>
      </c>
      <c r="D474" s="7">
        <f>'EOS GE24-F23-WEBLOAD'!H470</f>
        <v>2886607</v>
      </c>
      <c r="E474">
        <f>'GE24-F23-WEBLOAD'!H470</f>
        <v>2775397</v>
      </c>
      <c r="F474">
        <f t="shared" si="99"/>
        <v>111210</v>
      </c>
      <c r="H474" s="7">
        <f>'EOS GE24-F23-WEBLOAD'!N470</f>
        <v>0</v>
      </c>
      <c r="I474">
        <v>0</v>
      </c>
      <c r="J474">
        <f t="shared" si="100"/>
        <v>0</v>
      </c>
      <c r="K474" s="7"/>
      <c r="M474" s="7">
        <f>'EOS GE25-F23-WEBLOAD'!H470</f>
        <v>2958998</v>
      </c>
      <c r="N474">
        <f>'GE25-F23-WEBLOAD'!H470</f>
        <v>2789123</v>
      </c>
      <c r="O474">
        <f t="shared" si="101"/>
        <v>169875</v>
      </c>
      <c r="Q474" s="7">
        <f>'EOS GE25-F23-WEBLOAD'!N470</f>
        <v>0</v>
      </c>
      <c r="R474">
        <v>0</v>
      </c>
      <c r="S474">
        <f t="shared" si="102"/>
        <v>0</v>
      </c>
      <c r="T474" s="7"/>
      <c r="U474" s="7">
        <f>'EOS GE25-F23-WEBLOAD'!AA470</f>
        <v>0</v>
      </c>
      <c r="V474" s="7">
        <v>0</v>
      </c>
      <c r="W474" s="7">
        <f t="shared" si="103"/>
        <v>0</v>
      </c>
      <c r="X474" s="7">
        <f>'GE25-F23-WEBLOAD'!AA470</f>
        <v>0</v>
      </c>
      <c r="Y474" s="7">
        <f>'GE25-F23-WEBLOAD'!AI470</f>
        <v>0</v>
      </c>
      <c r="Z474" s="7">
        <f t="shared" si="104"/>
        <v>0</v>
      </c>
      <c r="AA474">
        <f t="shared" si="105"/>
        <v>0</v>
      </c>
      <c r="AC474" s="7">
        <f>'EOS GE24-F23-WEBLOAD'!AA470</f>
        <v>0</v>
      </c>
      <c r="AD474" s="7">
        <f>'EOS GE24-F23-WEBLOAD'!AI470</f>
        <v>0</v>
      </c>
      <c r="AE474" s="7">
        <f t="shared" si="106"/>
        <v>0</v>
      </c>
      <c r="AF474" s="7">
        <f>'GE24-F23-WEBLOAD'!AA470</f>
        <v>0</v>
      </c>
      <c r="AG474" s="7">
        <f>'GE24-F23-WEBLOAD'!AI470</f>
        <v>0</v>
      </c>
      <c r="AH474" s="7">
        <f t="shared" si="107"/>
        <v>0</v>
      </c>
      <c r="AI474">
        <f t="shared" si="108"/>
        <v>0</v>
      </c>
      <c r="AK474">
        <f>'EOS GE24-F23-WEBLOAD'!$AL470</f>
        <v>1471428.2000000002</v>
      </c>
      <c r="AL474">
        <f>'GE24-F23-WEBLOAD'!$AL470</f>
        <v>1421609.2000000002</v>
      </c>
      <c r="AM474">
        <f t="shared" si="109"/>
        <v>49819</v>
      </c>
      <c r="AO474">
        <f>'EOS GE25-F23-WEBLOAD'!AL470</f>
        <v>1544597.5508874198</v>
      </c>
      <c r="AP474">
        <f>'GE25-F23-WEBLOAD'!AL470</f>
        <v>1466504.5508874198</v>
      </c>
      <c r="AQ474">
        <f t="shared" si="110"/>
        <v>78093</v>
      </c>
      <c r="AS474" s="7"/>
    </row>
    <row r="475" spans="1:45" x14ac:dyDescent="0.25">
      <c r="A475">
        <v>4220</v>
      </c>
      <c r="B475">
        <v>7</v>
      </c>
      <c r="C475" t="s">
        <v>777</v>
      </c>
      <c r="D475" s="7">
        <f>'EOS GE24-F23-WEBLOAD'!H471</f>
        <v>2297008</v>
      </c>
      <c r="E475">
        <f>'GE24-F23-WEBLOAD'!H471</f>
        <v>2208513</v>
      </c>
      <c r="F475">
        <f t="shared" si="99"/>
        <v>88495</v>
      </c>
      <c r="H475" s="7">
        <f>'EOS GE24-F23-WEBLOAD'!N471</f>
        <v>514</v>
      </c>
      <c r="I475">
        <v>483</v>
      </c>
      <c r="J475">
        <f t="shared" si="100"/>
        <v>31</v>
      </c>
      <c r="K475" s="7"/>
      <c r="M475" s="7">
        <f>'EOS GE25-F23-WEBLOAD'!H471</f>
        <v>2476996</v>
      </c>
      <c r="N475">
        <f>'GE25-F23-WEBLOAD'!H471</f>
        <v>2334793</v>
      </c>
      <c r="O475">
        <f t="shared" si="101"/>
        <v>142203</v>
      </c>
      <c r="Q475" s="7">
        <f>'EOS GE25-F23-WEBLOAD'!N471</f>
        <v>551</v>
      </c>
      <c r="R475">
        <v>520</v>
      </c>
      <c r="S475">
        <f t="shared" si="102"/>
        <v>31</v>
      </c>
      <c r="T475" s="7"/>
      <c r="U475" s="7">
        <f>'EOS GE25-F23-WEBLOAD'!AA471</f>
        <v>0</v>
      </c>
      <c r="V475" s="7">
        <v>0</v>
      </c>
      <c r="W475" s="7">
        <f t="shared" si="103"/>
        <v>0</v>
      </c>
      <c r="X475" s="7">
        <f>'GE25-F23-WEBLOAD'!AA471</f>
        <v>0</v>
      </c>
      <c r="Y475" s="7">
        <f>'GE25-F23-WEBLOAD'!AI471</f>
        <v>0</v>
      </c>
      <c r="Z475" s="7">
        <f t="shared" si="104"/>
        <v>0</v>
      </c>
      <c r="AA475">
        <f t="shared" si="105"/>
        <v>0</v>
      </c>
      <c r="AC475" s="7">
        <f>'EOS GE24-F23-WEBLOAD'!AA471</f>
        <v>0</v>
      </c>
      <c r="AD475" s="7">
        <f>'EOS GE24-F23-WEBLOAD'!AI471</f>
        <v>0</v>
      </c>
      <c r="AE475" s="7">
        <f t="shared" si="106"/>
        <v>0</v>
      </c>
      <c r="AF475" s="7">
        <f>'GE24-F23-WEBLOAD'!AA471</f>
        <v>0</v>
      </c>
      <c r="AG475" s="7">
        <f>'GE24-F23-WEBLOAD'!AI471</f>
        <v>0</v>
      </c>
      <c r="AH475" s="7">
        <f t="shared" si="107"/>
        <v>0</v>
      </c>
      <c r="AI475">
        <f t="shared" si="108"/>
        <v>0</v>
      </c>
      <c r="AK475">
        <f>'EOS GE24-F23-WEBLOAD'!$AL471</f>
        <v>343528.20000000019</v>
      </c>
      <c r="AL475">
        <f>'GE24-F23-WEBLOAD'!$AL471</f>
        <v>337300.20000000019</v>
      </c>
      <c r="AM475">
        <f t="shared" si="109"/>
        <v>6228</v>
      </c>
      <c r="AO475">
        <f>'EOS GE25-F23-WEBLOAD'!AL471</f>
        <v>368630.50073903985</v>
      </c>
      <c r="AP475">
        <f>'GE25-F23-WEBLOAD'!AL471</f>
        <v>358479.50073903985</v>
      </c>
      <c r="AQ475">
        <f t="shared" si="110"/>
        <v>10151</v>
      </c>
      <c r="AS475" s="7"/>
    </row>
    <row r="476" spans="1:45" x14ac:dyDescent="0.25">
      <c r="A476">
        <v>4221</v>
      </c>
      <c r="B476">
        <v>7</v>
      </c>
      <c r="C476" t="s">
        <v>778</v>
      </c>
      <c r="D476" s="7">
        <f>'EOS GE24-F23-WEBLOAD'!H472</f>
        <v>1843032</v>
      </c>
      <c r="E476">
        <f>'GE24-F23-WEBLOAD'!H472</f>
        <v>1772027</v>
      </c>
      <c r="F476">
        <f t="shared" si="99"/>
        <v>71005</v>
      </c>
      <c r="H476" s="7">
        <f>'EOS GE24-F23-WEBLOAD'!N472</f>
        <v>0</v>
      </c>
      <c r="I476">
        <v>0</v>
      </c>
      <c r="J476">
        <f t="shared" si="100"/>
        <v>0</v>
      </c>
      <c r="K476" s="7"/>
      <c r="M476" s="7">
        <f>'EOS GE25-F23-WEBLOAD'!H472</f>
        <v>2536700</v>
      </c>
      <c r="N476">
        <f>'GE25-F23-WEBLOAD'!H472</f>
        <v>2391069</v>
      </c>
      <c r="O476">
        <f t="shared" si="101"/>
        <v>145631</v>
      </c>
      <c r="Q476" s="7">
        <f>'EOS GE25-F23-WEBLOAD'!N472</f>
        <v>0</v>
      </c>
      <c r="R476">
        <v>0</v>
      </c>
      <c r="S476">
        <f t="shared" si="102"/>
        <v>0</v>
      </c>
      <c r="T476" s="7"/>
      <c r="U476" s="7">
        <f>'EOS GE25-F23-WEBLOAD'!AA472</f>
        <v>0</v>
      </c>
      <c r="V476" s="7">
        <v>0</v>
      </c>
      <c r="W476" s="7">
        <f t="shared" si="103"/>
        <v>0</v>
      </c>
      <c r="X476" s="7">
        <f>'GE25-F23-WEBLOAD'!AA472</f>
        <v>0</v>
      </c>
      <c r="Y476" s="7">
        <f>'GE25-F23-WEBLOAD'!AI472</f>
        <v>0</v>
      </c>
      <c r="Z476" s="7">
        <f t="shared" si="104"/>
        <v>0</v>
      </c>
      <c r="AA476">
        <f t="shared" si="105"/>
        <v>0</v>
      </c>
      <c r="AC476" s="7">
        <f>'EOS GE24-F23-WEBLOAD'!AA472</f>
        <v>0</v>
      </c>
      <c r="AD476" s="7">
        <f>'EOS GE24-F23-WEBLOAD'!AI472</f>
        <v>0</v>
      </c>
      <c r="AE476" s="7">
        <f t="shared" si="106"/>
        <v>0</v>
      </c>
      <c r="AF476" s="7">
        <f>'GE24-F23-WEBLOAD'!AA472</f>
        <v>0</v>
      </c>
      <c r="AG476" s="7">
        <f>'GE24-F23-WEBLOAD'!AI472</f>
        <v>0</v>
      </c>
      <c r="AH476" s="7">
        <f t="shared" si="107"/>
        <v>0</v>
      </c>
      <c r="AI476">
        <f t="shared" si="108"/>
        <v>0</v>
      </c>
      <c r="AK476">
        <f>'EOS GE24-F23-WEBLOAD'!$AL472</f>
        <v>357540.60000000009</v>
      </c>
      <c r="AL476">
        <f>'GE24-F23-WEBLOAD'!$AL472</f>
        <v>347725.60000000009</v>
      </c>
      <c r="AM476">
        <f t="shared" si="109"/>
        <v>9815</v>
      </c>
      <c r="AO476">
        <f>'EOS GE25-F23-WEBLOAD'!AL472</f>
        <v>494989.00054731965</v>
      </c>
      <c r="AP476">
        <f>'GE25-F23-WEBLOAD'!AL472</f>
        <v>474765.00054731965</v>
      </c>
      <c r="AQ476">
        <f t="shared" si="110"/>
        <v>20224</v>
      </c>
      <c r="AS476" s="7"/>
    </row>
    <row r="477" spans="1:45" x14ac:dyDescent="0.25">
      <c r="A477">
        <v>4223</v>
      </c>
      <c r="B477">
        <v>7</v>
      </c>
      <c r="C477" t="s">
        <v>779</v>
      </c>
      <c r="D477" s="7">
        <f>'EOS GE24-F23-WEBLOAD'!H473</f>
        <v>1784500</v>
      </c>
      <c r="E477">
        <f>'GE24-F23-WEBLOAD'!H473</f>
        <v>1715750</v>
      </c>
      <c r="F477">
        <f t="shared" si="99"/>
        <v>68750</v>
      </c>
      <c r="H477" s="7">
        <f>'EOS GE24-F23-WEBLOAD'!N473</f>
        <v>22179</v>
      </c>
      <c r="I477">
        <v>20850</v>
      </c>
      <c r="J477">
        <f t="shared" si="100"/>
        <v>1329</v>
      </c>
      <c r="K477" s="7"/>
      <c r="M477" s="7">
        <f>'EOS GE25-F23-WEBLOAD'!H473</f>
        <v>1820250</v>
      </c>
      <c r="N477">
        <f>'GE25-F23-WEBLOAD'!H473</f>
        <v>1715750</v>
      </c>
      <c r="O477">
        <f t="shared" si="101"/>
        <v>104500</v>
      </c>
      <c r="Q477" s="7">
        <f>'EOS GE25-F23-WEBLOAD'!N473</f>
        <v>22477</v>
      </c>
      <c r="R477">
        <v>21216</v>
      </c>
      <c r="S477">
        <f t="shared" si="102"/>
        <v>1261</v>
      </c>
      <c r="T477" s="7"/>
      <c r="U477" s="7">
        <f>'EOS GE25-F23-WEBLOAD'!AA473</f>
        <v>0</v>
      </c>
      <c r="V477" s="7">
        <v>0</v>
      </c>
      <c r="W477" s="7">
        <f t="shared" si="103"/>
        <v>0</v>
      </c>
      <c r="X477" s="7">
        <f>'GE25-F23-WEBLOAD'!AA473</f>
        <v>0</v>
      </c>
      <c r="Y477" s="7">
        <f>'GE25-F23-WEBLOAD'!AI473</f>
        <v>0</v>
      </c>
      <c r="Z477" s="7">
        <f t="shared" si="104"/>
        <v>0</v>
      </c>
      <c r="AA477">
        <f t="shared" si="105"/>
        <v>0</v>
      </c>
      <c r="AC477" s="7">
        <f>'EOS GE24-F23-WEBLOAD'!AA473</f>
        <v>0</v>
      </c>
      <c r="AD477" s="7">
        <f>'EOS GE24-F23-WEBLOAD'!AI473</f>
        <v>0</v>
      </c>
      <c r="AE477" s="7">
        <f t="shared" si="106"/>
        <v>0</v>
      </c>
      <c r="AF477" s="7">
        <f>'GE24-F23-WEBLOAD'!AA473</f>
        <v>0</v>
      </c>
      <c r="AG477" s="7">
        <f>'GE24-F23-WEBLOAD'!AI473</f>
        <v>0</v>
      </c>
      <c r="AH477" s="7">
        <f t="shared" si="107"/>
        <v>0</v>
      </c>
      <c r="AI477">
        <f t="shared" si="108"/>
        <v>0</v>
      </c>
      <c r="AK477">
        <f>'EOS GE24-F23-WEBLOAD'!$AL473</f>
        <v>1334246</v>
      </c>
      <c r="AL477">
        <f>'GE24-F23-WEBLOAD'!$AL473</f>
        <v>1289639</v>
      </c>
      <c r="AM477">
        <f t="shared" si="109"/>
        <v>44607</v>
      </c>
      <c r="AO477">
        <f>'EOS GE25-F23-WEBLOAD'!AL473</f>
        <v>1288928.0903145699</v>
      </c>
      <c r="AP477">
        <f>'GE25-F23-WEBLOAD'!AL473</f>
        <v>1224264.0903145699</v>
      </c>
      <c r="AQ477">
        <f t="shared" si="110"/>
        <v>64664</v>
      </c>
      <c r="AS477" s="7"/>
    </row>
    <row r="478" spans="1:45" x14ac:dyDescent="0.25">
      <c r="A478">
        <v>4224</v>
      </c>
      <c r="B478">
        <v>7</v>
      </c>
      <c r="C478" t="s">
        <v>780</v>
      </c>
      <c r="D478" s="7">
        <f>'EOS GE24-F23-WEBLOAD'!H474</f>
        <v>1259143</v>
      </c>
      <c r="E478">
        <f>'GE24-F23-WEBLOAD'!H474</f>
        <v>1210633</v>
      </c>
      <c r="F478">
        <f t="shared" si="99"/>
        <v>48510</v>
      </c>
      <c r="H478" s="7">
        <f>'EOS GE24-F23-WEBLOAD'!N474</f>
        <v>28355</v>
      </c>
      <c r="I478">
        <v>26655</v>
      </c>
      <c r="J478">
        <f t="shared" si="100"/>
        <v>1700</v>
      </c>
      <c r="K478" s="7"/>
      <c r="M478" s="7">
        <f>'EOS GE25-F23-WEBLOAD'!H474</f>
        <v>1284368</v>
      </c>
      <c r="N478">
        <f>'GE25-F23-WEBLOAD'!H474</f>
        <v>1210633</v>
      </c>
      <c r="O478">
        <f t="shared" si="101"/>
        <v>73735</v>
      </c>
      <c r="Q478" s="7">
        <f>'EOS GE25-F23-WEBLOAD'!N474</f>
        <v>28736</v>
      </c>
      <c r="R478">
        <v>27123</v>
      </c>
      <c r="S478">
        <f t="shared" si="102"/>
        <v>1613</v>
      </c>
      <c r="T478" s="7"/>
      <c r="U478" s="7">
        <f>'EOS GE25-F23-WEBLOAD'!AA474</f>
        <v>0</v>
      </c>
      <c r="V478" s="7">
        <v>0</v>
      </c>
      <c r="W478" s="7">
        <f t="shared" si="103"/>
        <v>0</v>
      </c>
      <c r="X478" s="7">
        <f>'GE25-F23-WEBLOAD'!AA474</f>
        <v>0</v>
      </c>
      <c r="Y478" s="7">
        <f>'GE25-F23-WEBLOAD'!AI474</f>
        <v>0</v>
      </c>
      <c r="Z478" s="7">
        <f t="shared" si="104"/>
        <v>0</v>
      </c>
      <c r="AA478">
        <f t="shared" si="105"/>
        <v>0</v>
      </c>
      <c r="AC478" s="7">
        <f>'EOS GE24-F23-WEBLOAD'!AA474</f>
        <v>0</v>
      </c>
      <c r="AD478" s="7">
        <f>'EOS GE24-F23-WEBLOAD'!AI474</f>
        <v>0</v>
      </c>
      <c r="AE478" s="7">
        <f t="shared" si="106"/>
        <v>0</v>
      </c>
      <c r="AF478" s="7">
        <f>'GE24-F23-WEBLOAD'!AA474</f>
        <v>0</v>
      </c>
      <c r="AG478" s="7">
        <f>'GE24-F23-WEBLOAD'!AI474</f>
        <v>0</v>
      </c>
      <c r="AH478" s="7">
        <f t="shared" si="107"/>
        <v>0</v>
      </c>
      <c r="AI478">
        <f t="shared" si="108"/>
        <v>0</v>
      </c>
      <c r="AK478">
        <f>'EOS GE24-F23-WEBLOAD'!$AL474</f>
        <v>770279</v>
      </c>
      <c r="AL478">
        <f>'GE24-F23-WEBLOAD'!$AL474</f>
        <v>742501</v>
      </c>
      <c r="AM478">
        <f t="shared" si="109"/>
        <v>27778</v>
      </c>
      <c r="AO478">
        <f>'EOS GE25-F23-WEBLOAD'!AL474</f>
        <v>754621.85539580998</v>
      </c>
      <c r="AP478">
        <f>'GE25-F23-WEBLOAD'!AL474</f>
        <v>714052.85539580998</v>
      </c>
      <c r="AQ478">
        <f t="shared" si="110"/>
        <v>40569</v>
      </c>
      <c r="AS478" s="7"/>
    </row>
    <row r="479" spans="1:45" x14ac:dyDescent="0.25">
      <c r="A479">
        <v>4225</v>
      </c>
      <c r="B479">
        <v>7</v>
      </c>
      <c r="C479" t="s">
        <v>781</v>
      </c>
      <c r="D479" s="7">
        <f>'EOS GE24-F23-WEBLOAD'!H475</f>
        <v>3354860</v>
      </c>
      <c r="E479">
        <f>'GE24-F23-WEBLOAD'!H475</f>
        <v>3225610</v>
      </c>
      <c r="F479">
        <f t="shared" si="99"/>
        <v>129250</v>
      </c>
      <c r="H479" s="7">
        <f>'EOS GE24-F23-WEBLOAD'!N475</f>
        <v>0</v>
      </c>
      <c r="I479">
        <v>0</v>
      </c>
      <c r="J479">
        <f t="shared" si="100"/>
        <v>0</v>
      </c>
      <c r="K479" s="7"/>
      <c r="M479" s="7">
        <f>'EOS GE25-F23-WEBLOAD'!H475</f>
        <v>3422070</v>
      </c>
      <c r="N479">
        <f>'GE25-F23-WEBLOAD'!H475</f>
        <v>3225610</v>
      </c>
      <c r="O479">
        <f t="shared" si="101"/>
        <v>196460</v>
      </c>
      <c r="Q479" s="7">
        <f>'EOS GE25-F23-WEBLOAD'!N475</f>
        <v>0</v>
      </c>
      <c r="R479">
        <v>0</v>
      </c>
      <c r="S479">
        <f t="shared" si="102"/>
        <v>0</v>
      </c>
      <c r="T479" s="7"/>
      <c r="U479" s="7">
        <f>'EOS GE25-F23-WEBLOAD'!AA475</f>
        <v>0</v>
      </c>
      <c r="V479" s="7">
        <v>0</v>
      </c>
      <c r="W479" s="7">
        <f t="shared" si="103"/>
        <v>0</v>
      </c>
      <c r="X479" s="7">
        <f>'GE25-F23-WEBLOAD'!AA475</f>
        <v>0</v>
      </c>
      <c r="Y479" s="7">
        <f>'GE25-F23-WEBLOAD'!AI475</f>
        <v>0</v>
      </c>
      <c r="Z479" s="7">
        <f t="shared" si="104"/>
        <v>0</v>
      </c>
      <c r="AA479">
        <f t="shared" si="105"/>
        <v>0</v>
      </c>
      <c r="AC479" s="7">
        <f>'EOS GE24-F23-WEBLOAD'!AA475</f>
        <v>0</v>
      </c>
      <c r="AD479" s="7">
        <f>'EOS GE24-F23-WEBLOAD'!AI475</f>
        <v>0</v>
      </c>
      <c r="AE479" s="7">
        <f t="shared" si="106"/>
        <v>0</v>
      </c>
      <c r="AF479" s="7">
        <f>'GE24-F23-WEBLOAD'!AA475</f>
        <v>0</v>
      </c>
      <c r="AG479" s="7">
        <f>'GE24-F23-WEBLOAD'!AI475</f>
        <v>0</v>
      </c>
      <c r="AH479" s="7">
        <f t="shared" si="107"/>
        <v>0</v>
      </c>
      <c r="AI479">
        <f t="shared" si="108"/>
        <v>0</v>
      </c>
      <c r="AK479">
        <f>'EOS GE24-F23-WEBLOAD'!$AL475</f>
        <v>2342511</v>
      </c>
      <c r="AL479">
        <f>'GE24-F23-WEBLOAD'!$AL475</f>
        <v>2263738</v>
      </c>
      <c r="AM479">
        <f t="shared" si="109"/>
        <v>78773</v>
      </c>
      <c r="AO479">
        <f>'EOS GE25-F23-WEBLOAD'!AL475</f>
        <v>2424249.6098939301</v>
      </c>
      <c r="AP479">
        <f>'GE25-F23-WEBLOAD'!AL475</f>
        <v>2301715.6098939301</v>
      </c>
      <c r="AQ479">
        <f t="shared" si="110"/>
        <v>122534</v>
      </c>
      <c r="AS479" s="7"/>
    </row>
    <row r="480" spans="1:45" x14ac:dyDescent="0.25">
      <c r="A480">
        <v>4226</v>
      </c>
      <c r="B480">
        <v>7</v>
      </c>
      <c r="C480" t="s">
        <v>782</v>
      </c>
      <c r="D480" s="7">
        <f>'EOS GE24-F23-WEBLOAD'!H476</f>
        <v>1035010</v>
      </c>
      <c r="E480">
        <f>'GE24-F23-WEBLOAD'!H476</f>
        <v>995135</v>
      </c>
      <c r="F480">
        <f t="shared" si="99"/>
        <v>39875</v>
      </c>
      <c r="H480" s="7">
        <f>'EOS GE24-F23-WEBLOAD'!N476</f>
        <v>0</v>
      </c>
      <c r="I480">
        <v>0</v>
      </c>
      <c r="J480">
        <f t="shared" si="100"/>
        <v>0</v>
      </c>
      <c r="K480" s="7"/>
      <c r="M480" s="7">
        <f>'EOS GE25-F23-WEBLOAD'!H476</f>
        <v>1055745</v>
      </c>
      <c r="N480">
        <f>'GE25-F23-WEBLOAD'!H476</f>
        <v>995135</v>
      </c>
      <c r="O480">
        <f t="shared" si="101"/>
        <v>60610</v>
      </c>
      <c r="Q480" s="7">
        <f>'EOS GE25-F23-WEBLOAD'!N476</f>
        <v>0</v>
      </c>
      <c r="R480">
        <v>0</v>
      </c>
      <c r="S480">
        <f t="shared" si="102"/>
        <v>0</v>
      </c>
      <c r="T480" s="7"/>
      <c r="U480" s="7">
        <f>'EOS GE25-F23-WEBLOAD'!AA476</f>
        <v>0</v>
      </c>
      <c r="V480" s="7">
        <v>0</v>
      </c>
      <c r="W480" s="7">
        <f t="shared" si="103"/>
        <v>0</v>
      </c>
      <c r="X480" s="7">
        <f>'GE25-F23-WEBLOAD'!AA476</f>
        <v>0</v>
      </c>
      <c r="Y480" s="7">
        <f>'GE25-F23-WEBLOAD'!AI476</f>
        <v>0</v>
      </c>
      <c r="Z480" s="7">
        <f t="shared" si="104"/>
        <v>0</v>
      </c>
      <c r="AA480">
        <f t="shared" si="105"/>
        <v>0</v>
      </c>
      <c r="AC480" s="7">
        <f>'EOS GE24-F23-WEBLOAD'!AA476</f>
        <v>0</v>
      </c>
      <c r="AD480" s="7">
        <f>'EOS GE24-F23-WEBLOAD'!AI476</f>
        <v>0</v>
      </c>
      <c r="AE480" s="7">
        <f t="shared" si="106"/>
        <v>0</v>
      </c>
      <c r="AF480" s="7">
        <f>'GE24-F23-WEBLOAD'!AA476</f>
        <v>0</v>
      </c>
      <c r="AG480" s="7">
        <f>'GE24-F23-WEBLOAD'!AI476</f>
        <v>0</v>
      </c>
      <c r="AH480" s="7">
        <f t="shared" si="107"/>
        <v>0</v>
      </c>
      <c r="AI480">
        <f t="shared" si="108"/>
        <v>0</v>
      </c>
      <c r="AK480">
        <f>'EOS GE24-F23-WEBLOAD'!$AL476</f>
        <v>348732</v>
      </c>
      <c r="AL480">
        <f>'GE24-F23-WEBLOAD'!$AL476</f>
        <v>337258</v>
      </c>
      <c r="AM480">
        <f t="shared" si="109"/>
        <v>11474</v>
      </c>
      <c r="AO480">
        <f>'EOS GE25-F23-WEBLOAD'!AL476</f>
        <v>360506.49820620008</v>
      </c>
      <c r="AP480">
        <f>'GE25-F23-WEBLOAD'!AL476</f>
        <v>342656.49820620008</v>
      </c>
      <c r="AQ480">
        <f t="shared" si="110"/>
        <v>17850</v>
      </c>
      <c r="AS480" s="7"/>
    </row>
    <row r="481" spans="1:45" x14ac:dyDescent="0.25">
      <c r="A481">
        <v>4227</v>
      </c>
      <c r="B481">
        <v>7</v>
      </c>
      <c r="C481" t="s">
        <v>783</v>
      </c>
      <c r="D481" s="7">
        <f>'EOS GE24-F23-WEBLOAD'!H477</f>
        <v>2742420</v>
      </c>
      <c r="E481">
        <f>'GE24-F23-WEBLOAD'!H477</f>
        <v>2636765</v>
      </c>
      <c r="F481">
        <f t="shared" si="99"/>
        <v>105655</v>
      </c>
      <c r="H481" s="7">
        <f>'EOS GE24-F23-WEBLOAD'!N477</f>
        <v>44573</v>
      </c>
      <c r="I481">
        <v>41901</v>
      </c>
      <c r="J481">
        <f t="shared" si="100"/>
        <v>2672</v>
      </c>
      <c r="K481" s="7"/>
      <c r="M481" s="7">
        <f>'EOS GE25-F23-WEBLOAD'!H477</f>
        <v>2924050</v>
      </c>
      <c r="N481">
        <f>'GE25-F23-WEBLOAD'!H477</f>
        <v>2756181</v>
      </c>
      <c r="O481">
        <f t="shared" si="101"/>
        <v>167869</v>
      </c>
      <c r="Q481" s="7">
        <f>'EOS GE25-F23-WEBLOAD'!N477</f>
        <v>47218</v>
      </c>
      <c r="R481">
        <v>44567</v>
      </c>
      <c r="S481">
        <f t="shared" si="102"/>
        <v>2651</v>
      </c>
      <c r="T481" s="7"/>
      <c r="U481" s="7">
        <f>'EOS GE25-F23-WEBLOAD'!AA477</f>
        <v>0</v>
      </c>
      <c r="V481" s="7">
        <v>0</v>
      </c>
      <c r="W481" s="7">
        <f t="shared" si="103"/>
        <v>0</v>
      </c>
      <c r="X481" s="7">
        <f>'GE25-F23-WEBLOAD'!AA477</f>
        <v>0</v>
      </c>
      <c r="Y481" s="7">
        <f>'GE25-F23-WEBLOAD'!AI477</f>
        <v>0</v>
      </c>
      <c r="Z481" s="7">
        <f t="shared" si="104"/>
        <v>0</v>
      </c>
      <c r="AA481">
        <f t="shared" si="105"/>
        <v>0</v>
      </c>
      <c r="AC481" s="7">
        <f>'EOS GE24-F23-WEBLOAD'!AA477</f>
        <v>0</v>
      </c>
      <c r="AD481" s="7">
        <f>'EOS GE24-F23-WEBLOAD'!AI477</f>
        <v>0</v>
      </c>
      <c r="AE481" s="7">
        <f t="shared" si="106"/>
        <v>0</v>
      </c>
      <c r="AF481" s="7">
        <f>'GE24-F23-WEBLOAD'!AA477</f>
        <v>0</v>
      </c>
      <c r="AG481" s="7">
        <f>'GE24-F23-WEBLOAD'!AI477</f>
        <v>0</v>
      </c>
      <c r="AH481" s="7">
        <f t="shared" si="107"/>
        <v>0</v>
      </c>
      <c r="AI481">
        <f t="shared" si="108"/>
        <v>0</v>
      </c>
      <c r="AK481">
        <f>'EOS GE24-F23-WEBLOAD'!$AL477</f>
        <v>374105.79999999981</v>
      </c>
      <c r="AL481">
        <f>'GE24-F23-WEBLOAD'!$AL477</f>
        <v>367821.79999999981</v>
      </c>
      <c r="AM481">
        <f t="shared" si="109"/>
        <v>6284</v>
      </c>
      <c r="AO481">
        <f>'EOS GE25-F23-WEBLOAD'!AL477</f>
        <v>374052.92794792028</v>
      </c>
      <c r="AP481">
        <f>'GE25-F23-WEBLOAD'!AL477</f>
        <v>363682.92794792028</v>
      </c>
      <c r="AQ481">
        <f t="shared" si="110"/>
        <v>10370</v>
      </c>
      <c r="AS481" s="7"/>
    </row>
    <row r="482" spans="1:45" x14ac:dyDescent="0.25">
      <c r="A482">
        <v>4228</v>
      </c>
      <c r="B482">
        <v>7</v>
      </c>
      <c r="C482" t="s">
        <v>784</v>
      </c>
      <c r="D482" s="7">
        <f>'EOS GE24-F23-WEBLOAD'!H478</f>
        <v>6147246</v>
      </c>
      <c r="E482">
        <f>'GE24-F23-WEBLOAD'!H478</f>
        <v>5910416</v>
      </c>
      <c r="F482">
        <f t="shared" si="99"/>
        <v>236830</v>
      </c>
      <c r="H482" s="7">
        <f>'EOS GE24-F23-WEBLOAD'!N478</f>
        <v>0</v>
      </c>
      <c r="I482">
        <v>0</v>
      </c>
      <c r="J482">
        <f t="shared" si="100"/>
        <v>0</v>
      </c>
      <c r="K482" s="7"/>
      <c r="M482" s="7">
        <f>'EOS GE25-F23-WEBLOAD'!H478</f>
        <v>6270397</v>
      </c>
      <c r="N482">
        <f>'GE25-F23-WEBLOAD'!H478</f>
        <v>5910416</v>
      </c>
      <c r="O482">
        <f t="shared" si="101"/>
        <v>359981</v>
      </c>
      <c r="Q482" s="7">
        <f>'EOS GE25-F23-WEBLOAD'!N478</f>
        <v>0</v>
      </c>
      <c r="R482">
        <v>0</v>
      </c>
      <c r="S482">
        <f t="shared" si="102"/>
        <v>0</v>
      </c>
      <c r="T482" s="7"/>
      <c r="U482" s="7">
        <f>'EOS GE25-F23-WEBLOAD'!AA478</f>
        <v>0</v>
      </c>
      <c r="V482" s="7">
        <v>0</v>
      </c>
      <c r="W482" s="7">
        <f t="shared" si="103"/>
        <v>0</v>
      </c>
      <c r="X482" s="7">
        <f>'GE25-F23-WEBLOAD'!AA478</f>
        <v>0</v>
      </c>
      <c r="Y482" s="7">
        <f>'GE25-F23-WEBLOAD'!AI478</f>
        <v>0</v>
      </c>
      <c r="Z482" s="7">
        <f t="shared" si="104"/>
        <v>0</v>
      </c>
      <c r="AA482">
        <f t="shared" si="105"/>
        <v>0</v>
      </c>
      <c r="AC482" s="7">
        <f>'EOS GE24-F23-WEBLOAD'!AA478</f>
        <v>0</v>
      </c>
      <c r="AD482" s="7">
        <f>'EOS GE24-F23-WEBLOAD'!AI478</f>
        <v>0</v>
      </c>
      <c r="AE482" s="7">
        <f t="shared" si="106"/>
        <v>0</v>
      </c>
      <c r="AF482" s="7">
        <f>'GE24-F23-WEBLOAD'!AA478</f>
        <v>0</v>
      </c>
      <c r="AG482" s="7">
        <f>'GE24-F23-WEBLOAD'!AI478</f>
        <v>0</v>
      </c>
      <c r="AH482" s="7">
        <f t="shared" si="107"/>
        <v>0</v>
      </c>
      <c r="AI482">
        <f t="shared" si="108"/>
        <v>0</v>
      </c>
      <c r="AK482">
        <f>'EOS GE24-F23-WEBLOAD'!$AL478</f>
        <v>476807.40000000037</v>
      </c>
      <c r="AL482">
        <f>'GE24-F23-WEBLOAD'!$AL478</f>
        <v>474320.40000000037</v>
      </c>
      <c r="AM482">
        <f t="shared" si="109"/>
        <v>2487</v>
      </c>
      <c r="AO482">
        <f>'EOS GE25-F23-WEBLOAD'!AL478</f>
        <v>463453.05055491999</v>
      </c>
      <c r="AP482">
        <f>'GE25-F23-WEBLOAD'!AL478</f>
        <v>459607.05055491999</v>
      </c>
      <c r="AQ482">
        <f t="shared" si="110"/>
        <v>3846</v>
      </c>
      <c r="AS482" s="7"/>
    </row>
    <row r="483" spans="1:45" x14ac:dyDescent="0.25">
      <c r="A483">
        <v>4229</v>
      </c>
      <c r="B483">
        <v>7</v>
      </c>
      <c r="C483" t="s">
        <v>2168</v>
      </c>
      <c r="D483" s="7">
        <f>'EOS GE24-F23-WEBLOAD'!H479</f>
        <v>877974</v>
      </c>
      <c r="E483">
        <f>'GE24-F23-WEBLOAD'!H479</f>
        <v>844149</v>
      </c>
      <c r="F483">
        <f t="shared" si="99"/>
        <v>33825</v>
      </c>
      <c r="H483" s="7">
        <f>'EOS GE24-F23-WEBLOAD'!N479</f>
        <v>18456</v>
      </c>
      <c r="I483">
        <v>17349</v>
      </c>
      <c r="J483">
        <f t="shared" si="100"/>
        <v>1107</v>
      </c>
      <c r="K483" s="7"/>
      <c r="M483" s="7">
        <f>'EOS GE25-F23-WEBLOAD'!H479</f>
        <v>895563</v>
      </c>
      <c r="N483">
        <f>'GE25-F23-WEBLOAD'!H479</f>
        <v>844149</v>
      </c>
      <c r="O483">
        <f t="shared" si="101"/>
        <v>51414</v>
      </c>
      <c r="Q483" s="7">
        <f>'EOS GE25-F23-WEBLOAD'!N479</f>
        <v>18704</v>
      </c>
      <c r="R483">
        <v>17654</v>
      </c>
      <c r="S483">
        <f t="shared" si="102"/>
        <v>1050</v>
      </c>
      <c r="T483" s="7"/>
      <c r="U483" s="7">
        <f>'EOS GE25-F23-WEBLOAD'!AA479</f>
        <v>0</v>
      </c>
      <c r="V483" s="7">
        <v>0</v>
      </c>
      <c r="W483" s="7">
        <f t="shared" si="103"/>
        <v>0</v>
      </c>
      <c r="X483" s="7">
        <f>'GE25-F23-WEBLOAD'!AA479</f>
        <v>0</v>
      </c>
      <c r="Y483" s="7">
        <f>'GE25-F23-WEBLOAD'!AI479</f>
        <v>0</v>
      </c>
      <c r="Z483" s="7">
        <f t="shared" si="104"/>
        <v>0</v>
      </c>
      <c r="AA483">
        <f t="shared" si="105"/>
        <v>0</v>
      </c>
      <c r="AC483" s="7">
        <f>'EOS GE24-F23-WEBLOAD'!AA479</f>
        <v>0</v>
      </c>
      <c r="AD483" s="7">
        <f>'EOS GE24-F23-WEBLOAD'!AI479</f>
        <v>0</v>
      </c>
      <c r="AE483" s="7">
        <f t="shared" si="106"/>
        <v>0</v>
      </c>
      <c r="AF483" s="7">
        <f>'GE24-F23-WEBLOAD'!AA479</f>
        <v>0</v>
      </c>
      <c r="AG483" s="7">
        <f>'GE24-F23-WEBLOAD'!AI479</f>
        <v>0</v>
      </c>
      <c r="AH483" s="7">
        <f t="shared" si="107"/>
        <v>0</v>
      </c>
      <c r="AI483">
        <f t="shared" si="108"/>
        <v>0</v>
      </c>
      <c r="AK483">
        <f>'EOS GE24-F23-WEBLOAD'!$AL479</f>
        <v>88297</v>
      </c>
      <c r="AL483">
        <f>'GE24-F23-WEBLOAD'!$AL479</f>
        <v>87362</v>
      </c>
      <c r="AM483">
        <f t="shared" si="109"/>
        <v>935</v>
      </c>
      <c r="AO483">
        <f>'EOS GE25-F23-WEBLOAD'!AL479</f>
        <v>84876.295825690031</v>
      </c>
      <c r="AP483">
        <f>'GE25-F23-WEBLOAD'!AL479</f>
        <v>83678.295825690031</v>
      </c>
      <c r="AQ483">
        <f t="shared" si="110"/>
        <v>1198</v>
      </c>
      <c r="AS483" s="7"/>
    </row>
    <row r="484" spans="1:45" x14ac:dyDescent="0.25">
      <c r="A484">
        <v>4230</v>
      </c>
      <c r="B484">
        <v>7</v>
      </c>
      <c r="C484" t="s">
        <v>2169</v>
      </c>
      <c r="D484" s="7">
        <f>'EOS GE24-F23-WEBLOAD'!H480</f>
        <v>1427600</v>
      </c>
      <c r="E484">
        <f>'GE24-F23-WEBLOAD'!H480</f>
        <v>1372600</v>
      </c>
      <c r="F484">
        <f t="shared" si="99"/>
        <v>55000</v>
      </c>
      <c r="H484" s="7">
        <f>'EOS GE24-F23-WEBLOAD'!N480</f>
        <v>0</v>
      </c>
      <c r="I484">
        <v>0</v>
      </c>
      <c r="J484">
        <f t="shared" si="100"/>
        <v>0</v>
      </c>
      <c r="K484" s="7"/>
      <c r="M484" s="7">
        <f>'EOS GE25-F23-WEBLOAD'!H480</f>
        <v>2475540</v>
      </c>
      <c r="N484">
        <f>'GE25-F23-WEBLOAD'!H480</f>
        <v>2333420</v>
      </c>
      <c r="O484">
        <f t="shared" si="101"/>
        <v>142120</v>
      </c>
      <c r="Q484" s="7">
        <f>'EOS GE25-F23-WEBLOAD'!N480</f>
        <v>0</v>
      </c>
      <c r="R484">
        <v>0</v>
      </c>
      <c r="S484">
        <f t="shared" si="102"/>
        <v>0</v>
      </c>
      <c r="T484" s="7"/>
      <c r="U484" s="7">
        <f>'EOS GE25-F23-WEBLOAD'!AA480</f>
        <v>0</v>
      </c>
      <c r="V484" s="7">
        <v>0</v>
      </c>
      <c r="W484" s="7">
        <f t="shared" si="103"/>
        <v>0</v>
      </c>
      <c r="X484" s="7">
        <f>'GE25-F23-WEBLOAD'!AA480</f>
        <v>0</v>
      </c>
      <c r="Y484" s="7">
        <f>'GE25-F23-WEBLOAD'!AI480</f>
        <v>0</v>
      </c>
      <c r="Z484" s="7">
        <f t="shared" si="104"/>
        <v>0</v>
      </c>
      <c r="AA484">
        <f t="shared" si="105"/>
        <v>0</v>
      </c>
      <c r="AC484" s="7">
        <f>'EOS GE24-F23-WEBLOAD'!AA480</f>
        <v>0</v>
      </c>
      <c r="AD484" s="7">
        <f>'EOS GE24-F23-WEBLOAD'!AI480</f>
        <v>0</v>
      </c>
      <c r="AE484" s="7">
        <f t="shared" si="106"/>
        <v>0</v>
      </c>
      <c r="AF484" s="7">
        <f>'GE24-F23-WEBLOAD'!AA480</f>
        <v>0</v>
      </c>
      <c r="AG484" s="7">
        <f>'GE24-F23-WEBLOAD'!AI480</f>
        <v>0</v>
      </c>
      <c r="AH484" s="7">
        <f t="shared" si="107"/>
        <v>0</v>
      </c>
      <c r="AI484">
        <f t="shared" si="108"/>
        <v>0</v>
      </c>
      <c r="AK484">
        <f>'EOS GE24-F23-WEBLOAD'!$AL480</f>
        <v>518338</v>
      </c>
      <c r="AL484">
        <f>'GE24-F23-WEBLOAD'!$AL480</f>
        <v>501335</v>
      </c>
      <c r="AM484">
        <f t="shared" si="109"/>
        <v>17003</v>
      </c>
      <c r="AO484">
        <f>'EOS GE25-F23-WEBLOAD'!AL480</f>
        <v>873036.17405280005</v>
      </c>
      <c r="AP484">
        <f>'GE25-F23-WEBLOAD'!AL480</f>
        <v>827915.17405280005</v>
      </c>
      <c r="AQ484">
        <f t="shared" si="110"/>
        <v>45121</v>
      </c>
      <c r="AS484" s="7"/>
    </row>
    <row r="485" spans="1:45" x14ac:dyDescent="0.25">
      <c r="A485">
        <v>4231</v>
      </c>
      <c r="B485">
        <v>7</v>
      </c>
      <c r="C485" t="s">
        <v>787</v>
      </c>
      <c r="D485" s="7">
        <f>'EOS GE24-F23-WEBLOAD'!H481</f>
        <v>4275662</v>
      </c>
      <c r="E485">
        <f>'GE24-F23-WEBLOAD'!H481</f>
        <v>4110937</v>
      </c>
      <c r="F485">
        <f t="shared" si="99"/>
        <v>164725</v>
      </c>
      <c r="H485" s="7">
        <f>'EOS GE24-F23-WEBLOAD'!N481</f>
        <v>0</v>
      </c>
      <c r="I485">
        <v>0</v>
      </c>
      <c r="J485">
        <f t="shared" si="100"/>
        <v>0</v>
      </c>
      <c r="K485" s="7"/>
      <c r="M485" s="7">
        <f>'EOS GE25-F23-WEBLOAD'!H481</f>
        <v>4361319</v>
      </c>
      <c r="N485">
        <f>'GE25-F23-WEBLOAD'!H481</f>
        <v>4110937</v>
      </c>
      <c r="O485">
        <f t="shared" si="101"/>
        <v>250382</v>
      </c>
      <c r="Q485" s="7">
        <f>'EOS GE25-F23-WEBLOAD'!N481</f>
        <v>0</v>
      </c>
      <c r="R485">
        <v>0</v>
      </c>
      <c r="S485">
        <f t="shared" si="102"/>
        <v>0</v>
      </c>
      <c r="T485" s="7"/>
      <c r="U485" s="7">
        <f>'EOS GE25-F23-WEBLOAD'!AA481</f>
        <v>0</v>
      </c>
      <c r="V485" s="7">
        <v>0</v>
      </c>
      <c r="W485" s="7">
        <f t="shared" si="103"/>
        <v>0</v>
      </c>
      <c r="X485" s="7">
        <f>'GE25-F23-WEBLOAD'!AA481</f>
        <v>0</v>
      </c>
      <c r="Y485" s="7">
        <f>'GE25-F23-WEBLOAD'!AI481</f>
        <v>0</v>
      </c>
      <c r="Z485" s="7">
        <f t="shared" si="104"/>
        <v>0</v>
      </c>
      <c r="AA485">
        <f t="shared" si="105"/>
        <v>0</v>
      </c>
      <c r="AC485" s="7">
        <f>'EOS GE24-F23-WEBLOAD'!AA481</f>
        <v>0</v>
      </c>
      <c r="AD485" s="7">
        <f>'EOS GE24-F23-WEBLOAD'!AI481</f>
        <v>0</v>
      </c>
      <c r="AE485" s="7">
        <f t="shared" si="106"/>
        <v>0</v>
      </c>
      <c r="AF485" s="7">
        <f>'GE24-F23-WEBLOAD'!AA481</f>
        <v>0</v>
      </c>
      <c r="AG485" s="7">
        <f>'GE24-F23-WEBLOAD'!AI481</f>
        <v>0</v>
      </c>
      <c r="AH485" s="7">
        <f t="shared" si="107"/>
        <v>0</v>
      </c>
      <c r="AI485">
        <f t="shared" si="108"/>
        <v>0</v>
      </c>
      <c r="AK485">
        <f>'EOS GE24-F23-WEBLOAD'!$AL481</f>
        <v>1771653</v>
      </c>
      <c r="AL485">
        <f>'GE24-F23-WEBLOAD'!$AL481</f>
        <v>1714258</v>
      </c>
      <c r="AM485">
        <f t="shared" si="109"/>
        <v>57395</v>
      </c>
      <c r="AO485">
        <f>'EOS GE25-F23-WEBLOAD'!AL481</f>
        <v>1827129.7866466101</v>
      </c>
      <c r="AP485">
        <f>'GE25-F23-WEBLOAD'!AL481</f>
        <v>1737640.7866466101</v>
      </c>
      <c r="AQ485">
        <f t="shared" si="110"/>
        <v>89489</v>
      </c>
      <c r="AS485" s="7"/>
    </row>
    <row r="486" spans="1:45" x14ac:dyDescent="0.25">
      <c r="A486">
        <v>4232</v>
      </c>
      <c r="B486">
        <v>7</v>
      </c>
      <c r="C486" t="s">
        <v>788</v>
      </c>
      <c r="D486" s="7">
        <f>'EOS GE24-F23-WEBLOAD'!H482</f>
        <v>2748130</v>
      </c>
      <c r="E486">
        <f>'GE24-F23-WEBLOAD'!H482</f>
        <v>2642255</v>
      </c>
      <c r="F486">
        <f t="shared" si="99"/>
        <v>105875</v>
      </c>
      <c r="H486" s="7">
        <f>'EOS GE24-F23-WEBLOAD'!N482</f>
        <v>0</v>
      </c>
      <c r="I486">
        <v>0</v>
      </c>
      <c r="J486">
        <f t="shared" si="100"/>
        <v>0</v>
      </c>
      <c r="K486" s="7"/>
      <c r="M486" s="7">
        <f>'EOS GE25-F23-WEBLOAD'!H482</f>
        <v>2803185</v>
      </c>
      <c r="N486">
        <f>'GE25-F23-WEBLOAD'!H482</f>
        <v>2642255</v>
      </c>
      <c r="O486">
        <f t="shared" si="101"/>
        <v>160930</v>
      </c>
      <c r="Q486" s="7">
        <f>'EOS GE25-F23-WEBLOAD'!N482</f>
        <v>0</v>
      </c>
      <c r="R486">
        <v>0</v>
      </c>
      <c r="S486">
        <f t="shared" si="102"/>
        <v>0</v>
      </c>
      <c r="T486" s="7"/>
      <c r="U486" s="7">
        <f>'EOS GE25-F23-WEBLOAD'!AA482</f>
        <v>0</v>
      </c>
      <c r="V486" s="7">
        <v>0</v>
      </c>
      <c r="W486" s="7">
        <f t="shared" si="103"/>
        <v>0</v>
      </c>
      <c r="X486" s="7">
        <f>'GE25-F23-WEBLOAD'!AA482</f>
        <v>0</v>
      </c>
      <c r="Y486" s="7">
        <f>'GE25-F23-WEBLOAD'!AI482</f>
        <v>0</v>
      </c>
      <c r="Z486" s="7">
        <f t="shared" si="104"/>
        <v>0</v>
      </c>
      <c r="AA486">
        <f t="shared" si="105"/>
        <v>0</v>
      </c>
      <c r="AC486" s="7">
        <f>'EOS GE24-F23-WEBLOAD'!AA482</f>
        <v>0</v>
      </c>
      <c r="AD486" s="7">
        <f>'EOS GE24-F23-WEBLOAD'!AI482</f>
        <v>0</v>
      </c>
      <c r="AE486" s="7">
        <f t="shared" si="106"/>
        <v>0</v>
      </c>
      <c r="AF486" s="7">
        <f>'GE24-F23-WEBLOAD'!AA482</f>
        <v>0</v>
      </c>
      <c r="AG486" s="7">
        <f>'GE24-F23-WEBLOAD'!AI482</f>
        <v>0</v>
      </c>
      <c r="AH486" s="7">
        <f t="shared" si="107"/>
        <v>0</v>
      </c>
      <c r="AI486">
        <f t="shared" si="108"/>
        <v>0</v>
      </c>
      <c r="AK486">
        <f>'EOS GE24-F23-WEBLOAD'!$AL482</f>
        <v>1351375</v>
      </c>
      <c r="AL486">
        <f>'GE24-F23-WEBLOAD'!$AL482</f>
        <v>1301398</v>
      </c>
      <c r="AM486">
        <f t="shared" si="109"/>
        <v>49977</v>
      </c>
      <c r="AO486">
        <f>'EOS GE25-F23-WEBLOAD'!AL482</f>
        <v>1404642.2445437703</v>
      </c>
      <c r="AP486">
        <f>'GE25-F23-WEBLOAD'!AL482</f>
        <v>1326599.2445437699</v>
      </c>
      <c r="AQ486">
        <f t="shared" si="110"/>
        <v>78043.000000000466</v>
      </c>
      <c r="AS486" s="7"/>
    </row>
    <row r="487" spans="1:45" x14ac:dyDescent="0.25">
      <c r="A487">
        <v>4233</v>
      </c>
      <c r="B487">
        <v>7</v>
      </c>
      <c r="C487" t="s">
        <v>789</v>
      </c>
      <c r="D487" s="7">
        <f>'EOS GE24-F23-WEBLOAD'!H483</f>
        <v>1771652</v>
      </c>
      <c r="E487">
        <f>'GE24-F23-WEBLOAD'!H483</f>
        <v>1703397</v>
      </c>
      <c r="F487">
        <f t="shared" si="99"/>
        <v>68255</v>
      </c>
      <c r="H487" s="7">
        <f>'EOS GE24-F23-WEBLOAD'!N483</f>
        <v>4129</v>
      </c>
      <c r="I487">
        <v>3881</v>
      </c>
      <c r="J487">
        <f t="shared" si="100"/>
        <v>248</v>
      </c>
      <c r="K487" s="7"/>
      <c r="M487" s="7">
        <f>'EOS GE25-F23-WEBLOAD'!H483</f>
        <v>1807144</v>
      </c>
      <c r="N487">
        <f>'GE25-F23-WEBLOAD'!H483</f>
        <v>1703397</v>
      </c>
      <c r="O487">
        <f t="shared" si="101"/>
        <v>103747</v>
      </c>
      <c r="Q487" s="7">
        <f>'EOS GE25-F23-WEBLOAD'!N483</f>
        <v>4185</v>
      </c>
      <c r="R487">
        <v>3950</v>
      </c>
      <c r="S487">
        <f t="shared" si="102"/>
        <v>235</v>
      </c>
      <c r="T487" s="7"/>
      <c r="U487" s="7">
        <f>'EOS GE25-F23-WEBLOAD'!AA483</f>
        <v>0</v>
      </c>
      <c r="V487" s="7">
        <v>0</v>
      </c>
      <c r="W487" s="7">
        <f t="shared" si="103"/>
        <v>0</v>
      </c>
      <c r="X487" s="7">
        <f>'GE25-F23-WEBLOAD'!AA483</f>
        <v>0</v>
      </c>
      <c r="Y487" s="7">
        <f>'GE25-F23-WEBLOAD'!AI483</f>
        <v>0</v>
      </c>
      <c r="Z487" s="7">
        <f t="shared" si="104"/>
        <v>0</v>
      </c>
      <c r="AA487">
        <f t="shared" si="105"/>
        <v>0</v>
      </c>
      <c r="AC487" s="7">
        <f>'EOS GE24-F23-WEBLOAD'!AA483</f>
        <v>0</v>
      </c>
      <c r="AD487" s="7">
        <f>'EOS GE24-F23-WEBLOAD'!AI483</f>
        <v>0</v>
      </c>
      <c r="AE487" s="7">
        <f t="shared" si="106"/>
        <v>0</v>
      </c>
      <c r="AF487" s="7">
        <f>'GE24-F23-WEBLOAD'!AA483</f>
        <v>0</v>
      </c>
      <c r="AG487" s="7">
        <f>'GE24-F23-WEBLOAD'!AI483</f>
        <v>0</v>
      </c>
      <c r="AH487" s="7">
        <f t="shared" si="107"/>
        <v>0</v>
      </c>
      <c r="AI487">
        <f t="shared" si="108"/>
        <v>0</v>
      </c>
      <c r="AK487">
        <f>'EOS GE24-F23-WEBLOAD'!$AL483</f>
        <v>277519</v>
      </c>
      <c r="AL487">
        <f>'GE24-F23-WEBLOAD'!$AL483</f>
        <v>270386</v>
      </c>
      <c r="AM487">
        <f t="shared" si="109"/>
        <v>7133</v>
      </c>
      <c r="AO487">
        <f>'EOS GE25-F23-WEBLOAD'!AL483</f>
        <v>287703.59155472973</v>
      </c>
      <c r="AP487">
        <f>'GE25-F23-WEBLOAD'!AL483</f>
        <v>276504.59155472997</v>
      </c>
      <c r="AQ487">
        <f t="shared" si="110"/>
        <v>11198.999999999767</v>
      </c>
      <c r="AS487" s="7"/>
    </row>
    <row r="488" spans="1:45" x14ac:dyDescent="0.25">
      <c r="A488">
        <v>4237</v>
      </c>
      <c r="B488">
        <v>7</v>
      </c>
      <c r="C488" t="s">
        <v>2170</v>
      </c>
      <c r="D488" s="7">
        <f>'EOS GE24-F23-WEBLOAD'!H484</f>
        <v>738069</v>
      </c>
      <c r="E488">
        <f>'GE24-F23-WEBLOAD'!H484</f>
        <v>709634</v>
      </c>
      <c r="F488">
        <f t="shared" si="99"/>
        <v>28435</v>
      </c>
      <c r="H488" s="7">
        <f>'EOS GE24-F23-WEBLOAD'!N484</f>
        <v>0</v>
      </c>
      <c r="I488">
        <v>0</v>
      </c>
      <c r="J488">
        <f t="shared" si="100"/>
        <v>0</v>
      </c>
      <c r="K488" s="7"/>
      <c r="M488" s="7">
        <f>'EOS GE25-F23-WEBLOAD'!H484</f>
        <v>752855</v>
      </c>
      <c r="N488">
        <f>'GE25-F23-WEBLOAD'!H484</f>
        <v>709634</v>
      </c>
      <c r="O488">
        <f t="shared" si="101"/>
        <v>43221</v>
      </c>
      <c r="Q488" s="7">
        <f>'EOS GE25-F23-WEBLOAD'!N484</f>
        <v>0</v>
      </c>
      <c r="R488">
        <v>0</v>
      </c>
      <c r="S488">
        <f t="shared" si="102"/>
        <v>0</v>
      </c>
      <c r="T488" s="7"/>
      <c r="U488" s="7">
        <f>'EOS GE25-F23-WEBLOAD'!AA484</f>
        <v>0</v>
      </c>
      <c r="V488" s="7">
        <v>0</v>
      </c>
      <c r="W488" s="7">
        <f t="shared" si="103"/>
        <v>0</v>
      </c>
      <c r="X488" s="7">
        <f>'GE25-F23-WEBLOAD'!AA484</f>
        <v>0</v>
      </c>
      <c r="Y488" s="7">
        <f>'GE25-F23-WEBLOAD'!AI484</f>
        <v>0</v>
      </c>
      <c r="Z488" s="7">
        <f t="shared" si="104"/>
        <v>0</v>
      </c>
      <c r="AA488">
        <f t="shared" si="105"/>
        <v>0</v>
      </c>
      <c r="AC488" s="7">
        <f>'EOS GE24-F23-WEBLOAD'!AA484</f>
        <v>0</v>
      </c>
      <c r="AD488" s="7">
        <f>'EOS GE24-F23-WEBLOAD'!AI484</f>
        <v>0</v>
      </c>
      <c r="AE488" s="7">
        <f t="shared" si="106"/>
        <v>0</v>
      </c>
      <c r="AF488" s="7">
        <f>'GE24-F23-WEBLOAD'!AA484</f>
        <v>0</v>
      </c>
      <c r="AG488" s="7">
        <f>'GE24-F23-WEBLOAD'!AI484</f>
        <v>0</v>
      </c>
      <c r="AH488" s="7">
        <f t="shared" si="107"/>
        <v>0</v>
      </c>
      <c r="AI488">
        <f t="shared" si="108"/>
        <v>0</v>
      </c>
      <c r="AK488">
        <f>'EOS GE24-F23-WEBLOAD'!$AL484</f>
        <v>523251.80000000005</v>
      </c>
      <c r="AL488">
        <f>'GE24-F23-WEBLOAD'!$AL484</f>
        <v>504205.80000000005</v>
      </c>
      <c r="AM488">
        <f t="shared" si="109"/>
        <v>19046</v>
      </c>
      <c r="AO488">
        <f>'EOS GE25-F23-WEBLOAD'!AL484</f>
        <v>471654.53033474996</v>
      </c>
      <c r="AP488">
        <f>'GE25-F23-WEBLOAD'!AL484</f>
        <v>445957.53033474996</v>
      </c>
      <c r="AQ488">
        <f t="shared" si="110"/>
        <v>25697</v>
      </c>
      <c r="AS488" s="7"/>
    </row>
    <row r="489" spans="1:45" x14ac:dyDescent="0.25">
      <c r="A489">
        <v>4238</v>
      </c>
      <c r="B489">
        <v>7</v>
      </c>
      <c r="C489" t="s">
        <v>791</v>
      </c>
      <c r="D489" s="7">
        <f>'EOS GE24-F23-WEBLOAD'!H485</f>
        <v>810877</v>
      </c>
      <c r="E489">
        <f>'GE24-F23-WEBLOAD'!H485</f>
        <v>779637</v>
      </c>
      <c r="F489">
        <f t="shared" si="99"/>
        <v>31240</v>
      </c>
      <c r="H489" s="7">
        <f>'EOS GE24-F23-WEBLOAD'!N485</f>
        <v>4165</v>
      </c>
      <c r="I489">
        <v>3915</v>
      </c>
      <c r="J489">
        <f t="shared" si="100"/>
        <v>250</v>
      </c>
      <c r="K489" s="7"/>
      <c r="M489" s="7">
        <f>'EOS GE25-F23-WEBLOAD'!H485</f>
        <v>827122</v>
      </c>
      <c r="N489">
        <f>'GE25-F23-WEBLOAD'!H485</f>
        <v>779637</v>
      </c>
      <c r="O489">
        <f t="shared" si="101"/>
        <v>47485</v>
      </c>
      <c r="Q489" s="7">
        <f>'EOS GE25-F23-WEBLOAD'!N485</f>
        <v>4221</v>
      </c>
      <c r="R489">
        <v>3984</v>
      </c>
      <c r="S489">
        <f t="shared" si="102"/>
        <v>237</v>
      </c>
      <c r="T489" s="7"/>
      <c r="U489" s="7">
        <f>'EOS GE25-F23-WEBLOAD'!AA485</f>
        <v>0</v>
      </c>
      <c r="V489" s="7">
        <v>0</v>
      </c>
      <c r="W489" s="7">
        <f t="shared" si="103"/>
        <v>0</v>
      </c>
      <c r="X489" s="7">
        <f>'GE25-F23-WEBLOAD'!AA485</f>
        <v>0</v>
      </c>
      <c r="Y489" s="7">
        <f>'GE25-F23-WEBLOAD'!AI485</f>
        <v>0</v>
      </c>
      <c r="Z489" s="7">
        <f t="shared" si="104"/>
        <v>0</v>
      </c>
      <c r="AA489">
        <f t="shared" si="105"/>
        <v>0</v>
      </c>
      <c r="AC489" s="7">
        <f>'EOS GE24-F23-WEBLOAD'!AA485</f>
        <v>0</v>
      </c>
      <c r="AD489" s="7">
        <f>'EOS GE24-F23-WEBLOAD'!AI485</f>
        <v>0</v>
      </c>
      <c r="AE489" s="7">
        <f t="shared" si="106"/>
        <v>0</v>
      </c>
      <c r="AF489" s="7">
        <f>'GE24-F23-WEBLOAD'!AA485</f>
        <v>0</v>
      </c>
      <c r="AG489" s="7">
        <f>'GE24-F23-WEBLOAD'!AI485</f>
        <v>0</v>
      </c>
      <c r="AH489" s="7">
        <f t="shared" si="107"/>
        <v>0</v>
      </c>
      <c r="AI489">
        <f t="shared" si="108"/>
        <v>0</v>
      </c>
      <c r="AK489">
        <f>'EOS GE24-F23-WEBLOAD'!$AL485</f>
        <v>149774.80000000005</v>
      </c>
      <c r="AL489">
        <f>'GE24-F23-WEBLOAD'!$AL485</f>
        <v>145711.80000000005</v>
      </c>
      <c r="AM489">
        <f t="shared" si="109"/>
        <v>4063</v>
      </c>
      <c r="AO489">
        <f>'EOS GE25-F23-WEBLOAD'!AL485</f>
        <v>153866.76342347998</v>
      </c>
      <c r="AP489">
        <f>'GE25-F23-WEBLOAD'!AL485</f>
        <v>147585.76342347998</v>
      </c>
      <c r="AQ489">
        <f t="shared" si="110"/>
        <v>6281</v>
      </c>
      <c r="AS489" s="7"/>
    </row>
    <row r="490" spans="1:45" x14ac:dyDescent="0.25">
      <c r="A490">
        <v>4239</v>
      </c>
      <c r="B490">
        <v>7</v>
      </c>
      <c r="C490" t="s">
        <v>792</v>
      </c>
      <c r="D490" s="7">
        <f>'EOS GE24-F23-WEBLOAD'!H486</f>
        <v>1684568</v>
      </c>
      <c r="E490">
        <f>'GE24-F23-WEBLOAD'!H486</f>
        <v>1619668</v>
      </c>
      <c r="F490">
        <f t="shared" si="99"/>
        <v>64900</v>
      </c>
      <c r="H490" s="7">
        <f>'EOS GE24-F23-WEBLOAD'!N486</f>
        <v>0</v>
      </c>
      <c r="I490">
        <v>0</v>
      </c>
      <c r="J490">
        <f t="shared" si="100"/>
        <v>0</v>
      </c>
      <c r="K490" s="7"/>
      <c r="M490" s="7">
        <f>'EOS GE25-F23-WEBLOAD'!H486</f>
        <v>1718316</v>
      </c>
      <c r="N490">
        <f>'GE25-F23-WEBLOAD'!H486</f>
        <v>1619668</v>
      </c>
      <c r="O490">
        <f t="shared" si="101"/>
        <v>98648</v>
      </c>
      <c r="Q490" s="7">
        <f>'EOS GE25-F23-WEBLOAD'!N486</f>
        <v>0</v>
      </c>
      <c r="R490">
        <v>0</v>
      </c>
      <c r="S490">
        <f t="shared" si="102"/>
        <v>0</v>
      </c>
      <c r="T490" s="7"/>
      <c r="U490" s="7">
        <f>'EOS GE25-F23-WEBLOAD'!AA486</f>
        <v>0</v>
      </c>
      <c r="V490" s="7">
        <v>0</v>
      </c>
      <c r="W490" s="7">
        <f t="shared" si="103"/>
        <v>0</v>
      </c>
      <c r="X490" s="7">
        <f>'GE25-F23-WEBLOAD'!AA486</f>
        <v>0</v>
      </c>
      <c r="Y490" s="7">
        <f>'GE25-F23-WEBLOAD'!AI486</f>
        <v>0</v>
      </c>
      <c r="Z490" s="7">
        <f t="shared" si="104"/>
        <v>0</v>
      </c>
      <c r="AA490">
        <f t="shared" si="105"/>
        <v>0</v>
      </c>
      <c r="AC490" s="7">
        <f>'EOS GE24-F23-WEBLOAD'!AA486</f>
        <v>0</v>
      </c>
      <c r="AD490" s="7">
        <f>'EOS GE24-F23-WEBLOAD'!AI486</f>
        <v>0</v>
      </c>
      <c r="AE490" s="7">
        <f t="shared" si="106"/>
        <v>0</v>
      </c>
      <c r="AF490" s="7">
        <f>'GE24-F23-WEBLOAD'!AA486</f>
        <v>0</v>
      </c>
      <c r="AG490" s="7">
        <f>'GE24-F23-WEBLOAD'!AI486</f>
        <v>0</v>
      </c>
      <c r="AH490" s="7">
        <f t="shared" si="107"/>
        <v>0</v>
      </c>
      <c r="AI490">
        <f t="shared" si="108"/>
        <v>0</v>
      </c>
      <c r="AK490">
        <f>'EOS GE24-F23-WEBLOAD'!$AL486</f>
        <v>777322</v>
      </c>
      <c r="AL490">
        <f>'GE24-F23-WEBLOAD'!$AL486</f>
        <v>754929</v>
      </c>
      <c r="AM490">
        <f t="shared" si="109"/>
        <v>22393</v>
      </c>
      <c r="AO490">
        <f>'EOS GE25-F23-WEBLOAD'!AL486</f>
        <v>803465.43586738966</v>
      </c>
      <c r="AP490">
        <f>'GE25-F23-WEBLOAD'!AL486</f>
        <v>768631.43586738966</v>
      </c>
      <c r="AQ490">
        <f t="shared" si="110"/>
        <v>34834</v>
      </c>
      <c r="AS490" s="7"/>
    </row>
    <row r="491" spans="1:45" x14ac:dyDescent="0.25">
      <c r="A491">
        <v>4240</v>
      </c>
      <c r="B491">
        <v>7</v>
      </c>
      <c r="C491" t="s">
        <v>793</v>
      </c>
      <c r="D491" s="7">
        <f>'EOS GE24-F23-WEBLOAD'!H487</f>
        <v>2840924</v>
      </c>
      <c r="E491">
        <f>'GE24-F23-WEBLOAD'!H487</f>
        <v>2731474</v>
      </c>
      <c r="F491">
        <f t="shared" si="99"/>
        <v>109450</v>
      </c>
      <c r="H491" s="7">
        <f>'EOS GE24-F23-WEBLOAD'!N487</f>
        <v>0</v>
      </c>
      <c r="I491">
        <v>0</v>
      </c>
      <c r="J491">
        <f t="shared" si="100"/>
        <v>0</v>
      </c>
      <c r="K491" s="7"/>
      <c r="M491" s="7">
        <f>'EOS GE25-F23-WEBLOAD'!H487</f>
        <v>2897838</v>
      </c>
      <c r="N491">
        <f>'GE25-F23-WEBLOAD'!H487</f>
        <v>2731474</v>
      </c>
      <c r="O491">
        <f t="shared" si="101"/>
        <v>166364</v>
      </c>
      <c r="Q491" s="7">
        <f>'EOS GE25-F23-WEBLOAD'!N487</f>
        <v>0</v>
      </c>
      <c r="R491">
        <v>0</v>
      </c>
      <c r="S491">
        <f t="shared" si="102"/>
        <v>0</v>
      </c>
      <c r="T491" s="7"/>
      <c r="U491" s="7">
        <f>'EOS GE25-F23-WEBLOAD'!AA487</f>
        <v>0</v>
      </c>
      <c r="V491" s="7">
        <v>0</v>
      </c>
      <c r="W491" s="7">
        <f t="shared" si="103"/>
        <v>0</v>
      </c>
      <c r="X491" s="7">
        <f>'GE25-F23-WEBLOAD'!AA487</f>
        <v>0</v>
      </c>
      <c r="Y491" s="7">
        <f>'GE25-F23-WEBLOAD'!AI487</f>
        <v>0</v>
      </c>
      <c r="Z491" s="7">
        <f t="shared" si="104"/>
        <v>0</v>
      </c>
      <c r="AA491">
        <f t="shared" si="105"/>
        <v>0</v>
      </c>
      <c r="AC491" s="7">
        <f>'EOS GE24-F23-WEBLOAD'!AA487</f>
        <v>0</v>
      </c>
      <c r="AD491" s="7">
        <f>'EOS GE24-F23-WEBLOAD'!AI487</f>
        <v>0</v>
      </c>
      <c r="AE491" s="7">
        <f t="shared" si="106"/>
        <v>0</v>
      </c>
      <c r="AF491" s="7">
        <f>'GE24-F23-WEBLOAD'!AA487</f>
        <v>0</v>
      </c>
      <c r="AG491" s="7">
        <f>'GE24-F23-WEBLOAD'!AI487</f>
        <v>0</v>
      </c>
      <c r="AH491" s="7">
        <f t="shared" si="107"/>
        <v>0</v>
      </c>
      <c r="AI491">
        <f t="shared" si="108"/>
        <v>0</v>
      </c>
      <c r="AK491">
        <f>'EOS GE24-F23-WEBLOAD'!$AL487</f>
        <v>2449385</v>
      </c>
      <c r="AL491">
        <f>'GE24-F23-WEBLOAD'!$AL487</f>
        <v>2363818</v>
      </c>
      <c r="AM491">
        <f t="shared" si="109"/>
        <v>85567</v>
      </c>
      <c r="AO491">
        <f>'EOS GE25-F23-WEBLOAD'!AL487</f>
        <v>2376707.5915253107</v>
      </c>
      <c r="AP491">
        <f>'GE25-F23-WEBLOAD'!AL487</f>
        <v>2252275.5915253107</v>
      </c>
      <c r="AQ491">
        <f t="shared" si="110"/>
        <v>124432</v>
      </c>
      <c r="AS491" s="7"/>
    </row>
    <row r="492" spans="1:45" x14ac:dyDescent="0.25">
      <c r="A492">
        <v>4243</v>
      </c>
      <c r="B492">
        <v>7</v>
      </c>
      <c r="C492" t="s">
        <v>794</v>
      </c>
      <c r="D492" s="7">
        <f>'EOS GE24-F23-WEBLOAD'!H488</f>
        <v>2326988</v>
      </c>
      <c r="E492">
        <f>'GE24-F23-WEBLOAD'!H488</f>
        <v>2237338</v>
      </c>
      <c r="F492">
        <f t="shared" si="99"/>
        <v>89650</v>
      </c>
      <c r="H492" s="7">
        <f>'EOS GE24-F23-WEBLOAD'!N488</f>
        <v>0</v>
      </c>
      <c r="I492">
        <v>0</v>
      </c>
      <c r="J492">
        <f t="shared" si="100"/>
        <v>0</v>
      </c>
      <c r="K492" s="7"/>
      <c r="M492" s="7">
        <f>'EOS GE25-F23-WEBLOAD'!H488</f>
        <v>2373606</v>
      </c>
      <c r="N492">
        <f>'GE25-F23-WEBLOAD'!H488</f>
        <v>2237338</v>
      </c>
      <c r="O492">
        <f t="shared" si="101"/>
        <v>136268</v>
      </c>
      <c r="Q492" s="7">
        <f>'EOS GE25-F23-WEBLOAD'!N488</f>
        <v>0</v>
      </c>
      <c r="R492">
        <v>0</v>
      </c>
      <c r="S492">
        <f t="shared" si="102"/>
        <v>0</v>
      </c>
      <c r="T492" s="7"/>
      <c r="U492" s="7">
        <f>'EOS GE25-F23-WEBLOAD'!AA488</f>
        <v>0</v>
      </c>
      <c r="V492" s="7">
        <v>0</v>
      </c>
      <c r="W492" s="7">
        <f t="shared" si="103"/>
        <v>0</v>
      </c>
      <c r="X492" s="7">
        <f>'GE25-F23-WEBLOAD'!AA488</f>
        <v>0</v>
      </c>
      <c r="Y492" s="7">
        <f>'GE25-F23-WEBLOAD'!AI488</f>
        <v>0</v>
      </c>
      <c r="Z492" s="7">
        <f t="shared" si="104"/>
        <v>0</v>
      </c>
      <c r="AA492">
        <f t="shared" si="105"/>
        <v>0</v>
      </c>
      <c r="AC492" s="7">
        <f>'EOS GE24-F23-WEBLOAD'!AA488</f>
        <v>0</v>
      </c>
      <c r="AD492" s="7">
        <f>'EOS GE24-F23-WEBLOAD'!AI488</f>
        <v>0</v>
      </c>
      <c r="AE492" s="7">
        <f t="shared" si="106"/>
        <v>0</v>
      </c>
      <c r="AF492" s="7">
        <f>'GE24-F23-WEBLOAD'!AA488</f>
        <v>0</v>
      </c>
      <c r="AG492" s="7">
        <f>'GE24-F23-WEBLOAD'!AI488</f>
        <v>0</v>
      </c>
      <c r="AH492" s="7">
        <f t="shared" si="107"/>
        <v>0</v>
      </c>
      <c r="AI492">
        <f t="shared" si="108"/>
        <v>0</v>
      </c>
      <c r="AK492">
        <f>'EOS GE24-F23-WEBLOAD'!$AL488</f>
        <v>697496</v>
      </c>
      <c r="AL492">
        <f>'GE24-F23-WEBLOAD'!$AL488</f>
        <v>675563</v>
      </c>
      <c r="AM492">
        <f t="shared" si="109"/>
        <v>21933</v>
      </c>
      <c r="AO492">
        <f>'EOS GE25-F23-WEBLOAD'!AL488</f>
        <v>724848.20228070021</v>
      </c>
      <c r="AP492">
        <f>'GE25-F23-WEBLOAD'!AL488</f>
        <v>690532.20228070021</v>
      </c>
      <c r="AQ492">
        <f t="shared" si="110"/>
        <v>34316</v>
      </c>
      <c r="AS492" s="7"/>
    </row>
    <row r="493" spans="1:45" x14ac:dyDescent="0.25">
      <c r="A493">
        <v>4244</v>
      </c>
      <c r="B493">
        <v>7</v>
      </c>
      <c r="C493" t="s">
        <v>795</v>
      </c>
      <c r="D493" s="7">
        <f>'EOS GE24-F23-WEBLOAD'!H489</f>
        <v>3254928</v>
      </c>
      <c r="E493">
        <f>'GE24-F23-WEBLOAD'!H489</f>
        <v>3129528</v>
      </c>
      <c r="F493">
        <f t="shared" si="99"/>
        <v>125400</v>
      </c>
      <c r="H493" s="7">
        <f>'EOS GE24-F23-WEBLOAD'!N489</f>
        <v>0</v>
      </c>
      <c r="I493">
        <v>0</v>
      </c>
      <c r="J493">
        <f t="shared" si="100"/>
        <v>0</v>
      </c>
      <c r="K493" s="7"/>
      <c r="M493" s="7">
        <f>'EOS GE25-F23-WEBLOAD'!H489</f>
        <v>3320136</v>
      </c>
      <c r="N493">
        <f>'GE25-F23-WEBLOAD'!H489</f>
        <v>3129528</v>
      </c>
      <c r="O493">
        <f t="shared" si="101"/>
        <v>190608</v>
      </c>
      <c r="Q493" s="7">
        <f>'EOS GE25-F23-WEBLOAD'!N489</f>
        <v>0</v>
      </c>
      <c r="R493">
        <v>0</v>
      </c>
      <c r="S493">
        <f t="shared" si="102"/>
        <v>0</v>
      </c>
      <c r="T493" s="7"/>
      <c r="U493" s="7">
        <f>'EOS GE25-F23-WEBLOAD'!AA489</f>
        <v>0</v>
      </c>
      <c r="V493" s="7">
        <v>0</v>
      </c>
      <c r="W493" s="7">
        <f t="shared" si="103"/>
        <v>0</v>
      </c>
      <c r="X493" s="7">
        <f>'GE25-F23-WEBLOAD'!AA489</f>
        <v>0</v>
      </c>
      <c r="Y493" s="7">
        <f>'GE25-F23-WEBLOAD'!AI489</f>
        <v>0</v>
      </c>
      <c r="Z493" s="7">
        <f t="shared" si="104"/>
        <v>0</v>
      </c>
      <c r="AA493">
        <f t="shared" si="105"/>
        <v>0</v>
      </c>
      <c r="AC493" s="7">
        <f>'EOS GE24-F23-WEBLOAD'!AA489</f>
        <v>0</v>
      </c>
      <c r="AD493" s="7">
        <f>'EOS GE24-F23-WEBLOAD'!AI489</f>
        <v>0</v>
      </c>
      <c r="AE493" s="7">
        <f t="shared" si="106"/>
        <v>0</v>
      </c>
      <c r="AF493" s="7">
        <f>'GE24-F23-WEBLOAD'!AA489</f>
        <v>0</v>
      </c>
      <c r="AG493" s="7">
        <f>'GE24-F23-WEBLOAD'!AI489</f>
        <v>0</v>
      </c>
      <c r="AH493" s="7">
        <f t="shared" si="107"/>
        <v>0</v>
      </c>
      <c r="AI493">
        <f t="shared" si="108"/>
        <v>0</v>
      </c>
      <c r="AK493">
        <f>'EOS GE24-F23-WEBLOAD'!$AL489</f>
        <v>357378</v>
      </c>
      <c r="AL493">
        <f>'GE24-F23-WEBLOAD'!$AL489</f>
        <v>351609</v>
      </c>
      <c r="AM493">
        <f t="shared" si="109"/>
        <v>5769</v>
      </c>
      <c r="AO493">
        <f>'EOS GE25-F23-WEBLOAD'!AL489</f>
        <v>361670.03854939993</v>
      </c>
      <c r="AP493">
        <f>'GE25-F23-WEBLOAD'!AL489</f>
        <v>352466.03854939993</v>
      </c>
      <c r="AQ493">
        <f t="shared" si="110"/>
        <v>9204</v>
      </c>
      <c r="AS493" s="7"/>
    </row>
    <row r="494" spans="1:45" x14ac:dyDescent="0.25">
      <c r="A494">
        <v>4250</v>
      </c>
      <c r="B494">
        <v>7</v>
      </c>
      <c r="C494" t="s">
        <v>796</v>
      </c>
      <c r="D494" s="7">
        <f>'EOS GE24-F23-WEBLOAD'!H490</f>
        <v>4799591</v>
      </c>
      <c r="E494">
        <f>'GE24-F23-WEBLOAD'!H490</f>
        <v>4614681</v>
      </c>
      <c r="F494">
        <f t="shared" si="99"/>
        <v>184910</v>
      </c>
      <c r="H494" s="7">
        <f>'EOS GE24-F23-WEBLOAD'!N490</f>
        <v>59654</v>
      </c>
      <c r="I494">
        <v>56077</v>
      </c>
      <c r="J494">
        <f t="shared" si="100"/>
        <v>3577</v>
      </c>
      <c r="K494" s="7"/>
      <c r="M494" s="7">
        <f>'EOS GE25-F23-WEBLOAD'!H490</f>
        <v>5351535</v>
      </c>
      <c r="N494">
        <f>'GE25-F23-WEBLOAD'!H490</f>
        <v>5044305</v>
      </c>
      <c r="O494">
        <f t="shared" si="101"/>
        <v>307230</v>
      </c>
      <c r="Q494" s="7">
        <f>'EOS GE25-F23-WEBLOAD'!N490</f>
        <v>66084</v>
      </c>
      <c r="R494">
        <v>62374</v>
      </c>
      <c r="S494">
        <f t="shared" si="102"/>
        <v>3710</v>
      </c>
      <c r="T494" s="7"/>
      <c r="U494" s="7">
        <f>'EOS GE25-F23-WEBLOAD'!AA490</f>
        <v>0</v>
      </c>
      <c r="V494" s="7">
        <v>0</v>
      </c>
      <c r="W494" s="7">
        <f t="shared" si="103"/>
        <v>0</v>
      </c>
      <c r="X494" s="7">
        <f>'GE25-F23-WEBLOAD'!AA490</f>
        <v>0</v>
      </c>
      <c r="Y494" s="7">
        <f>'GE25-F23-WEBLOAD'!AI490</f>
        <v>0</v>
      </c>
      <c r="Z494" s="7">
        <f t="shared" si="104"/>
        <v>0</v>
      </c>
      <c r="AA494">
        <f t="shared" si="105"/>
        <v>0</v>
      </c>
      <c r="AC494" s="7">
        <f>'EOS GE24-F23-WEBLOAD'!AA490</f>
        <v>0</v>
      </c>
      <c r="AD494" s="7">
        <f>'EOS GE24-F23-WEBLOAD'!AI490</f>
        <v>0</v>
      </c>
      <c r="AE494" s="7">
        <f t="shared" si="106"/>
        <v>0</v>
      </c>
      <c r="AF494" s="7">
        <f>'GE24-F23-WEBLOAD'!AA490</f>
        <v>0</v>
      </c>
      <c r="AG494" s="7">
        <f>'GE24-F23-WEBLOAD'!AI490</f>
        <v>0</v>
      </c>
      <c r="AH494" s="7">
        <f t="shared" si="107"/>
        <v>0</v>
      </c>
      <c r="AI494">
        <f t="shared" si="108"/>
        <v>0</v>
      </c>
      <c r="AK494">
        <f>'EOS GE24-F23-WEBLOAD'!$AL490</f>
        <v>1751888.2000000002</v>
      </c>
      <c r="AL494">
        <f>'GE24-F23-WEBLOAD'!$AL490</f>
        <v>1699309.2000000002</v>
      </c>
      <c r="AM494">
        <f t="shared" si="109"/>
        <v>52579</v>
      </c>
      <c r="AO494">
        <f>'EOS GE25-F23-WEBLOAD'!AL490</f>
        <v>1978965.1318685096</v>
      </c>
      <c r="AP494">
        <f>'GE25-F23-WEBLOAD'!AL490</f>
        <v>1888518.1318685096</v>
      </c>
      <c r="AQ494">
        <f t="shared" si="110"/>
        <v>90447</v>
      </c>
      <c r="AS494" s="7"/>
    </row>
    <row r="495" spans="1:45" x14ac:dyDescent="0.25">
      <c r="A495">
        <v>4253</v>
      </c>
      <c r="B495">
        <v>7</v>
      </c>
      <c r="C495" t="s">
        <v>797</v>
      </c>
      <c r="D495" s="7">
        <f>'EOS GE24-F23-WEBLOAD'!H491</f>
        <v>1380489</v>
      </c>
      <c r="E495">
        <f>'GE24-F23-WEBLOAD'!H491</f>
        <v>1327304</v>
      </c>
      <c r="F495">
        <f t="shared" si="99"/>
        <v>53185</v>
      </c>
      <c r="H495" s="7">
        <f>'EOS GE24-F23-WEBLOAD'!N491</f>
        <v>28877</v>
      </c>
      <c r="I495">
        <v>27145</v>
      </c>
      <c r="J495">
        <f t="shared" si="100"/>
        <v>1732</v>
      </c>
      <c r="K495" s="7"/>
      <c r="M495" s="7">
        <f>'EOS GE25-F23-WEBLOAD'!H491</f>
        <v>1527554</v>
      </c>
      <c r="N495">
        <f>'GE25-F23-WEBLOAD'!H491</f>
        <v>1439857</v>
      </c>
      <c r="O495">
        <f t="shared" si="101"/>
        <v>87697</v>
      </c>
      <c r="Q495" s="7">
        <f>'EOS GE25-F23-WEBLOAD'!N491</f>
        <v>31746</v>
      </c>
      <c r="R495">
        <v>29964</v>
      </c>
      <c r="S495">
        <f t="shared" si="102"/>
        <v>1782</v>
      </c>
      <c r="T495" s="7"/>
      <c r="U495" s="7">
        <f>'EOS GE25-F23-WEBLOAD'!AA491</f>
        <v>0</v>
      </c>
      <c r="V495" s="7">
        <v>0</v>
      </c>
      <c r="W495" s="7">
        <f t="shared" si="103"/>
        <v>0</v>
      </c>
      <c r="X495" s="7">
        <f>'GE25-F23-WEBLOAD'!AA491</f>
        <v>0</v>
      </c>
      <c r="Y495" s="7">
        <f>'GE25-F23-WEBLOAD'!AI491</f>
        <v>0</v>
      </c>
      <c r="Z495" s="7">
        <f t="shared" si="104"/>
        <v>0</v>
      </c>
      <c r="AA495">
        <f t="shared" si="105"/>
        <v>0</v>
      </c>
      <c r="AC495" s="7">
        <f>'EOS GE24-F23-WEBLOAD'!AA491</f>
        <v>0</v>
      </c>
      <c r="AD495" s="7">
        <f>'EOS GE24-F23-WEBLOAD'!AI491</f>
        <v>0</v>
      </c>
      <c r="AE495" s="7">
        <f t="shared" si="106"/>
        <v>0</v>
      </c>
      <c r="AF495" s="7">
        <f>'GE24-F23-WEBLOAD'!AA491</f>
        <v>0</v>
      </c>
      <c r="AG495" s="7">
        <f>'GE24-F23-WEBLOAD'!AI491</f>
        <v>0</v>
      </c>
      <c r="AH495" s="7">
        <f t="shared" si="107"/>
        <v>0</v>
      </c>
      <c r="AI495">
        <f t="shared" si="108"/>
        <v>0</v>
      </c>
      <c r="AK495">
        <f>'EOS GE24-F23-WEBLOAD'!$AL491</f>
        <v>168512.39999999991</v>
      </c>
      <c r="AL495">
        <f>'GE24-F23-WEBLOAD'!$AL491</f>
        <v>165396.39999999991</v>
      </c>
      <c r="AM495">
        <f t="shared" si="109"/>
        <v>3116</v>
      </c>
      <c r="AO495">
        <f>'EOS GE25-F23-WEBLOAD'!AL491</f>
        <v>179471.86285987007</v>
      </c>
      <c r="AP495">
        <f>'GE25-F23-WEBLOAD'!AL491</f>
        <v>174224.86285987007</v>
      </c>
      <c r="AQ495">
        <f t="shared" si="110"/>
        <v>5247</v>
      </c>
      <c r="AS495" s="7"/>
    </row>
    <row r="496" spans="1:45" x14ac:dyDescent="0.25">
      <c r="A496">
        <v>4254</v>
      </c>
      <c r="B496">
        <v>7</v>
      </c>
      <c r="C496" t="s">
        <v>798</v>
      </c>
      <c r="D496" s="7">
        <f>'EOS GE24-F23-WEBLOAD'!H492</f>
        <v>1962950</v>
      </c>
      <c r="E496">
        <f>'GE24-F23-WEBLOAD'!H492</f>
        <v>1887325</v>
      </c>
      <c r="F496">
        <f t="shared" si="99"/>
        <v>75625</v>
      </c>
      <c r="H496" s="7">
        <f>'EOS GE24-F23-WEBLOAD'!N492</f>
        <v>21646</v>
      </c>
      <c r="I496">
        <v>20348</v>
      </c>
      <c r="J496">
        <f t="shared" si="100"/>
        <v>1298</v>
      </c>
      <c r="K496" s="7"/>
      <c r="M496" s="7">
        <f>'EOS GE25-F23-WEBLOAD'!H492</f>
        <v>1747440</v>
      </c>
      <c r="N496">
        <f>'GE25-F23-WEBLOAD'!H492</f>
        <v>1647120</v>
      </c>
      <c r="O496">
        <f t="shared" si="101"/>
        <v>100320</v>
      </c>
      <c r="Q496" s="7">
        <f>'EOS GE25-F23-WEBLOAD'!N492</f>
        <v>19144</v>
      </c>
      <c r="R496">
        <v>18070</v>
      </c>
      <c r="S496">
        <f t="shared" si="102"/>
        <v>1074</v>
      </c>
      <c r="T496" s="7"/>
      <c r="U496" s="7">
        <f>'EOS GE25-F23-WEBLOAD'!AA492</f>
        <v>0</v>
      </c>
      <c r="V496" s="7">
        <v>0</v>
      </c>
      <c r="W496" s="7">
        <f t="shared" si="103"/>
        <v>0</v>
      </c>
      <c r="X496" s="7">
        <f>'GE25-F23-WEBLOAD'!AA492</f>
        <v>0</v>
      </c>
      <c r="Y496" s="7">
        <f>'GE25-F23-WEBLOAD'!AI492</f>
        <v>0</v>
      </c>
      <c r="Z496" s="7">
        <f t="shared" si="104"/>
        <v>0</v>
      </c>
      <c r="AA496">
        <f t="shared" si="105"/>
        <v>0</v>
      </c>
      <c r="AC496" s="7">
        <f>'EOS GE24-F23-WEBLOAD'!AA492</f>
        <v>0</v>
      </c>
      <c r="AD496" s="7">
        <f>'EOS GE24-F23-WEBLOAD'!AI492</f>
        <v>0</v>
      </c>
      <c r="AE496" s="7">
        <f t="shared" si="106"/>
        <v>0</v>
      </c>
      <c r="AF496" s="7">
        <f>'GE24-F23-WEBLOAD'!AA492</f>
        <v>0</v>
      </c>
      <c r="AG496" s="7">
        <f>'GE24-F23-WEBLOAD'!AI492</f>
        <v>0</v>
      </c>
      <c r="AH496" s="7">
        <f t="shared" si="107"/>
        <v>0</v>
      </c>
      <c r="AI496">
        <f t="shared" si="108"/>
        <v>0</v>
      </c>
      <c r="AK496">
        <f>'EOS GE24-F23-WEBLOAD'!$AL492</f>
        <v>160926</v>
      </c>
      <c r="AL496">
        <f>'GE24-F23-WEBLOAD'!$AL492</f>
        <v>159102</v>
      </c>
      <c r="AM496">
        <f t="shared" si="109"/>
        <v>1824</v>
      </c>
      <c r="AO496">
        <f>'EOS GE25-F23-WEBLOAD'!AL492</f>
        <v>217918.39882548992</v>
      </c>
      <c r="AP496">
        <f>'GE25-F23-WEBLOAD'!AL492</f>
        <v>211605.39882548992</v>
      </c>
      <c r="AQ496">
        <f t="shared" si="110"/>
        <v>6313</v>
      </c>
      <c r="AS496" s="7"/>
    </row>
    <row r="497" spans="1:45" x14ac:dyDescent="0.25">
      <c r="A497">
        <v>4255</v>
      </c>
      <c r="B497">
        <v>7</v>
      </c>
      <c r="C497" t="s">
        <v>799</v>
      </c>
      <c r="D497" s="7">
        <f>'EOS GE24-F23-WEBLOAD'!H493</f>
        <v>1713120</v>
      </c>
      <c r="E497">
        <f>'GE24-F23-WEBLOAD'!H493</f>
        <v>1647120</v>
      </c>
      <c r="F497">
        <f t="shared" si="99"/>
        <v>66000</v>
      </c>
      <c r="H497" s="7">
        <f>'EOS GE24-F23-WEBLOAD'!N493</f>
        <v>0</v>
      </c>
      <c r="I497">
        <v>0</v>
      </c>
      <c r="J497">
        <f t="shared" si="100"/>
        <v>0</v>
      </c>
      <c r="K497" s="7"/>
      <c r="M497" s="7">
        <f>'EOS GE25-F23-WEBLOAD'!H493</f>
        <v>1893060</v>
      </c>
      <c r="N497">
        <f>'GE25-F23-WEBLOAD'!H493</f>
        <v>1784380</v>
      </c>
      <c r="O497">
        <f t="shared" si="101"/>
        <v>108680</v>
      </c>
      <c r="Q497" s="7">
        <f>'EOS GE25-F23-WEBLOAD'!N493</f>
        <v>0</v>
      </c>
      <c r="R497">
        <v>0</v>
      </c>
      <c r="S497">
        <f t="shared" si="102"/>
        <v>0</v>
      </c>
      <c r="T497" s="7"/>
      <c r="U497" s="7">
        <f>'EOS GE25-F23-WEBLOAD'!AA493</f>
        <v>0</v>
      </c>
      <c r="V497" s="7">
        <v>0</v>
      </c>
      <c r="W497" s="7">
        <f t="shared" si="103"/>
        <v>0</v>
      </c>
      <c r="X497" s="7">
        <f>'GE25-F23-WEBLOAD'!AA493</f>
        <v>0</v>
      </c>
      <c r="Y497" s="7">
        <f>'GE25-F23-WEBLOAD'!AI493</f>
        <v>0</v>
      </c>
      <c r="Z497" s="7">
        <f t="shared" si="104"/>
        <v>0</v>
      </c>
      <c r="AA497">
        <f t="shared" si="105"/>
        <v>0</v>
      </c>
      <c r="AC497" s="7">
        <f>'EOS GE24-F23-WEBLOAD'!AA493</f>
        <v>0</v>
      </c>
      <c r="AD497" s="7">
        <f>'EOS GE24-F23-WEBLOAD'!AI493</f>
        <v>0</v>
      </c>
      <c r="AE497" s="7">
        <f t="shared" si="106"/>
        <v>0</v>
      </c>
      <c r="AF497" s="7">
        <f>'GE24-F23-WEBLOAD'!AA493</f>
        <v>0</v>
      </c>
      <c r="AG497" s="7">
        <f>'GE24-F23-WEBLOAD'!AI493</f>
        <v>0</v>
      </c>
      <c r="AH497" s="7">
        <f t="shared" si="107"/>
        <v>0</v>
      </c>
      <c r="AI497">
        <f t="shared" si="108"/>
        <v>0</v>
      </c>
      <c r="AK497">
        <f>'EOS GE24-F23-WEBLOAD'!$AL493</f>
        <v>1053522</v>
      </c>
      <c r="AL497">
        <f>'GE24-F23-WEBLOAD'!$AL493</f>
        <v>1019575</v>
      </c>
      <c r="AM497">
        <f t="shared" si="109"/>
        <v>33947</v>
      </c>
      <c r="AO497">
        <f>'EOS GE25-F23-WEBLOAD'!AL493</f>
        <v>1189217.1895166901</v>
      </c>
      <c r="AP497">
        <f>'GE25-F23-WEBLOAD'!AL493</f>
        <v>1131743.1895166901</v>
      </c>
      <c r="AQ497">
        <f t="shared" si="110"/>
        <v>57474</v>
      </c>
      <c r="AS497" s="7"/>
    </row>
    <row r="498" spans="1:45" x14ac:dyDescent="0.25">
      <c r="A498">
        <v>4258</v>
      </c>
      <c r="B498">
        <v>7</v>
      </c>
      <c r="C498" t="s">
        <v>800</v>
      </c>
      <c r="D498" s="7">
        <f>'EOS GE24-F23-WEBLOAD'!H494</f>
        <v>1287695</v>
      </c>
      <c r="E498">
        <f>'GE24-F23-WEBLOAD'!H494</f>
        <v>1238085</v>
      </c>
      <c r="F498">
        <f t="shared" si="99"/>
        <v>49610</v>
      </c>
      <c r="H498" s="7">
        <f>'EOS GE24-F23-WEBLOAD'!N494</f>
        <v>0</v>
      </c>
      <c r="I498">
        <v>0</v>
      </c>
      <c r="J498">
        <f t="shared" si="100"/>
        <v>0</v>
      </c>
      <c r="K498" s="7"/>
      <c r="M498" s="7">
        <f>'EOS GE25-F23-WEBLOAD'!H494</f>
        <v>1499886</v>
      </c>
      <c r="N498">
        <f>'GE25-F23-WEBLOAD'!H494</f>
        <v>1413778</v>
      </c>
      <c r="O498">
        <f t="shared" si="101"/>
        <v>86108</v>
      </c>
      <c r="Q498" s="7">
        <f>'EOS GE25-F23-WEBLOAD'!N494</f>
        <v>0</v>
      </c>
      <c r="R498">
        <v>0</v>
      </c>
      <c r="S498">
        <f t="shared" si="102"/>
        <v>0</v>
      </c>
      <c r="T498" s="7"/>
      <c r="U498" s="7">
        <f>'EOS GE25-F23-WEBLOAD'!AA494</f>
        <v>0</v>
      </c>
      <c r="V498" s="7">
        <v>0</v>
      </c>
      <c r="W498" s="7">
        <f t="shared" si="103"/>
        <v>0</v>
      </c>
      <c r="X498" s="7">
        <f>'GE25-F23-WEBLOAD'!AA494</f>
        <v>0</v>
      </c>
      <c r="Y498" s="7">
        <f>'GE25-F23-WEBLOAD'!AI494</f>
        <v>0</v>
      </c>
      <c r="Z498" s="7">
        <f t="shared" si="104"/>
        <v>0</v>
      </c>
      <c r="AA498">
        <f t="shared" si="105"/>
        <v>0</v>
      </c>
      <c r="AC498" s="7">
        <f>'EOS GE24-F23-WEBLOAD'!AA494</f>
        <v>0</v>
      </c>
      <c r="AD498" s="7">
        <f>'EOS GE24-F23-WEBLOAD'!AI494</f>
        <v>0</v>
      </c>
      <c r="AE498" s="7">
        <f t="shared" si="106"/>
        <v>0</v>
      </c>
      <c r="AF498" s="7">
        <f>'GE24-F23-WEBLOAD'!AA494</f>
        <v>0</v>
      </c>
      <c r="AG498" s="7">
        <f>'GE24-F23-WEBLOAD'!AI494</f>
        <v>0</v>
      </c>
      <c r="AH498" s="7">
        <f t="shared" si="107"/>
        <v>0</v>
      </c>
      <c r="AI498">
        <f t="shared" si="108"/>
        <v>0</v>
      </c>
      <c r="AK498">
        <f>'EOS GE24-F23-WEBLOAD'!$AL494</f>
        <v>527516.19999999995</v>
      </c>
      <c r="AL498">
        <f>'GE24-F23-WEBLOAD'!$AL494</f>
        <v>508680.19999999995</v>
      </c>
      <c r="AM498">
        <f t="shared" si="109"/>
        <v>18836</v>
      </c>
      <c r="AO498">
        <f>'EOS GE25-F23-WEBLOAD'!AL494</f>
        <v>618365.10264261998</v>
      </c>
      <c r="AP498">
        <f>'GE25-F23-WEBLOAD'!AL494</f>
        <v>584904.10264261998</v>
      </c>
      <c r="AQ498">
        <f t="shared" si="110"/>
        <v>33461</v>
      </c>
      <c r="AS498" s="7"/>
    </row>
    <row r="499" spans="1:45" x14ac:dyDescent="0.25">
      <c r="A499">
        <v>4261</v>
      </c>
      <c r="B499">
        <v>7</v>
      </c>
      <c r="C499" t="s">
        <v>801</v>
      </c>
      <c r="D499" s="7">
        <f>'EOS GE24-F23-WEBLOAD'!H495</f>
        <v>1449014</v>
      </c>
      <c r="E499">
        <f>'GE24-F23-WEBLOAD'!H495</f>
        <v>1393189</v>
      </c>
      <c r="F499">
        <f t="shared" si="99"/>
        <v>55825</v>
      </c>
      <c r="H499" s="7">
        <f>'EOS GE24-F23-WEBLOAD'!N495</f>
        <v>0</v>
      </c>
      <c r="I499">
        <v>0</v>
      </c>
      <c r="J499">
        <f t="shared" si="100"/>
        <v>0</v>
      </c>
      <c r="K499" s="7"/>
      <c r="M499" s="7">
        <f>'EOS GE25-F23-WEBLOAD'!H495</f>
        <v>1478043</v>
      </c>
      <c r="N499">
        <f>'GE25-F23-WEBLOAD'!H495</f>
        <v>1393189</v>
      </c>
      <c r="O499">
        <f t="shared" si="101"/>
        <v>84854</v>
      </c>
      <c r="Q499" s="7">
        <f>'EOS GE25-F23-WEBLOAD'!N495</f>
        <v>0</v>
      </c>
      <c r="R499">
        <v>0</v>
      </c>
      <c r="S499">
        <f t="shared" si="102"/>
        <v>0</v>
      </c>
      <c r="T499" s="7"/>
      <c r="U499" s="7">
        <f>'EOS GE25-F23-WEBLOAD'!AA495</f>
        <v>0</v>
      </c>
      <c r="V499" s="7">
        <v>0</v>
      </c>
      <c r="W499" s="7">
        <f t="shared" si="103"/>
        <v>0</v>
      </c>
      <c r="X499" s="7">
        <f>'GE25-F23-WEBLOAD'!AA495</f>
        <v>0</v>
      </c>
      <c r="Y499" s="7">
        <f>'GE25-F23-WEBLOAD'!AI495</f>
        <v>0</v>
      </c>
      <c r="Z499" s="7">
        <f t="shared" si="104"/>
        <v>0</v>
      </c>
      <c r="AA499">
        <f t="shared" si="105"/>
        <v>0</v>
      </c>
      <c r="AC499" s="7">
        <f>'EOS GE24-F23-WEBLOAD'!AA495</f>
        <v>0</v>
      </c>
      <c r="AD499" s="7">
        <f>'EOS GE24-F23-WEBLOAD'!AI495</f>
        <v>0</v>
      </c>
      <c r="AE499" s="7">
        <f t="shared" si="106"/>
        <v>0</v>
      </c>
      <c r="AF499" s="7">
        <f>'GE24-F23-WEBLOAD'!AA495</f>
        <v>0</v>
      </c>
      <c r="AG499" s="7">
        <f>'GE24-F23-WEBLOAD'!AI495</f>
        <v>0</v>
      </c>
      <c r="AH499" s="7">
        <f t="shared" si="107"/>
        <v>0</v>
      </c>
      <c r="AI499">
        <f t="shared" si="108"/>
        <v>0</v>
      </c>
      <c r="AK499">
        <f>'EOS GE24-F23-WEBLOAD'!$AL495</f>
        <v>1208604</v>
      </c>
      <c r="AL499">
        <f>'GE24-F23-WEBLOAD'!$AL495</f>
        <v>1168717</v>
      </c>
      <c r="AM499">
        <f t="shared" si="109"/>
        <v>39887</v>
      </c>
      <c r="AO499">
        <f>'EOS GE25-F23-WEBLOAD'!AL495</f>
        <v>1107999.29090918</v>
      </c>
      <c r="AP499">
        <f>'GE25-F23-WEBLOAD'!AL495</f>
        <v>1053990.29090918</v>
      </c>
      <c r="AQ499">
        <f t="shared" si="110"/>
        <v>54009</v>
      </c>
      <c r="AS499" s="7"/>
    </row>
    <row r="500" spans="1:45" x14ac:dyDescent="0.25">
      <c r="A500">
        <v>4263</v>
      </c>
      <c r="B500">
        <v>7</v>
      </c>
      <c r="C500" t="s">
        <v>542</v>
      </c>
      <c r="D500" s="7">
        <f>'EOS GE24-F23-WEBLOAD'!H496</f>
        <v>628144</v>
      </c>
      <c r="E500">
        <f>'GE24-F23-WEBLOAD'!H496</f>
        <v>603944</v>
      </c>
      <c r="F500">
        <f t="shared" si="99"/>
        <v>24200</v>
      </c>
      <c r="H500" s="7">
        <f>'EOS GE24-F23-WEBLOAD'!N496</f>
        <v>0</v>
      </c>
      <c r="I500">
        <v>0</v>
      </c>
      <c r="J500">
        <f t="shared" si="100"/>
        <v>0</v>
      </c>
      <c r="K500" s="7"/>
      <c r="M500" s="7">
        <f>'EOS GE25-F23-WEBLOAD'!H496</f>
        <v>640728</v>
      </c>
      <c r="N500">
        <f>'GE25-F23-WEBLOAD'!H496</f>
        <v>603944</v>
      </c>
      <c r="O500">
        <f t="shared" si="101"/>
        <v>36784</v>
      </c>
      <c r="Q500" s="7">
        <f>'EOS GE25-F23-WEBLOAD'!N496</f>
        <v>0</v>
      </c>
      <c r="R500">
        <v>0</v>
      </c>
      <c r="S500">
        <f t="shared" si="102"/>
        <v>0</v>
      </c>
      <c r="T500" s="7"/>
      <c r="U500" s="7">
        <f>'EOS GE25-F23-WEBLOAD'!AA496</f>
        <v>0</v>
      </c>
      <c r="V500" s="7">
        <v>0</v>
      </c>
      <c r="W500" s="7">
        <f t="shared" si="103"/>
        <v>0</v>
      </c>
      <c r="X500" s="7">
        <f>'GE25-F23-WEBLOAD'!AA496</f>
        <v>0</v>
      </c>
      <c r="Y500" s="7">
        <f>'GE25-F23-WEBLOAD'!AI496</f>
        <v>0</v>
      </c>
      <c r="Z500" s="7">
        <f t="shared" si="104"/>
        <v>0</v>
      </c>
      <c r="AA500">
        <f t="shared" si="105"/>
        <v>0</v>
      </c>
      <c r="AC500" s="7">
        <f>'EOS GE24-F23-WEBLOAD'!AA496</f>
        <v>0</v>
      </c>
      <c r="AD500" s="7">
        <f>'EOS GE24-F23-WEBLOAD'!AI496</f>
        <v>0</v>
      </c>
      <c r="AE500" s="7">
        <f t="shared" si="106"/>
        <v>0</v>
      </c>
      <c r="AF500" s="7">
        <f>'GE24-F23-WEBLOAD'!AA496</f>
        <v>0</v>
      </c>
      <c r="AG500" s="7">
        <f>'GE24-F23-WEBLOAD'!AI496</f>
        <v>0</v>
      </c>
      <c r="AH500" s="7">
        <f t="shared" si="107"/>
        <v>0</v>
      </c>
      <c r="AI500">
        <f t="shared" si="108"/>
        <v>0</v>
      </c>
      <c r="AK500">
        <f>'EOS GE24-F23-WEBLOAD'!$AL496</f>
        <v>267661</v>
      </c>
      <c r="AL500">
        <f>'GE24-F23-WEBLOAD'!$AL496</f>
        <v>258527</v>
      </c>
      <c r="AM500">
        <f t="shared" si="109"/>
        <v>9134</v>
      </c>
      <c r="AO500">
        <f>'EOS GE25-F23-WEBLOAD'!AL496</f>
        <v>275475.05268437997</v>
      </c>
      <c r="AP500">
        <f>'GE25-F23-WEBLOAD'!AL496</f>
        <v>261317.05268437997</v>
      </c>
      <c r="AQ500">
        <f t="shared" si="110"/>
        <v>14158</v>
      </c>
      <c r="AS500" s="7"/>
    </row>
    <row r="501" spans="1:45" x14ac:dyDescent="0.25">
      <c r="A501">
        <v>4264</v>
      </c>
      <c r="B501">
        <v>7</v>
      </c>
      <c r="C501" t="s">
        <v>802</v>
      </c>
      <c r="D501" s="7">
        <f>'EOS GE24-F23-WEBLOAD'!H497</f>
        <v>1713120</v>
      </c>
      <c r="E501">
        <f>'GE24-F23-WEBLOAD'!H497</f>
        <v>1647120</v>
      </c>
      <c r="F501">
        <f t="shared" si="99"/>
        <v>66000</v>
      </c>
      <c r="H501" s="7">
        <f>'EOS GE24-F23-WEBLOAD'!N497</f>
        <v>0</v>
      </c>
      <c r="I501">
        <v>0</v>
      </c>
      <c r="J501">
        <f t="shared" si="100"/>
        <v>0</v>
      </c>
      <c r="K501" s="7"/>
      <c r="M501" s="7">
        <f>'EOS GE25-F23-WEBLOAD'!H497</f>
        <v>1747440</v>
      </c>
      <c r="N501">
        <f>'GE25-F23-WEBLOAD'!H497</f>
        <v>1647120</v>
      </c>
      <c r="O501">
        <f t="shared" si="101"/>
        <v>100320</v>
      </c>
      <c r="Q501" s="7">
        <f>'EOS GE25-F23-WEBLOAD'!N497</f>
        <v>0</v>
      </c>
      <c r="R501">
        <v>0</v>
      </c>
      <c r="S501">
        <f t="shared" si="102"/>
        <v>0</v>
      </c>
      <c r="T501" s="7"/>
      <c r="U501" s="7">
        <f>'EOS GE25-F23-WEBLOAD'!AA497</f>
        <v>0</v>
      </c>
      <c r="V501" s="7">
        <v>0</v>
      </c>
      <c r="W501" s="7">
        <f t="shared" si="103"/>
        <v>0</v>
      </c>
      <c r="X501" s="7">
        <f>'GE25-F23-WEBLOAD'!AA497</f>
        <v>0</v>
      </c>
      <c r="Y501" s="7">
        <f>'GE25-F23-WEBLOAD'!AI497</f>
        <v>0</v>
      </c>
      <c r="Z501" s="7">
        <f t="shared" si="104"/>
        <v>0</v>
      </c>
      <c r="AA501">
        <f t="shared" si="105"/>
        <v>0</v>
      </c>
      <c r="AC501" s="7">
        <f>'EOS GE24-F23-WEBLOAD'!AA497</f>
        <v>0</v>
      </c>
      <c r="AD501" s="7">
        <f>'EOS GE24-F23-WEBLOAD'!AI497</f>
        <v>0</v>
      </c>
      <c r="AE501" s="7">
        <f t="shared" si="106"/>
        <v>0</v>
      </c>
      <c r="AF501" s="7">
        <f>'GE24-F23-WEBLOAD'!AA497</f>
        <v>0</v>
      </c>
      <c r="AG501" s="7">
        <f>'GE24-F23-WEBLOAD'!AI497</f>
        <v>0</v>
      </c>
      <c r="AH501" s="7">
        <f t="shared" si="107"/>
        <v>0</v>
      </c>
      <c r="AI501">
        <f t="shared" si="108"/>
        <v>0</v>
      </c>
      <c r="AK501">
        <f>'EOS GE24-F23-WEBLOAD'!$AL497</f>
        <v>959912</v>
      </c>
      <c r="AL501">
        <f>'GE24-F23-WEBLOAD'!$AL497</f>
        <v>929958</v>
      </c>
      <c r="AM501">
        <f t="shared" si="109"/>
        <v>29954</v>
      </c>
      <c r="AO501">
        <f>'EOS GE25-F23-WEBLOAD'!AL497</f>
        <v>976423.4195368099</v>
      </c>
      <c r="AP501">
        <f>'GE25-F23-WEBLOAD'!AL497</f>
        <v>930527.4195368099</v>
      </c>
      <c r="AQ501">
        <f t="shared" si="110"/>
        <v>45896</v>
      </c>
      <c r="AS501" s="7"/>
    </row>
    <row r="502" spans="1:45" x14ac:dyDescent="0.25">
      <c r="A502">
        <v>4265</v>
      </c>
      <c r="B502">
        <v>7</v>
      </c>
      <c r="C502" t="s">
        <v>544</v>
      </c>
      <c r="D502" s="7">
        <f>'EOS GE24-F23-WEBLOAD'!H498</f>
        <v>356900</v>
      </c>
      <c r="E502">
        <f>'GE24-F23-WEBLOAD'!H498</f>
        <v>343150</v>
      </c>
      <c r="F502">
        <f t="shared" si="99"/>
        <v>13750</v>
      </c>
      <c r="H502" s="7">
        <f>'EOS GE24-F23-WEBLOAD'!N498</f>
        <v>0</v>
      </c>
      <c r="I502">
        <v>0</v>
      </c>
      <c r="J502">
        <f t="shared" si="100"/>
        <v>0</v>
      </c>
      <c r="K502" s="7"/>
      <c r="M502" s="7">
        <f>'EOS GE25-F23-WEBLOAD'!H498</f>
        <v>364050</v>
      </c>
      <c r="N502">
        <f>'GE25-F23-WEBLOAD'!H498</f>
        <v>343150</v>
      </c>
      <c r="O502">
        <f t="shared" si="101"/>
        <v>20900</v>
      </c>
      <c r="Q502" s="7">
        <f>'EOS GE25-F23-WEBLOAD'!N498</f>
        <v>0</v>
      </c>
      <c r="R502">
        <v>0</v>
      </c>
      <c r="S502">
        <f t="shared" si="102"/>
        <v>0</v>
      </c>
      <c r="T502" s="7"/>
      <c r="U502" s="7">
        <f>'EOS GE25-F23-WEBLOAD'!AA498</f>
        <v>0</v>
      </c>
      <c r="V502" s="7">
        <v>0</v>
      </c>
      <c r="W502" s="7">
        <f t="shared" si="103"/>
        <v>0</v>
      </c>
      <c r="X502" s="7">
        <f>'GE25-F23-WEBLOAD'!AA498</f>
        <v>0</v>
      </c>
      <c r="Y502" s="7">
        <f>'GE25-F23-WEBLOAD'!AI498</f>
        <v>0</v>
      </c>
      <c r="Z502" s="7">
        <f t="shared" si="104"/>
        <v>0</v>
      </c>
      <c r="AA502">
        <f t="shared" si="105"/>
        <v>0</v>
      </c>
      <c r="AC502" s="7">
        <f>'EOS GE24-F23-WEBLOAD'!AA498</f>
        <v>0</v>
      </c>
      <c r="AD502" s="7">
        <f>'EOS GE24-F23-WEBLOAD'!AI498</f>
        <v>0</v>
      </c>
      <c r="AE502" s="7">
        <f t="shared" si="106"/>
        <v>0</v>
      </c>
      <c r="AF502" s="7">
        <f>'GE24-F23-WEBLOAD'!AA498</f>
        <v>0</v>
      </c>
      <c r="AG502" s="7">
        <f>'GE24-F23-WEBLOAD'!AI498</f>
        <v>0</v>
      </c>
      <c r="AH502" s="7">
        <f t="shared" si="107"/>
        <v>0</v>
      </c>
      <c r="AI502">
        <f t="shared" si="108"/>
        <v>0</v>
      </c>
      <c r="AK502">
        <f>'EOS GE24-F23-WEBLOAD'!$AL498</f>
        <v>88736</v>
      </c>
      <c r="AL502">
        <f>'GE24-F23-WEBLOAD'!$AL498</f>
        <v>86971</v>
      </c>
      <c r="AM502">
        <f t="shared" si="109"/>
        <v>1765</v>
      </c>
      <c r="AO502">
        <f>'EOS GE25-F23-WEBLOAD'!AL498</f>
        <v>88626.285483159998</v>
      </c>
      <c r="AP502">
        <f>'GE25-F23-WEBLOAD'!AL498</f>
        <v>85863.285483159998</v>
      </c>
      <c r="AQ502">
        <f t="shared" si="110"/>
        <v>2763</v>
      </c>
      <c r="AS502" s="7"/>
    </row>
    <row r="503" spans="1:45" x14ac:dyDescent="0.25">
      <c r="A503">
        <v>4266</v>
      </c>
      <c r="B503">
        <v>7</v>
      </c>
      <c r="C503" t="s">
        <v>545</v>
      </c>
      <c r="D503" s="7">
        <f>'EOS GE24-F23-WEBLOAD'!H499</f>
        <v>1120666</v>
      </c>
      <c r="E503">
        <f>'GE24-F23-WEBLOAD'!H499</f>
        <v>1077491</v>
      </c>
      <c r="F503">
        <f t="shared" si="99"/>
        <v>43175</v>
      </c>
      <c r="H503" s="7">
        <f>'EOS GE24-F23-WEBLOAD'!N499</f>
        <v>5835</v>
      </c>
      <c r="I503">
        <v>5485</v>
      </c>
      <c r="J503">
        <f t="shared" si="100"/>
        <v>350</v>
      </c>
      <c r="K503" s="7"/>
      <c r="M503" s="7">
        <f>'EOS GE25-F23-WEBLOAD'!H499</f>
        <v>1143117</v>
      </c>
      <c r="N503">
        <f>'GE25-F23-WEBLOAD'!H499</f>
        <v>1077491</v>
      </c>
      <c r="O503">
        <f t="shared" si="101"/>
        <v>65626</v>
      </c>
      <c r="Q503" s="7">
        <f>'EOS GE25-F23-WEBLOAD'!N499</f>
        <v>5914</v>
      </c>
      <c r="R503">
        <v>5582</v>
      </c>
      <c r="S503">
        <f t="shared" si="102"/>
        <v>332</v>
      </c>
      <c r="T503" s="7"/>
      <c r="U503" s="7">
        <f>'EOS GE25-F23-WEBLOAD'!AA499</f>
        <v>0</v>
      </c>
      <c r="V503" s="7">
        <v>0</v>
      </c>
      <c r="W503" s="7">
        <f t="shared" si="103"/>
        <v>0</v>
      </c>
      <c r="X503" s="7">
        <f>'GE25-F23-WEBLOAD'!AA499</f>
        <v>0</v>
      </c>
      <c r="Y503" s="7">
        <f>'GE25-F23-WEBLOAD'!AI499</f>
        <v>0</v>
      </c>
      <c r="Z503" s="7">
        <f t="shared" si="104"/>
        <v>0</v>
      </c>
      <c r="AA503">
        <f t="shared" si="105"/>
        <v>0</v>
      </c>
      <c r="AC503" s="7">
        <f>'EOS GE24-F23-WEBLOAD'!AA499</f>
        <v>0</v>
      </c>
      <c r="AD503" s="7">
        <f>'EOS GE24-F23-WEBLOAD'!AI499</f>
        <v>0</v>
      </c>
      <c r="AE503" s="7">
        <f t="shared" si="106"/>
        <v>0</v>
      </c>
      <c r="AF503" s="7">
        <f>'GE24-F23-WEBLOAD'!AA499</f>
        <v>0</v>
      </c>
      <c r="AG503" s="7">
        <f>'GE24-F23-WEBLOAD'!AI499</f>
        <v>0</v>
      </c>
      <c r="AH503" s="7">
        <f t="shared" si="107"/>
        <v>0</v>
      </c>
      <c r="AI503">
        <f t="shared" si="108"/>
        <v>0</v>
      </c>
      <c r="AK503">
        <f>'EOS GE24-F23-WEBLOAD'!$AL499</f>
        <v>84778</v>
      </c>
      <c r="AL503">
        <f>'GE24-F23-WEBLOAD'!$AL499</f>
        <v>84822</v>
      </c>
      <c r="AM503">
        <f t="shared" si="109"/>
        <v>-44</v>
      </c>
      <c r="AO503">
        <f>'EOS GE25-F23-WEBLOAD'!AL499</f>
        <v>78143.25758618</v>
      </c>
      <c r="AP503">
        <f>'GE25-F23-WEBLOAD'!AL499</f>
        <v>78259.25758618</v>
      </c>
      <c r="AQ503">
        <f t="shared" si="110"/>
        <v>-116</v>
      </c>
      <c r="AS503" s="7"/>
    </row>
    <row r="504" spans="1:45" x14ac:dyDescent="0.25">
      <c r="A504">
        <v>4267</v>
      </c>
      <c r="B504">
        <v>7</v>
      </c>
      <c r="C504" t="s">
        <v>546</v>
      </c>
      <c r="D504" s="7">
        <f>'EOS GE24-F23-WEBLOAD'!H500</f>
        <v>571040</v>
      </c>
      <c r="E504">
        <f>'GE24-F23-WEBLOAD'!H500</f>
        <v>549040</v>
      </c>
      <c r="F504">
        <f t="shared" si="99"/>
        <v>22000</v>
      </c>
      <c r="H504" s="7">
        <f>'EOS GE24-F23-WEBLOAD'!N500</f>
        <v>0</v>
      </c>
      <c r="I504">
        <v>0</v>
      </c>
      <c r="J504">
        <f t="shared" si="100"/>
        <v>0</v>
      </c>
      <c r="K504" s="7"/>
      <c r="M504" s="7">
        <f>'EOS GE25-F23-WEBLOAD'!H500</f>
        <v>582480</v>
      </c>
      <c r="N504">
        <f>'GE25-F23-WEBLOAD'!H500</f>
        <v>549040</v>
      </c>
      <c r="O504">
        <f t="shared" si="101"/>
        <v>33440</v>
      </c>
      <c r="Q504" s="7">
        <f>'EOS GE25-F23-WEBLOAD'!N500</f>
        <v>0</v>
      </c>
      <c r="R504">
        <v>0</v>
      </c>
      <c r="S504">
        <f t="shared" si="102"/>
        <v>0</v>
      </c>
      <c r="T504" s="7"/>
      <c r="U504" s="7">
        <f>'EOS GE25-F23-WEBLOAD'!AA500</f>
        <v>0</v>
      </c>
      <c r="V504" s="7">
        <v>0</v>
      </c>
      <c r="W504" s="7">
        <f t="shared" si="103"/>
        <v>0</v>
      </c>
      <c r="X504" s="7">
        <f>'GE25-F23-WEBLOAD'!AA500</f>
        <v>0</v>
      </c>
      <c r="Y504" s="7">
        <f>'GE25-F23-WEBLOAD'!AI500</f>
        <v>0</v>
      </c>
      <c r="Z504" s="7">
        <f t="shared" si="104"/>
        <v>0</v>
      </c>
      <c r="AA504">
        <f t="shared" si="105"/>
        <v>0</v>
      </c>
      <c r="AC504" s="7">
        <f>'EOS GE24-F23-WEBLOAD'!AA500</f>
        <v>0</v>
      </c>
      <c r="AD504" s="7">
        <f>'EOS GE24-F23-WEBLOAD'!AI500</f>
        <v>0</v>
      </c>
      <c r="AE504" s="7">
        <f t="shared" si="106"/>
        <v>0</v>
      </c>
      <c r="AF504" s="7">
        <f>'GE24-F23-WEBLOAD'!AA500</f>
        <v>0</v>
      </c>
      <c r="AG504" s="7">
        <f>'GE24-F23-WEBLOAD'!AI500</f>
        <v>0</v>
      </c>
      <c r="AH504" s="7">
        <f t="shared" si="107"/>
        <v>0</v>
      </c>
      <c r="AI504">
        <f t="shared" si="108"/>
        <v>0</v>
      </c>
      <c r="AK504">
        <f>'EOS GE24-F23-WEBLOAD'!$AL500</f>
        <v>372487</v>
      </c>
      <c r="AL504">
        <f>'GE24-F23-WEBLOAD'!$AL500</f>
        <v>359692</v>
      </c>
      <c r="AM504">
        <f t="shared" si="109"/>
        <v>12795</v>
      </c>
      <c r="AO504">
        <f>'EOS GE25-F23-WEBLOAD'!AL500</f>
        <v>352128.08888585004</v>
      </c>
      <c r="AP504">
        <f>'GE25-F23-WEBLOAD'!AL500</f>
        <v>334087.08888585004</v>
      </c>
      <c r="AQ504">
        <f t="shared" si="110"/>
        <v>18041</v>
      </c>
      <c r="AS504" s="7"/>
    </row>
    <row r="505" spans="1:45" x14ac:dyDescent="0.25">
      <c r="A505">
        <v>4268</v>
      </c>
      <c r="B505">
        <v>7</v>
      </c>
      <c r="C505" t="s">
        <v>804</v>
      </c>
      <c r="D505" s="7">
        <f>'EOS GE24-F23-WEBLOAD'!H501</f>
        <v>2426920</v>
      </c>
      <c r="E505">
        <f>'GE24-F23-WEBLOAD'!H501</f>
        <v>2333420</v>
      </c>
      <c r="F505">
        <f t="shared" si="99"/>
        <v>93500</v>
      </c>
      <c r="H505" s="7">
        <f>'EOS GE24-F23-WEBLOAD'!N501</f>
        <v>11410</v>
      </c>
      <c r="I505">
        <v>10726</v>
      </c>
      <c r="J505">
        <f t="shared" si="100"/>
        <v>684</v>
      </c>
      <c r="K505" s="7"/>
      <c r="M505" s="7">
        <f>'EOS GE25-F23-WEBLOAD'!H501</f>
        <v>2475540</v>
      </c>
      <c r="N505">
        <f>'GE25-F23-WEBLOAD'!H501</f>
        <v>2333420</v>
      </c>
      <c r="O505">
        <f t="shared" si="101"/>
        <v>142120</v>
      </c>
      <c r="Q505" s="7">
        <f>'EOS GE25-F23-WEBLOAD'!N501</f>
        <v>11563</v>
      </c>
      <c r="R505">
        <v>10914</v>
      </c>
      <c r="S505">
        <f t="shared" si="102"/>
        <v>649</v>
      </c>
      <c r="T505" s="7"/>
      <c r="U505" s="7">
        <f>'EOS GE25-F23-WEBLOAD'!AA501</f>
        <v>0</v>
      </c>
      <c r="V505" s="7">
        <v>0</v>
      </c>
      <c r="W505" s="7">
        <f t="shared" si="103"/>
        <v>0</v>
      </c>
      <c r="X505" s="7">
        <f>'GE25-F23-WEBLOAD'!AA501</f>
        <v>0</v>
      </c>
      <c r="Y505" s="7">
        <f>'GE25-F23-WEBLOAD'!AI501</f>
        <v>0</v>
      </c>
      <c r="Z505" s="7">
        <f t="shared" si="104"/>
        <v>0</v>
      </c>
      <c r="AA505">
        <f t="shared" si="105"/>
        <v>0</v>
      </c>
      <c r="AC505" s="7">
        <f>'EOS GE24-F23-WEBLOAD'!AA501</f>
        <v>0</v>
      </c>
      <c r="AD505" s="7">
        <f>'EOS GE24-F23-WEBLOAD'!AI501</f>
        <v>0</v>
      </c>
      <c r="AE505" s="7">
        <f t="shared" si="106"/>
        <v>0</v>
      </c>
      <c r="AF505" s="7">
        <f>'GE24-F23-WEBLOAD'!AA501</f>
        <v>0</v>
      </c>
      <c r="AG505" s="7">
        <f>'GE24-F23-WEBLOAD'!AI501</f>
        <v>0</v>
      </c>
      <c r="AH505" s="7">
        <f t="shared" si="107"/>
        <v>0</v>
      </c>
      <c r="AI505">
        <f t="shared" si="108"/>
        <v>0</v>
      </c>
      <c r="AK505">
        <f>'EOS GE24-F23-WEBLOAD'!$AL501</f>
        <v>260629</v>
      </c>
      <c r="AL505">
        <f>'GE24-F23-WEBLOAD'!$AL501</f>
        <v>257391</v>
      </c>
      <c r="AM505">
        <f t="shared" si="109"/>
        <v>3238</v>
      </c>
      <c r="AO505">
        <f>'EOS GE25-F23-WEBLOAD'!AL501</f>
        <v>251309.98323869007</v>
      </c>
      <c r="AP505">
        <f>'GE25-F23-WEBLOAD'!AL501</f>
        <v>246427.98323869007</v>
      </c>
      <c r="AQ505">
        <f t="shared" si="110"/>
        <v>4882</v>
      </c>
      <c r="AS505" s="7"/>
    </row>
    <row r="506" spans="1:45" x14ac:dyDescent="0.25">
      <c r="A506">
        <v>4269</v>
      </c>
      <c r="B506">
        <v>7</v>
      </c>
      <c r="C506" t="s">
        <v>548</v>
      </c>
      <c r="D506" s="7">
        <f>'EOS GE24-F23-WEBLOAD'!H502</f>
        <v>927940</v>
      </c>
      <c r="E506">
        <f>'GE24-F23-WEBLOAD'!H502</f>
        <v>892190</v>
      </c>
      <c r="F506">
        <f t="shared" si="99"/>
        <v>35750</v>
      </c>
      <c r="H506" s="7">
        <f>'EOS GE24-F23-WEBLOAD'!N502</f>
        <v>0</v>
      </c>
      <c r="I506">
        <v>0</v>
      </c>
      <c r="J506">
        <f t="shared" si="100"/>
        <v>0</v>
      </c>
      <c r="K506" s="7"/>
      <c r="M506" s="7">
        <f>'EOS GE25-F23-WEBLOAD'!H502</f>
        <v>1019340</v>
      </c>
      <c r="N506">
        <f>'GE25-F23-WEBLOAD'!H502</f>
        <v>960820</v>
      </c>
      <c r="O506">
        <f t="shared" si="101"/>
        <v>58520</v>
      </c>
      <c r="Q506" s="7">
        <f>'EOS GE25-F23-WEBLOAD'!N502</f>
        <v>0</v>
      </c>
      <c r="R506">
        <v>0</v>
      </c>
      <c r="S506">
        <f t="shared" si="102"/>
        <v>0</v>
      </c>
      <c r="T506" s="7"/>
      <c r="U506" s="7">
        <f>'EOS GE25-F23-WEBLOAD'!AA502</f>
        <v>0</v>
      </c>
      <c r="V506" s="7">
        <v>0</v>
      </c>
      <c r="W506" s="7">
        <f t="shared" si="103"/>
        <v>0</v>
      </c>
      <c r="X506" s="7">
        <f>'GE25-F23-WEBLOAD'!AA502</f>
        <v>0</v>
      </c>
      <c r="Y506" s="7">
        <f>'GE25-F23-WEBLOAD'!AI502</f>
        <v>0</v>
      </c>
      <c r="Z506" s="7">
        <f t="shared" si="104"/>
        <v>0</v>
      </c>
      <c r="AA506">
        <f t="shared" si="105"/>
        <v>0</v>
      </c>
      <c r="AC506" s="7">
        <f>'EOS GE24-F23-WEBLOAD'!AA502</f>
        <v>0</v>
      </c>
      <c r="AD506" s="7">
        <f>'EOS GE24-F23-WEBLOAD'!AI502</f>
        <v>0</v>
      </c>
      <c r="AE506" s="7">
        <f t="shared" si="106"/>
        <v>0</v>
      </c>
      <c r="AF506" s="7">
        <f>'GE24-F23-WEBLOAD'!AA502</f>
        <v>0</v>
      </c>
      <c r="AG506" s="7">
        <f>'GE24-F23-WEBLOAD'!AI502</f>
        <v>0</v>
      </c>
      <c r="AH506" s="7">
        <f t="shared" si="107"/>
        <v>0</v>
      </c>
      <c r="AI506">
        <f t="shared" si="108"/>
        <v>0</v>
      </c>
      <c r="AK506">
        <f>'EOS GE24-F23-WEBLOAD'!$AL502</f>
        <v>795625</v>
      </c>
      <c r="AL506">
        <f>'GE24-F23-WEBLOAD'!$AL502</f>
        <v>769157</v>
      </c>
      <c r="AM506">
        <f t="shared" si="109"/>
        <v>26468</v>
      </c>
      <c r="AO506">
        <f>'EOS GE25-F23-WEBLOAD'!AL502</f>
        <v>833779.67077775998</v>
      </c>
      <c r="AP506">
        <f>'GE25-F23-WEBLOAD'!AL502</f>
        <v>791769.67077775998</v>
      </c>
      <c r="AQ506">
        <f t="shared" si="110"/>
        <v>42010</v>
      </c>
      <c r="AS506" s="7"/>
    </row>
    <row r="507" spans="1:45" x14ac:dyDescent="0.25">
      <c r="A507">
        <v>4270</v>
      </c>
      <c r="B507">
        <v>7</v>
      </c>
      <c r="D507" s="7">
        <f>'EOS GE24-F23-WEBLOAD'!H503</f>
        <v>599592</v>
      </c>
      <c r="E507">
        <f>'GE24-F23-WEBLOAD'!H503</f>
        <v>576492</v>
      </c>
      <c r="F507">
        <f t="shared" si="99"/>
        <v>23100</v>
      </c>
      <c r="H507" s="7">
        <f>'EOS GE24-F23-WEBLOAD'!N503</f>
        <v>0</v>
      </c>
      <c r="I507">
        <v>0</v>
      </c>
      <c r="J507">
        <f t="shared" si="100"/>
        <v>0</v>
      </c>
      <c r="K507" s="7"/>
      <c r="M507" s="7">
        <f>'EOS GE25-F23-WEBLOAD'!H503</f>
        <v>611604</v>
      </c>
      <c r="N507">
        <f>'GE25-F23-WEBLOAD'!H503</f>
        <v>576492</v>
      </c>
      <c r="O507">
        <f t="shared" si="101"/>
        <v>35112</v>
      </c>
      <c r="Q507" s="7">
        <f>'EOS GE25-F23-WEBLOAD'!N503</f>
        <v>0</v>
      </c>
      <c r="R507">
        <v>0</v>
      </c>
      <c r="S507">
        <f t="shared" si="102"/>
        <v>0</v>
      </c>
      <c r="T507" s="7"/>
      <c r="U507" s="7">
        <f>'EOS GE25-F23-WEBLOAD'!AA503</f>
        <v>0</v>
      </c>
      <c r="V507" s="7">
        <v>0</v>
      </c>
      <c r="W507" s="7">
        <f t="shared" si="103"/>
        <v>0</v>
      </c>
      <c r="X507" s="7">
        <f>'GE25-F23-WEBLOAD'!AA503</f>
        <v>0</v>
      </c>
      <c r="Y507" s="7">
        <f>'GE25-F23-WEBLOAD'!AI503</f>
        <v>0</v>
      </c>
      <c r="Z507" s="7">
        <f t="shared" si="104"/>
        <v>0</v>
      </c>
      <c r="AA507">
        <f t="shared" si="105"/>
        <v>0</v>
      </c>
      <c r="AC507" s="7">
        <f>'EOS GE24-F23-WEBLOAD'!AA503</f>
        <v>0</v>
      </c>
      <c r="AD507" s="7">
        <f>'EOS GE24-F23-WEBLOAD'!AI503</f>
        <v>0</v>
      </c>
      <c r="AE507" s="7">
        <f t="shared" si="106"/>
        <v>0</v>
      </c>
      <c r="AF507" s="7">
        <f>'GE24-F23-WEBLOAD'!AA503</f>
        <v>0</v>
      </c>
      <c r="AG507" s="7">
        <f>'GE24-F23-WEBLOAD'!AI503</f>
        <v>0</v>
      </c>
      <c r="AH507" s="7">
        <f t="shared" si="107"/>
        <v>0</v>
      </c>
      <c r="AI507">
        <f t="shared" si="108"/>
        <v>0</v>
      </c>
      <c r="AK507">
        <f>'EOS GE24-F23-WEBLOAD'!$AL503</f>
        <v>283774</v>
      </c>
      <c r="AL507">
        <f>'GE24-F23-WEBLOAD'!$AL503</f>
        <v>275341</v>
      </c>
      <c r="AM507">
        <f t="shared" si="109"/>
        <v>8433</v>
      </c>
      <c r="AO507">
        <f>'EOS GE25-F23-WEBLOAD'!AL503</f>
        <v>293195.27676896995</v>
      </c>
      <c r="AP507">
        <f>'GE25-F23-WEBLOAD'!AL503</f>
        <v>280032.27676896995</v>
      </c>
      <c r="AQ507">
        <f t="shared" si="110"/>
        <v>13163</v>
      </c>
      <c r="AS507" s="7"/>
    </row>
    <row r="508" spans="1:45" x14ac:dyDescent="0.25">
      <c r="A508">
        <v>4271</v>
      </c>
      <c r="B508">
        <v>7</v>
      </c>
      <c r="C508" t="s">
        <v>550</v>
      </c>
      <c r="D508" s="7">
        <f>'EOS GE24-F23-WEBLOAD'!H504</f>
        <v>1220598</v>
      </c>
      <c r="E508">
        <f>'GE24-F23-WEBLOAD'!H504</f>
        <v>1173573</v>
      </c>
      <c r="F508">
        <f t="shared" si="99"/>
        <v>47025</v>
      </c>
      <c r="H508" s="7">
        <f>'EOS GE24-F23-WEBLOAD'!N504</f>
        <v>38080</v>
      </c>
      <c r="I508">
        <v>35797</v>
      </c>
      <c r="J508">
        <f t="shared" si="100"/>
        <v>2283</v>
      </c>
      <c r="K508" s="7"/>
      <c r="M508" s="7">
        <f>'EOS GE25-F23-WEBLOAD'!H504</f>
        <v>1245051</v>
      </c>
      <c r="N508">
        <f>'GE25-F23-WEBLOAD'!H504</f>
        <v>1173573</v>
      </c>
      <c r="O508">
        <f t="shared" si="101"/>
        <v>71478</v>
      </c>
      <c r="Q508" s="7">
        <f>'EOS GE25-F23-WEBLOAD'!N504</f>
        <v>38592</v>
      </c>
      <c r="R508">
        <v>36426</v>
      </c>
      <c r="S508">
        <f t="shared" si="102"/>
        <v>2166</v>
      </c>
      <c r="T508" s="7"/>
      <c r="U508" s="7">
        <f>'EOS GE25-F23-WEBLOAD'!AA504</f>
        <v>0</v>
      </c>
      <c r="V508" s="7">
        <v>0</v>
      </c>
      <c r="W508" s="7">
        <f t="shared" si="103"/>
        <v>0</v>
      </c>
      <c r="X508" s="7">
        <f>'GE25-F23-WEBLOAD'!AA504</f>
        <v>0</v>
      </c>
      <c r="Y508" s="7">
        <f>'GE25-F23-WEBLOAD'!AI504</f>
        <v>0</v>
      </c>
      <c r="Z508" s="7">
        <f t="shared" si="104"/>
        <v>0</v>
      </c>
      <c r="AA508">
        <f t="shared" si="105"/>
        <v>0</v>
      </c>
      <c r="AC508" s="7">
        <f>'EOS GE24-F23-WEBLOAD'!AA504</f>
        <v>0</v>
      </c>
      <c r="AD508" s="7">
        <f>'EOS GE24-F23-WEBLOAD'!AI504</f>
        <v>0</v>
      </c>
      <c r="AE508" s="7">
        <f t="shared" si="106"/>
        <v>0</v>
      </c>
      <c r="AF508" s="7">
        <f>'GE24-F23-WEBLOAD'!AA504</f>
        <v>0</v>
      </c>
      <c r="AG508" s="7">
        <f>'GE24-F23-WEBLOAD'!AI504</f>
        <v>0</v>
      </c>
      <c r="AH508" s="7">
        <f t="shared" si="107"/>
        <v>0</v>
      </c>
      <c r="AI508">
        <f t="shared" si="108"/>
        <v>0</v>
      </c>
      <c r="AK508">
        <f>'EOS GE24-F23-WEBLOAD'!$AL504</f>
        <v>226157</v>
      </c>
      <c r="AL508">
        <f>'GE24-F23-WEBLOAD'!$AL504</f>
        <v>219943</v>
      </c>
      <c r="AM508">
        <f t="shared" si="109"/>
        <v>6214</v>
      </c>
      <c r="AO508">
        <f>'EOS GE25-F23-WEBLOAD'!AL504</f>
        <v>228595.6665493499</v>
      </c>
      <c r="AP508">
        <f>'GE25-F23-WEBLOAD'!AL504</f>
        <v>218851.6665493499</v>
      </c>
      <c r="AQ508">
        <f t="shared" si="110"/>
        <v>9744</v>
      </c>
      <c r="AS508" s="7"/>
    </row>
    <row r="509" spans="1:45" x14ac:dyDescent="0.25">
      <c r="A509">
        <v>4273</v>
      </c>
      <c r="B509">
        <v>7</v>
      </c>
      <c r="C509" t="s">
        <v>551</v>
      </c>
      <c r="D509" s="7">
        <f>'EOS GE24-F23-WEBLOAD'!H505</f>
        <v>1718830</v>
      </c>
      <c r="E509">
        <f>'GE24-F23-WEBLOAD'!H505</f>
        <v>1652610</v>
      </c>
      <c r="F509">
        <f t="shared" si="99"/>
        <v>66220</v>
      </c>
      <c r="H509" s="7">
        <f>'EOS GE24-F23-WEBLOAD'!N505</f>
        <v>0</v>
      </c>
      <c r="I509">
        <v>0</v>
      </c>
      <c r="J509">
        <f t="shared" si="100"/>
        <v>0</v>
      </c>
      <c r="K509" s="7"/>
      <c r="M509" s="7">
        <f>'EOS GE25-F23-WEBLOAD'!H505</f>
        <v>1922184</v>
      </c>
      <c r="N509">
        <f>'GE25-F23-WEBLOAD'!H505</f>
        <v>1811832</v>
      </c>
      <c r="O509">
        <f t="shared" si="101"/>
        <v>110352</v>
      </c>
      <c r="Q509" s="7">
        <f>'EOS GE25-F23-WEBLOAD'!N505</f>
        <v>0</v>
      </c>
      <c r="R509">
        <v>0</v>
      </c>
      <c r="S509">
        <f t="shared" si="102"/>
        <v>0</v>
      </c>
      <c r="T509" s="7"/>
      <c r="U509" s="7">
        <f>'EOS GE25-F23-WEBLOAD'!AA505</f>
        <v>0</v>
      </c>
      <c r="V509" s="7">
        <v>0</v>
      </c>
      <c r="W509" s="7">
        <f t="shared" si="103"/>
        <v>0</v>
      </c>
      <c r="X509" s="7">
        <f>'GE25-F23-WEBLOAD'!AA505</f>
        <v>0</v>
      </c>
      <c r="Y509" s="7">
        <f>'GE25-F23-WEBLOAD'!AI505</f>
        <v>0</v>
      </c>
      <c r="Z509" s="7">
        <f t="shared" si="104"/>
        <v>0</v>
      </c>
      <c r="AA509">
        <f t="shared" si="105"/>
        <v>0</v>
      </c>
      <c r="AC509" s="7">
        <f>'EOS GE24-F23-WEBLOAD'!AA505</f>
        <v>0</v>
      </c>
      <c r="AD509" s="7">
        <f>'EOS GE24-F23-WEBLOAD'!AI505</f>
        <v>0</v>
      </c>
      <c r="AE509" s="7">
        <f t="shared" si="106"/>
        <v>0</v>
      </c>
      <c r="AF509" s="7">
        <f>'GE24-F23-WEBLOAD'!AA505</f>
        <v>0</v>
      </c>
      <c r="AG509" s="7">
        <f>'GE24-F23-WEBLOAD'!AI505</f>
        <v>0</v>
      </c>
      <c r="AH509" s="7">
        <f t="shared" si="107"/>
        <v>0</v>
      </c>
      <c r="AI509">
        <f t="shared" si="108"/>
        <v>0</v>
      </c>
      <c r="AK509">
        <f>'EOS GE24-F23-WEBLOAD'!$AL505</f>
        <v>198946.39999999991</v>
      </c>
      <c r="AL509">
        <f>'GE24-F23-WEBLOAD'!$AL505</f>
        <v>195845.39999999991</v>
      </c>
      <c r="AM509">
        <f t="shared" si="109"/>
        <v>3101</v>
      </c>
      <c r="AO509">
        <f>'EOS GE25-F23-WEBLOAD'!AL505</f>
        <v>214479.55832837988</v>
      </c>
      <c r="AP509">
        <f>'GE25-F23-WEBLOAD'!AL505</f>
        <v>209216.55832838011</v>
      </c>
      <c r="AQ509">
        <f t="shared" si="110"/>
        <v>5262.9999999997672</v>
      </c>
      <c r="AS509" s="7"/>
    </row>
    <row r="510" spans="1:45" x14ac:dyDescent="0.25">
      <c r="A510">
        <v>4274</v>
      </c>
      <c r="B510">
        <v>7</v>
      </c>
      <c r="C510" t="s">
        <v>2171</v>
      </c>
      <c r="D510" s="7">
        <f>'EOS GE24-F23-WEBLOAD'!H506</f>
        <v>0</v>
      </c>
      <c r="E510">
        <f>'GE24-F23-WEBLOAD'!H506</f>
        <v>0</v>
      </c>
      <c r="F510">
        <f t="shared" si="99"/>
        <v>0</v>
      </c>
      <c r="H510" s="7">
        <f>'EOS GE24-F23-WEBLOAD'!N506</f>
        <v>0</v>
      </c>
      <c r="I510">
        <v>0</v>
      </c>
      <c r="J510">
        <f t="shared" si="100"/>
        <v>0</v>
      </c>
      <c r="K510" s="7"/>
      <c r="M510" s="7">
        <f>'EOS GE25-F23-WEBLOAD'!H506</f>
        <v>0</v>
      </c>
      <c r="N510">
        <f>'GE25-F23-WEBLOAD'!H506</f>
        <v>0</v>
      </c>
      <c r="O510">
        <f t="shared" si="101"/>
        <v>0</v>
      </c>
      <c r="Q510" s="7">
        <f>'EOS GE25-F23-WEBLOAD'!N506</f>
        <v>0</v>
      </c>
      <c r="R510">
        <v>0</v>
      </c>
      <c r="S510">
        <f t="shared" si="102"/>
        <v>0</v>
      </c>
      <c r="T510" s="7"/>
      <c r="U510" s="7">
        <f>'EOS GE25-F23-WEBLOAD'!AA506</f>
        <v>0</v>
      </c>
      <c r="V510" s="7">
        <v>0</v>
      </c>
      <c r="W510" s="7">
        <f t="shared" si="103"/>
        <v>0</v>
      </c>
      <c r="X510" s="7">
        <f>'GE25-F23-WEBLOAD'!AA506</f>
        <v>0</v>
      </c>
      <c r="Y510" s="7">
        <f>'GE25-F23-WEBLOAD'!AI506</f>
        <v>0</v>
      </c>
      <c r="Z510" s="7">
        <f t="shared" si="104"/>
        <v>0</v>
      </c>
      <c r="AA510">
        <f t="shared" si="105"/>
        <v>0</v>
      </c>
      <c r="AC510" s="7">
        <f>'EOS GE24-F23-WEBLOAD'!AA506</f>
        <v>0</v>
      </c>
      <c r="AD510" s="7">
        <f>'EOS GE24-F23-WEBLOAD'!AI506</f>
        <v>0</v>
      </c>
      <c r="AE510" s="7">
        <f t="shared" si="106"/>
        <v>0</v>
      </c>
      <c r="AF510" s="7">
        <f>'GE24-F23-WEBLOAD'!AA506</f>
        <v>0</v>
      </c>
      <c r="AG510" s="7">
        <f>'GE24-F23-WEBLOAD'!AI506</f>
        <v>0</v>
      </c>
      <c r="AH510" s="7">
        <f t="shared" si="107"/>
        <v>0</v>
      </c>
      <c r="AI510">
        <f t="shared" si="108"/>
        <v>0</v>
      </c>
      <c r="AK510">
        <f>'EOS GE24-F23-WEBLOAD'!$AL506</f>
        <v>0</v>
      </c>
      <c r="AL510">
        <f>'GE24-F23-WEBLOAD'!$AL506</f>
        <v>0</v>
      </c>
      <c r="AM510">
        <f t="shared" si="109"/>
        <v>0</v>
      </c>
      <c r="AO510">
        <f>'EOS GE25-F23-WEBLOAD'!AL506</f>
        <v>0</v>
      </c>
      <c r="AP510">
        <f>'GE25-F23-WEBLOAD'!AL506</f>
        <v>0</v>
      </c>
      <c r="AQ510">
        <f t="shared" si="110"/>
        <v>0</v>
      </c>
      <c r="AS510" s="7"/>
    </row>
    <row r="511" spans="1:45" x14ac:dyDescent="0.25">
      <c r="A511">
        <v>4275</v>
      </c>
      <c r="B511">
        <v>7</v>
      </c>
      <c r="C511" t="s">
        <v>552</v>
      </c>
      <c r="D511" s="7">
        <f>'EOS GE24-F23-WEBLOAD'!H507</f>
        <v>1895853</v>
      </c>
      <c r="E511">
        <f>'GE24-F23-WEBLOAD'!H507</f>
        <v>1822813</v>
      </c>
      <c r="F511">
        <f t="shared" si="99"/>
        <v>73040</v>
      </c>
      <c r="H511" s="7">
        <f>'EOS GE24-F23-WEBLOAD'!N507</f>
        <v>0</v>
      </c>
      <c r="I511">
        <v>0</v>
      </c>
      <c r="J511">
        <f t="shared" si="100"/>
        <v>0</v>
      </c>
      <c r="K511" s="7"/>
      <c r="M511" s="7">
        <f>'EOS GE25-F23-WEBLOAD'!H507</f>
        <v>1456200</v>
      </c>
      <c r="N511">
        <f>'GE25-F23-WEBLOAD'!H507</f>
        <v>1372600</v>
      </c>
      <c r="O511">
        <f t="shared" si="101"/>
        <v>83600</v>
      </c>
      <c r="Q511" s="7">
        <f>'EOS GE25-F23-WEBLOAD'!N507</f>
        <v>0</v>
      </c>
      <c r="R511">
        <v>0</v>
      </c>
      <c r="S511">
        <f t="shared" si="102"/>
        <v>0</v>
      </c>
      <c r="T511" s="7"/>
      <c r="U511" s="7">
        <f>'EOS GE25-F23-WEBLOAD'!AA507</f>
        <v>0</v>
      </c>
      <c r="V511" s="7">
        <v>0</v>
      </c>
      <c r="W511" s="7">
        <f t="shared" si="103"/>
        <v>0</v>
      </c>
      <c r="X511" s="7">
        <f>'GE25-F23-WEBLOAD'!AA507</f>
        <v>0</v>
      </c>
      <c r="Y511" s="7">
        <f>'GE25-F23-WEBLOAD'!AI507</f>
        <v>0</v>
      </c>
      <c r="Z511" s="7">
        <f t="shared" si="104"/>
        <v>0</v>
      </c>
      <c r="AA511">
        <f t="shared" si="105"/>
        <v>0</v>
      </c>
      <c r="AC511" s="7">
        <f>'EOS GE24-F23-WEBLOAD'!AA507</f>
        <v>0</v>
      </c>
      <c r="AD511" s="7">
        <f>'EOS GE24-F23-WEBLOAD'!AI507</f>
        <v>0</v>
      </c>
      <c r="AE511" s="7">
        <f t="shared" si="106"/>
        <v>0</v>
      </c>
      <c r="AF511" s="7">
        <f>'GE24-F23-WEBLOAD'!AA507</f>
        <v>0</v>
      </c>
      <c r="AG511" s="7">
        <f>'GE24-F23-WEBLOAD'!AI507</f>
        <v>0</v>
      </c>
      <c r="AH511" s="7">
        <f t="shared" si="107"/>
        <v>0</v>
      </c>
      <c r="AI511">
        <f t="shared" si="108"/>
        <v>0</v>
      </c>
      <c r="AK511">
        <f>'EOS GE24-F23-WEBLOAD'!$AL507</f>
        <v>240459.79999999981</v>
      </c>
      <c r="AL511">
        <f>'GE24-F23-WEBLOAD'!$AL507</f>
        <v>236085.80000000005</v>
      </c>
      <c r="AM511">
        <f t="shared" si="109"/>
        <v>4373.9999999997672</v>
      </c>
      <c r="AO511">
        <f>'EOS GE25-F23-WEBLOAD'!AL507</f>
        <v>322395.11135680997</v>
      </c>
      <c r="AP511">
        <f>'GE25-F23-WEBLOAD'!AL507</f>
        <v>309628.11135680997</v>
      </c>
      <c r="AQ511">
        <f t="shared" si="110"/>
        <v>12767</v>
      </c>
      <c r="AS511" s="7"/>
    </row>
    <row r="512" spans="1:45" x14ac:dyDescent="0.25">
      <c r="A512">
        <v>4276</v>
      </c>
      <c r="B512">
        <v>7</v>
      </c>
      <c r="C512" t="s">
        <v>553</v>
      </c>
      <c r="D512" s="7">
        <f>'EOS GE24-F23-WEBLOAD'!H508</f>
        <v>356900</v>
      </c>
      <c r="E512">
        <f>'GE24-F23-WEBLOAD'!H508</f>
        <v>343150</v>
      </c>
      <c r="F512">
        <f t="shared" si="99"/>
        <v>13750</v>
      </c>
      <c r="H512" s="7">
        <f>'EOS GE24-F23-WEBLOAD'!N508</f>
        <v>0</v>
      </c>
      <c r="I512">
        <v>0</v>
      </c>
      <c r="J512">
        <f t="shared" si="100"/>
        <v>0</v>
      </c>
      <c r="K512" s="7"/>
      <c r="M512" s="7">
        <f>'EOS GE25-F23-WEBLOAD'!H508</f>
        <v>436860</v>
      </c>
      <c r="N512">
        <f>'GE25-F23-WEBLOAD'!H508</f>
        <v>411780</v>
      </c>
      <c r="O512">
        <f t="shared" si="101"/>
        <v>25080</v>
      </c>
      <c r="Q512" s="7">
        <f>'EOS GE25-F23-WEBLOAD'!N508</f>
        <v>0</v>
      </c>
      <c r="R512">
        <v>0</v>
      </c>
      <c r="S512">
        <f t="shared" si="102"/>
        <v>0</v>
      </c>
      <c r="T512" s="7"/>
      <c r="U512" s="7">
        <f>'EOS GE25-F23-WEBLOAD'!AA508</f>
        <v>0</v>
      </c>
      <c r="V512" s="7">
        <v>0</v>
      </c>
      <c r="W512" s="7">
        <f t="shared" si="103"/>
        <v>0</v>
      </c>
      <c r="X512" s="7">
        <f>'GE25-F23-WEBLOAD'!AA508</f>
        <v>0</v>
      </c>
      <c r="Y512" s="7">
        <f>'GE25-F23-WEBLOAD'!AI508</f>
        <v>0</v>
      </c>
      <c r="Z512" s="7">
        <f t="shared" si="104"/>
        <v>0</v>
      </c>
      <c r="AA512">
        <f t="shared" si="105"/>
        <v>0</v>
      </c>
      <c r="AC512" s="7">
        <f>'EOS GE24-F23-WEBLOAD'!AA508</f>
        <v>0</v>
      </c>
      <c r="AD512" s="7">
        <f>'EOS GE24-F23-WEBLOAD'!AI508</f>
        <v>0</v>
      </c>
      <c r="AE512" s="7">
        <f t="shared" si="106"/>
        <v>0</v>
      </c>
      <c r="AF512" s="7">
        <f>'GE24-F23-WEBLOAD'!AA508</f>
        <v>0</v>
      </c>
      <c r="AG512" s="7">
        <f>'GE24-F23-WEBLOAD'!AI508</f>
        <v>0</v>
      </c>
      <c r="AH512" s="7">
        <f t="shared" si="107"/>
        <v>0</v>
      </c>
      <c r="AI512">
        <f t="shared" si="108"/>
        <v>0</v>
      </c>
      <c r="AK512">
        <f>'EOS GE24-F23-WEBLOAD'!$AL508</f>
        <v>36363</v>
      </c>
      <c r="AL512">
        <f>'GE24-F23-WEBLOAD'!$AL508</f>
        <v>36336</v>
      </c>
      <c r="AM512">
        <f t="shared" si="109"/>
        <v>27</v>
      </c>
      <c r="AO512">
        <f>'EOS GE25-F23-WEBLOAD'!AL508</f>
        <v>40604.045551239979</v>
      </c>
      <c r="AP512">
        <f>'GE25-F23-WEBLOAD'!AL508</f>
        <v>40517.045551239979</v>
      </c>
      <c r="AQ512">
        <f t="shared" si="110"/>
        <v>87</v>
      </c>
      <c r="AS512" s="7"/>
    </row>
    <row r="513" spans="1:45" x14ac:dyDescent="0.25">
      <c r="A513">
        <v>4277</v>
      </c>
      <c r="B513">
        <v>7</v>
      </c>
      <c r="C513" t="s">
        <v>808</v>
      </c>
      <c r="D513" s="7">
        <f>'EOS GE24-F23-WEBLOAD'!H509</f>
        <v>0</v>
      </c>
      <c r="E513">
        <f>'GE24-F23-WEBLOAD'!H509</f>
        <v>0</v>
      </c>
      <c r="F513">
        <f t="shared" si="99"/>
        <v>0</v>
      </c>
      <c r="H513" s="7">
        <f>'EOS GE24-F23-WEBLOAD'!N509</f>
        <v>0</v>
      </c>
      <c r="I513">
        <v>0</v>
      </c>
      <c r="J513">
        <f t="shared" si="100"/>
        <v>0</v>
      </c>
      <c r="K513" s="7"/>
      <c r="M513" s="7">
        <f>'EOS GE25-F23-WEBLOAD'!H509</f>
        <v>0</v>
      </c>
      <c r="N513">
        <f>'GE25-F23-WEBLOAD'!H509</f>
        <v>0</v>
      </c>
      <c r="O513">
        <f t="shared" si="101"/>
        <v>0</v>
      </c>
      <c r="Q513" s="7">
        <f>'EOS GE25-F23-WEBLOAD'!N509</f>
        <v>0</v>
      </c>
      <c r="R513">
        <v>0</v>
      </c>
      <c r="S513">
        <f t="shared" si="102"/>
        <v>0</v>
      </c>
      <c r="T513" s="7"/>
      <c r="U513" s="7">
        <f>'EOS GE25-F23-WEBLOAD'!AA509</f>
        <v>0</v>
      </c>
      <c r="V513" s="7">
        <v>0</v>
      </c>
      <c r="W513" s="7">
        <f t="shared" si="103"/>
        <v>0</v>
      </c>
      <c r="X513" s="7">
        <f>'GE25-F23-WEBLOAD'!AA509</f>
        <v>0</v>
      </c>
      <c r="Y513" s="7">
        <f>'GE25-F23-WEBLOAD'!AI509</f>
        <v>0</v>
      </c>
      <c r="Z513" s="7">
        <f t="shared" si="104"/>
        <v>0</v>
      </c>
      <c r="AA513">
        <f t="shared" si="105"/>
        <v>0</v>
      </c>
      <c r="AC513" s="7">
        <f>'EOS GE24-F23-WEBLOAD'!AA509</f>
        <v>0</v>
      </c>
      <c r="AD513" s="7">
        <f>'EOS GE24-F23-WEBLOAD'!AI509</f>
        <v>0</v>
      </c>
      <c r="AE513" s="7">
        <f t="shared" si="106"/>
        <v>0</v>
      </c>
      <c r="AF513" s="7">
        <f>'GE24-F23-WEBLOAD'!AA509</f>
        <v>0</v>
      </c>
      <c r="AG513" s="7">
        <f>'GE24-F23-WEBLOAD'!AI509</f>
        <v>0</v>
      </c>
      <c r="AH513" s="7">
        <f t="shared" si="107"/>
        <v>0</v>
      </c>
      <c r="AI513">
        <f t="shared" si="108"/>
        <v>0</v>
      </c>
      <c r="AK513">
        <f>'EOS GE24-F23-WEBLOAD'!$AL509</f>
        <v>0</v>
      </c>
      <c r="AL513">
        <f>'GE24-F23-WEBLOAD'!$AL509</f>
        <v>0</v>
      </c>
      <c r="AM513">
        <f t="shared" si="109"/>
        <v>0</v>
      </c>
      <c r="AO513">
        <f>'EOS GE25-F23-WEBLOAD'!AL509</f>
        <v>0</v>
      </c>
      <c r="AP513">
        <f>'GE25-F23-WEBLOAD'!AL509</f>
        <v>0</v>
      </c>
      <c r="AQ513">
        <f t="shared" si="110"/>
        <v>0</v>
      </c>
      <c r="AS513" s="7"/>
    </row>
    <row r="514" spans="1:45" x14ac:dyDescent="0.25">
      <c r="A514">
        <v>4278</v>
      </c>
      <c r="B514">
        <v>7</v>
      </c>
      <c r="D514" s="7">
        <f>'EOS GE24-F23-WEBLOAD'!H510</f>
        <v>0</v>
      </c>
      <c r="E514">
        <f>'GE24-F23-WEBLOAD'!H510</f>
        <v>0</v>
      </c>
      <c r="F514">
        <f t="shared" si="99"/>
        <v>0</v>
      </c>
      <c r="H514" s="7">
        <f>'EOS GE24-F23-WEBLOAD'!N510</f>
        <v>0</v>
      </c>
      <c r="I514">
        <v>0</v>
      </c>
      <c r="J514">
        <f t="shared" si="100"/>
        <v>0</v>
      </c>
      <c r="K514" s="7"/>
      <c r="M514" s="7">
        <f>'EOS GE25-F23-WEBLOAD'!H510</f>
        <v>0</v>
      </c>
      <c r="N514">
        <f>'GE25-F23-WEBLOAD'!H510</f>
        <v>0</v>
      </c>
      <c r="O514">
        <f t="shared" si="101"/>
        <v>0</v>
      </c>
      <c r="Q514" s="7">
        <f>'EOS GE25-F23-WEBLOAD'!N510</f>
        <v>0</v>
      </c>
      <c r="R514">
        <v>0</v>
      </c>
      <c r="S514">
        <f t="shared" si="102"/>
        <v>0</v>
      </c>
      <c r="T514" s="7"/>
      <c r="U514" s="7">
        <f>'EOS GE25-F23-WEBLOAD'!AA510</f>
        <v>0</v>
      </c>
      <c r="V514" s="7">
        <v>0</v>
      </c>
      <c r="W514" s="7">
        <f t="shared" si="103"/>
        <v>0</v>
      </c>
      <c r="X514" s="7">
        <f>'GE25-F23-WEBLOAD'!AA510</f>
        <v>0</v>
      </c>
      <c r="Y514" s="7">
        <f>'GE25-F23-WEBLOAD'!AI510</f>
        <v>0</v>
      </c>
      <c r="Z514" s="7">
        <f t="shared" si="104"/>
        <v>0</v>
      </c>
      <c r="AA514">
        <f t="shared" si="105"/>
        <v>0</v>
      </c>
      <c r="AC514" s="7">
        <f>'EOS GE24-F23-WEBLOAD'!AA510</f>
        <v>0</v>
      </c>
      <c r="AD514" s="7">
        <f>'EOS GE24-F23-WEBLOAD'!AI510</f>
        <v>0</v>
      </c>
      <c r="AE514" s="7">
        <f t="shared" si="106"/>
        <v>0</v>
      </c>
      <c r="AF514" s="7">
        <f>'GE24-F23-WEBLOAD'!AA510</f>
        <v>0</v>
      </c>
      <c r="AG514" s="7">
        <f>'GE24-F23-WEBLOAD'!AI510</f>
        <v>0</v>
      </c>
      <c r="AH514" s="7">
        <f t="shared" si="107"/>
        <v>0</v>
      </c>
      <c r="AI514">
        <f t="shared" si="108"/>
        <v>0</v>
      </c>
      <c r="AK514">
        <f>'EOS GE24-F23-WEBLOAD'!$AL510</f>
        <v>0</v>
      </c>
      <c r="AL514">
        <f>'GE24-F23-WEBLOAD'!$AL510</f>
        <v>0</v>
      </c>
      <c r="AM514">
        <f t="shared" si="109"/>
        <v>0</v>
      </c>
      <c r="AO514">
        <f>'EOS GE25-F23-WEBLOAD'!AL510</f>
        <v>0</v>
      </c>
      <c r="AP514">
        <f>'GE25-F23-WEBLOAD'!AL510</f>
        <v>0</v>
      </c>
      <c r="AQ514">
        <f t="shared" si="110"/>
        <v>0</v>
      </c>
      <c r="AS514" s="7"/>
    </row>
    <row r="515" spans="1:45" x14ac:dyDescent="0.25">
      <c r="A515">
        <v>4279</v>
      </c>
      <c r="B515">
        <v>7</v>
      </c>
      <c r="D515" s="7">
        <f>'EOS GE24-F23-WEBLOAD'!H511</f>
        <v>685248</v>
      </c>
      <c r="E515">
        <f>'GE24-F23-WEBLOAD'!H511</f>
        <v>658848</v>
      </c>
      <c r="F515">
        <f t="shared" si="99"/>
        <v>26400</v>
      </c>
      <c r="H515" s="7">
        <f>'EOS GE24-F23-WEBLOAD'!N511</f>
        <v>0</v>
      </c>
      <c r="I515">
        <v>0</v>
      </c>
      <c r="J515">
        <f t="shared" si="100"/>
        <v>0</v>
      </c>
      <c r="K515" s="7"/>
      <c r="M515" s="7">
        <f>'EOS GE25-F23-WEBLOAD'!H511</f>
        <v>698976</v>
      </c>
      <c r="N515">
        <f>'GE25-F23-WEBLOAD'!H511</f>
        <v>658848</v>
      </c>
      <c r="O515">
        <f t="shared" si="101"/>
        <v>40128</v>
      </c>
      <c r="Q515" s="7">
        <f>'EOS GE25-F23-WEBLOAD'!N511</f>
        <v>0</v>
      </c>
      <c r="R515">
        <v>0</v>
      </c>
      <c r="S515">
        <f t="shared" si="102"/>
        <v>0</v>
      </c>
      <c r="T515" s="7"/>
      <c r="U515" s="7">
        <f>'EOS GE25-F23-WEBLOAD'!AA511</f>
        <v>0</v>
      </c>
      <c r="V515" s="7">
        <v>0</v>
      </c>
      <c r="W515" s="7">
        <f t="shared" si="103"/>
        <v>0</v>
      </c>
      <c r="X515" s="7">
        <f>'GE25-F23-WEBLOAD'!AA511</f>
        <v>0</v>
      </c>
      <c r="Y515" s="7">
        <f>'GE25-F23-WEBLOAD'!AI511</f>
        <v>0</v>
      </c>
      <c r="Z515" s="7">
        <f t="shared" si="104"/>
        <v>0</v>
      </c>
      <c r="AA515">
        <f t="shared" si="105"/>
        <v>0</v>
      </c>
      <c r="AC515" s="7">
        <f>'EOS GE24-F23-WEBLOAD'!AA511</f>
        <v>0</v>
      </c>
      <c r="AD515" s="7">
        <f>'EOS GE24-F23-WEBLOAD'!AI511</f>
        <v>0</v>
      </c>
      <c r="AE515" s="7">
        <f t="shared" si="106"/>
        <v>0</v>
      </c>
      <c r="AF515" s="7">
        <f>'GE24-F23-WEBLOAD'!AA511</f>
        <v>0</v>
      </c>
      <c r="AG515" s="7">
        <f>'GE24-F23-WEBLOAD'!AI511</f>
        <v>0</v>
      </c>
      <c r="AH515" s="7">
        <f t="shared" si="107"/>
        <v>0</v>
      </c>
      <c r="AI515">
        <f t="shared" si="108"/>
        <v>0</v>
      </c>
      <c r="AK515">
        <f>'EOS GE24-F23-WEBLOAD'!$AL511</f>
        <v>196576</v>
      </c>
      <c r="AL515">
        <f>'GE24-F23-WEBLOAD'!$AL511</f>
        <v>189767</v>
      </c>
      <c r="AM515">
        <f t="shared" si="109"/>
        <v>6809</v>
      </c>
      <c r="AO515">
        <f>'EOS GE25-F23-WEBLOAD'!AL511</f>
        <v>205537.60433660995</v>
      </c>
      <c r="AP515">
        <f>'GE25-F23-WEBLOAD'!AL511</f>
        <v>194817.60433660995</v>
      </c>
      <c r="AQ515">
        <f t="shared" si="110"/>
        <v>10720</v>
      </c>
      <c r="AS515" s="7"/>
    </row>
    <row r="516" spans="1:45" x14ac:dyDescent="0.25">
      <c r="A516">
        <v>4280</v>
      </c>
      <c r="B516">
        <v>7</v>
      </c>
      <c r="D516" s="7">
        <f>'EOS GE24-F23-WEBLOAD'!H512</f>
        <v>478246</v>
      </c>
      <c r="E516">
        <f>'GE24-F23-WEBLOAD'!H512</f>
        <v>459821</v>
      </c>
      <c r="F516">
        <f t="shared" si="99"/>
        <v>18425</v>
      </c>
      <c r="H516" s="7">
        <f>'EOS GE24-F23-WEBLOAD'!N512</f>
        <v>124</v>
      </c>
      <c r="I516">
        <v>117</v>
      </c>
      <c r="J516">
        <f t="shared" si="100"/>
        <v>7</v>
      </c>
      <c r="K516" s="7"/>
      <c r="M516" s="7">
        <f>'EOS GE25-F23-WEBLOAD'!H512</f>
        <v>487827</v>
      </c>
      <c r="N516">
        <f>'GE25-F23-WEBLOAD'!H512</f>
        <v>459821</v>
      </c>
      <c r="O516">
        <f t="shared" si="101"/>
        <v>28006</v>
      </c>
      <c r="Q516" s="7">
        <f>'EOS GE25-F23-WEBLOAD'!N512</f>
        <v>126</v>
      </c>
      <c r="R516">
        <v>119</v>
      </c>
      <c r="S516">
        <f t="shared" si="102"/>
        <v>7</v>
      </c>
      <c r="T516" s="7"/>
      <c r="U516" s="7">
        <f>'EOS GE25-F23-WEBLOAD'!AA512</f>
        <v>0</v>
      </c>
      <c r="V516" s="7">
        <v>0</v>
      </c>
      <c r="W516" s="7">
        <f t="shared" si="103"/>
        <v>0</v>
      </c>
      <c r="X516" s="7">
        <f>'GE25-F23-WEBLOAD'!AA512</f>
        <v>0</v>
      </c>
      <c r="Y516" s="7">
        <f>'GE25-F23-WEBLOAD'!AI512</f>
        <v>0</v>
      </c>
      <c r="Z516" s="7">
        <f t="shared" si="104"/>
        <v>0</v>
      </c>
      <c r="AA516">
        <f t="shared" si="105"/>
        <v>0</v>
      </c>
      <c r="AC516" s="7">
        <f>'EOS GE24-F23-WEBLOAD'!AA512</f>
        <v>0</v>
      </c>
      <c r="AD516" s="7">
        <f>'EOS GE24-F23-WEBLOAD'!AI512</f>
        <v>0</v>
      </c>
      <c r="AE516" s="7">
        <f t="shared" si="106"/>
        <v>0</v>
      </c>
      <c r="AF516" s="7">
        <f>'GE24-F23-WEBLOAD'!AA512</f>
        <v>0</v>
      </c>
      <c r="AG516" s="7">
        <f>'GE24-F23-WEBLOAD'!AI512</f>
        <v>0</v>
      </c>
      <c r="AH516" s="7">
        <f t="shared" si="107"/>
        <v>0</v>
      </c>
      <c r="AI516">
        <f t="shared" si="108"/>
        <v>0</v>
      </c>
      <c r="AK516">
        <f>'EOS GE24-F23-WEBLOAD'!$AL512</f>
        <v>380745</v>
      </c>
      <c r="AL516">
        <f>'GE24-F23-WEBLOAD'!$AL512</f>
        <v>367895</v>
      </c>
      <c r="AM516">
        <f t="shared" si="109"/>
        <v>12850</v>
      </c>
      <c r="AO516">
        <f>'EOS GE25-F23-WEBLOAD'!AL512</f>
        <v>346432.00188571005</v>
      </c>
      <c r="AP516">
        <f>'GE25-F23-WEBLOAD'!AL512</f>
        <v>329076.00188571005</v>
      </c>
      <c r="AQ516">
        <f t="shared" si="110"/>
        <v>17356</v>
      </c>
      <c r="AS516" s="7"/>
    </row>
    <row r="517" spans="1:45" x14ac:dyDescent="0.25">
      <c r="A517">
        <v>4282</v>
      </c>
      <c r="B517">
        <v>7</v>
      </c>
      <c r="C517" t="s">
        <v>556</v>
      </c>
      <c r="D517" s="7">
        <f>'EOS GE24-F23-WEBLOAD'!H513</f>
        <v>556764</v>
      </c>
      <c r="E517">
        <f>'GE24-F23-WEBLOAD'!H513</f>
        <v>535314</v>
      </c>
      <c r="F517">
        <f t="shared" si="99"/>
        <v>21450</v>
      </c>
      <c r="H517" s="7">
        <f>'EOS GE24-F23-WEBLOAD'!N513</f>
        <v>0</v>
      </c>
      <c r="I517">
        <v>0</v>
      </c>
      <c r="J517">
        <f t="shared" si="100"/>
        <v>0</v>
      </c>
      <c r="K517" s="7"/>
      <c r="M517" s="7">
        <f>'EOS GE25-F23-WEBLOAD'!H513</f>
        <v>567918</v>
      </c>
      <c r="N517">
        <f>'GE25-F23-WEBLOAD'!H513</f>
        <v>535314</v>
      </c>
      <c r="O517">
        <f t="shared" si="101"/>
        <v>32604</v>
      </c>
      <c r="Q517" s="7">
        <f>'EOS GE25-F23-WEBLOAD'!N513</f>
        <v>0</v>
      </c>
      <c r="R517">
        <v>0</v>
      </c>
      <c r="S517">
        <f t="shared" si="102"/>
        <v>0</v>
      </c>
      <c r="T517" s="7"/>
      <c r="U517" s="7">
        <f>'EOS GE25-F23-WEBLOAD'!AA513</f>
        <v>0</v>
      </c>
      <c r="V517" s="7">
        <v>0</v>
      </c>
      <c r="W517" s="7">
        <f t="shared" si="103"/>
        <v>0</v>
      </c>
      <c r="X517" s="7">
        <f>'GE25-F23-WEBLOAD'!AA513</f>
        <v>0</v>
      </c>
      <c r="Y517" s="7">
        <f>'GE25-F23-WEBLOAD'!AI513</f>
        <v>0</v>
      </c>
      <c r="Z517" s="7">
        <f t="shared" si="104"/>
        <v>0</v>
      </c>
      <c r="AA517">
        <f t="shared" si="105"/>
        <v>0</v>
      </c>
      <c r="AC517" s="7">
        <f>'EOS GE24-F23-WEBLOAD'!AA513</f>
        <v>0</v>
      </c>
      <c r="AD517" s="7">
        <f>'EOS GE24-F23-WEBLOAD'!AI513</f>
        <v>0</v>
      </c>
      <c r="AE517" s="7">
        <f t="shared" si="106"/>
        <v>0</v>
      </c>
      <c r="AF517" s="7">
        <f>'GE24-F23-WEBLOAD'!AA513</f>
        <v>0</v>
      </c>
      <c r="AG517" s="7">
        <f>'GE24-F23-WEBLOAD'!AI513</f>
        <v>0</v>
      </c>
      <c r="AH517" s="7">
        <f t="shared" si="107"/>
        <v>0</v>
      </c>
      <c r="AI517">
        <f t="shared" si="108"/>
        <v>0</v>
      </c>
      <c r="AK517">
        <f>'EOS GE24-F23-WEBLOAD'!$AL513</f>
        <v>296055</v>
      </c>
      <c r="AL517">
        <f>'GE24-F23-WEBLOAD'!$AL513</f>
        <v>287316</v>
      </c>
      <c r="AM517">
        <f t="shared" si="109"/>
        <v>8739</v>
      </c>
      <c r="AO517">
        <f>'EOS GE25-F23-WEBLOAD'!AL513</f>
        <v>304349.88449355995</v>
      </c>
      <c r="AP517">
        <f>'GE25-F23-WEBLOAD'!AL513</f>
        <v>290715.88449355995</v>
      </c>
      <c r="AQ517">
        <f t="shared" si="110"/>
        <v>13634</v>
      </c>
      <c r="AS517" s="7"/>
    </row>
    <row r="518" spans="1:45" x14ac:dyDescent="0.25">
      <c r="A518">
        <v>4283</v>
      </c>
      <c r="B518">
        <v>7</v>
      </c>
      <c r="D518" s="7">
        <f>'EOS GE24-F23-WEBLOAD'!H514</f>
        <v>792318</v>
      </c>
      <c r="E518">
        <f>'GE24-F23-WEBLOAD'!H514</f>
        <v>761793</v>
      </c>
      <c r="F518">
        <f t="shared" si="99"/>
        <v>30525</v>
      </c>
      <c r="H518" s="7">
        <f>'EOS GE24-F23-WEBLOAD'!N514</f>
        <v>0</v>
      </c>
      <c r="I518">
        <v>0</v>
      </c>
      <c r="J518">
        <f t="shared" si="100"/>
        <v>0</v>
      </c>
      <c r="K518" s="7"/>
      <c r="M518" s="7">
        <f>'EOS GE25-F23-WEBLOAD'!H514</f>
        <v>808191</v>
      </c>
      <c r="N518">
        <f>'GE25-F23-WEBLOAD'!H514</f>
        <v>761793</v>
      </c>
      <c r="O518">
        <f t="shared" si="101"/>
        <v>46398</v>
      </c>
      <c r="Q518" s="7">
        <f>'EOS GE25-F23-WEBLOAD'!N514</f>
        <v>0</v>
      </c>
      <c r="R518">
        <v>0</v>
      </c>
      <c r="S518">
        <f t="shared" si="102"/>
        <v>0</v>
      </c>
      <c r="T518" s="7"/>
      <c r="U518" s="7">
        <f>'EOS GE25-F23-WEBLOAD'!AA514</f>
        <v>0</v>
      </c>
      <c r="V518" s="7">
        <v>0</v>
      </c>
      <c r="W518" s="7">
        <f t="shared" si="103"/>
        <v>0</v>
      </c>
      <c r="X518" s="7">
        <f>'GE25-F23-WEBLOAD'!AA514</f>
        <v>0</v>
      </c>
      <c r="Y518" s="7">
        <f>'GE25-F23-WEBLOAD'!AI514</f>
        <v>0</v>
      </c>
      <c r="Z518" s="7">
        <f t="shared" si="104"/>
        <v>0</v>
      </c>
      <c r="AA518">
        <f t="shared" si="105"/>
        <v>0</v>
      </c>
      <c r="AC518" s="7">
        <f>'EOS GE24-F23-WEBLOAD'!AA514</f>
        <v>0</v>
      </c>
      <c r="AD518" s="7">
        <f>'EOS GE24-F23-WEBLOAD'!AI514</f>
        <v>0</v>
      </c>
      <c r="AE518" s="7">
        <f t="shared" si="106"/>
        <v>0</v>
      </c>
      <c r="AF518" s="7">
        <f>'GE24-F23-WEBLOAD'!AA514</f>
        <v>0</v>
      </c>
      <c r="AG518" s="7">
        <f>'GE24-F23-WEBLOAD'!AI514</f>
        <v>0</v>
      </c>
      <c r="AH518" s="7">
        <f t="shared" si="107"/>
        <v>0</v>
      </c>
      <c r="AI518">
        <f t="shared" si="108"/>
        <v>0</v>
      </c>
      <c r="AK518">
        <f>'EOS GE24-F23-WEBLOAD'!$AL514</f>
        <v>568804</v>
      </c>
      <c r="AL518">
        <f>'GE24-F23-WEBLOAD'!$AL514</f>
        <v>547901</v>
      </c>
      <c r="AM518">
        <f t="shared" si="109"/>
        <v>20903</v>
      </c>
      <c r="AO518">
        <f>'EOS GE25-F23-WEBLOAD'!AL514</f>
        <v>530311.16159345</v>
      </c>
      <c r="AP518">
        <f>'GE25-F23-WEBLOAD'!AL514</f>
        <v>501118.16159345</v>
      </c>
      <c r="AQ518">
        <f t="shared" si="110"/>
        <v>29193</v>
      </c>
      <c r="AS518" s="7"/>
    </row>
    <row r="519" spans="1:45" x14ac:dyDescent="0.25">
      <c r="A519">
        <v>4284</v>
      </c>
      <c r="B519">
        <v>7</v>
      </c>
      <c r="D519" s="7">
        <f>'EOS GE24-F23-WEBLOAD'!H515</f>
        <v>2792386</v>
      </c>
      <c r="E519">
        <f>'GE24-F23-WEBLOAD'!H515</f>
        <v>2684806</v>
      </c>
      <c r="F519">
        <f t="shared" ref="F519:F531" si="111">D519-E519</f>
        <v>107580</v>
      </c>
      <c r="H519" s="7">
        <f>'EOS GE24-F23-WEBLOAD'!N515</f>
        <v>6508</v>
      </c>
      <c r="I519">
        <v>6118</v>
      </c>
      <c r="J519">
        <f t="shared" ref="J519:J531" si="112">H519-I519</f>
        <v>390</v>
      </c>
      <c r="K519" s="7"/>
      <c r="M519" s="7">
        <f>'EOS GE25-F23-WEBLOAD'!H515</f>
        <v>2507576</v>
      </c>
      <c r="N519">
        <f>'GE25-F23-WEBLOAD'!H515</f>
        <v>2363617</v>
      </c>
      <c r="O519">
        <f t="shared" ref="O519:O531" si="113">M519-N519</f>
        <v>143959</v>
      </c>
      <c r="Q519" s="7">
        <f>'EOS GE25-F23-WEBLOAD'!N515</f>
        <v>5806</v>
      </c>
      <c r="R519">
        <v>5481</v>
      </c>
      <c r="S519">
        <f t="shared" ref="S519:S531" si="114">Q519-R519</f>
        <v>325</v>
      </c>
      <c r="T519" s="7"/>
      <c r="U519" s="7">
        <f>'EOS GE25-F23-WEBLOAD'!AA515</f>
        <v>0</v>
      </c>
      <c r="V519" s="7">
        <v>0</v>
      </c>
      <c r="W519" s="7">
        <f t="shared" ref="W519:W531" si="115">U519-V519</f>
        <v>0</v>
      </c>
      <c r="X519" s="7">
        <f>'GE25-F23-WEBLOAD'!AA515</f>
        <v>0</v>
      </c>
      <c r="Y519" s="7">
        <f>'GE25-F23-WEBLOAD'!AI515</f>
        <v>0</v>
      </c>
      <c r="Z519" s="7">
        <f t="shared" ref="Z519:Z531" si="116">X519-Y519</f>
        <v>0</v>
      </c>
      <c r="AA519">
        <f t="shared" ref="AA519:AA531" si="117">W519-Z519</f>
        <v>0</v>
      </c>
      <c r="AC519" s="7">
        <f>'EOS GE24-F23-WEBLOAD'!AA515</f>
        <v>0</v>
      </c>
      <c r="AD519" s="7">
        <f>'EOS GE24-F23-WEBLOAD'!AI515</f>
        <v>0</v>
      </c>
      <c r="AE519" s="7">
        <f t="shared" ref="AE519:AE531" si="118">AC519-AD519</f>
        <v>0</v>
      </c>
      <c r="AF519" s="7">
        <f>'GE24-F23-WEBLOAD'!AA515</f>
        <v>0</v>
      </c>
      <c r="AG519" s="7">
        <f>'GE24-F23-WEBLOAD'!AI515</f>
        <v>0</v>
      </c>
      <c r="AH519" s="7">
        <f t="shared" ref="AH519:AH531" si="119">AF519-AG519</f>
        <v>0</v>
      </c>
      <c r="AI519">
        <f t="shared" ref="AI519:AI531" si="120">AE519-AH519</f>
        <v>0</v>
      </c>
      <c r="AK519">
        <f>'EOS GE24-F23-WEBLOAD'!$AL515</f>
        <v>190796.60000000009</v>
      </c>
      <c r="AL519">
        <f>'GE24-F23-WEBLOAD'!$AL515</f>
        <v>189987.60000000009</v>
      </c>
      <c r="AM519">
        <f t="shared" ref="AM519:AM531" si="121">AK519-AL519</f>
        <v>809</v>
      </c>
      <c r="AO519">
        <f>'EOS GE25-F23-WEBLOAD'!AL515</f>
        <v>262597.57850077003</v>
      </c>
      <c r="AP519">
        <f>'GE25-F23-WEBLOAD'!AL515</f>
        <v>256101.57850077003</v>
      </c>
      <c r="AQ519">
        <f t="shared" ref="AQ519:AQ531" si="122">AO519-AP519</f>
        <v>6496</v>
      </c>
      <c r="AS519" s="7"/>
    </row>
    <row r="520" spans="1:45" x14ac:dyDescent="0.25">
      <c r="A520">
        <v>4285</v>
      </c>
      <c r="B520">
        <v>7</v>
      </c>
      <c r="D520" s="7">
        <f>'EOS GE24-F23-WEBLOAD'!H516</f>
        <v>1194901</v>
      </c>
      <c r="E520">
        <f>'GE24-F23-WEBLOAD'!H516</f>
        <v>1148866</v>
      </c>
      <c r="F520">
        <f t="shared" si="111"/>
        <v>46035</v>
      </c>
      <c r="H520" s="7">
        <f>'EOS GE24-F23-WEBLOAD'!N516</f>
        <v>0</v>
      </c>
      <c r="I520">
        <v>0</v>
      </c>
      <c r="J520">
        <f t="shared" si="112"/>
        <v>0</v>
      </c>
      <c r="K520" s="7"/>
      <c r="M520" s="7">
        <f>'EOS GE25-F23-WEBLOAD'!H516</f>
        <v>1218839</v>
      </c>
      <c r="N520">
        <f>'GE25-F23-WEBLOAD'!H516</f>
        <v>1148866</v>
      </c>
      <c r="O520">
        <f t="shared" si="113"/>
        <v>69973</v>
      </c>
      <c r="Q520" s="7">
        <f>'EOS GE25-F23-WEBLOAD'!N516</f>
        <v>0</v>
      </c>
      <c r="R520">
        <v>0</v>
      </c>
      <c r="S520">
        <f t="shared" si="114"/>
        <v>0</v>
      </c>
      <c r="T520" s="7"/>
      <c r="U520" s="7">
        <f>'EOS GE25-F23-WEBLOAD'!AA516</f>
        <v>0</v>
      </c>
      <c r="V520" s="7">
        <v>0</v>
      </c>
      <c r="W520" s="7">
        <f t="shared" si="115"/>
        <v>0</v>
      </c>
      <c r="X520" s="7">
        <f>'GE25-F23-WEBLOAD'!AA516</f>
        <v>0</v>
      </c>
      <c r="Y520" s="7">
        <f>'GE25-F23-WEBLOAD'!AI516</f>
        <v>0</v>
      </c>
      <c r="Z520" s="7">
        <f t="shared" si="116"/>
        <v>0</v>
      </c>
      <c r="AA520">
        <f t="shared" si="117"/>
        <v>0</v>
      </c>
      <c r="AC520" s="7">
        <f>'EOS GE24-F23-WEBLOAD'!AA516</f>
        <v>0</v>
      </c>
      <c r="AD520" s="7">
        <f>'EOS GE24-F23-WEBLOAD'!AI516</f>
        <v>0</v>
      </c>
      <c r="AE520" s="7">
        <f t="shared" si="118"/>
        <v>0</v>
      </c>
      <c r="AF520" s="7">
        <f>'GE24-F23-WEBLOAD'!AA516</f>
        <v>0</v>
      </c>
      <c r="AG520" s="7">
        <f>'GE24-F23-WEBLOAD'!AI516</f>
        <v>0</v>
      </c>
      <c r="AH520" s="7">
        <f t="shared" si="119"/>
        <v>0</v>
      </c>
      <c r="AI520">
        <f t="shared" si="120"/>
        <v>0</v>
      </c>
      <c r="AK520">
        <f>'EOS GE24-F23-WEBLOAD'!$AL516</f>
        <v>662385.39999999991</v>
      </c>
      <c r="AL520">
        <f>'GE24-F23-WEBLOAD'!$AL516</f>
        <v>638837.39999999991</v>
      </c>
      <c r="AM520">
        <f t="shared" si="121"/>
        <v>23548</v>
      </c>
      <c r="AO520">
        <f>'EOS GE25-F23-WEBLOAD'!AL516</f>
        <v>688163.64198467019</v>
      </c>
      <c r="AP520">
        <f>'GE25-F23-WEBLOAD'!AL516</f>
        <v>651479.64198467019</v>
      </c>
      <c r="AQ520">
        <f t="shared" si="122"/>
        <v>36684</v>
      </c>
      <c r="AS520" s="7"/>
    </row>
    <row r="521" spans="1:45" x14ac:dyDescent="0.25">
      <c r="A521">
        <v>4286</v>
      </c>
      <c r="B521">
        <v>7</v>
      </c>
      <c r="D521" s="7">
        <f>'EOS GE24-F23-WEBLOAD'!H517</f>
        <v>0</v>
      </c>
      <c r="E521">
        <f>'GE24-F23-WEBLOAD'!H517</f>
        <v>0</v>
      </c>
      <c r="F521">
        <f t="shared" si="111"/>
        <v>0</v>
      </c>
      <c r="H521" s="7">
        <f>'EOS GE24-F23-WEBLOAD'!N517</f>
        <v>0</v>
      </c>
      <c r="I521">
        <v>0</v>
      </c>
      <c r="J521">
        <f t="shared" si="112"/>
        <v>0</v>
      </c>
      <c r="K521" s="7"/>
      <c r="M521" s="7">
        <f>'EOS GE25-F23-WEBLOAD'!H517</f>
        <v>0</v>
      </c>
      <c r="N521">
        <f>'GE25-F23-WEBLOAD'!H517</f>
        <v>0</v>
      </c>
      <c r="O521">
        <f t="shared" si="113"/>
        <v>0</v>
      </c>
      <c r="Q521" s="7">
        <f>'EOS GE25-F23-WEBLOAD'!N517</f>
        <v>0</v>
      </c>
      <c r="R521">
        <v>0</v>
      </c>
      <c r="S521">
        <f t="shared" si="114"/>
        <v>0</v>
      </c>
      <c r="T521" s="7"/>
      <c r="U521" s="7">
        <f>'EOS GE25-F23-WEBLOAD'!AA517</f>
        <v>0</v>
      </c>
      <c r="V521" s="7">
        <v>0</v>
      </c>
      <c r="W521" s="7">
        <f t="shared" si="115"/>
        <v>0</v>
      </c>
      <c r="X521" s="7">
        <f>'GE25-F23-WEBLOAD'!AA517</f>
        <v>0</v>
      </c>
      <c r="Y521" s="7">
        <f>'GE25-F23-WEBLOAD'!AI517</f>
        <v>0</v>
      </c>
      <c r="Z521" s="7">
        <f t="shared" si="116"/>
        <v>0</v>
      </c>
      <c r="AA521">
        <f t="shared" si="117"/>
        <v>0</v>
      </c>
      <c r="AC521" s="7">
        <f>'EOS GE24-F23-WEBLOAD'!AA517</f>
        <v>0</v>
      </c>
      <c r="AD521" s="7">
        <f>'EOS GE24-F23-WEBLOAD'!AI517</f>
        <v>0</v>
      </c>
      <c r="AE521" s="7">
        <f t="shared" si="118"/>
        <v>0</v>
      </c>
      <c r="AF521" s="7">
        <f>'GE24-F23-WEBLOAD'!AA517</f>
        <v>0</v>
      </c>
      <c r="AG521" s="7">
        <f>'GE24-F23-WEBLOAD'!AI517</f>
        <v>0</v>
      </c>
      <c r="AH521" s="7">
        <f t="shared" si="119"/>
        <v>0</v>
      </c>
      <c r="AI521">
        <f t="shared" si="120"/>
        <v>0</v>
      </c>
      <c r="AK521">
        <f>'EOS GE24-F23-WEBLOAD'!$AL517</f>
        <v>0</v>
      </c>
      <c r="AL521">
        <f>'GE24-F23-WEBLOAD'!$AL517</f>
        <v>0</v>
      </c>
      <c r="AM521">
        <f t="shared" si="121"/>
        <v>0</v>
      </c>
      <c r="AO521">
        <f>'EOS GE25-F23-WEBLOAD'!AL517</f>
        <v>0</v>
      </c>
      <c r="AP521">
        <f>'GE25-F23-WEBLOAD'!AL517</f>
        <v>0</v>
      </c>
      <c r="AQ521">
        <f t="shared" si="122"/>
        <v>0</v>
      </c>
      <c r="AS521" s="7"/>
    </row>
    <row r="522" spans="1:45" x14ac:dyDescent="0.25">
      <c r="A522">
        <v>4287</v>
      </c>
      <c r="B522">
        <v>7</v>
      </c>
      <c r="D522" s="7">
        <f>'EOS GE24-F23-WEBLOAD'!H518</f>
        <v>0</v>
      </c>
      <c r="E522">
        <f>'GE24-F23-WEBLOAD'!H518</f>
        <v>0</v>
      </c>
      <c r="F522">
        <f t="shared" si="111"/>
        <v>0</v>
      </c>
      <c r="H522" s="7">
        <f>'EOS GE24-F23-WEBLOAD'!N518</f>
        <v>0</v>
      </c>
      <c r="I522">
        <v>0</v>
      </c>
      <c r="J522">
        <f t="shared" si="112"/>
        <v>0</v>
      </c>
      <c r="K522" s="7"/>
      <c r="M522" s="7">
        <f>'EOS GE25-F23-WEBLOAD'!H518</f>
        <v>0</v>
      </c>
      <c r="N522">
        <f>'GE25-F23-WEBLOAD'!H518</f>
        <v>0</v>
      </c>
      <c r="O522">
        <f t="shared" si="113"/>
        <v>0</v>
      </c>
      <c r="Q522" s="7">
        <f>'EOS GE25-F23-WEBLOAD'!N518</f>
        <v>0</v>
      </c>
      <c r="R522">
        <v>0</v>
      </c>
      <c r="S522">
        <f t="shared" si="114"/>
        <v>0</v>
      </c>
      <c r="T522" s="7"/>
      <c r="U522" s="7">
        <f>'EOS GE25-F23-WEBLOAD'!AA518</f>
        <v>0</v>
      </c>
      <c r="V522" s="7">
        <v>0</v>
      </c>
      <c r="W522" s="7">
        <f t="shared" si="115"/>
        <v>0</v>
      </c>
      <c r="X522" s="7">
        <f>'GE25-F23-WEBLOAD'!AA518</f>
        <v>0</v>
      </c>
      <c r="Y522" s="7">
        <f>'GE25-F23-WEBLOAD'!AI518</f>
        <v>0</v>
      </c>
      <c r="Z522" s="7">
        <f t="shared" si="116"/>
        <v>0</v>
      </c>
      <c r="AA522">
        <f t="shared" si="117"/>
        <v>0</v>
      </c>
      <c r="AC522" s="7">
        <f>'EOS GE24-F23-WEBLOAD'!AA518</f>
        <v>0</v>
      </c>
      <c r="AD522" s="7">
        <f>'EOS GE24-F23-WEBLOAD'!AI518</f>
        <v>0</v>
      </c>
      <c r="AE522" s="7">
        <f t="shared" si="118"/>
        <v>0</v>
      </c>
      <c r="AF522" s="7">
        <f>'GE24-F23-WEBLOAD'!AA518</f>
        <v>0</v>
      </c>
      <c r="AG522" s="7">
        <f>'GE24-F23-WEBLOAD'!AI518</f>
        <v>0</v>
      </c>
      <c r="AH522" s="7">
        <f t="shared" si="119"/>
        <v>0</v>
      </c>
      <c r="AI522">
        <f t="shared" si="120"/>
        <v>0</v>
      </c>
      <c r="AK522">
        <f>'EOS GE24-F23-WEBLOAD'!$AL518</f>
        <v>0</v>
      </c>
      <c r="AL522">
        <f>'GE24-F23-WEBLOAD'!$AL518</f>
        <v>0</v>
      </c>
      <c r="AM522">
        <f t="shared" si="121"/>
        <v>0</v>
      </c>
      <c r="AO522">
        <f>'EOS GE25-F23-WEBLOAD'!AL518</f>
        <v>0</v>
      </c>
      <c r="AP522">
        <f>'GE25-F23-WEBLOAD'!AL518</f>
        <v>0</v>
      </c>
      <c r="AQ522">
        <f t="shared" si="122"/>
        <v>0</v>
      </c>
      <c r="AS522" s="7"/>
    </row>
    <row r="523" spans="1:45" x14ac:dyDescent="0.25">
      <c r="A523">
        <v>4289</v>
      </c>
      <c r="B523">
        <v>7</v>
      </c>
      <c r="D523" s="7">
        <f>'EOS GE24-F23-WEBLOAD'!H519</f>
        <v>1035010</v>
      </c>
      <c r="E523">
        <f>'GE24-F23-WEBLOAD'!H519</f>
        <v>995135</v>
      </c>
      <c r="F523">
        <f t="shared" si="111"/>
        <v>39875</v>
      </c>
      <c r="H523" s="7">
        <f>'EOS GE24-F23-WEBLOAD'!N519</f>
        <v>0</v>
      </c>
      <c r="I523">
        <v>0</v>
      </c>
      <c r="J523">
        <f t="shared" si="112"/>
        <v>0</v>
      </c>
      <c r="K523" s="7"/>
      <c r="M523" s="7">
        <f>'EOS GE25-F23-WEBLOAD'!H519</f>
        <v>1055745</v>
      </c>
      <c r="N523">
        <f>'GE25-F23-WEBLOAD'!H519</f>
        <v>995135</v>
      </c>
      <c r="O523">
        <f t="shared" si="113"/>
        <v>60610</v>
      </c>
      <c r="Q523" s="7">
        <f>'EOS GE25-F23-WEBLOAD'!N519</f>
        <v>0</v>
      </c>
      <c r="R523">
        <v>0</v>
      </c>
      <c r="S523">
        <f t="shared" si="114"/>
        <v>0</v>
      </c>
      <c r="T523" s="7"/>
      <c r="U523" s="7">
        <f>'EOS GE25-F23-WEBLOAD'!AA519</f>
        <v>0</v>
      </c>
      <c r="V523" s="7">
        <v>0</v>
      </c>
      <c r="W523" s="7">
        <f t="shared" si="115"/>
        <v>0</v>
      </c>
      <c r="X523" s="7">
        <f>'GE25-F23-WEBLOAD'!AA519</f>
        <v>0</v>
      </c>
      <c r="Y523" s="7">
        <f>'GE25-F23-WEBLOAD'!AI519</f>
        <v>0</v>
      </c>
      <c r="Z523" s="7">
        <f t="shared" si="116"/>
        <v>0</v>
      </c>
      <c r="AA523">
        <f t="shared" si="117"/>
        <v>0</v>
      </c>
      <c r="AC523" s="7">
        <f>'EOS GE24-F23-WEBLOAD'!AA519</f>
        <v>0</v>
      </c>
      <c r="AD523" s="7">
        <f>'EOS GE24-F23-WEBLOAD'!AI519</f>
        <v>0</v>
      </c>
      <c r="AE523" s="7">
        <f t="shared" si="118"/>
        <v>0</v>
      </c>
      <c r="AF523" s="7">
        <f>'GE24-F23-WEBLOAD'!AA519</f>
        <v>0</v>
      </c>
      <c r="AG523" s="7">
        <f>'GE24-F23-WEBLOAD'!AI519</f>
        <v>0</v>
      </c>
      <c r="AH523" s="7">
        <f t="shared" si="119"/>
        <v>0</v>
      </c>
      <c r="AI523">
        <f t="shared" si="120"/>
        <v>0</v>
      </c>
      <c r="AK523">
        <f>'EOS GE24-F23-WEBLOAD'!$AL519</f>
        <v>121877</v>
      </c>
      <c r="AL523">
        <f>'GE24-F23-WEBLOAD'!$AL519</f>
        <v>120177</v>
      </c>
      <c r="AM523">
        <f t="shared" si="121"/>
        <v>1700</v>
      </c>
      <c r="AO523">
        <f>'EOS GE25-F23-WEBLOAD'!AL519</f>
        <v>87769.83558059996</v>
      </c>
      <c r="AP523">
        <f>'GE25-F23-WEBLOAD'!AL519</f>
        <v>87070.83558059996</v>
      </c>
      <c r="AQ523">
        <f t="shared" si="122"/>
        <v>699</v>
      </c>
      <c r="AS523" s="7"/>
    </row>
    <row r="524" spans="1:45" x14ac:dyDescent="0.25">
      <c r="A524">
        <v>4290</v>
      </c>
      <c r="B524">
        <v>7</v>
      </c>
      <c r="D524" s="7">
        <f>'EOS GE24-F23-WEBLOAD'!H520</f>
        <v>873691</v>
      </c>
      <c r="E524">
        <f>'GE24-F23-WEBLOAD'!H520</f>
        <v>840031</v>
      </c>
      <c r="F524">
        <f t="shared" si="111"/>
        <v>33660</v>
      </c>
      <c r="H524" s="7">
        <f>'EOS GE24-F23-WEBLOAD'!N520</f>
        <v>18951</v>
      </c>
      <c r="I524">
        <v>17814</v>
      </c>
      <c r="J524">
        <f t="shared" si="112"/>
        <v>1137</v>
      </c>
      <c r="K524" s="7"/>
      <c r="M524" s="7">
        <f>'EOS GE25-F23-WEBLOAD'!H520</f>
        <v>908669</v>
      </c>
      <c r="N524">
        <f>'GE25-F23-WEBLOAD'!H520</f>
        <v>856502</v>
      </c>
      <c r="O524">
        <f t="shared" si="113"/>
        <v>52167</v>
      </c>
      <c r="Q524" s="7">
        <f>'EOS GE25-F23-WEBLOAD'!N520</f>
        <v>19582</v>
      </c>
      <c r="R524">
        <v>18483</v>
      </c>
      <c r="S524">
        <f t="shared" si="114"/>
        <v>1099</v>
      </c>
      <c r="T524" s="7"/>
      <c r="U524" s="7">
        <f>'EOS GE25-F23-WEBLOAD'!AA520</f>
        <v>0</v>
      </c>
      <c r="V524" s="7">
        <v>0</v>
      </c>
      <c r="W524" s="7">
        <f t="shared" si="115"/>
        <v>0</v>
      </c>
      <c r="X524" s="7">
        <f>'GE25-F23-WEBLOAD'!AA520</f>
        <v>0</v>
      </c>
      <c r="Y524" s="7">
        <f>'GE25-F23-WEBLOAD'!AI520</f>
        <v>0</v>
      </c>
      <c r="Z524" s="7">
        <f t="shared" si="116"/>
        <v>0</v>
      </c>
      <c r="AA524">
        <f t="shared" si="117"/>
        <v>0</v>
      </c>
      <c r="AC524" s="7">
        <f>'EOS GE24-F23-WEBLOAD'!AA520</f>
        <v>0</v>
      </c>
      <c r="AD524" s="7">
        <f>'EOS GE24-F23-WEBLOAD'!AI520</f>
        <v>0</v>
      </c>
      <c r="AE524" s="7">
        <f t="shared" si="118"/>
        <v>0</v>
      </c>
      <c r="AF524" s="7">
        <f>'GE24-F23-WEBLOAD'!AA520</f>
        <v>0</v>
      </c>
      <c r="AG524" s="7">
        <f>'GE24-F23-WEBLOAD'!AI520</f>
        <v>0</v>
      </c>
      <c r="AH524" s="7">
        <f t="shared" si="119"/>
        <v>0</v>
      </c>
      <c r="AI524">
        <f t="shared" si="120"/>
        <v>0</v>
      </c>
      <c r="AK524">
        <f>'EOS GE24-F23-WEBLOAD'!$AL520</f>
        <v>342148</v>
      </c>
      <c r="AL524">
        <f>'GE24-F23-WEBLOAD'!$AL520</f>
        <v>330221</v>
      </c>
      <c r="AM524">
        <f t="shared" si="121"/>
        <v>11927</v>
      </c>
      <c r="AO524">
        <f>'EOS GE25-F23-WEBLOAD'!AL520</f>
        <v>278181.48490642011</v>
      </c>
      <c r="AP524">
        <f>'GE25-F23-WEBLOAD'!AL520</f>
        <v>264088.48490642011</v>
      </c>
      <c r="AQ524">
        <f t="shared" si="122"/>
        <v>14093</v>
      </c>
      <c r="AS524" s="7"/>
    </row>
    <row r="525" spans="1:45" x14ac:dyDescent="0.25">
      <c r="A525">
        <v>4291</v>
      </c>
      <c r="B525">
        <v>7</v>
      </c>
      <c r="D525" s="7">
        <f>'EOS GE24-F23-WEBLOAD'!H521</f>
        <v>578178</v>
      </c>
      <c r="E525">
        <f>'GE24-F23-WEBLOAD'!H521</f>
        <v>555903</v>
      </c>
      <c r="F525">
        <f t="shared" si="111"/>
        <v>22275</v>
      </c>
      <c r="H525" s="7">
        <f>'EOS GE24-F23-WEBLOAD'!N521</f>
        <v>13780</v>
      </c>
      <c r="I525">
        <v>12954</v>
      </c>
      <c r="J525">
        <f t="shared" si="112"/>
        <v>826</v>
      </c>
      <c r="K525" s="7"/>
      <c r="M525" s="7">
        <f>'EOS GE25-F23-WEBLOAD'!H521</f>
        <v>626166</v>
      </c>
      <c r="N525">
        <f>'GE25-F23-WEBLOAD'!H521</f>
        <v>590218</v>
      </c>
      <c r="O525">
        <f t="shared" si="113"/>
        <v>35948</v>
      </c>
      <c r="Q525" s="7">
        <f>'EOS GE25-F23-WEBLOAD'!N521</f>
        <v>14828</v>
      </c>
      <c r="R525">
        <v>13995</v>
      </c>
      <c r="S525">
        <f t="shared" si="114"/>
        <v>833</v>
      </c>
      <c r="T525" s="7"/>
      <c r="U525" s="7">
        <f>'EOS GE25-F23-WEBLOAD'!AA521</f>
        <v>0</v>
      </c>
      <c r="V525" s="7">
        <v>0</v>
      </c>
      <c r="W525" s="7">
        <f t="shared" si="115"/>
        <v>0</v>
      </c>
      <c r="X525" s="7">
        <f>'GE25-F23-WEBLOAD'!AA521</f>
        <v>0</v>
      </c>
      <c r="Y525" s="7">
        <f>'GE25-F23-WEBLOAD'!AI521</f>
        <v>0</v>
      </c>
      <c r="Z525" s="7">
        <f t="shared" si="116"/>
        <v>0</v>
      </c>
      <c r="AA525">
        <f t="shared" si="117"/>
        <v>0</v>
      </c>
      <c r="AC525" s="7">
        <f>'EOS GE24-F23-WEBLOAD'!AA521</f>
        <v>0</v>
      </c>
      <c r="AD525" s="7">
        <f>'EOS GE24-F23-WEBLOAD'!AI521</f>
        <v>0</v>
      </c>
      <c r="AE525" s="7">
        <f t="shared" si="118"/>
        <v>0</v>
      </c>
      <c r="AF525" s="7">
        <f>'GE24-F23-WEBLOAD'!AA521</f>
        <v>0</v>
      </c>
      <c r="AG525" s="7">
        <f>'GE24-F23-WEBLOAD'!AI521</f>
        <v>0</v>
      </c>
      <c r="AH525" s="7">
        <f t="shared" si="119"/>
        <v>0</v>
      </c>
      <c r="AI525">
        <f t="shared" si="120"/>
        <v>0</v>
      </c>
      <c r="AK525">
        <f>'EOS GE24-F23-WEBLOAD'!$AL521</f>
        <v>32518</v>
      </c>
      <c r="AL525">
        <f>'GE24-F23-WEBLOAD'!$AL521</f>
        <v>32912</v>
      </c>
      <c r="AM525">
        <f t="shared" si="121"/>
        <v>-394</v>
      </c>
      <c r="AO525">
        <f>'EOS GE25-F23-WEBLOAD'!AL521</f>
        <v>31474</v>
      </c>
      <c r="AP525">
        <f>'GE25-F23-WEBLOAD'!AL521</f>
        <v>32212</v>
      </c>
      <c r="AQ525">
        <f t="shared" si="122"/>
        <v>-738</v>
      </c>
      <c r="AS525" s="7"/>
    </row>
    <row r="526" spans="1:45" x14ac:dyDescent="0.25">
      <c r="A526">
        <v>4293</v>
      </c>
      <c r="B526">
        <v>7</v>
      </c>
      <c r="D526" s="7">
        <f>'EOS GE24-F23-WEBLOAD'!H522</f>
        <v>214140</v>
      </c>
      <c r="E526">
        <f>'GE24-F23-WEBLOAD'!H522</f>
        <v>205890</v>
      </c>
      <c r="F526">
        <f t="shared" si="111"/>
        <v>8250</v>
      </c>
      <c r="H526" s="7">
        <f>'EOS GE24-F23-WEBLOAD'!N522</f>
        <v>5736</v>
      </c>
      <c r="I526">
        <v>5392</v>
      </c>
      <c r="J526">
        <f t="shared" si="112"/>
        <v>344</v>
      </c>
      <c r="K526" s="7"/>
      <c r="M526" s="7">
        <f>'EOS GE25-F23-WEBLOAD'!H522</f>
        <v>218430</v>
      </c>
      <c r="N526">
        <f>'GE25-F23-WEBLOAD'!H522</f>
        <v>205890</v>
      </c>
      <c r="O526">
        <f t="shared" si="113"/>
        <v>12540</v>
      </c>
      <c r="Q526" s="7">
        <f>'EOS GE25-F23-WEBLOAD'!N522</f>
        <v>5813</v>
      </c>
      <c r="R526">
        <v>5486</v>
      </c>
      <c r="S526">
        <f t="shared" si="114"/>
        <v>327</v>
      </c>
      <c r="T526" s="7"/>
      <c r="U526" s="7">
        <f>'EOS GE25-F23-WEBLOAD'!AA522</f>
        <v>0</v>
      </c>
      <c r="V526" s="7">
        <v>0</v>
      </c>
      <c r="W526" s="7">
        <f t="shared" si="115"/>
        <v>0</v>
      </c>
      <c r="X526" s="7">
        <f>'GE25-F23-WEBLOAD'!AA522</f>
        <v>0</v>
      </c>
      <c r="Y526" s="7">
        <f>'GE25-F23-WEBLOAD'!AI522</f>
        <v>0</v>
      </c>
      <c r="Z526" s="7">
        <f t="shared" si="116"/>
        <v>0</v>
      </c>
      <c r="AA526">
        <f t="shared" si="117"/>
        <v>0</v>
      </c>
      <c r="AC526" s="7">
        <f>'EOS GE24-F23-WEBLOAD'!AA522</f>
        <v>0</v>
      </c>
      <c r="AD526" s="7">
        <f>'EOS GE24-F23-WEBLOAD'!AI522</f>
        <v>0</v>
      </c>
      <c r="AE526" s="7">
        <f t="shared" si="118"/>
        <v>0</v>
      </c>
      <c r="AF526" s="7">
        <f>'GE24-F23-WEBLOAD'!AA522</f>
        <v>0</v>
      </c>
      <c r="AG526" s="7">
        <f>'GE24-F23-WEBLOAD'!AI522</f>
        <v>0</v>
      </c>
      <c r="AH526" s="7">
        <f t="shared" si="119"/>
        <v>0</v>
      </c>
      <c r="AI526">
        <f t="shared" si="120"/>
        <v>0</v>
      </c>
      <c r="AK526">
        <f>'EOS GE24-F23-WEBLOAD'!$AL522</f>
        <v>47230</v>
      </c>
      <c r="AL526">
        <f>'GE24-F23-WEBLOAD'!$AL522</f>
        <v>45651</v>
      </c>
      <c r="AM526">
        <f t="shared" si="121"/>
        <v>1579</v>
      </c>
      <c r="AO526">
        <f>'EOS GE25-F23-WEBLOAD'!AL522</f>
        <v>36765</v>
      </c>
      <c r="AP526">
        <f>'GE25-F23-WEBLOAD'!AL522</f>
        <v>35006</v>
      </c>
      <c r="AQ526">
        <f t="shared" si="122"/>
        <v>1759</v>
      </c>
      <c r="AS526" s="7"/>
    </row>
    <row r="527" spans="1:45" x14ac:dyDescent="0.25">
      <c r="A527">
        <v>4295</v>
      </c>
      <c r="B527">
        <v>7</v>
      </c>
      <c r="D527" s="7">
        <f>'EOS GE24-F23-WEBLOAD'!H523</f>
        <v>1142080</v>
      </c>
      <c r="E527">
        <f>'GE24-F23-WEBLOAD'!H523</f>
        <v>1098080</v>
      </c>
      <c r="F527">
        <f t="shared" si="111"/>
        <v>44000</v>
      </c>
      <c r="H527" s="7">
        <f>'EOS GE24-F23-WEBLOAD'!N523</f>
        <v>0</v>
      </c>
      <c r="I527">
        <v>0</v>
      </c>
      <c r="J527">
        <f t="shared" si="112"/>
        <v>0</v>
      </c>
      <c r="K527" s="7"/>
      <c r="M527" s="7">
        <f>'EOS GE25-F23-WEBLOAD'!H523</f>
        <v>1164960</v>
      </c>
      <c r="N527">
        <f>'GE25-F23-WEBLOAD'!H523</f>
        <v>1098080</v>
      </c>
      <c r="O527">
        <f t="shared" si="113"/>
        <v>66880</v>
      </c>
      <c r="Q527" s="7">
        <f>'EOS GE25-F23-WEBLOAD'!N523</f>
        <v>0</v>
      </c>
      <c r="R527">
        <v>0</v>
      </c>
      <c r="S527">
        <f t="shared" si="114"/>
        <v>0</v>
      </c>
      <c r="T527" s="7"/>
      <c r="U527" s="7">
        <f>'EOS GE25-F23-WEBLOAD'!AA523</f>
        <v>0</v>
      </c>
      <c r="V527" s="7">
        <v>0</v>
      </c>
      <c r="W527" s="7">
        <f t="shared" si="115"/>
        <v>0</v>
      </c>
      <c r="X527" s="7">
        <f>'GE25-F23-WEBLOAD'!AA523</f>
        <v>0</v>
      </c>
      <c r="Y527" s="7">
        <f>'GE25-F23-WEBLOAD'!AI523</f>
        <v>0</v>
      </c>
      <c r="Z527" s="7">
        <f t="shared" si="116"/>
        <v>0</v>
      </c>
      <c r="AA527">
        <f t="shared" si="117"/>
        <v>0</v>
      </c>
      <c r="AC527" s="7">
        <f>'EOS GE24-F23-WEBLOAD'!AA523</f>
        <v>0</v>
      </c>
      <c r="AD527" s="7">
        <f>'EOS GE24-F23-WEBLOAD'!AI523</f>
        <v>0</v>
      </c>
      <c r="AE527" s="7">
        <f t="shared" si="118"/>
        <v>0</v>
      </c>
      <c r="AF527" s="7">
        <f>'GE24-F23-WEBLOAD'!AA523</f>
        <v>0</v>
      </c>
      <c r="AG527" s="7">
        <f>'GE24-F23-WEBLOAD'!AI523</f>
        <v>0</v>
      </c>
      <c r="AH527" s="7">
        <f t="shared" si="119"/>
        <v>0</v>
      </c>
      <c r="AI527">
        <f t="shared" si="120"/>
        <v>0</v>
      </c>
      <c r="AK527">
        <f>'EOS GE24-F23-WEBLOAD'!$AL523</f>
        <v>755081</v>
      </c>
      <c r="AL527">
        <f>'GE24-F23-WEBLOAD'!$AL523</f>
        <v>730882</v>
      </c>
      <c r="AM527">
        <f t="shared" si="121"/>
        <v>24199</v>
      </c>
      <c r="AO527">
        <f>'EOS GE25-F23-WEBLOAD'!AL523</f>
        <v>758182</v>
      </c>
      <c r="AP527">
        <f>'GE25-F23-WEBLOAD'!AL523</f>
        <v>721397</v>
      </c>
      <c r="AQ527">
        <f t="shared" si="122"/>
        <v>36785</v>
      </c>
      <c r="AS527" s="7"/>
    </row>
    <row r="528" spans="1:45" x14ac:dyDescent="0.25">
      <c r="A528">
        <v>4297</v>
      </c>
      <c r="B528">
        <v>7</v>
      </c>
      <c r="D528" s="7">
        <f>'EOS GE24-F23-WEBLOAD'!H524</f>
        <v>321210</v>
      </c>
      <c r="E528">
        <f>'GE24-F23-WEBLOAD'!H524</f>
        <v>308835</v>
      </c>
      <c r="F528">
        <f t="shared" si="111"/>
        <v>12375</v>
      </c>
      <c r="H528" s="7">
        <f>'EOS GE24-F23-WEBLOAD'!N524</f>
        <v>3542</v>
      </c>
      <c r="I528">
        <v>3330</v>
      </c>
      <c r="J528">
        <f t="shared" si="112"/>
        <v>212</v>
      </c>
      <c r="K528" s="7"/>
      <c r="M528" s="7">
        <f>'EOS GE25-F23-WEBLOAD'!H524</f>
        <v>327645</v>
      </c>
      <c r="N528">
        <f>'GE25-F23-WEBLOAD'!H524</f>
        <v>308835</v>
      </c>
      <c r="O528">
        <f t="shared" si="113"/>
        <v>18810</v>
      </c>
      <c r="Q528" s="7">
        <f>'EOS GE25-F23-WEBLOAD'!N524</f>
        <v>3590</v>
      </c>
      <c r="R528">
        <v>3388</v>
      </c>
      <c r="S528">
        <f t="shared" si="114"/>
        <v>202</v>
      </c>
      <c r="T528" s="7"/>
      <c r="U528" s="7">
        <f>'EOS GE25-F23-WEBLOAD'!AA524</f>
        <v>0</v>
      </c>
      <c r="V528" s="7">
        <v>0</v>
      </c>
      <c r="W528" s="7">
        <f t="shared" si="115"/>
        <v>0</v>
      </c>
      <c r="X528" s="7">
        <f>'GE25-F23-WEBLOAD'!AA524</f>
        <v>0</v>
      </c>
      <c r="Y528" s="7">
        <f>'GE25-F23-WEBLOAD'!AI524</f>
        <v>0</v>
      </c>
      <c r="Z528" s="7">
        <f t="shared" si="116"/>
        <v>0</v>
      </c>
      <c r="AA528">
        <f t="shared" si="117"/>
        <v>0</v>
      </c>
      <c r="AC528" s="7">
        <f>'EOS GE24-F23-WEBLOAD'!AA524</f>
        <v>0</v>
      </c>
      <c r="AD528" s="7">
        <f>'EOS GE24-F23-WEBLOAD'!AI524</f>
        <v>0</v>
      </c>
      <c r="AE528" s="7">
        <f t="shared" si="118"/>
        <v>0</v>
      </c>
      <c r="AF528" s="7">
        <f>'GE24-F23-WEBLOAD'!AA524</f>
        <v>0</v>
      </c>
      <c r="AG528" s="7">
        <f>'GE24-F23-WEBLOAD'!AI524</f>
        <v>0</v>
      </c>
      <c r="AH528" s="7">
        <f t="shared" si="119"/>
        <v>0</v>
      </c>
      <c r="AI528">
        <f t="shared" si="120"/>
        <v>0</v>
      </c>
      <c r="AK528">
        <f>'EOS GE24-F23-WEBLOAD'!$AL524</f>
        <v>20979</v>
      </c>
      <c r="AL528">
        <f>'GE24-F23-WEBLOAD'!$AL524</f>
        <v>20797</v>
      </c>
      <c r="AM528">
        <f t="shared" si="121"/>
        <v>182</v>
      </c>
      <c r="AO528">
        <f>'EOS GE25-F23-WEBLOAD'!AL524</f>
        <v>21085</v>
      </c>
      <c r="AP528">
        <f>'GE25-F23-WEBLOAD'!AL524</f>
        <v>20853</v>
      </c>
      <c r="AQ528">
        <f t="shared" si="122"/>
        <v>232</v>
      </c>
      <c r="AS528" s="7"/>
    </row>
    <row r="529" spans="1:45" x14ac:dyDescent="0.25">
      <c r="A529">
        <v>4298</v>
      </c>
      <c r="B529">
        <v>7</v>
      </c>
      <c r="D529" s="7">
        <f>'EOS GE24-F23-WEBLOAD'!H525</f>
        <v>1206322</v>
      </c>
      <c r="E529">
        <f>'GE24-F23-WEBLOAD'!H525</f>
        <v>1159847</v>
      </c>
      <c r="F529">
        <f t="shared" si="111"/>
        <v>46475</v>
      </c>
      <c r="H529" s="7">
        <f>'EOS GE24-F23-WEBLOAD'!N525</f>
        <v>68392</v>
      </c>
      <c r="I529">
        <v>64291</v>
      </c>
      <c r="J529">
        <f t="shared" si="112"/>
        <v>4101</v>
      </c>
      <c r="K529" s="7"/>
      <c r="M529" s="7">
        <f>'EOS GE25-F23-WEBLOAD'!H525</f>
        <v>1230489</v>
      </c>
      <c r="N529">
        <f>'GE25-F23-WEBLOAD'!H525</f>
        <v>1159847</v>
      </c>
      <c r="O529">
        <f t="shared" si="113"/>
        <v>70642</v>
      </c>
      <c r="Q529" s="7">
        <f>'EOS GE25-F23-WEBLOAD'!N525</f>
        <v>69311</v>
      </c>
      <c r="R529">
        <v>65421</v>
      </c>
      <c r="S529">
        <f t="shared" si="114"/>
        <v>3890</v>
      </c>
      <c r="T529" s="7"/>
      <c r="U529" s="7">
        <f>'EOS GE25-F23-WEBLOAD'!AA525</f>
        <v>0</v>
      </c>
      <c r="V529" s="7">
        <v>0</v>
      </c>
      <c r="W529" s="7">
        <f t="shared" si="115"/>
        <v>0</v>
      </c>
      <c r="X529" s="7">
        <f>'GE25-F23-WEBLOAD'!AA525</f>
        <v>0</v>
      </c>
      <c r="Y529" s="7">
        <f>'GE25-F23-WEBLOAD'!AI525</f>
        <v>0</v>
      </c>
      <c r="Z529" s="7">
        <f t="shared" si="116"/>
        <v>0</v>
      </c>
      <c r="AA529">
        <f t="shared" si="117"/>
        <v>0</v>
      </c>
      <c r="AC529" s="7">
        <f>'EOS GE24-F23-WEBLOAD'!AA525</f>
        <v>0</v>
      </c>
      <c r="AD529" s="7">
        <f>'EOS GE24-F23-WEBLOAD'!AI525</f>
        <v>0</v>
      </c>
      <c r="AE529" s="7">
        <f t="shared" si="118"/>
        <v>0</v>
      </c>
      <c r="AF529" s="7">
        <f>'GE24-F23-WEBLOAD'!AA525</f>
        <v>0</v>
      </c>
      <c r="AG529" s="7">
        <f>'GE24-F23-WEBLOAD'!AI525</f>
        <v>0</v>
      </c>
      <c r="AH529" s="7">
        <f t="shared" si="119"/>
        <v>0</v>
      </c>
      <c r="AI529">
        <f t="shared" si="120"/>
        <v>0</v>
      </c>
      <c r="AK529">
        <f>'EOS GE24-F23-WEBLOAD'!$AL525</f>
        <v>328170</v>
      </c>
      <c r="AL529">
        <f>'GE24-F23-WEBLOAD'!$AL525</f>
        <v>322046</v>
      </c>
      <c r="AM529">
        <f t="shared" si="121"/>
        <v>6124</v>
      </c>
      <c r="AO529">
        <f>'EOS GE25-F23-WEBLOAD'!AL525</f>
        <v>331413</v>
      </c>
      <c r="AP529">
        <f>'GE25-F23-WEBLOAD'!AL525</f>
        <v>322102</v>
      </c>
      <c r="AQ529">
        <f t="shared" si="122"/>
        <v>9311</v>
      </c>
      <c r="AS529" s="7"/>
    </row>
    <row r="530" spans="1:45" x14ac:dyDescent="0.25">
      <c r="A530">
        <v>4999</v>
      </c>
      <c r="B530">
        <v>7</v>
      </c>
      <c r="C530" t="s">
        <v>567</v>
      </c>
      <c r="D530" s="7">
        <f>'EOS GE24-F23-WEBLOAD'!H526</f>
        <v>-11907882</v>
      </c>
      <c r="E530">
        <f>'GE24-F23-WEBLOAD'!H526</f>
        <v>-11449117</v>
      </c>
      <c r="F530">
        <f t="shared" si="111"/>
        <v>-458765</v>
      </c>
      <c r="H530" s="7">
        <f>'EOS GE24-F23-WEBLOAD'!N526</f>
        <v>0</v>
      </c>
      <c r="I530">
        <v>0</v>
      </c>
      <c r="J530">
        <f t="shared" si="112"/>
        <v>0</v>
      </c>
      <c r="K530" s="7"/>
      <c r="M530" s="7">
        <f>'EOS GE25-F23-WEBLOAD'!H526</f>
        <v>1646772</v>
      </c>
      <c r="N530">
        <f>'GE25-F23-WEBLOAD'!H526</f>
        <v>1552232</v>
      </c>
      <c r="O530">
        <f t="shared" si="113"/>
        <v>94540</v>
      </c>
      <c r="Q530" s="7">
        <f>'EOS GE25-F23-WEBLOAD'!N526</f>
        <v>0</v>
      </c>
      <c r="R530">
        <v>0</v>
      </c>
      <c r="S530">
        <f t="shared" si="114"/>
        <v>0</v>
      </c>
      <c r="T530" s="7"/>
      <c r="U530" s="7">
        <f>'EOS GE25-F23-WEBLOAD'!AA526</f>
        <v>0</v>
      </c>
      <c r="V530" s="7">
        <v>0</v>
      </c>
      <c r="W530" s="7">
        <f t="shared" si="115"/>
        <v>0</v>
      </c>
      <c r="X530" s="7">
        <f>'GE25-F23-WEBLOAD'!AA526</f>
        <v>0</v>
      </c>
      <c r="Y530" s="7">
        <f>'GE25-F23-WEBLOAD'!AI526</f>
        <v>0</v>
      </c>
      <c r="Z530" s="7">
        <f t="shared" si="116"/>
        <v>0</v>
      </c>
      <c r="AA530">
        <f t="shared" si="117"/>
        <v>0</v>
      </c>
      <c r="AC530" s="7">
        <f>'EOS GE24-F23-WEBLOAD'!AA526</f>
        <v>0</v>
      </c>
      <c r="AD530" s="7">
        <f>'EOS GE24-F23-WEBLOAD'!AI526</f>
        <v>0</v>
      </c>
      <c r="AE530" s="7">
        <f t="shared" si="118"/>
        <v>0</v>
      </c>
      <c r="AF530" s="7">
        <f>'GE24-F23-WEBLOAD'!AA526</f>
        <v>0</v>
      </c>
      <c r="AG530" s="7">
        <f>'GE24-F23-WEBLOAD'!AI526</f>
        <v>0</v>
      </c>
      <c r="AH530" s="7">
        <f t="shared" si="119"/>
        <v>0</v>
      </c>
      <c r="AI530">
        <f t="shared" si="120"/>
        <v>0</v>
      </c>
      <c r="AK530">
        <f>'EOS GE24-F23-WEBLOAD'!$AL526</f>
        <v>-906793</v>
      </c>
      <c r="AL530">
        <f>'GE24-F23-WEBLOAD'!$AL526</f>
        <v>-904794</v>
      </c>
      <c r="AM530">
        <f t="shared" si="121"/>
        <v>-1999</v>
      </c>
      <c r="AO530">
        <f>'EOS GE25-F23-WEBLOAD'!AL526</f>
        <v>1125928.11513357</v>
      </c>
      <c r="AP530">
        <f>'GE25-F23-WEBLOAD'!AL526</f>
        <v>1065219.11513357</v>
      </c>
      <c r="AQ530">
        <f t="shared" si="122"/>
        <v>60709</v>
      </c>
      <c r="AS530" s="7"/>
    </row>
    <row r="531" spans="1:45" x14ac:dyDescent="0.25">
      <c r="A531">
        <v>6000</v>
      </c>
      <c r="B531">
        <v>62</v>
      </c>
      <c r="C531" t="s">
        <v>2172</v>
      </c>
      <c r="D531" s="7">
        <f>'EOS GE24-F23-WEBLOAD'!H527</f>
        <v>0</v>
      </c>
      <c r="E531">
        <f>'GE24-F23-WEBLOAD'!H527</f>
        <v>0</v>
      </c>
      <c r="F531">
        <f t="shared" si="111"/>
        <v>0</v>
      </c>
      <c r="H531" s="7">
        <f>'EOS GE24-F23-WEBLOAD'!N527</f>
        <v>0</v>
      </c>
      <c r="I531">
        <v>0</v>
      </c>
      <c r="J531">
        <f t="shared" si="112"/>
        <v>0</v>
      </c>
      <c r="K531" s="7"/>
      <c r="M531" s="7">
        <f>'EOS GE25-F23-WEBLOAD'!H527</f>
        <v>0</v>
      </c>
      <c r="N531">
        <f>'GE25-F23-WEBLOAD'!H527</f>
        <v>0</v>
      </c>
      <c r="O531">
        <f t="shared" si="113"/>
        <v>0</v>
      </c>
      <c r="Q531" s="7">
        <f>'EOS GE25-F23-WEBLOAD'!N527</f>
        <v>0</v>
      </c>
      <c r="R531">
        <v>0</v>
      </c>
      <c r="S531">
        <f t="shared" si="114"/>
        <v>0</v>
      </c>
      <c r="T531" s="7"/>
      <c r="U531" s="7">
        <f>'EOS GE25-F23-WEBLOAD'!AA527</f>
        <v>0</v>
      </c>
      <c r="V531" s="7">
        <v>0</v>
      </c>
      <c r="W531" s="7">
        <f t="shared" si="115"/>
        <v>0</v>
      </c>
      <c r="X531" s="7">
        <f>'GE25-F23-WEBLOAD'!AA527</f>
        <v>0</v>
      </c>
      <c r="Y531" s="7">
        <f>'GE25-F23-WEBLOAD'!AI527</f>
        <v>0</v>
      </c>
      <c r="Z531" s="7">
        <f t="shared" si="116"/>
        <v>0</v>
      </c>
      <c r="AA531">
        <f t="shared" si="117"/>
        <v>0</v>
      </c>
      <c r="AC531" s="7">
        <f>'EOS GE24-F23-WEBLOAD'!AA527</f>
        <v>0</v>
      </c>
      <c r="AD531" s="7">
        <f>'EOS GE24-F23-WEBLOAD'!AI527</f>
        <v>0</v>
      </c>
      <c r="AE531" s="7">
        <f t="shared" si="118"/>
        <v>0</v>
      </c>
      <c r="AF531" s="7">
        <f>'GE24-F23-WEBLOAD'!AA527</f>
        <v>0</v>
      </c>
      <c r="AG531" s="7">
        <f>'GE24-F23-WEBLOAD'!AI527</f>
        <v>0</v>
      </c>
      <c r="AH531" s="7">
        <f t="shared" si="119"/>
        <v>0</v>
      </c>
      <c r="AI531">
        <f t="shared" si="120"/>
        <v>0</v>
      </c>
      <c r="AK531">
        <f>'EOS GE24-F23-WEBLOAD'!$AL527</f>
        <v>11685618</v>
      </c>
      <c r="AL531">
        <f>'GE24-F23-WEBLOAD'!$AL527</f>
        <v>11280238</v>
      </c>
      <c r="AM531">
        <f t="shared" si="121"/>
        <v>405380</v>
      </c>
      <c r="AO531">
        <f>'EOS GE25-F23-WEBLOAD'!AL527</f>
        <v>11944236.74022725</v>
      </c>
      <c r="AP531">
        <f>'GE25-F23-WEBLOAD'!AL527</f>
        <v>11328058.74022725</v>
      </c>
      <c r="AQ531">
        <f t="shared" si="122"/>
        <v>616178</v>
      </c>
      <c r="AS531" s="7"/>
    </row>
  </sheetData>
  <autoFilter ref="A5:AQ531" xr:uid="{EE58F93D-81D8-497F-9CA7-DC703C31D71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FB7EA-AC6D-4D51-8F56-C7D248FDC4D8}">
  <sheetPr>
    <tabColor theme="4" tint="0.499984740745262"/>
  </sheetPr>
  <dimension ref="A1:AP527"/>
  <sheetViews>
    <sheetView zoomScale="96" zoomScaleNormal="96" workbookViewId="0"/>
  </sheetViews>
  <sheetFormatPr defaultRowHeight="15" x14ac:dyDescent="0.25"/>
  <cols>
    <col min="1" max="2" width="5" bestFit="1" customWidth="1"/>
    <col min="3" max="3" width="39.140625" bestFit="1" customWidth="1"/>
    <col min="4" max="4" width="7.85546875" bestFit="1" customWidth="1"/>
    <col min="5" max="5" width="9.5703125" bestFit="1" customWidth="1"/>
    <col min="6" max="6" width="9" bestFit="1" customWidth="1"/>
    <col min="7" max="7" width="10.85546875" style="23" bestFit="1" customWidth="1"/>
    <col min="8" max="8" width="10.42578125" bestFit="1" customWidth="1"/>
    <col min="9" max="9" width="10.42578125" customWidth="1"/>
    <col min="10" max="11" width="10.140625" customWidth="1"/>
    <col min="12" max="12" width="10.5703125" customWidth="1"/>
    <col min="13" max="13" width="10.140625" customWidth="1"/>
    <col min="14" max="14" width="10" customWidth="1"/>
    <col min="15" max="15" width="10.5703125" customWidth="1"/>
    <col min="16" max="17" width="9.42578125" customWidth="1"/>
    <col min="18" max="18" width="9.5703125" customWidth="1"/>
    <col min="19" max="19" width="10.42578125" customWidth="1"/>
    <col min="20" max="20" width="10.140625" customWidth="1"/>
    <col min="21" max="21" width="10.5703125" customWidth="1"/>
    <col min="22" max="22" width="10.42578125" customWidth="1"/>
    <col min="23" max="23" width="10.140625" customWidth="1"/>
    <col min="24" max="24" width="9.5703125" customWidth="1"/>
    <col min="25" max="26" width="10.42578125" customWidth="1"/>
    <col min="27" max="27" width="10.42578125" style="94" customWidth="1"/>
    <col min="28" max="28" width="10.5703125" bestFit="1" customWidth="1"/>
    <col min="29" max="30" width="10" customWidth="1"/>
    <col min="31" max="31" width="9.140625" customWidth="1"/>
    <col min="32" max="32" width="9.42578125" customWidth="1"/>
    <col min="33" max="33" width="10.140625" customWidth="1"/>
    <col min="34" max="34" width="9.42578125" customWidth="1"/>
    <col min="35" max="35" width="10.140625" style="94" customWidth="1"/>
    <col min="36" max="36" width="10.42578125" bestFit="1" customWidth="1"/>
    <col min="38" max="38" width="16.85546875" style="17" bestFit="1" customWidth="1"/>
    <col min="40" max="40" width="14.140625" bestFit="1" customWidth="1"/>
    <col min="41" max="42" width="16.85546875" bestFit="1" customWidth="1"/>
  </cols>
  <sheetData>
    <row r="1" spans="1:42" x14ac:dyDescent="0.25">
      <c r="A1" t="s">
        <v>1394</v>
      </c>
      <c r="B1" t="s">
        <v>1395</v>
      </c>
      <c r="C1" t="s">
        <v>1396</v>
      </c>
      <c r="D1" t="s">
        <v>2173</v>
      </c>
      <c r="E1" t="s">
        <v>2174</v>
      </c>
      <c r="F1" t="s">
        <v>2175</v>
      </c>
      <c r="G1" s="23" t="s">
        <v>2176</v>
      </c>
      <c r="H1" t="s">
        <v>2177</v>
      </c>
      <c r="I1" t="s">
        <v>2178</v>
      </c>
      <c r="J1" t="s">
        <v>2179</v>
      </c>
      <c r="K1" t="s">
        <v>2180</v>
      </c>
      <c r="L1" t="s">
        <v>2181</v>
      </c>
      <c r="M1" t="s">
        <v>2182</v>
      </c>
      <c r="N1" t="s">
        <v>2183</v>
      </c>
      <c r="O1" t="s">
        <v>2184</v>
      </c>
      <c r="P1" t="s">
        <v>2185</v>
      </c>
      <c r="Q1" t="s">
        <v>2186</v>
      </c>
      <c r="R1" t="s">
        <v>2187</v>
      </c>
      <c r="S1" t="s">
        <v>2188</v>
      </c>
      <c r="T1" t="s">
        <v>2189</v>
      </c>
      <c r="U1" t="s">
        <v>2190</v>
      </c>
      <c r="V1" t="s">
        <v>2191</v>
      </c>
      <c r="W1" t="s">
        <v>2192</v>
      </c>
      <c r="X1" t="s">
        <v>2193</v>
      </c>
      <c r="Y1" t="s">
        <v>2194</v>
      </c>
      <c r="Z1" t="s">
        <v>2195</v>
      </c>
      <c r="AA1" s="94" t="s">
        <v>2153</v>
      </c>
      <c r="AB1" t="s">
        <v>2196</v>
      </c>
      <c r="AC1" t="s">
        <v>2197</v>
      </c>
      <c r="AD1" t="s">
        <v>2198</v>
      </c>
      <c r="AE1" t="s">
        <v>2199</v>
      </c>
      <c r="AF1" t="s">
        <v>2200</v>
      </c>
      <c r="AG1" t="s">
        <v>2201</v>
      </c>
      <c r="AH1" t="s">
        <v>2202</v>
      </c>
      <c r="AI1" s="94" t="s">
        <v>2154</v>
      </c>
      <c r="AJ1" t="s">
        <v>2203</v>
      </c>
      <c r="AL1" s="77">
        <f>SUM(AL2:AL527)</f>
        <v>3022938868.0745835</v>
      </c>
      <c r="AN1" s="17">
        <f>SUM(H:H)</f>
        <v>6648471295</v>
      </c>
      <c r="AO1" s="19">
        <f>AN1+AL1</f>
        <v>9671410163.0745831</v>
      </c>
      <c r="AP1" s="17">
        <f>SUM(AB:AB)</f>
        <v>9671410163.0745773</v>
      </c>
    </row>
    <row r="2" spans="1:42" x14ac:dyDescent="0.25">
      <c r="A2" s="7">
        <v>1</v>
      </c>
      <c r="B2" s="7">
        <v>1</v>
      </c>
      <c r="C2" t="s">
        <v>55</v>
      </c>
      <c r="D2" s="7">
        <v>954</v>
      </c>
      <c r="E2" s="7">
        <v>1054.5999999999999</v>
      </c>
      <c r="F2" s="7">
        <v>974</v>
      </c>
      <c r="G2" s="87">
        <v>1077.4000000000001</v>
      </c>
      <c r="H2" s="7">
        <v>7690481</v>
      </c>
      <c r="I2" s="7">
        <v>79825</v>
      </c>
      <c r="J2" s="7">
        <v>1017540</v>
      </c>
      <c r="K2" s="7">
        <v>14089</v>
      </c>
      <c r="L2" s="7">
        <v>0</v>
      </c>
      <c r="M2" s="7">
        <v>92989</v>
      </c>
      <c r="N2" s="7">
        <v>466088</v>
      </c>
      <c r="O2" s="7">
        <v>255879</v>
      </c>
      <c r="P2" s="7">
        <v>178206.25</v>
      </c>
      <c r="Q2" s="7">
        <v>14006</v>
      </c>
      <c r="R2" s="7">
        <v>46921</v>
      </c>
      <c r="S2" s="7">
        <v>0</v>
      </c>
      <c r="T2" s="7">
        <v>0</v>
      </c>
      <c r="U2" s="7">
        <v>0</v>
      </c>
      <c r="V2" s="7">
        <v>0</v>
      </c>
      <c r="W2" s="7">
        <v>0</v>
      </c>
      <c r="X2" s="7">
        <v>0</v>
      </c>
      <c r="Y2" s="7">
        <v>81159</v>
      </c>
      <c r="Z2" s="7">
        <v>76114</v>
      </c>
      <c r="AA2" s="95">
        <v>761069</v>
      </c>
      <c r="AB2" s="7">
        <v>10793335.25</v>
      </c>
      <c r="AC2" s="7">
        <v>0</v>
      </c>
      <c r="AD2" s="7">
        <v>233302</v>
      </c>
      <c r="AE2" s="7">
        <v>178206.25</v>
      </c>
      <c r="AF2" s="7">
        <v>46921</v>
      </c>
      <c r="AG2" s="7">
        <v>0</v>
      </c>
      <c r="AH2" s="7">
        <v>0</v>
      </c>
      <c r="AI2" s="95">
        <v>761069</v>
      </c>
      <c r="AJ2" s="7">
        <v>1238467.25</v>
      </c>
      <c r="AL2" s="17">
        <f>AB2-H2</f>
        <v>3102854.25</v>
      </c>
      <c r="AM2" s="92" t="s">
        <v>2204</v>
      </c>
      <c r="AN2" t="s">
        <v>2205</v>
      </c>
      <c r="AO2" t="s">
        <v>2206</v>
      </c>
      <c r="AP2" t="s">
        <v>2207</v>
      </c>
    </row>
    <row r="3" spans="1:42" x14ac:dyDescent="0.25">
      <c r="A3" s="7">
        <v>1</v>
      </c>
      <c r="B3" s="7">
        <v>3</v>
      </c>
      <c r="C3" t="s">
        <v>594</v>
      </c>
      <c r="D3" s="7">
        <v>47687.199999999997</v>
      </c>
      <c r="E3" s="7">
        <v>51937.2</v>
      </c>
      <c r="F3" s="7">
        <v>27004.2</v>
      </c>
      <c r="G3" s="87">
        <v>29390</v>
      </c>
      <c r="H3" s="7">
        <v>209785820</v>
      </c>
      <c r="I3" s="7">
        <v>7396112</v>
      </c>
      <c r="J3" s="7">
        <v>47935453</v>
      </c>
      <c r="K3" s="7">
        <v>3339000</v>
      </c>
      <c r="L3" s="7">
        <v>0</v>
      </c>
      <c r="M3" s="7">
        <v>0</v>
      </c>
      <c r="N3" s="7">
        <v>0</v>
      </c>
      <c r="O3" s="7">
        <v>6845353</v>
      </c>
      <c r="P3" s="7">
        <v>1469500</v>
      </c>
      <c r="Q3" s="7">
        <v>382070</v>
      </c>
      <c r="R3" s="7">
        <v>5499457</v>
      </c>
      <c r="S3" s="7">
        <v>0</v>
      </c>
      <c r="T3" s="7">
        <v>0</v>
      </c>
      <c r="U3" s="7">
        <v>161814</v>
      </c>
      <c r="V3" s="7">
        <v>-34262</v>
      </c>
      <c r="W3" s="7">
        <v>65654615</v>
      </c>
      <c r="X3" s="7">
        <v>0</v>
      </c>
      <c r="Y3" s="7">
        <v>921139</v>
      </c>
      <c r="Z3" s="7">
        <v>5378861</v>
      </c>
      <c r="AA3" s="95">
        <v>20497743</v>
      </c>
      <c r="AB3" s="7">
        <v>376013292</v>
      </c>
      <c r="AC3" s="7">
        <v>0</v>
      </c>
      <c r="AD3" s="7">
        <v>6845353</v>
      </c>
      <c r="AE3" s="7">
        <v>1469500</v>
      </c>
      <c r="AF3" s="7">
        <v>5499457</v>
      </c>
      <c r="AG3" s="7">
        <v>65642727.210000001</v>
      </c>
      <c r="AH3" s="7">
        <v>0</v>
      </c>
      <c r="AI3" s="95">
        <v>20497743</v>
      </c>
      <c r="AJ3" s="7">
        <v>100735397.21000001</v>
      </c>
      <c r="AL3" s="17">
        <f t="shared" ref="AL3:AL66" si="0">AB3-H3</f>
        <v>166227472</v>
      </c>
      <c r="AN3" t="s">
        <v>861</v>
      </c>
      <c r="AP3" t="s">
        <v>2208</v>
      </c>
    </row>
    <row r="4" spans="1:42" x14ac:dyDescent="0.25">
      <c r="A4" s="7">
        <v>2</v>
      </c>
      <c r="B4" s="7">
        <v>1</v>
      </c>
      <c r="C4" t="s">
        <v>57</v>
      </c>
      <c r="D4" s="7">
        <v>179</v>
      </c>
      <c r="E4" s="7">
        <v>197.20000000000002</v>
      </c>
      <c r="F4" s="7">
        <v>220</v>
      </c>
      <c r="G4" s="87">
        <v>242.8</v>
      </c>
      <c r="H4" s="7">
        <v>1733106</v>
      </c>
      <c r="I4" s="7">
        <v>0</v>
      </c>
      <c r="J4" s="7">
        <v>544801</v>
      </c>
      <c r="K4" s="7">
        <v>0</v>
      </c>
      <c r="L4" s="7">
        <v>98677</v>
      </c>
      <c r="M4" s="7">
        <v>373051</v>
      </c>
      <c r="N4" s="7">
        <v>132092</v>
      </c>
      <c r="O4" s="7">
        <v>54353</v>
      </c>
      <c r="P4" s="7">
        <v>40070</v>
      </c>
      <c r="Q4" s="7">
        <v>3156</v>
      </c>
      <c r="R4" s="7">
        <v>12456</v>
      </c>
      <c r="S4" s="7">
        <v>0</v>
      </c>
      <c r="T4" s="7">
        <v>0</v>
      </c>
      <c r="U4" s="7">
        <v>0</v>
      </c>
      <c r="V4" s="7">
        <v>0</v>
      </c>
      <c r="W4" s="7">
        <v>0</v>
      </c>
      <c r="X4" s="7">
        <v>0</v>
      </c>
      <c r="Y4" s="7">
        <v>27186</v>
      </c>
      <c r="Z4" s="7">
        <v>25722</v>
      </c>
      <c r="AA4" s="95">
        <v>175787</v>
      </c>
      <c r="AB4" s="7">
        <v>3220457</v>
      </c>
      <c r="AC4" s="7">
        <v>0</v>
      </c>
      <c r="AD4" s="7">
        <v>15137</v>
      </c>
      <c r="AE4" s="7">
        <v>34548</v>
      </c>
      <c r="AF4" s="7">
        <v>10740</v>
      </c>
      <c r="AG4" s="7">
        <v>0</v>
      </c>
      <c r="AH4" s="7">
        <v>0</v>
      </c>
      <c r="AI4" s="95">
        <v>175787</v>
      </c>
      <c r="AJ4" s="7">
        <v>185583</v>
      </c>
      <c r="AL4" s="17">
        <f t="shared" si="0"/>
        <v>1487351</v>
      </c>
    </row>
    <row r="5" spans="1:42" x14ac:dyDescent="0.25">
      <c r="A5" s="7">
        <v>4</v>
      </c>
      <c r="B5" s="7">
        <v>1</v>
      </c>
      <c r="C5" t="s">
        <v>58</v>
      </c>
      <c r="D5" s="7">
        <v>419.44</v>
      </c>
      <c r="E5" s="7">
        <v>460.44000000000005</v>
      </c>
      <c r="F5" s="7">
        <v>419.44</v>
      </c>
      <c r="G5" s="87">
        <v>460.44000000000005</v>
      </c>
      <c r="H5" s="7">
        <v>3286621</v>
      </c>
      <c r="I5" s="7">
        <v>0</v>
      </c>
      <c r="J5" s="7">
        <v>677331</v>
      </c>
      <c r="K5" s="7">
        <v>0</v>
      </c>
      <c r="L5" s="7">
        <v>130343</v>
      </c>
      <c r="M5" s="7">
        <v>657684</v>
      </c>
      <c r="N5" s="7">
        <v>281743</v>
      </c>
      <c r="O5" s="7">
        <v>105278</v>
      </c>
      <c r="P5" s="7">
        <v>77123.25</v>
      </c>
      <c r="Q5" s="7">
        <v>5986</v>
      </c>
      <c r="R5" s="7">
        <v>0</v>
      </c>
      <c r="S5" s="7">
        <v>0</v>
      </c>
      <c r="T5" s="7">
        <v>0</v>
      </c>
      <c r="U5" s="7">
        <v>0</v>
      </c>
      <c r="V5" s="7">
        <v>0</v>
      </c>
      <c r="W5" s="7">
        <v>0</v>
      </c>
      <c r="X5" s="7">
        <v>0</v>
      </c>
      <c r="Y5" s="7">
        <v>4798</v>
      </c>
      <c r="Z5" s="7">
        <v>38523</v>
      </c>
      <c r="AA5" s="95">
        <v>145632</v>
      </c>
      <c r="AB5" s="7">
        <v>5403562.25</v>
      </c>
      <c r="AC5" s="7">
        <v>0</v>
      </c>
      <c r="AD5" s="7">
        <v>105278</v>
      </c>
      <c r="AE5" s="7">
        <v>77123.25</v>
      </c>
      <c r="AF5" s="7">
        <v>0</v>
      </c>
      <c r="AG5" s="7">
        <v>0</v>
      </c>
      <c r="AH5" s="7">
        <v>0</v>
      </c>
      <c r="AI5" s="95">
        <v>145632</v>
      </c>
      <c r="AJ5" s="7">
        <v>310621.25</v>
      </c>
      <c r="AL5" s="17">
        <f t="shared" si="0"/>
        <v>2116941.25</v>
      </c>
    </row>
    <row r="6" spans="1:42" x14ac:dyDescent="0.25">
      <c r="A6" s="7">
        <v>6</v>
      </c>
      <c r="B6" s="7">
        <v>3</v>
      </c>
      <c r="C6" t="s">
        <v>595</v>
      </c>
      <c r="D6" s="7">
        <v>2788.38</v>
      </c>
      <c r="E6" s="7">
        <v>3047.3799999999997</v>
      </c>
      <c r="F6" s="7">
        <v>2847.38</v>
      </c>
      <c r="G6" s="87">
        <v>3116.9800000000005</v>
      </c>
      <c r="H6" s="7">
        <v>22249003</v>
      </c>
      <c r="I6" s="7">
        <v>282458</v>
      </c>
      <c r="J6" s="7">
        <v>4412953</v>
      </c>
      <c r="K6" s="7">
        <v>148204</v>
      </c>
      <c r="L6" s="7">
        <v>0</v>
      </c>
      <c r="M6" s="7">
        <v>0</v>
      </c>
      <c r="N6" s="7">
        <v>0</v>
      </c>
      <c r="O6" s="7">
        <v>724706</v>
      </c>
      <c r="P6" s="7">
        <v>240324</v>
      </c>
      <c r="Q6" s="7">
        <v>40521</v>
      </c>
      <c r="R6" s="7">
        <v>90985</v>
      </c>
      <c r="S6" s="7">
        <v>0</v>
      </c>
      <c r="T6" s="7">
        <v>0</v>
      </c>
      <c r="U6" s="7">
        <v>0</v>
      </c>
      <c r="V6" s="7">
        <v>0</v>
      </c>
      <c r="W6" s="7">
        <v>6056012</v>
      </c>
      <c r="X6" s="7">
        <v>0</v>
      </c>
      <c r="Y6" s="7">
        <v>159120</v>
      </c>
      <c r="Z6" s="7">
        <v>249775</v>
      </c>
      <c r="AA6" s="95">
        <v>2189941</v>
      </c>
      <c r="AB6" s="7">
        <v>36910755</v>
      </c>
      <c r="AC6" s="7">
        <v>0</v>
      </c>
      <c r="AD6" s="7">
        <v>267359</v>
      </c>
      <c r="AE6" s="7">
        <v>240324</v>
      </c>
      <c r="AF6" s="7">
        <v>90985</v>
      </c>
      <c r="AG6" s="7">
        <v>6055978.7800000003</v>
      </c>
      <c r="AH6" s="7">
        <v>0</v>
      </c>
      <c r="AI6" s="95">
        <v>2065764</v>
      </c>
      <c r="AJ6" s="7">
        <v>8654219.7800000012</v>
      </c>
      <c r="AL6" s="17">
        <f t="shared" si="0"/>
        <v>14661752</v>
      </c>
    </row>
    <row r="7" spans="1:42" x14ac:dyDescent="0.25">
      <c r="A7" s="7">
        <v>11</v>
      </c>
      <c r="B7" s="7">
        <v>1</v>
      </c>
      <c r="C7" t="s">
        <v>596</v>
      </c>
      <c r="D7" s="7">
        <v>41857.919999999998</v>
      </c>
      <c r="E7" s="7">
        <v>45877.919999999998</v>
      </c>
      <c r="F7" s="7">
        <v>38127.919999999998</v>
      </c>
      <c r="G7" s="87">
        <v>41919.520000000004</v>
      </c>
      <c r="H7" s="7">
        <v>299221534</v>
      </c>
      <c r="I7" s="7">
        <v>1511562</v>
      </c>
      <c r="J7" s="7">
        <v>33804167</v>
      </c>
      <c r="K7" s="7">
        <v>1366139</v>
      </c>
      <c r="L7" s="7">
        <v>0</v>
      </c>
      <c r="M7" s="7">
        <v>0</v>
      </c>
      <c r="N7" s="7">
        <v>380678.43655645492</v>
      </c>
      <c r="O7" s="7">
        <v>9569251</v>
      </c>
      <c r="P7" s="7">
        <v>4859962.25</v>
      </c>
      <c r="Q7" s="7">
        <v>544954</v>
      </c>
      <c r="R7" s="7">
        <v>1301182</v>
      </c>
      <c r="S7" s="7">
        <v>0</v>
      </c>
      <c r="T7" s="7">
        <v>0</v>
      </c>
      <c r="U7" s="7">
        <v>0</v>
      </c>
      <c r="V7" s="7">
        <v>-8566</v>
      </c>
      <c r="W7" s="7">
        <v>46051946</v>
      </c>
      <c r="X7" s="7">
        <v>0</v>
      </c>
      <c r="Y7" s="7">
        <v>0</v>
      </c>
      <c r="Z7" s="7">
        <v>3555316</v>
      </c>
      <c r="AA7" s="95">
        <v>30556217</v>
      </c>
      <c r="AB7" s="7">
        <v>432325132.03700936</v>
      </c>
      <c r="AC7" s="7">
        <v>0</v>
      </c>
      <c r="AD7" s="7">
        <v>3500857</v>
      </c>
      <c r="AE7" s="7">
        <v>4859962.25</v>
      </c>
      <c r="AF7" s="7">
        <v>1301182</v>
      </c>
      <c r="AG7" s="7">
        <v>46039578.359999999</v>
      </c>
      <c r="AH7" s="7">
        <v>0</v>
      </c>
      <c r="AI7" s="95">
        <v>28319217</v>
      </c>
      <c r="AJ7" s="7">
        <v>82083578.609999999</v>
      </c>
      <c r="AL7" s="17">
        <f t="shared" si="0"/>
        <v>133103598.03700936</v>
      </c>
    </row>
    <row r="8" spans="1:42" x14ac:dyDescent="0.25">
      <c r="A8" s="7">
        <v>12</v>
      </c>
      <c r="B8" s="7">
        <v>1</v>
      </c>
      <c r="C8" t="s">
        <v>61</v>
      </c>
      <c r="D8" s="7">
        <v>5541</v>
      </c>
      <c r="E8" s="7">
        <v>6041.4000000000005</v>
      </c>
      <c r="F8" s="7">
        <v>6465</v>
      </c>
      <c r="G8" s="87">
        <v>7066.0000000000009</v>
      </c>
      <c r="H8" s="7">
        <v>50437108</v>
      </c>
      <c r="I8" s="7">
        <v>153510</v>
      </c>
      <c r="J8" s="7">
        <v>2105000</v>
      </c>
      <c r="K8" s="7">
        <v>179819</v>
      </c>
      <c r="L8" s="7">
        <v>0</v>
      </c>
      <c r="M8" s="7">
        <v>0</v>
      </c>
      <c r="N8" s="7">
        <v>383.16671839950141</v>
      </c>
      <c r="O8" s="7">
        <v>1606296</v>
      </c>
      <c r="P8" s="7">
        <v>884485</v>
      </c>
      <c r="Q8" s="7">
        <v>91858</v>
      </c>
      <c r="R8" s="7">
        <v>0</v>
      </c>
      <c r="S8" s="7">
        <v>0</v>
      </c>
      <c r="T8" s="7">
        <v>0</v>
      </c>
      <c r="U8" s="7">
        <v>0</v>
      </c>
      <c r="V8" s="7">
        <v>-8566</v>
      </c>
      <c r="W8" s="7">
        <v>6565586</v>
      </c>
      <c r="X8" s="7">
        <v>0</v>
      </c>
      <c r="Y8" s="7">
        <v>0</v>
      </c>
      <c r="Z8" s="7">
        <v>445921</v>
      </c>
      <c r="AA8" s="95">
        <v>5131278</v>
      </c>
      <c r="AB8" s="7">
        <v>67577000.246693566</v>
      </c>
      <c r="AC8" s="7">
        <v>0</v>
      </c>
      <c r="AD8" s="7">
        <v>495496</v>
      </c>
      <c r="AE8" s="7">
        <v>884485</v>
      </c>
      <c r="AF8" s="7">
        <v>0</v>
      </c>
      <c r="AG8" s="7">
        <v>6565586</v>
      </c>
      <c r="AH8" s="7">
        <v>0</v>
      </c>
      <c r="AI8" s="95">
        <v>4985174</v>
      </c>
      <c r="AJ8" s="7">
        <v>12575587</v>
      </c>
      <c r="AL8" s="17">
        <f t="shared" si="0"/>
        <v>17139892.246693566</v>
      </c>
    </row>
    <row r="9" spans="1:42" x14ac:dyDescent="0.25">
      <c r="A9" s="7">
        <v>13</v>
      </c>
      <c r="B9" s="7">
        <v>1</v>
      </c>
      <c r="C9" t="s">
        <v>62</v>
      </c>
      <c r="D9" s="7">
        <v>3649.1</v>
      </c>
      <c r="E9" s="7">
        <v>3996.2999999999993</v>
      </c>
      <c r="F9" s="7">
        <v>3242.1</v>
      </c>
      <c r="G9" s="87">
        <v>3561.1</v>
      </c>
      <c r="H9" s="7">
        <v>25419132</v>
      </c>
      <c r="I9" s="7">
        <v>1062289</v>
      </c>
      <c r="J9" s="7">
        <v>8702950</v>
      </c>
      <c r="K9" s="7">
        <v>834750</v>
      </c>
      <c r="L9" s="7">
        <v>0</v>
      </c>
      <c r="M9" s="7">
        <v>0</v>
      </c>
      <c r="N9" s="7">
        <v>14222.482452530099</v>
      </c>
      <c r="O9" s="7">
        <v>843926</v>
      </c>
      <c r="P9" s="7">
        <v>547572.5</v>
      </c>
      <c r="Q9" s="7">
        <v>46294</v>
      </c>
      <c r="R9" s="7">
        <v>0</v>
      </c>
      <c r="S9" s="7">
        <v>0</v>
      </c>
      <c r="T9" s="7">
        <v>0</v>
      </c>
      <c r="U9" s="7">
        <v>0</v>
      </c>
      <c r="V9" s="7">
        <v>0</v>
      </c>
      <c r="W9" s="7">
        <v>1100131</v>
      </c>
      <c r="X9" s="7">
        <v>0</v>
      </c>
      <c r="Y9" s="7">
        <v>137931</v>
      </c>
      <c r="Z9" s="7">
        <v>267045</v>
      </c>
      <c r="AA9" s="95">
        <v>2578236</v>
      </c>
      <c r="AB9" s="7">
        <v>41547652.190875314</v>
      </c>
      <c r="AC9" s="7">
        <v>0</v>
      </c>
      <c r="AD9" s="7">
        <v>344134</v>
      </c>
      <c r="AE9" s="7">
        <v>547572.5</v>
      </c>
      <c r="AF9" s="7">
        <v>0</v>
      </c>
      <c r="AG9" s="7">
        <v>1100131</v>
      </c>
      <c r="AH9" s="7">
        <v>0</v>
      </c>
      <c r="AI9" s="95">
        <v>2452136</v>
      </c>
      <c r="AJ9" s="7">
        <v>4285516.5</v>
      </c>
      <c r="AL9" s="17">
        <f t="shared" si="0"/>
        <v>16128520.190875314</v>
      </c>
    </row>
    <row r="10" spans="1:42" x14ac:dyDescent="0.25">
      <c r="A10" s="7">
        <v>14</v>
      </c>
      <c r="B10" s="7">
        <v>1</v>
      </c>
      <c r="C10" t="s">
        <v>63</v>
      </c>
      <c r="D10" s="7">
        <v>2388.8000000000002</v>
      </c>
      <c r="E10" s="7">
        <v>2589.4000000000005</v>
      </c>
      <c r="F10" s="7">
        <v>2653.8</v>
      </c>
      <c r="G10" s="87">
        <v>2910.6</v>
      </c>
      <c r="H10" s="7">
        <v>20775863</v>
      </c>
      <c r="I10" s="7">
        <v>171931</v>
      </c>
      <c r="J10" s="7">
        <v>6337424</v>
      </c>
      <c r="K10" s="7">
        <v>314820</v>
      </c>
      <c r="L10" s="7">
        <v>0</v>
      </c>
      <c r="M10" s="7">
        <v>0</v>
      </c>
      <c r="N10" s="7">
        <v>0</v>
      </c>
      <c r="O10" s="7">
        <v>696178</v>
      </c>
      <c r="P10" s="7">
        <v>411053.75</v>
      </c>
      <c r="Q10" s="7">
        <v>37838</v>
      </c>
      <c r="R10" s="7">
        <v>0</v>
      </c>
      <c r="S10" s="7">
        <v>0</v>
      </c>
      <c r="T10" s="7">
        <v>0</v>
      </c>
      <c r="U10" s="7">
        <v>0</v>
      </c>
      <c r="V10" s="7">
        <v>0</v>
      </c>
      <c r="W10" s="7">
        <v>1690913</v>
      </c>
      <c r="X10" s="7">
        <v>0</v>
      </c>
      <c r="Y10" s="7">
        <v>138331</v>
      </c>
      <c r="Z10" s="7">
        <v>266933</v>
      </c>
      <c r="AA10" s="95">
        <v>2050802</v>
      </c>
      <c r="AB10" s="7">
        <v>32948558.75</v>
      </c>
      <c r="AC10" s="7">
        <v>0</v>
      </c>
      <c r="AD10" s="7">
        <v>231358</v>
      </c>
      <c r="AE10" s="7">
        <v>411053.75</v>
      </c>
      <c r="AF10" s="7">
        <v>0</v>
      </c>
      <c r="AG10" s="7">
        <v>1690913</v>
      </c>
      <c r="AH10" s="7">
        <v>0</v>
      </c>
      <c r="AI10" s="95">
        <v>1992157</v>
      </c>
      <c r="AJ10" s="7">
        <v>4216877.75</v>
      </c>
      <c r="AL10" s="17">
        <f t="shared" si="0"/>
        <v>12172695.75</v>
      </c>
    </row>
    <row r="11" spans="1:42" x14ac:dyDescent="0.25">
      <c r="A11" s="7">
        <v>15</v>
      </c>
      <c r="B11" s="7">
        <v>1</v>
      </c>
      <c r="C11" t="s">
        <v>64</v>
      </c>
      <c r="D11" s="7">
        <v>4765</v>
      </c>
      <c r="E11" s="7">
        <v>5216.4000000000005</v>
      </c>
      <c r="F11" s="7">
        <v>3722</v>
      </c>
      <c r="G11" s="87">
        <v>4093.7999999999997</v>
      </c>
      <c r="H11" s="7">
        <v>29221544</v>
      </c>
      <c r="I11" s="7">
        <v>0</v>
      </c>
      <c r="J11" s="7">
        <v>1931273</v>
      </c>
      <c r="K11" s="7">
        <v>44392</v>
      </c>
      <c r="L11" s="7">
        <v>0</v>
      </c>
      <c r="M11" s="7">
        <v>0</v>
      </c>
      <c r="N11" s="7">
        <v>523514.61184949055</v>
      </c>
      <c r="O11" s="7">
        <v>943563</v>
      </c>
      <c r="P11" s="7">
        <v>685711.25</v>
      </c>
      <c r="Q11" s="7">
        <v>53219</v>
      </c>
      <c r="R11" s="7">
        <v>44868</v>
      </c>
      <c r="S11" s="7">
        <v>0</v>
      </c>
      <c r="T11" s="7">
        <v>0</v>
      </c>
      <c r="U11" s="7">
        <v>0</v>
      </c>
      <c r="V11" s="7">
        <v>0</v>
      </c>
      <c r="W11" s="7">
        <v>0</v>
      </c>
      <c r="X11" s="7">
        <v>0</v>
      </c>
      <c r="Y11" s="7">
        <v>919940</v>
      </c>
      <c r="Z11" s="7">
        <v>292089</v>
      </c>
      <c r="AA11" s="95">
        <v>2963911</v>
      </c>
      <c r="AB11" s="7">
        <v>37548464.888161734</v>
      </c>
      <c r="AC11" s="7">
        <v>0</v>
      </c>
      <c r="AD11" s="7">
        <v>495282</v>
      </c>
      <c r="AE11" s="7">
        <v>685711.25</v>
      </c>
      <c r="AF11" s="7">
        <v>44868</v>
      </c>
      <c r="AG11" s="7">
        <v>0</v>
      </c>
      <c r="AH11" s="7">
        <v>0</v>
      </c>
      <c r="AI11" s="95">
        <v>2963911</v>
      </c>
      <c r="AJ11" s="7">
        <v>3991258.25</v>
      </c>
      <c r="AL11" s="17">
        <f t="shared" si="0"/>
        <v>8326920.8881617337</v>
      </c>
    </row>
    <row r="12" spans="1:42" x14ac:dyDescent="0.25">
      <c r="A12" s="7">
        <v>16</v>
      </c>
      <c r="B12" s="7">
        <v>1</v>
      </c>
      <c r="C12" t="s">
        <v>65</v>
      </c>
      <c r="D12" s="7">
        <v>5593</v>
      </c>
      <c r="E12" s="7">
        <v>6145.2</v>
      </c>
      <c r="F12" s="7">
        <v>6110</v>
      </c>
      <c r="G12" s="87">
        <v>6687.0000000000009</v>
      </c>
      <c r="H12" s="7">
        <v>47731806</v>
      </c>
      <c r="I12" s="7">
        <v>0</v>
      </c>
      <c r="J12" s="7">
        <v>5794891</v>
      </c>
      <c r="K12" s="7">
        <v>496705</v>
      </c>
      <c r="L12" s="7">
        <v>0</v>
      </c>
      <c r="M12" s="7">
        <v>0</v>
      </c>
      <c r="N12" s="7">
        <v>243890.53719681525</v>
      </c>
      <c r="O12" s="7">
        <v>1496375</v>
      </c>
      <c r="P12" s="7">
        <v>1048996.25</v>
      </c>
      <c r="Q12" s="7">
        <v>86931</v>
      </c>
      <c r="R12" s="7">
        <v>318101</v>
      </c>
      <c r="S12" s="7">
        <v>0</v>
      </c>
      <c r="T12" s="7">
        <v>0</v>
      </c>
      <c r="U12" s="7">
        <v>0</v>
      </c>
      <c r="V12" s="7">
        <v>0</v>
      </c>
      <c r="W12" s="7">
        <v>1297144</v>
      </c>
      <c r="X12" s="7">
        <v>0</v>
      </c>
      <c r="Y12" s="7">
        <v>0</v>
      </c>
      <c r="Z12" s="7">
        <v>463340</v>
      </c>
      <c r="AA12" s="95">
        <v>4847035</v>
      </c>
      <c r="AB12" s="7">
        <v>63702500.329342343</v>
      </c>
      <c r="AC12" s="7">
        <v>0</v>
      </c>
      <c r="AD12" s="7">
        <v>548363</v>
      </c>
      <c r="AE12" s="7">
        <v>1048996.25</v>
      </c>
      <c r="AF12" s="7">
        <v>318101</v>
      </c>
      <c r="AG12" s="7">
        <v>1296149</v>
      </c>
      <c r="AH12" s="7">
        <v>0</v>
      </c>
      <c r="AI12" s="95">
        <v>4806306</v>
      </c>
      <c r="AJ12" s="7">
        <v>7706155.25</v>
      </c>
      <c r="AL12" s="17">
        <f t="shared" si="0"/>
        <v>15970694.329342343</v>
      </c>
    </row>
    <row r="13" spans="1:42" x14ac:dyDescent="0.25">
      <c r="A13" s="7">
        <v>22</v>
      </c>
      <c r="B13" s="7">
        <v>1</v>
      </c>
      <c r="C13" t="s">
        <v>597</v>
      </c>
      <c r="D13" s="7">
        <v>2675</v>
      </c>
      <c r="E13" s="7">
        <v>2930.6</v>
      </c>
      <c r="F13" s="7">
        <v>2684</v>
      </c>
      <c r="G13" s="87">
        <v>2945.8</v>
      </c>
      <c r="H13" s="7">
        <v>21027120</v>
      </c>
      <c r="I13" s="7">
        <v>507606</v>
      </c>
      <c r="J13" s="7">
        <v>2307891</v>
      </c>
      <c r="K13" s="7">
        <v>14323</v>
      </c>
      <c r="L13" s="7">
        <v>0</v>
      </c>
      <c r="M13" s="7">
        <v>0</v>
      </c>
      <c r="N13" s="7">
        <v>642280.09357121284</v>
      </c>
      <c r="O13" s="7">
        <v>656466</v>
      </c>
      <c r="P13" s="7">
        <v>492166.25</v>
      </c>
      <c r="Q13" s="7">
        <v>38295</v>
      </c>
      <c r="R13" s="7">
        <v>26100</v>
      </c>
      <c r="S13" s="7">
        <v>0</v>
      </c>
      <c r="T13" s="7">
        <v>0</v>
      </c>
      <c r="U13" s="7">
        <v>0</v>
      </c>
      <c r="V13" s="7">
        <v>0</v>
      </c>
      <c r="W13" s="7">
        <v>0</v>
      </c>
      <c r="X13" s="7">
        <v>0</v>
      </c>
      <c r="Y13" s="7">
        <v>92354</v>
      </c>
      <c r="Z13" s="7">
        <v>238282</v>
      </c>
      <c r="AA13" s="95">
        <v>2080197</v>
      </c>
      <c r="AB13" s="7">
        <v>28100526.13865703</v>
      </c>
      <c r="AC13" s="7">
        <v>0</v>
      </c>
      <c r="AD13" s="7">
        <v>352125</v>
      </c>
      <c r="AE13" s="7">
        <v>492166.25</v>
      </c>
      <c r="AF13" s="7">
        <v>26100</v>
      </c>
      <c r="AG13" s="7">
        <v>0</v>
      </c>
      <c r="AH13" s="7">
        <v>0</v>
      </c>
      <c r="AI13" s="95">
        <v>2023729</v>
      </c>
      <c r="AJ13" s="7">
        <v>2816979.25</v>
      </c>
      <c r="AL13" s="17">
        <f t="shared" si="0"/>
        <v>7073406.1386570297</v>
      </c>
    </row>
    <row r="14" spans="1:42" x14ac:dyDescent="0.25">
      <c r="A14" s="7">
        <v>23</v>
      </c>
      <c r="B14" s="7">
        <v>1</v>
      </c>
      <c r="C14" t="s">
        <v>598</v>
      </c>
      <c r="D14" s="7">
        <v>1022</v>
      </c>
      <c r="E14" s="7">
        <v>1120.2</v>
      </c>
      <c r="F14" s="7">
        <v>813</v>
      </c>
      <c r="G14" s="87">
        <v>892.4</v>
      </c>
      <c r="H14" s="7">
        <v>6369951</v>
      </c>
      <c r="I14" s="7">
        <v>0</v>
      </c>
      <c r="J14" s="7">
        <v>781454</v>
      </c>
      <c r="K14" s="7">
        <v>0</v>
      </c>
      <c r="L14" s="7">
        <v>34185</v>
      </c>
      <c r="M14" s="7">
        <v>1906</v>
      </c>
      <c r="N14" s="7">
        <v>338403.61877504725</v>
      </c>
      <c r="O14" s="7">
        <v>202935</v>
      </c>
      <c r="P14" s="7">
        <v>148018.75</v>
      </c>
      <c r="Q14" s="7">
        <v>11601</v>
      </c>
      <c r="R14" s="7">
        <v>30306</v>
      </c>
      <c r="S14" s="7">
        <v>0</v>
      </c>
      <c r="T14" s="7">
        <v>0</v>
      </c>
      <c r="U14" s="7">
        <v>0</v>
      </c>
      <c r="V14" s="7">
        <v>0</v>
      </c>
      <c r="W14" s="7">
        <v>0</v>
      </c>
      <c r="X14" s="7">
        <v>0</v>
      </c>
      <c r="Y14" s="7">
        <v>0</v>
      </c>
      <c r="Z14" s="7">
        <v>62699</v>
      </c>
      <c r="AA14" s="95">
        <v>637844</v>
      </c>
      <c r="AB14" s="7">
        <v>8576090.5117630251</v>
      </c>
      <c r="AC14" s="7">
        <v>0</v>
      </c>
      <c r="AD14" s="7">
        <v>103255</v>
      </c>
      <c r="AE14" s="7">
        <v>148018.75</v>
      </c>
      <c r="AF14" s="7">
        <v>30306</v>
      </c>
      <c r="AG14" s="7">
        <v>0</v>
      </c>
      <c r="AH14" s="7">
        <v>0</v>
      </c>
      <c r="AI14" s="95">
        <v>568805</v>
      </c>
      <c r="AJ14" s="7">
        <v>822054.75</v>
      </c>
      <c r="AL14" s="17">
        <f t="shared" si="0"/>
        <v>2206139.5117630251</v>
      </c>
    </row>
    <row r="15" spans="1:42" x14ac:dyDescent="0.25">
      <c r="A15" s="7">
        <v>25</v>
      </c>
      <c r="B15" s="7">
        <v>1</v>
      </c>
      <c r="C15" t="s">
        <v>68</v>
      </c>
      <c r="D15" s="7">
        <v>60</v>
      </c>
      <c r="E15" s="7">
        <v>62</v>
      </c>
      <c r="F15" s="7">
        <v>60</v>
      </c>
      <c r="G15" s="87">
        <v>62</v>
      </c>
      <c r="H15" s="7">
        <v>442556</v>
      </c>
      <c r="I15" s="7">
        <v>0</v>
      </c>
      <c r="J15" s="7">
        <v>238102</v>
      </c>
      <c r="K15" s="7">
        <v>0</v>
      </c>
      <c r="L15" s="7">
        <v>31550</v>
      </c>
      <c r="M15" s="7">
        <v>158722</v>
      </c>
      <c r="N15" s="7">
        <v>8947</v>
      </c>
      <c r="O15" s="7">
        <v>13008</v>
      </c>
      <c r="P15" s="7">
        <v>9815</v>
      </c>
      <c r="Q15" s="7">
        <v>806</v>
      </c>
      <c r="R15" s="7">
        <v>11840</v>
      </c>
      <c r="S15" s="7">
        <v>0</v>
      </c>
      <c r="T15" s="7">
        <v>0</v>
      </c>
      <c r="U15" s="7">
        <v>0</v>
      </c>
      <c r="V15" s="7">
        <v>0</v>
      </c>
      <c r="W15" s="7">
        <v>0</v>
      </c>
      <c r="X15" s="7">
        <v>0</v>
      </c>
      <c r="Y15" s="7">
        <v>800</v>
      </c>
      <c r="Z15" s="7">
        <v>9533</v>
      </c>
      <c r="AA15" s="95">
        <v>44888</v>
      </c>
      <c r="AB15" s="7">
        <v>970567</v>
      </c>
      <c r="AC15" s="7">
        <v>0</v>
      </c>
      <c r="AD15" s="7">
        <v>0</v>
      </c>
      <c r="AE15" s="7">
        <v>0</v>
      </c>
      <c r="AF15" s="7">
        <v>0</v>
      </c>
      <c r="AG15" s="7">
        <v>0</v>
      </c>
      <c r="AH15" s="7">
        <v>0</v>
      </c>
      <c r="AI15" s="95">
        <v>0</v>
      </c>
      <c r="AJ15" s="7">
        <v>0</v>
      </c>
      <c r="AL15" s="17">
        <f t="shared" si="0"/>
        <v>528011</v>
      </c>
    </row>
    <row r="16" spans="1:42" x14ac:dyDescent="0.25">
      <c r="A16" s="7">
        <v>31</v>
      </c>
      <c r="B16" s="7">
        <v>1</v>
      </c>
      <c r="C16" t="s">
        <v>69</v>
      </c>
      <c r="D16" s="7">
        <v>5492</v>
      </c>
      <c r="E16" s="7">
        <v>6004.2000000000016</v>
      </c>
      <c r="F16" s="7">
        <v>4655</v>
      </c>
      <c r="G16" s="87">
        <v>5099.0000000000009</v>
      </c>
      <c r="H16" s="7">
        <v>36396662</v>
      </c>
      <c r="I16" s="7">
        <v>536262</v>
      </c>
      <c r="J16" s="7">
        <v>4789445</v>
      </c>
      <c r="K16" s="7">
        <v>14148</v>
      </c>
      <c r="L16" s="7">
        <v>0</v>
      </c>
      <c r="M16" s="7">
        <v>0</v>
      </c>
      <c r="N16" s="7">
        <v>1226926.5754900286</v>
      </c>
      <c r="O16" s="7">
        <v>1119936</v>
      </c>
      <c r="P16" s="7">
        <v>809760</v>
      </c>
      <c r="Q16" s="7">
        <v>66287</v>
      </c>
      <c r="R16" s="7">
        <v>3314</v>
      </c>
      <c r="S16" s="7">
        <v>0</v>
      </c>
      <c r="T16" s="7">
        <v>0</v>
      </c>
      <c r="U16" s="7">
        <v>423152</v>
      </c>
      <c r="V16" s="7">
        <v>-2498</v>
      </c>
      <c r="W16" s="7">
        <v>917820</v>
      </c>
      <c r="X16" s="7">
        <v>0</v>
      </c>
      <c r="Y16" s="7">
        <v>0</v>
      </c>
      <c r="Z16" s="7">
        <v>380764</v>
      </c>
      <c r="AA16" s="95">
        <v>3798394</v>
      </c>
      <c r="AB16" s="7">
        <v>50222875.739254817</v>
      </c>
      <c r="AC16" s="7">
        <v>0</v>
      </c>
      <c r="AD16" s="7">
        <v>442388</v>
      </c>
      <c r="AE16" s="7">
        <v>809760</v>
      </c>
      <c r="AF16" s="7">
        <v>3314</v>
      </c>
      <c r="AG16" s="7">
        <v>853413</v>
      </c>
      <c r="AH16" s="7">
        <v>0</v>
      </c>
      <c r="AI16" s="95">
        <v>3380150</v>
      </c>
      <c r="AJ16" s="7">
        <v>5187300</v>
      </c>
      <c r="AL16" s="17">
        <f t="shared" si="0"/>
        <v>13826213.739254817</v>
      </c>
    </row>
    <row r="17" spans="1:38" x14ac:dyDescent="0.25">
      <c r="A17" s="7">
        <v>32</v>
      </c>
      <c r="B17" s="7">
        <v>1</v>
      </c>
      <c r="C17" t="s">
        <v>70</v>
      </c>
      <c r="D17" s="7">
        <v>569.11</v>
      </c>
      <c r="E17" s="7">
        <v>623.11</v>
      </c>
      <c r="F17" s="7">
        <v>569.11</v>
      </c>
      <c r="G17" s="87">
        <v>621.91</v>
      </c>
      <c r="H17" s="7">
        <v>4439194</v>
      </c>
      <c r="I17" s="7">
        <v>0</v>
      </c>
      <c r="J17" s="7">
        <v>1219864</v>
      </c>
      <c r="K17" s="7">
        <v>14096</v>
      </c>
      <c r="L17" s="7">
        <v>119148</v>
      </c>
      <c r="M17" s="7">
        <v>441335</v>
      </c>
      <c r="N17" s="7">
        <v>253003</v>
      </c>
      <c r="O17" s="7">
        <v>143153</v>
      </c>
      <c r="P17" s="7">
        <v>102844.75</v>
      </c>
      <c r="Q17" s="7">
        <v>8085</v>
      </c>
      <c r="R17" s="7">
        <v>27563</v>
      </c>
      <c r="S17" s="7">
        <v>0</v>
      </c>
      <c r="T17" s="7">
        <v>0</v>
      </c>
      <c r="U17" s="7">
        <v>0</v>
      </c>
      <c r="V17" s="7">
        <v>0</v>
      </c>
      <c r="W17" s="7">
        <v>0</v>
      </c>
      <c r="X17" s="7">
        <v>0</v>
      </c>
      <c r="Y17" s="7">
        <v>79560</v>
      </c>
      <c r="Z17" s="7">
        <v>42072</v>
      </c>
      <c r="AA17" s="95">
        <v>450263</v>
      </c>
      <c r="AB17" s="7">
        <v>7340180.75</v>
      </c>
      <c r="AC17" s="7">
        <v>0</v>
      </c>
      <c r="AD17" s="7">
        <v>44747</v>
      </c>
      <c r="AE17" s="7">
        <v>78681</v>
      </c>
      <c r="AF17" s="7">
        <v>21087</v>
      </c>
      <c r="AG17" s="7">
        <v>0</v>
      </c>
      <c r="AH17" s="7">
        <v>0</v>
      </c>
      <c r="AI17" s="95">
        <v>324936</v>
      </c>
      <c r="AJ17" s="7">
        <v>428973</v>
      </c>
      <c r="AL17" s="17">
        <f t="shared" si="0"/>
        <v>2900986.75</v>
      </c>
    </row>
    <row r="18" spans="1:38" x14ac:dyDescent="0.25">
      <c r="A18" s="7">
        <v>36</v>
      </c>
      <c r="B18" s="7">
        <v>1</v>
      </c>
      <c r="C18" t="s">
        <v>71</v>
      </c>
      <c r="D18" s="7">
        <v>123</v>
      </c>
      <c r="E18" s="7">
        <v>134</v>
      </c>
      <c r="F18" s="7">
        <v>291</v>
      </c>
      <c r="G18" s="87">
        <v>320</v>
      </c>
      <c r="H18" s="7">
        <v>2284160</v>
      </c>
      <c r="I18" s="7">
        <v>0</v>
      </c>
      <c r="J18" s="7">
        <v>756573</v>
      </c>
      <c r="K18" s="7">
        <v>0</v>
      </c>
      <c r="L18" s="7">
        <v>116053</v>
      </c>
      <c r="M18" s="7">
        <v>671971</v>
      </c>
      <c r="N18" s="7">
        <v>283838</v>
      </c>
      <c r="O18" s="7">
        <v>70226</v>
      </c>
      <c r="P18" s="7">
        <v>51176.25</v>
      </c>
      <c r="Q18" s="7">
        <v>4160</v>
      </c>
      <c r="R18" s="7">
        <v>50384</v>
      </c>
      <c r="S18" s="7">
        <v>0</v>
      </c>
      <c r="T18" s="7">
        <v>0</v>
      </c>
      <c r="U18" s="7">
        <v>0</v>
      </c>
      <c r="V18" s="7">
        <v>0</v>
      </c>
      <c r="W18" s="7">
        <v>0</v>
      </c>
      <c r="X18" s="7">
        <v>0</v>
      </c>
      <c r="Y18" s="7">
        <v>69165</v>
      </c>
      <c r="Z18" s="7">
        <v>30438</v>
      </c>
      <c r="AA18" s="95">
        <v>112000</v>
      </c>
      <c r="AB18" s="7">
        <v>4500144.25</v>
      </c>
      <c r="AC18" s="7">
        <v>0</v>
      </c>
      <c r="AD18" s="7">
        <v>15145</v>
      </c>
      <c r="AE18" s="7">
        <v>41471</v>
      </c>
      <c r="AF18" s="7">
        <v>40829</v>
      </c>
      <c r="AG18" s="7">
        <v>0</v>
      </c>
      <c r="AH18" s="7">
        <v>0</v>
      </c>
      <c r="AI18" s="95">
        <v>69905</v>
      </c>
      <c r="AJ18" s="7">
        <v>155497</v>
      </c>
      <c r="AL18" s="17">
        <f t="shared" si="0"/>
        <v>2215984.25</v>
      </c>
    </row>
    <row r="19" spans="1:38" x14ac:dyDescent="0.25">
      <c r="A19" s="7">
        <v>38</v>
      </c>
      <c r="B19" s="7">
        <v>1</v>
      </c>
      <c r="C19" t="s">
        <v>72</v>
      </c>
      <c r="D19" s="7">
        <v>1961</v>
      </c>
      <c r="E19" s="7">
        <v>2152.2000000000003</v>
      </c>
      <c r="F19" s="7">
        <v>1511</v>
      </c>
      <c r="G19" s="87">
        <v>1634.6000000000001</v>
      </c>
      <c r="H19" s="7">
        <v>11667775</v>
      </c>
      <c r="I19" s="7">
        <v>166814</v>
      </c>
      <c r="J19" s="7">
        <v>4711211</v>
      </c>
      <c r="K19" s="7">
        <v>0</v>
      </c>
      <c r="L19" s="7">
        <v>0</v>
      </c>
      <c r="M19" s="7">
        <v>94465</v>
      </c>
      <c r="N19" s="7">
        <v>556276.78434999997</v>
      </c>
      <c r="O19" s="7">
        <v>356269</v>
      </c>
      <c r="P19" s="7">
        <v>149203.75</v>
      </c>
      <c r="Q19" s="7">
        <v>21250</v>
      </c>
      <c r="R19" s="7">
        <v>336139</v>
      </c>
      <c r="S19" s="7">
        <v>0</v>
      </c>
      <c r="T19" s="7">
        <v>0</v>
      </c>
      <c r="U19" s="7">
        <v>38400</v>
      </c>
      <c r="V19" s="7">
        <v>-8566</v>
      </c>
      <c r="W19" s="7">
        <v>2253231</v>
      </c>
      <c r="X19" s="7">
        <v>0</v>
      </c>
      <c r="Y19" s="7">
        <v>0</v>
      </c>
      <c r="Z19" s="7">
        <v>193170</v>
      </c>
      <c r="AA19" s="95">
        <v>1210528</v>
      </c>
      <c r="AB19" s="7">
        <v>21717868.477862</v>
      </c>
      <c r="AC19" s="7">
        <v>0</v>
      </c>
      <c r="AD19" s="7">
        <v>197</v>
      </c>
      <c r="AE19" s="7">
        <v>154</v>
      </c>
      <c r="AF19" s="7">
        <v>346</v>
      </c>
      <c r="AG19" s="7">
        <v>3414</v>
      </c>
      <c r="AH19" s="7">
        <v>0</v>
      </c>
      <c r="AI19" s="95">
        <v>986</v>
      </c>
      <c r="AJ19" s="7">
        <v>5118</v>
      </c>
      <c r="AL19" s="17">
        <f t="shared" si="0"/>
        <v>10050093.477862</v>
      </c>
    </row>
    <row r="20" spans="1:38" x14ac:dyDescent="0.25">
      <c r="A20" s="7">
        <v>47</v>
      </c>
      <c r="B20" s="7">
        <v>1</v>
      </c>
      <c r="C20" t="s">
        <v>73</v>
      </c>
      <c r="D20" s="7">
        <v>4022</v>
      </c>
      <c r="E20" s="7">
        <v>4395.2000000000007</v>
      </c>
      <c r="F20" s="7">
        <v>4292</v>
      </c>
      <c r="G20" s="87">
        <v>4696.2</v>
      </c>
      <c r="H20" s="7">
        <v>33521476</v>
      </c>
      <c r="I20" s="7">
        <v>0</v>
      </c>
      <c r="J20" s="7">
        <v>2556575</v>
      </c>
      <c r="K20" s="7">
        <v>36496</v>
      </c>
      <c r="L20" s="7">
        <v>0</v>
      </c>
      <c r="M20" s="7">
        <v>0</v>
      </c>
      <c r="N20" s="7">
        <v>461318.53077486792</v>
      </c>
      <c r="O20" s="7">
        <v>1046791</v>
      </c>
      <c r="P20" s="7">
        <v>785005</v>
      </c>
      <c r="Q20" s="7">
        <v>61051</v>
      </c>
      <c r="R20" s="7">
        <v>33437</v>
      </c>
      <c r="S20" s="7">
        <v>0</v>
      </c>
      <c r="T20" s="7">
        <v>0</v>
      </c>
      <c r="U20" s="7">
        <v>0</v>
      </c>
      <c r="V20" s="7">
        <v>0</v>
      </c>
      <c r="W20" s="7">
        <v>0</v>
      </c>
      <c r="X20" s="7">
        <v>0</v>
      </c>
      <c r="Y20" s="7">
        <v>73963</v>
      </c>
      <c r="Z20" s="7">
        <v>399936</v>
      </c>
      <c r="AA20" s="95">
        <v>3366745</v>
      </c>
      <c r="AB20" s="7">
        <v>42356351.036002934</v>
      </c>
      <c r="AC20" s="7">
        <v>0</v>
      </c>
      <c r="AD20" s="7">
        <v>267627</v>
      </c>
      <c r="AE20" s="7">
        <v>730691</v>
      </c>
      <c r="AF20" s="7">
        <v>31124</v>
      </c>
      <c r="AG20" s="7">
        <v>0</v>
      </c>
      <c r="AH20" s="7">
        <v>0</v>
      </c>
      <c r="AI20" s="95">
        <v>2786691</v>
      </c>
      <c r="AJ20" s="7">
        <v>3642868</v>
      </c>
      <c r="AL20" s="17">
        <f t="shared" si="0"/>
        <v>8834875.036002934</v>
      </c>
    </row>
    <row r="21" spans="1:38" x14ac:dyDescent="0.25">
      <c r="A21" s="7">
        <v>51</v>
      </c>
      <c r="B21" s="7">
        <v>1</v>
      </c>
      <c r="C21" t="s">
        <v>74</v>
      </c>
      <c r="D21" s="7">
        <v>1652</v>
      </c>
      <c r="E21" s="7">
        <v>1816.2</v>
      </c>
      <c r="F21" s="7">
        <v>1832</v>
      </c>
      <c r="G21" s="87">
        <v>2017</v>
      </c>
      <c r="H21" s="7">
        <v>14397346</v>
      </c>
      <c r="I21" s="7">
        <v>0</v>
      </c>
      <c r="J21" s="7">
        <v>698307</v>
      </c>
      <c r="K21" s="7">
        <v>14085</v>
      </c>
      <c r="L21" s="7">
        <v>0</v>
      </c>
      <c r="M21" s="7">
        <v>0</v>
      </c>
      <c r="N21" s="7">
        <v>369621</v>
      </c>
      <c r="O21" s="7">
        <v>439744</v>
      </c>
      <c r="P21" s="7">
        <v>336933.75</v>
      </c>
      <c r="Q21" s="7">
        <v>26221</v>
      </c>
      <c r="R21" s="7">
        <v>19000</v>
      </c>
      <c r="S21" s="7">
        <v>0</v>
      </c>
      <c r="T21" s="7">
        <v>0</v>
      </c>
      <c r="U21" s="7">
        <v>0</v>
      </c>
      <c r="V21" s="7">
        <v>0</v>
      </c>
      <c r="W21" s="7">
        <v>0</v>
      </c>
      <c r="X21" s="7">
        <v>0</v>
      </c>
      <c r="Y21" s="7">
        <v>178711</v>
      </c>
      <c r="Z21" s="7">
        <v>133730</v>
      </c>
      <c r="AA21" s="95">
        <v>1461032</v>
      </c>
      <c r="AB21" s="7">
        <v>18074006.75</v>
      </c>
      <c r="AC21" s="7">
        <v>0</v>
      </c>
      <c r="AD21" s="7">
        <v>103469</v>
      </c>
      <c r="AE21" s="7">
        <v>265998</v>
      </c>
      <c r="AF21" s="7">
        <v>15000</v>
      </c>
      <c r="AG21" s="7">
        <v>0</v>
      </c>
      <c r="AH21" s="7">
        <v>0</v>
      </c>
      <c r="AI21" s="95">
        <v>1039624</v>
      </c>
      <c r="AJ21" s="7">
        <v>1336479</v>
      </c>
      <c r="AL21" s="17">
        <f t="shared" si="0"/>
        <v>3676660.75</v>
      </c>
    </row>
    <row r="22" spans="1:38" x14ac:dyDescent="0.25">
      <c r="A22" s="7">
        <v>75</v>
      </c>
      <c r="B22" s="7">
        <v>1</v>
      </c>
      <c r="C22" t="s">
        <v>75</v>
      </c>
      <c r="D22" s="7">
        <v>357</v>
      </c>
      <c r="E22" s="7">
        <v>394.6</v>
      </c>
      <c r="F22" s="7">
        <v>798</v>
      </c>
      <c r="G22" s="87">
        <v>879</v>
      </c>
      <c r="H22" s="7">
        <v>6274302</v>
      </c>
      <c r="I22" s="7">
        <v>0</v>
      </c>
      <c r="J22" s="7">
        <v>205473</v>
      </c>
      <c r="K22" s="7">
        <v>0</v>
      </c>
      <c r="L22" s="7">
        <v>40346</v>
      </c>
      <c r="M22" s="7">
        <v>0</v>
      </c>
      <c r="N22" s="7">
        <v>176814</v>
      </c>
      <c r="O22" s="7">
        <v>196850</v>
      </c>
      <c r="P22" s="7">
        <v>125291.25</v>
      </c>
      <c r="Q22" s="7">
        <v>11427</v>
      </c>
      <c r="R22" s="7">
        <v>4896</v>
      </c>
      <c r="S22" s="7">
        <v>0</v>
      </c>
      <c r="T22" s="7">
        <v>0</v>
      </c>
      <c r="U22" s="7">
        <v>0</v>
      </c>
      <c r="V22" s="7">
        <v>0</v>
      </c>
      <c r="W22" s="7">
        <v>451103</v>
      </c>
      <c r="X22" s="7">
        <v>0</v>
      </c>
      <c r="Y22" s="7">
        <v>0</v>
      </c>
      <c r="Z22" s="7">
        <v>43719</v>
      </c>
      <c r="AA22" s="95">
        <v>612649</v>
      </c>
      <c r="AB22" s="7">
        <v>8166617.25</v>
      </c>
      <c r="AC22" s="7">
        <v>0</v>
      </c>
      <c r="AD22" s="7">
        <v>49502</v>
      </c>
      <c r="AE22" s="7">
        <v>125291.25</v>
      </c>
      <c r="AF22" s="7">
        <v>4896</v>
      </c>
      <c r="AG22" s="7">
        <v>420228.22</v>
      </c>
      <c r="AH22" s="7">
        <v>0</v>
      </c>
      <c r="AI22" s="95">
        <v>609896</v>
      </c>
      <c r="AJ22" s="7">
        <v>1180320.47</v>
      </c>
      <c r="AL22" s="17">
        <f t="shared" si="0"/>
        <v>1892315.25</v>
      </c>
    </row>
    <row r="23" spans="1:38" x14ac:dyDescent="0.25">
      <c r="A23" s="7">
        <v>77</v>
      </c>
      <c r="B23" s="7">
        <v>1</v>
      </c>
      <c r="C23" t="s">
        <v>76</v>
      </c>
      <c r="D23" s="7">
        <v>8856.0400000000009</v>
      </c>
      <c r="E23" s="7">
        <v>9661.840000000002</v>
      </c>
      <c r="F23" s="7">
        <v>8410.0400000000009</v>
      </c>
      <c r="G23" s="87">
        <v>9199.24</v>
      </c>
      <c r="H23" s="7">
        <v>65664175</v>
      </c>
      <c r="I23" s="7">
        <v>786995</v>
      </c>
      <c r="J23" s="7">
        <v>6361360</v>
      </c>
      <c r="K23" s="7">
        <v>423685</v>
      </c>
      <c r="L23" s="7">
        <v>0</v>
      </c>
      <c r="M23" s="7">
        <v>0</v>
      </c>
      <c r="N23" s="7">
        <v>442420</v>
      </c>
      <c r="O23" s="7">
        <v>2128083</v>
      </c>
      <c r="P23" s="7">
        <v>1278003.25</v>
      </c>
      <c r="Q23" s="7">
        <v>119590</v>
      </c>
      <c r="R23" s="7">
        <v>255647</v>
      </c>
      <c r="S23" s="7">
        <v>0</v>
      </c>
      <c r="T23" s="7">
        <v>0</v>
      </c>
      <c r="U23" s="7">
        <v>29228</v>
      </c>
      <c r="V23" s="7">
        <v>-17131</v>
      </c>
      <c r="W23" s="7">
        <v>5207506</v>
      </c>
      <c r="X23" s="7">
        <v>0</v>
      </c>
      <c r="Y23" s="7">
        <v>31184</v>
      </c>
      <c r="Z23" s="7">
        <v>693356</v>
      </c>
      <c r="AA23" s="95">
        <v>6660250</v>
      </c>
      <c r="AB23" s="7">
        <v>90064351.25</v>
      </c>
      <c r="AC23" s="7">
        <v>0</v>
      </c>
      <c r="AD23" s="7">
        <v>883053</v>
      </c>
      <c r="AE23" s="7">
        <v>1278003.25</v>
      </c>
      <c r="AF23" s="7">
        <v>255647</v>
      </c>
      <c r="AG23" s="7">
        <v>5183685.99</v>
      </c>
      <c r="AH23" s="7">
        <v>0</v>
      </c>
      <c r="AI23" s="95">
        <v>6363035</v>
      </c>
      <c r="AJ23" s="7">
        <v>13614133.24</v>
      </c>
      <c r="AL23" s="17">
        <f t="shared" si="0"/>
        <v>24400176.25</v>
      </c>
    </row>
    <row r="24" spans="1:38" x14ac:dyDescent="0.25">
      <c r="A24" s="7">
        <v>81</v>
      </c>
      <c r="B24" s="7">
        <v>1</v>
      </c>
      <c r="C24" t="s">
        <v>77</v>
      </c>
      <c r="D24" s="7">
        <v>144</v>
      </c>
      <c r="E24" s="7">
        <v>160.6</v>
      </c>
      <c r="F24" s="7">
        <v>108</v>
      </c>
      <c r="G24" s="87">
        <v>120.39999999999998</v>
      </c>
      <c r="H24" s="7">
        <v>859415</v>
      </c>
      <c r="I24" s="7">
        <v>0</v>
      </c>
      <c r="J24" s="7">
        <v>108973</v>
      </c>
      <c r="K24" s="7">
        <v>0</v>
      </c>
      <c r="L24" s="7">
        <v>57283</v>
      </c>
      <c r="M24" s="7">
        <v>0</v>
      </c>
      <c r="N24" s="7">
        <v>51681</v>
      </c>
      <c r="O24" s="7">
        <v>27998</v>
      </c>
      <c r="P24" s="7">
        <v>11748.75</v>
      </c>
      <c r="Q24" s="7">
        <v>1565</v>
      </c>
      <c r="R24" s="7">
        <v>12046</v>
      </c>
      <c r="S24" s="7">
        <v>0</v>
      </c>
      <c r="T24" s="7">
        <v>0</v>
      </c>
      <c r="U24" s="7">
        <v>0</v>
      </c>
      <c r="V24" s="7">
        <v>0</v>
      </c>
      <c r="W24" s="7">
        <v>162918</v>
      </c>
      <c r="X24" s="7">
        <v>0</v>
      </c>
      <c r="Y24" s="7">
        <v>10795</v>
      </c>
      <c r="Z24" s="7">
        <v>10906</v>
      </c>
      <c r="AA24" s="95">
        <v>82681</v>
      </c>
      <c r="AB24" s="7">
        <v>1402498.75</v>
      </c>
      <c r="AC24" s="7">
        <v>0</v>
      </c>
      <c r="AD24" s="7">
        <v>27998</v>
      </c>
      <c r="AE24" s="7">
        <v>7306</v>
      </c>
      <c r="AF24" s="7">
        <v>7491</v>
      </c>
      <c r="AG24" s="7">
        <v>62923.520000000004</v>
      </c>
      <c r="AH24" s="7">
        <v>0</v>
      </c>
      <c r="AI24" s="95">
        <v>46406</v>
      </c>
      <c r="AJ24" s="7">
        <v>150483.52000000002</v>
      </c>
      <c r="AL24" s="17">
        <f t="shared" si="0"/>
        <v>543083.75</v>
      </c>
    </row>
    <row r="25" spans="1:38" x14ac:dyDescent="0.25">
      <c r="A25" s="7">
        <v>84</v>
      </c>
      <c r="B25" s="7">
        <v>1</v>
      </c>
      <c r="C25" t="s">
        <v>78</v>
      </c>
      <c r="D25" s="7">
        <v>554</v>
      </c>
      <c r="E25" s="7">
        <v>604.4</v>
      </c>
      <c r="F25" s="7">
        <v>560</v>
      </c>
      <c r="G25" s="87">
        <v>610</v>
      </c>
      <c r="H25" s="7">
        <v>4354180</v>
      </c>
      <c r="I25" s="7">
        <v>27632</v>
      </c>
      <c r="J25" s="7">
        <v>519101</v>
      </c>
      <c r="K25" s="7">
        <v>24878</v>
      </c>
      <c r="L25" s="7">
        <v>120983</v>
      </c>
      <c r="M25" s="7">
        <v>75191</v>
      </c>
      <c r="N25" s="7">
        <v>173913</v>
      </c>
      <c r="O25" s="7">
        <v>143404</v>
      </c>
      <c r="P25" s="7">
        <v>101852.5</v>
      </c>
      <c r="Q25" s="7">
        <v>7930</v>
      </c>
      <c r="R25" s="7">
        <v>6704</v>
      </c>
      <c r="S25" s="7">
        <v>0</v>
      </c>
      <c r="T25" s="7">
        <v>0</v>
      </c>
      <c r="U25" s="7">
        <v>0</v>
      </c>
      <c r="V25" s="7">
        <v>0</v>
      </c>
      <c r="W25" s="7">
        <v>0</v>
      </c>
      <c r="X25" s="7">
        <v>0</v>
      </c>
      <c r="Y25" s="7">
        <v>0</v>
      </c>
      <c r="Z25" s="7">
        <v>43399</v>
      </c>
      <c r="AA25" s="95">
        <v>441640</v>
      </c>
      <c r="AB25" s="7">
        <v>6040807.5</v>
      </c>
      <c r="AC25" s="7">
        <v>0</v>
      </c>
      <c r="AD25" s="7">
        <v>95526</v>
      </c>
      <c r="AE25" s="7">
        <v>101852.5</v>
      </c>
      <c r="AF25" s="7">
        <v>6704</v>
      </c>
      <c r="AG25" s="7">
        <v>0</v>
      </c>
      <c r="AH25" s="7">
        <v>0</v>
      </c>
      <c r="AI25" s="95">
        <v>382396</v>
      </c>
      <c r="AJ25" s="7">
        <v>573694.5</v>
      </c>
      <c r="AL25" s="17">
        <f t="shared" si="0"/>
        <v>1686627.5</v>
      </c>
    </row>
    <row r="26" spans="1:38" x14ac:dyDescent="0.25">
      <c r="A26" s="7">
        <v>85</v>
      </c>
      <c r="B26" s="7">
        <v>1</v>
      </c>
      <c r="C26" t="s">
        <v>79</v>
      </c>
      <c r="D26" s="7">
        <v>455</v>
      </c>
      <c r="E26" s="7">
        <v>499</v>
      </c>
      <c r="F26" s="7">
        <v>563</v>
      </c>
      <c r="G26" s="87">
        <v>621.20000000000005</v>
      </c>
      <c r="H26" s="7">
        <v>4434126</v>
      </c>
      <c r="I26" s="7">
        <v>0</v>
      </c>
      <c r="J26" s="7">
        <v>552296</v>
      </c>
      <c r="K26" s="7">
        <v>14084</v>
      </c>
      <c r="L26" s="7">
        <v>119262</v>
      </c>
      <c r="M26" s="7">
        <v>0</v>
      </c>
      <c r="N26" s="7">
        <v>185517.48570489552</v>
      </c>
      <c r="O26" s="7">
        <v>141189</v>
      </c>
      <c r="P26" s="7">
        <v>103666.25</v>
      </c>
      <c r="Q26" s="7">
        <v>8076</v>
      </c>
      <c r="R26" s="7">
        <v>7995</v>
      </c>
      <c r="S26" s="7">
        <v>0</v>
      </c>
      <c r="T26" s="7">
        <v>0</v>
      </c>
      <c r="U26" s="7">
        <v>0</v>
      </c>
      <c r="V26" s="7">
        <v>0</v>
      </c>
      <c r="W26" s="7">
        <v>0</v>
      </c>
      <c r="X26" s="7">
        <v>0</v>
      </c>
      <c r="Y26" s="7">
        <v>0</v>
      </c>
      <c r="Z26" s="7">
        <v>43252</v>
      </c>
      <c r="AA26" s="95">
        <v>436048</v>
      </c>
      <c r="AB26" s="7">
        <v>6038519.1825665459</v>
      </c>
      <c r="AC26" s="7">
        <v>0</v>
      </c>
      <c r="AD26" s="7">
        <v>63863</v>
      </c>
      <c r="AE26" s="7">
        <v>70749</v>
      </c>
      <c r="AF26" s="7">
        <v>5456</v>
      </c>
      <c r="AG26" s="7">
        <v>0</v>
      </c>
      <c r="AH26" s="7">
        <v>0</v>
      </c>
      <c r="AI26" s="95">
        <v>201863</v>
      </c>
      <c r="AJ26" s="7">
        <v>386791</v>
      </c>
      <c r="AL26" s="17">
        <f t="shared" si="0"/>
        <v>1604393.1825665459</v>
      </c>
    </row>
    <row r="27" spans="1:38" x14ac:dyDescent="0.25">
      <c r="A27" s="7">
        <v>88</v>
      </c>
      <c r="B27" s="7">
        <v>1</v>
      </c>
      <c r="C27" t="s">
        <v>80</v>
      </c>
      <c r="D27" s="7">
        <v>2195</v>
      </c>
      <c r="E27" s="7">
        <v>2400.4</v>
      </c>
      <c r="F27" s="7">
        <v>2165</v>
      </c>
      <c r="G27" s="87">
        <v>2373.6</v>
      </c>
      <c r="H27" s="7">
        <v>16942757</v>
      </c>
      <c r="I27" s="7">
        <v>81872</v>
      </c>
      <c r="J27" s="7">
        <v>1062137</v>
      </c>
      <c r="K27" s="7">
        <v>14313</v>
      </c>
      <c r="L27" s="7">
        <v>0</v>
      </c>
      <c r="M27" s="7">
        <v>0</v>
      </c>
      <c r="N27" s="7">
        <v>469754.55182478367</v>
      </c>
      <c r="O27" s="7">
        <v>537721</v>
      </c>
      <c r="P27" s="7">
        <v>308608.75</v>
      </c>
      <c r="Q27" s="7">
        <v>30857</v>
      </c>
      <c r="R27" s="7">
        <v>0</v>
      </c>
      <c r="S27" s="7">
        <v>0</v>
      </c>
      <c r="T27" s="7">
        <v>0</v>
      </c>
      <c r="U27" s="7">
        <v>0</v>
      </c>
      <c r="V27" s="7">
        <v>0</v>
      </c>
      <c r="W27" s="7">
        <v>1849034</v>
      </c>
      <c r="X27" s="7">
        <v>0</v>
      </c>
      <c r="Y27" s="7">
        <v>0</v>
      </c>
      <c r="Z27" s="7">
        <v>156389</v>
      </c>
      <c r="AA27" s="95">
        <v>1708640</v>
      </c>
      <c r="AB27" s="7">
        <v>23147184.556948889</v>
      </c>
      <c r="AC27" s="7">
        <v>0</v>
      </c>
      <c r="AD27" s="7">
        <v>257341</v>
      </c>
      <c r="AE27" s="7">
        <v>308608.75</v>
      </c>
      <c r="AF27" s="7">
        <v>0</v>
      </c>
      <c r="AG27" s="7">
        <v>1849034</v>
      </c>
      <c r="AH27" s="7">
        <v>0</v>
      </c>
      <c r="AI27" s="95">
        <v>1582539</v>
      </c>
      <c r="AJ27" s="7">
        <v>3927477.75</v>
      </c>
      <c r="AL27" s="17">
        <f t="shared" si="0"/>
        <v>6204427.556948889</v>
      </c>
    </row>
    <row r="28" spans="1:38" x14ac:dyDescent="0.25">
      <c r="A28" s="7">
        <v>91</v>
      </c>
      <c r="B28" s="7">
        <v>1</v>
      </c>
      <c r="C28" t="s">
        <v>81</v>
      </c>
      <c r="D28" s="7">
        <v>554</v>
      </c>
      <c r="E28" s="7">
        <v>613.79999999999995</v>
      </c>
      <c r="F28" s="7">
        <v>683</v>
      </c>
      <c r="G28" s="87">
        <v>754.4</v>
      </c>
      <c r="H28" s="7">
        <v>5384907</v>
      </c>
      <c r="I28" s="7">
        <v>0</v>
      </c>
      <c r="J28" s="7">
        <v>340209</v>
      </c>
      <c r="K28" s="7">
        <v>0</v>
      </c>
      <c r="L28" s="7">
        <v>87893</v>
      </c>
      <c r="M28" s="7">
        <v>0</v>
      </c>
      <c r="N28" s="7">
        <v>220666.71795497386</v>
      </c>
      <c r="O28" s="7">
        <v>172935</v>
      </c>
      <c r="P28" s="7">
        <v>125758.75</v>
      </c>
      <c r="Q28" s="7">
        <v>9807</v>
      </c>
      <c r="R28" s="7">
        <v>12538</v>
      </c>
      <c r="S28" s="7">
        <v>0</v>
      </c>
      <c r="T28" s="7">
        <v>0</v>
      </c>
      <c r="U28" s="7">
        <v>0</v>
      </c>
      <c r="V28" s="7">
        <v>0</v>
      </c>
      <c r="W28" s="7">
        <v>0</v>
      </c>
      <c r="X28" s="7">
        <v>0</v>
      </c>
      <c r="Y28" s="7">
        <v>33183</v>
      </c>
      <c r="Z28" s="7">
        <v>49291</v>
      </c>
      <c r="AA28" s="95">
        <v>546186</v>
      </c>
      <c r="AB28" s="7">
        <v>6976559.5633365866</v>
      </c>
      <c r="AC28" s="7">
        <v>0</v>
      </c>
      <c r="AD28" s="7">
        <v>42874</v>
      </c>
      <c r="AE28" s="7">
        <v>109635</v>
      </c>
      <c r="AF28" s="7">
        <v>10930</v>
      </c>
      <c r="AG28" s="7">
        <v>0</v>
      </c>
      <c r="AH28" s="7">
        <v>0</v>
      </c>
      <c r="AI28" s="95">
        <v>452554</v>
      </c>
      <c r="AJ28" s="7">
        <v>556640</v>
      </c>
      <c r="AL28" s="17">
        <f t="shared" si="0"/>
        <v>1591652.5633365866</v>
      </c>
    </row>
    <row r="29" spans="1:38" x14ac:dyDescent="0.25">
      <c r="A29" s="7">
        <v>93</v>
      </c>
      <c r="B29" s="7">
        <v>1</v>
      </c>
      <c r="C29" t="s">
        <v>82</v>
      </c>
      <c r="D29" s="7">
        <v>590</v>
      </c>
      <c r="E29" s="7">
        <v>646.79999999999984</v>
      </c>
      <c r="F29" s="7">
        <v>349</v>
      </c>
      <c r="G29" s="87">
        <v>382.59999999999997</v>
      </c>
      <c r="H29" s="7">
        <v>2730999</v>
      </c>
      <c r="I29" s="7">
        <v>0</v>
      </c>
      <c r="J29" s="7">
        <v>248055</v>
      </c>
      <c r="K29" s="7">
        <v>0</v>
      </c>
      <c r="L29" s="7">
        <v>125184</v>
      </c>
      <c r="M29" s="7">
        <v>0</v>
      </c>
      <c r="N29" s="7">
        <v>106960.77828050943</v>
      </c>
      <c r="O29" s="7">
        <v>92781</v>
      </c>
      <c r="P29" s="7">
        <v>49082.5</v>
      </c>
      <c r="Q29" s="7">
        <v>4974</v>
      </c>
      <c r="R29" s="7">
        <v>777</v>
      </c>
      <c r="S29" s="7">
        <v>0</v>
      </c>
      <c r="T29" s="7">
        <v>0</v>
      </c>
      <c r="U29" s="7">
        <v>0</v>
      </c>
      <c r="V29" s="7">
        <v>0</v>
      </c>
      <c r="W29" s="7">
        <v>311023</v>
      </c>
      <c r="X29" s="7">
        <v>0</v>
      </c>
      <c r="Y29" s="7">
        <v>0</v>
      </c>
      <c r="Z29" s="7">
        <v>27966</v>
      </c>
      <c r="AA29" s="95">
        <v>274396</v>
      </c>
      <c r="AB29" s="7">
        <v>3958834.3047058647</v>
      </c>
      <c r="AC29" s="7">
        <v>0</v>
      </c>
      <c r="AD29" s="7">
        <v>61352</v>
      </c>
      <c r="AE29" s="7">
        <v>49082.5</v>
      </c>
      <c r="AF29" s="7">
        <v>777</v>
      </c>
      <c r="AG29" s="7">
        <v>311023</v>
      </c>
      <c r="AH29" s="7">
        <v>0</v>
      </c>
      <c r="AI29" s="95">
        <v>274396</v>
      </c>
      <c r="AJ29" s="7">
        <v>670726.5</v>
      </c>
      <c r="AL29" s="17">
        <f t="shared" si="0"/>
        <v>1227835.3047058647</v>
      </c>
    </row>
    <row r="30" spans="1:38" x14ac:dyDescent="0.25">
      <c r="A30" s="7">
        <v>94</v>
      </c>
      <c r="B30" s="7">
        <v>1</v>
      </c>
      <c r="C30" t="s">
        <v>83</v>
      </c>
      <c r="D30" s="7">
        <v>2452</v>
      </c>
      <c r="E30" s="7">
        <v>2670.5499999999997</v>
      </c>
      <c r="F30" s="7">
        <v>2721</v>
      </c>
      <c r="G30" s="87">
        <v>2992.9500000000003</v>
      </c>
      <c r="H30" s="7">
        <v>21363677</v>
      </c>
      <c r="I30" s="7">
        <v>52193</v>
      </c>
      <c r="J30" s="7">
        <v>3004119</v>
      </c>
      <c r="K30" s="7">
        <v>14083</v>
      </c>
      <c r="L30" s="7">
        <v>0</v>
      </c>
      <c r="M30" s="7">
        <v>0</v>
      </c>
      <c r="N30" s="7">
        <v>292330</v>
      </c>
      <c r="O30" s="7">
        <v>668903</v>
      </c>
      <c r="P30" s="7">
        <v>501091.75</v>
      </c>
      <c r="Q30" s="7">
        <v>38908</v>
      </c>
      <c r="R30" s="7">
        <v>4729</v>
      </c>
      <c r="S30" s="7">
        <v>0</v>
      </c>
      <c r="T30" s="7">
        <v>0</v>
      </c>
      <c r="U30" s="7">
        <v>0</v>
      </c>
      <c r="V30" s="7">
        <v>-8566</v>
      </c>
      <c r="W30" s="7">
        <v>0</v>
      </c>
      <c r="X30" s="7">
        <v>0</v>
      </c>
      <c r="Y30" s="7">
        <v>57971</v>
      </c>
      <c r="Z30" s="7">
        <v>221980</v>
      </c>
      <c r="AA30" s="95">
        <v>2149773</v>
      </c>
      <c r="AB30" s="7">
        <v>28378314.75</v>
      </c>
      <c r="AC30" s="7">
        <v>0</v>
      </c>
      <c r="AD30" s="7">
        <v>128053</v>
      </c>
      <c r="AE30" s="7">
        <v>389247</v>
      </c>
      <c r="AF30" s="7">
        <v>3673</v>
      </c>
      <c r="AG30" s="7">
        <v>0</v>
      </c>
      <c r="AH30" s="7">
        <v>0</v>
      </c>
      <c r="AI30" s="95">
        <v>1562931</v>
      </c>
      <c r="AJ30" s="7">
        <v>1910955</v>
      </c>
      <c r="AL30" s="17">
        <f t="shared" si="0"/>
        <v>7014637.75</v>
      </c>
    </row>
    <row r="31" spans="1:38" x14ac:dyDescent="0.25">
      <c r="A31" s="7">
        <v>95</v>
      </c>
      <c r="B31" s="7">
        <v>1</v>
      </c>
      <c r="C31" t="s">
        <v>84</v>
      </c>
      <c r="D31" s="7">
        <v>249</v>
      </c>
      <c r="E31" s="7">
        <v>275.60000000000002</v>
      </c>
      <c r="F31" s="7">
        <v>293</v>
      </c>
      <c r="G31" s="87">
        <v>324.60000000000002</v>
      </c>
      <c r="H31" s="7">
        <v>2316995</v>
      </c>
      <c r="I31" s="7">
        <v>0</v>
      </c>
      <c r="J31" s="7">
        <v>141350</v>
      </c>
      <c r="K31" s="7">
        <v>0</v>
      </c>
      <c r="L31" s="7">
        <v>116875</v>
      </c>
      <c r="M31" s="7">
        <v>499006</v>
      </c>
      <c r="N31" s="7">
        <v>139329</v>
      </c>
      <c r="O31" s="7">
        <v>72135</v>
      </c>
      <c r="P31" s="7">
        <v>53828.75</v>
      </c>
      <c r="Q31" s="7">
        <v>4220</v>
      </c>
      <c r="R31" s="7">
        <v>11260</v>
      </c>
      <c r="S31" s="7">
        <v>0</v>
      </c>
      <c r="T31" s="7">
        <v>0</v>
      </c>
      <c r="U31" s="7">
        <v>0</v>
      </c>
      <c r="V31" s="7">
        <v>0</v>
      </c>
      <c r="W31" s="7">
        <v>0</v>
      </c>
      <c r="X31" s="7">
        <v>0</v>
      </c>
      <c r="Y31" s="7">
        <v>2399</v>
      </c>
      <c r="Z31" s="7">
        <v>22616</v>
      </c>
      <c r="AA31" s="95">
        <v>217779</v>
      </c>
      <c r="AB31" s="7">
        <v>3615023.75</v>
      </c>
      <c r="AC31" s="7">
        <v>0</v>
      </c>
      <c r="AD31" s="7">
        <v>24357</v>
      </c>
      <c r="AE31" s="7">
        <v>48562</v>
      </c>
      <c r="AF31" s="7">
        <v>10158</v>
      </c>
      <c r="AG31" s="7">
        <v>0</v>
      </c>
      <c r="AH31" s="7">
        <v>0</v>
      </c>
      <c r="AI31" s="95">
        <v>190865</v>
      </c>
      <c r="AJ31" s="7">
        <v>258155</v>
      </c>
      <c r="AL31" s="17">
        <f t="shared" si="0"/>
        <v>1298028.75</v>
      </c>
    </row>
    <row r="32" spans="1:38" x14ac:dyDescent="0.25">
      <c r="A32" s="7">
        <v>97</v>
      </c>
      <c r="B32" s="7">
        <v>1</v>
      </c>
      <c r="C32" t="s">
        <v>85</v>
      </c>
      <c r="D32" s="7">
        <v>621</v>
      </c>
      <c r="E32" s="7">
        <v>686.6</v>
      </c>
      <c r="F32" s="7">
        <v>620</v>
      </c>
      <c r="G32" s="87">
        <v>681</v>
      </c>
      <c r="H32" s="7">
        <v>4860978</v>
      </c>
      <c r="I32" s="7">
        <v>0</v>
      </c>
      <c r="J32" s="7">
        <v>430726</v>
      </c>
      <c r="K32" s="7">
        <v>14084</v>
      </c>
      <c r="L32" s="7">
        <v>107666</v>
      </c>
      <c r="M32" s="7">
        <v>0</v>
      </c>
      <c r="N32" s="7">
        <v>153248</v>
      </c>
      <c r="O32" s="7">
        <v>131739</v>
      </c>
      <c r="P32" s="7">
        <v>114067.5</v>
      </c>
      <c r="Q32" s="7">
        <v>8853</v>
      </c>
      <c r="R32" s="7">
        <v>0</v>
      </c>
      <c r="S32" s="7">
        <v>0</v>
      </c>
      <c r="T32" s="7">
        <v>0</v>
      </c>
      <c r="U32" s="7">
        <v>0</v>
      </c>
      <c r="V32" s="7">
        <v>0</v>
      </c>
      <c r="W32" s="7">
        <v>0</v>
      </c>
      <c r="X32" s="7">
        <v>0</v>
      </c>
      <c r="Y32" s="7">
        <v>0</v>
      </c>
      <c r="Z32" s="7">
        <v>46717</v>
      </c>
      <c r="AA32" s="95">
        <v>481894</v>
      </c>
      <c r="AB32" s="7">
        <v>6361122.5</v>
      </c>
      <c r="AC32" s="7">
        <v>0</v>
      </c>
      <c r="AD32" s="7">
        <v>49462</v>
      </c>
      <c r="AE32" s="7">
        <v>114067.5</v>
      </c>
      <c r="AF32" s="7">
        <v>0</v>
      </c>
      <c r="AG32" s="7">
        <v>0</v>
      </c>
      <c r="AH32" s="7">
        <v>0</v>
      </c>
      <c r="AI32" s="95">
        <v>438620</v>
      </c>
      <c r="AJ32" s="7">
        <v>572739.5</v>
      </c>
      <c r="AL32" s="17">
        <f t="shared" si="0"/>
        <v>1500144.5</v>
      </c>
    </row>
    <row r="33" spans="1:38" x14ac:dyDescent="0.25">
      <c r="A33" s="7">
        <v>99</v>
      </c>
      <c r="B33" s="7">
        <v>1</v>
      </c>
      <c r="C33" t="s">
        <v>86</v>
      </c>
      <c r="D33" s="7">
        <v>1054</v>
      </c>
      <c r="E33" s="7">
        <v>1159.2</v>
      </c>
      <c r="F33" s="7">
        <v>1270</v>
      </c>
      <c r="G33" s="87">
        <v>1388.9999999999998</v>
      </c>
      <c r="H33" s="7">
        <v>9914682</v>
      </c>
      <c r="I33" s="7">
        <v>0</v>
      </c>
      <c r="J33" s="7">
        <v>130074</v>
      </c>
      <c r="K33" s="7">
        <v>14082</v>
      </c>
      <c r="L33" s="7">
        <v>0</v>
      </c>
      <c r="M33" s="7">
        <v>0</v>
      </c>
      <c r="N33" s="7">
        <v>136382</v>
      </c>
      <c r="O33" s="7">
        <v>316454</v>
      </c>
      <c r="P33" s="7">
        <v>232450</v>
      </c>
      <c r="Q33" s="7">
        <v>18057</v>
      </c>
      <c r="R33" s="7">
        <v>4320</v>
      </c>
      <c r="S33" s="7">
        <v>0</v>
      </c>
      <c r="T33" s="7">
        <v>0</v>
      </c>
      <c r="U33" s="7">
        <v>0</v>
      </c>
      <c r="V33" s="7">
        <v>0</v>
      </c>
      <c r="W33" s="7">
        <v>0</v>
      </c>
      <c r="X33" s="7">
        <v>0</v>
      </c>
      <c r="Y33" s="7">
        <v>16392</v>
      </c>
      <c r="Z33" s="7">
        <v>87782</v>
      </c>
      <c r="AA33" s="95">
        <v>984206</v>
      </c>
      <c r="AB33" s="7">
        <v>11876311</v>
      </c>
      <c r="AC33" s="7">
        <v>0</v>
      </c>
      <c r="AD33" s="7">
        <v>72907</v>
      </c>
      <c r="AE33" s="7">
        <v>232450</v>
      </c>
      <c r="AF33" s="7">
        <v>4320</v>
      </c>
      <c r="AG33" s="7">
        <v>0</v>
      </c>
      <c r="AH33" s="7">
        <v>0</v>
      </c>
      <c r="AI33" s="95">
        <v>876838</v>
      </c>
      <c r="AJ33" s="7">
        <v>1145567</v>
      </c>
      <c r="AL33" s="17">
        <f t="shared" si="0"/>
        <v>1961629</v>
      </c>
    </row>
    <row r="34" spans="1:38" x14ac:dyDescent="0.25">
      <c r="A34" s="7">
        <v>100</v>
      </c>
      <c r="B34" s="7">
        <v>1</v>
      </c>
      <c r="C34" t="s">
        <v>87</v>
      </c>
      <c r="D34" s="7">
        <v>275</v>
      </c>
      <c r="E34" s="7">
        <v>303.40000000000003</v>
      </c>
      <c r="F34" s="7">
        <v>348</v>
      </c>
      <c r="G34" s="87">
        <v>385.40000000000009</v>
      </c>
      <c r="H34" s="7">
        <v>2750985</v>
      </c>
      <c r="I34" s="7">
        <v>0</v>
      </c>
      <c r="J34" s="7">
        <v>391546</v>
      </c>
      <c r="K34" s="7">
        <v>14105</v>
      </c>
      <c r="L34" s="7">
        <v>125489</v>
      </c>
      <c r="M34" s="7">
        <v>0</v>
      </c>
      <c r="N34" s="7">
        <v>122094</v>
      </c>
      <c r="O34" s="7">
        <v>88141</v>
      </c>
      <c r="P34" s="7">
        <v>64283.75</v>
      </c>
      <c r="Q34" s="7">
        <v>5010</v>
      </c>
      <c r="R34" s="7">
        <v>5627</v>
      </c>
      <c r="S34" s="7">
        <v>0</v>
      </c>
      <c r="T34" s="7">
        <v>0</v>
      </c>
      <c r="U34" s="7">
        <v>0</v>
      </c>
      <c r="V34" s="7">
        <v>0</v>
      </c>
      <c r="W34" s="7">
        <v>0</v>
      </c>
      <c r="X34" s="7">
        <v>0</v>
      </c>
      <c r="Y34" s="7">
        <v>15992</v>
      </c>
      <c r="Z34" s="7">
        <v>29218</v>
      </c>
      <c r="AA34" s="95">
        <v>257454</v>
      </c>
      <c r="AB34" s="7">
        <v>3891520.75</v>
      </c>
      <c r="AC34" s="7">
        <v>0</v>
      </c>
      <c r="AD34" s="7">
        <v>41105</v>
      </c>
      <c r="AE34" s="7">
        <v>64283.75</v>
      </c>
      <c r="AF34" s="7">
        <v>5627</v>
      </c>
      <c r="AG34" s="7">
        <v>0</v>
      </c>
      <c r="AH34" s="7">
        <v>0</v>
      </c>
      <c r="AI34" s="95">
        <v>257454</v>
      </c>
      <c r="AJ34" s="7">
        <v>374646.75</v>
      </c>
      <c r="AL34" s="17">
        <f t="shared" si="0"/>
        <v>1140535.75</v>
      </c>
    </row>
    <row r="35" spans="1:38" x14ac:dyDescent="0.25">
      <c r="A35" s="7">
        <v>108</v>
      </c>
      <c r="B35" s="7">
        <v>1</v>
      </c>
      <c r="C35" t="s">
        <v>88</v>
      </c>
      <c r="D35" s="7">
        <v>1290</v>
      </c>
      <c r="E35" s="7">
        <v>1413.0000000000002</v>
      </c>
      <c r="F35" s="7">
        <v>912</v>
      </c>
      <c r="G35" s="87">
        <v>1007.4</v>
      </c>
      <c r="H35" s="7">
        <v>7190821</v>
      </c>
      <c r="I35" s="7">
        <v>0</v>
      </c>
      <c r="J35" s="7">
        <v>187017</v>
      </c>
      <c r="K35" s="7">
        <v>14435</v>
      </c>
      <c r="L35" s="7">
        <v>0</v>
      </c>
      <c r="M35" s="7">
        <v>0</v>
      </c>
      <c r="N35" s="7">
        <v>144612</v>
      </c>
      <c r="O35" s="7">
        <v>233127</v>
      </c>
      <c r="P35" s="7">
        <v>134540</v>
      </c>
      <c r="Q35" s="7">
        <v>13096</v>
      </c>
      <c r="R35" s="7">
        <v>0</v>
      </c>
      <c r="S35" s="7">
        <v>0</v>
      </c>
      <c r="T35" s="7">
        <v>0</v>
      </c>
      <c r="U35" s="7">
        <v>0</v>
      </c>
      <c r="V35" s="7">
        <v>0</v>
      </c>
      <c r="W35" s="7">
        <v>752991</v>
      </c>
      <c r="X35" s="7">
        <v>0</v>
      </c>
      <c r="Y35" s="7">
        <v>27586</v>
      </c>
      <c r="Z35" s="7">
        <v>71169</v>
      </c>
      <c r="AA35" s="95">
        <v>736453</v>
      </c>
      <c r="AB35" s="7">
        <v>9498752</v>
      </c>
      <c r="AC35" s="7">
        <v>0</v>
      </c>
      <c r="AD35" s="7">
        <v>132383</v>
      </c>
      <c r="AE35" s="7">
        <v>134540</v>
      </c>
      <c r="AF35" s="7">
        <v>0</v>
      </c>
      <c r="AG35" s="7">
        <v>752991</v>
      </c>
      <c r="AH35" s="7">
        <v>0</v>
      </c>
      <c r="AI35" s="95">
        <v>705537</v>
      </c>
      <c r="AJ35" s="7">
        <v>1669496</v>
      </c>
      <c r="AL35" s="17">
        <f t="shared" si="0"/>
        <v>2307931</v>
      </c>
    </row>
    <row r="36" spans="1:38" x14ac:dyDescent="0.25">
      <c r="A36" s="7">
        <v>110</v>
      </c>
      <c r="B36" s="7">
        <v>1</v>
      </c>
      <c r="C36" t="s">
        <v>89</v>
      </c>
      <c r="D36" s="7">
        <v>4224</v>
      </c>
      <c r="E36" s="7">
        <v>4636.5999999999995</v>
      </c>
      <c r="F36" s="7">
        <v>4112</v>
      </c>
      <c r="G36" s="87">
        <v>4515.8</v>
      </c>
      <c r="H36" s="7">
        <v>32233780</v>
      </c>
      <c r="I36" s="7">
        <v>137136</v>
      </c>
      <c r="J36" s="7">
        <v>257314</v>
      </c>
      <c r="K36" s="7">
        <v>44950</v>
      </c>
      <c r="L36" s="7">
        <v>0</v>
      </c>
      <c r="M36" s="7">
        <v>0</v>
      </c>
      <c r="N36" s="7">
        <v>312876</v>
      </c>
      <c r="O36" s="7">
        <v>962229</v>
      </c>
      <c r="P36" s="7">
        <v>537057.5</v>
      </c>
      <c r="Q36" s="7">
        <v>58705</v>
      </c>
      <c r="R36" s="7">
        <v>0</v>
      </c>
      <c r="S36" s="7">
        <v>0</v>
      </c>
      <c r="T36" s="7">
        <v>0</v>
      </c>
      <c r="U36" s="7">
        <v>0</v>
      </c>
      <c r="V36" s="7">
        <v>0</v>
      </c>
      <c r="W36" s="7">
        <v>4807927</v>
      </c>
      <c r="X36" s="7">
        <v>0</v>
      </c>
      <c r="Y36" s="7">
        <v>0</v>
      </c>
      <c r="Z36" s="7">
        <v>388729</v>
      </c>
      <c r="AA36" s="95">
        <v>3292752</v>
      </c>
      <c r="AB36" s="7">
        <v>43010142.5</v>
      </c>
      <c r="AC36" s="7">
        <v>0</v>
      </c>
      <c r="AD36" s="7">
        <v>358102</v>
      </c>
      <c r="AE36" s="7">
        <v>537057.5</v>
      </c>
      <c r="AF36" s="7">
        <v>0</v>
      </c>
      <c r="AG36" s="7">
        <v>4790625.0599999996</v>
      </c>
      <c r="AH36" s="7">
        <v>0</v>
      </c>
      <c r="AI36" s="95">
        <v>3161860</v>
      </c>
      <c r="AJ36" s="7">
        <v>8594960.5599999987</v>
      </c>
      <c r="AL36" s="17">
        <f t="shared" si="0"/>
        <v>10776362.5</v>
      </c>
    </row>
    <row r="37" spans="1:38" x14ac:dyDescent="0.25">
      <c r="A37" s="7">
        <v>111</v>
      </c>
      <c r="B37" s="7">
        <v>1</v>
      </c>
      <c r="C37" t="s">
        <v>599</v>
      </c>
      <c r="D37" s="7">
        <v>1708</v>
      </c>
      <c r="E37" s="7">
        <v>1867.0000000000002</v>
      </c>
      <c r="F37" s="7">
        <v>1551</v>
      </c>
      <c r="G37" s="87">
        <v>1700.4000000000003</v>
      </c>
      <c r="H37" s="7">
        <v>12137455</v>
      </c>
      <c r="I37" s="7">
        <v>18421</v>
      </c>
      <c r="J37" s="7">
        <v>484330</v>
      </c>
      <c r="K37" s="7">
        <v>14403</v>
      </c>
      <c r="L37" s="7">
        <v>0</v>
      </c>
      <c r="M37" s="7">
        <v>0</v>
      </c>
      <c r="N37" s="7">
        <v>203299</v>
      </c>
      <c r="O37" s="7">
        <v>381691</v>
      </c>
      <c r="P37" s="7">
        <v>240613.75</v>
      </c>
      <c r="Q37" s="7">
        <v>22105</v>
      </c>
      <c r="R37" s="7">
        <v>0</v>
      </c>
      <c r="S37" s="7">
        <v>0</v>
      </c>
      <c r="T37" s="7">
        <v>0</v>
      </c>
      <c r="U37" s="7">
        <v>0</v>
      </c>
      <c r="V37" s="7">
        <v>0</v>
      </c>
      <c r="W37" s="7">
        <v>977611</v>
      </c>
      <c r="X37" s="7">
        <v>0</v>
      </c>
      <c r="Y37" s="7">
        <v>17591</v>
      </c>
      <c r="Z37" s="7">
        <v>113684</v>
      </c>
      <c r="AA37" s="95">
        <v>1231090</v>
      </c>
      <c r="AB37" s="7">
        <v>15842293.75</v>
      </c>
      <c r="AC37" s="7">
        <v>0</v>
      </c>
      <c r="AD37" s="7">
        <v>169182</v>
      </c>
      <c r="AE37" s="7">
        <v>240613.75</v>
      </c>
      <c r="AF37" s="7">
        <v>0</v>
      </c>
      <c r="AG37" s="7">
        <v>977611</v>
      </c>
      <c r="AH37" s="7">
        <v>0</v>
      </c>
      <c r="AI37" s="95">
        <v>1206273</v>
      </c>
      <c r="AJ37" s="7">
        <v>2496151.75</v>
      </c>
      <c r="AL37" s="17">
        <f t="shared" si="0"/>
        <v>3704838.75</v>
      </c>
    </row>
    <row r="38" spans="1:38" x14ac:dyDescent="0.25">
      <c r="A38" s="7">
        <v>112</v>
      </c>
      <c r="B38" s="7">
        <v>1</v>
      </c>
      <c r="C38" t="s">
        <v>91</v>
      </c>
      <c r="D38" s="7">
        <v>10608</v>
      </c>
      <c r="E38" s="7">
        <v>11591.800000000001</v>
      </c>
      <c r="F38" s="7">
        <v>9442</v>
      </c>
      <c r="G38" s="87">
        <v>10317.6</v>
      </c>
      <c r="H38" s="7">
        <v>73647029</v>
      </c>
      <c r="I38" s="7">
        <v>392986</v>
      </c>
      <c r="J38" s="7">
        <v>1949352</v>
      </c>
      <c r="K38" s="7">
        <v>336850</v>
      </c>
      <c r="L38" s="7">
        <v>0</v>
      </c>
      <c r="M38" s="7">
        <v>0</v>
      </c>
      <c r="N38" s="7">
        <v>812634.81317159964</v>
      </c>
      <c r="O38" s="7">
        <v>2256243</v>
      </c>
      <c r="P38" s="7">
        <v>997095</v>
      </c>
      <c r="Q38" s="7">
        <v>134129</v>
      </c>
      <c r="R38" s="7">
        <v>42921</v>
      </c>
      <c r="S38" s="7">
        <v>0</v>
      </c>
      <c r="T38" s="7">
        <v>0</v>
      </c>
      <c r="U38" s="7">
        <v>84880</v>
      </c>
      <c r="V38" s="7">
        <v>0</v>
      </c>
      <c r="W38" s="7">
        <v>15930993</v>
      </c>
      <c r="X38" s="7">
        <v>0</v>
      </c>
      <c r="Y38" s="7">
        <v>0</v>
      </c>
      <c r="Z38" s="7">
        <v>1003052</v>
      </c>
      <c r="AA38" s="95">
        <v>7564497</v>
      </c>
      <c r="AB38" s="7">
        <v>104749755.38284923</v>
      </c>
      <c r="AC38" s="7">
        <v>0</v>
      </c>
      <c r="AD38" s="7">
        <v>1108479</v>
      </c>
      <c r="AE38" s="7">
        <v>997095</v>
      </c>
      <c r="AF38" s="7">
        <v>42921</v>
      </c>
      <c r="AG38" s="7">
        <v>15864764.75</v>
      </c>
      <c r="AH38" s="7">
        <v>0</v>
      </c>
      <c r="AI38" s="95">
        <v>7564497</v>
      </c>
      <c r="AJ38" s="7">
        <v>25268216.75</v>
      </c>
      <c r="AL38" s="17">
        <f t="shared" si="0"/>
        <v>31102726.382849231</v>
      </c>
    </row>
    <row r="39" spans="1:38" x14ac:dyDescent="0.25">
      <c r="A39" s="7">
        <v>113</v>
      </c>
      <c r="B39" s="7">
        <v>1</v>
      </c>
      <c r="C39" t="s">
        <v>92</v>
      </c>
      <c r="D39" s="7">
        <v>871</v>
      </c>
      <c r="E39" s="7">
        <v>956.2</v>
      </c>
      <c r="F39" s="7">
        <v>724</v>
      </c>
      <c r="G39" s="87">
        <v>792</v>
      </c>
      <c r="H39" s="7">
        <v>5653296</v>
      </c>
      <c r="I39" s="7">
        <v>6140</v>
      </c>
      <c r="J39" s="7">
        <v>1175204</v>
      </c>
      <c r="K39" s="7">
        <v>14092</v>
      </c>
      <c r="L39" s="7">
        <v>75398</v>
      </c>
      <c r="M39" s="7">
        <v>149495</v>
      </c>
      <c r="N39" s="7">
        <v>312656.93801901292</v>
      </c>
      <c r="O39" s="7">
        <v>181295</v>
      </c>
      <c r="P39" s="7">
        <v>131381.25</v>
      </c>
      <c r="Q39" s="7">
        <v>10296</v>
      </c>
      <c r="R39" s="7">
        <v>26587</v>
      </c>
      <c r="S39" s="7">
        <v>0</v>
      </c>
      <c r="T39" s="7">
        <v>0</v>
      </c>
      <c r="U39" s="7">
        <v>0</v>
      </c>
      <c r="V39" s="7">
        <v>0</v>
      </c>
      <c r="W39" s="7">
        <v>0</v>
      </c>
      <c r="X39" s="7">
        <v>0</v>
      </c>
      <c r="Y39" s="7">
        <v>19590</v>
      </c>
      <c r="Z39" s="7">
        <v>65080</v>
      </c>
      <c r="AA39" s="95">
        <v>573408</v>
      </c>
      <c r="AB39" s="7">
        <v>8373387.6977698868</v>
      </c>
      <c r="AC39" s="7">
        <v>0</v>
      </c>
      <c r="AD39" s="7">
        <v>181295</v>
      </c>
      <c r="AE39" s="7">
        <v>131381.25</v>
      </c>
      <c r="AF39" s="7">
        <v>26587</v>
      </c>
      <c r="AG39" s="7">
        <v>0</v>
      </c>
      <c r="AH39" s="7">
        <v>0</v>
      </c>
      <c r="AI39" s="95">
        <v>573408</v>
      </c>
      <c r="AJ39" s="7">
        <v>912671.25</v>
      </c>
      <c r="AL39" s="17">
        <f t="shared" si="0"/>
        <v>2720091.6977698868</v>
      </c>
    </row>
    <row r="40" spans="1:38" x14ac:dyDescent="0.25">
      <c r="A40" s="7">
        <v>115</v>
      </c>
      <c r="B40" s="7">
        <v>1</v>
      </c>
      <c r="C40" t="s">
        <v>93</v>
      </c>
      <c r="D40" s="7">
        <v>1321.8</v>
      </c>
      <c r="E40" s="7">
        <v>1437.8</v>
      </c>
      <c r="F40" s="7">
        <v>1341.8</v>
      </c>
      <c r="G40" s="87">
        <v>1464.8</v>
      </c>
      <c r="H40" s="7">
        <v>10455742</v>
      </c>
      <c r="I40" s="7">
        <v>313160</v>
      </c>
      <c r="J40" s="7">
        <v>3348296</v>
      </c>
      <c r="K40" s="7">
        <v>0</v>
      </c>
      <c r="L40" s="7">
        <v>0</v>
      </c>
      <c r="M40" s="7">
        <v>0</v>
      </c>
      <c r="N40" s="7">
        <v>383592</v>
      </c>
      <c r="O40" s="7">
        <v>328925</v>
      </c>
      <c r="P40" s="7">
        <v>220522.5</v>
      </c>
      <c r="Q40" s="7">
        <v>19042</v>
      </c>
      <c r="R40" s="7">
        <v>516064</v>
      </c>
      <c r="S40" s="7">
        <v>0</v>
      </c>
      <c r="T40" s="7">
        <v>0</v>
      </c>
      <c r="U40" s="7">
        <v>0</v>
      </c>
      <c r="V40" s="7">
        <v>0</v>
      </c>
      <c r="W40" s="7">
        <v>0</v>
      </c>
      <c r="X40" s="7">
        <v>0</v>
      </c>
      <c r="Y40" s="7">
        <v>0</v>
      </c>
      <c r="Z40" s="7">
        <v>112069</v>
      </c>
      <c r="AA40" s="95">
        <v>1060515</v>
      </c>
      <c r="AB40" s="7">
        <v>16757927.5</v>
      </c>
      <c r="AC40" s="7">
        <v>0</v>
      </c>
      <c r="AD40" s="7">
        <v>89435</v>
      </c>
      <c r="AE40" s="7">
        <v>130738</v>
      </c>
      <c r="AF40" s="7">
        <v>305952</v>
      </c>
      <c r="AG40" s="7">
        <v>0</v>
      </c>
      <c r="AH40" s="7">
        <v>0</v>
      </c>
      <c r="AI40" s="95">
        <v>541612</v>
      </c>
      <c r="AJ40" s="7">
        <v>1045320</v>
      </c>
      <c r="AL40" s="17">
        <f t="shared" si="0"/>
        <v>6302185.5</v>
      </c>
    </row>
    <row r="41" spans="1:38" x14ac:dyDescent="0.25">
      <c r="A41" s="7">
        <v>116</v>
      </c>
      <c r="B41" s="7">
        <v>1</v>
      </c>
      <c r="C41" t="s">
        <v>94</v>
      </c>
      <c r="D41" s="7">
        <v>912</v>
      </c>
      <c r="E41" s="7">
        <v>1001.2</v>
      </c>
      <c r="F41" s="7">
        <v>1248</v>
      </c>
      <c r="G41" s="87">
        <v>1358.8</v>
      </c>
      <c r="H41" s="7">
        <v>9699114</v>
      </c>
      <c r="I41" s="7">
        <v>0</v>
      </c>
      <c r="J41" s="7">
        <v>988250</v>
      </c>
      <c r="K41" s="7">
        <v>0</v>
      </c>
      <c r="L41" s="7">
        <v>0</v>
      </c>
      <c r="M41" s="7">
        <v>0</v>
      </c>
      <c r="N41" s="7">
        <v>264158</v>
      </c>
      <c r="O41" s="7">
        <v>289342</v>
      </c>
      <c r="P41" s="7">
        <v>224293.75</v>
      </c>
      <c r="Q41" s="7">
        <v>17664</v>
      </c>
      <c r="R41" s="7">
        <v>68701</v>
      </c>
      <c r="S41" s="7">
        <v>0</v>
      </c>
      <c r="T41" s="7">
        <v>0</v>
      </c>
      <c r="U41" s="7">
        <v>21550</v>
      </c>
      <c r="V41" s="7">
        <v>-8566</v>
      </c>
      <c r="W41" s="7">
        <v>0</v>
      </c>
      <c r="X41" s="7">
        <v>0</v>
      </c>
      <c r="Y41" s="7">
        <v>0</v>
      </c>
      <c r="Z41" s="7">
        <v>93883</v>
      </c>
      <c r="AA41" s="95">
        <v>992459</v>
      </c>
      <c r="AB41" s="7">
        <v>12642160.75</v>
      </c>
      <c r="AC41" s="7">
        <v>0</v>
      </c>
      <c r="AD41" s="7">
        <v>131958</v>
      </c>
      <c r="AE41" s="7">
        <v>224293.75</v>
      </c>
      <c r="AF41" s="7">
        <v>68701</v>
      </c>
      <c r="AG41" s="7">
        <v>0</v>
      </c>
      <c r="AH41" s="7">
        <v>0</v>
      </c>
      <c r="AI41" s="95">
        <v>990999</v>
      </c>
      <c r="AJ41" s="7">
        <v>1318242.75</v>
      </c>
      <c r="AL41" s="17">
        <f t="shared" si="0"/>
        <v>2943046.75</v>
      </c>
    </row>
    <row r="42" spans="1:38" x14ac:dyDescent="0.25">
      <c r="A42" s="7">
        <v>118</v>
      </c>
      <c r="B42" s="7">
        <v>1</v>
      </c>
      <c r="C42" t="s">
        <v>95</v>
      </c>
      <c r="D42" s="7">
        <v>427</v>
      </c>
      <c r="E42" s="7">
        <v>464.8</v>
      </c>
      <c r="F42" s="7">
        <v>323</v>
      </c>
      <c r="G42" s="87">
        <v>352.40000000000003</v>
      </c>
      <c r="H42" s="7">
        <v>2515431</v>
      </c>
      <c r="I42" s="7">
        <v>0</v>
      </c>
      <c r="J42" s="7">
        <v>903655</v>
      </c>
      <c r="K42" s="7">
        <v>0</v>
      </c>
      <c r="L42" s="7">
        <v>121334</v>
      </c>
      <c r="M42" s="7">
        <v>672562</v>
      </c>
      <c r="N42" s="7">
        <v>217895</v>
      </c>
      <c r="O42" s="7">
        <v>76031</v>
      </c>
      <c r="P42" s="7">
        <v>59027.5</v>
      </c>
      <c r="Q42" s="7">
        <v>4581</v>
      </c>
      <c r="R42" s="7">
        <v>0</v>
      </c>
      <c r="S42" s="7">
        <v>0</v>
      </c>
      <c r="T42" s="7">
        <v>0</v>
      </c>
      <c r="U42" s="7">
        <v>0</v>
      </c>
      <c r="V42" s="7">
        <v>0</v>
      </c>
      <c r="W42" s="7">
        <v>0</v>
      </c>
      <c r="X42" s="7">
        <v>0</v>
      </c>
      <c r="Y42" s="7">
        <v>7996</v>
      </c>
      <c r="Z42" s="7">
        <v>34076</v>
      </c>
      <c r="AA42" s="95">
        <v>255138</v>
      </c>
      <c r="AB42" s="7">
        <v>4867726.5</v>
      </c>
      <c r="AC42" s="7">
        <v>0</v>
      </c>
      <c r="AD42" s="7">
        <v>76031</v>
      </c>
      <c r="AE42" s="7">
        <v>59027.5</v>
      </c>
      <c r="AF42" s="7">
        <v>0</v>
      </c>
      <c r="AG42" s="7">
        <v>0</v>
      </c>
      <c r="AH42" s="7">
        <v>0</v>
      </c>
      <c r="AI42" s="95">
        <v>255138</v>
      </c>
      <c r="AJ42" s="7">
        <v>390196.5</v>
      </c>
      <c r="AL42" s="17">
        <f t="shared" si="0"/>
        <v>2352295.5</v>
      </c>
    </row>
    <row r="43" spans="1:38" x14ac:dyDescent="0.25">
      <c r="A43" s="7">
        <v>129</v>
      </c>
      <c r="B43" s="7">
        <v>1</v>
      </c>
      <c r="C43" t="s">
        <v>96</v>
      </c>
      <c r="D43" s="7">
        <v>1232</v>
      </c>
      <c r="E43" s="7">
        <v>1356</v>
      </c>
      <c r="F43" s="7">
        <v>1462</v>
      </c>
      <c r="G43" s="87">
        <v>1609.6000000000001</v>
      </c>
      <c r="H43" s="7">
        <v>11489325</v>
      </c>
      <c r="I43" s="7">
        <v>178072</v>
      </c>
      <c r="J43" s="7">
        <v>1686431</v>
      </c>
      <c r="K43" s="7">
        <v>105408</v>
      </c>
      <c r="L43" s="7">
        <v>0</v>
      </c>
      <c r="M43" s="7">
        <v>0</v>
      </c>
      <c r="N43" s="7">
        <v>288144</v>
      </c>
      <c r="O43" s="7">
        <v>374924</v>
      </c>
      <c r="P43" s="7">
        <v>256885</v>
      </c>
      <c r="Q43" s="7">
        <v>20925</v>
      </c>
      <c r="R43" s="7">
        <v>12088</v>
      </c>
      <c r="S43" s="7">
        <v>0</v>
      </c>
      <c r="T43" s="7">
        <v>0</v>
      </c>
      <c r="U43" s="7">
        <v>0</v>
      </c>
      <c r="V43" s="7">
        <v>0</v>
      </c>
      <c r="W43" s="7">
        <v>252321</v>
      </c>
      <c r="X43" s="7">
        <v>0</v>
      </c>
      <c r="Y43" s="7">
        <v>312244</v>
      </c>
      <c r="Z43" s="7">
        <v>134930</v>
      </c>
      <c r="AA43" s="95">
        <v>1165350</v>
      </c>
      <c r="AB43" s="7">
        <v>16277047</v>
      </c>
      <c r="AC43" s="7">
        <v>0</v>
      </c>
      <c r="AD43" s="7">
        <v>101923</v>
      </c>
      <c r="AE43" s="7">
        <v>166110</v>
      </c>
      <c r="AF43" s="7">
        <v>7816</v>
      </c>
      <c r="AG43" s="7">
        <v>146757</v>
      </c>
      <c r="AH43" s="7">
        <v>0</v>
      </c>
      <c r="AI43" s="95">
        <v>641342</v>
      </c>
      <c r="AJ43" s="7">
        <v>1044874</v>
      </c>
      <c r="AL43" s="17">
        <f t="shared" si="0"/>
        <v>4787722</v>
      </c>
    </row>
    <row r="44" spans="1:38" x14ac:dyDescent="0.25">
      <c r="A44" s="7">
        <v>138</v>
      </c>
      <c r="B44" s="7">
        <v>1</v>
      </c>
      <c r="C44" t="s">
        <v>97</v>
      </c>
      <c r="D44" s="7">
        <v>3096</v>
      </c>
      <c r="E44" s="7">
        <v>3395.4</v>
      </c>
      <c r="F44" s="7">
        <v>2613</v>
      </c>
      <c r="G44" s="87">
        <v>2881</v>
      </c>
      <c r="H44" s="7">
        <v>20564578</v>
      </c>
      <c r="I44" s="7">
        <v>200586</v>
      </c>
      <c r="J44" s="7">
        <v>1335577</v>
      </c>
      <c r="K44" s="7">
        <v>17380</v>
      </c>
      <c r="L44" s="7">
        <v>0</v>
      </c>
      <c r="M44" s="7">
        <v>0</v>
      </c>
      <c r="N44" s="7">
        <v>428056.18787750002</v>
      </c>
      <c r="O44" s="7">
        <v>637003</v>
      </c>
      <c r="P44" s="7">
        <v>479993.75</v>
      </c>
      <c r="Q44" s="7">
        <v>37453</v>
      </c>
      <c r="R44" s="7">
        <v>53500</v>
      </c>
      <c r="S44" s="7">
        <v>0</v>
      </c>
      <c r="T44" s="7">
        <v>0</v>
      </c>
      <c r="U44" s="7">
        <v>76027</v>
      </c>
      <c r="V44" s="7">
        <v>0</v>
      </c>
      <c r="W44" s="7">
        <v>0</v>
      </c>
      <c r="X44" s="7">
        <v>0</v>
      </c>
      <c r="Y44" s="7">
        <v>33983</v>
      </c>
      <c r="Z44" s="7">
        <v>173407</v>
      </c>
      <c r="AA44" s="95">
        <v>2001715</v>
      </c>
      <c r="AB44" s="7">
        <v>26081136.327696301</v>
      </c>
      <c r="AC44" s="7">
        <v>0</v>
      </c>
      <c r="AD44" s="7">
        <v>248888</v>
      </c>
      <c r="AE44" s="7">
        <v>479993.75</v>
      </c>
      <c r="AF44" s="7">
        <v>53500</v>
      </c>
      <c r="AG44" s="7">
        <v>0</v>
      </c>
      <c r="AH44" s="7">
        <v>0</v>
      </c>
      <c r="AI44" s="95">
        <v>1939638</v>
      </c>
      <c r="AJ44" s="7">
        <v>2640177.75</v>
      </c>
      <c r="AL44" s="17">
        <f t="shared" si="0"/>
        <v>5516558.327696301</v>
      </c>
    </row>
    <row r="45" spans="1:38" x14ac:dyDescent="0.25">
      <c r="A45" s="7">
        <v>139</v>
      </c>
      <c r="B45" s="7">
        <v>1</v>
      </c>
      <c r="C45" t="s">
        <v>98</v>
      </c>
      <c r="D45" s="7">
        <v>860</v>
      </c>
      <c r="E45" s="7">
        <v>945.8</v>
      </c>
      <c r="F45" s="7">
        <v>895</v>
      </c>
      <c r="G45" s="87">
        <v>981.59999999999991</v>
      </c>
      <c r="H45" s="7">
        <v>7006661</v>
      </c>
      <c r="I45" s="7">
        <v>0</v>
      </c>
      <c r="J45" s="7">
        <v>571445</v>
      </c>
      <c r="K45" s="7">
        <v>17512</v>
      </c>
      <c r="L45" s="7">
        <v>0</v>
      </c>
      <c r="M45" s="7">
        <v>0</v>
      </c>
      <c r="N45" s="7">
        <v>176343.93093625002</v>
      </c>
      <c r="O45" s="7">
        <v>218030</v>
      </c>
      <c r="P45" s="7">
        <v>121910</v>
      </c>
      <c r="Q45" s="7">
        <v>12761</v>
      </c>
      <c r="R45" s="7">
        <v>0</v>
      </c>
      <c r="S45" s="7">
        <v>0</v>
      </c>
      <c r="T45" s="7">
        <v>0</v>
      </c>
      <c r="U45" s="7">
        <v>0</v>
      </c>
      <c r="V45" s="7">
        <v>0</v>
      </c>
      <c r="W45" s="7">
        <v>883440</v>
      </c>
      <c r="X45" s="7">
        <v>0</v>
      </c>
      <c r="Y45" s="7">
        <v>23988</v>
      </c>
      <c r="Z45" s="7">
        <v>58788</v>
      </c>
      <c r="AA45" s="95">
        <v>686352</v>
      </c>
      <c r="AB45" s="7">
        <v>9795149.4440868497</v>
      </c>
      <c r="AC45" s="7">
        <v>0</v>
      </c>
      <c r="AD45" s="7">
        <v>75884</v>
      </c>
      <c r="AE45" s="7">
        <v>121910</v>
      </c>
      <c r="AF45" s="7">
        <v>0</v>
      </c>
      <c r="AG45" s="7">
        <v>883440</v>
      </c>
      <c r="AH45" s="7">
        <v>0</v>
      </c>
      <c r="AI45" s="95">
        <v>663946</v>
      </c>
      <c r="AJ45" s="7">
        <v>1704447</v>
      </c>
      <c r="AL45" s="17">
        <f t="shared" si="0"/>
        <v>2788488.4440868497</v>
      </c>
    </row>
    <row r="46" spans="1:38" x14ac:dyDescent="0.25">
      <c r="A46" s="7">
        <v>146</v>
      </c>
      <c r="B46" s="7">
        <v>1</v>
      </c>
      <c r="C46" t="s">
        <v>600</v>
      </c>
      <c r="D46" s="7">
        <v>781</v>
      </c>
      <c r="E46" s="7">
        <v>856.2</v>
      </c>
      <c r="F46" s="7">
        <v>896</v>
      </c>
      <c r="G46" s="87">
        <v>975.00000000000011</v>
      </c>
      <c r="H46" s="7">
        <v>6959550</v>
      </c>
      <c r="I46" s="7">
        <v>0</v>
      </c>
      <c r="J46" s="7">
        <v>163333</v>
      </c>
      <c r="K46" s="7">
        <v>0</v>
      </c>
      <c r="L46" s="7">
        <v>0</v>
      </c>
      <c r="M46" s="7">
        <v>20364</v>
      </c>
      <c r="N46" s="7">
        <v>303239</v>
      </c>
      <c r="O46" s="7">
        <v>229955</v>
      </c>
      <c r="P46" s="7">
        <v>150953.75</v>
      </c>
      <c r="Q46" s="7">
        <v>12675</v>
      </c>
      <c r="R46" s="7">
        <v>10979</v>
      </c>
      <c r="S46" s="7">
        <v>0</v>
      </c>
      <c r="T46" s="7">
        <v>0</v>
      </c>
      <c r="U46" s="7">
        <v>0</v>
      </c>
      <c r="V46" s="7">
        <v>0</v>
      </c>
      <c r="W46" s="7">
        <v>245866</v>
      </c>
      <c r="X46" s="7">
        <v>0</v>
      </c>
      <c r="Y46" s="7">
        <v>0</v>
      </c>
      <c r="Z46" s="7">
        <v>57605</v>
      </c>
      <c r="AA46" s="95">
        <v>711982</v>
      </c>
      <c r="AB46" s="7">
        <v>8860419.75</v>
      </c>
      <c r="AC46" s="7">
        <v>0</v>
      </c>
      <c r="AD46" s="7">
        <v>100268</v>
      </c>
      <c r="AE46" s="7">
        <v>142117</v>
      </c>
      <c r="AF46" s="7">
        <v>10336</v>
      </c>
      <c r="AG46" s="7">
        <v>208203</v>
      </c>
      <c r="AH46" s="7">
        <v>0</v>
      </c>
      <c r="AI46" s="95">
        <v>576823</v>
      </c>
      <c r="AJ46" s="7">
        <v>1009716</v>
      </c>
      <c r="AL46" s="17">
        <f t="shared" si="0"/>
        <v>1900869.75</v>
      </c>
    </row>
    <row r="47" spans="1:38" x14ac:dyDescent="0.25">
      <c r="A47" s="7">
        <v>150</v>
      </c>
      <c r="B47" s="7">
        <v>1</v>
      </c>
      <c r="C47" t="s">
        <v>100</v>
      </c>
      <c r="D47" s="7">
        <v>946</v>
      </c>
      <c r="E47" s="7">
        <v>1029.4000000000001</v>
      </c>
      <c r="F47" s="7">
        <v>1028</v>
      </c>
      <c r="G47" s="87">
        <v>1121</v>
      </c>
      <c r="H47" s="7">
        <v>8001698</v>
      </c>
      <c r="I47" s="7">
        <v>0</v>
      </c>
      <c r="J47" s="7">
        <v>217441</v>
      </c>
      <c r="K47" s="7">
        <v>14568</v>
      </c>
      <c r="L47" s="7">
        <v>0</v>
      </c>
      <c r="M47" s="7">
        <v>0</v>
      </c>
      <c r="N47" s="7">
        <v>203800</v>
      </c>
      <c r="O47" s="7">
        <v>249115</v>
      </c>
      <c r="P47" s="7">
        <v>187767.5</v>
      </c>
      <c r="Q47" s="7">
        <v>14573</v>
      </c>
      <c r="R47" s="7">
        <v>0</v>
      </c>
      <c r="S47" s="7">
        <v>0</v>
      </c>
      <c r="T47" s="7">
        <v>0</v>
      </c>
      <c r="U47" s="7">
        <v>0</v>
      </c>
      <c r="V47" s="7">
        <v>0</v>
      </c>
      <c r="W47" s="7">
        <v>0</v>
      </c>
      <c r="X47" s="7">
        <v>0</v>
      </c>
      <c r="Y47" s="7">
        <v>0</v>
      </c>
      <c r="Z47" s="7">
        <v>73257</v>
      </c>
      <c r="AA47" s="95">
        <v>812183</v>
      </c>
      <c r="AB47" s="7">
        <v>9773823.5</v>
      </c>
      <c r="AC47" s="7">
        <v>0</v>
      </c>
      <c r="AD47" s="7">
        <v>65239</v>
      </c>
      <c r="AE47" s="7">
        <v>153798</v>
      </c>
      <c r="AF47" s="7">
        <v>0</v>
      </c>
      <c r="AG47" s="7">
        <v>0</v>
      </c>
      <c r="AH47" s="7">
        <v>0</v>
      </c>
      <c r="AI47" s="95">
        <v>572471</v>
      </c>
      <c r="AJ47" s="7">
        <v>767994</v>
      </c>
      <c r="AL47" s="17">
        <f t="shared" si="0"/>
        <v>1772125.5</v>
      </c>
    </row>
    <row r="48" spans="1:38" x14ac:dyDescent="0.25">
      <c r="A48" s="7">
        <v>152</v>
      </c>
      <c r="B48" s="7">
        <v>1</v>
      </c>
      <c r="C48" t="s">
        <v>101</v>
      </c>
      <c r="D48" s="7">
        <v>6794</v>
      </c>
      <c r="E48" s="7">
        <v>7405.8</v>
      </c>
      <c r="F48" s="7">
        <v>7120</v>
      </c>
      <c r="G48" s="87">
        <v>7757.2</v>
      </c>
      <c r="H48" s="7">
        <v>55370894</v>
      </c>
      <c r="I48" s="7">
        <v>275295</v>
      </c>
      <c r="J48" s="7">
        <v>7575681</v>
      </c>
      <c r="K48" s="7">
        <v>221680</v>
      </c>
      <c r="L48" s="7">
        <v>0</v>
      </c>
      <c r="M48" s="7">
        <v>0</v>
      </c>
      <c r="N48" s="7">
        <v>945710.48062643269</v>
      </c>
      <c r="O48" s="7">
        <v>1654692</v>
      </c>
      <c r="P48" s="7">
        <v>1196306.25</v>
      </c>
      <c r="Q48" s="7">
        <v>100844</v>
      </c>
      <c r="R48" s="7">
        <v>406167</v>
      </c>
      <c r="S48" s="7">
        <v>0</v>
      </c>
      <c r="T48" s="7">
        <v>0</v>
      </c>
      <c r="U48" s="7">
        <v>0</v>
      </c>
      <c r="V48" s="7">
        <v>0</v>
      </c>
      <c r="W48" s="7">
        <v>1734975</v>
      </c>
      <c r="X48" s="7">
        <v>0</v>
      </c>
      <c r="Y48" s="7">
        <v>0</v>
      </c>
      <c r="Z48" s="7">
        <v>598421</v>
      </c>
      <c r="AA48" s="95">
        <v>5631706</v>
      </c>
      <c r="AB48" s="7">
        <v>75549768.099925742</v>
      </c>
      <c r="AC48" s="7">
        <v>0</v>
      </c>
      <c r="AD48" s="7">
        <v>444370</v>
      </c>
      <c r="AE48" s="7">
        <v>1170660</v>
      </c>
      <c r="AF48" s="7">
        <v>397460</v>
      </c>
      <c r="AG48" s="7">
        <v>1527105</v>
      </c>
      <c r="AH48" s="7">
        <v>0</v>
      </c>
      <c r="AI48" s="95">
        <v>4380263</v>
      </c>
      <c r="AJ48" s="7">
        <v>8077920</v>
      </c>
      <c r="AL48" s="17">
        <f t="shared" si="0"/>
        <v>20178874.099925742</v>
      </c>
    </row>
    <row r="49" spans="1:38" x14ac:dyDescent="0.25">
      <c r="A49" s="7">
        <v>160</v>
      </c>
      <c r="B49" s="7">
        <v>70</v>
      </c>
      <c r="C49" t="s">
        <v>601</v>
      </c>
      <c r="D49" s="7">
        <v>0</v>
      </c>
      <c r="E49" s="7">
        <v>0</v>
      </c>
      <c r="F49" s="7">
        <v>0</v>
      </c>
      <c r="G49" s="87">
        <v>0</v>
      </c>
      <c r="H49" s="7">
        <v>0</v>
      </c>
      <c r="I49" s="7">
        <v>0</v>
      </c>
      <c r="J49" s="7">
        <v>238102</v>
      </c>
      <c r="K49" s="7">
        <v>0</v>
      </c>
      <c r="L49" s="7">
        <v>0</v>
      </c>
      <c r="M49" s="7">
        <v>0</v>
      </c>
      <c r="N49" s="7">
        <v>0</v>
      </c>
      <c r="O49" s="7">
        <v>0</v>
      </c>
      <c r="P49" s="7">
        <v>0</v>
      </c>
      <c r="Q49" s="7">
        <v>0</v>
      </c>
      <c r="R49" s="7">
        <v>0</v>
      </c>
      <c r="S49" s="7">
        <v>0</v>
      </c>
      <c r="T49" s="7">
        <v>0</v>
      </c>
      <c r="U49" s="7">
        <v>0</v>
      </c>
      <c r="V49" s="7">
        <v>0</v>
      </c>
      <c r="W49" s="7">
        <v>0</v>
      </c>
      <c r="X49" s="7">
        <v>0</v>
      </c>
      <c r="Y49" s="7">
        <v>0</v>
      </c>
      <c r="Z49" s="7">
        <v>0</v>
      </c>
      <c r="AA49" s="95">
        <v>0</v>
      </c>
      <c r="AB49" s="7">
        <v>238102</v>
      </c>
      <c r="AC49" s="7">
        <v>0</v>
      </c>
      <c r="AD49" s="7">
        <v>0</v>
      </c>
      <c r="AE49" s="7">
        <v>0</v>
      </c>
      <c r="AF49" s="7">
        <v>0</v>
      </c>
      <c r="AG49" s="7">
        <v>0</v>
      </c>
      <c r="AH49" s="7">
        <v>0</v>
      </c>
      <c r="AI49" s="95">
        <v>0</v>
      </c>
      <c r="AJ49" s="7">
        <v>0</v>
      </c>
      <c r="AL49" s="17">
        <f t="shared" si="0"/>
        <v>238102</v>
      </c>
    </row>
    <row r="50" spans="1:38" x14ac:dyDescent="0.25">
      <c r="A50" s="7">
        <v>160</v>
      </c>
      <c r="B50" s="7">
        <v>90</v>
      </c>
      <c r="C50" t="s">
        <v>2159</v>
      </c>
      <c r="D50" s="7">
        <v>0</v>
      </c>
      <c r="E50" s="7">
        <v>0</v>
      </c>
      <c r="F50" s="7">
        <v>0</v>
      </c>
      <c r="G50" s="87">
        <v>0</v>
      </c>
      <c r="H50" s="7">
        <v>0</v>
      </c>
      <c r="I50" s="7">
        <v>0</v>
      </c>
      <c r="J50" s="7">
        <v>0</v>
      </c>
      <c r="K50" s="7">
        <v>0</v>
      </c>
      <c r="L50" s="7">
        <v>0</v>
      </c>
      <c r="M50" s="7">
        <v>0</v>
      </c>
      <c r="N50" s="7">
        <v>0</v>
      </c>
      <c r="O50" s="7">
        <v>0</v>
      </c>
      <c r="P50" s="7">
        <v>0</v>
      </c>
      <c r="Q50" s="7">
        <v>0</v>
      </c>
      <c r="R50" s="7">
        <v>0</v>
      </c>
      <c r="S50" s="7">
        <v>0</v>
      </c>
      <c r="T50" s="7">
        <v>0</v>
      </c>
      <c r="U50" s="7">
        <v>0</v>
      </c>
      <c r="V50" s="7">
        <v>646703</v>
      </c>
      <c r="W50" s="7">
        <v>0</v>
      </c>
      <c r="X50" s="7">
        <v>0</v>
      </c>
      <c r="Y50" s="7">
        <v>0</v>
      </c>
      <c r="Z50" s="7">
        <v>0</v>
      </c>
      <c r="AA50" s="95">
        <v>0</v>
      </c>
      <c r="AB50" s="7">
        <v>646703</v>
      </c>
      <c r="AC50" s="7">
        <v>0</v>
      </c>
      <c r="AD50" s="7">
        <v>0</v>
      </c>
      <c r="AE50" s="7">
        <v>0</v>
      </c>
      <c r="AF50" s="7">
        <v>0</v>
      </c>
      <c r="AG50" s="7">
        <v>0</v>
      </c>
      <c r="AH50" s="7">
        <v>0</v>
      </c>
      <c r="AI50" s="95">
        <v>0</v>
      </c>
      <c r="AJ50" s="7">
        <v>0</v>
      </c>
      <c r="AL50" s="17">
        <f t="shared" si="0"/>
        <v>646703</v>
      </c>
    </row>
    <row r="51" spans="1:38" x14ac:dyDescent="0.25">
      <c r="A51" s="7">
        <v>162</v>
      </c>
      <c r="B51" s="7">
        <v>1</v>
      </c>
      <c r="C51" t="s">
        <v>102</v>
      </c>
      <c r="D51" s="7">
        <v>944</v>
      </c>
      <c r="E51" s="7">
        <v>1036.8000000000002</v>
      </c>
      <c r="F51" s="7">
        <v>903</v>
      </c>
      <c r="G51" s="87">
        <v>991</v>
      </c>
      <c r="H51" s="7">
        <v>7073758</v>
      </c>
      <c r="I51" s="7">
        <v>12281</v>
      </c>
      <c r="J51" s="7">
        <v>1302570</v>
      </c>
      <c r="K51" s="7">
        <v>0</v>
      </c>
      <c r="L51" s="7">
        <v>0</v>
      </c>
      <c r="M51" s="7">
        <v>0</v>
      </c>
      <c r="N51" s="7">
        <v>393290.38622699649</v>
      </c>
      <c r="O51" s="7">
        <v>223629</v>
      </c>
      <c r="P51" s="7">
        <v>163786.25</v>
      </c>
      <c r="Q51" s="7">
        <v>12883</v>
      </c>
      <c r="R51" s="7">
        <v>45863</v>
      </c>
      <c r="S51" s="7">
        <v>0</v>
      </c>
      <c r="T51" s="7">
        <v>0</v>
      </c>
      <c r="U51" s="7">
        <v>0</v>
      </c>
      <c r="V51" s="7">
        <v>0</v>
      </c>
      <c r="W51" s="7">
        <v>0</v>
      </c>
      <c r="X51" s="7">
        <v>0</v>
      </c>
      <c r="Y51" s="7">
        <v>3198</v>
      </c>
      <c r="Z51" s="7">
        <v>69143</v>
      </c>
      <c r="AA51" s="95">
        <v>713574</v>
      </c>
      <c r="AB51" s="7">
        <v>10003796.970838038</v>
      </c>
      <c r="AC51" s="7">
        <v>0</v>
      </c>
      <c r="AD51" s="7">
        <v>67732</v>
      </c>
      <c r="AE51" s="7">
        <v>116853</v>
      </c>
      <c r="AF51" s="7">
        <v>32721</v>
      </c>
      <c r="AG51" s="7">
        <v>0</v>
      </c>
      <c r="AH51" s="7">
        <v>0</v>
      </c>
      <c r="AI51" s="95">
        <v>457737</v>
      </c>
      <c r="AJ51" s="7">
        <v>640014</v>
      </c>
      <c r="AL51" s="17">
        <f t="shared" si="0"/>
        <v>2930038.9708380383</v>
      </c>
    </row>
    <row r="52" spans="1:38" x14ac:dyDescent="0.25">
      <c r="A52" s="7">
        <v>166</v>
      </c>
      <c r="B52" s="7">
        <v>1</v>
      </c>
      <c r="C52" t="s">
        <v>103</v>
      </c>
      <c r="D52" s="7">
        <v>617.79999999999995</v>
      </c>
      <c r="E52" s="7">
        <v>675</v>
      </c>
      <c r="F52" s="7">
        <v>449.8</v>
      </c>
      <c r="G52" s="87">
        <v>497.20000000000005</v>
      </c>
      <c r="H52" s="7">
        <v>3549014</v>
      </c>
      <c r="I52" s="7">
        <v>12281</v>
      </c>
      <c r="J52" s="7">
        <v>439229</v>
      </c>
      <c r="K52" s="7">
        <v>14125</v>
      </c>
      <c r="L52" s="7">
        <v>130392</v>
      </c>
      <c r="M52" s="7">
        <v>601743</v>
      </c>
      <c r="N52" s="7">
        <v>343958</v>
      </c>
      <c r="O52" s="7">
        <v>113623</v>
      </c>
      <c r="P52" s="7">
        <v>64142.5</v>
      </c>
      <c r="Q52" s="7">
        <v>6464</v>
      </c>
      <c r="R52" s="7">
        <v>0</v>
      </c>
      <c r="S52" s="7">
        <v>0</v>
      </c>
      <c r="T52" s="7">
        <v>0</v>
      </c>
      <c r="U52" s="7">
        <v>145377</v>
      </c>
      <c r="V52" s="7">
        <v>0</v>
      </c>
      <c r="W52" s="7">
        <v>397760</v>
      </c>
      <c r="X52" s="7">
        <v>0</v>
      </c>
      <c r="Y52" s="7">
        <v>0</v>
      </c>
      <c r="Z52" s="7">
        <v>47997</v>
      </c>
      <c r="AA52" s="95">
        <v>359973</v>
      </c>
      <c r="AB52" s="7">
        <v>6226078.5</v>
      </c>
      <c r="AC52" s="7">
        <v>0</v>
      </c>
      <c r="AD52" s="7">
        <v>113623</v>
      </c>
      <c r="AE52" s="7">
        <v>64142.5</v>
      </c>
      <c r="AF52" s="7">
        <v>0</v>
      </c>
      <c r="AG52" s="7">
        <v>397760</v>
      </c>
      <c r="AH52" s="7">
        <v>0</v>
      </c>
      <c r="AI52" s="95">
        <v>359973</v>
      </c>
      <c r="AJ52" s="7">
        <v>935498.5</v>
      </c>
      <c r="AL52" s="17">
        <f t="shared" si="0"/>
        <v>2677064.5</v>
      </c>
    </row>
    <row r="53" spans="1:38" x14ac:dyDescent="0.25">
      <c r="A53" s="7">
        <v>173</v>
      </c>
      <c r="B53" s="7">
        <v>1</v>
      </c>
      <c r="C53" t="s">
        <v>104</v>
      </c>
      <c r="D53" s="7">
        <v>478</v>
      </c>
      <c r="E53" s="7">
        <v>525</v>
      </c>
      <c r="F53" s="7">
        <v>499</v>
      </c>
      <c r="G53" s="87">
        <v>548.4</v>
      </c>
      <c r="H53" s="7">
        <v>3914479</v>
      </c>
      <c r="I53" s="7">
        <v>0</v>
      </c>
      <c r="J53" s="7">
        <v>692449</v>
      </c>
      <c r="K53" s="7">
        <v>25141</v>
      </c>
      <c r="L53" s="7">
        <v>127909</v>
      </c>
      <c r="M53" s="7">
        <v>0</v>
      </c>
      <c r="N53" s="7">
        <v>134662</v>
      </c>
      <c r="O53" s="7">
        <v>129430</v>
      </c>
      <c r="P53" s="7">
        <v>56396.25</v>
      </c>
      <c r="Q53" s="7">
        <v>7129</v>
      </c>
      <c r="R53" s="7">
        <v>0</v>
      </c>
      <c r="S53" s="7">
        <v>0</v>
      </c>
      <c r="T53" s="7">
        <v>0</v>
      </c>
      <c r="U53" s="7">
        <v>0</v>
      </c>
      <c r="V53" s="7">
        <v>0</v>
      </c>
      <c r="W53" s="7">
        <v>736984</v>
      </c>
      <c r="X53" s="7">
        <v>0</v>
      </c>
      <c r="Y53" s="7">
        <v>0</v>
      </c>
      <c r="Z53" s="7">
        <v>37915</v>
      </c>
      <c r="AA53" s="95">
        <v>384154</v>
      </c>
      <c r="AB53" s="7">
        <v>6259536.25</v>
      </c>
      <c r="AC53" s="7">
        <v>0</v>
      </c>
      <c r="AD53" s="7">
        <v>74004</v>
      </c>
      <c r="AE53" s="7">
        <v>35560</v>
      </c>
      <c r="AF53" s="7">
        <v>0</v>
      </c>
      <c r="AG53" s="7">
        <v>627791</v>
      </c>
      <c r="AH53" s="7">
        <v>0</v>
      </c>
      <c r="AI53" s="95">
        <v>212826</v>
      </c>
      <c r="AJ53" s="7">
        <v>944088</v>
      </c>
      <c r="AL53" s="17">
        <f t="shared" si="0"/>
        <v>2345057.25</v>
      </c>
    </row>
    <row r="54" spans="1:38" x14ac:dyDescent="0.25">
      <c r="A54" s="7">
        <v>177</v>
      </c>
      <c r="B54" s="7">
        <v>1</v>
      </c>
      <c r="C54" t="s">
        <v>105</v>
      </c>
      <c r="D54" s="7">
        <v>1081</v>
      </c>
      <c r="E54" s="7">
        <v>1182.4000000000001</v>
      </c>
      <c r="F54" s="7">
        <v>1182</v>
      </c>
      <c r="G54" s="87">
        <v>1291.6000000000001</v>
      </c>
      <c r="H54" s="7">
        <v>9219441</v>
      </c>
      <c r="I54" s="7">
        <v>0</v>
      </c>
      <c r="J54" s="7">
        <v>1171803</v>
      </c>
      <c r="K54" s="7">
        <v>186984</v>
      </c>
      <c r="L54" s="7">
        <v>0</v>
      </c>
      <c r="M54" s="7">
        <v>0</v>
      </c>
      <c r="N54" s="7">
        <v>250793</v>
      </c>
      <c r="O54" s="7">
        <v>288041</v>
      </c>
      <c r="P54" s="7">
        <v>178246.25</v>
      </c>
      <c r="Q54" s="7">
        <v>16791</v>
      </c>
      <c r="R54" s="7">
        <v>0</v>
      </c>
      <c r="S54" s="7">
        <v>0</v>
      </c>
      <c r="T54" s="7">
        <v>0</v>
      </c>
      <c r="U54" s="7">
        <v>0</v>
      </c>
      <c r="V54" s="7">
        <v>0</v>
      </c>
      <c r="W54" s="7">
        <v>791751</v>
      </c>
      <c r="X54" s="7">
        <v>0</v>
      </c>
      <c r="Y54" s="7">
        <v>0</v>
      </c>
      <c r="Z54" s="7">
        <v>84001</v>
      </c>
      <c r="AA54" s="95">
        <v>926575</v>
      </c>
      <c r="AB54" s="7">
        <v>13122969.25</v>
      </c>
      <c r="AC54" s="7">
        <v>0</v>
      </c>
      <c r="AD54" s="7">
        <v>113410</v>
      </c>
      <c r="AE54" s="7">
        <v>140488</v>
      </c>
      <c r="AF54" s="7">
        <v>0</v>
      </c>
      <c r="AG54" s="7">
        <v>618819</v>
      </c>
      <c r="AH54" s="7">
        <v>0</v>
      </c>
      <c r="AI54" s="95">
        <v>638007</v>
      </c>
      <c r="AJ54" s="7">
        <v>1481342</v>
      </c>
      <c r="AL54" s="17">
        <f t="shared" si="0"/>
        <v>3903528.25</v>
      </c>
    </row>
    <row r="55" spans="1:38" x14ac:dyDescent="0.25">
      <c r="A55" s="7">
        <v>181</v>
      </c>
      <c r="B55" s="7">
        <v>1</v>
      </c>
      <c r="C55" t="s">
        <v>106</v>
      </c>
      <c r="D55" s="7">
        <v>6422</v>
      </c>
      <c r="E55" s="7">
        <v>7049.9999999999991</v>
      </c>
      <c r="F55" s="7">
        <v>5929</v>
      </c>
      <c r="G55" s="87">
        <v>6494.8</v>
      </c>
      <c r="H55" s="7">
        <v>46359882</v>
      </c>
      <c r="I55" s="7">
        <v>265061</v>
      </c>
      <c r="J55" s="7">
        <v>5495059</v>
      </c>
      <c r="K55" s="7">
        <v>15671</v>
      </c>
      <c r="L55" s="7">
        <v>0</v>
      </c>
      <c r="M55" s="7">
        <v>0</v>
      </c>
      <c r="N55" s="7">
        <v>937127.70948201953</v>
      </c>
      <c r="O55" s="7">
        <v>1450103</v>
      </c>
      <c r="P55" s="7">
        <v>1084778.75</v>
      </c>
      <c r="Q55" s="7">
        <v>84432</v>
      </c>
      <c r="R55" s="7">
        <v>64428</v>
      </c>
      <c r="S55" s="7">
        <v>0</v>
      </c>
      <c r="T55" s="7">
        <v>0</v>
      </c>
      <c r="U55" s="7">
        <v>48968</v>
      </c>
      <c r="V55" s="7">
        <v>-2498</v>
      </c>
      <c r="W55" s="7">
        <v>0</v>
      </c>
      <c r="X55" s="7">
        <v>0</v>
      </c>
      <c r="Y55" s="7">
        <v>152324</v>
      </c>
      <c r="Z55" s="7">
        <v>509949</v>
      </c>
      <c r="AA55" s="95">
        <v>4624622</v>
      </c>
      <c r="AB55" s="7">
        <v>61151016.278930649</v>
      </c>
      <c r="AC55" s="7">
        <v>0</v>
      </c>
      <c r="AD55" s="7">
        <v>755448</v>
      </c>
      <c r="AE55" s="7">
        <v>1084778.75</v>
      </c>
      <c r="AF55" s="7">
        <v>64428</v>
      </c>
      <c r="AG55" s="7">
        <v>0</v>
      </c>
      <c r="AH55" s="7">
        <v>0</v>
      </c>
      <c r="AI55" s="95">
        <v>4624622</v>
      </c>
      <c r="AJ55" s="7">
        <v>6163927.75</v>
      </c>
      <c r="AL55" s="17">
        <f t="shared" si="0"/>
        <v>14791134.278930649</v>
      </c>
    </row>
    <row r="56" spans="1:38" x14ac:dyDescent="0.25">
      <c r="A56" s="7">
        <v>182</v>
      </c>
      <c r="B56" s="7">
        <v>1</v>
      </c>
      <c r="C56" t="s">
        <v>602</v>
      </c>
      <c r="D56" s="7">
        <v>1164</v>
      </c>
      <c r="E56" s="7">
        <v>1275.5999999999999</v>
      </c>
      <c r="F56" s="7">
        <v>1010</v>
      </c>
      <c r="G56" s="87">
        <v>1103</v>
      </c>
      <c r="H56" s="7">
        <v>7873214</v>
      </c>
      <c r="I56" s="7">
        <v>0</v>
      </c>
      <c r="J56" s="7">
        <v>1028690</v>
      </c>
      <c r="K56" s="7">
        <v>14082</v>
      </c>
      <c r="L56" s="7">
        <v>0</v>
      </c>
      <c r="M56" s="7">
        <v>0</v>
      </c>
      <c r="N56" s="7">
        <v>299510.42916659464</v>
      </c>
      <c r="O56" s="7">
        <v>249179</v>
      </c>
      <c r="P56" s="7">
        <v>184752.5</v>
      </c>
      <c r="Q56" s="7">
        <v>14339</v>
      </c>
      <c r="R56" s="7">
        <v>0</v>
      </c>
      <c r="S56" s="7">
        <v>0</v>
      </c>
      <c r="T56" s="7">
        <v>0</v>
      </c>
      <c r="U56" s="7">
        <v>0</v>
      </c>
      <c r="V56" s="7">
        <v>0</v>
      </c>
      <c r="W56" s="7">
        <v>0</v>
      </c>
      <c r="X56" s="7">
        <v>0</v>
      </c>
      <c r="Y56" s="7">
        <v>11194</v>
      </c>
      <c r="Z56" s="7">
        <v>72653</v>
      </c>
      <c r="AA56" s="95">
        <v>792490</v>
      </c>
      <c r="AB56" s="7">
        <v>10529662.20316663</v>
      </c>
      <c r="AC56" s="7">
        <v>0</v>
      </c>
      <c r="AD56" s="7">
        <v>249179</v>
      </c>
      <c r="AE56" s="7">
        <v>184752.5</v>
      </c>
      <c r="AF56" s="7">
        <v>0</v>
      </c>
      <c r="AG56" s="7">
        <v>0</v>
      </c>
      <c r="AH56" s="7">
        <v>0</v>
      </c>
      <c r="AI56" s="95">
        <v>792490</v>
      </c>
      <c r="AJ56" s="7">
        <v>1232503.5</v>
      </c>
      <c r="AL56" s="17">
        <f t="shared" si="0"/>
        <v>2656448.2031666301</v>
      </c>
    </row>
    <row r="57" spans="1:38" x14ac:dyDescent="0.25">
      <c r="A57" s="7">
        <v>186</v>
      </c>
      <c r="B57" s="7">
        <v>1</v>
      </c>
      <c r="C57" t="s">
        <v>108</v>
      </c>
      <c r="D57" s="7">
        <v>1546</v>
      </c>
      <c r="E57" s="7">
        <v>1694</v>
      </c>
      <c r="F57" s="7">
        <v>1810</v>
      </c>
      <c r="G57" s="87">
        <v>1992.2</v>
      </c>
      <c r="H57" s="7">
        <v>14220324</v>
      </c>
      <c r="I57" s="7">
        <v>0</v>
      </c>
      <c r="J57" s="7">
        <v>879088</v>
      </c>
      <c r="K57" s="7">
        <v>14111</v>
      </c>
      <c r="L57" s="7">
        <v>0</v>
      </c>
      <c r="M57" s="7">
        <v>0</v>
      </c>
      <c r="N57" s="7">
        <v>303369</v>
      </c>
      <c r="O57" s="7">
        <v>441047</v>
      </c>
      <c r="P57" s="7">
        <v>333693.75</v>
      </c>
      <c r="Q57" s="7">
        <v>25899</v>
      </c>
      <c r="R57" s="7">
        <v>0</v>
      </c>
      <c r="S57" s="7">
        <v>0</v>
      </c>
      <c r="T57" s="7">
        <v>0</v>
      </c>
      <c r="U57" s="7">
        <v>0</v>
      </c>
      <c r="V57" s="7">
        <v>0</v>
      </c>
      <c r="W57" s="7">
        <v>0</v>
      </c>
      <c r="X57" s="7">
        <v>0</v>
      </c>
      <c r="Y57" s="7">
        <v>0</v>
      </c>
      <c r="Z57" s="7">
        <v>150741</v>
      </c>
      <c r="AA57" s="95">
        <v>1460598</v>
      </c>
      <c r="AB57" s="7">
        <v>17810625.75</v>
      </c>
      <c r="AC57" s="7">
        <v>0</v>
      </c>
      <c r="AD57" s="7">
        <v>428757</v>
      </c>
      <c r="AE57" s="7">
        <v>333693.75</v>
      </c>
      <c r="AF57" s="7">
        <v>0</v>
      </c>
      <c r="AG57" s="7">
        <v>0</v>
      </c>
      <c r="AH57" s="7">
        <v>0</v>
      </c>
      <c r="AI57" s="95">
        <v>1460598</v>
      </c>
      <c r="AJ57" s="7">
        <v>2204803.75</v>
      </c>
      <c r="AL57" s="17">
        <f t="shared" si="0"/>
        <v>3590301.75</v>
      </c>
    </row>
    <row r="58" spans="1:38" x14ac:dyDescent="0.25">
      <c r="A58" s="7">
        <v>191</v>
      </c>
      <c r="B58" s="7">
        <v>1</v>
      </c>
      <c r="C58" t="s">
        <v>109</v>
      </c>
      <c r="D58" s="7">
        <v>10599.6</v>
      </c>
      <c r="E58" s="7">
        <v>11497</v>
      </c>
      <c r="F58" s="7">
        <v>7320.6</v>
      </c>
      <c r="G58" s="87">
        <v>7971.4</v>
      </c>
      <c r="H58" s="7">
        <v>56899853</v>
      </c>
      <c r="I58" s="7">
        <v>852492</v>
      </c>
      <c r="J58" s="7">
        <v>13712923</v>
      </c>
      <c r="K58" s="7">
        <v>1369944</v>
      </c>
      <c r="L58" s="7">
        <v>0</v>
      </c>
      <c r="M58" s="7">
        <v>0</v>
      </c>
      <c r="N58" s="7">
        <v>0</v>
      </c>
      <c r="O58" s="7">
        <v>1877898</v>
      </c>
      <c r="P58" s="7">
        <v>544695</v>
      </c>
      <c r="Q58" s="7">
        <v>103628</v>
      </c>
      <c r="R58" s="7">
        <v>268796</v>
      </c>
      <c r="S58" s="7">
        <v>0</v>
      </c>
      <c r="T58" s="7">
        <v>0</v>
      </c>
      <c r="U58" s="7">
        <v>0</v>
      </c>
      <c r="V58" s="7">
        <v>-17131</v>
      </c>
      <c r="W58" s="7">
        <v>16968305</v>
      </c>
      <c r="X58" s="7">
        <v>0</v>
      </c>
      <c r="Y58" s="7">
        <v>490954</v>
      </c>
      <c r="Z58" s="7">
        <v>733542</v>
      </c>
      <c r="AA58" s="95">
        <v>5522238</v>
      </c>
      <c r="AB58" s="7">
        <v>99577193</v>
      </c>
      <c r="AC58" s="7">
        <v>0</v>
      </c>
      <c r="AD58" s="7">
        <v>1123660</v>
      </c>
      <c r="AE58" s="7">
        <v>544695</v>
      </c>
      <c r="AF58" s="7">
        <v>268796</v>
      </c>
      <c r="AG58" s="7">
        <v>16964913.41</v>
      </c>
      <c r="AH58" s="7">
        <v>0</v>
      </c>
      <c r="AI58" s="95">
        <v>5522238</v>
      </c>
      <c r="AJ58" s="7">
        <v>24455152.41</v>
      </c>
      <c r="AL58" s="17">
        <f t="shared" si="0"/>
        <v>42677340</v>
      </c>
    </row>
    <row r="59" spans="1:38" x14ac:dyDescent="0.25">
      <c r="A59" s="7">
        <v>192</v>
      </c>
      <c r="B59" s="7">
        <v>1</v>
      </c>
      <c r="C59" t="s">
        <v>110</v>
      </c>
      <c r="D59" s="7">
        <v>7379</v>
      </c>
      <c r="E59" s="7">
        <v>8099.2</v>
      </c>
      <c r="F59" s="7">
        <v>6899</v>
      </c>
      <c r="G59" s="87">
        <v>7574</v>
      </c>
      <c r="H59" s="7">
        <v>54063212</v>
      </c>
      <c r="I59" s="7">
        <v>106434</v>
      </c>
      <c r="J59" s="7">
        <v>1831686</v>
      </c>
      <c r="K59" s="7">
        <v>162032</v>
      </c>
      <c r="L59" s="7">
        <v>0</v>
      </c>
      <c r="M59" s="7">
        <v>0</v>
      </c>
      <c r="N59" s="7">
        <v>219572</v>
      </c>
      <c r="O59" s="7">
        <v>1639467</v>
      </c>
      <c r="P59" s="7">
        <v>1044242.5</v>
      </c>
      <c r="Q59" s="7">
        <v>98462</v>
      </c>
      <c r="R59" s="7">
        <v>42945</v>
      </c>
      <c r="S59" s="7">
        <v>0</v>
      </c>
      <c r="T59" s="7">
        <v>0</v>
      </c>
      <c r="U59" s="7">
        <v>0</v>
      </c>
      <c r="V59" s="7">
        <v>0</v>
      </c>
      <c r="W59" s="7">
        <v>4908331</v>
      </c>
      <c r="X59" s="7">
        <v>0</v>
      </c>
      <c r="Y59" s="7">
        <v>0</v>
      </c>
      <c r="Z59" s="7">
        <v>716890</v>
      </c>
      <c r="AA59" s="95">
        <v>5483576</v>
      </c>
      <c r="AB59" s="7">
        <v>70316849.5</v>
      </c>
      <c r="AC59" s="7">
        <v>0</v>
      </c>
      <c r="AD59" s="7">
        <v>468950</v>
      </c>
      <c r="AE59" s="7">
        <v>987800</v>
      </c>
      <c r="AF59" s="7">
        <v>40624</v>
      </c>
      <c r="AG59" s="7">
        <v>4388699</v>
      </c>
      <c r="AH59" s="7">
        <v>0</v>
      </c>
      <c r="AI59" s="95">
        <v>4738004</v>
      </c>
      <c r="AJ59" s="7">
        <v>10169537</v>
      </c>
      <c r="AL59" s="17">
        <f t="shared" si="0"/>
        <v>16253637.5</v>
      </c>
    </row>
    <row r="60" spans="1:38" x14ac:dyDescent="0.25">
      <c r="A60" s="7">
        <v>194</v>
      </c>
      <c r="B60" s="7">
        <v>1</v>
      </c>
      <c r="C60" t="s">
        <v>111</v>
      </c>
      <c r="D60" s="7">
        <v>11869</v>
      </c>
      <c r="E60" s="7">
        <v>12994.6</v>
      </c>
      <c r="F60" s="7">
        <v>11980</v>
      </c>
      <c r="G60" s="87">
        <v>13115.6</v>
      </c>
      <c r="H60" s="7">
        <v>93619153</v>
      </c>
      <c r="I60" s="7">
        <v>515794</v>
      </c>
      <c r="J60" s="7">
        <v>2433178</v>
      </c>
      <c r="K60" s="7">
        <v>256612</v>
      </c>
      <c r="L60" s="7">
        <v>0</v>
      </c>
      <c r="M60" s="7">
        <v>0</v>
      </c>
      <c r="N60" s="7">
        <v>158863</v>
      </c>
      <c r="O60" s="7">
        <v>2904953</v>
      </c>
      <c r="P60" s="7">
        <v>1223440</v>
      </c>
      <c r="Q60" s="7">
        <v>170503</v>
      </c>
      <c r="R60" s="7">
        <v>14821</v>
      </c>
      <c r="S60" s="7">
        <v>0</v>
      </c>
      <c r="T60" s="7">
        <v>0</v>
      </c>
      <c r="U60" s="7">
        <v>0</v>
      </c>
      <c r="V60" s="7">
        <v>-32835</v>
      </c>
      <c r="W60" s="7">
        <v>21246747</v>
      </c>
      <c r="X60" s="7">
        <v>0</v>
      </c>
      <c r="Y60" s="7">
        <v>0</v>
      </c>
      <c r="Z60" s="7">
        <v>1185394</v>
      </c>
      <c r="AA60" s="95">
        <v>9556366</v>
      </c>
      <c r="AB60" s="7">
        <v>133192317</v>
      </c>
      <c r="AC60" s="7">
        <v>0</v>
      </c>
      <c r="AD60" s="7">
        <v>1096309</v>
      </c>
      <c r="AE60" s="7">
        <v>1223440</v>
      </c>
      <c r="AF60" s="7">
        <v>14821</v>
      </c>
      <c r="AG60" s="7">
        <v>21148316.800000001</v>
      </c>
      <c r="AH60" s="7">
        <v>0</v>
      </c>
      <c r="AI60" s="95">
        <v>9556366</v>
      </c>
      <c r="AJ60" s="7">
        <v>32230006.800000001</v>
      </c>
      <c r="AL60" s="17">
        <f t="shared" si="0"/>
        <v>39573164</v>
      </c>
    </row>
    <row r="61" spans="1:38" x14ac:dyDescent="0.25">
      <c r="A61" s="7">
        <v>195</v>
      </c>
      <c r="B61" s="7">
        <v>1</v>
      </c>
      <c r="C61" t="s">
        <v>112</v>
      </c>
      <c r="D61" s="7">
        <v>492</v>
      </c>
      <c r="E61" s="7">
        <v>542</v>
      </c>
      <c r="F61" s="7">
        <v>852</v>
      </c>
      <c r="G61" s="87">
        <v>936</v>
      </c>
      <c r="H61" s="7">
        <v>6681168</v>
      </c>
      <c r="I61" s="7">
        <v>0</v>
      </c>
      <c r="J61" s="7">
        <v>142357</v>
      </c>
      <c r="K61" s="7">
        <v>14083</v>
      </c>
      <c r="L61" s="7">
        <v>12730</v>
      </c>
      <c r="M61" s="7">
        <v>0</v>
      </c>
      <c r="N61" s="7">
        <v>161886</v>
      </c>
      <c r="O61" s="7">
        <v>204759</v>
      </c>
      <c r="P61" s="7">
        <v>157252.5</v>
      </c>
      <c r="Q61" s="7">
        <v>12168</v>
      </c>
      <c r="R61" s="7">
        <v>0</v>
      </c>
      <c r="S61" s="7">
        <v>0</v>
      </c>
      <c r="T61" s="7">
        <v>0</v>
      </c>
      <c r="U61" s="7">
        <v>0</v>
      </c>
      <c r="V61" s="7">
        <v>-8566</v>
      </c>
      <c r="W61" s="7">
        <v>0</v>
      </c>
      <c r="X61" s="7">
        <v>0</v>
      </c>
      <c r="Y61" s="7">
        <v>400</v>
      </c>
      <c r="Z61" s="7">
        <v>48431</v>
      </c>
      <c r="AA61" s="95">
        <v>579875</v>
      </c>
      <c r="AB61" s="7">
        <v>8011668.5</v>
      </c>
      <c r="AC61" s="7">
        <v>0</v>
      </c>
      <c r="AD61" s="7">
        <v>65305</v>
      </c>
      <c r="AE61" s="7">
        <v>157252.5</v>
      </c>
      <c r="AF61" s="7">
        <v>0</v>
      </c>
      <c r="AG61" s="7">
        <v>-4900.9640317552839</v>
      </c>
      <c r="AH61" s="7">
        <v>0</v>
      </c>
      <c r="AI61" s="95">
        <v>579875</v>
      </c>
      <c r="AJ61" s="7">
        <v>766283.53596824477</v>
      </c>
      <c r="AL61" s="17">
        <f t="shared" si="0"/>
        <v>1330500.5</v>
      </c>
    </row>
    <row r="62" spans="1:38" x14ac:dyDescent="0.25">
      <c r="A62" s="7">
        <v>196</v>
      </c>
      <c r="B62" s="7">
        <v>1</v>
      </c>
      <c r="C62" t="s">
        <v>113</v>
      </c>
      <c r="D62" s="7">
        <v>27529.84</v>
      </c>
      <c r="E62" s="7">
        <v>30103.24</v>
      </c>
      <c r="F62" s="7">
        <v>28788.84</v>
      </c>
      <c r="G62" s="87">
        <v>31535.239999999998</v>
      </c>
      <c r="H62" s="7">
        <v>225098543</v>
      </c>
      <c r="I62" s="7">
        <v>1599574</v>
      </c>
      <c r="J62" s="7">
        <v>13361061</v>
      </c>
      <c r="K62" s="7">
        <v>1811401</v>
      </c>
      <c r="L62" s="7">
        <v>0</v>
      </c>
      <c r="M62" s="7">
        <v>0</v>
      </c>
      <c r="N62" s="7">
        <v>0</v>
      </c>
      <c r="O62" s="7">
        <v>7118520</v>
      </c>
      <c r="P62" s="7">
        <v>2620124.5</v>
      </c>
      <c r="Q62" s="7">
        <v>409958</v>
      </c>
      <c r="R62" s="7">
        <v>396398</v>
      </c>
      <c r="S62" s="7">
        <v>0</v>
      </c>
      <c r="T62" s="7">
        <v>0</v>
      </c>
      <c r="U62" s="7">
        <v>130211</v>
      </c>
      <c r="V62" s="7">
        <v>-41400</v>
      </c>
      <c r="W62" s="7">
        <v>57700344</v>
      </c>
      <c r="X62" s="7">
        <v>0</v>
      </c>
      <c r="Y62" s="7">
        <v>0</v>
      </c>
      <c r="Z62" s="7">
        <v>2760984</v>
      </c>
      <c r="AA62" s="95">
        <v>23019319</v>
      </c>
      <c r="AB62" s="7">
        <v>335797232.5</v>
      </c>
      <c r="AC62" s="7">
        <v>0</v>
      </c>
      <c r="AD62" s="7">
        <v>2586765</v>
      </c>
      <c r="AE62" s="7">
        <v>2620124.5</v>
      </c>
      <c r="AF62" s="7">
        <v>396398</v>
      </c>
      <c r="AG62" s="7">
        <v>57683206.450000003</v>
      </c>
      <c r="AH62" s="7">
        <v>0</v>
      </c>
      <c r="AI62" s="95">
        <v>22362645</v>
      </c>
      <c r="AJ62" s="7">
        <v>84319943.950000003</v>
      </c>
      <c r="AL62" s="17">
        <f t="shared" si="0"/>
        <v>110698689.5</v>
      </c>
    </row>
    <row r="63" spans="1:38" x14ac:dyDescent="0.25">
      <c r="A63" s="7">
        <v>197</v>
      </c>
      <c r="B63" s="7">
        <v>1</v>
      </c>
      <c r="C63" t="s">
        <v>114</v>
      </c>
      <c r="D63" s="7">
        <v>5097</v>
      </c>
      <c r="E63" s="7">
        <v>5573.4000000000005</v>
      </c>
      <c r="F63" s="7">
        <v>4945</v>
      </c>
      <c r="G63" s="87">
        <v>5395</v>
      </c>
      <c r="H63" s="7">
        <v>38509510</v>
      </c>
      <c r="I63" s="7">
        <v>413454</v>
      </c>
      <c r="J63" s="7">
        <v>4551846</v>
      </c>
      <c r="K63" s="7">
        <v>408913</v>
      </c>
      <c r="L63" s="7">
        <v>0</v>
      </c>
      <c r="M63" s="7">
        <v>0</v>
      </c>
      <c r="N63" s="7">
        <v>170638.27860725549</v>
      </c>
      <c r="O63" s="7">
        <v>1244190</v>
      </c>
      <c r="P63" s="7">
        <v>562315</v>
      </c>
      <c r="Q63" s="7">
        <v>70135</v>
      </c>
      <c r="R63" s="7">
        <v>0</v>
      </c>
      <c r="S63" s="7">
        <v>0</v>
      </c>
      <c r="T63" s="7">
        <v>0</v>
      </c>
      <c r="U63" s="7">
        <v>0</v>
      </c>
      <c r="V63" s="7">
        <v>-8566</v>
      </c>
      <c r="W63" s="7">
        <v>7464448</v>
      </c>
      <c r="X63" s="7">
        <v>0</v>
      </c>
      <c r="Y63" s="7">
        <v>0</v>
      </c>
      <c r="Z63" s="7">
        <v>475767</v>
      </c>
      <c r="AA63" s="95">
        <v>4107252</v>
      </c>
      <c r="AB63" s="7">
        <v>57686723.90487577</v>
      </c>
      <c r="AC63" s="7">
        <v>0</v>
      </c>
      <c r="AD63" s="7">
        <v>966618</v>
      </c>
      <c r="AE63" s="7">
        <v>562315</v>
      </c>
      <c r="AF63" s="7">
        <v>0</v>
      </c>
      <c r="AG63" s="7">
        <v>7463396.4000000004</v>
      </c>
      <c r="AH63" s="7">
        <v>0</v>
      </c>
      <c r="AI63" s="95">
        <v>4107252</v>
      </c>
      <c r="AJ63" s="7">
        <v>12898309.4</v>
      </c>
      <c r="AL63" s="17">
        <f t="shared" si="0"/>
        <v>19177213.90487577</v>
      </c>
    </row>
    <row r="64" spans="1:38" x14ac:dyDescent="0.25">
      <c r="A64" s="7">
        <v>199</v>
      </c>
      <c r="B64" s="7">
        <v>1</v>
      </c>
      <c r="C64" t="s">
        <v>115</v>
      </c>
      <c r="D64" s="7">
        <v>3914</v>
      </c>
      <c r="E64" s="7">
        <v>4305.3999999999996</v>
      </c>
      <c r="F64" s="7">
        <v>3200</v>
      </c>
      <c r="G64" s="87">
        <v>3509.8</v>
      </c>
      <c r="H64" s="7">
        <v>25052952</v>
      </c>
      <c r="I64" s="7">
        <v>217984</v>
      </c>
      <c r="J64" s="7">
        <v>4000810</v>
      </c>
      <c r="K64" s="7">
        <v>109435</v>
      </c>
      <c r="L64" s="7">
        <v>0</v>
      </c>
      <c r="M64" s="7">
        <v>0</v>
      </c>
      <c r="N64" s="7">
        <v>5666.2038231425568</v>
      </c>
      <c r="O64" s="7">
        <v>803420</v>
      </c>
      <c r="P64" s="7">
        <v>479831.25</v>
      </c>
      <c r="Q64" s="7">
        <v>45627</v>
      </c>
      <c r="R64" s="7">
        <v>0</v>
      </c>
      <c r="S64" s="7">
        <v>0</v>
      </c>
      <c r="T64" s="7">
        <v>0</v>
      </c>
      <c r="U64" s="7">
        <v>0</v>
      </c>
      <c r="V64" s="7">
        <v>-7138</v>
      </c>
      <c r="W64" s="7">
        <v>2382768</v>
      </c>
      <c r="X64" s="7">
        <v>0</v>
      </c>
      <c r="Y64" s="7">
        <v>68766</v>
      </c>
      <c r="Z64" s="7">
        <v>273693</v>
      </c>
      <c r="AA64" s="95">
        <v>2555865</v>
      </c>
      <c r="AB64" s="7">
        <v>35972393.675988033</v>
      </c>
      <c r="AC64" s="7">
        <v>0</v>
      </c>
      <c r="AD64" s="7">
        <v>444920</v>
      </c>
      <c r="AE64" s="7">
        <v>479831.25</v>
      </c>
      <c r="AF64" s="7">
        <v>0</v>
      </c>
      <c r="AG64" s="7">
        <v>2378059.46</v>
      </c>
      <c r="AH64" s="7">
        <v>0</v>
      </c>
      <c r="AI64" s="95">
        <v>2555865</v>
      </c>
      <c r="AJ64" s="7">
        <v>5801459.71</v>
      </c>
      <c r="AL64" s="17">
        <f t="shared" si="0"/>
        <v>10919441.675988033</v>
      </c>
    </row>
    <row r="65" spans="1:38" x14ac:dyDescent="0.25">
      <c r="A65" s="7">
        <v>200</v>
      </c>
      <c r="B65" s="7">
        <v>1</v>
      </c>
      <c r="C65" t="s">
        <v>116</v>
      </c>
      <c r="D65" s="7">
        <v>4334</v>
      </c>
      <c r="E65" s="7">
        <v>4771.5999999999995</v>
      </c>
      <c r="F65" s="7">
        <v>4059</v>
      </c>
      <c r="G65" s="87">
        <v>4470.2000000000007</v>
      </c>
      <c r="H65" s="7">
        <v>31908288</v>
      </c>
      <c r="I65" s="7">
        <v>290646</v>
      </c>
      <c r="J65" s="7">
        <v>1448518</v>
      </c>
      <c r="K65" s="7">
        <v>30533</v>
      </c>
      <c r="L65" s="7">
        <v>0</v>
      </c>
      <c r="M65" s="7">
        <v>0</v>
      </c>
      <c r="N65" s="7">
        <v>444200</v>
      </c>
      <c r="O65" s="7">
        <v>1017709</v>
      </c>
      <c r="P65" s="7">
        <v>417733.75</v>
      </c>
      <c r="Q65" s="7">
        <v>58113</v>
      </c>
      <c r="R65" s="7">
        <v>20831</v>
      </c>
      <c r="S65" s="7">
        <v>0</v>
      </c>
      <c r="T65" s="7">
        <v>0</v>
      </c>
      <c r="U65" s="7">
        <v>0</v>
      </c>
      <c r="V65" s="7">
        <v>-8566</v>
      </c>
      <c r="W65" s="7">
        <v>7209539</v>
      </c>
      <c r="X65" s="7">
        <v>0</v>
      </c>
      <c r="Y65" s="7">
        <v>23988</v>
      </c>
      <c r="Z65" s="7">
        <v>315697</v>
      </c>
      <c r="AA65" s="95">
        <v>3166921</v>
      </c>
      <c r="AB65" s="7">
        <v>46413654.75</v>
      </c>
      <c r="AC65" s="7">
        <v>0</v>
      </c>
      <c r="AD65" s="7">
        <v>504638</v>
      </c>
      <c r="AE65" s="7">
        <v>417733.75</v>
      </c>
      <c r="AF65" s="7">
        <v>20831</v>
      </c>
      <c r="AG65" s="7">
        <v>7169681.0199999996</v>
      </c>
      <c r="AH65" s="7">
        <v>0</v>
      </c>
      <c r="AI65" s="95">
        <v>3166921</v>
      </c>
      <c r="AJ65" s="7">
        <v>11211941.77</v>
      </c>
      <c r="AL65" s="17">
        <f t="shared" si="0"/>
        <v>14505366.75</v>
      </c>
    </row>
    <row r="66" spans="1:38" x14ac:dyDescent="0.25">
      <c r="A66" s="7">
        <v>203</v>
      </c>
      <c r="B66" s="7">
        <v>1</v>
      </c>
      <c r="C66" t="s">
        <v>117</v>
      </c>
      <c r="D66" s="7">
        <v>702</v>
      </c>
      <c r="E66" s="7">
        <v>772.2</v>
      </c>
      <c r="F66" s="7">
        <v>636</v>
      </c>
      <c r="G66" s="87">
        <v>699.80000000000007</v>
      </c>
      <c r="H66" s="7">
        <v>4995172</v>
      </c>
      <c r="I66" s="7">
        <v>0</v>
      </c>
      <c r="J66" s="7">
        <v>402758</v>
      </c>
      <c r="K66" s="7">
        <v>14168</v>
      </c>
      <c r="L66" s="7">
        <v>103183</v>
      </c>
      <c r="M66" s="7">
        <v>0</v>
      </c>
      <c r="N66" s="7">
        <v>168863</v>
      </c>
      <c r="O66" s="7">
        <v>161120</v>
      </c>
      <c r="P66" s="7">
        <v>97783.75</v>
      </c>
      <c r="Q66" s="7">
        <v>9097</v>
      </c>
      <c r="R66" s="7">
        <v>0</v>
      </c>
      <c r="S66" s="7">
        <v>0</v>
      </c>
      <c r="T66" s="7">
        <v>0</v>
      </c>
      <c r="U66" s="7">
        <v>0</v>
      </c>
      <c r="V66" s="7">
        <v>-8566</v>
      </c>
      <c r="W66" s="7">
        <v>403857</v>
      </c>
      <c r="X66" s="7">
        <v>0</v>
      </c>
      <c r="Y66" s="7">
        <v>42379</v>
      </c>
      <c r="Z66" s="7">
        <v>48450</v>
      </c>
      <c r="AA66" s="95">
        <v>501153</v>
      </c>
      <c r="AB66" s="7">
        <v>6944919.75</v>
      </c>
      <c r="AC66" s="7">
        <v>0</v>
      </c>
      <c r="AD66" s="7">
        <v>109967</v>
      </c>
      <c r="AE66" s="7">
        <v>97783.75</v>
      </c>
      <c r="AF66" s="7">
        <v>0</v>
      </c>
      <c r="AG66" s="7">
        <v>380590</v>
      </c>
      <c r="AH66" s="7">
        <v>0</v>
      </c>
      <c r="AI66" s="95">
        <v>442454</v>
      </c>
      <c r="AJ66" s="7">
        <v>1010546.75</v>
      </c>
      <c r="AL66" s="17">
        <f t="shared" si="0"/>
        <v>1949747.75</v>
      </c>
    </row>
    <row r="67" spans="1:38" x14ac:dyDescent="0.25">
      <c r="A67" s="7">
        <v>204</v>
      </c>
      <c r="B67" s="7">
        <v>1</v>
      </c>
      <c r="C67" t="s">
        <v>118</v>
      </c>
      <c r="D67" s="7">
        <v>2065</v>
      </c>
      <c r="E67" s="7">
        <v>2267.0000000000005</v>
      </c>
      <c r="F67" s="7">
        <v>2200</v>
      </c>
      <c r="G67" s="87">
        <v>2410.8000000000002</v>
      </c>
      <c r="H67" s="7">
        <v>17208290</v>
      </c>
      <c r="I67" s="7">
        <v>104387</v>
      </c>
      <c r="J67" s="7">
        <v>414159</v>
      </c>
      <c r="K67" s="7">
        <v>16725</v>
      </c>
      <c r="L67" s="7">
        <v>0</v>
      </c>
      <c r="M67" s="7">
        <v>0</v>
      </c>
      <c r="N67" s="7">
        <v>255752</v>
      </c>
      <c r="O67" s="7">
        <v>509938</v>
      </c>
      <c r="P67" s="7">
        <v>403808.75</v>
      </c>
      <c r="Q67" s="7">
        <v>31340</v>
      </c>
      <c r="R67" s="7">
        <v>0</v>
      </c>
      <c r="S67" s="7">
        <v>0</v>
      </c>
      <c r="T67" s="7">
        <v>0</v>
      </c>
      <c r="U67" s="7">
        <v>0</v>
      </c>
      <c r="V67" s="7">
        <v>-6567</v>
      </c>
      <c r="W67" s="7">
        <v>0</v>
      </c>
      <c r="X67" s="7">
        <v>0</v>
      </c>
      <c r="Y67" s="7">
        <v>53173</v>
      </c>
      <c r="Z67" s="7">
        <v>160842</v>
      </c>
      <c r="AA67" s="95">
        <v>1745419</v>
      </c>
      <c r="AB67" s="7">
        <v>20897266.75</v>
      </c>
      <c r="AC67" s="7">
        <v>0</v>
      </c>
      <c r="AD67" s="7">
        <v>123743</v>
      </c>
      <c r="AE67" s="7">
        <v>351449</v>
      </c>
      <c r="AF67" s="7">
        <v>0</v>
      </c>
      <c r="AG67" s="7">
        <v>0</v>
      </c>
      <c r="AH67" s="7">
        <v>0</v>
      </c>
      <c r="AI67" s="95">
        <v>1368737</v>
      </c>
      <c r="AJ67" s="7">
        <v>1729630</v>
      </c>
      <c r="AL67" s="17">
        <f t="shared" ref="AL67:AL130" si="1">AB67-H67</f>
        <v>3688976.75</v>
      </c>
    </row>
    <row r="68" spans="1:38" x14ac:dyDescent="0.25">
      <c r="A68" s="7">
        <v>206</v>
      </c>
      <c r="B68" s="7">
        <v>1</v>
      </c>
      <c r="C68" t="s">
        <v>119</v>
      </c>
      <c r="D68" s="7">
        <v>4172</v>
      </c>
      <c r="E68" s="7">
        <v>4577.2</v>
      </c>
      <c r="F68" s="7">
        <v>4087</v>
      </c>
      <c r="G68" s="87">
        <v>4489.3999999999996</v>
      </c>
      <c r="H68" s="7">
        <v>32045337</v>
      </c>
      <c r="I68" s="7">
        <v>480998</v>
      </c>
      <c r="J68" s="7">
        <v>1664511</v>
      </c>
      <c r="K68" s="7">
        <v>23091</v>
      </c>
      <c r="L68" s="7">
        <v>0</v>
      </c>
      <c r="M68" s="7">
        <v>0</v>
      </c>
      <c r="N68" s="7">
        <v>630574</v>
      </c>
      <c r="O68" s="7">
        <v>953718</v>
      </c>
      <c r="P68" s="7">
        <v>620178.75</v>
      </c>
      <c r="Q68" s="7">
        <v>58362</v>
      </c>
      <c r="R68" s="7">
        <v>67880</v>
      </c>
      <c r="S68" s="7">
        <v>0</v>
      </c>
      <c r="T68" s="7">
        <v>0</v>
      </c>
      <c r="U68" s="7">
        <v>0</v>
      </c>
      <c r="V68" s="7">
        <v>0</v>
      </c>
      <c r="W68" s="7">
        <v>2671193</v>
      </c>
      <c r="X68" s="7">
        <v>0</v>
      </c>
      <c r="Y68" s="7">
        <v>0</v>
      </c>
      <c r="Z68" s="7">
        <v>321355</v>
      </c>
      <c r="AA68" s="95">
        <v>3259014</v>
      </c>
      <c r="AB68" s="7">
        <v>42787523.75</v>
      </c>
      <c r="AC68" s="7">
        <v>0</v>
      </c>
      <c r="AD68" s="7">
        <v>560217</v>
      </c>
      <c r="AE68" s="7">
        <v>620178.75</v>
      </c>
      <c r="AF68" s="7">
        <v>67880</v>
      </c>
      <c r="AG68" s="7">
        <v>2671193</v>
      </c>
      <c r="AH68" s="7">
        <v>0</v>
      </c>
      <c r="AI68" s="95">
        <v>3259014</v>
      </c>
      <c r="AJ68" s="7">
        <v>7131680.75</v>
      </c>
      <c r="AL68" s="17">
        <f t="shared" si="1"/>
        <v>10742186.75</v>
      </c>
    </row>
    <row r="69" spans="1:38" x14ac:dyDescent="0.25">
      <c r="A69" s="7">
        <v>213</v>
      </c>
      <c r="B69" s="7">
        <v>1</v>
      </c>
      <c r="C69" t="s">
        <v>120</v>
      </c>
      <c r="D69" s="7">
        <v>622</v>
      </c>
      <c r="E69" s="7">
        <v>688.80000000000007</v>
      </c>
      <c r="F69" s="7">
        <v>842</v>
      </c>
      <c r="G69" s="87">
        <v>928</v>
      </c>
      <c r="H69" s="7">
        <v>6624064</v>
      </c>
      <c r="I69" s="7">
        <v>0</v>
      </c>
      <c r="J69" s="7">
        <v>467071</v>
      </c>
      <c r="K69" s="7">
        <v>14122</v>
      </c>
      <c r="L69" s="7">
        <v>16828</v>
      </c>
      <c r="M69" s="7">
        <v>0</v>
      </c>
      <c r="N69" s="7">
        <v>205355</v>
      </c>
      <c r="O69" s="7">
        <v>207773</v>
      </c>
      <c r="P69" s="7">
        <v>155440</v>
      </c>
      <c r="Q69" s="7">
        <v>12064</v>
      </c>
      <c r="R69" s="7">
        <v>0</v>
      </c>
      <c r="S69" s="7">
        <v>0</v>
      </c>
      <c r="T69" s="7">
        <v>0</v>
      </c>
      <c r="U69" s="7">
        <v>0</v>
      </c>
      <c r="V69" s="7">
        <v>0</v>
      </c>
      <c r="W69" s="7">
        <v>0</v>
      </c>
      <c r="X69" s="7">
        <v>0</v>
      </c>
      <c r="Y69" s="7">
        <v>2799</v>
      </c>
      <c r="Z69" s="7">
        <v>68383</v>
      </c>
      <c r="AA69" s="95">
        <v>526815</v>
      </c>
      <c r="AB69" s="7">
        <v>8307499</v>
      </c>
      <c r="AC69" s="7">
        <v>0</v>
      </c>
      <c r="AD69" s="7">
        <v>62597</v>
      </c>
      <c r="AE69" s="7">
        <v>141378</v>
      </c>
      <c r="AF69" s="7">
        <v>0</v>
      </c>
      <c r="AG69" s="7">
        <v>0</v>
      </c>
      <c r="AH69" s="7">
        <v>0</v>
      </c>
      <c r="AI69" s="95">
        <v>399352</v>
      </c>
      <c r="AJ69" s="7">
        <v>582836</v>
      </c>
      <c r="AL69" s="17">
        <f t="shared" si="1"/>
        <v>1683435</v>
      </c>
    </row>
    <row r="70" spans="1:38" x14ac:dyDescent="0.25">
      <c r="A70" s="7">
        <v>227</v>
      </c>
      <c r="B70" s="7">
        <v>1</v>
      </c>
      <c r="C70" t="s">
        <v>121</v>
      </c>
      <c r="D70" s="7">
        <v>897</v>
      </c>
      <c r="E70" s="7">
        <v>983.60000000000014</v>
      </c>
      <c r="F70" s="7">
        <v>900</v>
      </c>
      <c r="G70" s="87">
        <v>986.80000000000007</v>
      </c>
      <c r="H70" s="7">
        <v>7043778</v>
      </c>
      <c r="I70" s="7">
        <v>0</v>
      </c>
      <c r="J70" s="7">
        <v>269660</v>
      </c>
      <c r="K70" s="7">
        <v>0</v>
      </c>
      <c r="L70" s="7">
        <v>0</v>
      </c>
      <c r="M70" s="7">
        <v>0</v>
      </c>
      <c r="N70" s="7">
        <v>189207</v>
      </c>
      <c r="O70" s="7">
        <v>216776</v>
      </c>
      <c r="P70" s="7">
        <v>142687.5</v>
      </c>
      <c r="Q70" s="7">
        <v>12828</v>
      </c>
      <c r="R70" s="7">
        <v>0</v>
      </c>
      <c r="S70" s="7">
        <v>0</v>
      </c>
      <c r="T70" s="7">
        <v>0</v>
      </c>
      <c r="U70" s="7">
        <v>0</v>
      </c>
      <c r="V70" s="7">
        <v>0</v>
      </c>
      <c r="W70" s="7">
        <v>469717</v>
      </c>
      <c r="X70" s="7">
        <v>0</v>
      </c>
      <c r="Y70" s="7">
        <v>0</v>
      </c>
      <c r="Z70" s="7">
        <v>55736</v>
      </c>
      <c r="AA70" s="95">
        <v>709520</v>
      </c>
      <c r="AB70" s="7">
        <v>9114832.5</v>
      </c>
      <c r="AC70" s="7">
        <v>0</v>
      </c>
      <c r="AD70" s="7">
        <v>80781</v>
      </c>
      <c r="AE70" s="7">
        <v>133803</v>
      </c>
      <c r="AF70" s="7">
        <v>0</v>
      </c>
      <c r="AG70" s="7">
        <v>398662</v>
      </c>
      <c r="AH70" s="7">
        <v>0</v>
      </c>
      <c r="AI70" s="95">
        <v>577575</v>
      </c>
      <c r="AJ70" s="7">
        <v>1166483</v>
      </c>
      <c r="AL70" s="17">
        <f t="shared" si="1"/>
        <v>2071054.5</v>
      </c>
    </row>
    <row r="71" spans="1:38" x14ac:dyDescent="0.25">
      <c r="A71" s="7">
        <v>229</v>
      </c>
      <c r="B71" s="7">
        <v>1</v>
      </c>
      <c r="C71" t="s">
        <v>122</v>
      </c>
      <c r="D71" s="7">
        <v>230</v>
      </c>
      <c r="E71" s="7">
        <v>252.99999999999997</v>
      </c>
      <c r="F71" s="7">
        <v>409</v>
      </c>
      <c r="G71" s="87">
        <v>446.79999999999995</v>
      </c>
      <c r="H71" s="7">
        <v>3189258</v>
      </c>
      <c r="I71" s="7">
        <v>15351</v>
      </c>
      <c r="J71" s="7">
        <v>256936</v>
      </c>
      <c r="K71" s="7">
        <v>0</v>
      </c>
      <c r="L71" s="7">
        <v>129935</v>
      </c>
      <c r="M71" s="7">
        <v>0</v>
      </c>
      <c r="N71" s="7">
        <v>167539.830903125</v>
      </c>
      <c r="O71" s="7">
        <v>103284</v>
      </c>
      <c r="P71" s="7">
        <v>74016.25</v>
      </c>
      <c r="Q71" s="7">
        <v>5808</v>
      </c>
      <c r="R71" s="7">
        <v>17099</v>
      </c>
      <c r="S71" s="7">
        <v>0</v>
      </c>
      <c r="T71" s="7">
        <v>0</v>
      </c>
      <c r="U71" s="7">
        <v>0</v>
      </c>
      <c r="V71" s="7">
        <v>0</v>
      </c>
      <c r="W71" s="7">
        <v>0</v>
      </c>
      <c r="X71" s="7">
        <v>0</v>
      </c>
      <c r="Y71" s="7">
        <v>53973</v>
      </c>
      <c r="Z71" s="7">
        <v>29349</v>
      </c>
      <c r="AA71" s="95">
        <v>310741</v>
      </c>
      <c r="AB71" s="7">
        <v>4353685.6020696256</v>
      </c>
      <c r="AC71" s="7">
        <v>0</v>
      </c>
      <c r="AD71" s="7">
        <v>39697</v>
      </c>
      <c r="AE71" s="7">
        <v>74016.25</v>
      </c>
      <c r="AF71" s="7">
        <v>17099</v>
      </c>
      <c r="AG71" s="7">
        <v>0</v>
      </c>
      <c r="AH71" s="7">
        <v>0</v>
      </c>
      <c r="AI71" s="95">
        <v>288976</v>
      </c>
      <c r="AJ71" s="7">
        <v>417754.25</v>
      </c>
      <c r="AL71" s="17">
        <f t="shared" si="1"/>
        <v>1164427.6020696256</v>
      </c>
    </row>
    <row r="72" spans="1:38" x14ac:dyDescent="0.25">
      <c r="A72" s="7">
        <v>238</v>
      </c>
      <c r="B72" s="7">
        <v>1</v>
      </c>
      <c r="C72" t="s">
        <v>603</v>
      </c>
      <c r="D72" s="7">
        <v>277</v>
      </c>
      <c r="E72" s="7">
        <v>303.79999999999995</v>
      </c>
      <c r="F72" s="7">
        <v>251</v>
      </c>
      <c r="G72" s="87">
        <v>273.2</v>
      </c>
      <c r="H72" s="7">
        <v>1950102</v>
      </c>
      <c r="I72" s="7">
        <v>0</v>
      </c>
      <c r="J72" s="7">
        <v>160184</v>
      </c>
      <c r="K72" s="7">
        <v>14115</v>
      </c>
      <c r="L72" s="7">
        <v>106326</v>
      </c>
      <c r="M72" s="7">
        <v>0</v>
      </c>
      <c r="N72" s="7">
        <v>93146.918575000003</v>
      </c>
      <c r="O72" s="7">
        <v>63863</v>
      </c>
      <c r="P72" s="7">
        <v>29663.75</v>
      </c>
      <c r="Q72" s="7">
        <v>3552</v>
      </c>
      <c r="R72" s="7">
        <v>3237</v>
      </c>
      <c r="S72" s="7">
        <v>0</v>
      </c>
      <c r="T72" s="7">
        <v>0</v>
      </c>
      <c r="U72" s="7">
        <v>0</v>
      </c>
      <c r="V72" s="7">
        <v>0</v>
      </c>
      <c r="W72" s="7">
        <v>331310</v>
      </c>
      <c r="X72" s="7">
        <v>0</v>
      </c>
      <c r="Y72" s="7">
        <v>0</v>
      </c>
      <c r="Z72" s="7">
        <v>21669</v>
      </c>
      <c r="AA72" s="95">
        <v>197797</v>
      </c>
      <c r="AB72" s="7">
        <v>2970069.7076590001</v>
      </c>
      <c r="AC72" s="7">
        <v>0</v>
      </c>
      <c r="AD72" s="7">
        <v>43753</v>
      </c>
      <c r="AE72" s="7">
        <v>26142</v>
      </c>
      <c r="AF72" s="7">
        <v>2853</v>
      </c>
      <c r="AG72" s="7">
        <v>279028.44</v>
      </c>
      <c r="AH72" s="7">
        <v>0</v>
      </c>
      <c r="AI72" s="95">
        <v>150967</v>
      </c>
      <c r="AJ72" s="7">
        <v>495724.44</v>
      </c>
      <c r="AL72" s="17">
        <f t="shared" si="1"/>
        <v>1019967.7076590001</v>
      </c>
    </row>
    <row r="73" spans="1:38" x14ac:dyDescent="0.25">
      <c r="A73" s="7">
        <v>239</v>
      </c>
      <c r="B73" s="7">
        <v>1</v>
      </c>
      <c r="C73" t="s">
        <v>124</v>
      </c>
      <c r="D73" s="7">
        <v>631</v>
      </c>
      <c r="E73" s="7">
        <v>698.4</v>
      </c>
      <c r="F73" s="7">
        <v>629</v>
      </c>
      <c r="G73" s="87">
        <v>695.19999999999993</v>
      </c>
      <c r="H73" s="7">
        <v>4962338</v>
      </c>
      <c r="I73" s="7">
        <v>0</v>
      </c>
      <c r="J73" s="7">
        <v>312241</v>
      </c>
      <c r="K73" s="7">
        <v>14168</v>
      </c>
      <c r="L73" s="7">
        <v>104317</v>
      </c>
      <c r="M73" s="7">
        <v>0</v>
      </c>
      <c r="N73" s="7">
        <v>166623</v>
      </c>
      <c r="O73" s="7">
        <v>134486</v>
      </c>
      <c r="P73" s="7">
        <v>98472.5</v>
      </c>
      <c r="Q73" s="7">
        <v>9038</v>
      </c>
      <c r="R73" s="7">
        <v>15788</v>
      </c>
      <c r="S73" s="7">
        <v>0</v>
      </c>
      <c r="T73" s="7">
        <v>0</v>
      </c>
      <c r="U73" s="7">
        <v>0</v>
      </c>
      <c r="V73" s="7">
        <v>0</v>
      </c>
      <c r="W73" s="7">
        <v>357764</v>
      </c>
      <c r="X73" s="7">
        <v>0</v>
      </c>
      <c r="Y73" s="7">
        <v>23588</v>
      </c>
      <c r="Z73" s="7">
        <v>50291</v>
      </c>
      <c r="AA73" s="95">
        <v>495940</v>
      </c>
      <c r="AB73" s="7">
        <v>6752439.5</v>
      </c>
      <c r="AC73" s="7">
        <v>0</v>
      </c>
      <c r="AD73" s="7">
        <v>54237</v>
      </c>
      <c r="AE73" s="7">
        <v>84260</v>
      </c>
      <c r="AF73" s="7">
        <v>13509</v>
      </c>
      <c r="AG73" s="7">
        <v>284100</v>
      </c>
      <c r="AH73" s="7">
        <v>0</v>
      </c>
      <c r="AI73" s="95">
        <v>380355</v>
      </c>
      <c r="AJ73" s="7">
        <v>791753</v>
      </c>
      <c r="AL73" s="17">
        <f t="shared" si="1"/>
        <v>1790101.5</v>
      </c>
    </row>
    <row r="74" spans="1:38" x14ac:dyDescent="0.25">
      <c r="A74" s="7">
        <v>241</v>
      </c>
      <c r="B74" s="7">
        <v>1</v>
      </c>
      <c r="C74" t="s">
        <v>125</v>
      </c>
      <c r="D74" s="7">
        <v>3636</v>
      </c>
      <c r="E74" s="7">
        <v>3969.6</v>
      </c>
      <c r="F74" s="7">
        <v>3371</v>
      </c>
      <c r="G74" s="87">
        <v>3690.6</v>
      </c>
      <c r="H74" s="7">
        <v>26343503</v>
      </c>
      <c r="I74" s="7">
        <v>412430</v>
      </c>
      <c r="J74" s="7">
        <v>5947965</v>
      </c>
      <c r="K74" s="7">
        <v>258080</v>
      </c>
      <c r="L74" s="7">
        <v>0</v>
      </c>
      <c r="M74" s="7">
        <v>0</v>
      </c>
      <c r="N74" s="7">
        <v>458709</v>
      </c>
      <c r="O74" s="7">
        <v>855680</v>
      </c>
      <c r="P74" s="7">
        <v>503938.75</v>
      </c>
      <c r="Q74" s="7">
        <v>47978</v>
      </c>
      <c r="R74" s="7">
        <v>173347</v>
      </c>
      <c r="S74" s="7">
        <v>0</v>
      </c>
      <c r="T74" s="7">
        <v>0</v>
      </c>
      <c r="U74" s="7">
        <v>0</v>
      </c>
      <c r="V74" s="7">
        <v>0</v>
      </c>
      <c r="W74" s="7">
        <v>2200809</v>
      </c>
      <c r="X74" s="7">
        <v>0</v>
      </c>
      <c r="Y74" s="7">
        <v>24388</v>
      </c>
      <c r="Z74" s="7">
        <v>290036</v>
      </c>
      <c r="AA74" s="95">
        <v>2623631</v>
      </c>
      <c r="AB74" s="7">
        <v>40188857.75</v>
      </c>
      <c r="AC74" s="7">
        <v>0</v>
      </c>
      <c r="AD74" s="7">
        <v>241844</v>
      </c>
      <c r="AE74" s="7">
        <v>377225</v>
      </c>
      <c r="AF74" s="7">
        <v>129759</v>
      </c>
      <c r="AG74" s="7">
        <v>1646181</v>
      </c>
      <c r="AH74" s="7">
        <v>0</v>
      </c>
      <c r="AI74" s="95">
        <v>1793465</v>
      </c>
      <c r="AJ74" s="7">
        <v>4046672</v>
      </c>
      <c r="AL74" s="17">
        <f t="shared" si="1"/>
        <v>13845354.75</v>
      </c>
    </row>
    <row r="75" spans="1:38" x14ac:dyDescent="0.25">
      <c r="A75" s="7">
        <v>242</v>
      </c>
      <c r="B75" s="7">
        <v>1</v>
      </c>
      <c r="C75" t="s">
        <v>126</v>
      </c>
      <c r="D75" s="7">
        <v>193</v>
      </c>
      <c r="E75" s="7">
        <v>213.00000000000003</v>
      </c>
      <c r="F75" s="7">
        <v>457</v>
      </c>
      <c r="G75" s="87">
        <v>503.20000000000005</v>
      </c>
      <c r="H75" s="7">
        <v>3591842</v>
      </c>
      <c r="I75" s="7">
        <v>0</v>
      </c>
      <c r="J75" s="7">
        <v>223677</v>
      </c>
      <c r="K75" s="7">
        <v>14253</v>
      </c>
      <c r="L75" s="7">
        <v>130255</v>
      </c>
      <c r="M75" s="7">
        <v>0</v>
      </c>
      <c r="N75" s="7">
        <v>157233</v>
      </c>
      <c r="O75" s="7">
        <v>111506</v>
      </c>
      <c r="P75" s="7">
        <v>79133.75</v>
      </c>
      <c r="Q75" s="7">
        <v>6542</v>
      </c>
      <c r="R75" s="7">
        <v>3432</v>
      </c>
      <c r="S75" s="7">
        <v>0</v>
      </c>
      <c r="T75" s="7">
        <v>0</v>
      </c>
      <c r="U75" s="7">
        <v>0</v>
      </c>
      <c r="V75" s="7">
        <v>0</v>
      </c>
      <c r="W75" s="7">
        <v>103659</v>
      </c>
      <c r="X75" s="7">
        <v>0</v>
      </c>
      <c r="Y75" s="7">
        <v>4398</v>
      </c>
      <c r="Z75" s="7">
        <v>41236</v>
      </c>
      <c r="AA75" s="95">
        <v>355774</v>
      </c>
      <c r="AB75" s="7">
        <v>4831483.75</v>
      </c>
      <c r="AC75" s="7">
        <v>0</v>
      </c>
      <c r="AD75" s="7">
        <v>34027</v>
      </c>
      <c r="AE75" s="7">
        <v>72743</v>
      </c>
      <c r="AF75" s="7">
        <v>3155</v>
      </c>
      <c r="AG75" s="7">
        <v>85709</v>
      </c>
      <c r="AH75" s="7">
        <v>0</v>
      </c>
      <c r="AI75" s="95">
        <v>306941</v>
      </c>
      <c r="AJ75" s="7">
        <v>472184</v>
      </c>
      <c r="AL75" s="17">
        <f t="shared" si="1"/>
        <v>1239641.75</v>
      </c>
    </row>
    <row r="76" spans="1:38" x14ac:dyDescent="0.25">
      <c r="A76" s="7">
        <v>252</v>
      </c>
      <c r="B76" s="7">
        <v>1</v>
      </c>
      <c r="C76" t="s">
        <v>127</v>
      </c>
      <c r="D76" s="7">
        <v>1102</v>
      </c>
      <c r="E76" s="7">
        <v>1209.8</v>
      </c>
      <c r="F76" s="7">
        <v>1040</v>
      </c>
      <c r="G76" s="87">
        <v>1142.6000000000004</v>
      </c>
      <c r="H76" s="7">
        <v>8155879</v>
      </c>
      <c r="I76" s="7">
        <v>0</v>
      </c>
      <c r="J76" s="7">
        <v>306446</v>
      </c>
      <c r="K76" s="7">
        <v>14133</v>
      </c>
      <c r="L76" s="7">
        <v>0</v>
      </c>
      <c r="M76" s="7">
        <v>0</v>
      </c>
      <c r="N76" s="7">
        <v>187747</v>
      </c>
      <c r="O76" s="7">
        <v>259507</v>
      </c>
      <c r="P76" s="7">
        <v>163896.25</v>
      </c>
      <c r="Q76" s="7">
        <v>14854</v>
      </c>
      <c r="R76" s="7">
        <v>0</v>
      </c>
      <c r="S76" s="7">
        <v>0</v>
      </c>
      <c r="T76" s="7">
        <v>0</v>
      </c>
      <c r="U76" s="7">
        <v>0</v>
      </c>
      <c r="V76" s="7">
        <v>-22842</v>
      </c>
      <c r="W76" s="7">
        <v>571300</v>
      </c>
      <c r="X76" s="7">
        <v>0</v>
      </c>
      <c r="Y76" s="7">
        <v>51974</v>
      </c>
      <c r="Z76" s="7">
        <v>71384</v>
      </c>
      <c r="AA76" s="95">
        <v>820726</v>
      </c>
      <c r="AB76" s="7">
        <v>10601520.25</v>
      </c>
      <c r="AC76" s="7">
        <v>0</v>
      </c>
      <c r="AD76" s="7">
        <v>143750</v>
      </c>
      <c r="AE76" s="7">
        <v>163896.25</v>
      </c>
      <c r="AF76" s="7">
        <v>0</v>
      </c>
      <c r="AG76" s="7">
        <v>571300</v>
      </c>
      <c r="AH76" s="7">
        <v>0</v>
      </c>
      <c r="AI76" s="95">
        <v>820726</v>
      </c>
      <c r="AJ76" s="7">
        <v>1666615.25</v>
      </c>
      <c r="AL76" s="17">
        <f t="shared" si="1"/>
        <v>2445641.25</v>
      </c>
    </row>
    <row r="77" spans="1:38" x14ac:dyDescent="0.25">
      <c r="A77" s="7">
        <v>253</v>
      </c>
      <c r="B77" s="7">
        <v>1</v>
      </c>
      <c r="C77" t="s">
        <v>128</v>
      </c>
      <c r="D77" s="7">
        <v>703</v>
      </c>
      <c r="E77" s="7">
        <v>767.2</v>
      </c>
      <c r="F77" s="7">
        <v>717</v>
      </c>
      <c r="G77" s="87">
        <v>782.8</v>
      </c>
      <c r="H77" s="7">
        <v>5587626</v>
      </c>
      <c r="I77" s="7">
        <v>12281</v>
      </c>
      <c r="J77" s="7">
        <v>138767</v>
      </c>
      <c r="K77" s="7">
        <v>23888</v>
      </c>
      <c r="L77" s="7">
        <v>78604</v>
      </c>
      <c r="M77" s="7">
        <v>0</v>
      </c>
      <c r="N77" s="7">
        <v>147483</v>
      </c>
      <c r="O77" s="7">
        <v>171279</v>
      </c>
      <c r="P77" s="7">
        <v>131035</v>
      </c>
      <c r="Q77" s="7">
        <v>10176</v>
      </c>
      <c r="R77" s="7">
        <v>1746</v>
      </c>
      <c r="S77" s="7">
        <v>0</v>
      </c>
      <c r="T77" s="7">
        <v>0</v>
      </c>
      <c r="U77" s="7">
        <v>0</v>
      </c>
      <c r="V77" s="7">
        <v>0</v>
      </c>
      <c r="W77" s="7">
        <v>0</v>
      </c>
      <c r="X77" s="7">
        <v>0</v>
      </c>
      <c r="Y77" s="7">
        <v>0</v>
      </c>
      <c r="Z77" s="7">
        <v>44042</v>
      </c>
      <c r="AA77" s="95">
        <v>559797</v>
      </c>
      <c r="AB77" s="7">
        <v>6913674</v>
      </c>
      <c r="AC77" s="7">
        <v>0</v>
      </c>
      <c r="AD77" s="7">
        <v>58152</v>
      </c>
      <c r="AE77" s="7">
        <v>88220</v>
      </c>
      <c r="AF77" s="7">
        <v>1176</v>
      </c>
      <c r="AG77" s="7">
        <v>0</v>
      </c>
      <c r="AH77" s="7">
        <v>0</v>
      </c>
      <c r="AI77" s="95">
        <v>327390</v>
      </c>
      <c r="AJ77" s="7">
        <v>462638</v>
      </c>
      <c r="AL77" s="17">
        <f t="shared" si="1"/>
        <v>1326048</v>
      </c>
    </row>
    <row r="78" spans="1:38" x14ac:dyDescent="0.25">
      <c r="A78" s="7">
        <v>255</v>
      </c>
      <c r="B78" s="7">
        <v>1</v>
      </c>
      <c r="C78" t="s">
        <v>604</v>
      </c>
      <c r="D78" s="7">
        <v>1198</v>
      </c>
      <c r="E78" s="7">
        <v>1308.5999999999999</v>
      </c>
      <c r="F78" s="7">
        <v>1505</v>
      </c>
      <c r="G78" s="87">
        <v>1644.8</v>
      </c>
      <c r="H78" s="7">
        <v>11740582</v>
      </c>
      <c r="I78" s="7">
        <v>24562</v>
      </c>
      <c r="J78" s="7">
        <v>236213</v>
      </c>
      <c r="K78" s="7">
        <v>0</v>
      </c>
      <c r="L78" s="7">
        <v>0</v>
      </c>
      <c r="M78" s="7">
        <v>0</v>
      </c>
      <c r="N78" s="7">
        <v>220766</v>
      </c>
      <c r="O78" s="7">
        <v>351462</v>
      </c>
      <c r="P78" s="7">
        <v>275503.75</v>
      </c>
      <c r="Q78" s="7">
        <v>21382</v>
      </c>
      <c r="R78" s="7">
        <v>0</v>
      </c>
      <c r="S78" s="7">
        <v>0</v>
      </c>
      <c r="T78" s="7">
        <v>0</v>
      </c>
      <c r="U78" s="7">
        <v>0</v>
      </c>
      <c r="V78" s="7">
        <v>-7138</v>
      </c>
      <c r="W78" s="7">
        <v>0</v>
      </c>
      <c r="X78" s="7">
        <v>0</v>
      </c>
      <c r="Y78" s="7">
        <v>33983</v>
      </c>
      <c r="Z78" s="7">
        <v>104295</v>
      </c>
      <c r="AA78" s="95">
        <v>1218926</v>
      </c>
      <c r="AB78" s="7">
        <v>14192445.75</v>
      </c>
      <c r="AC78" s="7">
        <v>0</v>
      </c>
      <c r="AD78" s="7">
        <v>98497</v>
      </c>
      <c r="AE78" s="7">
        <v>275503.75</v>
      </c>
      <c r="AF78" s="7">
        <v>0</v>
      </c>
      <c r="AG78" s="7">
        <v>0</v>
      </c>
      <c r="AH78" s="7">
        <v>0</v>
      </c>
      <c r="AI78" s="95">
        <v>1092683</v>
      </c>
      <c r="AJ78" s="7">
        <v>1386873.75</v>
      </c>
      <c r="AL78" s="17">
        <f t="shared" si="1"/>
        <v>2451863.75</v>
      </c>
    </row>
    <row r="79" spans="1:38" x14ac:dyDescent="0.25">
      <c r="A79" s="7">
        <v>256</v>
      </c>
      <c r="B79" s="7">
        <v>1</v>
      </c>
      <c r="C79" t="s">
        <v>130</v>
      </c>
      <c r="D79" s="7">
        <v>2635</v>
      </c>
      <c r="E79" s="7">
        <v>2889.6</v>
      </c>
      <c r="F79" s="7">
        <v>2459</v>
      </c>
      <c r="G79" s="87">
        <v>2690.2</v>
      </c>
      <c r="H79" s="7">
        <v>19202648</v>
      </c>
      <c r="I79" s="7">
        <v>52193</v>
      </c>
      <c r="J79" s="7">
        <v>1519634</v>
      </c>
      <c r="K79" s="7">
        <v>33539</v>
      </c>
      <c r="L79" s="7">
        <v>0</v>
      </c>
      <c r="M79" s="7">
        <v>0</v>
      </c>
      <c r="N79" s="7">
        <v>481504.20501161634</v>
      </c>
      <c r="O79" s="7">
        <v>608271</v>
      </c>
      <c r="P79" s="7">
        <v>237026.25</v>
      </c>
      <c r="Q79" s="7">
        <v>34973</v>
      </c>
      <c r="R79" s="7">
        <v>0</v>
      </c>
      <c r="S79" s="7">
        <v>0</v>
      </c>
      <c r="T79" s="7">
        <v>0</v>
      </c>
      <c r="U79" s="7">
        <v>40025</v>
      </c>
      <c r="V79" s="7">
        <v>-8566</v>
      </c>
      <c r="W79" s="7">
        <v>4438830</v>
      </c>
      <c r="X79" s="7">
        <v>0</v>
      </c>
      <c r="Y79" s="7">
        <v>93553</v>
      </c>
      <c r="Z79" s="7">
        <v>177019</v>
      </c>
      <c r="AA79" s="95">
        <v>1899486</v>
      </c>
      <c r="AB79" s="7">
        <v>28792229.076606039</v>
      </c>
      <c r="AC79" s="7">
        <v>0</v>
      </c>
      <c r="AD79" s="7">
        <v>440213</v>
      </c>
      <c r="AE79" s="7">
        <v>237026.25</v>
      </c>
      <c r="AF79" s="7">
        <v>0</v>
      </c>
      <c r="AG79" s="7">
        <v>4423906.88</v>
      </c>
      <c r="AH79" s="7">
        <v>0</v>
      </c>
      <c r="AI79" s="95">
        <v>1899486</v>
      </c>
      <c r="AJ79" s="7">
        <v>7048851.1299999999</v>
      </c>
      <c r="AL79" s="17">
        <f t="shared" si="1"/>
        <v>9589581.076606039</v>
      </c>
    </row>
    <row r="80" spans="1:38" x14ac:dyDescent="0.25">
      <c r="A80" s="7">
        <v>261</v>
      </c>
      <c r="B80" s="7">
        <v>1</v>
      </c>
      <c r="C80" t="s">
        <v>131</v>
      </c>
      <c r="D80" s="7">
        <v>217</v>
      </c>
      <c r="E80" s="7">
        <v>235.8</v>
      </c>
      <c r="F80" s="7">
        <v>332</v>
      </c>
      <c r="G80" s="87">
        <v>359.00000000000006</v>
      </c>
      <c r="H80" s="7">
        <v>2562542</v>
      </c>
      <c r="I80" s="7">
        <v>0</v>
      </c>
      <c r="J80" s="7">
        <v>179270</v>
      </c>
      <c r="K80" s="7">
        <v>14100</v>
      </c>
      <c r="L80" s="7">
        <v>122263</v>
      </c>
      <c r="M80" s="7">
        <v>0</v>
      </c>
      <c r="N80" s="7">
        <v>113638</v>
      </c>
      <c r="O80" s="7">
        <v>79231</v>
      </c>
      <c r="P80" s="7">
        <v>49575</v>
      </c>
      <c r="Q80" s="7">
        <v>4667</v>
      </c>
      <c r="R80" s="7">
        <v>2886</v>
      </c>
      <c r="S80" s="7">
        <v>0</v>
      </c>
      <c r="T80" s="7">
        <v>0</v>
      </c>
      <c r="U80" s="7">
        <v>0</v>
      </c>
      <c r="V80" s="7">
        <v>0</v>
      </c>
      <c r="W80" s="7">
        <v>216516</v>
      </c>
      <c r="X80" s="7">
        <v>0</v>
      </c>
      <c r="Y80" s="7">
        <v>0</v>
      </c>
      <c r="Z80" s="7">
        <v>23010</v>
      </c>
      <c r="AA80" s="95">
        <v>261654</v>
      </c>
      <c r="AB80" s="7">
        <v>3627614</v>
      </c>
      <c r="AC80" s="7">
        <v>0</v>
      </c>
      <c r="AD80" s="7">
        <v>29795</v>
      </c>
      <c r="AE80" s="7">
        <v>49575</v>
      </c>
      <c r="AF80" s="7">
        <v>2886</v>
      </c>
      <c r="AG80" s="7">
        <v>212186</v>
      </c>
      <c r="AH80" s="7">
        <v>0</v>
      </c>
      <c r="AI80" s="95">
        <v>234546</v>
      </c>
      <c r="AJ80" s="7">
        <v>514232</v>
      </c>
      <c r="AL80" s="17">
        <f t="shared" si="1"/>
        <v>1065072</v>
      </c>
    </row>
    <row r="81" spans="1:38" x14ac:dyDescent="0.25">
      <c r="A81" s="7">
        <v>264</v>
      </c>
      <c r="B81" s="7">
        <v>1</v>
      </c>
      <c r="C81" t="s">
        <v>132</v>
      </c>
      <c r="D81" s="7">
        <v>126</v>
      </c>
      <c r="E81" s="7">
        <v>138.4</v>
      </c>
      <c r="F81" s="7">
        <v>94</v>
      </c>
      <c r="G81" s="87">
        <v>102.4</v>
      </c>
      <c r="H81" s="7">
        <v>730931</v>
      </c>
      <c r="I81" s="7">
        <v>0</v>
      </c>
      <c r="J81" s="7">
        <v>92595</v>
      </c>
      <c r="K81" s="7">
        <v>14104</v>
      </c>
      <c r="L81" s="7">
        <v>49764</v>
      </c>
      <c r="M81" s="7">
        <v>275434</v>
      </c>
      <c r="N81" s="7">
        <v>58474</v>
      </c>
      <c r="O81" s="7">
        <v>24812</v>
      </c>
      <c r="P81" s="7">
        <v>5120</v>
      </c>
      <c r="Q81" s="7">
        <v>1331</v>
      </c>
      <c r="R81" s="7">
        <v>4210</v>
      </c>
      <c r="S81" s="7">
        <v>0</v>
      </c>
      <c r="T81" s="7">
        <v>0</v>
      </c>
      <c r="U81" s="7">
        <v>0</v>
      </c>
      <c r="V81" s="7">
        <v>0</v>
      </c>
      <c r="W81" s="7">
        <v>300765</v>
      </c>
      <c r="X81" s="7">
        <v>0</v>
      </c>
      <c r="Y81" s="7">
        <v>0</v>
      </c>
      <c r="Z81" s="7">
        <v>12613</v>
      </c>
      <c r="AA81" s="95">
        <v>70518</v>
      </c>
      <c r="AB81" s="7">
        <v>1644291</v>
      </c>
      <c r="AC81" s="7">
        <v>0</v>
      </c>
      <c r="AD81" s="7">
        <v>24812</v>
      </c>
      <c r="AE81" s="7">
        <v>5112</v>
      </c>
      <c r="AF81" s="7">
        <v>4204</v>
      </c>
      <c r="AG81" s="7">
        <v>53432.5</v>
      </c>
      <c r="AH81" s="7">
        <v>0</v>
      </c>
      <c r="AI81" s="95">
        <v>58383</v>
      </c>
      <c r="AJ81" s="7">
        <v>148690.5</v>
      </c>
      <c r="AL81" s="17">
        <f t="shared" si="1"/>
        <v>913360</v>
      </c>
    </row>
    <row r="82" spans="1:38" x14ac:dyDescent="0.25">
      <c r="A82" s="7">
        <v>270</v>
      </c>
      <c r="B82" s="7">
        <v>1</v>
      </c>
      <c r="C82" t="s">
        <v>133</v>
      </c>
      <c r="D82" s="7">
        <v>6862</v>
      </c>
      <c r="E82" s="7">
        <v>7500.5999999999995</v>
      </c>
      <c r="F82" s="7">
        <v>6502</v>
      </c>
      <c r="G82" s="87">
        <v>7117.2</v>
      </c>
      <c r="H82" s="7">
        <v>50802574</v>
      </c>
      <c r="I82" s="7">
        <v>440062</v>
      </c>
      <c r="J82" s="7">
        <v>5674265</v>
      </c>
      <c r="K82" s="7">
        <v>398266</v>
      </c>
      <c r="L82" s="7">
        <v>0</v>
      </c>
      <c r="M82" s="7">
        <v>0</v>
      </c>
      <c r="N82" s="7">
        <v>222207.54510099592</v>
      </c>
      <c r="O82" s="7">
        <v>1667893</v>
      </c>
      <c r="P82" s="7">
        <v>355860</v>
      </c>
      <c r="Q82" s="7">
        <v>92524</v>
      </c>
      <c r="R82" s="7">
        <v>2064</v>
      </c>
      <c r="S82" s="7">
        <v>0</v>
      </c>
      <c r="T82" s="7">
        <v>0</v>
      </c>
      <c r="U82" s="7">
        <v>0</v>
      </c>
      <c r="V82" s="7">
        <v>0</v>
      </c>
      <c r="W82" s="7">
        <v>15516279</v>
      </c>
      <c r="X82" s="7">
        <v>0</v>
      </c>
      <c r="Y82" s="7">
        <v>1015892</v>
      </c>
      <c r="Z82" s="7">
        <v>644559</v>
      </c>
      <c r="AA82" s="95">
        <v>5094064</v>
      </c>
      <c r="AB82" s="7">
        <v>81878638.923452526</v>
      </c>
      <c r="AC82" s="7">
        <v>0</v>
      </c>
      <c r="AD82" s="7">
        <v>1622677</v>
      </c>
      <c r="AE82" s="7">
        <v>355860</v>
      </c>
      <c r="AF82" s="7">
        <v>2064</v>
      </c>
      <c r="AG82" s="7">
        <v>15504029.060000001</v>
      </c>
      <c r="AH82" s="7">
        <v>0</v>
      </c>
      <c r="AI82" s="95">
        <v>5094064</v>
      </c>
      <c r="AJ82" s="7">
        <v>22637483.060000002</v>
      </c>
      <c r="AL82" s="17">
        <f t="shared" si="1"/>
        <v>31076064.923452526</v>
      </c>
    </row>
    <row r="83" spans="1:38" x14ac:dyDescent="0.25">
      <c r="A83" s="7">
        <v>271</v>
      </c>
      <c r="B83" s="7">
        <v>1</v>
      </c>
      <c r="C83" t="s">
        <v>134</v>
      </c>
      <c r="D83" s="7">
        <v>10779.84</v>
      </c>
      <c r="E83" s="7">
        <v>11817.24</v>
      </c>
      <c r="F83" s="7">
        <v>9976.84</v>
      </c>
      <c r="G83" s="87">
        <v>10986.84</v>
      </c>
      <c r="H83" s="7">
        <v>78424064</v>
      </c>
      <c r="I83" s="7">
        <v>448249</v>
      </c>
      <c r="J83" s="7">
        <v>11754501</v>
      </c>
      <c r="K83" s="7">
        <v>984635</v>
      </c>
      <c r="L83" s="7">
        <v>0</v>
      </c>
      <c r="M83" s="7">
        <v>0</v>
      </c>
      <c r="N83" s="7">
        <v>0</v>
      </c>
      <c r="O83" s="7">
        <v>2613412</v>
      </c>
      <c r="P83" s="7">
        <v>790189.5</v>
      </c>
      <c r="Q83" s="7">
        <v>142829</v>
      </c>
      <c r="R83" s="7">
        <v>0</v>
      </c>
      <c r="S83" s="7">
        <v>0</v>
      </c>
      <c r="T83" s="7">
        <v>0</v>
      </c>
      <c r="U83" s="7">
        <v>0</v>
      </c>
      <c r="V83" s="7">
        <v>-21343</v>
      </c>
      <c r="W83" s="7">
        <v>22901848</v>
      </c>
      <c r="X83" s="7">
        <v>0</v>
      </c>
      <c r="Y83" s="7">
        <v>109145</v>
      </c>
      <c r="Z83" s="7">
        <v>1040611</v>
      </c>
      <c r="AA83" s="95">
        <v>7814306</v>
      </c>
      <c r="AB83" s="7">
        <v>127142612.5</v>
      </c>
      <c r="AC83" s="7">
        <v>0</v>
      </c>
      <c r="AD83" s="7">
        <v>1811138</v>
      </c>
      <c r="AE83" s="7">
        <v>790189.5</v>
      </c>
      <c r="AF83" s="7">
        <v>0</v>
      </c>
      <c r="AG83" s="7">
        <v>22901479.140000001</v>
      </c>
      <c r="AH83" s="7">
        <v>0</v>
      </c>
      <c r="AI83" s="95">
        <v>7814306</v>
      </c>
      <c r="AJ83" s="7">
        <v>33457278.640000001</v>
      </c>
      <c r="AL83" s="17">
        <f t="shared" si="1"/>
        <v>48718548.5</v>
      </c>
    </row>
    <row r="84" spans="1:38" x14ac:dyDescent="0.25">
      <c r="A84" s="7">
        <v>272</v>
      </c>
      <c r="B84" s="7">
        <v>1</v>
      </c>
      <c r="C84" t="s">
        <v>135</v>
      </c>
      <c r="D84" s="7">
        <v>9341</v>
      </c>
      <c r="E84" s="7">
        <v>10193.599999999999</v>
      </c>
      <c r="F84" s="7">
        <v>8950</v>
      </c>
      <c r="G84" s="87">
        <v>9802.6</v>
      </c>
      <c r="H84" s="7">
        <v>69970959</v>
      </c>
      <c r="I84" s="7">
        <v>231288</v>
      </c>
      <c r="J84" s="7">
        <v>4022163</v>
      </c>
      <c r="K84" s="7">
        <v>552785</v>
      </c>
      <c r="L84" s="7">
        <v>0</v>
      </c>
      <c r="M84" s="7">
        <v>0</v>
      </c>
      <c r="N84" s="7">
        <v>79959.643566622399</v>
      </c>
      <c r="O84" s="7">
        <v>2194634</v>
      </c>
      <c r="P84" s="7">
        <v>706657.5</v>
      </c>
      <c r="Q84" s="7">
        <v>127434</v>
      </c>
      <c r="R84" s="7">
        <v>54699</v>
      </c>
      <c r="S84" s="7">
        <v>0</v>
      </c>
      <c r="T84" s="7">
        <v>0</v>
      </c>
      <c r="U84" s="7">
        <v>0</v>
      </c>
      <c r="V84" s="7">
        <v>0</v>
      </c>
      <c r="W84" s="7">
        <v>20343042</v>
      </c>
      <c r="X84" s="7">
        <v>0</v>
      </c>
      <c r="Y84" s="7">
        <v>30385</v>
      </c>
      <c r="Z84" s="7">
        <v>798102</v>
      </c>
      <c r="AA84" s="95">
        <v>7094766</v>
      </c>
      <c r="AB84" s="7">
        <v>106170809.51465464</v>
      </c>
      <c r="AC84" s="7">
        <v>0</v>
      </c>
      <c r="AD84" s="7">
        <v>1285147</v>
      </c>
      <c r="AE84" s="7">
        <v>706657.5</v>
      </c>
      <c r="AF84" s="7">
        <v>54699</v>
      </c>
      <c r="AG84" s="7">
        <v>20339916.82</v>
      </c>
      <c r="AH84" s="7">
        <v>0</v>
      </c>
      <c r="AI84" s="95">
        <v>7094766</v>
      </c>
      <c r="AJ84" s="7">
        <v>29483502.32</v>
      </c>
      <c r="AL84" s="17">
        <f t="shared" si="1"/>
        <v>36199850.514654636</v>
      </c>
    </row>
    <row r="85" spans="1:38" x14ac:dyDescent="0.25">
      <c r="A85" s="7">
        <v>273</v>
      </c>
      <c r="B85" s="7">
        <v>1</v>
      </c>
      <c r="C85" t="s">
        <v>136</v>
      </c>
      <c r="D85" s="7">
        <v>6902</v>
      </c>
      <c r="E85" s="7">
        <v>7547.9999999999991</v>
      </c>
      <c r="F85" s="7">
        <v>8563</v>
      </c>
      <c r="G85" s="87">
        <v>9359.3999999999978</v>
      </c>
      <c r="H85" s="7">
        <v>66807397</v>
      </c>
      <c r="I85" s="7">
        <v>194446</v>
      </c>
      <c r="J85" s="7">
        <v>1343199</v>
      </c>
      <c r="K85" s="7">
        <v>312800</v>
      </c>
      <c r="L85" s="7">
        <v>0</v>
      </c>
      <c r="M85" s="7">
        <v>0</v>
      </c>
      <c r="N85" s="7">
        <v>420203.35426562483</v>
      </c>
      <c r="O85" s="7">
        <v>2156313</v>
      </c>
      <c r="P85" s="7">
        <v>656320</v>
      </c>
      <c r="Q85" s="7">
        <v>121672</v>
      </c>
      <c r="R85" s="7">
        <v>0</v>
      </c>
      <c r="S85" s="7">
        <v>0</v>
      </c>
      <c r="T85" s="7">
        <v>0</v>
      </c>
      <c r="U85" s="7">
        <v>0</v>
      </c>
      <c r="V85" s="7">
        <v>0</v>
      </c>
      <c r="W85" s="7">
        <v>19874405</v>
      </c>
      <c r="X85" s="7">
        <v>0</v>
      </c>
      <c r="Y85" s="7">
        <v>0</v>
      </c>
      <c r="Z85" s="7">
        <v>837434</v>
      </c>
      <c r="AA85" s="95">
        <v>6807917</v>
      </c>
      <c r="AB85" s="7">
        <v>99298697.744218126</v>
      </c>
      <c r="AC85" s="7">
        <v>0</v>
      </c>
      <c r="AD85" s="7">
        <v>1396397</v>
      </c>
      <c r="AE85" s="7">
        <v>656320</v>
      </c>
      <c r="AF85" s="7">
        <v>0</v>
      </c>
      <c r="AG85" s="7">
        <v>19869933.030000001</v>
      </c>
      <c r="AH85" s="7">
        <v>0</v>
      </c>
      <c r="AI85" s="95">
        <v>6807917</v>
      </c>
      <c r="AJ85" s="7">
        <v>28698856.030000001</v>
      </c>
      <c r="AL85" s="17">
        <f t="shared" si="1"/>
        <v>32491300.744218126</v>
      </c>
    </row>
    <row r="86" spans="1:38" x14ac:dyDescent="0.25">
      <c r="A86" s="7">
        <v>276</v>
      </c>
      <c r="B86" s="7">
        <v>1</v>
      </c>
      <c r="C86" t="s">
        <v>137</v>
      </c>
      <c r="D86" s="7">
        <v>7230</v>
      </c>
      <c r="E86" s="7">
        <v>7925.1999999999989</v>
      </c>
      <c r="F86" s="7">
        <v>11200</v>
      </c>
      <c r="G86" s="87">
        <v>12257.199999999999</v>
      </c>
      <c r="H86" s="7">
        <v>87491894</v>
      </c>
      <c r="I86" s="7">
        <v>29679</v>
      </c>
      <c r="J86" s="7">
        <v>434379</v>
      </c>
      <c r="K86" s="7">
        <v>165153</v>
      </c>
      <c r="L86" s="7">
        <v>0</v>
      </c>
      <c r="M86" s="7">
        <v>0</v>
      </c>
      <c r="N86" s="7">
        <v>0</v>
      </c>
      <c r="O86" s="7">
        <v>2808306</v>
      </c>
      <c r="P86" s="7">
        <v>855723.75</v>
      </c>
      <c r="Q86" s="7">
        <v>159344</v>
      </c>
      <c r="R86" s="7">
        <v>18999</v>
      </c>
      <c r="S86" s="7">
        <v>0</v>
      </c>
      <c r="T86" s="7">
        <v>0</v>
      </c>
      <c r="U86" s="7">
        <v>0</v>
      </c>
      <c r="V86" s="7">
        <v>0</v>
      </c>
      <c r="W86" s="7">
        <v>26091265</v>
      </c>
      <c r="X86" s="7">
        <v>0</v>
      </c>
      <c r="Y86" s="7">
        <v>0</v>
      </c>
      <c r="Z86" s="7">
        <v>1034146</v>
      </c>
      <c r="AA86" s="95">
        <v>8874213</v>
      </c>
      <c r="AB86" s="7">
        <v>127963101.75</v>
      </c>
      <c r="AC86" s="7">
        <v>0</v>
      </c>
      <c r="AD86" s="7">
        <v>1236870</v>
      </c>
      <c r="AE86" s="7">
        <v>855723.75</v>
      </c>
      <c r="AF86" s="7">
        <v>18999</v>
      </c>
      <c r="AG86" s="7">
        <v>25938911.641893823</v>
      </c>
      <c r="AH86" s="7">
        <v>0</v>
      </c>
      <c r="AI86" s="95">
        <v>8874213</v>
      </c>
      <c r="AJ86" s="7">
        <v>36924717.391893819</v>
      </c>
      <c r="AL86" s="17">
        <f t="shared" si="1"/>
        <v>40471207.75</v>
      </c>
    </row>
    <row r="87" spans="1:38" x14ac:dyDescent="0.25">
      <c r="A87" s="7">
        <v>277</v>
      </c>
      <c r="B87" s="7">
        <v>1</v>
      </c>
      <c r="C87" t="s">
        <v>138</v>
      </c>
      <c r="D87" s="7">
        <v>2588</v>
      </c>
      <c r="E87" s="7">
        <v>2829.7999999999997</v>
      </c>
      <c r="F87" s="7">
        <v>2343</v>
      </c>
      <c r="G87" s="87">
        <v>2550.8000000000002</v>
      </c>
      <c r="H87" s="7">
        <v>18207610</v>
      </c>
      <c r="I87" s="7">
        <v>67544</v>
      </c>
      <c r="J87" s="7">
        <v>335485</v>
      </c>
      <c r="K87" s="7">
        <v>14266</v>
      </c>
      <c r="L87" s="7">
        <v>0</v>
      </c>
      <c r="M87" s="7">
        <v>0</v>
      </c>
      <c r="N87" s="7">
        <v>78443</v>
      </c>
      <c r="O87" s="7">
        <v>593045</v>
      </c>
      <c r="P87" s="7">
        <v>229523.75</v>
      </c>
      <c r="Q87" s="7">
        <v>33160</v>
      </c>
      <c r="R87" s="7">
        <v>11096</v>
      </c>
      <c r="S87" s="7">
        <v>0</v>
      </c>
      <c r="T87" s="7">
        <v>0</v>
      </c>
      <c r="U87" s="7">
        <v>0</v>
      </c>
      <c r="V87" s="7">
        <v>0</v>
      </c>
      <c r="W87" s="7">
        <v>4306618</v>
      </c>
      <c r="X87" s="7">
        <v>0</v>
      </c>
      <c r="Y87" s="7">
        <v>167516</v>
      </c>
      <c r="Z87" s="7">
        <v>200767</v>
      </c>
      <c r="AA87" s="95">
        <v>1860101</v>
      </c>
      <c r="AB87" s="7">
        <v>26091852.75</v>
      </c>
      <c r="AC87" s="7">
        <v>0</v>
      </c>
      <c r="AD87" s="7">
        <v>578022</v>
      </c>
      <c r="AE87" s="7">
        <v>229523.75</v>
      </c>
      <c r="AF87" s="7">
        <v>11096</v>
      </c>
      <c r="AG87" s="7">
        <v>4269620.8600000003</v>
      </c>
      <c r="AH87" s="7">
        <v>0</v>
      </c>
      <c r="AI87" s="95">
        <v>1860101</v>
      </c>
      <c r="AJ87" s="7">
        <v>6935041.6100000003</v>
      </c>
      <c r="AL87" s="17">
        <f t="shared" si="1"/>
        <v>7884242.75</v>
      </c>
    </row>
    <row r="88" spans="1:38" x14ac:dyDescent="0.25">
      <c r="A88" s="7">
        <v>278</v>
      </c>
      <c r="B88" s="7">
        <v>1</v>
      </c>
      <c r="C88" t="s">
        <v>139</v>
      </c>
      <c r="D88" s="7">
        <v>1949</v>
      </c>
      <c r="E88" s="7">
        <v>2134.8000000000002</v>
      </c>
      <c r="F88" s="7">
        <v>2918</v>
      </c>
      <c r="G88" s="87">
        <v>3202.6</v>
      </c>
      <c r="H88" s="7">
        <v>22860159</v>
      </c>
      <c r="I88" s="7">
        <v>25585</v>
      </c>
      <c r="J88" s="7">
        <v>126925</v>
      </c>
      <c r="K88" s="7">
        <v>26324</v>
      </c>
      <c r="L88" s="7">
        <v>0</v>
      </c>
      <c r="M88" s="7">
        <v>0</v>
      </c>
      <c r="N88" s="7">
        <v>295257.95535</v>
      </c>
      <c r="O88" s="7">
        <v>728387</v>
      </c>
      <c r="P88" s="7">
        <v>226516.25</v>
      </c>
      <c r="Q88" s="7">
        <v>41634</v>
      </c>
      <c r="R88" s="7">
        <v>2786</v>
      </c>
      <c r="S88" s="7">
        <v>0</v>
      </c>
      <c r="T88" s="7">
        <v>0</v>
      </c>
      <c r="U88" s="7">
        <v>0</v>
      </c>
      <c r="V88" s="7">
        <v>0</v>
      </c>
      <c r="W88" s="7">
        <v>6755821</v>
      </c>
      <c r="X88" s="7">
        <v>0</v>
      </c>
      <c r="Y88" s="7">
        <v>0</v>
      </c>
      <c r="Z88" s="7">
        <v>263221</v>
      </c>
      <c r="AA88" s="95">
        <v>2353290</v>
      </c>
      <c r="AB88" s="7">
        <v>33640952.146781996</v>
      </c>
      <c r="AC88" s="7">
        <v>0</v>
      </c>
      <c r="AD88" s="7">
        <v>513900</v>
      </c>
      <c r="AE88" s="7">
        <v>226516.25</v>
      </c>
      <c r="AF88" s="7">
        <v>2786</v>
      </c>
      <c r="AG88" s="7">
        <v>6693825.1856710277</v>
      </c>
      <c r="AH88" s="7">
        <v>0</v>
      </c>
      <c r="AI88" s="95">
        <v>2353290</v>
      </c>
      <c r="AJ88" s="7">
        <v>9755709.4356710277</v>
      </c>
      <c r="AL88" s="17">
        <f t="shared" si="1"/>
        <v>10780793.146781996</v>
      </c>
    </row>
    <row r="89" spans="1:38" x14ac:dyDescent="0.25">
      <c r="A89" s="7">
        <v>279</v>
      </c>
      <c r="B89" s="7">
        <v>1</v>
      </c>
      <c r="C89" t="s">
        <v>140</v>
      </c>
      <c r="D89" s="7">
        <v>25863.5</v>
      </c>
      <c r="E89" s="7">
        <v>28221.5</v>
      </c>
      <c r="F89" s="7">
        <v>20911.5</v>
      </c>
      <c r="G89" s="87">
        <v>22865.3</v>
      </c>
      <c r="H89" s="7">
        <v>163212511</v>
      </c>
      <c r="I89" s="7">
        <v>1130857</v>
      </c>
      <c r="J89" s="7">
        <v>23249809</v>
      </c>
      <c r="K89" s="7">
        <v>1546788</v>
      </c>
      <c r="L89" s="7">
        <v>0</v>
      </c>
      <c r="M89" s="7">
        <v>0</v>
      </c>
      <c r="N89" s="7">
        <v>115072.57983383088</v>
      </c>
      <c r="O89" s="7">
        <v>5234282</v>
      </c>
      <c r="P89" s="7">
        <v>1566236.25</v>
      </c>
      <c r="Q89" s="7">
        <v>297249</v>
      </c>
      <c r="R89" s="7">
        <v>749296</v>
      </c>
      <c r="S89" s="7">
        <v>0</v>
      </c>
      <c r="T89" s="7">
        <v>0</v>
      </c>
      <c r="U89" s="7">
        <v>0</v>
      </c>
      <c r="V89" s="7">
        <v>-15704</v>
      </c>
      <c r="W89" s="7">
        <v>48610942</v>
      </c>
      <c r="X89" s="7">
        <v>0</v>
      </c>
      <c r="Y89" s="7">
        <v>0</v>
      </c>
      <c r="Z89" s="7">
        <v>1841655</v>
      </c>
      <c r="AA89" s="95">
        <v>16806574</v>
      </c>
      <c r="AB89" s="7">
        <v>264038235.99151358</v>
      </c>
      <c r="AC89" s="7">
        <v>0</v>
      </c>
      <c r="AD89" s="7">
        <v>2583876</v>
      </c>
      <c r="AE89" s="7">
        <v>1566236.25</v>
      </c>
      <c r="AF89" s="7">
        <v>749296</v>
      </c>
      <c r="AG89" s="7">
        <v>48576811.100000001</v>
      </c>
      <c r="AH89" s="7">
        <v>0</v>
      </c>
      <c r="AI89" s="95">
        <v>16659621</v>
      </c>
      <c r="AJ89" s="7">
        <v>68820366.349999994</v>
      </c>
      <c r="AL89" s="17">
        <f t="shared" si="1"/>
        <v>100825724.99151358</v>
      </c>
    </row>
    <row r="90" spans="1:38" x14ac:dyDescent="0.25">
      <c r="A90" s="7">
        <v>280</v>
      </c>
      <c r="B90" s="7">
        <v>1</v>
      </c>
      <c r="C90" t="s">
        <v>141</v>
      </c>
      <c r="D90" s="7">
        <v>4704</v>
      </c>
      <c r="E90" s="7">
        <v>5145.4000000000005</v>
      </c>
      <c r="F90" s="7">
        <v>3918</v>
      </c>
      <c r="G90" s="87">
        <v>4286.8</v>
      </c>
      <c r="H90" s="7">
        <v>30599178</v>
      </c>
      <c r="I90" s="7">
        <v>890358</v>
      </c>
      <c r="J90" s="7">
        <v>6425673</v>
      </c>
      <c r="K90" s="7">
        <v>858600</v>
      </c>
      <c r="L90" s="7">
        <v>0</v>
      </c>
      <c r="M90" s="7">
        <v>0</v>
      </c>
      <c r="N90" s="7">
        <v>0</v>
      </c>
      <c r="O90" s="7">
        <v>1029409</v>
      </c>
      <c r="P90" s="7">
        <v>499960</v>
      </c>
      <c r="Q90" s="7">
        <v>55728</v>
      </c>
      <c r="R90" s="7">
        <v>0</v>
      </c>
      <c r="S90" s="7">
        <v>0</v>
      </c>
      <c r="T90" s="7">
        <v>0</v>
      </c>
      <c r="U90" s="7">
        <v>182483</v>
      </c>
      <c r="V90" s="7">
        <v>-8566</v>
      </c>
      <c r="W90" s="7">
        <v>4778067</v>
      </c>
      <c r="X90" s="7">
        <v>0</v>
      </c>
      <c r="Y90" s="7">
        <v>209495</v>
      </c>
      <c r="Z90" s="7">
        <v>390769</v>
      </c>
      <c r="AA90" s="95">
        <v>3026175</v>
      </c>
      <c r="AB90" s="7">
        <v>49014797</v>
      </c>
      <c r="AC90" s="7">
        <v>0</v>
      </c>
      <c r="AD90" s="7">
        <v>763362</v>
      </c>
      <c r="AE90" s="7">
        <v>499960</v>
      </c>
      <c r="AF90" s="7">
        <v>0</v>
      </c>
      <c r="AG90" s="7">
        <v>4777844.3600000003</v>
      </c>
      <c r="AH90" s="7">
        <v>0</v>
      </c>
      <c r="AI90" s="95">
        <v>3026175</v>
      </c>
      <c r="AJ90" s="7">
        <v>9144809.3599999994</v>
      </c>
      <c r="AL90" s="17">
        <f t="shared" si="1"/>
        <v>18415619</v>
      </c>
    </row>
    <row r="91" spans="1:38" x14ac:dyDescent="0.25">
      <c r="A91" s="7">
        <v>281</v>
      </c>
      <c r="B91" s="7">
        <v>1</v>
      </c>
      <c r="C91" t="s">
        <v>142</v>
      </c>
      <c r="D91" s="7">
        <v>13290</v>
      </c>
      <c r="E91" s="7">
        <v>14502.199999999999</v>
      </c>
      <c r="F91" s="7">
        <v>10520</v>
      </c>
      <c r="G91" s="87">
        <v>11514.599999999999</v>
      </c>
      <c r="H91" s="7">
        <v>82191215</v>
      </c>
      <c r="I91" s="7">
        <v>214914</v>
      </c>
      <c r="J91" s="7">
        <v>18500297</v>
      </c>
      <c r="K91" s="7">
        <v>978499</v>
      </c>
      <c r="L91" s="7">
        <v>0</v>
      </c>
      <c r="M91" s="7">
        <v>0</v>
      </c>
      <c r="N91" s="7">
        <v>353102.85786729446</v>
      </c>
      <c r="O91" s="7">
        <v>2727789</v>
      </c>
      <c r="P91" s="7">
        <v>822243.75</v>
      </c>
      <c r="Q91" s="7">
        <v>149690</v>
      </c>
      <c r="R91" s="7">
        <v>222117</v>
      </c>
      <c r="S91" s="7">
        <v>0</v>
      </c>
      <c r="T91" s="7">
        <v>0</v>
      </c>
      <c r="U91" s="7">
        <v>14672</v>
      </c>
      <c r="V91" s="7">
        <v>0</v>
      </c>
      <c r="W91" s="7">
        <v>23907879</v>
      </c>
      <c r="X91" s="7">
        <v>0</v>
      </c>
      <c r="Y91" s="7">
        <v>628486</v>
      </c>
      <c r="Z91" s="7">
        <v>1082465</v>
      </c>
      <c r="AA91" s="95">
        <v>8336570</v>
      </c>
      <c r="AB91" s="7">
        <v>139960450.23609099</v>
      </c>
      <c r="AC91" s="7">
        <v>0</v>
      </c>
      <c r="AD91" s="7">
        <v>1520469</v>
      </c>
      <c r="AE91" s="7">
        <v>822243.75</v>
      </c>
      <c r="AF91" s="7">
        <v>222117</v>
      </c>
      <c r="AG91" s="7">
        <v>23907441.52</v>
      </c>
      <c r="AH91" s="7">
        <v>0</v>
      </c>
      <c r="AI91" s="95">
        <v>8336570</v>
      </c>
      <c r="AJ91" s="7">
        <v>34589655.269999996</v>
      </c>
      <c r="AL91" s="17">
        <f t="shared" si="1"/>
        <v>57769235.236090988</v>
      </c>
    </row>
    <row r="92" spans="1:38" x14ac:dyDescent="0.25">
      <c r="A92" s="7">
        <v>282</v>
      </c>
      <c r="B92" s="7">
        <v>1</v>
      </c>
      <c r="C92" t="s">
        <v>143</v>
      </c>
      <c r="D92" s="7">
        <v>1389</v>
      </c>
      <c r="E92" s="7">
        <v>1516.8000000000002</v>
      </c>
      <c r="F92" s="7">
        <v>1818</v>
      </c>
      <c r="G92" s="87">
        <v>2013.6000000000001</v>
      </c>
      <c r="H92" s="7">
        <v>14373077</v>
      </c>
      <c r="I92" s="7">
        <v>12281</v>
      </c>
      <c r="J92" s="7">
        <v>656671</v>
      </c>
      <c r="K92" s="7">
        <v>95072</v>
      </c>
      <c r="L92" s="7">
        <v>0</v>
      </c>
      <c r="M92" s="7">
        <v>0</v>
      </c>
      <c r="N92" s="7">
        <v>0</v>
      </c>
      <c r="O92" s="7">
        <v>475195</v>
      </c>
      <c r="P92" s="7">
        <v>251715</v>
      </c>
      <c r="Q92" s="7">
        <v>26177</v>
      </c>
      <c r="R92" s="7">
        <v>5940</v>
      </c>
      <c r="S92" s="7">
        <v>0</v>
      </c>
      <c r="T92" s="7">
        <v>0</v>
      </c>
      <c r="U92" s="7">
        <v>0</v>
      </c>
      <c r="V92" s="7">
        <v>0</v>
      </c>
      <c r="W92" s="7">
        <v>1872366</v>
      </c>
      <c r="X92" s="7">
        <v>0</v>
      </c>
      <c r="Y92" s="7">
        <v>0</v>
      </c>
      <c r="Z92" s="7">
        <v>145404</v>
      </c>
      <c r="AA92" s="95">
        <v>1455819</v>
      </c>
      <c r="AB92" s="7">
        <v>19371744</v>
      </c>
      <c r="AC92" s="7">
        <v>0</v>
      </c>
      <c r="AD92" s="7">
        <v>156293</v>
      </c>
      <c r="AE92" s="7">
        <v>251715</v>
      </c>
      <c r="AF92" s="7">
        <v>5940</v>
      </c>
      <c r="AG92" s="7">
        <v>1872366</v>
      </c>
      <c r="AH92" s="7">
        <v>0</v>
      </c>
      <c r="AI92" s="95">
        <v>1455819</v>
      </c>
      <c r="AJ92" s="7">
        <v>3744160</v>
      </c>
      <c r="AL92" s="17">
        <f t="shared" si="1"/>
        <v>4998667</v>
      </c>
    </row>
    <row r="93" spans="1:38" x14ac:dyDescent="0.25">
      <c r="A93" s="7">
        <v>283</v>
      </c>
      <c r="B93" s="7">
        <v>1</v>
      </c>
      <c r="C93" t="s">
        <v>605</v>
      </c>
      <c r="D93" s="7">
        <v>4476</v>
      </c>
      <c r="E93" s="7">
        <v>4903</v>
      </c>
      <c r="F93" s="7">
        <v>4476</v>
      </c>
      <c r="G93" s="87">
        <v>4903</v>
      </c>
      <c r="H93" s="7">
        <v>34997614</v>
      </c>
      <c r="I93" s="7">
        <v>460530</v>
      </c>
      <c r="J93" s="7">
        <v>3160460</v>
      </c>
      <c r="K93" s="7">
        <v>303351</v>
      </c>
      <c r="L93" s="7">
        <v>0</v>
      </c>
      <c r="M93" s="7">
        <v>0</v>
      </c>
      <c r="N93" s="7">
        <v>0</v>
      </c>
      <c r="O93" s="7">
        <v>1163165</v>
      </c>
      <c r="P93" s="7">
        <v>245150</v>
      </c>
      <c r="Q93" s="7">
        <v>63739</v>
      </c>
      <c r="R93" s="7">
        <v>107278</v>
      </c>
      <c r="S93" s="7">
        <v>0</v>
      </c>
      <c r="T93" s="7">
        <v>0</v>
      </c>
      <c r="U93" s="7">
        <v>0</v>
      </c>
      <c r="V93" s="7">
        <v>0</v>
      </c>
      <c r="W93" s="7">
        <v>10752916</v>
      </c>
      <c r="X93" s="7">
        <v>0</v>
      </c>
      <c r="Y93" s="7">
        <v>34783</v>
      </c>
      <c r="Z93" s="7">
        <v>483737</v>
      </c>
      <c r="AA93" s="95">
        <v>3549772</v>
      </c>
      <c r="AB93" s="7">
        <v>55322495</v>
      </c>
      <c r="AC93" s="7">
        <v>0</v>
      </c>
      <c r="AD93" s="7">
        <v>906012</v>
      </c>
      <c r="AE93" s="7">
        <v>245150</v>
      </c>
      <c r="AF93" s="7">
        <v>107278</v>
      </c>
      <c r="AG93" s="7">
        <v>10751979.25</v>
      </c>
      <c r="AH93" s="7">
        <v>0</v>
      </c>
      <c r="AI93" s="95">
        <v>3549772</v>
      </c>
      <c r="AJ93" s="7">
        <v>15560191.25</v>
      </c>
      <c r="AL93" s="17">
        <f t="shared" si="1"/>
        <v>20324881</v>
      </c>
    </row>
    <row r="94" spans="1:38" x14ac:dyDescent="0.25">
      <c r="A94" s="7">
        <v>284</v>
      </c>
      <c r="B94" s="7">
        <v>1</v>
      </c>
      <c r="C94" t="s">
        <v>145</v>
      </c>
      <c r="D94" s="7">
        <v>12042</v>
      </c>
      <c r="E94" s="7">
        <v>13152.800000000001</v>
      </c>
      <c r="F94" s="7">
        <v>11923</v>
      </c>
      <c r="G94" s="87">
        <v>13022.599999999999</v>
      </c>
      <c r="H94" s="7">
        <v>92955319</v>
      </c>
      <c r="I94" s="7">
        <v>307020</v>
      </c>
      <c r="J94" s="7">
        <v>1339860</v>
      </c>
      <c r="K94" s="7">
        <v>211568</v>
      </c>
      <c r="L94" s="7">
        <v>0</v>
      </c>
      <c r="M94" s="7">
        <v>0</v>
      </c>
      <c r="N94" s="7">
        <v>768633.91353052971</v>
      </c>
      <c r="O94" s="7">
        <v>2889099</v>
      </c>
      <c r="P94" s="7">
        <v>932306.25</v>
      </c>
      <c r="Q94" s="7">
        <v>169294</v>
      </c>
      <c r="R94" s="7">
        <v>15367</v>
      </c>
      <c r="S94" s="7">
        <v>0</v>
      </c>
      <c r="T94" s="7">
        <v>0</v>
      </c>
      <c r="U94" s="7">
        <v>0</v>
      </c>
      <c r="V94" s="7">
        <v>0</v>
      </c>
      <c r="W94" s="7">
        <v>27223224</v>
      </c>
      <c r="X94" s="7">
        <v>0</v>
      </c>
      <c r="Y94" s="7">
        <v>0</v>
      </c>
      <c r="Z94" s="7">
        <v>1193023</v>
      </c>
      <c r="AA94" s="95">
        <v>9569542</v>
      </c>
      <c r="AB94" s="7">
        <v>137064131.88503587</v>
      </c>
      <c r="AC94" s="7">
        <v>0</v>
      </c>
      <c r="AD94" s="7">
        <v>1895609</v>
      </c>
      <c r="AE94" s="7">
        <v>932306.25</v>
      </c>
      <c r="AF94" s="7">
        <v>15367</v>
      </c>
      <c r="AG94" s="7">
        <v>27193488.359999999</v>
      </c>
      <c r="AH94" s="7">
        <v>0</v>
      </c>
      <c r="AI94" s="95">
        <v>9569542</v>
      </c>
      <c r="AJ94" s="7">
        <v>39465132.609999999</v>
      </c>
      <c r="AL94" s="17">
        <f t="shared" si="1"/>
        <v>44108812.885035872</v>
      </c>
    </row>
    <row r="95" spans="1:38" x14ac:dyDescent="0.25">
      <c r="A95" s="7">
        <v>286</v>
      </c>
      <c r="B95" s="7">
        <v>1</v>
      </c>
      <c r="C95" t="s">
        <v>146</v>
      </c>
      <c r="D95" s="7">
        <v>1715</v>
      </c>
      <c r="E95" s="7">
        <v>1867</v>
      </c>
      <c r="F95" s="7">
        <v>2106</v>
      </c>
      <c r="G95" s="87">
        <v>2341.4</v>
      </c>
      <c r="H95" s="7">
        <v>16712913</v>
      </c>
      <c r="I95" s="7">
        <v>315207</v>
      </c>
      <c r="J95" s="7">
        <v>5783242</v>
      </c>
      <c r="K95" s="7">
        <v>286200</v>
      </c>
      <c r="L95" s="7">
        <v>0</v>
      </c>
      <c r="M95" s="7">
        <v>0</v>
      </c>
      <c r="N95" s="7">
        <v>0</v>
      </c>
      <c r="O95" s="7">
        <v>525708</v>
      </c>
      <c r="P95" s="7">
        <v>364700</v>
      </c>
      <c r="Q95" s="7">
        <v>30438</v>
      </c>
      <c r="R95" s="7">
        <v>34255</v>
      </c>
      <c r="S95" s="7">
        <v>0</v>
      </c>
      <c r="T95" s="7">
        <v>0</v>
      </c>
      <c r="U95" s="7">
        <v>0</v>
      </c>
      <c r="V95" s="7">
        <v>0</v>
      </c>
      <c r="W95" s="7">
        <v>587668</v>
      </c>
      <c r="X95" s="7">
        <v>0</v>
      </c>
      <c r="Y95" s="7">
        <v>0</v>
      </c>
      <c r="Z95" s="7">
        <v>201172</v>
      </c>
      <c r="AA95" s="95">
        <v>1694450</v>
      </c>
      <c r="AB95" s="7">
        <v>26536677</v>
      </c>
      <c r="AC95" s="7">
        <v>0</v>
      </c>
      <c r="AD95" s="7">
        <v>122408</v>
      </c>
      <c r="AE95" s="7">
        <v>337926</v>
      </c>
      <c r="AF95" s="7">
        <v>31740</v>
      </c>
      <c r="AG95" s="7">
        <v>489784</v>
      </c>
      <c r="AH95" s="7">
        <v>0</v>
      </c>
      <c r="AI95" s="95">
        <v>1347588</v>
      </c>
      <c r="AJ95" s="7">
        <v>2278927</v>
      </c>
      <c r="AL95" s="17">
        <f t="shared" si="1"/>
        <v>9823764</v>
      </c>
    </row>
    <row r="96" spans="1:38" x14ac:dyDescent="0.25">
      <c r="A96" s="7">
        <v>294</v>
      </c>
      <c r="B96" s="7">
        <v>1</v>
      </c>
      <c r="C96" t="s">
        <v>147</v>
      </c>
      <c r="D96" s="7">
        <v>407</v>
      </c>
      <c r="E96" s="7">
        <v>445.6</v>
      </c>
      <c r="F96" s="7">
        <v>1740</v>
      </c>
      <c r="G96" s="87">
        <v>1953.2499999999998</v>
      </c>
      <c r="H96" s="7">
        <v>13942299</v>
      </c>
      <c r="I96" s="7">
        <v>0</v>
      </c>
      <c r="J96" s="7">
        <v>3295007</v>
      </c>
      <c r="K96" s="7">
        <v>14584</v>
      </c>
      <c r="L96" s="7">
        <v>0</v>
      </c>
      <c r="M96" s="7">
        <v>0</v>
      </c>
      <c r="N96" s="7">
        <v>557291</v>
      </c>
      <c r="O96" s="7">
        <v>473663</v>
      </c>
      <c r="P96" s="7">
        <v>325328</v>
      </c>
      <c r="Q96" s="7">
        <v>25392</v>
      </c>
      <c r="R96" s="7">
        <v>38284</v>
      </c>
      <c r="S96" s="7">
        <v>0</v>
      </c>
      <c r="T96" s="7">
        <v>0</v>
      </c>
      <c r="U96" s="7">
        <v>0</v>
      </c>
      <c r="V96" s="7">
        <v>0</v>
      </c>
      <c r="W96" s="7">
        <v>0</v>
      </c>
      <c r="X96" s="7">
        <v>0</v>
      </c>
      <c r="Y96" s="7">
        <v>237881</v>
      </c>
      <c r="Z96" s="7">
        <v>166834</v>
      </c>
      <c r="AA96" s="95">
        <v>1414153</v>
      </c>
      <c r="AB96" s="7">
        <v>20490716</v>
      </c>
      <c r="AC96" s="7">
        <v>0</v>
      </c>
      <c r="AD96" s="7">
        <v>45735</v>
      </c>
      <c r="AE96" s="7">
        <v>273354</v>
      </c>
      <c r="AF96" s="7">
        <v>32168</v>
      </c>
      <c r="AG96" s="7">
        <v>0</v>
      </c>
      <c r="AH96" s="7">
        <v>0</v>
      </c>
      <c r="AI96" s="95">
        <v>1074558</v>
      </c>
      <c r="AJ96" s="7">
        <v>1332470</v>
      </c>
      <c r="AL96" s="17">
        <f t="shared" si="1"/>
        <v>6548417</v>
      </c>
    </row>
    <row r="97" spans="1:38" x14ac:dyDescent="0.25">
      <c r="A97" s="7">
        <v>297</v>
      </c>
      <c r="B97" s="7">
        <v>1</v>
      </c>
      <c r="C97" t="s">
        <v>148</v>
      </c>
      <c r="D97" s="7">
        <v>332</v>
      </c>
      <c r="E97" s="7">
        <v>360.20000000000005</v>
      </c>
      <c r="F97" s="7">
        <v>351</v>
      </c>
      <c r="G97" s="87">
        <v>381.6</v>
      </c>
      <c r="H97" s="7">
        <v>2723861</v>
      </c>
      <c r="I97" s="7">
        <v>0</v>
      </c>
      <c r="J97" s="7">
        <v>158987</v>
      </c>
      <c r="K97" s="7">
        <v>14086</v>
      </c>
      <c r="L97" s="7">
        <v>125073</v>
      </c>
      <c r="M97" s="7">
        <v>0</v>
      </c>
      <c r="N97" s="7">
        <v>90126</v>
      </c>
      <c r="O97" s="7">
        <v>91274</v>
      </c>
      <c r="P97" s="7">
        <v>47071.25</v>
      </c>
      <c r="Q97" s="7">
        <v>4961</v>
      </c>
      <c r="R97" s="7">
        <v>0</v>
      </c>
      <c r="S97" s="7">
        <v>0</v>
      </c>
      <c r="T97" s="7">
        <v>0</v>
      </c>
      <c r="U97" s="7">
        <v>0</v>
      </c>
      <c r="V97" s="7">
        <v>0</v>
      </c>
      <c r="W97" s="7">
        <v>350118</v>
      </c>
      <c r="X97" s="7">
        <v>0</v>
      </c>
      <c r="Y97" s="7">
        <v>0</v>
      </c>
      <c r="Z97" s="7">
        <v>27659</v>
      </c>
      <c r="AA97" s="95">
        <v>280333</v>
      </c>
      <c r="AB97" s="7">
        <v>3909494.25</v>
      </c>
      <c r="AC97" s="7">
        <v>0</v>
      </c>
      <c r="AD97" s="7">
        <v>33332</v>
      </c>
      <c r="AE97" s="7">
        <v>33556</v>
      </c>
      <c r="AF97" s="7">
        <v>0</v>
      </c>
      <c r="AG97" s="7">
        <v>287138</v>
      </c>
      <c r="AH97" s="7">
        <v>0</v>
      </c>
      <c r="AI97" s="95">
        <v>159952</v>
      </c>
      <c r="AJ97" s="7">
        <v>516665</v>
      </c>
      <c r="AL97" s="17">
        <f t="shared" si="1"/>
        <v>1185633.25</v>
      </c>
    </row>
    <row r="98" spans="1:38" x14ac:dyDescent="0.25">
      <c r="A98" s="7">
        <v>299</v>
      </c>
      <c r="B98" s="7">
        <v>1</v>
      </c>
      <c r="C98" t="s">
        <v>149</v>
      </c>
      <c r="D98" s="7">
        <v>754</v>
      </c>
      <c r="E98" s="7">
        <v>833.8</v>
      </c>
      <c r="F98" s="7">
        <v>701</v>
      </c>
      <c r="G98" s="87">
        <v>777.4</v>
      </c>
      <c r="H98" s="7">
        <v>5549081</v>
      </c>
      <c r="I98" s="7">
        <v>0</v>
      </c>
      <c r="J98" s="7">
        <v>240055</v>
      </c>
      <c r="K98" s="7">
        <v>14093</v>
      </c>
      <c r="L98" s="7">
        <v>80440</v>
      </c>
      <c r="M98" s="7">
        <v>0</v>
      </c>
      <c r="N98" s="7">
        <v>220897.09276797401</v>
      </c>
      <c r="O98" s="7">
        <v>171894</v>
      </c>
      <c r="P98" s="7">
        <v>113007.5</v>
      </c>
      <c r="Q98" s="7">
        <v>10106</v>
      </c>
      <c r="R98" s="7">
        <v>0</v>
      </c>
      <c r="S98" s="7">
        <v>0</v>
      </c>
      <c r="T98" s="7">
        <v>0</v>
      </c>
      <c r="U98" s="7">
        <v>0</v>
      </c>
      <c r="V98" s="7">
        <v>0</v>
      </c>
      <c r="W98" s="7">
        <v>357604</v>
      </c>
      <c r="X98" s="7">
        <v>0</v>
      </c>
      <c r="Y98" s="7">
        <v>57171</v>
      </c>
      <c r="Z98" s="7">
        <v>53190</v>
      </c>
      <c r="AA98" s="95">
        <v>550095</v>
      </c>
      <c r="AB98" s="7">
        <v>7420232.2282393463</v>
      </c>
      <c r="AC98" s="7">
        <v>0</v>
      </c>
      <c r="AD98" s="7">
        <v>68498</v>
      </c>
      <c r="AE98" s="7">
        <v>104689</v>
      </c>
      <c r="AF98" s="7">
        <v>0</v>
      </c>
      <c r="AG98" s="7">
        <v>297976</v>
      </c>
      <c r="AH98" s="7">
        <v>0</v>
      </c>
      <c r="AI98" s="95">
        <v>451790</v>
      </c>
      <c r="AJ98" s="7">
        <v>901729</v>
      </c>
      <c r="AL98" s="17">
        <f t="shared" si="1"/>
        <v>1871151.2282393463</v>
      </c>
    </row>
    <row r="99" spans="1:38" x14ac:dyDescent="0.25">
      <c r="A99" s="7">
        <v>300</v>
      </c>
      <c r="B99" s="7">
        <v>1</v>
      </c>
      <c r="C99" t="s">
        <v>150</v>
      </c>
      <c r="D99" s="7">
        <v>950</v>
      </c>
      <c r="E99" s="7">
        <v>1046.2</v>
      </c>
      <c r="F99" s="7">
        <v>1053</v>
      </c>
      <c r="G99" s="87">
        <v>1164.6000000000001</v>
      </c>
      <c r="H99" s="7">
        <v>8312915</v>
      </c>
      <c r="I99" s="7">
        <v>0</v>
      </c>
      <c r="J99" s="7">
        <v>235205</v>
      </c>
      <c r="K99" s="7">
        <v>14082</v>
      </c>
      <c r="L99" s="7">
        <v>0</v>
      </c>
      <c r="M99" s="7">
        <v>0</v>
      </c>
      <c r="N99" s="7">
        <v>178789</v>
      </c>
      <c r="O99" s="7">
        <v>269049</v>
      </c>
      <c r="P99" s="7">
        <v>138140</v>
      </c>
      <c r="Q99" s="7">
        <v>15140</v>
      </c>
      <c r="R99" s="7">
        <v>0</v>
      </c>
      <c r="S99" s="7">
        <v>0</v>
      </c>
      <c r="T99" s="7">
        <v>0</v>
      </c>
      <c r="U99" s="7">
        <v>45993</v>
      </c>
      <c r="V99" s="7">
        <v>0</v>
      </c>
      <c r="W99" s="7">
        <v>1183164</v>
      </c>
      <c r="X99" s="7">
        <v>0</v>
      </c>
      <c r="Y99" s="7">
        <v>20390</v>
      </c>
      <c r="Z99" s="7">
        <v>75461</v>
      </c>
      <c r="AA99" s="95">
        <v>843170</v>
      </c>
      <c r="AB99" s="7">
        <v>11331498</v>
      </c>
      <c r="AC99" s="7">
        <v>0</v>
      </c>
      <c r="AD99" s="7">
        <v>95989</v>
      </c>
      <c r="AE99" s="7">
        <v>138140</v>
      </c>
      <c r="AF99" s="7">
        <v>0</v>
      </c>
      <c r="AG99" s="7">
        <v>1183164</v>
      </c>
      <c r="AH99" s="7">
        <v>0</v>
      </c>
      <c r="AI99" s="95">
        <v>843170</v>
      </c>
      <c r="AJ99" s="7">
        <v>2204661</v>
      </c>
      <c r="AL99" s="17">
        <f t="shared" si="1"/>
        <v>3018583</v>
      </c>
    </row>
    <row r="100" spans="1:38" x14ac:dyDescent="0.25">
      <c r="A100" s="7">
        <v>306</v>
      </c>
      <c r="B100" s="7">
        <v>1</v>
      </c>
      <c r="C100" t="s">
        <v>151</v>
      </c>
      <c r="D100" s="7">
        <v>176.45</v>
      </c>
      <c r="E100" s="7">
        <v>191.45000000000002</v>
      </c>
      <c r="F100" s="7">
        <v>314.45</v>
      </c>
      <c r="G100" s="87">
        <v>345.85</v>
      </c>
      <c r="H100" s="7">
        <v>2468677</v>
      </c>
      <c r="I100" s="7">
        <v>0</v>
      </c>
      <c r="J100" s="7">
        <v>528234</v>
      </c>
      <c r="K100" s="7">
        <v>0</v>
      </c>
      <c r="L100" s="7">
        <v>120362</v>
      </c>
      <c r="M100" s="7">
        <v>36171</v>
      </c>
      <c r="N100" s="7">
        <v>173043.8247103013</v>
      </c>
      <c r="O100" s="7">
        <v>76808</v>
      </c>
      <c r="P100" s="7">
        <v>57098</v>
      </c>
      <c r="Q100" s="7">
        <v>4496</v>
      </c>
      <c r="R100" s="7">
        <v>17296</v>
      </c>
      <c r="S100" s="7">
        <v>0</v>
      </c>
      <c r="T100" s="7">
        <v>0</v>
      </c>
      <c r="U100" s="7">
        <v>0</v>
      </c>
      <c r="V100" s="7">
        <v>0</v>
      </c>
      <c r="W100" s="7">
        <v>0</v>
      </c>
      <c r="X100" s="7">
        <v>0</v>
      </c>
      <c r="Y100" s="7">
        <v>21189</v>
      </c>
      <c r="Z100" s="7">
        <v>24229</v>
      </c>
      <c r="AA100" s="95">
        <v>250395</v>
      </c>
      <c r="AB100" s="7">
        <v>3769622.4288493567</v>
      </c>
      <c r="AC100" s="7">
        <v>0</v>
      </c>
      <c r="AD100" s="7">
        <v>32785</v>
      </c>
      <c r="AE100" s="7">
        <v>57098</v>
      </c>
      <c r="AF100" s="7">
        <v>17296</v>
      </c>
      <c r="AG100" s="7">
        <v>0</v>
      </c>
      <c r="AH100" s="7">
        <v>0</v>
      </c>
      <c r="AI100" s="95">
        <v>250395</v>
      </c>
      <c r="AJ100" s="7">
        <v>345457</v>
      </c>
      <c r="AL100" s="17">
        <f t="shared" si="1"/>
        <v>1300945.4288493567</v>
      </c>
    </row>
    <row r="101" spans="1:38" x14ac:dyDescent="0.25">
      <c r="A101" s="7">
        <v>308</v>
      </c>
      <c r="B101" s="7">
        <v>1</v>
      </c>
      <c r="C101" t="s">
        <v>152</v>
      </c>
      <c r="D101" s="7">
        <v>358.2</v>
      </c>
      <c r="E101" s="7">
        <v>388.8</v>
      </c>
      <c r="F101" s="7">
        <v>615.20000000000005</v>
      </c>
      <c r="G101" s="87">
        <v>672.6</v>
      </c>
      <c r="H101" s="7">
        <v>4801019</v>
      </c>
      <c r="I101" s="7">
        <v>12281</v>
      </c>
      <c r="J101" s="7">
        <v>654907</v>
      </c>
      <c r="K101" s="7">
        <v>0</v>
      </c>
      <c r="L101" s="7">
        <v>109540</v>
      </c>
      <c r="M101" s="7">
        <v>0</v>
      </c>
      <c r="N101" s="7">
        <v>195572.72180562501</v>
      </c>
      <c r="O101" s="7">
        <v>148941</v>
      </c>
      <c r="P101" s="7">
        <v>110858.75</v>
      </c>
      <c r="Q101" s="7">
        <v>8744</v>
      </c>
      <c r="R101" s="7">
        <v>37457</v>
      </c>
      <c r="S101" s="7">
        <v>0</v>
      </c>
      <c r="T101" s="7">
        <v>0</v>
      </c>
      <c r="U101" s="7">
        <v>0</v>
      </c>
      <c r="V101" s="7">
        <v>0</v>
      </c>
      <c r="W101" s="7">
        <v>0</v>
      </c>
      <c r="X101" s="7">
        <v>0</v>
      </c>
      <c r="Y101" s="7">
        <v>0</v>
      </c>
      <c r="Z101" s="7">
        <v>51115</v>
      </c>
      <c r="AA101" s="95">
        <v>487252</v>
      </c>
      <c r="AB101" s="7">
        <v>6612719.045338925</v>
      </c>
      <c r="AC101" s="7">
        <v>0</v>
      </c>
      <c r="AD101" s="7">
        <v>72470</v>
      </c>
      <c r="AE101" s="7">
        <v>110858.75</v>
      </c>
      <c r="AF101" s="7">
        <v>37457</v>
      </c>
      <c r="AG101" s="7">
        <v>-77584.597212506807</v>
      </c>
      <c r="AH101" s="7">
        <v>0</v>
      </c>
      <c r="AI101" s="95">
        <v>487252</v>
      </c>
      <c r="AJ101" s="7">
        <v>607932.15278749319</v>
      </c>
      <c r="AL101" s="17">
        <f t="shared" si="1"/>
        <v>1811700.045338925</v>
      </c>
    </row>
    <row r="102" spans="1:38" x14ac:dyDescent="0.25">
      <c r="A102" s="7">
        <v>309</v>
      </c>
      <c r="B102" s="7">
        <v>1</v>
      </c>
      <c r="C102" t="s">
        <v>153</v>
      </c>
      <c r="D102" s="7">
        <v>1775.61</v>
      </c>
      <c r="E102" s="7">
        <v>1935.2099999999998</v>
      </c>
      <c r="F102" s="7">
        <v>1649.61</v>
      </c>
      <c r="G102" s="87">
        <v>1797.81</v>
      </c>
      <c r="H102" s="7">
        <v>12832768</v>
      </c>
      <c r="I102" s="7">
        <v>75732</v>
      </c>
      <c r="J102" s="7">
        <v>2379132</v>
      </c>
      <c r="K102" s="7">
        <v>14244</v>
      </c>
      <c r="L102" s="7">
        <v>0</v>
      </c>
      <c r="M102" s="7">
        <v>0</v>
      </c>
      <c r="N102" s="7">
        <v>541611.2020065051</v>
      </c>
      <c r="O102" s="7">
        <v>406350</v>
      </c>
      <c r="P102" s="7">
        <v>301133.5</v>
      </c>
      <c r="Q102" s="7">
        <v>23372</v>
      </c>
      <c r="R102" s="7">
        <v>0</v>
      </c>
      <c r="S102" s="7">
        <v>0</v>
      </c>
      <c r="T102" s="7">
        <v>0</v>
      </c>
      <c r="U102" s="7">
        <v>0</v>
      </c>
      <c r="V102" s="7">
        <v>0</v>
      </c>
      <c r="W102" s="7">
        <v>0</v>
      </c>
      <c r="X102" s="7">
        <v>0</v>
      </c>
      <c r="Y102" s="7">
        <v>0</v>
      </c>
      <c r="Z102" s="7">
        <v>121927</v>
      </c>
      <c r="AA102" s="95">
        <v>1278881</v>
      </c>
      <c r="AB102" s="7">
        <v>17967463.605043381</v>
      </c>
      <c r="AC102" s="7">
        <v>0</v>
      </c>
      <c r="AD102" s="7">
        <v>275072</v>
      </c>
      <c r="AE102" s="7">
        <v>301133.5</v>
      </c>
      <c r="AF102" s="7">
        <v>0</v>
      </c>
      <c r="AG102" s="7">
        <v>0</v>
      </c>
      <c r="AH102" s="7">
        <v>0</v>
      </c>
      <c r="AI102" s="95">
        <v>1278881</v>
      </c>
      <c r="AJ102" s="7">
        <v>1756489.5</v>
      </c>
      <c r="AL102" s="17">
        <f t="shared" si="1"/>
        <v>5134695.6050433815</v>
      </c>
    </row>
    <row r="103" spans="1:38" x14ac:dyDescent="0.25">
      <c r="A103" s="7">
        <v>314</v>
      </c>
      <c r="B103" s="7">
        <v>1</v>
      </c>
      <c r="C103" t="s">
        <v>154</v>
      </c>
      <c r="D103" s="7">
        <v>903</v>
      </c>
      <c r="E103" s="7">
        <v>986</v>
      </c>
      <c r="F103" s="7">
        <v>755</v>
      </c>
      <c r="G103" s="87">
        <v>827</v>
      </c>
      <c r="H103" s="7">
        <v>5903126</v>
      </c>
      <c r="I103" s="7">
        <v>0</v>
      </c>
      <c r="J103" s="7">
        <v>776856</v>
      </c>
      <c r="K103" s="7">
        <v>14083</v>
      </c>
      <c r="L103" s="7">
        <v>62328</v>
      </c>
      <c r="M103" s="7">
        <v>0</v>
      </c>
      <c r="N103" s="7">
        <v>191473.36237500003</v>
      </c>
      <c r="O103" s="7">
        <v>190587</v>
      </c>
      <c r="P103" s="7">
        <v>120217.5</v>
      </c>
      <c r="Q103" s="7">
        <v>10751</v>
      </c>
      <c r="R103" s="7">
        <v>0</v>
      </c>
      <c r="S103" s="7">
        <v>0</v>
      </c>
      <c r="T103" s="7">
        <v>0</v>
      </c>
      <c r="U103" s="7">
        <v>0</v>
      </c>
      <c r="V103" s="7">
        <v>0</v>
      </c>
      <c r="W103" s="7">
        <v>380420</v>
      </c>
      <c r="X103" s="7">
        <v>0</v>
      </c>
      <c r="Y103" s="7">
        <v>4398</v>
      </c>
      <c r="Z103" s="7">
        <v>48050</v>
      </c>
      <c r="AA103" s="95">
        <v>595128</v>
      </c>
      <c r="AB103" s="7">
        <v>8280793.2084349999</v>
      </c>
      <c r="AC103" s="7">
        <v>0</v>
      </c>
      <c r="AD103" s="7">
        <v>65480</v>
      </c>
      <c r="AE103" s="7">
        <v>114025</v>
      </c>
      <c r="AF103" s="7">
        <v>0</v>
      </c>
      <c r="AG103" s="7">
        <v>324551</v>
      </c>
      <c r="AH103" s="7">
        <v>0</v>
      </c>
      <c r="AI103" s="95">
        <v>518890</v>
      </c>
      <c r="AJ103" s="7">
        <v>973021</v>
      </c>
      <c r="AL103" s="17">
        <f t="shared" si="1"/>
        <v>2377667.2084349999</v>
      </c>
    </row>
    <row r="104" spans="1:38" x14ac:dyDescent="0.25">
      <c r="A104" s="7">
        <v>316</v>
      </c>
      <c r="B104" s="7">
        <v>1</v>
      </c>
      <c r="C104" t="s">
        <v>155</v>
      </c>
      <c r="D104" s="7">
        <v>1311</v>
      </c>
      <c r="E104" s="7">
        <v>1435.4</v>
      </c>
      <c r="F104" s="7">
        <v>1026</v>
      </c>
      <c r="G104" s="87">
        <v>1120</v>
      </c>
      <c r="H104" s="7">
        <v>7994560</v>
      </c>
      <c r="I104" s="7">
        <v>0</v>
      </c>
      <c r="J104" s="7">
        <v>1405685</v>
      </c>
      <c r="K104" s="7">
        <v>0</v>
      </c>
      <c r="L104" s="7">
        <v>0</v>
      </c>
      <c r="M104" s="7">
        <v>0</v>
      </c>
      <c r="N104" s="7">
        <v>226058.45562574529</v>
      </c>
      <c r="O104" s="7">
        <v>267523</v>
      </c>
      <c r="P104" s="7">
        <v>186183.75</v>
      </c>
      <c r="Q104" s="7">
        <v>14560</v>
      </c>
      <c r="R104" s="7">
        <v>29434</v>
      </c>
      <c r="S104" s="7">
        <v>0</v>
      </c>
      <c r="T104" s="7">
        <v>0</v>
      </c>
      <c r="U104" s="7">
        <v>0</v>
      </c>
      <c r="V104" s="7">
        <v>0</v>
      </c>
      <c r="W104" s="7">
        <v>0</v>
      </c>
      <c r="X104" s="7">
        <v>0</v>
      </c>
      <c r="Y104" s="7">
        <v>29985</v>
      </c>
      <c r="Z104" s="7">
        <v>76798</v>
      </c>
      <c r="AA104" s="95">
        <v>801178</v>
      </c>
      <c r="AB104" s="7">
        <v>11027194.986925388</v>
      </c>
      <c r="AC104" s="7">
        <v>0</v>
      </c>
      <c r="AD104" s="7">
        <v>83097</v>
      </c>
      <c r="AE104" s="7">
        <v>157264</v>
      </c>
      <c r="AF104" s="7">
        <v>24862</v>
      </c>
      <c r="AG104" s="7">
        <v>0</v>
      </c>
      <c r="AH104" s="7">
        <v>0</v>
      </c>
      <c r="AI104" s="95">
        <v>634520</v>
      </c>
      <c r="AJ104" s="7">
        <v>830822</v>
      </c>
      <c r="AL104" s="17">
        <f t="shared" si="1"/>
        <v>3032634.9869253878</v>
      </c>
    </row>
    <row r="105" spans="1:38" x14ac:dyDescent="0.25">
      <c r="A105" s="7">
        <v>317</v>
      </c>
      <c r="B105" s="7">
        <v>1</v>
      </c>
      <c r="C105" t="s">
        <v>156</v>
      </c>
      <c r="D105" s="7">
        <v>895</v>
      </c>
      <c r="E105" s="7">
        <v>977.2</v>
      </c>
      <c r="F105" s="7">
        <v>858</v>
      </c>
      <c r="G105" s="87">
        <v>934.19999999999993</v>
      </c>
      <c r="H105" s="7">
        <v>6668320</v>
      </c>
      <c r="I105" s="7">
        <v>0</v>
      </c>
      <c r="J105" s="7">
        <v>1765736</v>
      </c>
      <c r="K105" s="7">
        <v>14083</v>
      </c>
      <c r="L105" s="7">
        <v>13658</v>
      </c>
      <c r="M105" s="7">
        <v>157621.69</v>
      </c>
      <c r="N105" s="7">
        <v>383033.71371597057</v>
      </c>
      <c r="O105" s="7">
        <v>211035</v>
      </c>
      <c r="P105" s="7">
        <v>154453.75</v>
      </c>
      <c r="Q105" s="7">
        <v>12145</v>
      </c>
      <c r="R105" s="7">
        <v>42076</v>
      </c>
      <c r="S105" s="7">
        <v>0</v>
      </c>
      <c r="T105" s="7">
        <v>0</v>
      </c>
      <c r="U105" s="7">
        <v>0</v>
      </c>
      <c r="V105" s="7">
        <v>0</v>
      </c>
      <c r="W105" s="7">
        <v>0</v>
      </c>
      <c r="X105" s="7">
        <v>0</v>
      </c>
      <c r="Y105" s="7">
        <v>0</v>
      </c>
      <c r="Z105" s="7">
        <v>83592</v>
      </c>
      <c r="AA105" s="95">
        <v>694606</v>
      </c>
      <c r="AB105" s="7">
        <v>10163088.571132304</v>
      </c>
      <c r="AC105" s="7">
        <v>0</v>
      </c>
      <c r="AD105" s="7">
        <v>89113</v>
      </c>
      <c r="AE105" s="7">
        <v>137190</v>
      </c>
      <c r="AF105" s="7">
        <v>37373</v>
      </c>
      <c r="AG105" s="7">
        <v>0</v>
      </c>
      <c r="AH105" s="7">
        <v>0</v>
      </c>
      <c r="AI105" s="95">
        <v>567633</v>
      </c>
      <c r="AJ105" s="7">
        <v>759772</v>
      </c>
      <c r="AL105" s="17">
        <f t="shared" si="1"/>
        <v>3494768.5711323041</v>
      </c>
    </row>
    <row r="106" spans="1:38" x14ac:dyDescent="0.25">
      <c r="A106" s="7">
        <v>318</v>
      </c>
      <c r="B106" s="7">
        <v>1</v>
      </c>
      <c r="C106" t="s">
        <v>157</v>
      </c>
      <c r="D106" s="7">
        <v>3756</v>
      </c>
      <c r="E106" s="7">
        <v>4101.6000000000004</v>
      </c>
      <c r="F106" s="7">
        <v>3970</v>
      </c>
      <c r="G106" s="87">
        <v>4344.6000000000004</v>
      </c>
      <c r="H106" s="7">
        <v>31011755</v>
      </c>
      <c r="I106" s="7">
        <v>185235</v>
      </c>
      <c r="J106" s="7">
        <v>3797226</v>
      </c>
      <c r="K106" s="7">
        <v>14081</v>
      </c>
      <c r="L106" s="7">
        <v>70189.06</v>
      </c>
      <c r="M106" s="7">
        <v>655573</v>
      </c>
      <c r="N106" s="7">
        <v>1603434.2142980355</v>
      </c>
      <c r="O106" s="7">
        <v>947765</v>
      </c>
      <c r="P106" s="7">
        <v>721415</v>
      </c>
      <c r="Q106" s="7">
        <v>56480</v>
      </c>
      <c r="R106" s="7">
        <v>131033</v>
      </c>
      <c r="S106" s="7">
        <v>0</v>
      </c>
      <c r="T106" s="7">
        <v>0</v>
      </c>
      <c r="U106" s="7">
        <v>0</v>
      </c>
      <c r="V106" s="7">
        <v>-3569</v>
      </c>
      <c r="W106" s="7">
        <v>0</v>
      </c>
      <c r="X106" s="7">
        <v>0</v>
      </c>
      <c r="Y106" s="7">
        <v>0</v>
      </c>
      <c r="Z106" s="7">
        <v>321473</v>
      </c>
      <c r="AA106" s="95">
        <v>3152151</v>
      </c>
      <c r="AB106" s="7">
        <v>42598806.091434978</v>
      </c>
      <c r="AC106" s="7">
        <v>0</v>
      </c>
      <c r="AD106" s="7">
        <v>477961</v>
      </c>
      <c r="AE106" s="7">
        <v>721415</v>
      </c>
      <c r="AF106" s="7">
        <v>131033</v>
      </c>
      <c r="AG106" s="7">
        <v>0</v>
      </c>
      <c r="AH106" s="7">
        <v>0</v>
      </c>
      <c r="AI106" s="95">
        <v>3152151</v>
      </c>
      <c r="AJ106" s="7">
        <v>4288715</v>
      </c>
      <c r="AL106" s="17">
        <f t="shared" si="1"/>
        <v>11587051.091434978</v>
      </c>
    </row>
    <row r="107" spans="1:38" x14ac:dyDescent="0.25">
      <c r="A107" s="7">
        <v>319</v>
      </c>
      <c r="B107" s="7">
        <v>1</v>
      </c>
      <c r="C107" t="s">
        <v>158</v>
      </c>
      <c r="D107" s="7">
        <v>517</v>
      </c>
      <c r="E107" s="7">
        <v>569.4</v>
      </c>
      <c r="F107" s="7">
        <v>516</v>
      </c>
      <c r="G107" s="87">
        <v>565.79999999999995</v>
      </c>
      <c r="H107" s="7">
        <v>4038680</v>
      </c>
      <c r="I107" s="7">
        <v>0</v>
      </c>
      <c r="J107" s="7">
        <v>669332</v>
      </c>
      <c r="K107" s="7">
        <v>0</v>
      </c>
      <c r="L107" s="7">
        <v>126388</v>
      </c>
      <c r="M107" s="7">
        <v>157103</v>
      </c>
      <c r="N107" s="7">
        <v>212397.48833768049</v>
      </c>
      <c r="O107" s="7">
        <v>136035</v>
      </c>
      <c r="P107" s="7">
        <v>75958.75</v>
      </c>
      <c r="Q107" s="7">
        <v>7355</v>
      </c>
      <c r="R107" s="7">
        <v>24092</v>
      </c>
      <c r="S107" s="7">
        <v>0</v>
      </c>
      <c r="T107" s="7">
        <v>0</v>
      </c>
      <c r="U107" s="7">
        <v>0</v>
      </c>
      <c r="V107" s="7">
        <v>0</v>
      </c>
      <c r="W107" s="7">
        <v>366882</v>
      </c>
      <c r="X107" s="7">
        <v>0</v>
      </c>
      <c r="Y107" s="7">
        <v>23988</v>
      </c>
      <c r="Z107" s="7">
        <v>45625</v>
      </c>
      <c r="AA107" s="95">
        <v>409639</v>
      </c>
      <c r="AB107" s="7">
        <v>6284459.1639355943</v>
      </c>
      <c r="AC107" s="7">
        <v>0</v>
      </c>
      <c r="AD107" s="7">
        <v>43681</v>
      </c>
      <c r="AE107" s="7">
        <v>62887</v>
      </c>
      <c r="AF107" s="7">
        <v>19946</v>
      </c>
      <c r="AG107" s="7">
        <v>300432</v>
      </c>
      <c r="AH107" s="7">
        <v>0</v>
      </c>
      <c r="AI107" s="95">
        <v>305173</v>
      </c>
      <c r="AJ107" s="7">
        <v>707006</v>
      </c>
      <c r="AL107" s="17">
        <f t="shared" si="1"/>
        <v>2245779.1639355943</v>
      </c>
    </row>
    <row r="108" spans="1:38" x14ac:dyDescent="0.25">
      <c r="A108" s="7">
        <v>323</v>
      </c>
      <c r="B108" s="7">
        <v>2</v>
      </c>
      <c r="C108" t="s">
        <v>159</v>
      </c>
      <c r="D108" s="7">
        <v>32</v>
      </c>
      <c r="E108" s="7">
        <v>36.4</v>
      </c>
      <c r="F108" s="7">
        <v>25</v>
      </c>
      <c r="G108" s="87">
        <v>28.6</v>
      </c>
      <c r="H108" s="7">
        <v>204147</v>
      </c>
      <c r="I108" s="7">
        <v>0</v>
      </c>
      <c r="J108" s="7">
        <v>0</v>
      </c>
      <c r="K108" s="7">
        <v>0</v>
      </c>
      <c r="L108" s="7">
        <v>15095</v>
      </c>
      <c r="M108" s="7">
        <v>0</v>
      </c>
      <c r="N108" s="7">
        <v>9719.7187249999988</v>
      </c>
      <c r="O108" s="7">
        <v>5377</v>
      </c>
      <c r="P108" s="7">
        <v>2031.25</v>
      </c>
      <c r="Q108" s="7">
        <v>372</v>
      </c>
      <c r="R108" s="7">
        <v>0</v>
      </c>
      <c r="S108" s="7">
        <v>0</v>
      </c>
      <c r="T108" s="7">
        <v>0</v>
      </c>
      <c r="U108" s="7">
        <v>0</v>
      </c>
      <c r="V108" s="7">
        <v>0</v>
      </c>
      <c r="W108" s="7">
        <v>57342</v>
      </c>
      <c r="X108" s="7">
        <v>0</v>
      </c>
      <c r="Y108" s="7">
        <v>0</v>
      </c>
      <c r="Z108" s="7">
        <v>989</v>
      </c>
      <c r="AA108" s="95">
        <v>20706</v>
      </c>
      <c r="AB108" s="7">
        <v>313453.50373699999</v>
      </c>
      <c r="AC108" s="7">
        <v>0</v>
      </c>
      <c r="AD108" s="7">
        <v>3681</v>
      </c>
      <c r="AE108" s="7">
        <v>2031.25</v>
      </c>
      <c r="AF108" s="7">
        <v>0</v>
      </c>
      <c r="AG108" s="7">
        <v>55464.87</v>
      </c>
      <c r="AH108" s="7">
        <v>0</v>
      </c>
      <c r="AI108" s="95">
        <v>20706</v>
      </c>
      <c r="AJ108" s="7">
        <v>81883.12</v>
      </c>
      <c r="AL108" s="17">
        <f t="shared" si="1"/>
        <v>109306.50373699999</v>
      </c>
    </row>
    <row r="109" spans="1:38" x14ac:dyDescent="0.25">
      <c r="A109" s="7">
        <v>330</v>
      </c>
      <c r="B109" s="7">
        <v>1</v>
      </c>
      <c r="C109" t="s">
        <v>160</v>
      </c>
      <c r="D109" s="7">
        <v>206.95</v>
      </c>
      <c r="E109" s="7">
        <v>226.95000000000005</v>
      </c>
      <c r="F109" s="7">
        <v>253.95</v>
      </c>
      <c r="G109" s="87">
        <v>281.14999999999998</v>
      </c>
      <c r="H109" s="7">
        <v>2006849</v>
      </c>
      <c r="I109" s="7">
        <v>0</v>
      </c>
      <c r="J109" s="7">
        <v>335800</v>
      </c>
      <c r="K109" s="7">
        <v>28275</v>
      </c>
      <c r="L109" s="7">
        <v>108153</v>
      </c>
      <c r="M109" s="7">
        <v>203191</v>
      </c>
      <c r="N109" s="7">
        <v>114113</v>
      </c>
      <c r="O109" s="7">
        <v>65353</v>
      </c>
      <c r="P109" s="7">
        <v>29385.5</v>
      </c>
      <c r="Q109" s="7">
        <v>3655</v>
      </c>
      <c r="R109" s="7">
        <v>1684</v>
      </c>
      <c r="S109" s="7">
        <v>0</v>
      </c>
      <c r="T109" s="7">
        <v>0</v>
      </c>
      <c r="U109" s="7">
        <v>0</v>
      </c>
      <c r="V109" s="7">
        <v>0</v>
      </c>
      <c r="W109" s="7">
        <v>366338</v>
      </c>
      <c r="X109" s="7">
        <v>0</v>
      </c>
      <c r="Y109" s="7">
        <v>16392</v>
      </c>
      <c r="Z109" s="7">
        <v>20316</v>
      </c>
      <c r="AA109" s="95">
        <v>186321</v>
      </c>
      <c r="AB109" s="7">
        <v>3503057.5</v>
      </c>
      <c r="AC109" s="7">
        <v>0</v>
      </c>
      <c r="AD109" s="7">
        <v>56643</v>
      </c>
      <c r="AE109" s="7">
        <v>28061</v>
      </c>
      <c r="AF109" s="7">
        <v>1608</v>
      </c>
      <c r="AG109" s="7">
        <v>301224.27</v>
      </c>
      <c r="AH109" s="7">
        <v>0</v>
      </c>
      <c r="AI109" s="95">
        <v>157133</v>
      </c>
      <c r="AJ109" s="7">
        <v>548051.27</v>
      </c>
      <c r="AL109" s="17">
        <f t="shared" si="1"/>
        <v>1496208.5</v>
      </c>
    </row>
    <row r="110" spans="1:38" x14ac:dyDescent="0.25">
      <c r="A110" s="7">
        <v>332</v>
      </c>
      <c r="B110" s="7">
        <v>1</v>
      </c>
      <c r="C110" t="s">
        <v>161</v>
      </c>
      <c r="D110" s="7">
        <v>1565</v>
      </c>
      <c r="E110" s="7">
        <v>1714.2</v>
      </c>
      <c r="F110" s="7">
        <v>1550</v>
      </c>
      <c r="G110" s="87">
        <v>1700.9999999999998</v>
      </c>
      <c r="H110" s="7">
        <v>12141738</v>
      </c>
      <c r="I110" s="7">
        <v>72661</v>
      </c>
      <c r="J110" s="7">
        <v>1474407</v>
      </c>
      <c r="K110" s="7">
        <v>14093</v>
      </c>
      <c r="L110" s="7">
        <v>0</v>
      </c>
      <c r="M110" s="7">
        <v>0</v>
      </c>
      <c r="N110" s="7">
        <v>316208</v>
      </c>
      <c r="O110" s="7">
        <v>375925</v>
      </c>
      <c r="P110" s="7">
        <v>284917.5</v>
      </c>
      <c r="Q110" s="7">
        <v>22113</v>
      </c>
      <c r="R110" s="7">
        <v>0</v>
      </c>
      <c r="S110" s="7">
        <v>0</v>
      </c>
      <c r="T110" s="7">
        <v>0</v>
      </c>
      <c r="U110" s="7">
        <v>0</v>
      </c>
      <c r="V110" s="7">
        <v>0</v>
      </c>
      <c r="W110" s="7">
        <v>0</v>
      </c>
      <c r="X110" s="7">
        <v>0</v>
      </c>
      <c r="Y110" s="7">
        <v>55172</v>
      </c>
      <c r="Z110" s="7">
        <v>119451</v>
      </c>
      <c r="AA110" s="95">
        <v>1220954</v>
      </c>
      <c r="AB110" s="7">
        <v>16108209.5</v>
      </c>
      <c r="AC110" s="7">
        <v>0</v>
      </c>
      <c r="AD110" s="7">
        <v>107513</v>
      </c>
      <c r="AE110" s="7">
        <v>250679</v>
      </c>
      <c r="AF110" s="7">
        <v>0</v>
      </c>
      <c r="AG110" s="7">
        <v>0</v>
      </c>
      <c r="AH110" s="7">
        <v>0</v>
      </c>
      <c r="AI110" s="95">
        <v>1010945</v>
      </c>
      <c r="AJ110" s="7">
        <v>1252950</v>
      </c>
      <c r="AL110" s="17">
        <f t="shared" si="1"/>
        <v>3966471.5</v>
      </c>
    </row>
    <row r="111" spans="1:38" x14ac:dyDescent="0.25">
      <c r="A111" s="7">
        <v>333</v>
      </c>
      <c r="B111" s="7">
        <v>1</v>
      </c>
      <c r="C111" t="s">
        <v>162</v>
      </c>
      <c r="D111" s="7">
        <v>500</v>
      </c>
      <c r="E111" s="7">
        <v>548.39999999999986</v>
      </c>
      <c r="F111" s="7">
        <v>485</v>
      </c>
      <c r="G111" s="87">
        <v>532.20000000000005</v>
      </c>
      <c r="H111" s="7">
        <v>3798844</v>
      </c>
      <c r="I111" s="7">
        <v>0</v>
      </c>
      <c r="J111" s="7">
        <v>471165</v>
      </c>
      <c r="K111" s="7">
        <v>0</v>
      </c>
      <c r="L111" s="7">
        <v>129016</v>
      </c>
      <c r="M111" s="7">
        <v>0</v>
      </c>
      <c r="N111" s="7">
        <v>135737</v>
      </c>
      <c r="O111" s="7">
        <v>117735</v>
      </c>
      <c r="P111" s="7">
        <v>69681.25</v>
      </c>
      <c r="Q111" s="7">
        <v>6919</v>
      </c>
      <c r="R111" s="7">
        <v>21288</v>
      </c>
      <c r="S111" s="7">
        <v>0</v>
      </c>
      <c r="T111" s="7">
        <v>0</v>
      </c>
      <c r="U111" s="7">
        <v>0</v>
      </c>
      <c r="V111" s="7">
        <v>0</v>
      </c>
      <c r="W111" s="7">
        <v>383184</v>
      </c>
      <c r="X111" s="7">
        <v>0</v>
      </c>
      <c r="Y111" s="7">
        <v>20790</v>
      </c>
      <c r="Z111" s="7">
        <v>34904</v>
      </c>
      <c r="AA111" s="95">
        <v>410798</v>
      </c>
      <c r="AB111" s="7">
        <v>5574576.25</v>
      </c>
      <c r="AC111" s="7">
        <v>0</v>
      </c>
      <c r="AD111" s="7">
        <v>33387</v>
      </c>
      <c r="AE111" s="7">
        <v>55448</v>
      </c>
      <c r="AF111" s="7">
        <v>16940</v>
      </c>
      <c r="AG111" s="7">
        <v>313593</v>
      </c>
      <c r="AH111" s="7">
        <v>0</v>
      </c>
      <c r="AI111" s="95">
        <v>281332</v>
      </c>
      <c r="AJ111" s="7">
        <v>672556</v>
      </c>
      <c r="AL111" s="17">
        <f t="shared" si="1"/>
        <v>1775732.25</v>
      </c>
    </row>
    <row r="112" spans="1:38" x14ac:dyDescent="0.25">
      <c r="A112" s="7">
        <v>345</v>
      </c>
      <c r="B112" s="7">
        <v>1</v>
      </c>
      <c r="C112" t="s">
        <v>163</v>
      </c>
      <c r="D112" s="7">
        <v>1237</v>
      </c>
      <c r="E112" s="7">
        <v>1363.0000000000002</v>
      </c>
      <c r="F112" s="7">
        <v>1513</v>
      </c>
      <c r="G112" s="87">
        <v>1659.6000000000001</v>
      </c>
      <c r="H112" s="7">
        <v>11846225</v>
      </c>
      <c r="I112" s="7">
        <v>12281</v>
      </c>
      <c r="J112" s="7">
        <v>565902</v>
      </c>
      <c r="K112" s="7">
        <v>18511</v>
      </c>
      <c r="L112" s="7">
        <v>0</v>
      </c>
      <c r="M112" s="7">
        <v>0</v>
      </c>
      <c r="N112" s="7">
        <v>284541</v>
      </c>
      <c r="O112" s="7">
        <v>368101</v>
      </c>
      <c r="P112" s="7">
        <v>196531.25</v>
      </c>
      <c r="Q112" s="7">
        <v>21575</v>
      </c>
      <c r="R112" s="7">
        <v>0</v>
      </c>
      <c r="S112" s="7">
        <v>0</v>
      </c>
      <c r="T112" s="7">
        <v>0</v>
      </c>
      <c r="U112" s="7">
        <v>0</v>
      </c>
      <c r="V112" s="7">
        <v>0</v>
      </c>
      <c r="W112" s="7">
        <v>1692792</v>
      </c>
      <c r="X112" s="7">
        <v>0</v>
      </c>
      <c r="Y112" s="7">
        <v>11194</v>
      </c>
      <c r="Z112" s="7">
        <v>110468</v>
      </c>
      <c r="AA112" s="95">
        <v>1187794</v>
      </c>
      <c r="AB112" s="7">
        <v>16329671.25</v>
      </c>
      <c r="AC112" s="7">
        <v>0</v>
      </c>
      <c r="AD112" s="7">
        <v>170367</v>
      </c>
      <c r="AE112" s="7">
        <v>196531.25</v>
      </c>
      <c r="AF112" s="7">
        <v>0</v>
      </c>
      <c r="AG112" s="7">
        <v>1692792</v>
      </c>
      <c r="AH112" s="7">
        <v>0</v>
      </c>
      <c r="AI112" s="95">
        <v>1187794</v>
      </c>
      <c r="AJ112" s="7">
        <v>3233195.25</v>
      </c>
      <c r="AL112" s="17">
        <f t="shared" si="1"/>
        <v>4483446.25</v>
      </c>
    </row>
    <row r="113" spans="1:38" x14ac:dyDescent="0.25">
      <c r="A113" s="7">
        <v>347</v>
      </c>
      <c r="B113" s="7">
        <v>1</v>
      </c>
      <c r="C113" t="s">
        <v>164</v>
      </c>
      <c r="D113" s="7">
        <v>4661.83</v>
      </c>
      <c r="E113" s="7">
        <v>5085.43</v>
      </c>
      <c r="F113" s="7">
        <v>3983.83</v>
      </c>
      <c r="G113" s="87">
        <v>4346.83</v>
      </c>
      <c r="H113" s="7">
        <v>31027673</v>
      </c>
      <c r="I113" s="7">
        <v>432898</v>
      </c>
      <c r="J113" s="7">
        <v>8846568</v>
      </c>
      <c r="K113" s="7">
        <v>766062</v>
      </c>
      <c r="L113" s="7">
        <v>0</v>
      </c>
      <c r="M113" s="7">
        <v>0</v>
      </c>
      <c r="N113" s="7">
        <v>467553</v>
      </c>
      <c r="O113" s="7">
        <v>983610</v>
      </c>
      <c r="P113" s="7">
        <v>711915.75</v>
      </c>
      <c r="Q113" s="7">
        <v>56509</v>
      </c>
      <c r="R113" s="7">
        <v>140185</v>
      </c>
      <c r="S113" s="7">
        <v>0</v>
      </c>
      <c r="T113" s="7">
        <v>0</v>
      </c>
      <c r="U113" s="7">
        <v>0</v>
      </c>
      <c r="V113" s="7">
        <v>-8566</v>
      </c>
      <c r="W113" s="7">
        <v>196042</v>
      </c>
      <c r="X113" s="7">
        <v>0</v>
      </c>
      <c r="Y113" s="7">
        <v>72364</v>
      </c>
      <c r="Z113" s="7">
        <v>323152</v>
      </c>
      <c r="AA113" s="95">
        <v>3123213</v>
      </c>
      <c r="AB113" s="7">
        <v>47163070.75</v>
      </c>
      <c r="AC113" s="7">
        <v>0</v>
      </c>
      <c r="AD113" s="7">
        <v>284991</v>
      </c>
      <c r="AE113" s="7">
        <v>520106</v>
      </c>
      <c r="AF113" s="7">
        <v>102415</v>
      </c>
      <c r="AG113" s="7">
        <v>128825</v>
      </c>
      <c r="AH113" s="7">
        <v>0</v>
      </c>
      <c r="AI113" s="95">
        <v>1939303</v>
      </c>
      <c r="AJ113" s="7">
        <v>2934959</v>
      </c>
      <c r="AL113" s="17">
        <f t="shared" si="1"/>
        <v>16135397.75</v>
      </c>
    </row>
    <row r="114" spans="1:38" x14ac:dyDescent="0.25">
      <c r="A114" s="7">
        <v>356</v>
      </c>
      <c r="B114" s="7">
        <v>1</v>
      </c>
      <c r="C114" t="s">
        <v>165</v>
      </c>
      <c r="D114" s="7">
        <v>132</v>
      </c>
      <c r="E114" s="7">
        <v>143.80000000000001</v>
      </c>
      <c r="F114" s="7">
        <v>181</v>
      </c>
      <c r="G114" s="87">
        <v>196</v>
      </c>
      <c r="H114" s="7">
        <v>1399048</v>
      </c>
      <c r="I114" s="7">
        <v>0</v>
      </c>
      <c r="J114" s="7">
        <v>202135</v>
      </c>
      <c r="K114" s="7">
        <v>0</v>
      </c>
      <c r="L114" s="7">
        <v>84855</v>
      </c>
      <c r="M114" s="7">
        <v>187829.59</v>
      </c>
      <c r="N114" s="7">
        <v>132367</v>
      </c>
      <c r="O114" s="7">
        <v>45629</v>
      </c>
      <c r="P114" s="7">
        <v>9800</v>
      </c>
      <c r="Q114" s="7">
        <v>2548</v>
      </c>
      <c r="R114" s="7">
        <v>0</v>
      </c>
      <c r="S114" s="7">
        <v>0</v>
      </c>
      <c r="T114" s="7">
        <v>0</v>
      </c>
      <c r="U114" s="7">
        <v>0</v>
      </c>
      <c r="V114" s="7">
        <v>0</v>
      </c>
      <c r="W114" s="7">
        <v>611698</v>
      </c>
      <c r="X114" s="7">
        <v>0</v>
      </c>
      <c r="Y114" s="7">
        <v>0</v>
      </c>
      <c r="Z114" s="7">
        <v>16003</v>
      </c>
      <c r="AA114" s="95">
        <v>148565</v>
      </c>
      <c r="AB114" s="7">
        <v>2833816.59</v>
      </c>
      <c r="AC114" s="7">
        <v>0</v>
      </c>
      <c r="AD114" s="7">
        <v>16523</v>
      </c>
      <c r="AE114" s="7">
        <v>4882</v>
      </c>
      <c r="AF114" s="7">
        <v>0</v>
      </c>
      <c r="AG114" s="7">
        <v>477456.28</v>
      </c>
      <c r="AH114" s="7">
        <v>0</v>
      </c>
      <c r="AI114" s="95">
        <v>59680</v>
      </c>
      <c r="AJ114" s="7">
        <v>557236.28</v>
      </c>
      <c r="AL114" s="17">
        <f t="shared" si="1"/>
        <v>1434768.5899999999</v>
      </c>
    </row>
    <row r="115" spans="1:38" x14ac:dyDescent="0.25">
      <c r="A115" s="7">
        <v>361</v>
      </c>
      <c r="B115" s="7">
        <v>1</v>
      </c>
      <c r="C115" t="s">
        <v>166</v>
      </c>
      <c r="D115" s="7">
        <v>1073</v>
      </c>
      <c r="E115" s="7">
        <v>1182.2</v>
      </c>
      <c r="F115" s="7">
        <v>853</v>
      </c>
      <c r="G115" s="87">
        <v>940.59999999999991</v>
      </c>
      <c r="H115" s="7">
        <v>6714003</v>
      </c>
      <c r="I115" s="7">
        <v>0</v>
      </c>
      <c r="J115" s="7">
        <v>644073</v>
      </c>
      <c r="K115" s="7">
        <v>14147</v>
      </c>
      <c r="L115" s="7">
        <v>10340</v>
      </c>
      <c r="M115" s="7">
        <v>0</v>
      </c>
      <c r="N115" s="7">
        <v>291874</v>
      </c>
      <c r="O115" s="7">
        <v>227952</v>
      </c>
      <c r="P115" s="7">
        <v>125905</v>
      </c>
      <c r="Q115" s="7">
        <v>12228</v>
      </c>
      <c r="R115" s="7">
        <v>2248</v>
      </c>
      <c r="S115" s="7">
        <v>0</v>
      </c>
      <c r="T115" s="7">
        <v>0</v>
      </c>
      <c r="U115" s="7">
        <v>0</v>
      </c>
      <c r="V115" s="7">
        <v>0</v>
      </c>
      <c r="W115" s="7">
        <v>655438</v>
      </c>
      <c r="X115" s="7">
        <v>0</v>
      </c>
      <c r="Y115" s="7">
        <v>45577</v>
      </c>
      <c r="Z115" s="7">
        <v>71576</v>
      </c>
      <c r="AA115" s="95">
        <v>680994</v>
      </c>
      <c r="AB115" s="7">
        <v>9496355</v>
      </c>
      <c r="AC115" s="7">
        <v>0</v>
      </c>
      <c r="AD115" s="7">
        <v>91956</v>
      </c>
      <c r="AE115" s="7">
        <v>119929</v>
      </c>
      <c r="AF115" s="7">
        <v>2141</v>
      </c>
      <c r="AG115" s="7">
        <v>593468</v>
      </c>
      <c r="AH115" s="7">
        <v>0</v>
      </c>
      <c r="AI115" s="95">
        <v>593702</v>
      </c>
      <c r="AJ115" s="7">
        <v>1343152</v>
      </c>
      <c r="AL115" s="17">
        <f t="shared" si="1"/>
        <v>2782352</v>
      </c>
    </row>
    <row r="116" spans="1:38" x14ac:dyDescent="0.25">
      <c r="A116" s="7">
        <v>362</v>
      </c>
      <c r="B116" s="7">
        <v>1</v>
      </c>
      <c r="C116" t="s">
        <v>608</v>
      </c>
      <c r="D116" s="7">
        <v>145</v>
      </c>
      <c r="E116" s="7">
        <v>162.80000000000001</v>
      </c>
      <c r="F116" s="7">
        <v>273</v>
      </c>
      <c r="G116" s="87">
        <v>303.40000000000003</v>
      </c>
      <c r="H116" s="7">
        <v>2165669</v>
      </c>
      <c r="I116" s="7">
        <v>0</v>
      </c>
      <c r="J116" s="7">
        <v>267078</v>
      </c>
      <c r="K116" s="7">
        <v>0</v>
      </c>
      <c r="L116" s="7">
        <v>112887</v>
      </c>
      <c r="M116" s="7">
        <v>677252</v>
      </c>
      <c r="N116" s="7">
        <v>282745</v>
      </c>
      <c r="O116" s="7">
        <v>67592</v>
      </c>
      <c r="P116" s="7">
        <v>50748.75</v>
      </c>
      <c r="Q116" s="7">
        <v>3944</v>
      </c>
      <c r="R116" s="7">
        <v>1468</v>
      </c>
      <c r="S116" s="7">
        <v>0</v>
      </c>
      <c r="T116" s="7">
        <v>0</v>
      </c>
      <c r="U116" s="7">
        <v>0</v>
      </c>
      <c r="V116" s="7">
        <v>0</v>
      </c>
      <c r="W116" s="7">
        <v>0</v>
      </c>
      <c r="X116" s="7">
        <v>0</v>
      </c>
      <c r="Y116" s="7">
        <v>97151</v>
      </c>
      <c r="Z116" s="7">
        <v>20789</v>
      </c>
      <c r="AA116" s="95">
        <v>219662</v>
      </c>
      <c r="AB116" s="7">
        <v>3966985.75</v>
      </c>
      <c r="AC116" s="7">
        <v>0</v>
      </c>
      <c r="AD116" s="7">
        <v>16434</v>
      </c>
      <c r="AE116" s="7">
        <v>43696</v>
      </c>
      <c r="AF116" s="7">
        <v>1264</v>
      </c>
      <c r="AG116" s="7">
        <v>0</v>
      </c>
      <c r="AH116" s="7">
        <v>0</v>
      </c>
      <c r="AI116" s="95">
        <v>165297</v>
      </c>
      <c r="AJ116" s="7">
        <v>217579</v>
      </c>
      <c r="AL116" s="17">
        <f t="shared" si="1"/>
        <v>1801316.75</v>
      </c>
    </row>
    <row r="117" spans="1:38" x14ac:dyDescent="0.25">
      <c r="A117" s="7">
        <v>363</v>
      </c>
      <c r="B117" s="7">
        <v>1</v>
      </c>
      <c r="C117" t="s">
        <v>168</v>
      </c>
      <c r="D117" s="7">
        <v>124</v>
      </c>
      <c r="E117" s="7">
        <v>136</v>
      </c>
      <c r="F117" s="7">
        <v>268</v>
      </c>
      <c r="G117" s="87">
        <v>295.2</v>
      </c>
      <c r="H117" s="7">
        <v>2107138</v>
      </c>
      <c r="I117" s="7">
        <v>0</v>
      </c>
      <c r="J117" s="7">
        <v>395073</v>
      </c>
      <c r="K117" s="7">
        <v>14088</v>
      </c>
      <c r="L117" s="7">
        <v>112941.63</v>
      </c>
      <c r="M117" s="7">
        <v>1198665</v>
      </c>
      <c r="N117" s="7">
        <v>354200</v>
      </c>
      <c r="O117" s="7">
        <v>68973</v>
      </c>
      <c r="P117" s="7">
        <v>49446.25</v>
      </c>
      <c r="Q117" s="7">
        <v>3838</v>
      </c>
      <c r="R117" s="7">
        <v>0</v>
      </c>
      <c r="S117" s="7">
        <v>0</v>
      </c>
      <c r="T117" s="7">
        <v>0</v>
      </c>
      <c r="U117" s="7">
        <v>0</v>
      </c>
      <c r="V117" s="7">
        <v>0</v>
      </c>
      <c r="W117" s="7">
        <v>0</v>
      </c>
      <c r="X117" s="7">
        <v>0</v>
      </c>
      <c r="Y117" s="7">
        <v>7596</v>
      </c>
      <c r="Z117" s="7">
        <v>28496</v>
      </c>
      <c r="AA117" s="95">
        <v>217490</v>
      </c>
      <c r="AB117" s="7">
        <v>4554179.88</v>
      </c>
      <c r="AC117" s="7">
        <v>0</v>
      </c>
      <c r="AD117" s="7">
        <v>18569</v>
      </c>
      <c r="AE117" s="7">
        <v>38959</v>
      </c>
      <c r="AF117" s="7">
        <v>0</v>
      </c>
      <c r="AG117" s="7">
        <v>-11577.101466061024</v>
      </c>
      <c r="AH117" s="7">
        <v>0</v>
      </c>
      <c r="AI117" s="95">
        <v>158892</v>
      </c>
      <c r="AJ117" s="7">
        <v>185008.89853393898</v>
      </c>
      <c r="AL117" s="17">
        <f t="shared" si="1"/>
        <v>2447041.88</v>
      </c>
    </row>
    <row r="118" spans="1:38" x14ac:dyDescent="0.25">
      <c r="A118" s="7">
        <v>378</v>
      </c>
      <c r="B118" s="7">
        <v>1</v>
      </c>
      <c r="C118" t="s">
        <v>169</v>
      </c>
      <c r="D118" s="7">
        <v>449</v>
      </c>
      <c r="E118" s="7">
        <v>495.59999999999991</v>
      </c>
      <c r="F118" s="7">
        <v>563</v>
      </c>
      <c r="G118" s="87">
        <v>617.19999999999993</v>
      </c>
      <c r="H118" s="7">
        <v>4405574</v>
      </c>
      <c r="I118" s="7">
        <v>0</v>
      </c>
      <c r="J118" s="7">
        <v>367799</v>
      </c>
      <c r="K118" s="7">
        <v>14143</v>
      </c>
      <c r="L118" s="7">
        <v>119893</v>
      </c>
      <c r="M118" s="7">
        <v>0</v>
      </c>
      <c r="N118" s="7">
        <v>215286</v>
      </c>
      <c r="O118" s="7">
        <v>139963</v>
      </c>
      <c r="P118" s="7">
        <v>88701.25</v>
      </c>
      <c r="Q118" s="7">
        <v>8024</v>
      </c>
      <c r="R118" s="7">
        <v>21182</v>
      </c>
      <c r="S118" s="7">
        <v>0</v>
      </c>
      <c r="T118" s="7">
        <v>0</v>
      </c>
      <c r="U118" s="7">
        <v>0</v>
      </c>
      <c r="V118" s="7">
        <v>0</v>
      </c>
      <c r="W118" s="7">
        <v>283912</v>
      </c>
      <c r="X118" s="7">
        <v>0</v>
      </c>
      <c r="Y118" s="7">
        <v>0</v>
      </c>
      <c r="Z118" s="7">
        <v>45557</v>
      </c>
      <c r="AA118" s="95">
        <v>437006</v>
      </c>
      <c r="AB118" s="7">
        <v>6156887.25</v>
      </c>
      <c r="AC118" s="7">
        <v>0</v>
      </c>
      <c r="AD118" s="7">
        <v>73253</v>
      </c>
      <c r="AE118" s="7">
        <v>58048</v>
      </c>
      <c r="AF118" s="7">
        <v>13862</v>
      </c>
      <c r="AG118" s="7">
        <v>167119</v>
      </c>
      <c r="AH118" s="7">
        <v>0</v>
      </c>
      <c r="AI118" s="95">
        <v>252332</v>
      </c>
      <c r="AJ118" s="7">
        <v>553764</v>
      </c>
      <c r="AL118" s="17">
        <f t="shared" si="1"/>
        <v>1751313.25</v>
      </c>
    </row>
    <row r="119" spans="1:38" x14ac:dyDescent="0.25">
      <c r="A119" s="7">
        <v>381</v>
      </c>
      <c r="B119" s="7">
        <v>1</v>
      </c>
      <c r="C119" t="s">
        <v>609</v>
      </c>
      <c r="D119" s="7">
        <v>1611</v>
      </c>
      <c r="E119" s="7">
        <v>1786.6000000000001</v>
      </c>
      <c r="F119" s="7">
        <v>1284</v>
      </c>
      <c r="G119" s="87">
        <v>1424</v>
      </c>
      <c r="H119" s="7">
        <v>10164512</v>
      </c>
      <c r="I119" s="7">
        <v>12281</v>
      </c>
      <c r="J119" s="7">
        <v>734904</v>
      </c>
      <c r="K119" s="7">
        <v>14087</v>
      </c>
      <c r="L119" s="7">
        <v>241346.69</v>
      </c>
      <c r="M119" s="7">
        <v>679374</v>
      </c>
      <c r="N119" s="7">
        <v>807042</v>
      </c>
      <c r="O119" s="7">
        <v>320015</v>
      </c>
      <c r="P119" s="7">
        <v>237588.75</v>
      </c>
      <c r="Q119" s="7">
        <v>18512</v>
      </c>
      <c r="R119" s="7">
        <v>19352</v>
      </c>
      <c r="S119" s="7">
        <v>0</v>
      </c>
      <c r="T119" s="7">
        <v>0</v>
      </c>
      <c r="U119" s="7">
        <v>0</v>
      </c>
      <c r="V119" s="7">
        <v>0</v>
      </c>
      <c r="W119" s="7">
        <v>0</v>
      </c>
      <c r="X119" s="7">
        <v>0</v>
      </c>
      <c r="Y119" s="7">
        <v>78361</v>
      </c>
      <c r="Z119" s="7">
        <v>121644</v>
      </c>
      <c r="AA119" s="95">
        <v>1030976</v>
      </c>
      <c r="AB119" s="7">
        <v>14479995.439999999</v>
      </c>
      <c r="AC119" s="7">
        <v>0</v>
      </c>
      <c r="AD119" s="7">
        <v>268425</v>
      </c>
      <c r="AE119" s="7">
        <v>237588.75</v>
      </c>
      <c r="AF119" s="7">
        <v>19352</v>
      </c>
      <c r="AG119" s="7">
        <v>0</v>
      </c>
      <c r="AH119" s="7">
        <v>0</v>
      </c>
      <c r="AI119" s="95">
        <v>1030976</v>
      </c>
      <c r="AJ119" s="7">
        <v>1552626.75</v>
      </c>
      <c r="AL119" s="17">
        <f t="shared" si="1"/>
        <v>4315483.4399999995</v>
      </c>
    </row>
    <row r="120" spans="1:38" x14ac:dyDescent="0.25">
      <c r="A120" s="7">
        <v>390</v>
      </c>
      <c r="B120" s="7">
        <v>1</v>
      </c>
      <c r="C120" t="s">
        <v>171</v>
      </c>
      <c r="D120" s="7">
        <v>418</v>
      </c>
      <c r="E120" s="7">
        <v>458</v>
      </c>
      <c r="F120" s="7">
        <v>405</v>
      </c>
      <c r="G120" s="87">
        <v>444.59999999999997</v>
      </c>
      <c r="H120" s="7">
        <v>3173555</v>
      </c>
      <c r="I120" s="7">
        <v>0</v>
      </c>
      <c r="J120" s="7">
        <v>319674</v>
      </c>
      <c r="K120" s="7">
        <v>0</v>
      </c>
      <c r="L120" s="7">
        <v>129850</v>
      </c>
      <c r="M120" s="7">
        <v>664434</v>
      </c>
      <c r="N120" s="7">
        <v>312549</v>
      </c>
      <c r="O120" s="7">
        <v>97624</v>
      </c>
      <c r="P120" s="7">
        <v>73600</v>
      </c>
      <c r="Q120" s="7">
        <v>5780</v>
      </c>
      <c r="R120" s="7">
        <v>7323</v>
      </c>
      <c r="S120" s="7">
        <v>0</v>
      </c>
      <c r="T120" s="7">
        <v>0</v>
      </c>
      <c r="U120" s="7">
        <v>0</v>
      </c>
      <c r="V120" s="7">
        <v>0</v>
      </c>
      <c r="W120" s="7">
        <v>10777</v>
      </c>
      <c r="X120" s="7">
        <v>0</v>
      </c>
      <c r="Y120" s="7">
        <v>16392</v>
      </c>
      <c r="Z120" s="7">
        <v>33005</v>
      </c>
      <c r="AA120" s="95">
        <v>321890</v>
      </c>
      <c r="AB120" s="7">
        <v>5166453</v>
      </c>
      <c r="AC120" s="7">
        <v>0</v>
      </c>
      <c r="AD120" s="7">
        <v>66957</v>
      </c>
      <c r="AE120" s="7">
        <v>73600</v>
      </c>
      <c r="AF120" s="7">
        <v>7323</v>
      </c>
      <c r="AG120" s="7">
        <v>10777</v>
      </c>
      <c r="AH120" s="7">
        <v>0</v>
      </c>
      <c r="AI120" s="95">
        <v>304583</v>
      </c>
      <c r="AJ120" s="7">
        <v>447158</v>
      </c>
      <c r="AL120" s="17">
        <f t="shared" si="1"/>
        <v>1992898</v>
      </c>
    </row>
    <row r="121" spans="1:38" x14ac:dyDescent="0.25">
      <c r="A121" s="7">
        <v>391</v>
      </c>
      <c r="B121" s="7">
        <v>1</v>
      </c>
      <c r="C121" t="s">
        <v>172</v>
      </c>
      <c r="D121" s="7">
        <v>387</v>
      </c>
      <c r="E121" s="7">
        <v>424.8</v>
      </c>
      <c r="F121" s="7">
        <v>598</v>
      </c>
      <c r="G121" s="87">
        <v>648.4</v>
      </c>
      <c r="H121" s="7">
        <v>4628279</v>
      </c>
      <c r="I121" s="7">
        <v>0</v>
      </c>
      <c r="J121" s="7">
        <v>159995</v>
      </c>
      <c r="K121" s="7">
        <v>14113</v>
      </c>
      <c r="L121" s="7">
        <v>114490</v>
      </c>
      <c r="M121" s="7">
        <v>0</v>
      </c>
      <c r="N121" s="7">
        <v>122002</v>
      </c>
      <c r="O121" s="7">
        <v>141278</v>
      </c>
      <c r="P121" s="7">
        <v>92257.5</v>
      </c>
      <c r="Q121" s="7">
        <v>8429</v>
      </c>
      <c r="R121" s="7">
        <v>7541</v>
      </c>
      <c r="S121" s="7">
        <v>0</v>
      </c>
      <c r="T121" s="7">
        <v>0</v>
      </c>
      <c r="U121" s="7">
        <v>0</v>
      </c>
      <c r="V121" s="7">
        <v>0</v>
      </c>
      <c r="W121" s="7">
        <v>332240</v>
      </c>
      <c r="X121" s="7">
        <v>0</v>
      </c>
      <c r="Y121" s="7">
        <v>219890</v>
      </c>
      <c r="Z121" s="7">
        <v>45663</v>
      </c>
      <c r="AA121" s="95">
        <v>478709</v>
      </c>
      <c r="AB121" s="7">
        <v>6355619.5</v>
      </c>
      <c r="AC121" s="7">
        <v>0</v>
      </c>
      <c r="AD121" s="7">
        <v>60565</v>
      </c>
      <c r="AE121" s="7">
        <v>92257.5</v>
      </c>
      <c r="AF121" s="7">
        <v>7541</v>
      </c>
      <c r="AG121" s="7">
        <v>332240</v>
      </c>
      <c r="AH121" s="7">
        <v>0</v>
      </c>
      <c r="AI121" s="95">
        <v>478709</v>
      </c>
      <c r="AJ121" s="7">
        <v>947003.5</v>
      </c>
      <c r="AL121" s="17">
        <f t="shared" si="1"/>
        <v>1727340.5</v>
      </c>
    </row>
    <row r="122" spans="1:38" x14ac:dyDescent="0.25">
      <c r="A122" s="7">
        <v>402</v>
      </c>
      <c r="B122" s="7">
        <v>1</v>
      </c>
      <c r="C122" t="s">
        <v>173</v>
      </c>
      <c r="D122" s="7">
        <v>144</v>
      </c>
      <c r="E122" s="7">
        <v>155.79999999999998</v>
      </c>
      <c r="F122" s="7">
        <v>169</v>
      </c>
      <c r="G122" s="87">
        <v>186.79999999999998</v>
      </c>
      <c r="H122" s="7">
        <v>1333378</v>
      </c>
      <c r="I122" s="7">
        <v>0</v>
      </c>
      <c r="J122" s="7">
        <v>169128</v>
      </c>
      <c r="K122" s="7">
        <v>14132</v>
      </c>
      <c r="L122" s="7">
        <v>81846</v>
      </c>
      <c r="M122" s="7">
        <v>160514</v>
      </c>
      <c r="N122" s="7">
        <v>69564</v>
      </c>
      <c r="O122" s="7">
        <v>45059</v>
      </c>
      <c r="P122" s="7">
        <v>9340</v>
      </c>
      <c r="Q122" s="7">
        <v>2428</v>
      </c>
      <c r="R122" s="7">
        <v>0</v>
      </c>
      <c r="S122" s="7">
        <v>0</v>
      </c>
      <c r="T122" s="7">
        <v>0</v>
      </c>
      <c r="U122" s="7">
        <v>0</v>
      </c>
      <c r="V122" s="7">
        <v>0</v>
      </c>
      <c r="W122" s="7">
        <v>564700</v>
      </c>
      <c r="X122" s="7">
        <v>0</v>
      </c>
      <c r="Y122" s="7">
        <v>7196</v>
      </c>
      <c r="Z122" s="7">
        <v>14068</v>
      </c>
      <c r="AA122" s="95">
        <v>126121</v>
      </c>
      <c r="AB122" s="7">
        <v>2606596</v>
      </c>
      <c r="AC122" s="7">
        <v>0</v>
      </c>
      <c r="AD122" s="7">
        <v>29255</v>
      </c>
      <c r="AE122" s="7">
        <v>9340</v>
      </c>
      <c r="AF122" s="7">
        <v>0</v>
      </c>
      <c r="AG122" s="7">
        <v>556581</v>
      </c>
      <c r="AH122" s="7">
        <v>0</v>
      </c>
      <c r="AI122" s="95">
        <v>110580</v>
      </c>
      <c r="AJ122" s="7">
        <v>707075</v>
      </c>
      <c r="AL122" s="17">
        <f t="shared" si="1"/>
        <v>1273218</v>
      </c>
    </row>
    <row r="123" spans="1:38" x14ac:dyDescent="0.25">
      <c r="A123" s="7">
        <v>403</v>
      </c>
      <c r="B123" s="7">
        <v>1</v>
      </c>
      <c r="C123" t="s">
        <v>174</v>
      </c>
      <c r="D123" s="7">
        <v>168</v>
      </c>
      <c r="E123" s="7">
        <v>183.4</v>
      </c>
      <c r="F123" s="7">
        <v>122</v>
      </c>
      <c r="G123" s="87">
        <v>132.20000000000002</v>
      </c>
      <c r="H123" s="7">
        <v>943644</v>
      </c>
      <c r="I123" s="7">
        <v>0</v>
      </c>
      <c r="J123" s="7">
        <v>8567</v>
      </c>
      <c r="K123" s="7">
        <v>0</v>
      </c>
      <c r="L123" s="7">
        <v>62013</v>
      </c>
      <c r="M123" s="7">
        <v>0</v>
      </c>
      <c r="N123" s="7">
        <v>60618.819423885987</v>
      </c>
      <c r="O123" s="7">
        <v>31860</v>
      </c>
      <c r="P123" s="7">
        <v>6610</v>
      </c>
      <c r="Q123" s="7">
        <v>1719</v>
      </c>
      <c r="R123" s="7">
        <v>0</v>
      </c>
      <c r="S123" s="7">
        <v>0</v>
      </c>
      <c r="T123" s="7">
        <v>0</v>
      </c>
      <c r="U123" s="7">
        <v>0</v>
      </c>
      <c r="V123" s="7">
        <v>0</v>
      </c>
      <c r="W123" s="7">
        <v>279070</v>
      </c>
      <c r="X123" s="7">
        <v>0</v>
      </c>
      <c r="Y123" s="7">
        <v>0</v>
      </c>
      <c r="Z123" s="7">
        <v>5995</v>
      </c>
      <c r="AA123" s="95">
        <v>95134</v>
      </c>
      <c r="AB123" s="7">
        <v>1494628.1461004207</v>
      </c>
      <c r="AC123" s="7">
        <v>0</v>
      </c>
      <c r="AD123" s="7">
        <v>31860</v>
      </c>
      <c r="AE123" s="7">
        <v>5397</v>
      </c>
      <c r="AF123" s="7">
        <v>0</v>
      </c>
      <c r="AG123" s="7">
        <v>262917</v>
      </c>
      <c r="AH123" s="7">
        <v>0</v>
      </c>
      <c r="AI123" s="95">
        <v>80034</v>
      </c>
      <c r="AJ123" s="7">
        <v>364705</v>
      </c>
      <c r="AL123" s="17">
        <f t="shared" si="1"/>
        <v>550984.14610042074</v>
      </c>
    </row>
    <row r="124" spans="1:38" x14ac:dyDescent="0.25">
      <c r="A124" s="7">
        <v>404</v>
      </c>
      <c r="B124" s="7">
        <v>1</v>
      </c>
      <c r="C124" t="s">
        <v>175</v>
      </c>
      <c r="D124" s="7">
        <v>184</v>
      </c>
      <c r="E124" s="7">
        <v>201.6</v>
      </c>
      <c r="F124" s="7">
        <v>178</v>
      </c>
      <c r="G124" s="87">
        <v>194.20000000000002</v>
      </c>
      <c r="H124" s="7">
        <v>1386200</v>
      </c>
      <c r="I124" s="7">
        <v>0</v>
      </c>
      <c r="J124" s="7">
        <v>84407</v>
      </c>
      <c r="K124" s="7">
        <v>0</v>
      </c>
      <c r="L124" s="7">
        <v>84274</v>
      </c>
      <c r="M124" s="7">
        <v>0</v>
      </c>
      <c r="N124" s="7">
        <v>99000.745204776293</v>
      </c>
      <c r="O124" s="7">
        <v>46122</v>
      </c>
      <c r="P124" s="7">
        <v>9710</v>
      </c>
      <c r="Q124" s="7">
        <v>2525</v>
      </c>
      <c r="R124" s="7">
        <v>0</v>
      </c>
      <c r="S124" s="7">
        <v>0</v>
      </c>
      <c r="T124" s="7">
        <v>0</v>
      </c>
      <c r="U124" s="7">
        <v>0</v>
      </c>
      <c r="V124" s="7">
        <v>0</v>
      </c>
      <c r="W124" s="7">
        <v>437257</v>
      </c>
      <c r="X124" s="7">
        <v>0</v>
      </c>
      <c r="Y124" s="7">
        <v>18791</v>
      </c>
      <c r="Z124" s="7">
        <v>9441</v>
      </c>
      <c r="AA124" s="95">
        <v>146682</v>
      </c>
      <c r="AB124" s="7">
        <v>2309492.5475064837</v>
      </c>
      <c r="AC124" s="7">
        <v>0</v>
      </c>
      <c r="AD124" s="7">
        <v>46122</v>
      </c>
      <c r="AE124" s="7">
        <v>9225</v>
      </c>
      <c r="AF124" s="7">
        <v>0</v>
      </c>
      <c r="AG124" s="7">
        <v>365449.21</v>
      </c>
      <c r="AH124" s="7">
        <v>0</v>
      </c>
      <c r="AI124" s="95">
        <v>113764</v>
      </c>
      <c r="AJ124" s="7">
        <v>531099.21</v>
      </c>
      <c r="AL124" s="17">
        <f t="shared" si="1"/>
        <v>923292.54750648374</v>
      </c>
    </row>
    <row r="125" spans="1:38" x14ac:dyDescent="0.25">
      <c r="A125" s="7">
        <v>413</v>
      </c>
      <c r="B125" s="7">
        <v>1</v>
      </c>
      <c r="C125" t="s">
        <v>176</v>
      </c>
      <c r="D125" s="7">
        <v>2534</v>
      </c>
      <c r="E125" s="7">
        <v>2776.4</v>
      </c>
      <c r="F125" s="7">
        <v>2516</v>
      </c>
      <c r="G125" s="87">
        <v>2764.2</v>
      </c>
      <c r="H125" s="7">
        <v>19730860</v>
      </c>
      <c r="I125" s="7">
        <v>263014</v>
      </c>
      <c r="J125" s="7">
        <v>3567502</v>
      </c>
      <c r="K125" s="7">
        <v>381600</v>
      </c>
      <c r="L125" s="7">
        <v>0</v>
      </c>
      <c r="M125" s="7">
        <v>0</v>
      </c>
      <c r="N125" s="7">
        <v>347267</v>
      </c>
      <c r="O125" s="7">
        <v>627765</v>
      </c>
      <c r="P125" s="7">
        <v>462097.5</v>
      </c>
      <c r="Q125" s="7">
        <v>35935</v>
      </c>
      <c r="R125" s="7">
        <v>18824</v>
      </c>
      <c r="S125" s="7">
        <v>0</v>
      </c>
      <c r="T125" s="7">
        <v>0</v>
      </c>
      <c r="U125" s="7">
        <v>0</v>
      </c>
      <c r="V125" s="7">
        <v>0</v>
      </c>
      <c r="W125" s="7">
        <v>0</v>
      </c>
      <c r="X125" s="7">
        <v>0</v>
      </c>
      <c r="Y125" s="7">
        <v>0</v>
      </c>
      <c r="Z125" s="7">
        <v>213485</v>
      </c>
      <c r="AA125" s="95">
        <v>2001136</v>
      </c>
      <c r="AB125" s="7">
        <v>27649630.5</v>
      </c>
      <c r="AC125" s="7">
        <v>0</v>
      </c>
      <c r="AD125" s="7">
        <v>204090</v>
      </c>
      <c r="AE125" s="7">
        <v>395728</v>
      </c>
      <c r="AF125" s="7">
        <v>16120</v>
      </c>
      <c r="AG125" s="7">
        <v>0</v>
      </c>
      <c r="AH125" s="7">
        <v>0</v>
      </c>
      <c r="AI125" s="95">
        <v>1428769</v>
      </c>
      <c r="AJ125" s="7">
        <v>2031194</v>
      </c>
      <c r="AL125" s="17">
        <f t="shared" si="1"/>
        <v>7918770.5</v>
      </c>
    </row>
    <row r="126" spans="1:38" x14ac:dyDescent="0.25">
      <c r="A126" s="7">
        <v>414</v>
      </c>
      <c r="B126" s="7">
        <v>1</v>
      </c>
      <c r="C126" t="s">
        <v>177</v>
      </c>
      <c r="D126" s="7">
        <v>388</v>
      </c>
      <c r="E126" s="7">
        <v>424</v>
      </c>
      <c r="F126" s="7">
        <v>451</v>
      </c>
      <c r="G126" s="87">
        <v>494.59999999999997</v>
      </c>
      <c r="H126" s="7">
        <v>3530455</v>
      </c>
      <c r="I126" s="7">
        <v>0</v>
      </c>
      <c r="J126" s="7">
        <v>182356</v>
      </c>
      <c r="K126" s="7">
        <v>14627</v>
      </c>
      <c r="L126" s="7">
        <v>130439</v>
      </c>
      <c r="M126" s="7">
        <v>74087</v>
      </c>
      <c r="N126" s="7">
        <v>156594</v>
      </c>
      <c r="O126" s="7">
        <v>116749</v>
      </c>
      <c r="P126" s="7">
        <v>82845</v>
      </c>
      <c r="Q126" s="7">
        <v>6430</v>
      </c>
      <c r="R126" s="7">
        <v>0</v>
      </c>
      <c r="S126" s="7">
        <v>0</v>
      </c>
      <c r="T126" s="7">
        <v>0</v>
      </c>
      <c r="U126" s="7">
        <v>0</v>
      </c>
      <c r="V126" s="7">
        <v>0</v>
      </c>
      <c r="W126" s="7">
        <v>0</v>
      </c>
      <c r="X126" s="7">
        <v>0</v>
      </c>
      <c r="Y126" s="7">
        <v>43578</v>
      </c>
      <c r="Z126" s="7">
        <v>36019</v>
      </c>
      <c r="AA126" s="95">
        <v>356063</v>
      </c>
      <c r="AB126" s="7">
        <v>4732269</v>
      </c>
      <c r="AC126" s="7">
        <v>0</v>
      </c>
      <c r="AD126" s="7">
        <v>68563</v>
      </c>
      <c r="AE126" s="7">
        <v>58912</v>
      </c>
      <c r="AF126" s="7">
        <v>0</v>
      </c>
      <c r="AG126" s="7">
        <v>0</v>
      </c>
      <c r="AH126" s="7">
        <v>0</v>
      </c>
      <c r="AI126" s="95">
        <v>228637</v>
      </c>
      <c r="AJ126" s="7">
        <v>337754</v>
      </c>
      <c r="AL126" s="17">
        <f t="shared" si="1"/>
        <v>1201814</v>
      </c>
    </row>
    <row r="127" spans="1:38" x14ac:dyDescent="0.25">
      <c r="A127" s="7">
        <v>415</v>
      </c>
      <c r="B127" s="7">
        <v>1</v>
      </c>
      <c r="C127" t="s">
        <v>178</v>
      </c>
      <c r="D127" s="7">
        <v>176.2</v>
      </c>
      <c r="E127" s="7">
        <v>193.6</v>
      </c>
      <c r="F127" s="7">
        <v>212.2</v>
      </c>
      <c r="G127" s="87">
        <v>228.99999999999997</v>
      </c>
      <c r="H127" s="7">
        <v>1634602</v>
      </c>
      <c r="I127" s="7">
        <v>0</v>
      </c>
      <c r="J127" s="7">
        <v>215300</v>
      </c>
      <c r="K127" s="7">
        <v>16743</v>
      </c>
      <c r="L127" s="7">
        <v>94859</v>
      </c>
      <c r="M127" s="7">
        <v>0</v>
      </c>
      <c r="N127" s="7">
        <v>117672.07522328781</v>
      </c>
      <c r="O127" s="7">
        <v>54951</v>
      </c>
      <c r="P127" s="7">
        <v>29047.5</v>
      </c>
      <c r="Q127" s="7">
        <v>2977</v>
      </c>
      <c r="R127" s="7">
        <v>22197</v>
      </c>
      <c r="S127" s="7">
        <v>0</v>
      </c>
      <c r="T127" s="7">
        <v>0</v>
      </c>
      <c r="U127" s="7">
        <v>0</v>
      </c>
      <c r="V127" s="7">
        <v>0</v>
      </c>
      <c r="W127" s="7">
        <v>171301</v>
      </c>
      <c r="X127" s="7">
        <v>0</v>
      </c>
      <c r="Y127" s="7">
        <v>0</v>
      </c>
      <c r="Z127" s="7">
        <v>18113</v>
      </c>
      <c r="AA127" s="95">
        <v>163045</v>
      </c>
      <c r="AB127" s="7">
        <v>2519351.1791161094</v>
      </c>
      <c r="AC127" s="7">
        <v>0</v>
      </c>
      <c r="AD127" s="7">
        <v>31075</v>
      </c>
      <c r="AE127" s="7">
        <v>25422</v>
      </c>
      <c r="AF127" s="7">
        <v>19427</v>
      </c>
      <c r="AG127" s="7">
        <v>148886</v>
      </c>
      <c r="AH127" s="7">
        <v>0</v>
      </c>
      <c r="AI127" s="95">
        <v>124919</v>
      </c>
      <c r="AJ127" s="7">
        <v>344633</v>
      </c>
      <c r="AL127" s="17">
        <f t="shared" si="1"/>
        <v>884749.17911610939</v>
      </c>
    </row>
    <row r="128" spans="1:38" x14ac:dyDescent="0.25">
      <c r="A128" s="7">
        <v>423</v>
      </c>
      <c r="B128" s="7">
        <v>1</v>
      </c>
      <c r="C128" t="s">
        <v>179</v>
      </c>
      <c r="D128" s="7">
        <v>2581</v>
      </c>
      <c r="E128" s="7">
        <v>2827.2</v>
      </c>
      <c r="F128" s="7">
        <v>2555</v>
      </c>
      <c r="G128" s="87">
        <v>2807.7999999999997</v>
      </c>
      <c r="H128" s="7">
        <v>20042076</v>
      </c>
      <c r="I128" s="7">
        <v>59357</v>
      </c>
      <c r="J128" s="7">
        <v>1564105</v>
      </c>
      <c r="K128" s="7">
        <v>18140</v>
      </c>
      <c r="L128" s="7">
        <v>0</v>
      </c>
      <c r="M128" s="7">
        <v>0</v>
      </c>
      <c r="N128" s="7">
        <v>354796</v>
      </c>
      <c r="O128" s="7">
        <v>616322</v>
      </c>
      <c r="P128" s="7">
        <v>428306.25</v>
      </c>
      <c r="Q128" s="7">
        <v>36501</v>
      </c>
      <c r="R128" s="7">
        <v>0</v>
      </c>
      <c r="S128" s="7">
        <v>0</v>
      </c>
      <c r="T128" s="7">
        <v>0</v>
      </c>
      <c r="U128" s="7">
        <v>0</v>
      </c>
      <c r="V128" s="7">
        <v>0</v>
      </c>
      <c r="W128" s="7">
        <v>872889</v>
      </c>
      <c r="X128" s="7">
        <v>0</v>
      </c>
      <c r="Y128" s="7">
        <v>122339</v>
      </c>
      <c r="Z128" s="7">
        <v>189391</v>
      </c>
      <c r="AA128" s="95">
        <v>1993172</v>
      </c>
      <c r="AB128" s="7">
        <v>26337069.25</v>
      </c>
      <c r="AC128" s="7">
        <v>0</v>
      </c>
      <c r="AD128" s="7">
        <v>222043</v>
      </c>
      <c r="AE128" s="7">
        <v>428306.25</v>
      </c>
      <c r="AF128" s="7">
        <v>0</v>
      </c>
      <c r="AG128" s="7">
        <v>872889</v>
      </c>
      <c r="AH128" s="7">
        <v>0</v>
      </c>
      <c r="AI128" s="95">
        <v>1814072</v>
      </c>
      <c r="AJ128" s="7">
        <v>3264786.25</v>
      </c>
      <c r="AL128" s="17">
        <f t="shared" si="1"/>
        <v>6294993.25</v>
      </c>
    </row>
    <row r="129" spans="1:38" x14ac:dyDescent="0.25">
      <c r="A129" s="7">
        <v>424</v>
      </c>
      <c r="B129" s="7">
        <v>1</v>
      </c>
      <c r="C129" t="s">
        <v>612</v>
      </c>
      <c r="D129" s="7">
        <v>498</v>
      </c>
      <c r="E129" s="7">
        <v>549.19999999999993</v>
      </c>
      <c r="F129" s="7">
        <v>501</v>
      </c>
      <c r="G129" s="87">
        <v>553.4</v>
      </c>
      <c r="H129" s="7">
        <v>3950169</v>
      </c>
      <c r="I129" s="7">
        <v>0</v>
      </c>
      <c r="J129" s="7">
        <v>218260</v>
      </c>
      <c r="K129" s="7">
        <v>62010</v>
      </c>
      <c r="L129" s="7">
        <v>127507</v>
      </c>
      <c r="M129" s="7">
        <v>0</v>
      </c>
      <c r="N129" s="7">
        <v>77985</v>
      </c>
      <c r="O129" s="7">
        <v>121786</v>
      </c>
      <c r="P129" s="7">
        <v>74218.75</v>
      </c>
      <c r="Q129" s="7">
        <v>7194</v>
      </c>
      <c r="R129" s="7">
        <v>0</v>
      </c>
      <c r="S129" s="7">
        <v>0</v>
      </c>
      <c r="T129" s="7">
        <v>0</v>
      </c>
      <c r="U129" s="7">
        <v>0</v>
      </c>
      <c r="V129" s="7">
        <v>0</v>
      </c>
      <c r="W129" s="7">
        <v>383988</v>
      </c>
      <c r="X129" s="7">
        <v>0</v>
      </c>
      <c r="Y129" s="7">
        <v>7596</v>
      </c>
      <c r="Z129" s="7">
        <v>30256</v>
      </c>
      <c r="AA129" s="95">
        <v>363303</v>
      </c>
      <c r="AB129" s="7">
        <v>5461631.75</v>
      </c>
      <c r="AC129" s="7">
        <v>0</v>
      </c>
      <c r="AD129" s="7">
        <v>36221</v>
      </c>
      <c r="AE129" s="7">
        <v>73086</v>
      </c>
      <c r="AF129" s="7">
        <v>0</v>
      </c>
      <c r="AG129" s="7">
        <v>354901</v>
      </c>
      <c r="AH129" s="7">
        <v>0</v>
      </c>
      <c r="AI129" s="95">
        <v>329899</v>
      </c>
      <c r="AJ129" s="7">
        <v>790015</v>
      </c>
      <c r="AL129" s="17">
        <f t="shared" si="1"/>
        <v>1511462.75</v>
      </c>
    </row>
    <row r="130" spans="1:38" x14ac:dyDescent="0.25">
      <c r="A130" s="7">
        <v>432</v>
      </c>
      <c r="B130" s="7">
        <v>1</v>
      </c>
      <c r="C130" t="s">
        <v>181</v>
      </c>
      <c r="D130" s="7">
        <v>698</v>
      </c>
      <c r="E130" s="7">
        <v>766.4</v>
      </c>
      <c r="F130" s="7">
        <v>618</v>
      </c>
      <c r="G130" s="87">
        <v>672.6</v>
      </c>
      <c r="H130" s="7">
        <v>4801019</v>
      </c>
      <c r="I130" s="7">
        <v>0</v>
      </c>
      <c r="J130" s="7">
        <v>1771468</v>
      </c>
      <c r="K130" s="7">
        <v>0</v>
      </c>
      <c r="L130" s="7">
        <v>109540</v>
      </c>
      <c r="M130" s="7">
        <v>360021</v>
      </c>
      <c r="N130" s="7">
        <v>222438</v>
      </c>
      <c r="O130" s="7">
        <v>156549</v>
      </c>
      <c r="P130" s="7">
        <v>109333.75</v>
      </c>
      <c r="Q130" s="7">
        <v>8744</v>
      </c>
      <c r="R130" s="7">
        <v>69137</v>
      </c>
      <c r="S130" s="7">
        <v>0</v>
      </c>
      <c r="T130" s="7">
        <v>0</v>
      </c>
      <c r="U130" s="7">
        <v>89084</v>
      </c>
      <c r="V130" s="7">
        <v>0</v>
      </c>
      <c r="W130" s="7">
        <v>0</v>
      </c>
      <c r="X130" s="7">
        <v>0</v>
      </c>
      <c r="Y130" s="7">
        <v>0</v>
      </c>
      <c r="Z130" s="7">
        <v>53873</v>
      </c>
      <c r="AA130" s="95">
        <v>486962</v>
      </c>
      <c r="AB130" s="7">
        <v>8238168.75</v>
      </c>
      <c r="AC130" s="7">
        <v>0</v>
      </c>
      <c r="AD130" s="7">
        <v>48961</v>
      </c>
      <c r="AE130" s="7">
        <v>35808</v>
      </c>
      <c r="AF130" s="7">
        <v>22643</v>
      </c>
      <c r="AG130" s="7">
        <v>0</v>
      </c>
      <c r="AH130" s="7">
        <v>0</v>
      </c>
      <c r="AI130" s="95">
        <v>136979</v>
      </c>
      <c r="AJ130" s="7">
        <v>239111</v>
      </c>
      <c r="AL130" s="17">
        <f t="shared" si="1"/>
        <v>3437149.75</v>
      </c>
    </row>
    <row r="131" spans="1:38" x14ac:dyDescent="0.25">
      <c r="A131" s="7">
        <v>435</v>
      </c>
      <c r="B131" s="7">
        <v>1</v>
      </c>
      <c r="C131" t="s">
        <v>182</v>
      </c>
      <c r="D131" s="7">
        <v>627</v>
      </c>
      <c r="E131" s="7">
        <v>678</v>
      </c>
      <c r="F131" s="7">
        <v>725</v>
      </c>
      <c r="G131" s="87">
        <v>782.8</v>
      </c>
      <c r="H131" s="7">
        <v>5587626</v>
      </c>
      <c r="I131" s="7">
        <v>0</v>
      </c>
      <c r="J131" s="7">
        <v>1550814</v>
      </c>
      <c r="K131" s="7">
        <v>0</v>
      </c>
      <c r="L131" s="7">
        <v>78604</v>
      </c>
      <c r="M131" s="7">
        <v>423294</v>
      </c>
      <c r="N131" s="7">
        <v>394266.50296875002</v>
      </c>
      <c r="O131" s="7">
        <v>172127</v>
      </c>
      <c r="P131" s="7">
        <v>127693.75</v>
      </c>
      <c r="Q131" s="7">
        <v>10176</v>
      </c>
      <c r="R131" s="7">
        <v>71188</v>
      </c>
      <c r="S131" s="7">
        <v>0</v>
      </c>
      <c r="T131" s="7">
        <v>0</v>
      </c>
      <c r="U131" s="7">
        <v>0</v>
      </c>
      <c r="V131" s="7">
        <v>0</v>
      </c>
      <c r="W131" s="7">
        <v>0</v>
      </c>
      <c r="X131" s="7">
        <v>0</v>
      </c>
      <c r="Y131" s="7">
        <v>0</v>
      </c>
      <c r="Z131" s="7">
        <v>57975</v>
      </c>
      <c r="AA131" s="95">
        <v>566747</v>
      </c>
      <c r="AB131" s="7">
        <v>8993677.4115437493</v>
      </c>
      <c r="AC131" s="7">
        <v>0</v>
      </c>
      <c r="AD131" s="7">
        <v>66553</v>
      </c>
      <c r="AE131" s="7">
        <v>66091</v>
      </c>
      <c r="AF131" s="7">
        <v>36845</v>
      </c>
      <c r="AG131" s="7">
        <v>0</v>
      </c>
      <c r="AH131" s="7">
        <v>0</v>
      </c>
      <c r="AI131" s="95">
        <v>249402</v>
      </c>
      <c r="AJ131" s="7">
        <v>411718</v>
      </c>
      <c r="AL131" s="17">
        <f t="shared" ref="AL131:AL194" si="2">AB131-H131</f>
        <v>3406051.4115437493</v>
      </c>
    </row>
    <row r="132" spans="1:38" x14ac:dyDescent="0.25">
      <c r="A132" s="7">
        <v>441</v>
      </c>
      <c r="B132" s="7">
        <v>1</v>
      </c>
      <c r="C132" t="s">
        <v>183</v>
      </c>
      <c r="D132" s="7">
        <v>272</v>
      </c>
      <c r="E132" s="7">
        <v>298.79999999999995</v>
      </c>
      <c r="F132" s="7">
        <v>448</v>
      </c>
      <c r="G132" s="87">
        <v>491.2</v>
      </c>
      <c r="H132" s="7">
        <v>3506186</v>
      </c>
      <c r="I132" s="7">
        <v>0</v>
      </c>
      <c r="J132" s="7">
        <v>254921</v>
      </c>
      <c r="K132" s="7">
        <v>14099</v>
      </c>
      <c r="L132" s="7">
        <v>130489</v>
      </c>
      <c r="M132" s="7">
        <v>618200</v>
      </c>
      <c r="N132" s="7">
        <v>253081.45750625001</v>
      </c>
      <c r="O132" s="7">
        <v>111963</v>
      </c>
      <c r="P132" s="7">
        <v>65572.5</v>
      </c>
      <c r="Q132" s="7">
        <v>6386</v>
      </c>
      <c r="R132" s="7">
        <v>0</v>
      </c>
      <c r="S132" s="7">
        <v>0</v>
      </c>
      <c r="T132" s="7">
        <v>0</v>
      </c>
      <c r="U132" s="7">
        <v>0</v>
      </c>
      <c r="V132" s="7">
        <v>0</v>
      </c>
      <c r="W132" s="7">
        <v>347141</v>
      </c>
      <c r="X132" s="7">
        <v>0</v>
      </c>
      <c r="Y132" s="7">
        <v>11194</v>
      </c>
      <c r="Z132" s="7">
        <v>32041</v>
      </c>
      <c r="AA132" s="95">
        <v>352154</v>
      </c>
      <c r="AB132" s="7">
        <v>5700828.8179032505</v>
      </c>
      <c r="AC132" s="7">
        <v>0</v>
      </c>
      <c r="AD132" s="7">
        <v>49044</v>
      </c>
      <c r="AE132" s="7">
        <v>65572.5</v>
      </c>
      <c r="AF132" s="7">
        <v>0</v>
      </c>
      <c r="AG132" s="7">
        <v>347141</v>
      </c>
      <c r="AH132" s="7">
        <v>0</v>
      </c>
      <c r="AI132" s="95">
        <v>352154</v>
      </c>
      <c r="AJ132" s="7">
        <v>777603.5</v>
      </c>
      <c r="AL132" s="17">
        <f t="shared" si="2"/>
        <v>2194642.8179032505</v>
      </c>
    </row>
    <row r="133" spans="1:38" x14ac:dyDescent="0.25">
      <c r="A133" s="7">
        <v>447</v>
      </c>
      <c r="B133" s="7">
        <v>1</v>
      </c>
      <c r="C133" t="s">
        <v>184</v>
      </c>
      <c r="D133" s="7">
        <v>102</v>
      </c>
      <c r="E133" s="7">
        <v>110.80000000000001</v>
      </c>
      <c r="F133" s="7">
        <v>131</v>
      </c>
      <c r="G133" s="87">
        <v>144.39999999999998</v>
      </c>
      <c r="H133" s="7">
        <v>1030727</v>
      </c>
      <c r="I133" s="7">
        <v>0</v>
      </c>
      <c r="J133" s="7">
        <v>113823</v>
      </c>
      <c r="K133" s="7">
        <v>0</v>
      </c>
      <c r="L133" s="7">
        <v>66738</v>
      </c>
      <c r="M133" s="7">
        <v>629976</v>
      </c>
      <c r="N133" s="7">
        <v>149688</v>
      </c>
      <c r="O133" s="7">
        <v>34126</v>
      </c>
      <c r="P133" s="7">
        <v>20930</v>
      </c>
      <c r="Q133" s="7">
        <v>1877</v>
      </c>
      <c r="R133" s="7">
        <v>1274</v>
      </c>
      <c r="S133" s="7">
        <v>0</v>
      </c>
      <c r="T133" s="7">
        <v>0</v>
      </c>
      <c r="U133" s="7">
        <v>0</v>
      </c>
      <c r="V133" s="7">
        <v>0</v>
      </c>
      <c r="W133" s="7">
        <v>66424</v>
      </c>
      <c r="X133" s="7">
        <v>0</v>
      </c>
      <c r="Y133" s="7">
        <v>1999</v>
      </c>
      <c r="Z133" s="7">
        <v>16008</v>
      </c>
      <c r="AA133" s="95">
        <v>104546</v>
      </c>
      <c r="AB133" s="7">
        <v>2238136</v>
      </c>
      <c r="AC133" s="7">
        <v>0</v>
      </c>
      <c r="AD133" s="7">
        <v>19145</v>
      </c>
      <c r="AE133" s="7">
        <v>15519</v>
      </c>
      <c r="AF133" s="7">
        <v>945</v>
      </c>
      <c r="AG133" s="7">
        <v>44302</v>
      </c>
      <c r="AH133" s="7">
        <v>0</v>
      </c>
      <c r="AI133" s="95">
        <v>69984</v>
      </c>
      <c r="AJ133" s="7">
        <v>143926</v>
      </c>
      <c r="AL133" s="17">
        <f t="shared" si="2"/>
        <v>1207409</v>
      </c>
    </row>
    <row r="134" spans="1:38" x14ac:dyDescent="0.25">
      <c r="A134" s="7">
        <v>458</v>
      </c>
      <c r="B134" s="7">
        <v>1</v>
      </c>
      <c r="C134" t="s">
        <v>185</v>
      </c>
      <c r="D134" s="7">
        <v>269.96000000000004</v>
      </c>
      <c r="E134" s="7">
        <v>296.76</v>
      </c>
      <c r="F134" s="7">
        <v>239.96</v>
      </c>
      <c r="G134" s="87">
        <v>258.36</v>
      </c>
      <c r="H134" s="7">
        <v>1844174</v>
      </c>
      <c r="I134" s="7">
        <v>0</v>
      </c>
      <c r="J134" s="7">
        <v>415293</v>
      </c>
      <c r="K134" s="7">
        <v>0</v>
      </c>
      <c r="L134" s="7">
        <v>102723</v>
      </c>
      <c r="M134" s="7">
        <v>0</v>
      </c>
      <c r="N134" s="7">
        <v>92360.280650000001</v>
      </c>
      <c r="O134" s="7">
        <v>62652</v>
      </c>
      <c r="P134" s="7">
        <v>12918</v>
      </c>
      <c r="Q134" s="7">
        <v>3359</v>
      </c>
      <c r="R134" s="7">
        <v>0</v>
      </c>
      <c r="S134" s="7">
        <v>0</v>
      </c>
      <c r="T134" s="7">
        <v>0</v>
      </c>
      <c r="U134" s="7">
        <v>0</v>
      </c>
      <c r="V134" s="7">
        <v>0</v>
      </c>
      <c r="W134" s="7">
        <v>623629</v>
      </c>
      <c r="X134" s="7">
        <v>0</v>
      </c>
      <c r="Y134" s="7">
        <v>0</v>
      </c>
      <c r="Z134" s="7">
        <v>22207</v>
      </c>
      <c r="AA134" s="95">
        <v>194872</v>
      </c>
      <c r="AB134" s="7">
        <v>3365520.945938</v>
      </c>
      <c r="AC134" s="7">
        <v>0</v>
      </c>
      <c r="AD134" s="7">
        <v>62652</v>
      </c>
      <c r="AE134" s="7">
        <v>10132</v>
      </c>
      <c r="AF134" s="7">
        <v>0</v>
      </c>
      <c r="AG134" s="7">
        <v>418977.91000000003</v>
      </c>
      <c r="AH134" s="7">
        <v>0</v>
      </c>
      <c r="AI134" s="95">
        <v>137850</v>
      </c>
      <c r="AJ134" s="7">
        <v>612910.91</v>
      </c>
      <c r="AL134" s="17">
        <f t="shared" si="2"/>
        <v>1521346.945938</v>
      </c>
    </row>
    <row r="135" spans="1:38" x14ac:dyDescent="0.25">
      <c r="A135" s="7">
        <v>463</v>
      </c>
      <c r="B135" s="7">
        <v>1</v>
      </c>
      <c r="C135" t="s">
        <v>186</v>
      </c>
      <c r="D135" s="7">
        <v>786</v>
      </c>
      <c r="E135" s="7">
        <v>866.4</v>
      </c>
      <c r="F135" s="7">
        <v>865</v>
      </c>
      <c r="G135" s="87">
        <v>950.8</v>
      </c>
      <c r="H135" s="7">
        <v>6786810</v>
      </c>
      <c r="I135" s="7">
        <v>20468</v>
      </c>
      <c r="J135" s="7">
        <v>335107</v>
      </c>
      <c r="K135" s="7">
        <v>14144</v>
      </c>
      <c r="L135" s="7">
        <v>4957</v>
      </c>
      <c r="M135" s="7">
        <v>0</v>
      </c>
      <c r="N135" s="7">
        <v>176476.24886890271</v>
      </c>
      <c r="O135" s="7">
        <v>217003</v>
      </c>
      <c r="P135" s="7">
        <v>155805</v>
      </c>
      <c r="Q135" s="7">
        <v>12360</v>
      </c>
      <c r="R135" s="7">
        <v>0</v>
      </c>
      <c r="S135" s="7">
        <v>0</v>
      </c>
      <c r="T135" s="7">
        <v>0</v>
      </c>
      <c r="U135" s="7">
        <v>0</v>
      </c>
      <c r="V135" s="7">
        <v>0</v>
      </c>
      <c r="W135" s="7">
        <v>71795</v>
      </c>
      <c r="X135" s="7">
        <v>0</v>
      </c>
      <c r="Y135" s="7">
        <v>75562</v>
      </c>
      <c r="Z135" s="7">
        <v>62232</v>
      </c>
      <c r="AA135" s="95">
        <v>666804</v>
      </c>
      <c r="AB135" s="7">
        <v>8613404.2094118297</v>
      </c>
      <c r="AC135" s="7">
        <v>0</v>
      </c>
      <c r="AD135" s="7">
        <v>74056</v>
      </c>
      <c r="AE135" s="7">
        <v>144902</v>
      </c>
      <c r="AF135" s="7">
        <v>0</v>
      </c>
      <c r="AG135" s="7">
        <v>60058</v>
      </c>
      <c r="AH135" s="7">
        <v>0</v>
      </c>
      <c r="AI135" s="95">
        <v>567172</v>
      </c>
      <c r="AJ135" s="7">
        <v>807684</v>
      </c>
      <c r="AL135" s="17">
        <f t="shared" si="2"/>
        <v>1826594.2094118297</v>
      </c>
    </row>
    <row r="136" spans="1:38" x14ac:dyDescent="0.25">
      <c r="A136" s="7">
        <v>465</v>
      </c>
      <c r="B136" s="7">
        <v>1</v>
      </c>
      <c r="C136" t="s">
        <v>187</v>
      </c>
      <c r="D136" s="7">
        <v>1779</v>
      </c>
      <c r="E136" s="7">
        <v>1946.3999999999999</v>
      </c>
      <c r="F136" s="7">
        <v>1556</v>
      </c>
      <c r="G136" s="87">
        <v>1699.2</v>
      </c>
      <c r="H136" s="7">
        <v>12128890</v>
      </c>
      <c r="I136" s="7">
        <v>24562</v>
      </c>
      <c r="J136" s="7">
        <v>1241092</v>
      </c>
      <c r="K136" s="7">
        <v>16953</v>
      </c>
      <c r="L136" s="7">
        <v>0</v>
      </c>
      <c r="M136" s="7">
        <v>0</v>
      </c>
      <c r="N136" s="7">
        <v>292613</v>
      </c>
      <c r="O136" s="7">
        <v>397943</v>
      </c>
      <c r="P136" s="7">
        <v>224013.75</v>
      </c>
      <c r="Q136" s="7">
        <v>22090</v>
      </c>
      <c r="R136" s="7">
        <v>19167</v>
      </c>
      <c r="S136" s="7">
        <v>0</v>
      </c>
      <c r="T136" s="7">
        <v>0</v>
      </c>
      <c r="U136" s="7">
        <v>0</v>
      </c>
      <c r="V136" s="7">
        <v>0</v>
      </c>
      <c r="W136" s="7">
        <v>1240314</v>
      </c>
      <c r="X136" s="7">
        <v>0</v>
      </c>
      <c r="Y136" s="7">
        <v>6397</v>
      </c>
      <c r="Z136" s="7">
        <v>107573</v>
      </c>
      <c r="AA136" s="95">
        <v>1230800</v>
      </c>
      <c r="AB136" s="7">
        <v>16951828.75</v>
      </c>
      <c r="AC136" s="7">
        <v>0</v>
      </c>
      <c r="AD136" s="7">
        <v>171528</v>
      </c>
      <c r="AE136" s="7">
        <v>215455</v>
      </c>
      <c r="AF136" s="7">
        <v>18435</v>
      </c>
      <c r="AG136" s="7">
        <v>1134877</v>
      </c>
      <c r="AH136" s="7">
        <v>0</v>
      </c>
      <c r="AI136" s="95">
        <v>1009042</v>
      </c>
      <c r="AJ136" s="7">
        <v>2517373</v>
      </c>
      <c r="AL136" s="17">
        <f t="shared" si="2"/>
        <v>4822938.75</v>
      </c>
    </row>
    <row r="137" spans="1:38" x14ac:dyDescent="0.25">
      <c r="A137" s="7">
        <v>466</v>
      </c>
      <c r="B137" s="7">
        <v>1</v>
      </c>
      <c r="C137" t="s">
        <v>613</v>
      </c>
      <c r="D137" s="7">
        <v>1975</v>
      </c>
      <c r="E137" s="7">
        <v>2169</v>
      </c>
      <c r="F137" s="7">
        <v>2120</v>
      </c>
      <c r="G137" s="87">
        <v>2324.7999999999997</v>
      </c>
      <c r="H137" s="7">
        <v>16594422</v>
      </c>
      <c r="I137" s="7">
        <v>121785</v>
      </c>
      <c r="J137" s="7">
        <v>773454</v>
      </c>
      <c r="K137" s="7">
        <v>14284</v>
      </c>
      <c r="L137" s="7">
        <v>0</v>
      </c>
      <c r="M137" s="7">
        <v>0</v>
      </c>
      <c r="N137" s="7">
        <v>401085.33925118297</v>
      </c>
      <c r="O137" s="7">
        <v>537400</v>
      </c>
      <c r="P137" s="7">
        <v>301577.5</v>
      </c>
      <c r="Q137" s="7">
        <v>30222</v>
      </c>
      <c r="R137" s="7">
        <v>46821</v>
      </c>
      <c r="S137" s="7">
        <v>0</v>
      </c>
      <c r="T137" s="7">
        <v>0</v>
      </c>
      <c r="U137" s="7">
        <v>0</v>
      </c>
      <c r="V137" s="7">
        <v>-8566</v>
      </c>
      <c r="W137" s="7">
        <v>1778449</v>
      </c>
      <c r="X137" s="7">
        <v>0</v>
      </c>
      <c r="Y137" s="7">
        <v>0</v>
      </c>
      <c r="Z137" s="7">
        <v>144016</v>
      </c>
      <c r="AA137" s="95">
        <v>1674467</v>
      </c>
      <c r="AB137" s="7">
        <v>22387867.076410614</v>
      </c>
      <c r="AC137" s="7">
        <v>0</v>
      </c>
      <c r="AD137" s="7">
        <v>149895</v>
      </c>
      <c r="AE137" s="7">
        <v>253352</v>
      </c>
      <c r="AF137" s="7">
        <v>39334</v>
      </c>
      <c r="AG137" s="7">
        <v>1517125</v>
      </c>
      <c r="AH137" s="7">
        <v>0</v>
      </c>
      <c r="AI137" s="95">
        <v>1210487</v>
      </c>
      <c r="AJ137" s="7">
        <v>3127359</v>
      </c>
      <c r="AL137" s="17">
        <f t="shared" si="2"/>
        <v>5793445.076410614</v>
      </c>
    </row>
    <row r="138" spans="1:38" x14ac:dyDescent="0.25">
      <c r="A138" s="7">
        <v>473</v>
      </c>
      <c r="B138" s="7">
        <v>1</v>
      </c>
      <c r="C138" t="s">
        <v>189</v>
      </c>
      <c r="D138" s="7">
        <v>308.60000000000002</v>
      </c>
      <c r="E138" s="7">
        <v>337.6</v>
      </c>
      <c r="F138" s="7">
        <v>416.6</v>
      </c>
      <c r="G138" s="87">
        <v>458.79999999999995</v>
      </c>
      <c r="H138" s="7">
        <v>3274914</v>
      </c>
      <c r="I138" s="7">
        <v>12281</v>
      </c>
      <c r="J138" s="7">
        <v>631412</v>
      </c>
      <c r="K138" s="7">
        <v>14085</v>
      </c>
      <c r="L138" s="7">
        <v>130305</v>
      </c>
      <c r="M138" s="7">
        <v>48866</v>
      </c>
      <c r="N138" s="7">
        <v>184167</v>
      </c>
      <c r="O138" s="7">
        <v>104234</v>
      </c>
      <c r="P138" s="7">
        <v>64548.75</v>
      </c>
      <c r="Q138" s="7">
        <v>5964</v>
      </c>
      <c r="R138" s="7">
        <v>16595</v>
      </c>
      <c r="S138" s="7">
        <v>0</v>
      </c>
      <c r="T138" s="7">
        <v>0</v>
      </c>
      <c r="U138" s="7">
        <v>0</v>
      </c>
      <c r="V138" s="7">
        <v>0</v>
      </c>
      <c r="W138" s="7">
        <v>239049</v>
      </c>
      <c r="X138" s="7">
        <v>0</v>
      </c>
      <c r="Y138" s="7">
        <v>0</v>
      </c>
      <c r="Z138" s="7">
        <v>32708</v>
      </c>
      <c r="AA138" s="95">
        <v>332171</v>
      </c>
      <c r="AB138" s="7">
        <v>5091299.75</v>
      </c>
      <c r="AC138" s="7">
        <v>0</v>
      </c>
      <c r="AD138" s="7">
        <v>70943</v>
      </c>
      <c r="AE138" s="7">
        <v>64548.75</v>
      </c>
      <c r="AF138" s="7">
        <v>16595</v>
      </c>
      <c r="AG138" s="7">
        <v>239049</v>
      </c>
      <c r="AH138" s="7">
        <v>0</v>
      </c>
      <c r="AI138" s="95">
        <v>332171</v>
      </c>
      <c r="AJ138" s="7">
        <v>723306.75</v>
      </c>
      <c r="AL138" s="17">
        <f t="shared" si="2"/>
        <v>1816385.75</v>
      </c>
    </row>
    <row r="139" spans="1:38" x14ac:dyDescent="0.25">
      <c r="A139" s="7">
        <v>477</v>
      </c>
      <c r="B139" s="7">
        <v>1</v>
      </c>
      <c r="C139" t="s">
        <v>190</v>
      </c>
      <c r="D139" s="7">
        <v>3474</v>
      </c>
      <c r="E139" s="7">
        <v>3794.9999999999995</v>
      </c>
      <c r="F139" s="7">
        <v>3212</v>
      </c>
      <c r="G139" s="87">
        <v>3508.0000000000005</v>
      </c>
      <c r="H139" s="7">
        <v>25040104</v>
      </c>
      <c r="I139" s="7">
        <v>0</v>
      </c>
      <c r="J139" s="7">
        <v>1799057</v>
      </c>
      <c r="K139" s="7">
        <v>14236</v>
      </c>
      <c r="L139" s="7">
        <v>0</v>
      </c>
      <c r="M139" s="7">
        <v>0</v>
      </c>
      <c r="N139" s="7">
        <v>484975.28174999997</v>
      </c>
      <c r="O139" s="7">
        <v>774973</v>
      </c>
      <c r="P139" s="7">
        <v>586567.5</v>
      </c>
      <c r="Q139" s="7">
        <v>45604</v>
      </c>
      <c r="R139" s="7">
        <v>21258</v>
      </c>
      <c r="S139" s="7">
        <v>0</v>
      </c>
      <c r="T139" s="7">
        <v>0</v>
      </c>
      <c r="U139" s="7">
        <v>0</v>
      </c>
      <c r="V139" s="7">
        <v>0</v>
      </c>
      <c r="W139" s="7">
        <v>0</v>
      </c>
      <c r="X139" s="7">
        <v>0</v>
      </c>
      <c r="Y139" s="7">
        <v>94353</v>
      </c>
      <c r="Z139" s="7">
        <v>239555</v>
      </c>
      <c r="AA139" s="95">
        <v>2521113</v>
      </c>
      <c r="AB139" s="7">
        <v>31624554.966510002</v>
      </c>
      <c r="AC139" s="7">
        <v>0</v>
      </c>
      <c r="AD139" s="7">
        <v>251502</v>
      </c>
      <c r="AE139" s="7">
        <v>586567.5</v>
      </c>
      <c r="AF139" s="7">
        <v>21258</v>
      </c>
      <c r="AG139" s="7">
        <v>0</v>
      </c>
      <c r="AH139" s="7">
        <v>0</v>
      </c>
      <c r="AI139" s="95">
        <v>2318711</v>
      </c>
      <c r="AJ139" s="7">
        <v>3002059.5</v>
      </c>
      <c r="AL139" s="17">
        <f t="shared" si="2"/>
        <v>6584450.9665100016</v>
      </c>
    </row>
    <row r="140" spans="1:38" x14ac:dyDescent="0.25">
      <c r="A140" s="7">
        <v>480</v>
      </c>
      <c r="B140" s="7">
        <v>1</v>
      </c>
      <c r="C140" t="s">
        <v>191</v>
      </c>
      <c r="D140" s="7">
        <v>713.4</v>
      </c>
      <c r="E140" s="7">
        <v>776.40000000000009</v>
      </c>
      <c r="F140" s="7">
        <v>639.4</v>
      </c>
      <c r="G140" s="87">
        <v>693.99999999999989</v>
      </c>
      <c r="H140" s="7">
        <v>4953772</v>
      </c>
      <c r="I140" s="7">
        <v>58334</v>
      </c>
      <c r="J140" s="7">
        <v>1392583</v>
      </c>
      <c r="K140" s="7">
        <v>14083</v>
      </c>
      <c r="L140" s="7">
        <v>104609</v>
      </c>
      <c r="M140" s="7">
        <v>252826</v>
      </c>
      <c r="N140" s="7">
        <v>276641.46040312503</v>
      </c>
      <c r="O140" s="7">
        <v>160028</v>
      </c>
      <c r="P140" s="7">
        <v>114668.75</v>
      </c>
      <c r="Q140" s="7">
        <v>9022</v>
      </c>
      <c r="R140" s="7">
        <v>32750</v>
      </c>
      <c r="S140" s="7">
        <v>0</v>
      </c>
      <c r="T140" s="7">
        <v>0</v>
      </c>
      <c r="U140" s="7">
        <v>0</v>
      </c>
      <c r="V140" s="7">
        <v>0</v>
      </c>
      <c r="W140" s="7">
        <v>0</v>
      </c>
      <c r="X140" s="7">
        <v>0</v>
      </c>
      <c r="Y140" s="7">
        <v>0</v>
      </c>
      <c r="Z140" s="7">
        <v>64566</v>
      </c>
      <c r="AA140" s="95">
        <v>502456</v>
      </c>
      <c r="AB140" s="7">
        <v>7917855.6294096252</v>
      </c>
      <c r="AC140" s="7">
        <v>0</v>
      </c>
      <c r="AD140" s="7">
        <v>97121</v>
      </c>
      <c r="AE140" s="7">
        <v>114668.75</v>
      </c>
      <c r="AF140" s="7">
        <v>32750</v>
      </c>
      <c r="AG140" s="7">
        <v>0</v>
      </c>
      <c r="AH140" s="7">
        <v>0</v>
      </c>
      <c r="AI140" s="95">
        <v>458404</v>
      </c>
      <c r="AJ140" s="7">
        <v>665626.75</v>
      </c>
      <c r="AL140" s="17">
        <f t="shared" si="2"/>
        <v>2964083.6294096252</v>
      </c>
    </row>
    <row r="141" spans="1:38" x14ac:dyDescent="0.25">
      <c r="A141" s="7">
        <v>482</v>
      </c>
      <c r="B141" s="7">
        <v>1</v>
      </c>
      <c r="C141" t="s">
        <v>192</v>
      </c>
      <c r="D141" s="7">
        <v>2473</v>
      </c>
      <c r="E141" s="7">
        <v>2712.2000000000003</v>
      </c>
      <c r="F141" s="7">
        <v>2308</v>
      </c>
      <c r="G141" s="87">
        <v>2533.1999999999998</v>
      </c>
      <c r="H141" s="7">
        <v>18081982</v>
      </c>
      <c r="I141" s="7">
        <v>36842</v>
      </c>
      <c r="J141" s="7">
        <v>2436957</v>
      </c>
      <c r="K141" s="7">
        <v>14298</v>
      </c>
      <c r="L141" s="7">
        <v>0</v>
      </c>
      <c r="M141" s="7">
        <v>0</v>
      </c>
      <c r="N141" s="7">
        <v>500335.00604285329</v>
      </c>
      <c r="O141" s="7">
        <v>602826</v>
      </c>
      <c r="P141" s="7">
        <v>392887.5</v>
      </c>
      <c r="Q141" s="7">
        <v>32932</v>
      </c>
      <c r="R141" s="7">
        <v>85344</v>
      </c>
      <c r="S141" s="7">
        <v>0</v>
      </c>
      <c r="T141" s="7">
        <v>0</v>
      </c>
      <c r="U141" s="7">
        <v>0</v>
      </c>
      <c r="V141" s="7">
        <v>-15704</v>
      </c>
      <c r="W141" s="7">
        <v>567715</v>
      </c>
      <c r="X141" s="7">
        <v>0</v>
      </c>
      <c r="Y141" s="7">
        <v>65967</v>
      </c>
      <c r="Z141" s="7">
        <v>178923</v>
      </c>
      <c r="AA141" s="95">
        <v>1803050</v>
      </c>
      <c r="AB141" s="7">
        <v>24794861.343142282</v>
      </c>
      <c r="AC141" s="7">
        <v>0</v>
      </c>
      <c r="AD141" s="7">
        <v>188237</v>
      </c>
      <c r="AE141" s="7">
        <v>364010</v>
      </c>
      <c r="AF141" s="7">
        <v>79071</v>
      </c>
      <c r="AG141" s="7">
        <v>473110</v>
      </c>
      <c r="AH141" s="7">
        <v>0</v>
      </c>
      <c r="AI141" s="95">
        <v>1490607</v>
      </c>
      <c r="AJ141" s="7">
        <v>2507618</v>
      </c>
      <c r="AL141" s="17">
        <f t="shared" si="2"/>
        <v>6712879.3431422822</v>
      </c>
    </row>
    <row r="142" spans="1:38" x14ac:dyDescent="0.25">
      <c r="A142" s="7">
        <v>484</v>
      </c>
      <c r="B142" s="7">
        <v>1</v>
      </c>
      <c r="C142" t="s">
        <v>193</v>
      </c>
      <c r="D142" s="7">
        <v>930</v>
      </c>
      <c r="E142" s="7">
        <v>1027.4000000000001</v>
      </c>
      <c r="F142" s="7">
        <v>1246</v>
      </c>
      <c r="G142" s="87">
        <v>1379</v>
      </c>
      <c r="H142" s="7">
        <v>9843302</v>
      </c>
      <c r="I142" s="7">
        <v>17398</v>
      </c>
      <c r="J142" s="7">
        <v>678780</v>
      </c>
      <c r="K142" s="7">
        <v>14096</v>
      </c>
      <c r="L142" s="7">
        <v>0</v>
      </c>
      <c r="M142" s="7">
        <v>0</v>
      </c>
      <c r="N142" s="7">
        <v>310230</v>
      </c>
      <c r="O142" s="7">
        <v>305668</v>
      </c>
      <c r="P142" s="7">
        <v>230982.5</v>
      </c>
      <c r="Q142" s="7">
        <v>17927</v>
      </c>
      <c r="R142" s="7">
        <v>0</v>
      </c>
      <c r="S142" s="7">
        <v>0</v>
      </c>
      <c r="T142" s="7">
        <v>0</v>
      </c>
      <c r="U142" s="7">
        <v>0</v>
      </c>
      <c r="V142" s="7">
        <v>-143</v>
      </c>
      <c r="W142" s="7">
        <v>0</v>
      </c>
      <c r="X142" s="7">
        <v>0</v>
      </c>
      <c r="Y142" s="7">
        <v>0</v>
      </c>
      <c r="Z142" s="7">
        <v>86135</v>
      </c>
      <c r="AA142" s="95">
        <v>986957</v>
      </c>
      <c r="AB142" s="7">
        <v>12502771.5</v>
      </c>
      <c r="AC142" s="7">
        <v>0</v>
      </c>
      <c r="AD142" s="7">
        <v>61771</v>
      </c>
      <c r="AE142" s="7">
        <v>161994</v>
      </c>
      <c r="AF142" s="7">
        <v>0</v>
      </c>
      <c r="AG142" s="7">
        <v>0</v>
      </c>
      <c r="AH142" s="7">
        <v>0</v>
      </c>
      <c r="AI142" s="95">
        <v>625929</v>
      </c>
      <c r="AJ142" s="7">
        <v>801978</v>
      </c>
      <c r="AL142" s="17">
        <f t="shared" si="2"/>
        <v>2659469.5</v>
      </c>
    </row>
    <row r="143" spans="1:38" x14ac:dyDescent="0.25">
      <c r="A143" s="7">
        <v>485</v>
      </c>
      <c r="B143" s="7">
        <v>1</v>
      </c>
      <c r="C143" t="s">
        <v>194</v>
      </c>
      <c r="D143" s="7">
        <v>758</v>
      </c>
      <c r="E143" s="7">
        <v>844.19999999999993</v>
      </c>
      <c r="F143" s="7">
        <v>966</v>
      </c>
      <c r="G143" s="87">
        <v>1060.8000000000002</v>
      </c>
      <c r="H143" s="7">
        <v>7571990</v>
      </c>
      <c r="I143" s="7">
        <v>0</v>
      </c>
      <c r="J143" s="7">
        <v>314950</v>
      </c>
      <c r="K143" s="7">
        <v>0</v>
      </c>
      <c r="L143" s="7">
        <v>0</v>
      </c>
      <c r="M143" s="7">
        <v>0</v>
      </c>
      <c r="N143" s="7">
        <v>188079</v>
      </c>
      <c r="O143" s="7">
        <v>230731</v>
      </c>
      <c r="P143" s="7">
        <v>176685</v>
      </c>
      <c r="Q143" s="7">
        <v>13790</v>
      </c>
      <c r="R143" s="7">
        <v>20749</v>
      </c>
      <c r="S143" s="7">
        <v>0</v>
      </c>
      <c r="T143" s="7">
        <v>0</v>
      </c>
      <c r="U143" s="7">
        <v>0</v>
      </c>
      <c r="V143" s="7">
        <v>0</v>
      </c>
      <c r="W143" s="7">
        <v>0</v>
      </c>
      <c r="X143" s="7">
        <v>0</v>
      </c>
      <c r="Y143" s="7">
        <v>1599</v>
      </c>
      <c r="Z143" s="7">
        <v>54224</v>
      </c>
      <c r="AA143" s="95">
        <v>767730</v>
      </c>
      <c r="AB143" s="7">
        <v>9340816</v>
      </c>
      <c r="AC143" s="7">
        <v>0</v>
      </c>
      <c r="AD143" s="7">
        <v>49818</v>
      </c>
      <c r="AE143" s="7">
        <v>138114</v>
      </c>
      <c r="AF143" s="7">
        <v>16219</v>
      </c>
      <c r="AG143" s="7">
        <v>0</v>
      </c>
      <c r="AH143" s="7">
        <v>0</v>
      </c>
      <c r="AI143" s="95">
        <v>449388</v>
      </c>
      <c r="AJ143" s="7">
        <v>699914</v>
      </c>
      <c r="AL143" s="17">
        <f t="shared" si="2"/>
        <v>1768826</v>
      </c>
    </row>
    <row r="144" spans="1:38" x14ac:dyDescent="0.25">
      <c r="A144" s="7">
        <v>486</v>
      </c>
      <c r="B144" s="7">
        <v>1</v>
      </c>
      <c r="C144" t="s">
        <v>195</v>
      </c>
      <c r="D144" s="7">
        <v>257</v>
      </c>
      <c r="E144" s="7">
        <v>284.39999999999998</v>
      </c>
      <c r="F144" s="7">
        <v>332</v>
      </c>
      <c r="G144" s="87">
        <v>363.60000000000008</v>
      </c>
      <c r="H144" s="7">
        <v>2595377</v>
      </c>
      <c r="I144" s="7">
        <v>0</v>
      </c>
      <c r="J144" s="7">
        <v>233252</v>
      </c>
      <c r="K144" s="7">
        <v>15596</v>
      </c>
      <c r="L144" s="7">
        <v>122882</v>
      </c>
      <c r="M144" s="7">
        <v>0</v>
      </c>
      <c r="N144" s="7">
        <v>100368</v>
      </c>
      <c r="O144" s="7">
        <v>82934</v>
      </c>
      <c r="P144" s="7">
        <v>52855</v>
      </c>
      <c r="Q144" s="7">
        <v>4727</v>
      </c>
      <c r="R144" s="7">
        <v>0</v>
      </c>
      <c r="S144" s="7">
        <v>0</v>
      </c>
      <c r="T144" s="7">
        <v>0</v>
      </c>
      <c r="U144" s="7">
        <v>0</v>
      </c>
      <c r="V144" s="7">
        <v>0</v>
      </c>
      <c r="W144" s="7">
        <v>167256</v>
      </c>
      <c r="X144" s="7">
        <v>0</v>
      </c>
      <c r="Y144" s="7">
        <v>52374</v>
      </c>
      <c r="Z144" s="7">
        <v>22360</v>
      </c>
      <c r="AA144" s="95">
        <v>263246</v>
      </c>
      <c r="AB144" s="7">
        <v>3713227</v>
      </c>
      <c r="AC144" s="7">
        <v>0</v>
      </c>
      <c r="AD144" s="7">
        <v>30751</v>
      </c>
      <c r="AE144" s="7">
        <v>52855</v>
      </c>
      <c r="AF144" s="7">
        <v>0</v>
      </c>
      <c r="AG144" s="7">
        <v>151857</v>
      </c>
      <c r="AH144" s="7">
        <v>0</v>
      </c>
      <c r="AI144" s="95">
        <v>229677</v>
      </c>
      <c r="AJ144" s="7">
        <v>453440</v>
      </c>
      <c r="AL144" s="17">
        <f t="shared" si="2"/>
        <v>1117850</v>
      </c>
    </row>
    <row r="145" spans="1:38" x14ac:dyDescent="0.25">
      <c r="A145" s="7">
        <v>487</v>
      </c>
      <c r="B145" s="7">
        <v>1</v>
      </c>
      <c r="C145" t="s">
        <v>196</v>
      </c>
      <c r="D145" s="7">
        <v>234</v>
      </c>
      <c r="E145" s="7">
        <v>255.2</v>
      </c>
      <c r="F145" s="7">
        <v>337</v>
      </c>
      <c r="G145" s="87">
        <v>369.40000000000003</v>
      </c>
      <c r="H145" s="7">
        <v>2636777</v>
      </c>
      <c r="I145" s="7">
        <v>0</v>
      </c>
      <c r="J145" s="7">
        <v>128563</v>
      </c>
      <c r="K145" s="7">
        <v>0</v>
      </c>
      <c r="L145" s="7">
        <v>123628</v>
      </c>
      <c r="M145" s="7">
        <v>0</v>
      </c>
      <c r="N145" s="7">
        <v>91577</v>
      </c>
      <c r="O145" s="7">
        <v>82082</v>
      </c>
      <c r="P145" s="7">
        <v>57931.25</v>
      </c>
      <c r="Q145" s="7">
        <v>4802</v>
      </c>
      <c r="R145" s="7">
        <v>5648</v>
      </c>
      <c r="S145" s="7">
        <v>0</v>
      </c>
      <c r="T145" s="7">
        <v>0</v>
      </c>
      <c r="U145" s="7">
        <v>0</v>
      </c>
      <c r="V145" s="7">
        <v>0</v>
      </c>
      <c r="W145" s="7">
        <v>76296</v>
      </c>
      <c r="X145" s="7">
        <v>0</v>
      </c>
      <c r="Y145" s="7">
        <v>11994</v>
      </c>
      <c r="Z145" s="7">
        <v>25432</v>
      </c>
      <c r="AA145" s="95">
        <v>267446</v>
      </c>
      <c r="AB145" s="7">
        <v>3512176.25</v>
      </c>
      <c r="AC145" s="7">
        <v>0</v>
      </c>
      <c r="AD145" s="7">
        <v>23631</v>
      </c>
      <c r="AE145" s="7">
        <v>57931.25</v>
      </c>
      <c r="AF145" s="7">
        <v>5648</v>
      </c>
      <c r="AG145" s="7">
        <v>59282.65</v>
      </c>
      <c r="AH145" s="7">
        <v>0</v>
      </c>
      <c r="AI145" s="95">
        <v>237623</v>
      </c>
      <c r="AJ145" s="7">
        <v>370520.9</v>
      </c>
      <c r="AL145" s="17">
        <f t="shared" si="2"/>
        <v>875399.25</v>
      </c>
    </row>
    <row r="146" spans="1:38" x14ac:dyDescent="0.25">
      <c r="A146" s="7">
        <v>492</v>
      </c>
      <c r="B146" s="7">
        <v>1</v>
      </c>
      <c r="C146" t="s">
        <v>197</v>
      </c>
      <c r="D146" s="7">
        <v>5203.46</v>
      </c>
      <c r="E146" s="7">
        <v>5679.26</v>
      </c>
      <c r="F146" s="7">
        <v>4988.46</v>
      </c>
      <c r="G146" s="87">
        <v>5441.4600000000009</v>
      </c>
      <c r="H146" s="7">
        <v>38841141</v>
      </c>
      <c r="I146" s="7">
        <v>417547</v>
      </c>
      <c r="J146" s="7">
        <v>9087756</v>
      </c>
      <c r="K146" s="7">
        <v>858600</v>
      </c>
      <c r="L146" s="7">
        <v>0</v>
      </c>
      <c r="M146" s="7">
        <v>0</v>
      </c>
      <c r="N146" s="7">
        <v>422852</v>
      </c>
      <c r="O146" s="7">
        <v>1277180</v>
      </c>
      <c r="P146" s="7">
        <v>766275.5</v>
      </c>
      <c r="Q146" s="7">
        <v>70739</v>
      </c>
      <c r="R146" s="7">
        <v>227181</v>
      </c>
      <c r="S146" s="7">
        <v>0</v>
      </c>
      <c r="T146" s="7">
        <v>0</v>
      </c>
      <c r="U146" s="7">
        <v>0</v>
      </c>
      <c r="V146" s="7">
        <v>-31407</v>
      </c>
      <c r="W146" s="7">
        <v>2789837</v>
      </c>
      <c r="X146" s="7">
        <v>0</v>
      </c>
      <c r="Y146" s="7">
        <v>46777</v>
      </c>
      <c r="Z146" s="7">
        <v>410965</v>
      </c>
      <c r="AA146" s="95">
        <v>3902259</v>
      </c>
      <c r="AB146" s="7">
        <v>59125060.5</v>
      </c>
      <c r="AC146" s="7">
        <v>0</v>
      </c>
      <c r="AD146" s="7">
        <v>238857</v>
      </c>
      <c r="AE146" s="7">
        <v>465408</v>
      </c>
      <c r="AF146" s="7">
        <v>137981</v>
      </c>
      <c r="AG146" s="7">
        <v>1654207</v>
      </c>
      <c r="AH146" s="7">
        <v>0</v>
      </c>
      <c r="AI146" s="95">
        <v>2162287</v>
      </c>
      <c r="AJ146" s="7">
        <v>4472358</v>
      </c>
      <c r="AL146" s="17">
        <f t="shared" si="2"/>
        <v>20283919.5</v>
      </c>
    </row>
    <row r="147" spans="1:38" x14ac:dyDescent="0.25">
      <c r="A147" s="7">
        <v>495</v>
      </c>
      <c r="B147" s="7">
        <v>1</v>
      </c>
      <c r="C147" t="s">
        <v>198</v>
      </c>
      <c r="D147" s="7">
        <v>372</v>
      </c>
      <c r="E147" s="7">
        <v>401.99999999999994</v>
      </c>
      <c r="F147" s="7">
        <v>453</v>
      </c>
      <c r="G147" s="87">
        <v>493.6</v>
      </c>
      <c r="H147" s="7">
        <v>3523317</v>
      </c>
      <c r="I147" s="7">
        <v>0</v>
      </c>
      <c r="J147" s="7">
        <v>192686</v>
      </c>
      <c r="K147" s="7">
        <v>0</v>
      </c>
      <c r="L147" s="7">
        <v>130455</v>
      </c>
      <c r="M147" s="7">
        <v>0</v>
      </c>
      <c r="N147" s="7">
        <v>113774</v>
      </c>
      <c r="O147" s="7">
        <v>101045</v>
      </c>
      <c r="P147" s="7">
        <v>64667.5</v>
      </c>
      <c r="Q147" s="7">
        <v>6417</v>
      </c>
      <c r="R147" s="7">
        <v>0</v>
      </c>
      <c r="S147" s="7">
        <v>0</v>
      </c>
      <c r="T147" s="7">
        <v>0</v>
      </c>
      <c r="U147" s="7">
        <v>0</v>
      </c>
      <c r="V147" s="7">
        <v>0</v>
      </c>
      <c r="W147" s="7">
        <v>374297</v>
      </c>
      <c r="X147" s="7">
        <v>0</v>
      </c>
      <c r="Y147" s="7">
        <v>8396</v>
      </c>
      <c r="Z147" s="7">
        <v>29730</v>
      </c>
      <c r="AA147" s="95">
        <v>357366</v>
      </c>
      <c r="AB147" s="7">
        <v>4902150.5</v>
      </c>
      <c r="AC147" s="7">
        <v>0</v>
      </c>
      <c r="AD147" s="7">
        <v>45130</v>
      </c>
      <c r="AE147" s="7">
        <v>50744</v>
      </c>
      <c r="AF147" s="7">
        <v>0</v>
      </c>
      <c r="AG147" s="7">
        <v>307497</v>
      </c>
      <c r="AH147" s="7">
        <v>0</v>
      </c>
      <c r="AI147" s="95">
        <v>247183</v>
      </c>
      <c r="AJ147" s="7">
        <v>634935</v>
      </c>
      <c r="AL147" s="17">
        <f t="shared" si="2"/>
        <v>1378833.5</v>
      </c>
    </row>
    <row r="148" spans="1:38" x14ac:dyDescent="0.25">
      <c r="A148" s="7">
        <v>497</v>
      </c>
      <c r="B148" s="7">
        <v>1</v>
      </c>
      <c r="C148" t="s">
        <v>199</v>
      </c>
      <c r="D148" s="7">
        <v>186.4</v>
      </c>
      <c r="E148" s="7">
        <v>203.99999999999997</v>
      </c>
      <c r="F148" s="7">
        <v>309.39999999999998</v>
      </c>
      <c r="G148" s="87">
        <v>338.99999999999994</v>
      </c>
      <c r="H148" s="7">
        <v>2419782</v>
      </c>
      <c r="I148" s="7">
        <v>0</v>
      </c>
      <c r="J148" s="7">
        <v>412333</v>
      </c>
      <c r="K148" s="7">
        <v>16577</v>
      </c>
      <c r="L148" s="7">
        <v>119294</v>
      </c>
      <c r="M148" s="7">
        <v>0</v>
      </c>
      <c r="N148" s="7">
        <v>92588</v>
      </c>
      <c r="O148" s="7">
        <v>73775</v>
      </c>
      <c r="P148" s="7">
        <v>40050</v>
      </c>
      <c r="Q148" s="7">
        <v>4407</v>
      </c>
      <c r="R148" s="7">
        <v>11224</v>
      </c>
      <c r="S148" s="7">
        <v>0</v>
      </c>
      <c r="T148" s="7">
        <v>0</v>
      </c>
      <c r="U148" s="7">
        <v>0</v>
      </c>
      <c r="V148" s="7">
        <v>0</v>
      </c>
      <c r="W148" s="7">
        <v>336532</v>
      </c>
      <c r="X148" s="7">
        <v>0</v>
      </c>
      <c r="Y148" s="7">
        <v>3998</v>
      </c>
      <c r="Z148" s="7">
        <v>20926</v>
      </c>
      <c r="AA148" s="95">
        <v>242685</v>
      </c>
      <c r="AB148" s="7">
        <v>3796922</v>
      </c>
      <c r="AC148" s="7">
        <v>0</v>
      </c>
      <c r="AD148" s="7">
        <v>25531</v>
      </c>
      <c r="AE148" s="7">
        <v>28983</v>
      </c>
      <c r="AF148" s="7">
        <v>8122</v>
      </c>
      <c r="AG148" s="7">
        <v>236204.26</v>
      </c>
      <c r="AH148" s="7">
        <v>0</v>
      </c>
      <c r="AI148" s="95">
        <v>160186</v>
      </c>
      <c r="AJ148" s="7">
        <v>445510.26</v>
      </c>
      <c r="AL148" s="17">
        <f t="shared" si="2"/>
        <v>1377140</v>
      </c>
    </row>
    <row r="149" spans="1:38" x14ac:dyDescent="0.25">
      <c r="A149" s="7">
        <v>499</v>
      </c>
      <c r="B149" s="7">
        <v>1</v>
      </c>
      <c r="C149" t="s">
        <v>200</v>
      </c>
      <c r="D149" s="7">
        <v>310</v>
      </c>
      <c r="E149" s="7">
        <v>342.59999999999997</v>
      </c>
      <c r="F149" s="7">
        <v>274</v>
      </c>
      <c r="G149" s="87">
        <v>300</v>
      </c>
      <c r="H149" s="7">
        <v>2141400</v>
      </c>
      <c r="I149" s="7">
        <v>0</v>
      </c>
      <c r="J149" s="7">
        <v>109981</v>
      </c>
      <c r="K149" s="7">
        <v>14153</v>
      </c>
      <c r="L149" s="7">
        <v>112200</v>
      </c>
      <c r="M149" s="7">
        <v>120726</v>
      </c>
      <c r="N149" s="7">
        <v>86638</v>
      </c>
      <c r="O149" s="7">
        <v>69951</v>
      </c>
      <c r="P149" s="7">
        <v>15000</v>
      </c>
      <c r="Q149" s="7">
        <v>3900</v>
      </c>
      <c r="R149" s="7">
        <v>0</v>
      </c>
      <c r="S149" s="7">
        <v>0</v>
      </c>
      <c r="T149" s="7">
        <v>0</v>
      </c>
      <c r="U149" s="7">
        <v>0</v>
      </c>
      <c r="V149" s="7">
        <v>0</v>
      </c>
      <c r="W149" s="7">
        <v>675594</v>
      </c>
      <c r="X149" s="7">
        <v>0</v>
      </c>
      <c r="Y149" s="7">
        <v>0</v>
      </c>
      <c r="Z149" s="7">
        <v>23851</v>
      </c>
      <c r="AA149" s="95">
        <v>205037</v>
      </c>
      <c r="AB149" s="7">
        <v>3590594</v>
      </c>
      <c r="AC149" s="7">
        <v>0</v>
      </c>
      <c r="AD149" s="7">
        <v>55619</v>
      </c>
      <c r="AE149" s="7">
        <v>10762</v>
      </c>
      <c r="AF149" s="7">
        <v>0</v>
      </c>
      <c r="AG149" s="7">
        <v>515777.58999999997</v>
      </c>
      <c r="AH149" s="7">
        <v>0</v>
      </c>
      <c r="AI149" s="95">
        <v>141944</v>
      </c>
      <c r="AJ149" s="7">
        <v>710843.59</v>
      </c>
      <c r="AL149" s="17">
        <f t="shared" si="2"/>
        <v>1449194</v>
      </c>
    </row>
    <row r="150" spans="1:38" x14ac:dyDescent="0.25">
      <c r="A150" s="7">
        <v>500</v>
      </c>
      <c r="B150" s="7">
        <v>1</v>
      </c>
      <c r="C150" t="s">
        <v>201</v>
      </c>
      <c r="D150" s="7">
        <v>458</v>
      </c>
      <c r="E150" s="7">
        <v>511.4</v>
      </c>
      <c r="F150" s="7">
        <v>439</v>
      </c>
      <c r="G150" s="87">
        <v>489.4</v>
      </c>
      <c r="H150" s="7">
        <v>3493337</v>
      </c>
      <c r="I150" s="7">
        <v>0</v>
      </c>
      <c r="J150" s="7">
        <v>200938</v>
      </c>
      <c r="K150" s="7">
        <v>14200</v>
      </c>
      <c r="L150" s="7">
        <v>130510</v>
      </c>
      <c r="M150" s="7">
        <v>0</v>
      </c>
      <c r="N150" s="7">
        <v>183293.50713750001</v>
      </c>
      <c r="O150" s="7">
        <v>109366</v>
      </c>
      <c r="P150" s="7">
        <v>43328.75</v>
      </c>
      <c r="Q150" s="7">
        <v>6362</v>
      </c>
      <c r="R150" s="7">
        <v>3641</v>
      </c>
      <c r="S150" s="7">
        <v>0</v>
      </c>
      <c r="T150" s="7">
        <v>0</v>
      </c>
      <c r="U150" s="7">
        <v>0</v>
      </c>
      <c r="V150" s="7">
        <v>0</v>
      </c>
      <c r="W150" s="7">
        <v>799533</v>
      </c>
      <c r="X150" s="7">
        <v>0</v>
      </c>
      <c r="Y150" s="7">
        <v>0</v>
      </c>
      <c r="Z150" s="7">
        <v>30408</v>
      </c>
      <c r="AA150" s="95">
        <v>345058</v>
      </c>
      <c r="AB150" s="7">
        <v>5353396.2937115002</v>
      </c>
      <c r="AC150" s="7">
        <v>0</v>
      </c>
      <c r="AD150" s="7">
        <v>88547</v>
      </c>
      <c r="AE150" s="7">
        <v>41578</v>
      </c>
      <c r="AF150" s="7">
        <v>3494</v>
      </c>
      <c r="AG150" s="7">
        <v>721491.23</v>
      </c>
      <c r="AH150" s="7">
        <v>0</v>
      </c>
      <c r="AI150" s="95">
        <v>308738</v>
      </c>
      <c r="AJ150" s="7">
        <v>1135883.23</v>
      </c>
      <c r="AL150" s="17">
        <f t="shared" si="2"/>
        <v>1860059.2937115002</v>
      </c>
    </row>
    <row r="151" spans="1:38" x14ac:dyDescent="0.25">
      <c r="A151" s="7">
        <v>505</v>
      </c>
      <c r="B151" s="7">
        <v>1</v>
      </c>
      <c r="C151" t="s">
        <v>202</v>
      </c>
      <c r="D151" s="7">
        <v>384</v>
      </c>
      <c r="E151" s="7">
        <v>418.40000000000003</v>
      </c>
      <c r="F151" s="7">
        <v>374</v>
      </c>
      <c r="G151" s="87">
        <v>410.40000000000009</v>
      </c>
      <c r="H151" s="7">
        <v>2929435</v>
      </c>
      <c r="I151" s="7">
        <v>0</v>
      </c>
      <c r="J151" s="7">
        <v>396144</v>
      </c>
      <c r="K151" s="7">
        <v>39928</v>
      </c>
      <c r="L151" s="7">
        <v>127815</v>
      </c>
      <c r="M151" s="7">
        <v>85745</v>
      </c>
      <c r="N151" s="7">
        <v>156483.04540323856</v>
      </c>
      <c r="O151" s="7">
        <v>99204</v>
      </c>
      <c r="P151" s="7">
        <v>20520</v>
      </c>
      <c r="Q151" s="7">
        <v>5335</v>
      </c>
      <c r="R151" s="7">
        <v>0</v>
      </c>
      <c r="S151" s="7">
        <v>0</v>
      </c>
      <c r="T151" s="7">
        <v>0</v>
      </c>
      <c r="U151" s="7">
        <v>0</v>
      </c>
      <c r="V151" s="7">
        <v>0</v>
      </c>
      <c r="W151" s="7">
        <v>943920</v>
      </c>
      <c r="X151" s="7">
        <v>0</v>
      </c>
      <c r="Y151" s="7">
        <v>0</v>
      </c>
      <c r="Z151" s="7">
        <v>28897</v>
      </c>
      <c r="AA151" s="95">
        <v>286559</v>
      </c>
      <c r="AB151" s="7">
        <v>5125225.143609684</v>
      </c>
      <c r="AC151" s="7">
        <v>0</v>
      </c>
      <c r="AD151" s="7">
        <v>91101</v>
      </c>
      <c r="AE151" s="7">
        <v>12916</v>
      </c>
      <c r="AF151" s="7">
        <v>0</v>
      </c>
      <c r="AG151" s="7">
        <v>862015</v>
      </c>
      <c r="AH151" s="7">
        <v>0</v>
      </c>
      <c r="AI151" s="95">
        <v>164287</v>
      </c>
      <c r="AJ151" s="7">
        <v>1120470</v>
      </c>
      <c r="AL151" s="17">
        <f t="shared" si="2"/>
        <v>2195790.143609684</v>
      </c>
    </row>
    <row r="152" spans="1:38" x14ac:dyDescent="0.25">
      <c r="A152" s="7">
        <v>507</v>
      </c>
      <c r="B152" s="7">
        <v>1</v>
      </c>
      <c r="C152" t="s">
        <v>203</v>
      </c>
      <c r="D152" s="7">
        <v>319</v>
      </c>
      <c r="E152" s="7">
        <v>353.8</v>
      </c>
      <c r="F152" s="7">
        <v>348</v>
      </c>
      <c r="G152" s="87">
        <v>383.2</v>
      </c>
      <c r="H152" s="7">
        <v>2735282</v>
      </c>
      <c r="I152" s="7">
        <v>0</v>
      </c>
      <c r="J152" s="7">
        <v>91147</v>
      </c>
      <c r="K152" s="7">
        <v>0</v>
      </c>
      <c r="L152" s="7">
        <v>125250</v>
      </c>
      <c r="M152" s="7">
        <v>0</v>
      </c>
      <c r="N152" s="7">
        <v>118007</v>
      </c>
      <c r="O152" s="7">
        <v>84067</v>
      </c>
      <c r="P152" s="7">
        <v>41360</v>
      </c>
      <c r="Q152" s="7">
        <v>4982</v>
      </c>
      <c r="R152" s="7">
        <v>3552</v>
      </c>
      <c r="S152" s="7">
        <v>0</v>
      </c>
      <c r="T152" s="7">
        <v>0</v>
      </c>
      <c r="U152" s="7">
        <v>0</v>
      </c>
      <c r="V152" s="7">
        <v>0</v>
      </c>
      <c r="W152" s="7">
        <v>470826</v>
      </c>
      <c r="X152" s="7">
        <v>0</v>
      </c>
      <c r="Y152" s="7">
        <v>0</v>
      </c>
      <c r="Z152" s="7">
        <v>24220</v>
      </c>
      <c r="AA152" s="95">
        <v>277582</v>
      </c>
      <c r="AB152" s="7">
        <v>3976130</v>
      </c>
      <c r="AC152" s="7">
        <v>0</v>
      </c>
      <c r="AD152" s="7">
        <v>64781</v>
      </c>
      <c r="AE152" s="7">
        <v>41360</v>
      </c>
      <c r="AF152" s="7">
        <v>3552</v>
      </c>
      <c r="AG152" s="7">
        <v>339334.44</v>
      </c>
      <c r="AH152" s="7">
        <v>0</v>
      </c>
      <c r="AI152" s="95">
        <v>255483</v>
      </c>
      <c r="AJ152" s="7">
        <v>693971.44</v>
      </c>
      <c r="AL152" s="17">
        <f t="shared" si="2"/>
        <v>1240848</v>
      </c>
    </row>
    <row r="153" spans="1:38" x14ac:dyDescent="0.25">
      <c r="A153" s="7">
        <v>508</v>
      </c>
      <c r="B153" s="7">
        <v>1</v>
      </c>
      <c r="C153" t="s">
        <v>204</v>
      </c>
      <c r="D153" s="7">
        <v>2065</v>
      </c>
      <c r="E153" s="7">
        <v>2271.7999999999997</v>
      </c>
      <c r="F153" s="7">
        <v>2048</v>
      </c>
      <c r="G153" s="87">
        <v>2253.1999999999998</v>
      </c>
      <c r="H153" s="7">
        <v>16083342</v>
      </c>
      <c r="I153" s="7">
        <v>194446</v>
      </c>
      <c r="J153" s="7">
        <v>1630244</v>
      </c>
      <c r="K153" s="7">
        <v>124253</v>
      </c>
      <c r="L153" s="7">
        <v>0</v>
      </c>
      <c r="M153" s="7">
        <v>0</v>
      </c>
      <c r="N153" s="7">
        <v>266808</v>
      </c>
      <c r="O153" s="7">
        <v>501894</v>
      </c>
      <c r="P153" s="7">
        <v>330227.5</v>
      </c>
      <c r="Q153" s="7">
        <v>29292</v>
      </c>
      <c r="R153" s="7">
        <v>56803</v>
      </c>
      <c r="S153" s="7">
        <v>0</v>
      </c>
      <c r="T153" s="7">
        <v>0</v>
      </c>
      <c r="U153" s="7">
        <v>0</v>
      </c>
      <c r="V153" s="7">
        <v>-7138</v>
      </c>
      <c r="W153" s="7">
        <v>923812</v>
      </c>
      <c r="X153" s="7">
        <v>0</v>
      </c>
      <c r="Y153" s="7">
        <v>73563</v>
      </c>
      <c r="Z153" s="7">
        <v>173117</v>
      </c>
      <c r="AA153" s="95">
        <v>1598882</v>
      </c>
      <c r="AB153" s="7">
        <v>22011980.5</v>
      </c>
      <c r="AC153" s="7">
        <v>0</v>
      </c>
      <c r="AD153" s="7">
        <v>157362</v>
      </c>
      <c r="AE153" s="7">
        <v>312504</v>
      </c>
      <c r="AF153" s="7">
        <v>53754</v>
      </c>
      <c r="AG153" s="7">
        <v>786344</v>
      </c>
      <c r="AH153" s="7">
        <v>0</v>
      </c>
      <c r="AI153" s="95">
        <v>1339041</v>
      </c>
      <c r="AJ153" s="7">
        <v>2584769</v>
      </c>
      <c r="AL153" s="17">
        <f t="shared" si="2"/>
        <v>5928638.5</v>
      </c>
    </row>
    <row r="154" spans="1:38" x14ac:dyDescent="0.25">
      <c r="A154" s="7">
        <v>511</v>
      </c>
      <c r="B154" s="7">
        <v>1</v>
      </c>
      <c r="C154" t="s">
        <v>205</v>
      </c>
      <c r="D154" s="7">
        <v>366</v>
      </c>
      <c r="E154" s="7">
        <v>400.59999999999997</v>
      </c>
      <c r="F154" s="7">
        <v>566</v>
      </c>
      <c r="G154" s="87">
        <v>620.00000000000011</v>
      </c>
      <c r="H154" s="7">
        <v>4425560</v>
      </c>
      <c r="I154" s="7">
        <v>0</v>
      </c>
      <c r="J154" s="7">
        <v>345248</v>
      </c>
      <c r="K154" s="7">
        <v>20024</v>
      </c>
      <c r="L154" s="7">
        <v>119453</v>
      </c>
      <c r="M154" s="7">
        <v>0</v>
      </c>
      <c r="N154" s="7">
        <v>202415</v>
      </c>
      <c r="O154" s="7">
        <v>141531</v>
      </c>
      <c r="P154" s="7">
        <v>73807.5</v>
      </c>
      <c r="Q154" s="7">
        <v>8060</v>
      </c>
      <c r="R154" s="7">
        <v>0</v>
      </c>
      <c r="S154" s="7">
        <v>0</v>
      </c>
      <c r="T154" s="7">
        <v>0</v>
      </c>
      <c r="U154" s="7">
        <v>0</v>
      </c>
      <c r="V154" s="7">
        <v>0</v>
      </c>
      <c r="W154" s="7">
        <v>624365</v>
      </c>
      <c r="X154" s="7">
        <v>0</v>
      </c>
      <c r="Y154" s="7">
        <v>5997</v>
      </c>
      <c r="Z154" s="7">
        <v>37042</v>
      </c>
      <c r="AA154" s="95">
        <v>443088</v>
      </c>
      <c r="AB154" s="7">
        <v>6452382.5</v>
      </c>
      <c r="AC154" s="7">
        <v>0</v>
      </c>
      <c r="AD154" s="7">
        <v>89411</v>
      </c>
      <c r="AE154" s="7">
        <v>62664</v>
      </c>
      <c r="AF154" s="7">
        <v>0</v>
      </c>
      <c r="AG154" s="7">
        <v>556964</v>
      </c>
      <c r="AH154" s="7">
        <v>0</v>
      </c>
      <c r="AI154" s="95">
        <v>351985</v>
      </c>
      <c r="AJ154" s="7">
        <v>1023751</v>
      </c>
      <c r="AL154" s="17">
        <f t="shared" si="2"/>
        <v>2026822.5</v>
      </c>
    </row>
    <row r="155" spans="1:38" x14ac:dyDescent="0.25">
      <c r="A155" s="7">
        <v>514</v>
      </c>
      <c r="B155" s="7">
        <v>1</v>
      </c>
      <c r="C155" t="s">
        <v>206</v>
      </c>
      <c r="D155" s="7">
        <v>132</v>
      </c>
      <c r="E155" s="7">
        <v>143.60000000000002</v>
      </c>
      <c r="F155" s="7">
        <v>136</v>
      </c>
      <c r="G155" s="87">
        <v>148.6</v>
      </c>
      <c r="H155" s="7">
        <v>1060707</v>
      </c>
      <c r="I155" s="7">
        <v>0</v>
      </c>
      <c r="J155" s="7">
        <v>112563</v>
      </c>
      <c r="K155" s="7">
        <v>14145</v>
      </c>
      <c r="L155" s="7">
        <v>68325</v>
      </c>
      <c r="M155" s="7">
        <v>0</v>
      </c>
      <c r="N155" s="7">
        <v>72723.445886731526</v>
      </c>
      <c r="O155" s="7">
        <v>35925</v>
      </c>
      <c r="P155" s="7">
        <v>7430</v>
      </c>
      <c r="Q155" s="7">
        <v>1932</v>
      </c>
      <c r="R155" s="7">
        <v>0</v>
      </c>
      <c r="S155" s="7">
        <v>0</v>
      </c>
      <c r="T155" s="7">
        <v>0</v>
      </c>
      <c r="U155" s="7">
        <v>0</v>
      </c>
      <c r="V155" s="7">
        <v>0</v>
      </c>
      <c r="W155" s="7">
        <v>308832</v>
      </c>
      <c r="X155" s="7">
        <v>0</v>
      </c>
      <c r="Y155" s="7">
        <v>800</v>
      </c>
      <c r="Z155" s="7">
        <v>11781</v>
      </c>
      <c r="AA155" s="95">
        <v>107586</v>
      </c>
      <c r="AB155" s="7">
        <v>1794295.4718611003</v>
      </c>
      <c r="AC155" s="7">
        <v>0</v>
      </c>
      <c r="AD155" s="7">
        <v>35925</v>
      </c>
      <c r="AE155" s="7">
        <v>4444</v>
      </c>
      <c r="AF155" s="7">
        <v>0</v>
      </c>
      <c r="AG155" s="7">
        <v>216887.12</v>
      </c>
      <c r="AH155" s="7">
        <v>0</v>
      </c>
      <c r="AI155" s="95">
        <v>57892</v>
      </c>
      <c r="AJ155" s="7">
        <v>310394.12</v>
      </c>
      <c r="AL155" s="17">
        <f t="shared" si="2"/>
        <v>733588.47186110029</v>
      </c>
    </row>
    <row r="156" spans="1:38" x14ac:dyDescent="0.25">
      <c r="A156" s="7">
        <v>518</v>
      </c>
      <c r="B156" s="7">
        <v>1</v>
      </c>
      <c r="C156" t="s">
        <v>207</v>
      </c>
      <c r="D156" s="7">
        <v>3721</v>
      </c>
      <c r="E156" s="7">
        <v>4063.6000000000004</v>
      </c>
      <c r="F156" s="7">
        <v>3345</v>
      </c>
      <c r="G156" s="87">
        <v>3689.8</v>
      </c>
      <c r="H156" s="7">
        <v>26337792</v>
      </c>
      <c r="I156" s="7">
        <v>401173</v>
      </c>
      <c r="J156" s="7">
        <v>7237425</v>
      </c>
      <c r="K156" s="7">
        <v>1273590</v>
      </c>
      <c r="L156" s="7">
        <v>0</v>
      </c>
      <c r="M156" s="7">
        <v>0</v>
      </c>
      <c r="N156" s="7">
        <v>484965</v>
      </c>
      <c r="O156" s="7">
        <v>824509</v>
      </c>
      <c r="P156" s="7">
        <v>529271.25</v>
      </c>
      <c r="Q156" s="7">
        <v>47967</v>
      </c>
      <c r="R156" s="7">
        <v>0</v>
      </c>
      <c r="S156" s="7">
        <v>0</v>
      </c>
      <c r="T156" s="7">
        <v>0</v>
      </c>
      <c r="U156" s="7">
        <v>0</v>
      </c>
      <c r="V156" s="7">
        <v>-7138</v>
      </c>
      <c r="W156" s="7">
        <v>1844900</v>
      </c>
      <c r="X156" s="7">
        <v>0</v>
      </c>
      <c r="Y156" s="7">
        <v>0</v>
      </c>
      <c r="Z156" s="7">
        <v>229281</v>
      </c>
      <c r="AA156" s="95">
        <v>3067443</v>
      </c>
      <c r="AB156" s="7">
        <v>41875150.25</v>
      </c>
      <c r="AC156" s="7">
        <v>0</v>
      </c>
      <c r="AD156" s="7">
        <v>226914</v>
      </c>
      <c r="AE156" s="7">
        <v>266712</v>
      </c>
      <c r="AF156" s="7">
        <v>0</v>
      </c>
      <c r="AG156" s="7">
        <v>900125</v>
      </c>
      <c r="AH156" s="7">
        <v>0</v>
      </c>
      <c r="AI156" s="95">
        <v>1422328</v>
      </c>
      <c r="AJ156" s="7">
        <v>2505402</v>
      </c>
      <c r="AL156" s="17">
        <f t="shared" si="2"/>
        <v>15537358.25</v>
      </c>
    </row>
    <row r="157" spans="1:38" x14ac:dyDescent="0.25">
      <c r="A157" s="7">
        <v>531</v>
      </c>
      <c r="B157" s="7">
        <v>1</v>
      </c>
      <c r="C157" t="s">
        <v>208</v>
      </c>
      <c r="D157" s="7">
        <v>1839</v>
      </c>
      <c r="E157" s="7">
        <v>2013</v>
      </c>
      <c r="F157" s="7">
        <v>2352</v>
      </c>
      <c r="G157" s="87">
        <v>2569</v>
      </c>
      <c r="H157" s="7">
        <v>18337522</v>
      </c>
      <c r="I157" s="7">
        <v>37866</v>
      </c>
      <c r="J157" s="7">
        <v>204214</v>
      </c>
      <c r="K157" s="7">
        <v>14194</v>
      </c>
      <c r="L157" s="7">
        <v>0</v>
      </c>
      <c r="M157" s="7">
        <v>0</v>
      </c>
      <c r="N157" s="7">
        <v>247291</v>
      </c>
      <c r="O157" s="7">
        <v>556085</v>
      </c>
      <c r="P157" s="7">
        <v>430146.25</v>
      </c>
      <c r="Q157" s="7">
        <v>33397</v>
      </c>
      <c r="R157" s="7">
        <v>3340</v>
      </c>
      <c r="S157" s="7">
        <v>0</v>
      </c>
      <c r="T157" s="7">
        <v>0</v>
      </c>
      <c r="U157" s="7">
        <v>0</v>
      </c>
      <c r="V157" s="7">
        <v>0</v>
      </c>
      <c r="W157" s="7">
        <v>0</v>
      </c>
      <c r="X157" s="7">
        <v>0</v>
      </c>
      <c r="Y157" s="7">
        <v>0</v>
      </c>
      <c r="Z157" s="7">
        <v>162690</v>
      </c>
      <c r="AA157" s="95">
        <v>1836498</v>
      </c>
      <c r="AB157" s="7">
        <v>21886701.25</v>
      </c>
      <c r="AC157" s="7">
        <v>0</v>
      </c>
      <c r="AD157" s="7">
        <v>135637</v>
      </c>
      <c r="AE157" s="7">
        <v>430146.25</v>
      </c>
      <c r="AF157" s="7">
        <v>3340</v>
      </c>
      <c r="AG157" s="7">
        <v>0</v>
      </c>
      <c r="AH157" s="7">
        <v>0</v>
      </c>
      <c r="AI157" s="95">
        <v>1622920</v>
      </c>
      <c r="AJ157" s="7">
        <v>2116599.25</v>
      </c>
      <c r="AL157" s="17">
        <f t="shared" si="2"/>
        <v>3549179.25</v>
      </c>
    </row>
    <row r="158" spans="1:38" x14ac:dyDescent="0.25">
      <c r="A158" s="7">
        <v>533</v>
      </c>
      <c r="B158" s="7">
        <v>1</v>
      </c>
      <c r="C158" t="s">
        <v>209</v>
      </c>
      <c r="D158" s="7">
        <v>846</v>
      </c>
      <c r="E158" s="7">
        <v>930.4</v>
      </c>
      <c r="F158" s="7">
        <v>1132</v>
      </c>
      <c r="G158" s="87">
        <v>1236.4000000000001</v>
      </c>
      <c r="H158" s="7">
        <v>8825423</v>
      </c>
      <c r="I158" s="7">
        <v>544449</v>
      </c>
      <c r="J158" s="7">
        <v>188025</v>
      </c>
      <c r="K158" s="7">
        <v>14205</v>
      </c>
      <c r="L158" s="7">
        <v>0</v>
      </c>
      <c r="M158" s="7">
        <v>0</v>
      </c>
      <c r="N158" s="7">
        <v>201247</v>
      </c>
      <c r="O158" s="7">
        <v>274949</v>
      </c>
      <c r="P158" s="7">
        <v>206365</v>
      </c>
      <c r="Q158" s="7">
        <v>16073</v>
      </c>
      <c r="R158" s="7">
        <v>15208</v>
      </c>
      <c r="S158" s="7">
        <v>0</v>
      </c>
      <c r="T158" s="7">
        <v>0</v>
      </c>
      <c r="U158" s="7">
        <v>0</v>
      </c>
      <c r="V158" s="7">
        <v>0</v>
      </c>
      <c r="W158" s="7">
        <v>0</v>
      </c>
      <c r="X158" s="7">
        <v>0</v>
      </c>
      <c r="Y158" s="7">
        <v>33983</v>
      </c>
      <c r="Z158" s="7">
        <v>90479</v>
      </c>
      <c r="AA158" s="95">
        <v>895154</v>
      </c>
      <c r="AB158" s="7">
        <v>11305560</v>
      </c>
      <c r="AC158" s="7">
        <v>0</v>
      </c>
      <c r="AD158" s="7">
        <v>67358</v>
      </c>
      <c r="AE158" s="7">
        <v>171237</v>
      </c>
      <c r="AF158" s="7">
        <v>12619</v>
      </c>
      <c r="AG158" s="7">
        <v>0</v>
      </c>
      <c r="AH158" s="7">
        <v>0</v>
      </c>
      <c r="AI158" s="95">
        <v>652331</v>
      </c>
      <c r="AJ158" s="7">
        <v>864585</v>
      </c>
      <c r="AL158" s="17">
        <f t="shared" si="2"/>
        <v>2480137</v>
      </c>
    </row>
    <row r="159" spans="1:38" x14ac:dyDescent="0.25">
      <c r="A159" s="7">
        <v>534</v>
      </c>
      <c r="B159" s="7">
        <v>1</v>
      </c>
      <c r="C159" t="s">
        <v>210</v>
      </c>
      <c r="D159" s="7">
        <v>1666</v>
      </c>
      <c r="E159" s="7">
        <v>1827</v>
      </c>
      <c r="F159" s="7">
        <v>2050</v>
      </c>
      <c r="G159" s="87">
        <v>2248.6000000000004</v>
      </c>
      <c r="H159" s="7">
        <v>16050507</v>
      </c>
      <c r="I159" s="7">
        <v>0</v>
      </c>
      <c r="J159" s="7">
        <v>496046</v>
      </c>
      <c r="K159" s="7">
        <v>14188</v>
      </c>
      <c r="L159" s="7">
        <v>0</v>
      </c>
      <c r="M159" s="7">
        <v>0</v>
      </c>
      <c r="N159" s="7">
        <v>314316</v>
      </c>
      <c r="O159" s="7">
        <v>507516</v>
      </c>
      <c r="P159" s="7">
        <v>349643.75</v>
      </c>
      <c r="Q159" s="7">
        <v>29232</v>
      </c>
      <c r="R159" s="7">
        <v>6993</v>
      </c>
      <c r="S159" s="7">
        <v>0</v>
      </c>
      <c r="T159" s="7">
        <v>0</v>
      </c>
      <c r="U159" s="7">
        <v>0</v>
      </c>
      <c r="V159" s="7">
        <v>0</v>
      </c>
      <c r="W159" s="7">
        <v>554078</v>
      </c>
      <c r="X159" s="7">
        <v>0</v>
      </c>
      <c r="Y159" s="7">
        <v>85557</v>
      </c>
      <c r="Z159" s="7">
        <v>140891</v>
      </c>
      <c r="AA159" s="95">
        <v>1627986</v>
      </c>
      <c r="AB159" s="7">
        <v>20176953.75</v>
      </c>
      <c r="AC159" s="7">
        <v>0</v>
      </c>
      <c r="AD159" s="7">
        <v>146408</v>
      </c>
      <c r="AE159" s="7">
        <v>330799</v>
      </c>
      <c r="AF159" s="7">
        <v>6616</v>
      </c>
      <c r="AG159" s="7">
        <v>471515</v>
      </c>
      <c r="AH159" s="7">
        <v>0</v>
      </c>
      <c r="AI159" s="95">
        <v>1358403</v>
      </c>
      <c r="AJ159" s="7">
        <v>2227235</v>
      </c>
      <c r="AL159" s="17">
        <f t="shared" si="2"/>
        <v>4126446.75</v>
      </c>
    </row>
    <row r="160" spans="1:38" x14ac:dyDescent="0.25">
      <c r="A160" s="7">
        <v>535</v>
      </c>
      <c r="B160" s="7">
        <v>1</v>
      </c>
      <c r="C160" t="s">
        <v>211</v>
      </c>
      <c r="D160" s="7">
        <v>18909</v>
      </c>
      <c r="E160" s="7">
        <v>20738.400000000001</v>
      </c>
      <c r="F160" s="7">
        <v>16900</v>
      </c>
      <c r="G160" s="87">
        <v>18537.8</v>
      </c>
      <c r="H160" s="7">
        <v>132322816</v>
      </c>
      <c r="I160" s="7">
        <v>728661</v>
      </c>
      <c r="J160" s="7">
        <v>14421947</v>
      </c>
      <c r="K160" s="7">
        <v>1297971</v>
      </c>
      <c r="L160" s="7">
        <v>0</v>
      </c>
      <c r="M160" s="7">
        <v>0</v>
      </c>
      <c r="N160" s="7">
        <v>981148.92905440484</v>
      </c>
      <c r="O160" s="7">
        <v>4300594</v>
      </c>
      <c r="P160" s="7">
        <v>2269700</v>
      </c>
      <c r="Q160" s="7">
        <v>240991</v>
      </c>
      <c r="R160" s="7">
        <v>480685</v>
      </c>
      <c r="S160" s="7">
        <v>0</v>
      </c>
      <c r="T160" s="7">
        <v>0</v>
      </c>
      <c r="U160" s="7">
        <v>0</v>
      </c>
      <c r="V160" s="7">
        <v>-8566</v>
      </c>
      <c r="W160" s="7">
        <v>16880891</v>
      </c>
      <c r="X160" s="7">
        <v>0</v>
      </c>
      <c r="Y160" s="7">
        <v>420590</v>
      </c>
      <c r="Z160" s="7">
        <v>1525620</v>
      </c>
      <c r="AA160" s="95">
        <v>13210828</v>
      </c>
      <c r="AB160" s="7">
        <v>189112929.72310829</v>
      </c>
      <c r="AC160" s="7">
        <v>0</v>
      </c>
      <c r="AD160" s="7">
        <v>2223488</v>
      </c>
      <c r="AE160" s="7">
        <v>2269700</v>
      </c>
      <c r="AF160" s="7">
        <v>480685</v>
      </c>
      <c r="AG160" s="7">
        <v>16859104.300000001</v>
      </c>
      <c r="AH160" s="7">
        <v>0</v>
      </c>
      <c r="AI160" s="95">
        <v>13210828</v>
      </c>
      <c r="AJ160" s="7">
        <v>34819399.299999997</v>
      </c>
      <c r="AL160" s="17">
        <f t="shared" si="2"/>
        <v>56790113.723108292</v>
      </c>
    </row>
    <row r="161" spans="1:38" x14ac:dyDescent="0.25">
      <c r="A161" s="7">
        <v>542</v>
      </c>
      <c r="B161" s="7">
        <v>1</v>
      </c>
      <c r="C161" t="s">
        <v>212</v>
      </c>
      <c r="D161" s="7">
        <v>417</v>
      </c>
      <c r="E161" s="7">
        <v>457.20000000000005</v>
      </c>
      <c r="F161" s="7">
        <v>405</v>
      </c>
      <c r="G161" s="87">
        <v>443.79999999999995</v>
      </c>
      <c r="H161" s="7">
        <v>3167844</v>
      </c>
      <c r="I161" s="7">
        <v>0</v>
      </c>
      <c r="J161" s="7">
        <v>244464</v>
      </c>
      <c r="K161" s="7">
        <v>14102</v>
      </c>
      <c r="L161" s="7">
        <v>129817</v>
      </c>
      <c r="M161" s="7">
        <v>0</v>
      </c>
      <c r="N161" s="7">
        <v>190174.77140705683</v>
      </c>
      <c r="O161" s="7">
        <v>99558</v>
      </c>
      <c r="P161" s="7">
        <v>65242.5</v>
      </c>
      <c r="Q161" s="7">
        <v>5769</v>
      </c>
      <c r="R161" s="7">
        <v>11490</v>
      </c>
      <c r="S161" s="7">
        <v>0</v>
      </c>
      <c r="T161" s="7">
        <v>0</v>
      </c>
      <c r="U161" s="7">
        <v>0</v>
      </c>
      <c r="V161" s="7">
        <v>0</v>
      </c>
      <c r="W161" s="7">
        <v>177520</v>
      </c>
      <c r="X161" s="7">
        <v>0</v>
      </c>
      <c r="Y161" s="7">
        <v>800</v>
      </c>
      <c r="Z161" s="7">
        <v>32935</v>
      </c>
      <c r="AA161" s="95">
        <v>305962</v>
      </c>
      <c r="AB161" s="7">
        <v>4438078.1011316702</v>
      </c>
      <c r="AC161" s="7">
        <v>0</v>
      </c>
      <c r="AD161" s="7">
        <v>99558</v>
      </c>
      <c r="AE161" s="7">
        <v>65242.5</v>
      </c>
      <c r="AF161" s="7">
        <v>11490</v>
      </c>
      <c r="AG161" s="7">
        <v>177520</v>
      </c>
      <c r="AH161" s="7">
        <v>0</v>
      </c>
      <c r="AI161" s="95">
        <v>305962</v>
      </c>
      <c r="AJ161" s="7">
        <v>675121.5</v>
      </c>
      <c r="AL161" s="17">
        <f t="shared" si="2"/>
        <v>1270234.1011316702</v>
      </c>
    </row>
    <row r="162" spans="1:38" x14ac:dyDescent="0.25">
      <c r="A162" s="7">
        <v>544</v>
      </c>
      <c r="B162" s="7">
        <v>1</v>
      </c>
      <c r="C162" t="s">
        <v>213</v>
      </c>
      <c r="D162" s="7">
        <v>2640</v>
      </c>
      <c r="E162" s="7">
        <v>2867.5</v>
      </c>
      <c r="F162" s="7">
        <v>2900</v>
      </c>
      <c r="G162" s="87">
        <v>3175</v>
      </c>
      <c r="H162" s="7">
        <v>22663150</v>
      </c>
      <c r="I162" s="7">
        <v>163744</v>
      </c>
      <c r="J162" s="7">
        <v>2471098</v>
      </c>
      <c r="K162" s="7">
        <v>21055</v>
      </c>
      <c r="L162" s="7">
        <v>0</v>
      </c>
      <c r="M162" s="7">
        <v>0</v>
      </c>
      <c r="N162" s="7">
        <v>539065</v>
      </c>
      <c r="O162" s="7">
        <v>729241</v>
      </c>
      <c r="P162" s="7">
        <v>529208.75</v>
      </c>
      <c r="Q162" s="7">
        <v>41275</v>
      </c>
      <c r="R162" s="7">
        <v>54102</v>
      </c>
      <c r="S162" s="7">
        <v>0</v>
      </c>
      <c r="T162" s="7">
        <v>0</v>
      </c>
      <c r="U162" s="7">
        <v>0</v>
      </c>
      <c r="V162" s="7">
        <v>-8566</v>
      </c>
      <c r="W162" s="7">
        <v>0</v>
      </c>
      <c r="X162" s="7">
        <v>0</v>
      </c>
      <c r="Y162" s="7">
        <v>143928</v>
      </c>
      <c r="Z162" s="7">
        <v>175124</v>
      </c>
      <c r="AA162" s="95">
        <v>2299424</v>
      </c>
      <c r="AB162" s="7">
        <v>29821124.75</v>
      </c>
      <c r="AC162" s="7">
        <v>0</v>
      </c>
      <c r="AD162" s="7">
        <v>268950</v>
      </c>
      <c r="AE162" s="7">
        <v>529208.75</v>
      </c>
      <c r="AF162" s="7">
        <v>54102</v>
      </c>
      <c r="AG162" s="7">
        <v>0</v>
      </c>
      <c r="AH162" s="7">
        <v>0</v>
      </c>
      <c r="AI162" s="95">
        <v>2089034</v>
      </c>
      <c r="AJ162" s="7">
        <v>2824538.75</v>
      </c>
      <c r="AL162" s="17">
        <f t="shared" si="2"/>
        <v>7157974.75</v>
      </c>
    </row>
    <row r="163" spans="1:38" x14ac:dyDescent="0.25">
      <c r="A163" s="7">
        <v>545</v>
      </c>
      <c r="B163" s="7">
        <v>1</v>
      </c>
      <c r="C163" t="s">
        <v>214</v>
      </c>
      <c r="D163" s="7">
        <v>369</v>
      </c>
      <c r="E163" s="7">
        <v>404.8</v>
      </c>
      <c r="F163" s="7">
        <v>338</v>
      </c>
      <c r="G163" s="87">
        <v>369.20000000000005</v>
      </c>
      <c r="H163" s="7">
        <v>2635350</v>
      </c>
      <c r="I163" s="7">
        <v>67544</v>
      </c>
      <c r="J163" s="7">
        <v>327548</v>
      </c>
      <c r="K163" s="7">
        <v>14106</v>
      </c>
      <c r="L163" s="7">
        <v>123603</v>
      </c>
      <c r="M163" s="7">
        <v>166882</v>
      </c>
      <c r="N163" s="7">
        <v>118289</v>
      </c>
      <c r="O163" s="7">
        <v>83998</v>
      </c>
      <c r="P163" s="7">
        <v>52342.5</v>
      </c>
      <c r="Q163" s="7">
        <v>4800</v>
      </c>
      <c r="R163" s="7">
        <v>0</v>
      </c>
      <c r="S163" s="7">
        <v>0</v>
      </c>
      <c r="T163" s="7">
        <v>0</v>
      </c>
      <c r="U163" s="7">
        <v>0</v>
      </c>
      <c r="V163" s="7">
        <v>0</v>
      </c>
      <c r="W163" s="7">
        <v>197393</v>
      </c>
      <c r="X163" s="7">
        <v>0</v>
      </c>
      <c r="Y163" s="7">
        <v>2799</v>
      </c>
      <c r="Z163" s="7">
        <v>28113</v>
      </c>
      <c r="AA163" s="95">
        <v>267301</v>
      </c>
      <c r="AB163" s="7">
        <v>4090068.5</v>
      </c>
      <c r="AC163" s="7">
        <v>0</v>
      </c>
      <c r="AD163" s="7">
        <v>60220</v>
      </c>
      <c r="AE163" s="7">
        <v>52342.5</v>
      </c>
      <c r="AF163" s="7">
        <v>0</v>
      </c>
      <c r="AG163" s="7">
        <v>197393</v>
      </c>
      <c r="AH163" s="7">
        <v>0</v>
      </c>
      <c r="AI163" s="95">
        <v>256899</v>
      </c>
      <c r="AJ163" s="7">
        <v>545791.5</v>
      </c>
      <c r="AL163" s="17">
        <f t="shared" si="2"/>
        <v>1454718.5</v>
      </c>
    </row>
    <row r="164" spans="1:38" x14ac:dyDescent="0.25">
      <c r="A164" s="7">
        <v>547</v>
      </c>
      <c r="B164" s="7">
        <v>1</v>
      </c>
      <c r="C164" t="s">
        <v>614</v>
      </c>
      <c r="D164" s="7">
        <v>421</v>
      </c>
      <c r="E164" s="7">
        <v>461.59999999999997</v>
      </c>
      <c r="F164" s="7">
        <v>493</v>
      </c>
      <c r="G164" s="87">
        <v>543.19999999999993</v>
      </c>
      <c r="H164" s="7">
        <v>3877362</v>
      </c>
      <c r="I164" s="7">
        <v>0</v>
      </c>
      <c r="J164" s="7">
        <v>209190</v>
      </c>
      <c r="K164" s="7">
        <v>0</v>
      </c>
      <c r="L164" s="7">
        <v>128297</v>
      </c>
      <c r="M164" s="7">
        <v>234382</v>
      </c>
      <c r="N164" s="7">
        <v>187211.24399877046</v>
      </c>
      <c r="O164" s="7">
        <v>126664</v>
      </c>
      <c r="P164" s="7">
        <v>81557.5</v>
      </c>
      <c r="Q164" s="7">
        <v>7062</v>
      </c>
      <c r="R164" s="7">
        <v>0</v>
      </c>
      <c r="S164" s="7">
        <v>0</v>
      </c>
      <c r="T164" s="7">
        <v>0</v>
      </c>
      <c r="U164" s="7">
        <v>0</v>
      </c>
      <c r="V164" s="7">
        <v>0</v>
      </c>
      <c r="W164" s="7">
        <v>195959</v>
      </c>
      <c r="X164" s="7">
        <v>0</v>
      </c>
      <c r="Y164" s="7">
        <v>63568</v>
      </c>
      <c r="Z164" s="7">
        <v>38970</v>
      </c>
      <c r="AA164" s="95">
        <v>393277</v>
      </c>
      <c r="AB164" s="7">
        <v>5538262.8268793607</v>
      </c>
      <c r="AC164" s="7">
        <v>0</v>
      </c>
      <c r="AD164" s="7">
        <v>53814</v>
      </c>
      <c r="AE164" s="7">
        <v>81557.5</v>
      </c>
      <c r="AF164" s="7">
        <v>0</v>
      </c>
      <c r="AG164" s="7">
        <v>180654</v>
      </c>
      <c r="AH164" s="7">
        <v>0</v>
      </c>
      <c r="AI164" s="95">
        <v>345191</v>
      </c>
      <c r="AJ164" s="7">
        <v>643139.5</v>
      </c>
      <c r="AL164" s="17">
        <f t="shared" si="2"/>
        <v>1660900.8268793607</v>
      </c>
    </row>
    <row r="165" spans="1:38" x14ac:dyDescent="0.25">
      <c r="A165" s="7">
        <v>548</v>
      </c>
      <c r="B165" s="7">
        <v>1</v>
      </c>
      <c r="C165" t="s">
        <v>615</v>
      </c>
      <c r="D165" s="7">
        <v>922.8</v>
      </c>
      <c r="E165" s="7">
        <v>1018.5999999999999</v>
      </c>
      <c r="F165" s="7">
        <v>853.8</v>
      </c>
      <c r="G165" s="87">
        <v>936</v>
      </c>
      <c r="H165" s="7">
        <v>6681168</v>
      </c>
      <c r="I165" s="7">
        <v>61404</v>
      </c>
      <c r="J165" s="7">
        <v>1066736</v>
      </c>
      <c r="K165" s="7">
        <v>171720</v>
      </c>
      <c r="L165" s="7">
        <v>12730</v>
      </c>
      <c r="M165" s="7">
        <v>0</v>
      </c>
      <c r="N165" s="7">
        <v>260538</v>
      </c>
      <c r="O165" s="7">
        <v>215917</v>
      </c>
      <c r="P165" s="7">
        <v>141320</v>
      </c>
      <c r="Q165" s="7">
        <v>12168</v>
      </c>
      <c r="R165" s="7">
        <v>26470</v>
      </c>
      <c r="S165" s="7">
        <v>0</v>
      </c>
      <c r="T165" s="7">
        <v>0</v>
      </c>
      <c r="U165" s="7">
        <v>0</v>
      </c>
      <c r="V165" s="7">
        <v>0</v>
      </c>
      <c r="W165" s="7">
        <v>294840</v>
      </c>
      <c r="X165" s="7">
        <v>0</v>
      </c>
      <c r="Y165" s="7">
        <v>17191</v>
      </c>
      <c r="Z165" s="7">
        <v>62784</v>
      </c>
      <c r="AA165" s="95">
        <v>677664</v>
      </c>
      <c r="AB165" s="7">
        <v>9702650</v>
      </c>
      <c r="AC165" s="7">
        <v>0</v>
      </c>
      <c r="AD165" s="7">
        <v>215917</v>
      </c>
      <c r="AE165" s="7">
        <v>141320</v>
      </c>
      <c r="AF165" s="7">
        <v>26470</v>
      </c>
      <c r="AG165" s="7">
        <v>294840</v>
      </c>
      <c r="AH165" s="7">
        <v>0</v>
      </c>
      <c r="AI165" s="95">
        <v>677664</v>
      </c>
      <c r="AJ165" s="7">
        <v>1316743</v>
      </c>
      <c r="AL165" s="17">
        <f t="shared" si="2"/>
        <v>3021482</v>
      </c>
    </row>
    <row r="166" spans="1:38" x14ac:dyDescent="0.25">
      <c r="A166" s="7">
        <v>549</v>
      </c>
      <c r="B166" s="7">
        <v>1</v>
      </c>
      <c r="C166" t="s">
        <v>217</v>
      </c>
      <c r="D166" s="7">
        <v>1289</v>
      </c>
      <c r="E166" s="7">
        <v>1410.2</v>
      </c>
      <c r="F166" s="7">
        <v>1631</v>
      </c>
      <c r="G166" s="87">
        <v>1799.1999999999998</v>
      </c>
      <c r="H166" s="7">
        <v>12842690</v>
      </c>
      <c r="I166" s="7">
        <v>67544</v>
      </c>
      <c r="J166" s="7">
        <v>1048909</v>
      </c>
      <c r="K166" s="7">
        <v>30349</v>
      </c>
      <c r="L166" s="7">
        <v>0</v>
      </c>
      <c r="M166" s="7">
        <v>0</v>
      </c>
      <c r="N166" s="7">
        <v>448704.95845000003</v>
      </c>
      <c r="O166" s="7">
        <v>368126</v>
      </c>
      <c r="P166" s="7">
        <v>297961.25</v>
      </c>
      <c r="Q166" s="7">
        <v>23390</v>
      </c>
      <c r="R166" s="7">
        <v>70763</v>
      </c>
      <c r="S166" s="7">
        <v>0</v>
      </c>
      <c r="T166" s="7">
        <v>0</v>
      </c>
      <c r="U166" s="7">
        <v>0</v>
      </c>
      <c r="V166" s="7">
        <v>0</v>
      </c>
      <c r="W166" s="7">
        <v>0</v>
      </c>
      <c r="X166" s="7">
        <v>0</v>
      </c>
      <c r="Y166" s="7">
        <v>0</v>
      </c>
      <c r="Z166" s="7">
        <v>117517</v>
      </c>
      <c r="AA166" s="95">
        <v>1325065</v>
      </c>
      <c r="AB166" s="7">
        <v>16603849.308394</v>
      </c>
      <c r="AC166" s="7">
        <v>0</v>
      </c>
      <c r="AD166" s="7">
        <v>253204</v>
      </c>
      <c r="AE166" s="7">
        <v>297961.25</v>
      </c>
      <c r="AF166" s="7">
        <v>70763</v>
      </c>
      <c r="AG166" s="7">
        <v>0</v>
      </c>
      <c r="AH166" s="7">
        <v>0</v>
      </c>
      <c r="AI166" s="95">
        <v>1325065</v>
      </c>
      <c r="AJ166" s="7">
        <v>1924549.25</v>
      </c>
      <c r="AL166" s="17">
        <f t="shared" si="2"/>
        <v>3761159.3083939999</v>
      </c>
    </row>
    <row r="167" spans="1:38" x14ac:dyDescent="0.25">
      <c r="A167" s="7">
        <v>550</v>
      </c>
      <c r="B167" s="7">
        <v>1</v>
      </c>
      <c r="C167" t="s">
        <v>218</v>
      </c>
      <c r="D167" s="7">
        <v>256</v>
      </c>
      <c r="E167" s="7">
        <v>279.60000000000002</v>
      </c>
      <c r="F167" s="7">
        <v>565</v>
      </c>
      <c r="G167" s="87">
        <v>619.4</v>
      </c>
      <c r="H167" s="7">
        <v>4421277</v>
      </c>
      <c r="I167" s="7">
        <v>0</v>
      </c>
      <c r="J167" s="7">
        <v>443450</v>
      </c>
      <c r="K167" s="7">
        <v>14179</v>
      </c>
      <c r="L167" s="7">
        <v>119548</v>
      </c>
      <c r="M167" s="7">
        <v>0</v>
      </c>
      <c r="N167" s="7">
        <v>202117</v>
      </c>
      <c r="O167" s="7">
        <v>137856</v>
      </c>
      <c r="P167" s="7">
        <v>104930</v>
      </c>
      <c r="Q167" s="7">
        <v>8052</v>
      </c>
      <c r="R167" s="7">
        <v>0</v>
      </c>
      <c r="S167" s="7">
        <v>0</v>
      </c>
      <c r="T167" s="7">
        <v>0</v>
      </c>
      <c r="U167" s="7">
        <v>0</v>
      </c>
      <c r="V167" s="7">
        <v>0</v>
      </c>
      <c r="W167" s="7">
        <v>0</v>
      </c>
      <c r="X167" s="7">
        <v>0</v>
      </c>
      <c r="Y167" s="7">
        <v>0</v>
      </c>
      <c r="Z167" s="7">
        <v>45466</v>
      </c>
      <c r="AA167" s="95">
        <v>162431</v>
      </c>
      <c r="AB167" s="7">
        <v>5658161</v>
      </c>
      <c r="AC167" s="7">
        <v>0</v>
      </c>
      <c r="AD167" s="7">
        <v>40870</v>
      </c>
      <c r="AE167" s="7">
        <v>104930</v>
      </c>
      <c r="AF167" s="7">
        <v>0</v>
      </c>
      <c r="AG167" s="7">
        <v>-99745.892539213557</v>
      </c>
      <c r="AH167" s="7">
        <v>0</v>
      </c>
      <c r="AI167" s="95">
        <v>162431</v>
      </c>
      <c r="AJ167" s="7">
        <v>194589.10746078644</v>
      </c>
      <c r="AL167" s="17">
        <f t="shared" si="2"/>
        <v>1236884</v>
      </c>
    </row>
    <row r="168" spans="1:38" x14ac:dyDescent="0.25">
      <c r="A168" s="7">
        <v>553</v>
      </c>
      <c r="B168" s="7">
        <v>1</v>
      </c>
      <c r="C168" t="s">
        <v>616</v>
      </c>
      <c r="D168" s="7">
        <v>565</v>
      </c>
      <c r="E168" s="7">
        <v>610.59999999999991</v>
      </c>
      <c r="F168" s="7">
        <v>799</v>
      </c>
      <c r="G168" s="87">
        <v>866.19999999999993</v>
      </c>
      <c r="H168" s="7">
        <v>6182936</v>
      </c>
      <c r="I168" s="7">
        <v>0</v>
      </c>
      <c r="J168" s="7">
        <v>714433</v>
      </c>
      <c r="K168" s="7">
        <v>0</v>
      </c>
      <c r="L168" s="7">
        <v>46041</v>
      </c>
      <c r="M168" s="7">
        <v>0</v>
      </c>
      <c r="N168" s="7">
        <v>229283</v>
      </c>
      <c r="O168" s="7">
        <v>194541</v>
      </c>
      <c r="P168" s="7">
        <v>145088.75</v>
      </c>
      <c r="Q168" s="7">
        <v>11261</v>
      </c>
      <c r="R168" s="7">
        <v>0</v>
      </c>
      <c r="S168" s="7">
        <v>0</v>
      </c>
      <c r="T168" s="7">
        <v>0</v>
      </c>
      <c r="U168" s="7">
        <v>0</v>
      </c>
      <c r="V168" s="7">
        <v>0</v>
      </c>
      <c r="W168" s="7">
        <v>0</v>
      </c>
      <c r="X168" s="7">
        <v>0</v>
      </c>
      <c r="Y168" s="7">
        <v>0</v>
      </c>
      <c r="Z168" s="7">
        <v>48109</v>
      </c>
      <c r="AA168" s="95">
        <v>635382</v>
      </c>
      <c r="AB168" s="7">
        <v>8198821.75</v>
      </c>
      <c r="AC168" s="7">
        <v>0</v>
      </c>
      <c r="AD168" s="7">
        <v>43468</v>
      </c>
      <c r="AE168" s="7">
        <v>112099</v>
      </c>
      <c r="AF168" s="7">
        <v>0</v>
      </c>
      <c r="AG168" s="7">
        <v>0</v>
      </c>
      <c r="AH168" s="7">
        <v>0</v>
      </c>
      <c r="AI168" s="95">
        <v>429096</v>
      </c>
      <c r="AJ168" s="7">
        <v>555686</v>
      </c>
      <c r="AL168" s="17">
        <f t="shared" si="2"/>
        <v>2015885.75</v>
      </c>
    </row>
    <row r="169" spans="1:38" x14ac:dyDescent="0.25">
      <c r="A169" s="7">
        <v>561</v>
      </c>
      <c r="B169" s="7">
        <v>1</v>
      </c>
      <c r="C169" t="s">
        <v>220</v>
      </c>
      <c r="D169" s="7">
        <v>132</v>
      </c>
      <c r="E169" s="7">
        <v>145.79999999999998</v>
      </c>
      <c r="F169" s="7">
        <v>245</v>
      </c>
      <c r="G169" s="87">
        <v>268.2</v>
      </c>
      <c r="H169" s="7">
        <v>1914412</v>
      </c>
      <c r="I169" s="7">
        <v>0</v>
      </c>
      <c r="J169" s="7">
        <v>229347</v>
      </c>
      <c r="K169" s="7">
        <v>0</v>
      </c>
      <c r="L169" s="7">
        <v>105140</v>
      </c>
      <c r="M169" s="7">
        <v>432996</v>
      </c>
      <c r="N169" s="7">
        <v>171348.33041882614</v>
      </c>
      <c r="O169" s="7">
        <v>64164</v>
      </c>
      <c r="P169" s="7">
        <v>23921.25</v>
      </c>
      <c r="Q169" s="7">
        <v>3487</v>
      </c>
      <c r="R169" s="7">
        <v>0</v>
      </c>
      <c r="S169" s="7">
        <v>0</v>
      </c>
      <c r="T169" s="7">
        <v>0</v>
      </c>
      <c r="U169" s="7">
        <v>0</v>
      </c>
      <c r="V169" s="7">
        <v>0</v>
      </c>
      <c r="W169" s="7">
        <v>436477</v>
      </c>
      <c r="X169" s="7">
        <v>0</v>
      </c>
      <c r="Y169" s="7">
        <v>0</v>
      </c>
      <c r="Z169" s="7">
        <v>17971</v>
      </c>
      <c r="AA169" s="95">
        <v>192005</v>
      </c>
      <c r="AB169" s="7">
        <v>3593334.3418177897</v>
      </c>
      <c r="AC169" s="7">
        <v>0</v>
      </c>
      <c r="AD169" s="7">
        <v>25095</v>
      </c>
      <c r="AE169" s="7">
        <v>12359</v>
      </c>
      <c r="AF169" s="7">
        <v>0</v>
      </c>
      <c r="AG169" s="7">
        <v>336885.77048676816</v>
      </c>
      <c r="AH169" s="7">
        <v>0</v>
      </c>
      <c r="AI169" s="95">
        <v>85306</v>
      </c>
      <c r="AJ169" s="7">
        <v>457186.77048676816</v>
      </c>
      <c r="AL169" s="17">
        <f t="shared" si="2"/>
        <v>1678922.3418177897</v>
      </c>
    </row>
    <row r="170" spans="1:38" x14ac:dyDescent="0.25">
      <c r="A170" s="7">
        <v>564</v>
      </c>
      <c r="B170" s="7">
        <v>1</v>
      </c>
      <c r="C170" t="s">
        <v>221</v>
      </c>
      <c r="D170" s="7">
        <v>1936</v>
      </c>
      <c r="E170" s="7">
        <v>2120</v>
      </c>
      <c r="F170" s="7">
        <v>1777</v>
      </c>
      <c r="G170" s="87">
        <v>1952.8</v>
      </c>
      <c r="H170" s="7">
        <v>13939086</v>
      </c>
      <c r="I170" s="7">
        <v>72661</v>
      </c>
      <c r="J170" s="7">
        <v>953543</v>
      </c>
      <c r="K170" s="7">
        <v>14579</v>
      </c>
      <c r="L170" s="7">
        <v>0</v>
      </c>
      <c r="M170" s="7">
        <v>0</v>
      </c>
      <c r="N170" s="7">
        <v>429684</v>
      </c>
      <c r="O170" s="7">
        <v>451506</v>
      </c>
      <c r="P170" s="7">
        <v>324022.5</v>
      </c>
      <c r="Q170" s="7">
        <v>25386</v>
      </c>
      <c r="R170" s="7">
        <v>63837</v>
      </c>
      <c r="S170" s="7">
        <v>0</v>
      </c>
      <c r="T170" s="7">
        <v>0</v>
      </c>
      <c r="U170" s="7">
        <v>0</v>
      </c>
      <c r="V170" s="7">
        <v>0</v>
      </c>
      <c r="W170" s="7">
        <v>0</v>
      </c>
      <c r="X170" s="7">
        <v>0</v>
      </c>
      <c r="Y170" s="7">
        <v>97951</v>
      </c>
      <c r="Z170" s="7">
        <v>126094</v>
      </c>
      <c r="AA170" s="95">
        <v>1391962</v>
      </c>
      <c r="AB170" s="7">
        <v>17912176.5</v>
      </c>
      <c r="AC170" s="7">
        <v>0</v>
      </c>
      <c r="AD170" s="7">
        <v>161194</v>
      </c>
      <c r="AE170" s="7">
        <v>295206</v>
      </c>
      <c r="AF170" s="7">
        <v>58160</v>
      </c>
      <c r="AG170" s="7">
        <v>0</v>
      </c>
      <c r="AH170" s="7">
        <v>0</v>
      </c>
      <c r="AI170" s="95">
        <v>1192783</v>
      </c>
      <c r="AJ170" s="7">
        <v>1578238</v>
      </c>
      <c r="AL170" s="17">
        <f t="shared" si="2"/>
        <v>3973090.5</v>
      </c>
    </row>
    <row r="171" spans="1:38" x14ac:dyDescent="0.25">
      <c r="A171" s="7">
        <v>577</v>
      </c>
      <c r="B171" s="7">
        <v>1</v>
      </c>
      <c r="C171" t="s">
        <v>222</v>
      </c>
      <c r="D171" s="7">
        <v>465</v>
      </c>
      <c r="E171" s="7">
        <v>510.59999999999997</v>
      </c>
      <c r="F171" s="7">
        <v>402</v>
      </c>
      <c r="G171" s="87">
        <v>440.8</v>
      </c>
      <c r="H171" s="7">
        <v>3146430</v>
      </c>
      <c r="I171" s="7">
        <v>0</v>
      </c>
      <c r="J171" s="7">
        <v>296809</v>
      </c>
      <c r="K171" s="7">
        <v>14102</v>
      </c>
      <c r="L171" s="7">
        <v>129689</v>
      </c>
      <c r="M171" s="7">
        <v>209744</v>
      </c>
      <c r="N171" s="7">
        <v>143794</v>
      </c>
      <c r="O171" s="7">
        <v>98875</v>
      </c>
      <c r="P171" s="7">
        <v>72743.75</v>
      </c>
      <c r="Q171" s="7">
        <v>5730</v>
      </c>
      <c r="R171" s="7">
        <v>22653</v>
      </c>
      <c r="S171" s="7">
        <v>0</v>
      </c>
      <c r="T171" s="7">
        <v>0</v>
      </c>
      <c r="U171" s="7">
        <v>0</v>
      </c>
      <c r="V171" s="7">
        <v>0</v>
      </c>
      <c r="W171" s="7">
        <v>0</v>
      </c>
      <c r="X171" s="7">
        <v>0</v>
      </c>
      <c r="Y171" s="7">
        <v>6797</v>
      </c>
      <c r="Z171" s="7">
        <v>33041</v>
      </c>
      <c r="AA171" s="95">
        <v>314795</v>
      </c>
      <c r="AB171" s="7">
        <v>4499546.75</v>
      </c>
      <c r="AC171" s="7">
        <v>0</v>
      </c>
      <c r="AD171" s="7">
        <v>47017</v>
      </c>
      <c r="AE171" s="7">
        <v>71075</v>
      </c>
      <c r="AF171" s="7">
        <v>22133</v>
      </c>
      <c r="AG171" s="7">
        <v>0</v>
      </c>
      <c r="AH171" s="7">
        <v>0</v>
      </c>
      <c r="AI171" s="95">
        <v>274178</v>
      </c>
      <c r="AJ171" s="7">
        <v>397717</v>
      </c>
      <c r="AL171" s="17">
        <f t="shared" si="2"/>
        <v>1353116.75</v>
      </c>
    </row>
    <row r="172" spans="1:38" x14ac:dyDescent="0.25">
      <c r="A172" s="7">
        <v>578</v>
      </c>
      <c r="B172" s="7">
        <v>1</v>
      </c>
      <c r="C172" t="s">
        <v>223</v>
      </c>
      <c r="D172" s="7">
        <v>1516</v>
      </c>
      <c r="E172" s="7">
        <v>1661.7999999999997</v>
      </c>
      <c r="F172" s="7">
        <v>1520</v>
      </c>
      <c r="G172" s="87">
        <v>1663.6000000000001</v>
      </c>
      <c r="H172" s="7">
        <v>11874777</v>
      </c>
      <c r="I172" s="7">
        <v>55264</v>
      </c>
      <c r="J172" s="7">
        <v>1173126</v>
      </c>
      <c r="K172" s="7">
        <v>14093</v>
      </c>
      <c r="L172" s="7">
        <v>0</v>
      </c>
      <c r="M172" s="7">
        <v>0</v>
      </c>
      <c r="N172" s="7">
        <v>293624</v>
      </c>
      <c r="O172" s="7">
        <v>379692</v>
      </c>
      <c r="P172" s="7">
        <v>266290</v>
      </c>
      <c r="Q172" s="7">
        <v>21627</v>
      </c>
      <c r="R172" s="7">
        <v>0</v>
      </c>
      <c r="S172" s="7">
        <v>0</v>
      </c>
      <c r="T172" s="7">
        <v>0</v>
      </c>
      <c r="U172" s="7">
        <v>0</v>
      </c>
      <c r="V172" s="7">
        <v>0</v>
      </c>
      <c r="W172" s="7">
        <v>256943</v>
      </c>
      <c r="X172" s="7">
        <v>0</v>
      </c>
      <c r="Y172" s="7">
        <v>42379</v>
      </c>
      <c r="Z172" s="7">
        <v>115753</v>
      </c>
      <c r="AA172" s="95">
        <v>1192428</v>
      </c>
      <c r="AB172" s="7">
        <v>15698014</v>
      </c>
      <c r="AC172" s="7">
        <v>0</v>
      </c>
      <c r="AD172" s="7">
        <v>134268</v>
      </c>
      <c r="AE172" s="7">
        <v>266290</v>
      </c>
      <c r="AF172" s="7">
        <v>0</v>
      </c>
      <c r="AG172" s="7">
        <v>252625</v>
      </c>
      <c r="AH172" s="7">
        <v>0</v>
      </c>
      <c r="AI172" s="95">
        <v>1074094</v>
      </c>
      <c r="AJ172" s="7">
        <v>1674712</v>
      </c>
      <c r="AL172" s="17">
        <f t="shared" si="2"/>
        <v>3823237</v>
      </c>
    </row>
    <row r="173" spans="1:38" x14ac:dyDescent="0.25">
      <c r="A173" s="7">
        <v>581</v>
      </c>
      <c r="B173" s="7">
        <v>1</v>
      </c>
      <c r="C173" t="s">
        <v>224</v>
      </c>
      <c r="D173" s="7">
        <v>236</v>
      </c>
      <c r="E173" s="7">
        <v>257.8</v>
      </c>
      <c r="F173" s="7">
        <v>400</v>
      </c>
      <c r="G173" s="87">
        <v>435.8</v>
      </c>
      <c r="H173" s="7">
        <v>3110740</v>
      </c>
      <c r="I173" s="7">
        <v>0</v>
      </c>
      <c r="J173" s="7">
        <v>409120</v>
      </c>
      <c r="K173" s="7">
        <v>29216</v>
      </c>
      <c r="L173" s="7">
        <v>129453</v>
      </c>
      <c r="M173" s="7">
        <v>144796</v>
      </c>
      <c r="N173" s="7">
        <v>159621</v>
      </c>
      <c r="O173" s="7">
        <v>102964</v>
      </c>
      <c r="P173" s="7">
        <v>63205</v>
      </c>
      <c r="Q173" s="7">
        <v>5665</v>
      </c>
      <c r="R173" s="7">
        <v>7635</v>
      </c>
      <c r="S173" s="7">
        <v>0</v>
      </c>
      <c r="T173" s="7">
        <v>0</v>
      </c>
      <c r="U173" s="7">
        <v>0</v>
      </c>
      <c r="V173" s="7">
        <v>-8566</v>
      </c>
      <c r="W173" s="7">
        <v>195857</v>
      </c>
      <c r="X173" s="7">
        <v>0</v>
      </c>
      <c r="Y173" s="7">
        <v>0</v>
      </c>
      <c r="Z173" s="7">
        <v>35024</v>
      </c>
      <c r="AA173" s="95">
        <v>328986</v>
      </c>
      <c r="AB173" s="7">
        <v>4700249</v>
      </c>
      <c r="AC173" s="7">
        <v>0</v>
      </c>
      <c r="AD173" s="7">
        <v>58697</v>
      </c>
      <c r="AE173" s="7">
        <v>63205</v>
      </c>
      <c r="AF173" s="7">
        <v>7635</v>
      </c>
      <c r="AG173" s="7">
        <v>153978.06</v>
      </c>
      <c r="AH173" s="7">
        <v>0</v>
      </c>
      <c r="AI173" s="95">
        <v>288241</v>
      </c>
      <c r="AJ173" s="7">
        <v>552693.06000000006</v>
      </c>
      <c r="AL173" s="17">
        <f t="shared" si="2"/>
        <v>1589509</v>
      </c>
    </row>
    <row r="174" spans="1:38" x14ac:dyDescent="0.25">
      <c r="A174" s="7">
        <v>592</v>
      </c>
      <c r="B174" s="7">
        <v>1</v>
      </c>
      <c r="C174" t="s">
        <v>225</v>
      </c>
      <c r="D174" s="7">
        <v>123.8</v>
      </c>
      <c r="E174" s="7">
        <v>137.19999999999999</v>
      </c>
      <c r="F174" s="7">
        <v>179.8</v>
      </c>
      <c r="G174" s="87">
        <v>198.2</v>
      </c>
      <c r="H174" s="7">
        <v>1414752</v>
      </c>
      <c r="I174" s="7">
        <v>0</v>
      </c>
      <c r="J174" s="7">
        <v>338319</v>
      </c>
      <c r="K174" s="7">
        <v>0</v>
      </c>
      <c r="L174" s="7">
        <v>85560</v>
      </c>
      <c r="M174" s="7">
        <v>72310</v>
      </c>
      <c r="N174" s="7">
        <v>90833</v>
      </c>
      <c r="O174" s="7">
        <v>46795</v>
      </c>
      <c r="P174" s="7">
        <v>23848.75</v>
      </c>
      <c r="Q174" s="7">
        <v>2577</v>
      </c>
      <c r="R174" s="7">
        <v>16393</v>
      </c>
      <c r="S174" s="7">
        <v>0</v>
      </c>
      <c r="T174" s="7">
        <v>0</v>
      </c>
      <c r="U174" s="7">
        <v>0</v>
      </c>
      <c r="V174" s="7">
        <v>0</v>
      </c>
      <c r="W174" s="7">
        <v>177926</v>
      </c>
      <c r="X174" s="7">
        <v>0</v>
      </c>
      <c r="Y174" s="7">
        <v>2799</v>
      </c>
      <c r="Z174" s="7">
        <v>20646</v>
      </c>
      <c r="AA174" s="95">
        <v>137850</v>
      </c>
      <c r="AB174" s="7">
        <v>2436255.75</v>
      </c>
      <c r="AC174" s="7">
        <v>0</v>
      </c>
      <c r="AD174" s="7">
        <v>32433</v>
      </c>
      <c r="AE174" s="7">
        <v>12695</v>
      </c>
      <c r="AF174" s="7">
        <v>8726</v>
      </c>
      <c r="AG174" s="7">
        <v>66739.240000000005</v>
      </c>
      <c r="AH174" s="7">
        <v>0</v>
      </c>
      <c r="AI174" s="95">
        <v>57239</v>
      </c>
      <c r="AJ174" s="7">
        <v>183670.24</v>
      </c>
      <c r="AL174" s="17">
        <f t="shared" si="2"/>
        <v>1021503.75</v>
      </c>
    </row>
    <row r="175" spans="1:38" x14ac:dyDescent="0.25">
      <c r="A175" s="7">
        <v>593</v>
      </c>
      <c r="B175" s="7">
        <v>1</v>
      </c>
      <c r="C175" t="s">
        <v>226</v>
      </c>
      <c r="D175" s="7">
        <v>1164</v>
      </c>
      <c r="E175" s="7">
        <v>1279</v>
      </c>
      <c r="F175" s="7">
        <v>1078</v>
      </c>
      <c r="G175" s="87">
        <v>1186.5999999999999</v>
      </c>
      <c r="H175" s="7">
        <v>8469951</v>
      </c>
      <c r="I175" s="7">
        <v>24562</v>
      </c>
      <c r="J175" s="7">
        <v>1720131</v>
      </c>
      <c r="K175" s="7">
        <v>18913</v>
      </c>
      <c r="L175" s="7">
        <v>0</v>
      </c>
      <c r="M175" s="7">
        <v>0</v>
      </c>
      <c r="N175" s="7">
        <v>327591</v>
      </c>
      <c r="O175" s="7">
        <v>269139</v>
      </c>
      <c r="P175" s="7">
        <v>165411.25</v>
      </c>
      <c r="Q175" s="7">
        <v>15426</v>
      </c>
      <c r="R175" s="7">
        <v>72264</v>
      </c>
      <c r="S175" s="7">
        <v>0</v>
      </c>
      <c r="T175" s="7">
        <v>0</v>
      </c>
      <c r="U175" s="7">
        <v>0</v>
      </c>
      <c r="V175" s="7">
        <v>0</v>
      </c>
      <c r="W175" s="7">
        <v>620710</v>
      </c>
      <c r="X175" s="7">
        <v>0</v>
      </c>
      <c r="Y175" s="7">
        <v>0</v>
      </c>
      <c r="Z175" s="7">
        <v>82826</v>
      </c>
      <c r="AA175" s="95">
        <v>859098</v>
      </c>
      <c r="AB175" s="7">
        <v>12646022.25</v>
      </c>
      <c r="AC175" s="7">
        <v>0</v>
      </c>
      <c r="AD175" s="7">
        <v>129968</v>
      </c>
      <c r="AE175" s="7">
        <v>146308</v>
      </c>
      <c r="AF175" s="7">
        <v>63918</v>
      </c>
      <c r="AG175" s="7">
        <v>509136</v>
      </c>
      <c r="AH175" s="7">
        <v>0</v>
      </c>
      <c r="AI175" s="95">
        <v>629361</v>
      </c>
      <c r="AJ175" s="7">
        <v>1476823</v>
      </c>
      <c r="AL175" s="17">
        <f t="shared" si="2"/>
        <v>4176071.25</v>
      </c>
    </row>
    <row r="176" spans="1:38" x14ac:dyDescent="0.25">
      <c r="A176" s="7">
        <v>595</v>
      </c>
      <c r="B176" s="7">
        <v>1</v>
      </c>
      <c r="C176" t="s">
        <v>227</v>
      </c>
      <c r="D176" s="7">
        <v>1745</v>
      </c>
      <c r="E176" s="7">
        <v>1900.9999999999998</v>
      </c>
      <c r="F176" s="7">
        <v>1875</v>
      </c>
      <c r="G176" s="87">
        <v>2046.2000000000003</v>
      </c>
      <c r="H176" s="7">
        <v>14605776</v>
      </c>
      <c r="I176" s="7">
        <v>0</v>
      </c>
      <c r="J176" s="7">
        <v>1122923</v>
      </c>
      <c r="K176" s="7">
        <v>72158</v>
      </c>
      <c r="L176" s="7">
        <v>0</v>
      </c>
      <c r="M176" s="7">
        <v>0</v>
      </c>
      <c r="N176" s="7">
        <v>312789</v>
      </c>
      <c r="O176" s="7">
        <v>446868</v>
      </c>
      <c r="P176" s="7">
        <v>342738.75</v>
      </c>
      <c r="Q176" s="7">
        <v>26601</v>
      </c>
      <c r="R176" s="7">
        <v>0</v>
      </c>
      <c r="S176" s="7">
        <v>0</v>
      </c>
      <c r="T176" s="7">
        <v>0</v>
      </c>
      <c r="U176" s="7">
        <v>0</v>
      </c>
      <c r="V176" s="7">
        <v>0</v>
      </c>
      <c r="W176" s="7">
        <v>0</v>
      </c>
      <c r="X176" s="7">
        <v>0</v>
      </c>
      <c r="Y176" s="7">
        <v>0</v>
      </c>
      <c r="Z176" s="7">
        <v>135750</v>
      </c>
      <c r="AA176" s="95">
        <v>1475222</v>
      </c>
      <c r="AB176" s="7">
        <v>18547052.75</v>
      </c>
      <c r="AC176" s="7">
        <v>0</v>
      </c>
      <c r="AD176" s="7">
        <v>135323</v>
      </c>
      <c r="AE176" s="7">
        <v>310608</v>
      </c>
      <c r="AF176" s="7">
        <v>0</v>
      </c>
      <c r="AG176" s="7">
        <v>0</v>
      </c>
      <c r="AH176" s="7">
        <v>0</v>
      </c>
      <c r="AI176" s="95">
        <v>1052505</v>
      </c>
      <c r="AJ176" s="7">
        <v>1554596</v>
      </c>
      <c r="AL176" s="17">
        <f t="shared" si="2"/>
        <v>3941276.75</v>
      </c>
    </row>
    <row r="177" spans="1:38" x14ac:dyDescent="0.25">
      <c r="A177" s="7">
        <v>599</v>
      </c>
      <c r="B177" s="7">
        <v>1</v>
      </c>
      <c r="C177" t="s">
        <v>228</v>
      </c>
      <c r="D177" s="7">
        <v>417</v>
      </c>
      <c r="E177" s="7">
        <v>460.6</v>
      </c>
      <c r="F177" s="7">
        <v>504</v>
      </c>
      <c r="G177" s="87">
        <v>554.20000000000005</v>
      </c>
      <c r="H177" s="7">
        <v>3955880</v>
      </c>
      <c r="I177" s="7">
        <v>0</v>
      </c>
      <c r="J177" s="7">
        <v>391861</v>
      </c>
      <c r="K177" s="7">
        <v>0</v>
      </c>
      <c r="L177" s="7">
        <v>127440</v>
      </c>
      <c r="M177" s="7">
        <v>398601</v>
      </c>
      <c r="N177" s="7">
        <v>239277</v>
      </c>
      <c r="O177" s="7">
        <v>130884</v>
      </c>
      <c r="P177" s="7">
        <v>78895</v>
      </c>
      <c r="Q177" s="7">
        <v>7205</v>
      </c>
      <c r="R177" s="7">
        <v>17053</v>
      </c>
      <c r="S177" s="7">
        <v>0</v>
      </c>
      <c r="T177" s="7">
        <v>0</v>
      </c>
      <c r="U177" s="7">
        <v>0</v>
      </c>
      <c r="V177" s="7">
        <v>0</v>
      </c>
      <c r="W177" s="7">
        <v>272522</v>
      </c>
      <c r="X177" s="7">
        <v>0</v>
      </c>
      <c r="Y177" s="7">
        <v>3998</v>
      </c>
      <c r="Z177" s="7">
        <v>37689</v>
      </c>
      <c r="AA177" s="95">
        <v>385168</v>
      </c>
      <c r="AB177" s="7">
        <v>6062546</v>
      </c>
      <c r="AC177" s="7">
        <v>0</v>
      </c>
      <c r="AD177" s="7">
        <v>72114</v>
      </c>
      <c r="AE177" s="7">
        <v>71915</v>
      </c>
      <c r="AF177" s="7">
        <v>15544</v>
      </c>
      <c r="AG177" s="7">
        <v>226608</v>
      </c>
      <c r="AH177" s="7">
        <v>0</v>
      </c>
      <c r="AI177" s="95">
        <v>316111</v>
      </c>
      <c r="AJ177" s="7">
        <v>688204</v>
      </c>
      <c r="AL177" s="17">
        <f t="shared" si="2"/>
        <v>2106666</v>
      </c>
    </row>
    <row r="178" spans="1:38" x14ac:dyDescent="0.25">
      <c r="A178" s="7">
        <v>600</v>
      </c>
      <c r="B178" s="7">
        <v>1</v>
      </c>
      <c r="C178" t="s">
        <v>229</v>
      </c>
      <c r="D178" s="7">
        <v>111</v>
      </c>
      <c r="E178" s="7">
        <v>120.60000000000001</v>
      </c>
      <c r="F178" s="7">
        <v>229</v>
      </c>
      <c r="G178" s="87">
        <v>248.60000000000002</v>
      </c>
      <c r="H178" s="7">
        <v>1774507</v>
      </c>
      <c r="I178" s="7">
        <v>0</v>
      </c>
      <c r="J178" s="7">
        <v>271676</v>
      </c>
      <c r="K178" s="7">
        <v>0</v>
      </c>
      <c r="L178" s="7">
        <v>100217</v>
      </c>
      <c r="M178" s="7">
        <v>0</v>
      </c>
      <c r="N178" s="7">
        <v>131107</v>
      </c>
      <c r="O178" s="7">
        <v>55229</v>
      </c>
      <c r="P178" s="7">
        <v>39503.75</v>
      </c>
      <c r="Q178" s="7">
        <v>3232</v>
      </c>
      <c r="R178" s="7">
        <v>4385</v>
      </c>
      <c r="S178" s="7">
        <v>0</v>
      </c>
      <c r="T178" s="7">
        <v>0</v>
      </c>
      <c r="U178" s="7">
        <v>0</v>
      </c>
      <c r="V178" s="7">
        <v>0</v>
      </c>
      <c r="W178" s="7">
        <v>40025</v>
      </c>
      <c r="X178" s="7">
        <v>0</v>
      </c>
      <c r="Y178" s="7">
        <v>1599</v>
      </c>
      <c r="Z178" s="7">
        <v>23659</v>
      </c>
      <c r="AA178" s="95">
        <v>184186</v>
      </c>
      <c r="AB178" s="7">
        <v>2625125.75</v>
      </c>
      <c r="AC178" s="7">
        <v>0</v>
      </c>
      <c r="AD178" s="7">
        <v>41051</v>
      </c>
      <c r="AE178" s="7">
        <v>39503.75</v>
      </c>
      <c r="AF178" s="7">
        <v>4385</v>
      </c>
      <c r="AG178" s="7">
        <v>-1621</v>
      </c>
      <c r="AH178" s="7">
        <v>0</v>
      </c>
      <c r="AI178" s="95">
        <v>163540</v>
      </c>
      <c r="AJ178" s="7">
        <v>241473.75</v>
      </c>
      <c r="AL178" s="17">
        <f t="shared" si="2"/>
        <v>850618.75</v>
      </c>
    </row>
    <row r="179" spans="1:38" x14ac:dyDescent="0.25">
      <c r="A179" s="7">
        <v>601</v>
      </c>
      <c r="B179" s="7">
        <v>1</v>
      </c>
      <c r="C179" t="s">
        <v>230</v>
      </c>
      <c r="D179" s="7">
        <v>486</v>
      </c>
      <c r="E179" s="7">
        <v>531.4</v>
      </c>
      <c r="F179" s="7">
        <v>588</v>
      </c>
      <c r="G179" s="87">
        <v>643.00000000000011</v>
      </c>
      <c r="H179" s="7">
        <v>4589734</v>
      </c>
      <c r="I179" s="7">
        <v>0</v>
      </c>
      <c r="J179" s="7">
        <v>682371</v>
      </c>
      <c r="K179" s="7">
        <v>0</v>
      </c>
      <c r="L179" s="7">
        <v>115504</v>
      </c>
      <c r="M179" s="7">
        <v>390658</v>
      </c>
      <c r="N179" s="7">
        <v>240153</v>
      </c>
      <c r="O179" s="7">
        <v>147797</v>
      </c>
      <c r="P179" s="7">
        <v>94212.5</v>
      </c>
      <c r="Q179" s="7">
        <v>8359</v>
      </c>
      <c r="R179" s="7">
        <v>0</v>
      </c>
      <c r="S179" s="7">
        <v>0</v>
      </c>
      <c r="T179" s="7">
        <v>0</v>
      </c>
      <c r="U179" s="7">
        <v>0</v>
      </c>
      <c r="V179" s="7">
        <v>0</v>
      </c>
      <c r="W179" s="7">
        <v>280348</v>
      </c>
      <c r="X179" s="7">
        <v>0</v>
      </c>
      <c r="Y179" s="7">
        <v>5597</v>
      </c>
      <c r="Z179" s="7">
        <v>47046</v>
      </c>
      <c r="AA179" s="95">
        <v>451342</v>
      </c>
      <c r="AB179" s="7">
        <v>7067311.5</v>
      </c>
      <c r="AC179" s="7">
        <v>0</v>
      </c>
      <c r="AD179" s="7">
        <v>51668</v>
      </c>
      <c r="AE179" s="7">
        <v>77897</v>
      </c>
      <c r="AF179" s="7">
        <v>0</v>
      </c>
      <c r="AG179" s="7">
        <v>208496</v>
      </c>
      <c r="AH179" s="7">
        <v>0</v>
      </c>
      <c r="AI179" s="95">
        <v>332380</v>
      </c>
      <c r="AJ179" s="7">
        <v>655914</v>
      </c>
      <c r="AL179" s="17">
        <f t="shared" si="2"/>
        <v>2477577.5</v>
      </c>
    </row>
    <row r="180" spans="1:38" x14ac:dyDescent="0.25">
      <c r="A180" s="7">
        <v>621</v>
      </c>
      <c r="B180" s="7">
        <v>1</v>
      </c>
      <c r="C180" t="s">
        <v>231</v>
      </c>
      <c r="D180" s="7">
        <v>12390</v>
      </c>
      <c r="E180" s="7">
        <v>13521.399999999998</v>
      </c>
      <c r="F180" s="7">
        <v>11052</v>
      </c>
      <c r="G180" s="87">
        <v>12101.999999999998</v>
      </c>
      <c r="H180" s="7">
        <v>86384076</v>
      </c>
      <c r="I180" s="7">
        <v>592549</v>
      </c>
      <c r="J180" s="7">
        <v>7005118</v>
      </c>
      <c r="K180" s="7">
        <v>379486</v>
      </c>
      <c r="L180" s="7">
        <v>0</v>
      </c>
      <c r="M180" s="7">
        <v>0</v>
      </c>
      <c r="N180" s="7">
        <v>707910.59094560659</v>
      </c>
      <c r="O180" s="7">
        <v>2776554</v>
      </c>
      <c r="P180" s="7">
        <v>899121.25</v>
      </c>
      <c r="Q180" s="7">
        <v>157326</v>
      </c>
      <c r="R180" s="7">
        <v>74911</v>
      </c>
      <c r="S180" s="7">
        <v>0</v>
      </c>
      <c r="T180" s="7">
        <v>0</v>
      </c>
      <c r="U180" s="7">
        <v>0</v>
      </c>
      <c r="V180" s="7">
        <v>-7138</v>
      </c>
      <c r="W180" s="7">
        <v>24528213</v>
      </c>
      <c r="X180" s="7">
        <v>0</v>
      </c>
      <c r="Y180" s="7">
        <v>412194</v>
      </c>
      <c r="Z180" s="7">
        <v>924824</v>
      </c>
      <c r="AA180" s="95">
        <v>8743748</v>
      </c>
      <c r="AB180" s="7">
        <v>133257195.75729172</v>
      </c>
      <c r="AC180" s="7">
        <v>0</v>
      </c>
      <c r="AD180" s="7">
        <v>1337403</v>
      </c>
      <c r="AE180" s="7">
        <v>899121.25</v>
      </c>
      <c r="AF180" s="7">
        <v>74911</v>
      </c>
      <c r="AG180" s="7">
        <v>24524946.059999999</v>
      </c>
      <c r="AH180" s="7">
        <v>0</v>
      </c>
      <c r="AI180" s="95">
        <v>8743748</v>
      </c>
      <c r="AJ180" s="7">
        <v>35518127.310000002</v>
      </c>
      <c r="AL180" s="17">
        <f t="shared" si="2"/>
        <v>46873119.757291719</v>
      </c>
    </row>
    <row r="181" spans="1:38" x14ac:dyDescent="0.25">
      <c r="A181" s="7">
        <v>622</v>
      </c>
      <c r="B181" s="7">
        <v>1</v>
      </c>
      <c r="C181" t="s">
        <v>232</v>
      </c>
      <c r="D181" s="7">
        <v>12753.2</v>
      </c>
      <c r="E181" s="7">
        <v>13918.999999999998</v>
      </c>
      <c r="F181" s="7">
        <v>10225.200000000001</v>
      </c>
      <c r="G181" s="87">
        <v>11234.2</v>
      </c>
      <c r="H181" s="7">
        <v>80189720</v>
      </c>
      <c r="I181" s="7">
        <v>1130857</v>
      </c>
      <c r="J181" s="7">
        <v>16421808</v>
      </c>
      <c r="K181" s="7">
        <v>838292</v>
      </c>
      <c r="L181" s="7">
        <v>0</v>
      </c>
      <c r="M181" s="7">
        <v>0</v>
      </c>
      <c r="N181" s="7">
        <v>598933.76128421666</v>
      </c>
      <c r="O181" s="7">
        <v>2606328</v>
      </c>
      <c r="P181" s="7">
        <v>1375338.75</v>
      </c>
      <c r="Q181" s="7">
        <v>146045</v>
      </c>
      <c r="R181" s="7">
        <v>150875</v>
      </c>
      <c r="S181" s="7">
        <v>0</v>
      </c>
      <c r="T181" s="7">
        <v>0</v>
      </c>
      <c r="U181" s="7">
        <v>82197</v>
      </c>
      <c r="V181" s="7">
        <v>-8566</v>
      </c>
      <c r="W181" s="7">
        <v>10958063</v>
      </c>
      <c r="X181" s="7">
        <v>0</v>
      </c>
      <c r="Y181" s="7">
        <v>0</v>
      </c>
      <c r="Z181" s="7">
        <v>898383</v>
      </c>
      <c r="AA181" s="95">
        <v>7993829</v>
      </c>
      <c r="AB181" s="7">
        <v>123234347.30586779</v>
      </c>
      <c r="AC181" s="7">
        <v>0</v>
      </c>
      <c r="AD181" s="7">
        <v>1250681</v>
      </c>
      <c r="AE181" s="7">
        <v>1375338.75</v>
      </c>
      <c r="AF181" s="7">
        <v>150875</v>
      </c>
      <c r="AG181" s="7">
        <v>10948073.550000001</v>
      </c>
      <c r="AH181" s="7">
        <v>0</v>
      </c>
      <c r="AI181" s="95">
        <v>7779979</v>
      </c>
      <c r="AJ181" s="7">
        <v>21244308.300000001</v>
      </c>
      <c r="AL181" s="17">
        <f t="shared" si="2"/>
        <v>43044627.305867791</v>
      </c>
    </row>
    <row r="182" spans="1:38" x14ac:dyDescent="0.25">
      <c r="A182" s="7">
        <v>623</v>
      </c>
      <c r="B182" s="7">
        <v>1</v>
      </c>
      <c r="C182" t="s">
        <v>233</v>
      </c>
      <c r="D182" s="7">
        <v>6231</v>
      </c>
      <c r="E182" s="7">
        <v>6809.7999999999993</v>
      </c>
      <c r="F182" s="7">
        <v>7318</v>
      </c>
      <c r="G182" s="87">
        <v>7987.2</v>
      </c>
      <c r="H182" s="7">
        <v>57012634</v>
      </c>
      <c r="I182" s="7">
        <v>525004</v>
      </c>
      <c r="J182" s="7">
        <v>8491115</v>
      </c>
      <c r="K182" s="7">
        <v>906300</v>
      </c>
      <c r="L182" s="7">
        <v>0</v>
      </c>
      <c r="M182" s="7">
        <v>0</v>
      </c>
      <c r="N182" s="7">
        <v>90704.932514300046</v>
      </c>
      <c r="O182" s="7">
        <v>1824942</v>
      </c>
      <c r="P182" s="7">
        <v>623697.5</v>
      </c>
      <c r="Q182" s="7">
        <v>103834</v>
      </c>
      <c r="R182" s="7">
        <v>192252</v>
      </c>
      <c r="S182" s="7">
        <v>0</v>
      </c>
      <c r="T182" s="7">
        <v>0</v>
      </c>
      <c r="U182" s="7">
        <v>0</v>
      </c>
      <c r="V182" s="7">
        <v>0</v>
      </c>
      <c r="W182" s="7">
        <v>15388500</v>
      </c>
      <c r="X182" s="7">
        <v>0</v>
      </c>
      <c r="Y182" s="7">
        <v>0</v>
      </c>
      <c r="Z182" s="7">
        <v>676194</v>
      </c>
      <c r="AA182" s="95">
        <v>5803005</v>
      </c>
      <c r="AB182" s="7">
        <v>91574372.064907432</v>
      </c>
      <c r="AC182" s="7">
        <v>0</v>
      </c>
      <c r="AD182" s="7">
        <v>926590</v>
      </c>
      <c r="AE182" s="7">
        <v>623697.5</v>
      </c>
      <c r="AF182" s="7">
        <v>192252</v>
      </c>
      <c r="AG182" s="7">
        <v>15384307.77</v>
      </c>
      <c r="AH182" s="7">
        <v>0</v>
      </c>
      <c r="AI182" s="95">
        <v>5803005</v>
      </c>
      <c r="AJ182" s="7">
        <v>22909580.27</v>
      </c>
      <c r="AL182" s="17">
        <f t="shared" si="2"/>
        <v>34561738.064907432</v>
      </c>
    </row>
    <row r="183" spans="1:38" x14ac:dyDescent="0.25">
      <c r="A183" s="7">
        <v>624</v>
      </c>
      <c r="B183" s="7">
        <v>1</v>
      </c>
      <c r="C183" t="s">
        <v>234</v>
      </c>
      <c r="D183" s="7">
        <v>9138</v>
      </c>
      <c r="E183" s="7">
        <v>9994</v>
      </c>
      <c r="F183" s="7">
        <v>8362</v>
      </c>
      <c r="G183" s="87">
        <v>9140.7999999999993</v>
      </c>
      <c r="H183" s="7">
        <v>65247030</v>
      </c>
      <c r="I183" s="7">
        <v>114621</v>
      </c>
      <c r="J183" s="7">
        <v>3917222</v>
      </c>
      <c r="K183" s="7">
        <v>223263</v>
      </c>
      <c r="L183" s="7">
        <v>0</v>
      </c>
      <c r="M183" s="7">
        <v>0</v>
      </c>
      <c r="N183" s="7">
        <v>324797.9594417279</v>
      </c>
      <c r="O183" s="7">
        <v>2138846</v>
      </c>
      <c r="P183" s="7">
        <v>893797.5</v>
      </c>
      <c r="Q183" s="7">
        <v>118830</v>
      </c>
      <c r="R183" s="7">
        <v>118465</v>
      </c>
      <c r="S183" s="7">
        <v>0</v>
      </c>
      <c r="T183" s="7">
        <v>0</v>
      </c>
      <c r="U183" s="7">
        <v>73472</v>
      </c>
      <c r="V183" s="7">
        <v>-8566</v>
      </c>
      <c r="W183" s="7">
        <v>13807270</v>
      </c>
      <c r="X183" s="7">
        <v>0</v>
      </c>
      <c r="Y183" s="7">
        <v>0</v>
      </c>
      <c r="Z183" s="7">
        <v>776038</v>
      </c>
      <c r="AA183" s="95">
        <v>6811537</v>
      </c>
      <c r="AB183" s="7">
        <v>94207122.438909695</v>
      </c>
      <c r="AC183" s="7">
        <v>0</v>
      </c>
      <c r="AD183" s="7">
        <v>1161376</v>
      </c>
      <c r="AE183" s="7">
        <v>893797.5</v>
      </c>
      <c r="AF183" s="7">
        <v>118465</v>
      </c>
      <c r="AG183" s="7">
        <v>13791046.43</v>
      </c>
      <c r="AH183" s="7">
        <v>0</v>
      </c>
      <c r="AI183" s="95">
        <v>6811537</v>
      </c>
      <c r="AJ183" s="7">
        <v>22582623.93</v>
      </c>
      <c r="AL183" s="17">
        <f t="shared" si="2"/>
        <v>28960092.438909695</v>
      </c>
    </row>
    <row r="184" spans="1:38" x14ac:dyDescent="0.25">
      <c r="A184" s="7">
        <v>625</v>
      </c>
      <c r="B184" s="7">
        <v>1</v>
      </c>
      <c r="C184" t="s">
        <v>235</v>
      </c>
      <c r="D184" s="7">
        <v>45058.8</v>
      </c>
      <c r="E184" s="7">
        <v>49138.8</v>
      </c>
      <c r="F184" s="7">
        <v>31541.8</v>
      </c>
      <c r="G184" s="87">
        <v>34359.199999999997</v>
      </c>
      <c r="H184" s="7">
        <v>245255970</v>
      </c>
      <c r="I184" s="7">
        <v>9881950</v>
      </c>
      <c r="J184" s="7">
        <v>71175991</v>
      </c>
      <c r="K184" s="7">
        <v>7250400</v>
      </c>
      <c r="L184" s="7">
        <v>0</v>
      </c>
      <c r="M184" s="7">
        <v>0</v>
      </c>
      <c r="N184" s="7">
        <v>0</v>
      </c>
      <c r="O184" s="7">
        <v>8063419</v>
      </c>
      <c r="P184" s="7">
        <v>1717960</v>
      </c>
      <c r="Q184" s="7">
        <v>446670</v>
      </c>
      <c r="R184" s="7">
        <v>8150002</v>
      </c>
      <c r="S184" s="7">
        <v>0</v>
      </c>
      <c r="T184" s="7">
        <v>0</v>
      </c>
      <c r="U184" s="7">
        <v>29536</v>
      </c>
      <c r="V184" s="7">
        <v>-25697</v>
      </c>
      <c r="W184" s="7">
        <v>37388651</v>
      </c>
      <c r="X184" s="7">
        <v>0</v>
      </c>
      <c r="Y184" s="7">
        <v>1089455</v>
      </c>
      <c r="Z184" s="7">
        <v>9018674</v>
      </c>
      <c r="AA184" s="95">
        <v>24557501</v>
      </c>
      <c r="AB184" s="7">
        <v>424319042</v>
      </c>
      <c r="AC184" s="7">
        <v>0</v>
      </c>
      <c r="AD184" s="7">
        <v>4078755</v>
      </c>
      <c r="AE184" s="7">
        <v>1717960</v>
      </c>
      <c r="AF184" s="7">
        <v>8150002</v>
      </c>
      <c r="AG184" s="7">
        <v>37388651</v>
      </c>
      <c r="AH184" s="7">
        <v>0</v>
      </c>
      <c r="AI184" s="95">
        <v>22282391</v>
      </c>
      <c r="AJ184" s="7">
        <v>73085446</v>
      </c>
      <c r="AL184" s="17">
        <f t="shared" si="2"/>
        <v>179063072</v>
      </c>
    </row>
    <row r="185" spans="1:38" x14ac:dyDescent="0.25">
      <c r="A185" s="7">
        <v>630</v>
      </c>
      <c r="B185" s="7">
        <v>1</v>
      </c>
      <c r="C185" t="s">
        <v>617</v>
      </c>
      <c r="D185" s="7">
        <v>375</v>
      </c>
      <c r="E185" s="7">
        <v>408.6</v>
      </c>
      <c r="F185" s="7">
        <v>377</v>
      </c>
      <c r="G185" s="87">
        <v>409.59999999999997</v>
      </c>
      <c r="H185" s="7">
        <v>2923725</v>
      </c>
      <c r="I185" s="7">
        <v>0</v>
      </c>
      <c r="J185" s="7">
        <v>214985</v>
      </c>
      <c r="K185" s="7">
        <v>0</v>
      </c>
      <c r="L185" s="7">
        <v>127752</v>
      </c>
      <c r="M185" s="7">
        <v>262982</v>
      </c>
      <c r="N185" s="7">
        <v>146912.47678125001</v>
      </c>
      <c r="O185" s="7">
        <v>91836</v>
      </c>
      <c r="P185" s="7">
        <v>35103.75</v>
      </c>
      <c r="Q185" s="7">
        <v>5325</v>
      </c>
      <c r="R185" s="7">
        <v>0</v>
      </c>
      <c r="S185" s="7">
        <v>0</v>
      </c>
      <c r="T185" s="7">
        <v>0</v>
      </c>
      <c r="U185" s="7">
        <v>0</v>
      </c>
      <c r="V185" s="7">
        <v>0</v>
      </c>
      <c r="W185" s="7">
        <v>696320</v>
      </c>
      <c r="X185" s="7">
        <v>0</v>
      </c>
      <c r="Y185" s="7">
        <v>10395</v>
      </c>
      <c r="Z185" s="7">
        <v>35332</v>
      </c>
      <c r="AA185" s="95">
        <v>305238</v>
      </c>
      <c r="AB185" s="7">
        <v>4842849.5179262497</v>
      </c>
      <c r="AC185" s="7">
        <v>0</v>
      </c>
      <c r="AD185" s="7">
        <v>27317</v>
      </c>
      <c r="AE185" s="7">
        <v>17493</v>
      </c>
      <c r="AF185" s="7">
        <v>0</v>
      </c>
      <c r="AG185" s="7">
        <v>529556</v>
      </c>
      <c r="AH185" s="7">
        <v>0</v>
      </c>
      <c r="AI185" s="95">
        <v>137097</v>
      </c>
      <c r="AJ185" s="7">
        <v>696397</v>
      </c>
      <c r="AL185" s="17">
        <f t="shared" si="2"/>
        <v>1919124.5179262497</v>
      </c>
    </row>
    <row r="186" spans="1:38" x14ac:dyDescent="0.25">
      <c r="A186" s="7">
        <v>635</v>
      </c>
      <c r="B186" s="7">
        <v>1</v>
      </c>
      <c r="C186" t="s">
        <v>237</v>
      </c>
      <c r="D186" s="7">
        <v>102</v>
      </c>
      <c r="E186" s="7">
        <v>112.8</v>
      </c>
      <c r="F186" s="7">
        <v>67</v>
      </c>
      <c r="G186" s="87">
        <v>74</v>
      </c>
      <c r="H186" s="7">
        <v>528212</v>
      </c>
      <c r="I186" s="7">
        <v>0</v>
      </c>
      <c r="J186" s="7">
        <v>23054</v>
      </c>
      <c r="K186" s="7">
        <v>0</v>
      </c>
      <c r="L186" s="7">
        <v>37153</v>
      </c>
      <c r="M186" s="7">
        <v>0</v>
      </c>
      <c r="N186" s="7">
        <v>31965</v>
      </c>
      <c r="O186" s="7">
        <v>17945</v>
      </c>
      <c r="P186" s="7">
        <v>3700</v>
      </c>
      <c r="Q186" s="7">
        <v>962</v>
      </c>
      <c r="R186" s="7">
        <v>1001</v>
      </c>
      <c r="S186" s="7">
        <v>0</v>
      </c>
      <c r="T186" s="7">
        <v>0</v>
      </c>
      <c r="U186" s="7">
        <v>0</v>
      </c>
      <c r="V186" s="7">
        <v>0</v>
      </c>
      <c r="W186" s="7">
        <v>290787</v>
      </c>
      <c r="X186" s="7">
        <v>0</v>
      </c>
      <c r="Y186" s="7">
        <v>10395</v>
      </c>
      <c r="Z186" s="7">
        <v>4442</v>
      </c>
      <c r="AA186" s="95">
        <v>53576</v>
      </c>
      <c r="AB186" s="7">
        <v>1003192</v>
      </c>
      <c r="AC186" s="7">
        <v>0</v>
      </c>
      <c r="AD186" s="7">
        <v>17945</v>
      </c>
      <c r="AE186" s="7">
        <v>3027</v>
      </c>
      <c r="AF186" s="7">
        <v>819</v>
      </c>
      <c r="AG186" s="7">
        <v>254983.89</v>
      </c>
      <c r="AH186" s="7">
        <v>0</v>
      </c>
      <c r="AI186" s="95">
        <v>40296</v>
      </c>
      <c r="AJ186" s="7">
        <v>312967.89</v>
      </c>
      <c r="AL186" s="17">
        <f t="shared" si="2"/>
        <v>474980</v>
      </c>
    </row>
    <row r="187" spans="1:38" x14ac:dyDescent="0.25">
      <c r="A187" s="7">
        <v>640</v>
      </c>
      <c r="B187" s="7">
        <v>1</v>
      </c>
      <c r="C187" t="s">
        <v>238</v>
      </c>
      <c r="D187" s="7">
        <v>361</v>
      </c>
      <c r="E187" s="7">
        <v>401.8</v>
      </c>
      <c r="F187" s="7">
        <v>394</v>
      </c>
      <c r="G187" s="87">
        <v>439.59999999999997</v>
      </c>
      <c r="H187" s="7">
        <v>3137865</v>
      </c>
      <c r="I187" s="7">
        <v>0</v>
      </c>
      <c r="J187" s="7">
        <v>306005</v>
      </c>
      <c r="K187" s="7">
        <v>0</v>
      </c>
      <c r="L187" s="7">
        <v>129635</v>
      </c>
      <c r="M187" s="7">
        <v>57940</v>
      </c>
      <c r="N187" s="7">
        <v>172522.46766972844</v>
      </c>
      <c r="O187" s="7">
        <v>95645</v>
      </c>
      <c r="P187" s="7">
        <v>66326.25</v>
      </c>
      <c r="Q187" s="7">
        <v>5715</v>
      </c>
      <c r="R187" s="7">
        <v>7170</v>
      </c>
      <c r="S187" s="7">
        <v>0</v>
      </c>
      <c r="T187" s="7">
        <v>0</v>
      </c>
      <c r="U187" s="7">
        <v>0</v>
      </c>
      <c r="V187" s="7">
        <v>0</v>
      </c>
      <c r="W187" s="7">
        <v>144677</v>
      </c>
      <c r="X187" s="7">
        <v>0</v>
      </c>
      <c r="Y187" s="7">
        <v>27586</v>
      </c>
      <c r="Z187" s="7">
        <v>31043</v>
      </c>
      <c r="AA187" s="95">
        <v>315519</v>
      </c>
      <c r="AB187" s="7">
        <v>4493415.4931882583</v>
      </c>
      <c r="AC187" s="7">
        <v>0</v>
      </c>
      <c r="AD187" s="7">
        <v>83154</v>
      </c>
      <c r="AE187" s="7">
        <v>50281</v>
      </c>
      <c r="AF187" s="7">
        <v>5436</v>
      </c>
      <c r="AG187" s="7">
        <v>98652</v>
      </c>
      <c r="AH187" s="7">
        <v>0</v>
      </c>
      <c r="AI187" s="95">
        <v>213716</v>
      </c>
      <c r="AJ187" s="7">
        <v>436764</v>
      </c>
      <c r="AL187" s="17">
        <f t="shared" si="2"/>
        <v>1355550.4931882583</v>
      </c>
    </row>
    <row r="188" spans="1:38" x14ac:dyDescent="0.25">
      <c r="A188" s="7">
        <v>656</v>
      </c>
      <c r="B188" s="7">
        <v>1</v>
      </c>
      <c r="C188" t="s">
        <v>239</v>
      </c>
      <c r="D188" s="7">
        <v>4253.9699999999993</v>
      </c>
      <c r="E188" s="7">
        <v>4668.57</v>
      </c>
      <c r="F188" s="7">
        <v>3054.97</v>
      </c>
      <c r="G188" s="87">
        <v>3366.97</v>
      </c>
      <c r="H188" s="7">
        <v>24033432</v>
      </c>
      <c r="I188" s="7">
        <v>484068</v>
      </c>
      <c r="J188" s="7">
        <v>7239504</v>
      </c>
      <c r="K188" s="7">
        <v>853830</v>
      </c>
      <c r="L188" s="7">
        <v>0</v>
      </c>
      <c r="M188" s="7">
        <v>0</v>
      </c>
      <c r="N188" s="7">
        <v>379791</v>
      </c>
      <c r="O188" s="7">
        <v>770572</v>
      </c>
      <c r="P188" s="7">
        <v>402434</v>
      </c>
      <c r="Q188" s="7">
        <v>43771</v>
      </c>
      <c r="R188" s="7">
        <v>42087</v>
      </c>
      <c r="S188" s="7">
        <v>0</v>
      </c>
      <c r="T188" s="7">
        <v>0</v>
      </c>
      <c r="U188" s="7">
        <v>174546</v>
      </c>
      <c r="V188" s="7">
        <v>0</v>
      </c>
      <c r="W188" s="7">
        <v>3315051</v>
      </c>
      <c r="X188" s="7">
        <v>0</v>
      </c>
      <c r="Y188" s="7">
        <v>129935</v>
      </c>
      <c r="Z188" s="7">
        <v>313769</v>
      </c>
      <c r="AA188" s="95">
        <v>2377449</v>
      </c>
      <c r="AB188" s="7">
        <v>40620476</v>
      </c>
      <c r="AC188" s="7">
        <v>0</v>
      </c>
      <c r="AD188" s="7">
        <v>392787</v>
      </c>
      <c r="AE188" s="7">
        <v>402434</v>
      </c>
      <c r="AF188" s="7">
        <v>42087</v>
      </c>
      <c r="AG188" s="7">
        <v>3296341.89</v>
      </c>
      <c r="AH188" s="7">
        <v>0</v>
      </c>
      <c r="AI188" s="95">
        <v>2149953</v>
      </c>
      <c r="AJ188" s="7">
        <v>6220370.8900000006</v>
      </c>
      <c r="AL188" s="17">
        <f t="shared" si="2"/>
        <v>16587044</v>
      </c>
    </row>
    <row r="189" spans="1:38" x14ac:dyDescent="0.25">
      <c r="A189" s="7">
        <v>659</v>
      </c>
      <c r="B189" s="7">
        <v>1</v>
      </c>
      <c r="C189" t="s">
        <v>240</v>
      </c>
      <c r="D189" s="7">
        <v>3935</v>
      </c>
      <c r="E189" s="7">
        <v>4326.4000000000005</v>
      </c>
      <c r="F189" s="7">
        <v>3664</v>
      </c>
      <c r="G189" s="87">
        <v>4047.6000000000004</v>
      </c>
      <c r="H189" s="7">
        <v>28891769</v>
      </c>
      <c r="I189" s="7">
        <v>183189</v>
      </c>
      <c r="J189" s="7">
        <v>1429180</v>
      </c>
      <c r="K189" s="7">
        <v>151056</v>
      </c>
      <c r="L189" s="7">
        <v>0</v>
      </c>
      <c r="M189" s="7">
        <v>0</v>
      </c>
      <c r="N189" s="7">
        <v>425000</v>
      </c>
      <c r="O189" s="7">
        <v>898073</v>
      </c>
      <c r="P189" s="7">
        <v>278447.5</v>
      </c>
      <c r="Q189" s="7">
        <v>52619</v>
      </c>
      <c r="R189" s="7">
        <v>0</v>
      </c>
      <c r="S189" s="7">
        <v>0</v>
      </c>
      <c r="T189" s="7">
        <v>0</v>
      </c>
      <c r="U189" s="7">
        <v>138070</v>
      </c>
      <c r="V189" s="7">
        <v>-29980</v>
      </c>
      <c r="W189" s="7">
        <v>8303247</v>
      </c>
      <c r="X189" s="7">
        <v>0</v>
      </c>
      <c r="Y189" s="7">
        <v>13593</v>
      </c>
      <c r="Z189" s="7">
        <v>341457</v>
      </c>
      <c r="AA189" s="95">
        <v>2930462</v>
      </c>
      <c r="AB189" s="7">
        <v>44006182.5</v>
      </c>
      <c r="AC189" s="7">
        <v>0</v>
      </c>
      <c r="AD189" s="7">
        <v>379762</v>
      </c>
      <c r="AE189" s="7">
        <v>278447.5</v>
      </c>
      <c r="AF189" s="7">
        <v>0</v>
      </c>
      <c r="AG189" s="7">
        <v>8262552.6399999997</v>
      </c>
      <c r="AH189" s="7">
        <v>0</v>
      </c>
      <c r="AI189" s="95">
        <v>2782401</v>
      </c>
      <c r="AJ189" s="7">
        <v>11559309.140000001</v>
      </c>
      <c r="AL189" s="17">
        <f t="shared" si="2"/>
        <v>15114413.5</v>
      </c>
    </row>
    <row r="190" spans="1:38" x14ac:dyDescent="0.25">
      <c r="A190" s="7">
        <v>671</v>
      </c>
      <c r="B190" s="7">
        <v>1</v>
      </c>
      <c r="C190" t="s">
        <v>241</v>
      </c>
      <c r="D190" s="7">
        <v>351</v>
      </c>
      <c r="E190" s="7">
        <v>384.59999999999997</v>
      </c>
      <c r="F190" s="7">
        <v>352</v>
      </c>
      <c r="G190" s="87">
        <v>386.39999999999992</v>
      </c>
      <c r="H190" s="7">
        <v>2758123</v>
      </c>
      <c r="I190" s="7">
        <v>11257</v>
      </c>
      <c r="J190" s="7">
        <v>79367</v>
      </c>
      <c r="K190" s="7">
        <v>14307</v>
      </c>
      <c r="L190" s="7">
        <v>125595</v>
      </c>
      <c r="M190" s="7">
        <v>99737</v>
      </c>
      <c r="N190" s="7">
        <v>102808</v>
      </c>
      <c r="O190" s="7">
        <v>84213</v>
      </c>
      <c r="P190" s="7">
        <v>48042.5</v>
      </c>
      <c r="Q190" s="7">
        <v>5023</v>
      </c>
      <c r="R190" s="7">
        <v>0</v>
      </c>
      <c r="S190" s="7">
        <v>0</v>
      </c>
      <c r="T190" s="7">
        <v>0</v>
      </c>
      <c r="U190" s="7">
        <v>0</v>
      </c>
      <c r="V190" s="7">
        <v>0</v>
      </c>
      <c r="W190" s="7">
        <v>346659</v>
      </c>
      <c r="X190" s="7">
        <v>0</v>
      </c>
      <c r="Y190" s="7">
        <v>16792</v>
      </c>
      <c r="Z190" s="7">
        <v>24918</v>
      </c>
      <c r="AA190" s="95">
        <v>266866</v>
      </c>
      <c r="AB190" s="7">
        <v>3996595.5</v>
      </c>
      <c r="AC190" s="7">
        <v>0</v>
      </c>
      <c r="AD190" s="7">
        <v>65893</v>
      </c>
      <c r="AE190" s="7">
        <v>36476</v>
      </c>
      <c r="AF190" s="7">
        <v>0</v>
      </c>
      <c r="AG190" s="7">
        <v>282526.76</v>
      </c>
      <c r="AH190" s="7">
        <v>0</v>
      </c>
      <c r="AI190" s="95">
        <v>194510</v>
      </c>
      <c r="AJ190" s="7">
        <v>560290.76</v>
      </c>
      <c r="AL190" s="17">
        <f t="shared" si="2"/>
        <v>1238472.5</v>
      </c>
    </row>
    <row r="191" spans="1:38" x14ac:dyDescent="0.25">
      <c r="A191" s="7">
        <v>676</v>
      </c>
      <c r="B191" s="7">
        <v>1</v>
      </c>
      <c r="C191" t="s">
        <v>242</v>
      </c>
      <c r="D191" s="7">
        <v>160</v>
      </c>
      <c r="E191" s="7">
        <v>176.39999999999998</v>
      </c>
      <c r="F191" s="7">
        <v>215</v>
      </c>
      <c r="G191" s="87">
        <v>236.40000000000003</v>
      </c>
      <c r="H191" s="7">
        <v>1687423</v>
      </c>
      <c r="I191" s="7">
        <v>0</v>
      </c>
      <c r="J191" s="7">
        <v>255550</v>
      </c>
      <c r="K191" s="7">
        <v>0</v>
      </c>
      <c r="L191" s="7">
        <v>96933</v>
      </c>
      <c r="M191" s="7">
        <v>61282</v>
      </c>
      <c r="N191" s="7">
        <v>116296</v>
      </c>
      <c r="O191" s="7">
        <v>54523</v>
      </c>
      <c r="P191" s="7">
        <v>25908.75</v>
      </c>
      <c r="Q191" s="7">
        <v>3073</v>
      </c>
      <c r="R191" s="7">
        <v>7830</v>
      </c>
      <c r="S191" s="7">
        <v>0</v>
      </c>
      <c r="T191" s="7">
        <v>0</v>
      </c>
      <c r="U191" s="7">
        <v>0</v>
      </c>
      <c r="V191" s="7">
        <v>0</v>
      </c>
      <c r="W191" s="7">
        <v>276657</v>
      </c>
      <c r="X191" s="7">
        <v>0</v>
      </c>
      <c r="Y191" s="7">
        <v>16792</v>
      </c>
      <c r="Z191" s="7">
        <v>19841</v>
      </c>
      <c r="AA191" s="95">
        <v>165941</v>
      </c>
      <c r="AB191" s="7">
        <v>2793262.75</v>
      </c>
      <c r="AC191" s="7">
        <v>0</v>
      </c>
      <c r="AD191" s="7">
        <v>11889</v>
      </c>
      <c r="AE191" s="7">
        <v>13575</v>
      </c>
      <c r="AF191" s="7">
        <v>4102</v>
      </c>
      <c r="AG191" s="7">
        <v>152345.84</v>
      </c>
      <c r="AH191" s="7">
        <v>0</v>
      </c>
      <c r="AI191" s="95">
        <v>83563</v>
      </c>
      <c r="AJ191" s="7">
        <v>255963.84</v>
      </c>
      <c r="AL191" s="17">
        <f t="shared" si="2"/>
        <v>1105839.75</v>
      </c>
    </row>
    <row r="192" spans="1:38" x14ac:dyDescent="0.25">
      <c r="A192" s="7">
        <v>682</v>
      </c>
      <c r="B192" s="7">
        <v>1</v>
      </c>
      <c r="C192" t="s">
        <v>243</v>
      </c>
      <c r="D192" s="7">
        <v>1144</v>
      </c>
      <c r="E192" s="7">
        <v>1249.8000000000002</v>
      </c>
      <c r="F192" s="7">
        <v>1144</v>
      </c>
      <c r="G192" s="87">
        <v>1249.8000000000002</v>
      </c>
      <c r="H192" s="7">
        <v>8921072</v>
      </c>
      <c r="I192" s="7">
        <v>42983</v>
      </c>
      <c r="J192" s="7">
        <v>323580</v>
      </c>
      <c r="K192" s="7">
        <v>14088</v>
      </c>
      <c r="L192" s="7">
        <v>0</v>
      </c>
      <c r="M192" s="7">
        <v>0</v>
      </c>
      <c r="N192" s="7">
        <v>466382</v>
      </c>
      <c r="O192" s="7">
        <v>281552</v>
      </c>
      <c r="P192" s="7">
        <v>195700</v>
      </c>
      <c r="Q192" s="7">
        <v>16247</v>
      </c>
      <c r="R192" s="7">
        <v>0</v>
      </c>
      <c r="S192" s="7">
        <v>0</v>
      </c>
      <c r="T192" s="7">
        <v>0</v>
      </c>
      <c r="U192" s="7">
        <v>0</v>
      </c>
      <c r="V192" s="7">
        <v>0</v>
      </c>
      <c r="W192" s="7">
        <v>283505</v>
      </c>
      <c r="X192" s="7">
        <v>0</v>
      </c>
      <c r="Y192" s="7">
        <v>0</v>
      </c>
      <c r="Z192" s="7">
        <v>80430</v>
      </c>
      <c r="AA192" s="95">
        <v>904855</v>
      </c>
      <c r="AB192" s="7">
        <v>11530394</v>
      </c>
      <c r="AC192" s="7">
        <v>0</v>
      </c>
      <c r="AD192" s="7">
        <v>68189</v>
      </c>
      <c r="AE192" s="7">
        <v>130596</v>
      </c>
      <c r="AF192" s="7">
        <v>0</v>
      </c>
      <c r="AG192" s="7">
        <v>170172</v>
      </c>
      <c r="AH192" s="7">
        <v>0</v>
      </c>
      <c r="AI192" s="95">
        <v>539590</v>
      </c>
      <c r="AJ192" s="7">
        <v>867592</v>
      </c>
      <c r="AL192" s="17">
        <f t="shared" si="2"/>
        <v>2609322</v>
      </c>
    </row>
    <row r="193" spans="1:38" x14ac:dyDescent="0.25">
      <c r="A193" s="7">
        <v>690</v>
      </c>
      <c r="B193" s="7">
        <v>1</v>
      </c>
      <c r="C193" t="s">
        <v>244</v>
      </c>
      <c r="D193" s="7">
        <v>1027</v>
      </c>
      <c r="E193" s="7">
        <v>1118.8000000000002</v>
      </c>
      <c r="F193" s="7">
        <v>948</v>
      </c>
      <c r="G193" s="87">
        <v>1038</v>
      </c>
      <c r="H193" s="7">
        <v>7409244</v>
      </c>
      <c r="I193" s="7">
        <v>0</v>
      </c>
      <c r="J193" s="7">
        <v>667379</v>
      </c>
      <c r="K193" s="7">
        <v>27564</v>
      </c>
      <c r="L193" s="7">
        <v>0</v>
      </c>
      <c r="M193" s="7">
        <v>63045</v>
      </c>
      <c r="N193" s="7">
        <v>466224</v>
      </c>
      <c r="O193" s="7">
        <v>227910</v>
      </c>
      <c r="P193" s="7">
        <v>150853.75</v>
      </c>
      <c r="Q193" s="7">
        <v>13494</v>
      </c>
      <c r="R193" s="7">
        <v>768</v>
      </c>
      <c r="S193" s="7">
        <v>0</v>
      </c>
      <c r="T193" s="7">
        <v>0</v>
      </c>
      <c r="U193" s="7">
        <v>0</v>
      </c>
      <c r="V193" s="7">
        <v>0</v>
      </c>
      <c r="W193" s="7">
        <v>477480</v>
      </c>
      <c r="X193" s="7">
        <v>0</v>
      </c>
      <c r="Y193" s="7">
        <v>171114</v>
      </c>
      <c r="Z193" s="7">
        <v>79299</v>
      </c>
      <c r="AA193" s="95">
        <v>751512</v>
      </c>
      <c r="AB193" s="7">
        <v>10505886.75</v>
      </c>
      <c r="AC193" s="7">
        <v>0</v>
      </c>
      <c r="AD193" s="7">
        <v>68153</v>
      </c>
      <c r="AE193" s="7">
        <v>110044</v>
      </c>
      <c r="AF193" s="7">
        <v>560</v>
      </c>
      <c r="AG193" s="7">
        <v>313294</v>
      </c>
      <c r="AH193" s="7">
        <v>0</v>
      </c>
      <c r="AI193" s="95">
        <v>553989</v>
      </c>
      <c r="AJ193" s="7">
        <v>944751</v>
      </c>
      <c r="AL193" s="17">
        <f t="shared" si="2"/>
        <v>3096642.75</v>
      </c>
    </row>
    <row r="194" spans="1:38" x14ac:dyDescent="0.25">
      <c r="A194" s="7">
        <v>695</v>
      </c>
      <c r="B194" s="7">
        <v>1</v>
      </c>
      <c r="C194" t="s">
        <v>245</v>
      </c>
      <c r="D194" s="7">
        <v>775</v>
      </c>
      <c r="E194" s="7">
        <v>854</v>
      </c>
      <c r="F194" s="7">
        <v>657</v>
      </c>
      <c r="G194" s="87">
        <v>724.19999999999993</v>
      </c>
      <c r="H194" s="7">
        <v>5169340</v>
      </c>
      <c r="I194" s="7">
        <v>12281</v>
      </c>
      <c r="J194" s="7">
        <v>717204</v>
      </c>
      <c r="K194" s="7">
        <v>0</v>
      </c>
      <c r="L194" s="7">
        <v>96768</v>
      </c>
      <c r="M194" s="7">
        <v>0</v>
      </c>
      <c r="N194" s="7">
        <v>104226</v>
      </c>
      <c r="O194" s="7">
        <v>175619</v>
      </c>
      <c r="P194" s="7">
        <v>112543.75</v>
      </c>
      <c r="Q194" s="7">
        <v>9415</v>
      </c>
      <c r="R194" s="7">
        <v>0</v>
      </c>
      <c r="S194" s="7">
        <v>0</v>
      </c>
      <c r="T194" s="7">
        <v>0</v>
      </c>
      <c r="U194" s="7">
        <v>0</v>
      </c>
      <c r="V194" s="7">
        <v>0</v>
      </c>
      <c r="W194" s="7">
        <v>182049</v>
      </c>
      <c r="X194" s="7">
        <v>0</v>
      </c>
      <c r="Y194" s="7">
        <v>0</v>
      </c>
      <c r="Z194" s="7">
        <v>48233</v>
      </c>
      <c r="AA194" s="95">
        <v>524321</v>
      </c>
      <c r="AB194" s="7">
        <v>7151999.75</v>
      </c>
      <c r="AC194" s="7">
        <v>0</v>
      </c>
      <c r="AD194" s="7">
        <v>36394</v>
      </c>
      <c r="AE194" s="7">
        <v>55377</v>
      </c>
      <c r="AF194" s="7">
        <v>0</v>
      </c>
      <c r="AG194" s="7">
        <v>80572</v>
      </c>
      <c r="AH194" s="7">
        <v>0</v>
      </c>
      <c r="AI194" s="95">
        <v>234167</v>
      </c>
      <c r="AJ194" s="7">
        <v>385387</v>
      </c>
      <c r="AL194" s="17">
        <f t="shared" si="2"/>
        <v>1982659.75</v>
      </c>
    </row>
    <row r="195" spans="1:38" x14ac:dyDescent="0.25">
      <c r="A195" s="7">
        <v>696</v>
      </c>
      <c r="B195" s="7">
        <v>1</v>
      </c>
      <c r="C195" t="s">
        <v>246</v>
      </c>
      <c r="D195" s="7">
        <v>456</v>
      </c>
      <c r="E195" s="7">
        <v>504.2</v>
      </c>
      <c r="F195" s="7">
        <v>501</v>
      </c>
      <c r="G195" s="87">
        <v>551.99999999999989</v>
      </c>
      <c r="H195" s="7">
        <v>3940176</v>
      </c>
      <c r="I195" s="7">
        <v>0</v>
      </c>
      <c r="J195" s="7">
        <v>285912</v>
      </c>
      <c r="K195" s="7">
        <v>0</v>
      </c>
      <c r="L195" s="7">
        <v>127622</v>
      </c>
      <c r="M195" s="7">
        <v>254918</v>
      </c>
      <c r="N195" s="7">
        <v>191693</v>
      </c>
      <c r="O195" s="7">
        <v>133655</v>
      </c>
      <c r="P195" s="7">
        <v>84216.25</v>
      </c>
      <c r="Q195" s="7">
        <v>7176</v>
      </c>
      <c r="R195" s="7">
        <v>0</v>
      </c>
      <c r="S195" s="7">
        <v>0</v>
      </c>
      <c r="T195" s="7">
        <v>0</v>
      </c>
      <c r="U195" s="7">
        <v>0</v>
      </c>
      <c r="V195" s="7">
        <v>0</v>
      </c>
      <c r="W195" s="7">
        <v>171335</v>
      </c>
      <c r="X195" s="7">
        <v>0</v>
      </c>
      <c r="Y195" s="7">
        <v>12794</v>
      </c>
      <c r="Z195" s="7">
        <v>40623</v>
      </c>
      <c r="AA195" s="95">
        <v>399503</v>
      </c>
      <c r="AB195" s="7">
        <v>5649768.25</v>
      </c>
      <c r="AC195" s="7">
        <v>0</v>
      </c>
      <c r="AD195" s="7">
        <v>91263</v>
      </c>
      <c r="AE195" s="7">
        <v>84216.25</v>
      </c>
      <c r="AF195" s="7">
        <v>0</v>
      </c>
      <c r="AG195" s="7">
        <v>171335</v>
      </c>
      <c r="AH195" s="7">
        <v>0</v>
      </c>
      <c r="AI195" s="95">
        <v>399503</v>
      </c>
      <c r="AJ195" s="7">
        <v>739244.25</v>
      </c>
      <c r="AL195" s="17">
        <f t="shared" ref="AL195:AL258" si="3">AB195-H195</f>
        <v>1709592.25</v>
      </c>
    </row>
    <row r="196" spans="1:38" x14ac:dyDescent="0.25">
      <c r="A196" s="7">
        <v>698</v>
      </c>
      <c r="B196" s="7">
        <v>1</v>
      </c>
      <c r="C196" t="s">
        <v>247</v>
      </c>
      <c r="D196" s="7">
        <v>138</v>
      </c>
      <c r="E196" s="7">
        <v>149.20000000000002</v>
      </c>
      <c r="F196" s="7">
        <v>174</v>
      </c>
      <c r="G196" s="87">
        <v>187.79999999999998</v>
      </c>
      <c r="H196" s="7">
        <v>1340516</v>
      </c>
      <c r="I196" s="7">
        <v>6140</v>
      </c>
      <c r="J196" s="7">
        <v>176246</v>
      </c>
      <c r="K196" s="7">
        <v>0</v>
      </c>
      <c r="L196" s="7">
        <v>82178</v>
      </c>
      <c r="M196" s="7">
        <v>432446</v>
      </c>
      <c r="N196" s="7">
        <v>142561.42297499999</v>
      </c>
      <c r="O196" s="7">
        <v>41869</v>
      </c>
      <c r="P196" s="7">
        <v>14505</v>
      </c>
      <c r="Q196" s="7">
        <v>2441</v>
      </c>
      <c r="R196" s="7">
        <v>2456</v>
      </c>
      <c r="S196" s="7">
        <v>0</v>
      </c>
      <c r="T196" s="7">
        <v>0</v>
      </c>
      <c r="U196" s="7">
        <v>0</v>
      </c>
      <c r="V196" s="7">
        <v>0</v>
      </c>
      <c r="W196" s="7">
        <v>349856</v>
      </c>
      <c r="X196" s="7">
        <v>0</v>
      </c>
      <c r="Y196" s="7">
        <v>0</v>
      </c>
      <c r="Z196" s="7">
        <v>15150</v>
      </c>
      <c r="AA196" s="95">
        <v>137415</v>
      </c>
      <c r="AB196" s="7">
        <v>2733433.9399469998</v>
      </c>
      <c r="AC196" s="7">
        <v>0</v>
      </c>
      <c r="AD196" s="7">
        <v>41869</v>
      </c>
      <c r="AE196" s="7">
        <v>14505</v>
      </c>
      <c r="AF196" s="7">
        <v>2456</v>
      </c>
      <c r="AG196" s="7">
        <v>347669.31510239863</v>
      </c>
      <c r="AH196" s="7">
        <v>0</v>
      </c>
      <c r="AI196" s="95">
        <v>137415</v>
      </c>
      <c r="AJ196" s="7">
        <v>542466.31510239863</v>
      </c>
      <c r="AL196" s="17">
        <f t="shared" si="3"/>
        <v>1392917.9399469998</v>
      </c>
    </row>
    <row r="197" spans="1:38" x14ac:dyDescent="0.25">
      <c r="A197" s="7">
        <v>700</v>
      </c>
      <c r="B197" s="7">
        <v>1</v>
      </c>
      <c r="C197" t="s">
        <v>248</v>
      </c>
      <c r="D197" s="7">
        <v>1881</v>
      </c>
      <c r="E197" s="7">
        <v>2062.8000000000002</v>
      </c>
      <c r="F197" s="7">
        <v>2086</v>
      </c>
      <c r="G197" s="87">
        <v>2292</v>
      </c>
      <c r="H197" s="7">
        <v>16360296</v>
      </c>
      <c r="I197" s="7">
        <v>18421</v>
      </c>
      <c r="J197" s="7">
        <v>352240</v>
      </c>
      <c r="K197" s="7">
        <v>14090</v>
      </c>
      <c r="L197" s="7">
        <v>0</v>
      </c>
      <c r="M197" s="7">
        <v>0</v>
      </c>
      <c r="N197" s="7">
        <v>251458</v>
      </c>
      <c r="O197" s="7">
        <v>487707</v>
      </c>
      <c r="P197" s="7">
        <v>383910</v>
      </c>
      <c r="Q197" s="7">
        <v>29796</v>
      </c>
      <c r="R197" s="7">
        <v>0</v>
      </c>
      <c r="S197" s="7">
        <v>0</v>
      </c>
      <c r="T197" s="7">
        <v>0</v>
      </c>
      <c r="U197" s="7">
        <v>0</v>
      </c>
      <c r="V197" s="7">
        <v>0</v>
      </c>
      <c r="W197" s="7">
        <v>0</v>
      </c>
      <c r="X197" s="7">
        <v>0</v>
      </c>
      <c r="Y197" s="7">
        <v>23188</v>
      </c>
      <c r="Z197" s="7">
        <v>144713</v>
      </c>
      <c r="AA197" s="95">
        <v>1655643</v>
      </c>
      <c r="AB197" s="7">
        <v>19725227</v>
      </c>
      <c r="AC197" s="7">
        <v>0</v>
      </c>
      <c r="AD197" s="7">
        <v>190097</v>
      </c>
      <c r="AE197" s="7">
        <v>383910</v>
      </c>
      <c r="AF197" s="7">
        <v>0</v>
      </c>
      <c r="AG197" s="7">
        <v>0</v>
      </c>
      <c r="AH197" s="7">
        <v>0</v>
      </c>
      <c r="AI197" s="95">
        <v>1597071</v>
      </c>
      <c r="AJ197" s="7">
        <v>2109505</v>
      </c>
      <c r="AL197" s="17">
        <f t="shared" si="3"/>
        <v>3364931</v>
      </c>
    </row>
    <row r="198" spans="1:38" x14ac:dyDescent="0.25">
      <c r="A198" s="7">
        <v>701</v>
      </c>
      <c r="B198" s="7">
        <v>1</v>
      </c>
      <c r="C198" t="s">
        <v>249</v>
      </c>
      <c r="D198" s="7">
        <v>2293</v>
      </c>
      <c r="E198" s="7">
        <v>2512.4</v>
      </c>
      <c r="F198" s="7">
        <v>2126</v>
      </c>
      <c r="G198" s="87">
        <v>2321</v>
      </c>
      <c r="H198" s="7">
        <v>16567298</v>
      </c>
      <c r="I198" s="7">
        <v>18421</v>
      </c>
      <c r="J198" s="7">
        <v>2076843</v>
      </c>
      <c r="K198" s="7">
        <v>14084</v>
      </c>
      <c r="L198" s="7">
        <v>0</v>
      </c>
      <c r="M198" s="7">
        <v>0</v>
      </c>
      <c r="N198" s="7">
        <v>459649.05333245057</v>
      </c>
      <c r="O198" s="7">
        <v>550187</v>
      </c>
      <c r="P198" s="7">
        <v>388651.25</v>
      </c>
      <c r="Q198" s="7">
        <v>30173</v>
      </c>
      <c r="R198" s="7">
        <v>2414</v>
      </c>
      <c r="S198" s="7">
        <v>0</v>
      </c>
      <c r="T198" s="7">
        <v>0</v>
      </c>
      <c r="U198" s="7">
        <v>0</v>
      </c>
      <c r="V198" s="7">
        <v>0</v>
      </c>
      <c r="W198" s="7">
        <v>0</v>
      </c>
      <c r="X198" s="7">
        <v>0</v>
      </c>
      <c r="Y198" s="7">
        <v>0</v>
      </c>
      <c r="Z198" s="7">
        <v>174266</v>
      </c>
      <c r="AA198" s="95">
        <v>1680404</v>
      </c>
      <c r="AB198" s="7">
        <v>21940459.077732876</v>
      </c>
      <c r="AC198" s="7">
        <v>0</v>
      </c>
      <c r="AD198" s="7">
        <v>137493</v>
      </c>
      <c r="AE198" s="7">
        <v>285524</v>
      </c>
      <c r="AF198" s="7">
        <v>1773</v>
      </c>
      <c r="AG198" s="7">
        <v>0</v>
      </c>
      <c r="AH198" s="7">
        <v>0</v>
      </c>
      <c r="AI198" s="95">
        <v>1029704</v>
      </c>
      <c r="AJ198" s="7">
        <v>1444226</v>
      </c>
      <c r="AL198" s="17">
        <f t="shared" si="3"/>
        <v>5373161.0777328759</v>
      </c>
    </row>
    <row r="199" spans="1:38" x14ac:dyDescent="0.25">
      <c r="A199" s="7">
        <v>704</v>
      </c>
      <c r="B199" s="7">
        <v>1</v>
      </c>
      <c r="C199" t="s">
        <v>250</v>
      </c>
      <c r="D199" s="7">
        <v>1734</v>
      </c>
      <c r="E199" s="7">
        <v>1914.3999999999999</v>
      </c>
      <c r="F199" s="7">
        <v>1799</v>
      </c>
      <c r="G199" s="87">
        <v>1976.6</v>
      </c>
      <c r="H199" s="7">
        <v>14108971</v>
      </c>
      <c r="I199" s="7">
        <v>0</v>
      </c>
      <c r="J199" s="7">
        <v>982203</v>
      </c>
      <c r="K199" s="7">
        <v>14085</v>
      </c>
      <c r="L199" s="7">
        <v>0</v>
      </c>
      <c r="M199" s="7">
        <v>0</v>
      </c>
      <c r="N199" s="7">
        <v>478816.77254568448</v>
      </c>
      <c r="O199" s="7">
        <v>438261</v>
      </c>
      <c r="P199" s="7">
        <v>329605</v>
      </c>
      <c r="Q199" s="7">
        <v>25696</v>
      </c>
      <c r="R199" s="7">
        <v>30677</v>
      </c>
      <c r="S199" s="7">
        <v>0</v>
      </c>
      <c r="T199" s="7">
        <v>0</v>
      </c>
      <c r="U199" s="7">
        <v>0</v>
      </c>
      <c r="V199" s="7">
        <v>0</v>
      </c>
      <c r="W199" s="7">
        <v>0</v>
      </c>
      <c r="X199" s="7">
        <v>0</v>
      </c>
      <c r="Y199" s="7">
        <v>13593</v>
      </c>
      <c r="Z199" s="7">
        <v>137468</v>
      </c>
      <c r="AA199" s="95">
        <v>1431058</v>
      </c>
      <c r="AB199" s="7">
        <v>17896148.921723753</v>
      </c>
      <c r="AC199" s="7">
        <v>0</v>
      </c>
      <c r="AD199" s="7">
        <v>147351</v>
      </c>
      <c r="AE199" s="7">
        <v>329605</v>
      </c>
      <c r="AF199" s="7">
        <v>30677</v>
      </c>
      <c r="AG199" s="7">
        <v>0</v>
      </c>
      <c r="AH199" s="7">
        <v>0</v>
      </c>
      <c r="AI199" s="95">
        <v>1321122</v>
      </c>
      <c r="AJ199" s="7">
        <v>1774765</v>
      </c>
      <c r="AL199" s="17">
        <f t="shared" si="3"/>
        <v>3787177.9217237532</v>
      </c>
    </row>
    <row r="200" spans="1:38" x14ac:dyDescent="0.25">
      <c r="A200" s="7">
        <v>707</v>
      </c>
      <c r="B200" s="7">
        <v>1</v>
      </c>
      <c r="C200" t="s">
        <v>251</v>
      </c>
      <c r="D200" s="7">
        <v>72</v>
      </c>
      <c r="E200" s="7">
        <v>79.599999999999994</v>
      </c>
      <c r="F200" s="7">
        <v>79</v>
      </c>
      <c r="G200" s="87">
        <v>86.600000000000009</v>
      </c>
      <c r="H200" s="7">
        <v>618151</v>
      </c>
      <c r="I200" s="7">
        <v>0</v>
      </c>
      <c r="J200" s="7">
        <v>134736</v>
      </c>
      <c r="K200" s="7">
        <v>0</v>
      </c>
      <c r="L200" s="7">
        <v>42861</v>
      </c>
      <c r="M200" s="7">
        <v>140745</v>
      </c>
      <c r="N200" s="7">
        <v>47757</v>
      </c>
      <c r="O200" s="7">
        <v>19084</v>
      </c>
      <c r="P200" s="7">
        <v>7221.25</v>
      </c>
      <c r="Q200" s="7">
        <v>1126</v>
      </c>
      <c r="R200" s="7">
        <v>6551</v>
      </c>
      <c r="S200" s="7">
        <v>0</v>
      </c>
      <c r="T200" s="7">
        <v>0</v>
      </c>
      <c r="U200" s="7">
        <v>0</v>
      </c>
      <c r="V200" s="7">
        <v>0</v>
      </c>
      <c r="W200" s="7">
        <v>144841</v>
      </c>
      <c r="X200" s="7">
        <v>0</v>
      </c>
      <c r="Y200" s="7">
        <v>0</v>
      </c>
      <c r="Z200" s="7">
        <v>6329</v>
      </c>
      <c r="AA200" s="95">
        <v>61106</v>
      </c>
      <c r="AB200" s="7">
        <v>1232100.25</v>
      </c>
      <c r="AC200" s="7">
        <v>0</v>
      </c>
      <c r="AD200" s="7">
        <v>1286</v>
      </c>
      <c r="AE200" s="7">
        <v>29</v>
      </c>
      <c r="AF200" s="7">
        <v>26</v>
      </c>
      <c r="AG200" s="7">
        <v>879</v>
      </c>
      <c r="AH200" s="7">
        <v>0</v>
      </c>
      <c r="AI200" s="95">
        <v>259</v>
      </c>
      <c r="AJ200" s="7">
        <v>2426</v>
      </c>
      <c r="AL200" s="17">
        <f t="shared" si="3"/>
        <v>613949.25</v>
      </c>
    </row>
    <row r="201" spans="1:38" x14ac:dyDescent="0.25">
      <c r="A201" s="7">
        <v>709</v>
      </c>
      <c r="B201" s="7">
        <v>1</v>
      </c>
      <c r="C201" t="s">
        <v>252</v>
      </c>
      <c r="D201" s="7">
        <v>10251.93</v>
      </c>
      <c r="E201" s="7">
        <v>11168.279999999999</v>
      </c>
      <c r="F201" s="7">
        <v>7988.93</v>
      </c>
      <c r="G201" s="87">
        <v>8738.3300000000017</v>
      </c>
      <c r="H201" s="7">
        <v>62374200</v>
      </c>
      <c r="I201" s="7">
        <v>270178</v>
      </c>
      <c r="J201" s="7">
        <v>8109270</v>
      </c>
      <c r="K201" s="7">
        <v>26426</v>
      </c>
      <c r="L201" s="7">
        <v>0</v>
      </c>
      <c r="M201" s="7">
        <v>0</v>
      </c>
      <c r="N201" s="7">
        <v>901690.18895737978</v>
      </c>
      <c r="O201" s="7">
        <v>1938077</v>
      </c>
      <c r="P201" s="7">
        <v>436917</v>
      </c>
      <c r="Q201" s="7">
        <v>113598</v>
      </c>
      <c r="R201" s="7">
        <v>424508</v>
      </c>
      <c r="S201" s="7">
        <v>0</v>
      </c>
      <c r="T201" s="7">
        <v>0</v>
      </c>
      <c r="U201" s="7">
        <v>0</v>
      </c>
      <c r="V201" s="7">
        <v>0</v>
      </c>
      <c r="W201" s="7">
        <v>5651777</v>
      </c>
      <c r="X201" s="7">
        <v>0</v>
      </c>
      <c r="Y201" s="7">
        <v>3998</v>
      </c>
      <c r="Z201" s="7">
        <v>1001791</v>
      </c>
      <c r="AA201" s="95">
        <v>6327999</v>
      </c>
      <c r="AB201" s="7">
        <v>87525883.978257835</v>
      </c>
      <c r="AC201" s="7">
        <v>0</v>
      </c>
      <c r="AD201" s="7">
        <v>1092239</v>
      </c>
      <c r="AE201" s="7">
        <v>436917</v>
      </c>
      <c r="AF201" s="7">
        <v>424508</v>
      </c>
      <c r="AG201" s="7">
        <v>5651777</v>
      </c>
      <c r="AH201" s="7">
        <v>0</v>
      </c>
      <c r="AI201" s="95">
        <v>6327999</v>
      </c>
      <c r="AJ201" s="7">
        <v>13610032</v>
      </c>
      <c r="AL201" s="17">
        <f t="shared" si="3"/>
        <v>25151683.978257835</v>
      </c>
    </row>
    <row r="202" spans="1:38" x14ac:dyDescent="0.25">
      <c r="A202" s="7">
        <v>712</v>
      </c>
      <c r="B202" s="7">
        <v>1</v>
      </c>
      <c r="C202" t="s">
        <v>253</v>
      </c>
      <c r="D202" s="7">
        <v>599</v>
      </c>
      <c r="E202" s="7">
        <v>657.8</v>
      </c>
      <c r="F202" s="7">
        <v>534</v>
      </c>
      <c r="G202" s="87">
        <v>585.20000000000005</v>
      </c>
      <c r="H202" s="7">
        <v>4177158</v>
      </c>
      <c r="I202" s="7">
        <v>0</v>
      </c>
      <c r="J202" s="7">
        <v>588957</v>
      </c>
      <c r="K202" s="7">
        <v>0</v>
      </c>
      <c r="L202" s="7">
        <v>124289</v>
      </c>
      <c r="M202" s="7">
        <v>0</v>
      </c>
      <c r="N202" s="7">
        <v>124264</v>
      </c>
      <c r="O202" s="7">
        <v>121799</v>
      </c>
      <c r="P202" s="7">
        <v>97231.25</v>
      </c>
      <c r="Q202" s="7">
        <v>7608</v>
      </c>
      <c r="R202" s="7">
        <v>16409</v>
      </c>
      <c r="S202" s="7">
        <v>0</v>
      </c>
      <c r="T202" s="7">
        <v>0</v>
      </c>
      <c r="U202" s="7">
        <v>0</v>
      </c>
      <c r="V202" s="7">
        <v>0</v>
      </c>
      <c r="W202" s="7">
        <v>0</v>
      </c>
      <c r="X202" s="7">
        <v>0</v>
      </c>
      <c r="Y202" s="7">
        <v>0</v>
      </c>
      <c r="Z202" s="7">
        <v>39044</v>
      </c>
      <c r="AA202" s="95">
        <v>445405</v>
      </c>
      <c r="AB202" s="7">
        <v>5720444.25</v>
      </c>
      <c r="AC202" s="7">
        <v>0</v>
      </c>
      <c r="AD202" s="7">
        <v>45435</v>
      </c>
      <c r="AE202" s="7">
        <v>94319</v>
      </c>
      <c r="AF202" s="7">
        <v>15918</v>
      </c>
      <c r="AG202" s="7">
        <v>0</v>
      </c>
      <c r="AH202" s="7">
        <v>0</v>
      </c>
      <c r="AI202" s="95">
        <v>380208</v>
      </c>
      <c r="AJ202" s="7">
        <v>495063</v>
      </c>
      <c r="AL202" s="17">
        <f t="shared" si="3"/>
        <v>1543286.25</v>
      </c>
    </row>
    <row r="203" spans="1:38" x14ac:dyDescent="0.25">
      <c r="A203" s="7">
        <v>716</v>
      </c>
      <c r="B203" s="7">
        <v>1</v>
      </c>
      <c r="C203" t="s">
        <v>254</v>
      </c>
      <c r="D203" s="7">
        <v>1798</v>
      </c>
      <c r="E203" s="7">
        <v>1965.4</v>
      </c>
      <c r="F203" s="7">
        <v>1531</v>
      </c>
      <c r="G203" s="87">
        <v>1675.8</v>
      </c>
      <c r="H203" s="7">
        <v>11961860</v>
      </c>
      <c r="I203" s="7">
        <v>0</v>
      </c>
      <c r="J203" s="7">
        <v>461717</v>
      </c>
      <c r="K203" s="7">
        <v>14368</v>
      </c>
      <c r="L203" s="7">
        <v>0</v>
      </c>
      <c r="M203" s="7">
        <v>0</v>
      </c>
      <c r="N203" s="7">
        <v>202994</v>
      </c>
      <c r="O203" s="7">
        <v>374708</v>
      </c>
      <c r="P203" s="7">
        <v>281210</v>
      </c>
      <c r="Q203" s="7">
        <v>21785</v>
      </c>
      <c r="R203" s="7">
        <v>7239</v>
      </c>
      <c r="S203" s="7">
        <v>0</v>
      </c>
      <c r="T203" s="7">
        <v>0</v>
      </c>
      <c r="U203" s="7">
        <v>0</v>
      </c>
      <c r="V203" s="7">
        <v>0</v>
      </c>
      <c r="W203" s="7">
        <v>0</v>
      </c>
      <c r="X203" s="7">
        <v>0</v>
      </c>
      <c r="Y203" s="7">
        <v>0</v>
      </c>
      <c r="Z203" s="7">
        <v>108943</v>
      </c>
      <c r="AA203" s="95">
        <v>1213279</v>
      </c>
      <c r="AB203" s="7">
        <v>14648103</v>
      </c>
      <c r="AC203" s="7">
        <v>0</v>
      </c>
      <c r="AD203" s="7">
        <v>157264</v>
      </c>
      <c r="AE203" s="7">
        <v>281210</v>
      </c>
      <c r="AF203" s="7">
        <v>7239</v>
      </c>
      <c r="AG203" s="7">
        <v>0</v>
      </c>
      <c r="AH203" s="7">
        <v>0</v>
      </c>
      <c r="AI203" s="95">
        <v>1076592</v>
      </c>
      <c r="AJ203" s="7">
        <v>1458756</v>
      </c>
      <c r="AL203" s="17">
        <f t="shared" si="3"/>
        <v>2686243</v>
      </c>
    </row>
    <row r="204" spans="1:38" x14ac:dyDescent="0.25">
      <c r="A204" s="7">
        <v>717</v>
      </c>
      <c r="B204" s="7">
        <v>1</v>
      </c>
      <c r="C204" t="s">
        <v>255</v>
      </c>
      <c r="D204" s="7">
        <v>1834</v>
      </c>
      <c r="E204" s="7">
        <v>2024.4</v>
      </c>
      <c r="F204" s="7">
        <v>1811</v>
      </c>
      <c r="G204" s="87">
        <v>1992.8000000000002</v>
      </c>
      <c r="H204" s="7">
        <v>14224606</v>
      </c>
      <c r="I204" s="7">
        <v>121785</v>
      </c>
      <c r="J204" s="7">
        <v>577303</v>
      </c>
      <c r="K204" s="7">
        <v>46689</v>
      </c>
      <c r="L204" s="7">
        <v>0</v>
      </c>
      <c r="M204" s="7">
        <v>0</v>
      </c>
      <c r="N204" s="7">
        <v>193840</v>
      </c>
      <c r="O204" s="7">
        <v>441657</v>
      </c>
      <c r="P204" s="7">
        <v>333385</v>
      </c>
      <c r="Q204" s="7">
        <v>25906</v>
      </c>
      <c r="R204" s="7">
        <v>30709</v>
      </c>
      <c r="S204" s="7">
        <v>0</v>
      </c>
      <c r="T204" s="7">
        <v>0</v>
      </c>
      <c r="U204" s="7">
        <v>0</v>
      </c>
      <c r="V204" s="7">
        <v>0</v>
      </c>
      <c r="W204" s="7">
        <v>0</v>
      </c>
      <c r="X204" s="7">
        <v>0</v>
      </c>
      <c r="Y204" s="7">
        <v>108346</v>
      </c>
      <c r="Z204" s="7">
        <v>170845</v>
      </c>
      <c r="AA204" s="95">
        <v>1442787</v>
      </c>
      <c r="AB204" s="7">
        <v>17717858</v>
      </c>
      <c r="AC204" s="7">
        <v>0</v>
      </c>
      <c r="AD204" s="7">
        <v>163534</v>
      </c>
      <c r="AE204" s="7">
        <v>333385</v>
      </c>
      <c r="AF204" s="7">
        <v>30709</v>
      </c>
      <c r="AG204" s="7">
        <v>0</v>
      </c>
      <c r="AH204" s="7">
        <v>0</v>
      </c>
      <c r="AI204" s="95">
        <v>1365509</v>
      </c>
      <c r="AJ204" s="7">
        <v>1790709</v>
      </c>
      <c r="AL204" s="17">
        <f t="shared" si="3"/>
        <v>3493252</v>
      </c>
    </row>
    <row r="205" spans="1:38" x14ac:dyDescent="0.25">
      <c r="A205" s="7">
        <v>719</v>
      </c>
      <c r="B205" s="7">
        <v>1</v>
      </c>
      <c r="C205" t="s">
        <v>256</v>
      </c>
      <c r="D205" s="7">
        <v>8665</v>
      </c>
      <c r="E205" s="7">
        <v>9504</v>
      </c>
      <c r="F205" s="7">
        <v>8728</v>
      </c>
      <c r="G205" s="87">
        <v>9592.7999999999993</v>
      </c>
      <c r="H205" s="7">
        <v>68473406</v>
      </c>
      <c r="I205" s="7">
        <v>362284</v>
      </c>
      <c r="J205" s="7">
        <v>1367576</v>
      </c>
      <c r="K205" s="7">
        <v>190150</v>
      </c>
      <c r="L205" s="7">
        <v>0</v>
      </c>
      <c r="M205" s="7">
        <v>0</v>
      </c>
      <c r="N205" s="7">
        <v>10973</v>
      </c>
      <c r="O205" s="7">
        <v>2052169</v>
      </c>
      <c r="P205" s="7">
        <v>1334496.25</v>
      </c>
      <c r="Q205" s="7">
        <v>124706</v>
      </c>
      <c r="R205" s="7">
        <v>26860</v>
      </c>
      <c r="S205" s="7">
        <v>0</v>
      </c>
      <c r="T205" s="7">
        <v>0</v>
      </c>
      <c r="U205" s="7">
        <v>223920</v>
      </c>
      <c r="V205" s="7">
        <v>0</v>
      </c>
      <c r="W205" s="7">
        <v>5985619</v>
      </c>
      <c r="X205" s="7">
        <v>0</v>
      </c>
      <c r="Y205" s="7">
        <v>27186</v>
      </c>
      <c r="Z205" s="7">
        <v>822261</v>
      </c>
      <c r="AA205" s="95">
        <v>6943160</v>
      </c>
      <c r="AB205" s="7">
        <v>87946793.25</v>
      </c>
      <c r="AC205" s="7">
        <v>0</v>
      </c>
      <c r="AD205" s="7">
        <v>779992</v>
      </c>
      <c r="AE205" s="7">
        <v>1334496.25</v>
      </c>
      <c r="AF205" s="7">
        <v>26860</v>
      </c>
      <c r="AG205" s="7">
        <v>5959992.9699999997</v>
      </c>
      <c r="AH205" s="7">
        <v>0</v>
      </c>
      <c r="AI205" s="95">
        <v>6943160</v>
      </c>
      <c r="AJ205" s="7">
        <v>14589847.219999999</v>
      </c>
      <c r="AL205" s="17">
        <f t="shared" si="3"/>
        <v>19473387.25</v>
      </c>
    </row>
    <row r="206" spans="1:38" x14ac:dyDescent="0.25">
      <c r="A206" s="7">
        <v>720</v>
      </c>
      <c r="B206" s="7">
        <v>1</v>
      </c>
      <c r="C206" t="s">
        <v>257</v>
      </c>
      <c r="D206" s="7">
        <v>8613</v>
      </c>
      <c r="E206" s="7">
        <v>9454.7999999999993</v>
      </c>
      <c r="F206" s="7">
        <v>7652</v>
      </c>
      <c r="G206" s="87">
        <v>8446.4</v>
      </c>
      <c r="H206" s="7">
        <v>60290403</v>
      </c>
      <c r="I206" s="7">
        <v>396056</v>
      </c>
      <c r="J206" s="7">
        <v>5400322</v>
      </c>
      <c r="K206" s="7">
        <v>734349</v>
      </c>
      <c r="L206" s="7">
        <v>0</v>
      </c>
      <c r="M206" s="7">
        <v>0</v>
      </c>
      <c r="N206" s="7">
        <v>26980</v>
      </c>
      <c r="O206" s="7">
        <v>1788289</v>
      </c>
      <c r="P206" s="7">
        <v>905790</v>
      </c>
      <c r="Q206" s="7">
        <v>109803</v>
      </c>
      <c r="R206" s="7">
        <v>159215</v>
      </c>
      <c r="S206" s="7">
        <v>0</v>
      </c>
      <c r="T206" s="7">
        <v>0</v>
      </c>
      <c r="U206" s="7">
        <v>0</v>
      </c>
      <c r="V206" s="7">
        <v>-3498</v>
      </c>
      <c r="W206" s="7">
        <v>10975441</v>
      </c>
      <c r="X206" s="7">
        <v>0</v>
      </c>
      <c r="Y206" s="7">
        <v>369815</v>
      </c>
      <c r="Z206" s="7">
        <v>765156</v>
      </c>
      <c r="AA206" s="95">
        <v>6026576</v>
      </c>
      <c r="AB206" s="7">
        <v>88033315</v>
      </c>
      <c r="AC206" s="7">
        <v>0</v>
      </c>
      <c r="AD206" s="7">
        <v>785476</v>
      </c>
      <c r="AE206" s="7">
        <v>905790</v>
      </c>
      <c r="AF206" s="7">
        <v>159215</v>
      </c>
      <c r="AG206" s="7">
        <v>10952484.18</v>
      </c>
      <c r="AH206" s="7">
        <v>0</v>
      </c>
      <c r="AI206" s="95">
        <v>5966077</v>
      </c>
      <c r="AJ206" s="7">
        <v>18415819.18</v>
      </c>
      <c r="AL206" s="17">
        <f t="shared" si="3"/>
        <v>27742912</v>
      </c>
    </row>
    <row r="207" spans="1:38" x14ac:dyDescent="0.25">
      <c r="A207" s="7">
        <v>721</v>
      </c>
      <c r="B207" s="7">
        <v>1</v>
      </c>
      <c r="C207" t="s">
        <v>258</v>
      </c>
      <c r="D207" s="7">
        <v>3831</v>
      </c>
      <c r="E207" s="7">
        <v>4206</v>
      </c>
      <c r="F207" s="7">
        <v>4096</v>
      </c>
      <c r="G207" s="87">
        <v>4496.7999999999993</v>
      </c>
      <c r="H207" s="7">
        <v>32098158</v>
      </c>
      <c r="I207" s="7">
        <v>103363</v>
      </c>
      <c r="J207" s="7">
        <v>639852</v>
      </c>
      <c r="K207" s="7">
        <v>17939</v>
      </c>
      <c r="L207" s="7">
        <v>0</v>
      </c>
      <c r="M207" s="7">
        <v>0</v>
      </c>
      <c r="N207" s="7">
        <v>445544</v>
      </c>
      <c r="O207" s="7">
        <v>988320</v>
      </c>
      <c r="P207" s="7">
        <v>704051.25</v>
      </c>
      <c r="Q207" s="7">
        <v>58458</v>
      </c>
      <c r="R207" s="7">
        <v>6475</v>
      </c>
      <c r="S207" s="7">
        <v>0</v>
      </c>
      <c r="T207" s="7">
        <v>0</v>
      </c>
      <c r="U207" s="7">
        <v>0</v>
      </c>
      <c r="V207" s="7">
        <v>-8566</v>
      </c>
      <c r="W207" s="7">
        <v>1109361</v>
      </c>
      <c r="X207" s="7">
        <v>0</v>
      </c>
      <c r="Y207" s="7">
        <v>4398</v>
      </c>
      <c r="Z207" s="7">
        <v>395506</v>
      </c>
      <c r="AA207" s="95">
        <v>3216587</v>
      </c>
      <c r="AB207" s="7">
        <v>39818542.25</v>
      </c>
      <c r="AC207" s="7">
        <v>0</v>
      </c>
      <c r="AD207" s="7">
        <v>316572</v>
      </c>
      <c r="AE207" s="7">
        <v>704051.25</v>
      </c>
      <c r="AF207" s="7">
        <v>6475</v>
      </c>
      <c r="AG207" s="7">
        <v>1109361</v>
      </c>
      <c r="AH207" s="7">
        <v>0</v>
      </c>
      <c r="AI207" s="95">
        <v>3002501</v>
      </c>
      <c r="AJ207" s="7">
        <v>4965270.25</v>
      </c>
      <c r="AL207" s="17">
        <f t="shared" si="3"/>
        <v>7720384.25</v>
      </c>
    </row>
    <row r="208" spans="1:38" x14ac:dyDescent="0.25">
      <c r="A208" s="7">
        <v>726</v>
      </c>
      <c r="B208" s="7">
        <v>1</v>
      </c>
      <c r="C208" t="s">
        <v>259</v>
      </c>
      <c r="D208" s="7">
        <v>2415</v>
      </c>
      <c r="E208" s="7">
        <v>2638.6000000000004</v>
      </c>
      <c r="F208" s="7">
        <v>2835</v>
      </c>
      <c r="G208" s="87">
        <v>3096.3999999999992</v>
      </c>
      <c r="H208" s="7">
        <v>22102103</v>
      </c>
      <c r="I208" s="7">
        <v>47076</v>
      </c>
      <c r="J208" s="7">
        <v>705236</v>
      </c>
      <c r="K208" s="7">
        <v>14394</v>
      </c>
      <c r="L208" s="7">
        <v>0</v>
      </c>
      <c r="M208" s="7">
        <v>0</v>
      </c>
      <c r="N208" s="7">
        <v>406676.71275767626</v>
      </c>
      <c r="O208" s="7">
        <v>685434</v>
      </c>
      <c r="P208" s="7">
        <v>371576.25</v>
      </c>
      <c r="Q208" s="7">
        <v>40253</v>
      </c>
      <c r="R208" s="7">
        <v>0</v>
      </c>
      <c r="S208" s="7">
        <v>0</v>
      </c>
      <c r="T208" s="7">
        <v>0</v>
      </c>
      <c r="U208" s="7">
        <v>0</v>
      </c>
      <c r="V208" s="7">
        <v>-17131</v>
      </c>
      <c r="W208" s="7">
        <v>3056549</v>
      </c>
      <c r="X208" s="7">
        <v>0</v>
      </c>
      <c r="Y208" s="7">
        <v>0</v>
      </c>
      <c r="Z208" s="7">
        <v>251733</v>
      </c>
      <c r="AA208" s="95">
        <v>2263948</v>
      </c>
      <c r="AB208" s="7">
        <v>29869131.060633991</v>
      </c>
      <c r="AC208" s="7">
        <v>0</v>
      </c>
      <c r="AD208" s="7">
        <v>296134</v>
      </c>
      <c r="AE208" s="7">
        <v>371576.25</v>
      </c>
      <c r="AF208" s="7">
        <v>0</v>
      </c>
      <c r="AG208" s="7">
        <v>3003611.58</v>
      </c>
      <c r="AH208" s="7">
        <v>0</v>
      </c>
      <c r="AI208" s="95">
        <v>2263948</v>
      </c>
      <c r="AJ208" s="7">
        <v>5796692.8300000001</v>
      </c>
      <c r="AL208" s="17">
        <f t="shared" si="3"/>
        <v>7767028.0606339909</v>
      </c>
    </row>
    <row r="209" spans="1:38" x14ac:dyDescent="0.25">
      <c r="A209" s="7">
        <v>727</v>
      </c>
      <c r="B209" s="7">
        <v>1</v>
      </c>
      <c r="C209" t="s">
        <v>260</v>
      </c>
      <c r="D209" s="7">
        <v>3763</v>
      </c>
      <c r="E209" s="7">
        <v>4118.6000000000004</v>
      </c>
      <c r="F209" s="7">
        <v>3170</v>
      </c>
      <c r="G209" s="87">
        <v>3464.2000000000003</v>
      </c>
      <c r="H209" s="7">
        <v>24727460</v>
      </c>
      <c r="I209" s="7">
        <v>147370</v>
      </c>
      <c r="J209" s="7">
        <v>1653991</v>
      </c>
      <c r="K209" s="7">
        <v>69038</v>
      </c>
      <c r="L209" s="7">
        <v>0</v>
      </c>
      <c r="M209" s="7">
        <v>0</v>
      </c>
      <c r="N209" s="7">
        <v>180463</v>
      </c>
      <c r="O209" s="7">
        <v>758507</v>
      </c>
      <c r="P209" s="7">
        <v>469438.75</v>
      </c>
      <c r="Q209" s="7">
        <v>45035</v>
      </c>
      <c r="R209" s="7">
        <v>29515</v>
      </c>
      <c r="S209" s="7">
        <v>0</v>
      </c>
      <c r="T209" s="7">
        <v>0</v>
      </c>
      <c r="U209" s="7">
        <v>0</v>
      </c>
      <c r="V209" s="7">
        <v>0</v>
      </c>
      <c r="W209" s="7">
        <v>2273520</v>
      </c>
      <c r="X209" s="7">
        <v>0</v>
      </c>
      <c r="Y209" s="7">
        <v>6397</v>
      </c>
      <c r="Z209" s="7">
        <v>294555</v>
      </c>
      <c r="AA209" s="95">
        <v>2513728</v>
      </c>
      <c r="AB209" s="7">
        <v>33163370.75</v>
      </c>
      <c r="AC209" s="7">
        <v>0</v>
      </c>
      <c r="AD209" s="7">
        <v>215565</v>
      </c>
      <c r="AE209" s="7">
        <v>443413</v>
      </c>
      <c r="AF209" s="7">
        <v>27879</v>
      </c>
      <c r="AG209" s="7">
        <v>2033860</v>
      </c>
      <c r="AH209" s="7">
        <v>0</v>
      </c>
      <c r="AI209" s="95">
        <v>2192591</v>
      </c>
      <c r="AJ209" s="7">
        <v>4677015</v>
      </c>
      <c r="AL209" s="17">
        <f t="shared" si="3"/>
        <v>8435910.75</v>
      </c>
    </row>
    <row r="210" spans="1:38" x14ac:dyDescent="0.25">
      <c r="A210" s="7">
        <v>728</v>
      </c>
      <c r="B210" s="7">
        <v>1</v>
      </c>
      <c r="C210" t="s">
        <v>261</v>
      </c>
      <c r="D210" s="7">
        <v>14924</v>
      </c>
      <c r="E210" s="7">
        <v>16300.6</v>
      </c>
      <c r="F210" s="7">
        <v>13701</v>
      </c>
      <c r="G210" s="87">
        <v>14939.2</v>
      </c>
      <c r="H210" s="7">
        <v>106636010</v>
      </c>
      <c r="I210" s="7">
        <v>331582</v>
      </c>
      <c r="J210" s="7">
        <v>3418971</v>
      </c>
      <c r="K210" s="7">
        <v>180650</v>
      </c>
      <c r="L210" s="7">
        <v>0</v>
      </c>
      <c r="M210" s="7">
        <v>0</v>
      </c>
      <c r="N210" s="7">
        <v>504512</v>
      </c>
      <c r="O210" s="7">
        <v>3272595</v>
      </c>
      <c r="P210" s="7">
        <v>1476495</v>
      </c>
      <c r="Q210" s="7">
        <v>194210</v>
      </c>
      <c r="R210" s="7">
        <v>83809</v>
      </c>
      <c r="S210" s="7">
        <v>0</v>
      </c>
      <c r="T210" s="7">
        <v>0</v>
      </c>
      <c r="U210" s="7">
        <v>265785</v>
      </c>
      <c r="V210" s="7">
        <v>0</v>
      </c>
      <c r="W210" s="7">
        <v>21235625</v>
      </c>
      <c r="X210" s="7">
        <v>0</v>
      </c>
      <c r="Y210" s="7">
        <v>35982</v>
      </c>
      <c r="Z210" s="7">
        <v>1210941</v>
      </c>
      <c r="AA210" s="95">
        <v>10815981</v>
      </c>
      <c r="AB210" s="7">
        <v>149663148</v>
      </c>
      <c r="AC210" s="7">
        <v>0</v>
      </c>
      <c r="AD210" s="7">
        <v>1118170</v>
      </c>
      <c r="AE210" s="7">
        <v>1476495</v>
      </c>
      <c r="AF210" s="7">
        <v>83809</v>
      </c>
      <c r="AG210" s="7">
        <v>21167347.920000002</v>
      </c>
      <c r="AH210" s="7">
        <v>0</v>
      </c>
      <c r="AI210" s="95">
        <v>10097750</v>
      </c>
      <c r="AJ210" s="7">
        <v>33244533.920000002</v>
      </c>
      <c r="AL210" s="17">
        <f t="shared" si="3"/>
        <v>43027138</v>
      </c>
    </row>
    <row r="211" spans="1:38" x14ac:dyDescent="0.25">
      <c r="A211" s="7">
        <v>738</v>
      </c>
      <c r="B211" s="7">
        <v>1</v>
      </c>
      <c r="C211" t="s">
        <v>262</v>
      </c>
      <c r="D211" s="7">
        <v>885</v>
      </c>
      <c r="E211" s="7">
        <v>969.99999999999977</v>
      </c>
      <c r="F211" s="7">
        <v>1070</v>
      </c>
      <c r="G211" s="87">
        <v>1173.0000000000002</v>
      </c>
      <c r="H211" s="7">
        <v>8372874</v>
      </c>
      <c r="I211" s="7">
        <v>0</v>
      </c>
      <c r="J211" s="7">
        <v>205599</v>
      </c>
      <c r="K211" s="7">
        <v>0</v>
      </c>
      <c r="L211" s="7">
        <v>0</v>
      </c>
      <c r="M211" s="7">
        <v>0</v>
      </c>
      <c r="N211" s="7">
        <v>203366</v>
      </c>
      <c r="O211" s="7">
        <v>265581</v>
      </c>
      <c r="P211" s="7">
        <v>185188.75</v>
      </c>
      <c r="Q211" s="7">
        <v>15249</v>
      </c>
      <c r="R211" s="7">
        <v>0</v>
      </c>
      <c r="S211" s="7">
        <v>0</v>
      </c>
      <c r="T211" s="7">
        <v>0</v>
      </c>
      <c r="U211" s="7">
        <v>0</v>
      </c>
      <c r="V211" s="7">
        <v>0</v>
      </c>
      <c r="W211" s="7">
        <v>234600</v>
      </c>
      <c r="X211" s="7">
        <v>0</v>
      </c>
      <c r="Y211" s="7">
        <v>0</v>
      </c>
      <c r="Z211" s="7">
        <v>64945</v>
      </c>
      <c r="AA211" s="95">
        <v>852148</v>
      </c>
      <c r="AB211" s="7">
        <v>10396654.75</v>
      </c>
      <c r="AC211" s="7">
        <v>0</v>
      </c>
      <c r="AD211" s="7">
        <v>61531</v>
      </c>
      <c r="AE211" s="7">
        <v>162841</v>
      </c>
      <c r="AF211" s="7">
        <v>0</v>
      </c>
      <c r="AG211" s="7">
        <v>185551</v>
      </c>
      <c r="AH211" s="7">
        <v>0</v>
      </c>
      <c r="AI211" s="95">
        <v>697912</v>
      </c>
      <c r="AJ211" s="7">
        <v>1026587</v>
      </c>
      <c r="AL211" s="17">
        <f t="shared" si="3"/>
        <v>2023780.75</v>
      </c>
    </row>
    <row r="212" spans="1:38" x14ac:dyDescent="0.25">
      <c r="A212" s="7">
        <v>739</v>
      </c>
      <c r="B212" s="7">
        <v>1</v>
      </c>
      <c r="C212" t="s">
        <v>263</v>
      </c>
      <c r="D212" s="7">
        <v>767</v>
      </c>
      <c r="E212" s="7">
        <v>842.80000000000007</v>
      </c>
      <c r="F212" s="7">
        <v>757</v>
      </c>
      <c r="G212" s="87">
        <v>837.6</v>
      </c>
      <c r="H212" s="7">
        <v>5978789</v>
      </c>
      <c r="I212" s="7">
        <v>0</v>
      </c>
      <c r="J212" s="7">
        <v>227898</v>
      </c>
      <c r="K212" s="7">
        <v>0</v>
      </c>
      <c r="L212" s="7">
        <v>58096</v>
      </c>
      <c r="M212" s="7">
        <v>0</v>
      </c>
      <c r="N212" s="7">
        <v>199586.17486999999</v>
      </c>
      <c r="O212" s="7">
        <v>191879</v>
      </c>
      <c r="P212" s="7">
        <v>113738.75</v>
      </c>
      <c r="Q212" s="7">
        <v>10889</v>
      </c>
      <c r="R212" s="7">
        <v>9088</v>
      </c>
      <c r="S212" s="7">
        <v>0</v>
      </c>
      <c r="T212" s="7">
        <v>0</v>
      </c>
      <c r="U212" s="7">
        <v>0</v>
      </c>
      <c r="V212" s="7">
        <v>0</v>
      </c>
      <c r="W212" s="7">
        <v>542882</v>
      </c>
      <c r="X212" s="7">
        <v>0</v>
      </c>
      <c r="Y212" s="7">
        <v>22389</v>
      </c>
      <c r="Z212" s="7">
        <v>50548</v>
      </c>
      <c r="AA212" s="95">
        <v>598024</v>
      </c>
      <c r="AB212" s="7">
        <v>7990883.7209323999</v>
      </c>
      <c r="AC212" s="7">
        <v>0</v>
      </c>
      <c r="AD212" s="7">
        <v>76055</v>
      </c>
      <c r="AE212" s="7">
        <v>113738.75</v>
      </c>
      <c r="AF212" s="7">
        <v>9088</v>
      </c>
      <c r="AG212" s="7">
        <v>535056</v>
      </c>
      <c r="AH212" s="7">
        <v>0</v>
      </c>
      <c r="AI212" s="95">
        <v>544540</v>
      </c>
      <c r="AJ212" s="7">
        <v>1247695.75</v>
      </c>
      <c r="AL212" s="17">
        <f t="shared" si="3"/>
        <v>2012094.7209323999</v>
      </c>
    </row>
    <row r="213" spans="1:38" x14ac:dyDescent="0.25">
      <c r="A213" s="7">
        <v>740</v>
      </c>
      <c r="B213" s="7">
        <v>1</v>
      </c>
      <c r="C213" t="s">
        <v>264</v>
      </c>
      <c r="D213" s="7">
        <v>1273</v>
      </c>
      <c r="E213" s="7">
        <v>1419.1999999999998</v>
      </c>
      <c r="F213" s="7">
        <v>1275</v>
      </c>
      <c r="G213" s="87">
        <v>1421</v>
      </c>
      <c r="H213" s="7">
        <v>10143098</v>
      </c>
      <c r="I213" s="7">
        <v>24562</v>
      </c>
      <c r="J213" s="7">
        <v>878773</v>
      </c>
      <c r="K213" s="7">
        <v>166950</v>
      </c>
      <c r="L213" s="7">
        <v>0</v>
      </c>
      <c r="M213" s="7">
        <v>0</v>
      </c>
      <c r="N213" s="7">
        <v>295587.05827343743</v>
      </c>
      <c r="O213" s="7">
        <v>323946</v>
      </c>
      <c r="P213" s="7">
        <v>224342.5</v>
      </c>
      <c r="Q213" s="7">
        <v>18473</v>
      </c>
      <c r="R213" s="7">
        <v>0</v>
      </c>
      <c r="S213" s="7">
        <v>0</v>
      </c>
      <c r="T213" s="7">
        <v>0</v>
      </c>
      <c r="U213" s="7">
        <v>0</v>
      </c>
      <c r="V213" s="7">
        <v>0</v>
      </c>
      <c r="W213" s="7">
        <v>284200</v>
      </c>
      <c r="X213" s="7">
        <v>0</v>
      </c>
      <c r="Y213" s="7">
        <v>0</v>
      </c>
      <c r="Z213" s="7">
        <v>89810</v>
      </c>
      <c r="AA213" s="95">
        <v>1017654</v>
      </c>
      <c r="AB213" s="7">
        <v>13464908.730302187</v>
      </c>
      <c r="AC213" s="7">
        <v>0</v>
      </c>
      <c r="AD213" s="7">
        <v>122715</v>
      </c>
      <c r="AE213" s="7">
        <v>224342.5</v>
      </c>
      <c r="AF213" s="7">
        <v>0</v>
      </c>
      <c r="AG213" s="7">
        <v>258387</v>
      </c>
      <c r="AH213" s="7">
        <v>0</v>
      </c>
      <c r="AI213" s="95">
        <v>895690</v>
      </c>
      <c r="AJ213" s="7">
        <v>1457673.5</v>
      </c>
      <c r="AL213" s="17">
        <f t="shared" si="3"/>
        <v>3321810.7303021867</v>
      </c>
    </row>
    <row r="214" spans="1:38" x14ac:dyDescent="0.25">
      <c r="A214" s="7">
        <v>741</v>
      </c>
      <c r="B214" s="7">
        <v>1</v>
      </c>
      <c r="C214" t="s">
        <v>265</v>
      </c>
      <c r="D214" s="7">
        <v>884</v>
      </c>
      <c r="E214" s="7">
        <v>968.2</v>
      </c>
      <c r="F214" s="7">
        <v>909</v>
      </c>
      <c r="G214" s="87">
        <v>996.6</v>
      </c>
      <c r="H214" s="7">
        <v>7113731</v>
      </c>
      <c r="I214" s="7">
        <v>0</v>
      </c>
      <c r="J214" s="7">
        <v>293407</v>
      </c>
      <c r="K214" s="7">
        <v>14608</v>
      </c>
      <c r="L214" s="7">
        <v>0</v>
      </c>
      <c r="M214" s="7">
        <v>0</v>
      </c>
      <c r="N214" s="7">
        <v>198310.7585929968</v>
      </c>
      <c r="O214" s="7">
        <v>225099</v>
      </c>
      <c r="P214" s="7">
        <v>144872.5</v>
      </c>
      <c r="Q214" s="7">
        <v>12956</v>
      </c>
      <c r="R214" s="7">
        <v>0</v>
      </c>
      <c r="S214" s="7">
        <v>0</v>
      </c>
      <c r="T214" s="7">
        <v>0</v>
      </c>
      <c r="U214" s="7">
        <v>0</v>
      </c>
      <c r="V214" s="7">
        <v>0</v>
      </c>
      <c r="W214" s="7">
        <v>458436</v>
      </c>
      <c r="X214" s="7">
        <v>0</v>
      </c>
      <c r="Y214" s="7">
        <v>7196</v>
      </c>
      <c r="Z214" s="7">
        <v>72378</v>
      </c>
      <c r="AA214" s="95">
        <v>699674</v>
      </c>
      <c r="AB214" s="7">
        <v>9260917.1744683571</v>
      </c>
      <c r="AC214" s="7">
        <v>0</v>
      </c>
      <c r="AD214" s="7">
        <v>102506</v>
      </c>
      <c r="AE214" s="7">
        <v>144872.5</v>
      </c>
      <c r="AF214" s="7">
        <v>0</v>
      </c>
      <c r="AG214" s="7">
        <v>458436</v>
      </c>
      <c r="AH214" s="7">
        <v>0</v>
      </c>
      <c r="AI214" s="95">
        <v>643290</v>
      </c>
      <c r="AJ214" s="7">
        <v>1326788.5</v>
      </c>
      <c r="AL214" s="17">
        <f t="shared" si="3"/>
        <v>2147186.1744683571</v>
      </c>
    </row>
    <row r="215" spans="1:38" x14ac:dyDescent="0.25">
      <c r="A215" s="7">
        <v>742</v>
      </c>
      <c r="B215" s="7">
        <v>1</v>
      </c>
      <c r="C215" t="s">
        <v>266</v>
      </c>
      <c r="D215" s="7">
        <v>13205.5</v>
      </c>
      <c r="E215" s="7">
        <v>14365.5</v>
      </c>
      <c r="F215" s="7">
        <v>9096.5</v>
      </c>
      <c r="G215" s="87">
        <v>9919.5</v>
      </c>
      <c r="H215" s="7">
        <v>70805391</v>
      </c>
      <c r="I215" s="7">
        <v>1333490</v>
      </c>
      <c r="J215" s="7">
        <v>19677131</v>
      </c>
      <c r="K215" s="7">
        <v>1955700</v>
      </c>
      <c r="L215" s="7">
        <v>0</v>
      </c>
      <c r="M215" s="7">
        <v>0</v>
      </c>
      <c r="N215" s="7">
        <v>1074659.1529216468</v>
      </c>
      <c r="O215" s="7">
        <v>2218937</v>
      </c>
      <c r="P215" s="7">
        <v>1661516.25</v>
      </c>
      <c r="Q215" s="7">
        <v>128954</v>
      </c>
      <c r="R215" s="7">
        <v>0</v>
      </c>
      <c r="S215" s="7">
        <v>0</v>
      </c>
      <c r="T215" s="7">
        <v>0</v>
      </c>
      <c r="U215" s="7">
        <v>617649</v>
      </c>
      <c r="V215" s="7">
        <v>-8566</v>
      </c>
      <c r="W215" s="7">
        <v>0</v>
      </c>
      <c r="X215" s="7">
        <v>0</v>
      </c>
      <c r="Y215" s="7">
        <v>209495</v>
      </c>
      <c r="Z215" s="7">
        <v>922730</v>
      </c>
      <c r="AA215" s="95">
        <v>7208796</v>
      </c>
      <c r="AB215" s="7">
        <v>107537268.32951926</v>
      </c>
      <c r="AC215" s="7">
        <v>0</v>
      </c>
      <c r="AD215" s="7">
        <v>1033119</v>
      </c>
      <c r="AE215" s="7">
        <v>1661516.25</v>
      </c>
      <c r="AF215" s="7">
        <v>0</v>
      </c>
      <c r="AG215" s="7">
        <v>0</v>
      </c>
      <c r="AH215" s="7">
        <v>0</v>
      </c>
      <c r="AI215" s="95">
        <v>6377075</v>
      </c>
      <c r="AJ215" s="7">
        <v>8744676.25</v>
      </c>
      <c r="AL215" s="17">
        <f t="shared" si="3"/>
        <v>36731877.329519257</v>
      </c>
    </row>
    <row r="216" spans="1:38" x14ac:dyDescent="0.25">
      <c r="A216" s="7">
        <v>743</v>
      </c>
      <c r="B216" s="7">
        <v>1</v>
      </c>
      <c r="C216" t="s">
        <v>267</v>
      </c>
      <c r="D216" s="7">
        <v>1071</v>
      </c>
      <c r="E216" s="7">
        <v>1184.8</v>
      </c>
      <c r="F216" s="7">
        <v>1140</v>
      </c>
      <c r="G216" s="87">
        <v>1266.6000000000001</v>
      </c>
      <c r="H216" s="7">
        <v>9040991</v>
      </c>
      <c r="I216" s="7">
        <v>0</v>
      </c>
      <c r="J216" s="7">
        <v>766903</v>
      </c>
      <c r="K216" s="7">
        <v>31293</v>
      </c>
      <c r="L216" s="7">
        <v>0</v>
      </c>
      <c r="M216" s="7">
        <v>0</v>
      </c>
      <c r="N216" s="7">
        <v>243024</v>
      </c>
      <c r="O216" s="7">
        <v>291895</v>
      </c>
      <c r="P216" s="7">
        <v>143491.25</v>
      </c>
      <c r="Q216" s="7">
        <v>16466</v>
      </c>
      <c r="R216" s="7">
        <v>0</v>
      </c>
      <c r="S216" s="7">
        <v>0</v>
      </c>
      <c r="T216" s="7">
        <v>0</v>
      </c>
      <c r="U216" s="7">
        <v>0</v>
      </c>
      <c r="V216" s="7">
        <v>0</v>
      </c>
      <c r="W216" s="7">
        <v>1427040</v>
      </c>
      <c r="X216" s="7">
        <v>0</v>
      </c>
      <c r="Y216" s="7">
        <v>0</v>
      </c>
      <c r="Z216" s="7">
        <v>90859</v>
      </c>
      <c r="AA216" s="95">
        <v>920638</v>
      </c>
      <c r="AB216" s="7">
        <v>12968980.25</v>
      </c>
      <c r="AC216" s="7">
        <v>0</v>
      </c>
      <c r="AD216" s="7">
        <v>127619</v>
      </c>
      <c r="AE216" s="7">
        <v>143491.25</v>
      </c>
      <c r="AF216" s="7">
        <v>0</v>
      </c>
      <c r="AG216" s="7">
        <v>1427040</v>
      </c>
      <c r="AH216" s="7">
        <v>0</v>
      </c>
      <c r="AI216" s="95">
        <v>867042</v>
      </c>
      <c r="AJ216" s="7">
        <v>2504215.25</v>
      </c>
      <c r="AL216" s="17">
        <f t="shared" si="3"/>
        <v>3927989.25</v>
      </c>
    </row>
    <row r="217" spans="1:38" x14ac:dyDescent="0.25">
      <c r="A217" s="7">
        <v>745</v>
      </c>
      <c r="B217" s="7">
        <v>1</v>
      </c>
      <c r="C217" t="s">
        <v>268</v>
      </c>
      <c r="D217" s="7">
        <v>1684</v>
      </c>
      <c r="E217" s="7">
        <v>1845.8000000000002</v>
      </c>
      <c r="F217" s="7">
        <v>1785</v>
      </c>
      <c r="G217" s="87">
        <v>1955.8000000000002</v>
      </c>
      <c r="H217" s="7">
        <v>13960500</v>
      </c>
      <c r="I217" s="7">
        <v>57310</v>
      </c>
      <c r="J217" s="7">
        <v>463291</v>
      </c>
      <c r="K217" s="7">
        <v>14181</v>
      </c>
      <c r="L217" s="7">
        <v>0</v>
      </c>
      <c r="M217" s="7">
        <v>0</v>
      </c>
      <c r="N217" s="7">
        <v>285430</v>
      </c>
      <c r="O217" s="7">
        <v>422436</v>
      </c>
      <c r="P217" s="7">
        <v>327170</v>
      </c>
      <c r="Q217" s="7">
        <v>25425</v>
      </c>
      <c r="R217" s="7">
        <v>8860</v>
      </c>
      <c r="S217" s="7">
        <v>0</v>
      </c>
      <c r="T217" s="7">
        <v>0</v>
      </c>
      <c r="U217" s="7">
        <v>0</v>
      </c>
      <c r="V217" s="7">
        <v>0</v>
      </c>
      <c r="W217" s="7">
        <v>0</v>
      </c>
      <c r="X217" s="7">
        <v>0</v>
      </c>
      <c r="Y217" s="7">
        <v>0</v>
      </c>
      <c r="Z217" s="7">
        <v>140753</v>
      </c>
      <c r="AA217" s="95">
        <v>1443946</v>
      </c>
      <c r="AB217" s="7">
        <v>17121355</v>
      </c>
      <c r="AC217" s="7">
        <v>0</v>
      </c>
      <c r="AD217" s="7">
        <v>126262</v>
      </c>
      <c r="AE217" s="7">
        <v>321078</v>
      </c>
      <c r="AF217" s="7">
        <v>8695</v>
      </c>
      <c r="AG217" s="7">
        <v>0</v>
      </c>
      <c r="AH217" s="7">
        <v>0</v>
      </c>
      <c r="AI217" s="95">
        <v>1233765</v>
      </c>
      <c r="AJ217" s="7">
        <v>1603565</v>
      </c>
      <c r="AL217" s="17">
        <f t="shared" si="3"/>
        <v>3160855</v>
      </c>
    </row>
    <row r="218" spans="1:38" x14ac:dyDescent="0.25">
      <c r="A218" s="7">
        <v>748</v>
      </c>
      <c r="B218" s="7">
        <v>1</v>
      </c>
      <c r="C218" t="s">
        <v>269</v>
      </c>
      <c r="D218" s="7">
        <v>4018</v>
      </c>
      <c r="E218" s="7">
        <v>4406.1999999999989</v>
      </c>
      <c r="F218" s="7">
        <v>4018</v>
      </c>
      <c r="G218" s="87">
        <v>4406.1999999999989</v>
      </c>
      <c r="H218" s="7">
        <v>31451456</v>
      </c>
      <c r="I218" s="7">
        <v>0</v>
      </c>
      <c r="J218" s="7">
        <v>734085</v>
      </c>
      <c r="K218" s="7">
        <v>32796</v>
      </c>
      <c r="L218" s="7">
        <v>0</v>
      </c>
      <c r="M218" s="7">
        <v>0</v>
      </c>
      <c r="N218" s="7">
        <v>153731</v>
      </c>
      <c r="O218" s="7">
        <v>937580</v>
      </c>
      <c r="P218" s="7">
        <v>640512.5</v>
      </c>
      <c r="Q218" s="7">
        <v>57281</v>
      </c>
      <c r="R218" s="7">
        <v>0</v>
      </c>
      <c r="S218" s="7">
        <v>0</v>
      </c>
      <c r="T218" s="7">
        <v>0</v>
      </c>
      <c r="U218" s="7">
        <v>0</v>
      </c>
      <c r="V218" s="7">
        <v>0</v>
      </c>
      <c r="W218" s="7">
        <v>2026852</v>
      </c>
      <c r="X218" s="7">
        <v>0</v>
      </c>
      <c r="Y218" s="7">
        <v>119140</v>
      </c>
      <c r="Z218" s="7">
        <v>357227</v>
      </c>
      <c r="AA218" s="95">
        <v>3160839</v>
      </c>
      <c r="AB218" s="7">
        <v>39700749.5</v>
      </c>
      <c r="AC218" s="7">
        <v>0</v>
      </c>
      <c r="AD218" s="7">
        <v>214564</v>
      </c>
      <c r="AE218" s="7">
        <v>552398</v>
      </c>
      <c r="AF218" s="7">
        <v>0</v>
      </c>
      <c r="AG218" s="7">
        <v>1572292</v>
      </c>
      <c r="AH218" s="7">
        <v>0</v>
      </c>
      <c r="AI218" s="95">
        <v>2453145</v>
      </c>
      <c r="AJ218" s="7">
        <v>4611161</v>
      </c>
      <c r="AL218" s="17">
        <f t="shared" si="3"/>
        <v>8249293.5</v>
      </c>
    </row>
    <row r="219" spans="1:38" x14ac:dyDescent="0.25">
      <c r="A219" s="7">
        <v>750</v>
      </c>
      <c r="B219" s="7">
        <v>1</v>
      </c>
      <c r="C219" t="s">
        <v>270</v>
      </c>
      <c r="D219" s="7">
        <v>1708</v>
      </c>
      <c r="E219" s="7">
        <v>1884.8</v>
      </c>
      <c r="F219" s="7">
        <v>2389</v>
      </c>
      <c r="G219" s="87">
        <v>2656.8</v>
      </c>
      <c r="H219" s="7">
        <v>18964238</v>
      </c>
      <c r="I219" s="7">
        <v>0</v>
      </c>
      <c r="J219" s="7">
        <v>686276</v>
      </c>
      <c r="K219" s="7">
        <v>79528</v>
      </c>
      <c r="L219" s="7">
        <v>0</v>
      </c>
      <c r="M219" s="7">
        <v>0</v>
      </c>
      <c r="N219" s="7">
        <v>407029.13752500003</v>
      </c>
      <c r="O219" s="7">
        <v>605230</v>
      </c>
      <c r="P219" s="7">
        <v>444277.5</v>
      </c>
      <c r="Q219" s="7">
        <v>34538</v>
      </c>
      <c r="R219" s="7">
        <v>15303</v>
      </c>
      <c r="S219" s="7">
        <v>0</v>
      </c>
      <c r="T219" s="7">
        <v>0</v>
      </c>
      <c r="U219" s="7">
        <v>0</v>
      </c>
      <c r="V219" s="7">
        <v>0</v>
      </c>
      <c r="W219" s="7">
        <v>0</v>
      </c>
      <c r="X219" s="7">
        <v>0</v>
      </c>
      <c r="Y219" s="7">
        <v>0</v>
      </c>
      <c r="Z219" s="7">
        <v>163884</v>
      </c>
      <c r="AA219" s="95">
        <v>1902672</v>
      </c>
      <c r="AB219" s="7">
        <v>23299088.331512999</v>
      </c>
      <c r="AC219" s="7">
        <v>0</v>
      </c>
      <c r="AD219" s="7">
        <v>191512</v>
      </c>
      <c r="AE219" s="7">
        <v>444277.5</v>
      </c>
      <c r="AF219" s="7">
        <v>15303</v>
      </c>
      <c r="AG219" s="7">
        <v>0</v>
      </c>
      <c r="AH219" s="7">
        <v>0</v>
      </c>
      <c r="AI219" s="95">
        <v>1902672</v>
      </c>
      <c r="AJ219" s="7">
        <v>2473775.5</v>
      </c>
      <c r="AL219" s="17">
        <f t="shared" si="3"/>
        <v>4334850.3315129988</v>
      </c>
    </row>
    <row r="220" spans="1:38" x14ac:dyDescent="0.25">
      <c r="A220" s="7">
        <v>756</v>
      </c>
      <c r="B220" s="7">
        <v>1</v>
      </c>
      <c r="C220" t="s">
        <v>271</v>
      </c>
      <c r="D220" s="7">
        <v>743</v>
      </c>
      <c r="E220" s="7">
        <v>808.8</v>
      </c>
      <c r="F220" s="7">
        <v>836</v>
      </c>
      <c r="G220" s="87">
        <v>910.6</v>
      </c>
      <c r="H220" s="7">
        <v>6499863</v>
      </c>
      <c r="I220" s="7">
        <v>0</v>
      </c>
      <c r="J220" s="7">
        <v>445528</v>
      </c>
      <c r="K220" s="7">
        <v>14122</v>
      </c>
      <c r="L220" s="7">
        <v>25491</v>
      </c>
      <c r="M220" s="7">
        <v>0</v>
      </c>
      <c r="N220" s="7">
        <v>198283</v>
      </c>
      <c r="O220" s="7">
        <v>212672</v>
      </c>
      <c r="P220" s="7">
        <v>134936.25</v>
      </c>
      <c r="Q220" s="7">
        <v>11838</v>
      </c>
      <c r="R220" s="7">
        <v>0</v>
      </c>
      <c r="S220" s="7">
        <v>0</v>
      </c>
      <c r="T220" s="7">
        <v>0</v>
      </c>
      <c r="U220" s="7">
        <v>0</v>
      </c>
      <c r="V220" s="7">
        <v>0</v>
      </c>
      <c r="W220" s="7">
        <v>365542</v>
      </c>
      <c r="X220" s="7">
        <v>0</v>
      </c>
      <c r="Y220" s="7">
        <v>5597</v>
      </c>
      <c r="Z220" s="7">
        <v>64400</v>
      </c>
      <c r="AA220" s="95">
        <v>630604</v>
      </c>
      <c r="AB220" s="7">
        <v>8637546.25</v>
      </c>
      <c r="AC220" s="7">
        <v>0</v>
      </c>
      <c r="AD220" s="7">
        <v>92497</v>
      </c>
      <c r="AE220" s="7">
        <v>104706</v>
      </c>
      <c r="AF220" s="7">
        <v>0</v>
      </c>
      <c r="AG220" s="7">
        <v>255133</v>
      </c>
      <c r="AH220" s="7">
        <v>0</v>
      </c>
      <c r="AI220" s="95">
        <v>421903</v>
      </c>
      <c r="AJ220" s="7">
        <v>874783</v>
      </c>
      <c r="AL220" s="17">
        <f t="shared" si="3"/>
        <v>2137683.25</v>
      </c>
    </row>
    <row r="221" spans="1:38" x14ac:dyDescent="0.25">
      <c r="A221" s="7">
        <v>761</v>
      </c>
      <c r="B221" s="7">
        <v>1</v>
      </c>
      <c r="C221" t="s">
        <v>272</v>
      </c>
      <c r="D221" s="7">
        <v>4873</v>
      </c>
      <c r="E221" s="7">
        <v>5341.4000000000005</v>
      </c>
      <c r="F221" s="7">
        <v>4741</v>
      </c>
      <c r="G221" s="87">
        <v>5194.5999999999995</v>
      </c>
      <c r="H221" s="7">
        <v>37079055</v>
      </c>
      <c r="I221" s="7">
        <v>104387</v>
      </c>
      <c r="J221" s="7">
        <v>4815586</v>
      </c>
      <c r="K221" s="7">
        <v>254806</v>
      </c>
      <c r="L221" s="7">
        <v>0</v>
      </c>
      <c r="M221" s="7">
        <v>0</v>
      </c>
      <c r="N221" s="7">
        <v>560654</v>
      </c>
      <c r="O221" s="7">
        <v>1197947</v>
      </c>
      <c r="P221" s="7">
        <v>729660</v>
      </c>
      <c r="Q221" s="7">
        <v>67530</v>
      </c>
      <c r="R221" s="7">
        <v>184928</v>
      </c>
      <c r="S221" s="7">
        <v>0</v>
      </c>
      <c r="T221" s="7">
        <v>0</v>
      </c>
      <c r="U221" s="7">
        <v>28636</v>
      </c>
      <c r="V221" s="7">
        <v>-127056</v>
      </c>
      <c r="W221" s="7">
        <v>2733710</v>
      </c>
      <c r="X221" s="7">
        <v>0</v>
      </c>
      <c r="Y221" s="7">
        <v>65967</v>
      </c>
      <c r="Z221" s="7">
        <v>390739</v>
      </c>
      <c r="AA221" s="95">
        <v>3692979</v>
      </c>
      <c r="AB221" s="7">
        <v>51847439</v>
      </c>
      <c r="AC221" s="7">
        <v>0</v>
      </c>
      <c r="AD221" s="7">
        <v>389470</v>
      </c>
      <c r="AE221" s="7">
        <v>724304</v>
      </c>
      <c r="AF221" s="7">
        <v>183570</v>
      </c>
      <c r="AG221" s="7">
        <v>2477716</v>
      </c>
      <c r="AH221" s="7">
        <v>0</v>
      </c>
      <c r="AI221" s="95">
        <v>3217859</v>
      </c>
      <c r="AJ221" s="7">
        <v>6857924</v>
      </c>
      <c r="AL221" s="17">
        <f t="shared" si="3"/>
        <v>14768384</v>
      </c>
    </row>
    <row r="222" spans="1:38" x14ac:dyDescent="0.25">
      <c r="A222" s="7">
        <v>763</v>
      </c>
      <c r="B222" s="7">
        <v>1</v>
      </c>
      <c r="C222" t="s">
        <v>273</v>
      </c>
      <c r="D222" s="7">
        <v>508</v>
      </c>
      <c r="E222" s="7">
        <v>557.79999999999995</v>
      </c>
      <c r="F222" s="7">
        <v>884</v>
      </c>
      <c r="G222" s="87">
        <v>968</v>
      </c>
      <c r="H222" s="7">
        <v>6909584</v>
      </c>
      <c r="I222" s="7">
        <v>0</v>
      </c>
      <c r="J222" s="7">
        <v>548139</v>
      </c>
      <c r="K222" s="7">
        <v>15878</v>
      </c>
      <c r="L222" s="7">
        <v>0</v>
      </c>
      <c r="M222" s="7">
        <v>0</v>
      </c>
      <c r="N222" s="7">
        <v>171803</v>
      </c>
      <c r="O222" s="7">
        <v>202031</v>
      </c>
      <c r="P222" s="7">
        <v>161347.5</v>
      </c>
      <c r="Q222" s="7">
        <v>12584</v>
      </c>
      <c r="R222" s="7">
        <v>16475</v>
      </c>
      <c r="S222" s="7">
        <v>0</v>
      </c>
      <c r="T222" s="7">
        <v>0</v>
      </c>
      <c r="U222" s="7">
        <v>0</v>
      </c>
      <c r="V222" s="7">
        <v>-14276</v>
      </c>
      <c r="W222" s="7">
        <v>0</v>
      </c>
      <c r="X222" s="7">
        <v>0</v>
      </c>
      <c r="Y222" s="7">
        <v>18391</v>
      </c>
      <c r="Z222" s="7">
        <v>72824</v>
      </c>
      <c r="AA222" s="95">
        <v>700832</v>
      </c>
      <c r="AB222" s="7">
        <v>8815612.5</v>
      </c>
      <c r="AC222" s="7">
        <v>0</v>
      </c>
      <c r="AD222" s="7">
        <v>49171</v>
      </c>
      <c r="AE222" s="7">
        <v>161347.5</v>
      </c>
      <c r="AF222" s="7">
        <v>16475</v>
      </c>
      <c r="AG222" s="7">
        <v>0</v>
      </c>
      <c r="AH222" s="7">
        <v>0</v>
      </c>
      <c r="AI222" s="95">
        <v>606892</v>
      </c>
      <c r="AJ222" s="7">
        <v>809794.5</v>
      </c>
      <c r="AL222" s="17">
        <f t="shared" si="3"/>
        <v>1906028.5</v>
      </c>
    </row>
    <row r="223" spans="1:38" x14ac:dyDescent="0.25">
      <c r="A223" s="7">
        <v>768</v>
      </c>
      <c r="B223" s="7">
        <v>1</v>
      </c>
      <c r="C223" t="s">
        <v>274</v>
      </c>
      <c r="D223" s="7">
        <v>277</v>
      </c>
      <c r="E223" s="7">
        <v>303.39999999999998</v>
      </c>
      <c r="F223" s="7">
        <v>435</v>
      </c>
      <c r="G223" s="87">
        <v>476.2000000000001</v>
      </c>
      <c r="H223" s="7">
        <v>3399116</v>
      </c>
      <c r="I223" s="7">
        <v>0</v>
      </c>
      <c r="J223" s="7">
        <v>136814</v>
      </c>
      <c r="K223" s="7">
        <v>14125</v>
      </c>
      <c r="L223" s="7">
        <v>130552</v>
      </c>
      <c r="M223" s="7">
        <v>0</v>
      </c>
      <c r="N223" s="7">
        <v>124424</v>
      </c>
      <c r="O223" s="7">
        <v>108513</v>
      </c>
      <c r="P223" s="7">
        <v>68987.5</v>
      </c>
      <c r="Q223" s="7">
        <v>6191</v>
      </c>
      <c r="R223" s="7">
        <v>4891</v>
      </c>
      <c r="S223" s="7">
        <v>0</v>
      </c>
      <c r="T223" s="7">
        <v>0</v>
      </c>
      <c r="U223" s="7">
        <v>0</v>
      </c>
      <c r="V223" s="7">
        <v>0</v>
      </c>
      <c r="W223" s="7">
        <v>219052</v>
      </c>
      <c r="X223" s="7">
        <v>0</v>
      </c>
      <c r="Y223" s="7">
        <v>0</v>
      </c>
      <c r="Z223" s="7">
        <v>29591</v>
      </c>
      <c r="AA223" s="95">
        <v>344769</v>
      </c>
      <c r="AB223" s="7">
        <v>4587025.5</v>
      </c>
      <c r="AC223" s="7">
        <v>0</v>
      </c>
      <c r="AD223" s="7">
        <v>33225</v>
      </c>
      <c r="AE223" s="7">
        <v>32928</v>
      </c>
      <c r="AF223" s="7">
        <v>2334</v>
      </c>
      <c r="AG223" s="7">
        <v>94043</v>
      </c>
      <c r="AH223" s="7">
        <v>0</v>
      </c>
      <c r="AI223" s="95">
        <v>141325</v>
      </c>
      <c r="AJ223" s="7">
        <v>298418</v>
      </c>
      <c r="AL223" s="17">
        <f t="shared" si="3"/>
        <v>1187909.5</v>
      </c>
    </row>
    <row r="224" spans="1:38" x14ac:dyDescent="0.25">
      <c r="A224" s="7">
        <v>771</v>
      </c>
      <c r="B224" s="7">
        <v>1</v>
      </c>
      <c r="C224" t="s">
        <v>618</v>
      </c>
      <c r="D224" s="7">
        <v>152</v>
      </c>
      <c r="E224" s="7">
        <v>169.60000000000002</v>
      </c>
      <c r="F224" s="7">
        <v>135</v>
      </c>
      <c r="G224" s="87">
        <v>150.6</v>
      </c>
      <c r="H224" s="7">
        <v>1074983</v>
      </c>
      <c r="I224" s="7">
        <v>0</v>
      </c>
      <c r="J224" s="7">
        <v>96690</v>
      </c>
      <c r="K224" s="7">
        <v>0</v>
      </c>
      <c r="L224" s="7">
        <v>69074</v>
      </c>
      <c r="M224" s="7">
        <v>6944</v>
      </c>
      <c r="N224" s="7">
        <v>85815.778230801152</v>
      </c>
      <c r="O224" s="7">
        <v>36422</v>
      </c>
      <c r="P224" s="7">
        <v>7530</v>
      </c>
      <c r="Q224" s="7">
        <v>1958</v>
      </c>
      <c r="R224" s="7">
        <v>0</v>
      </c>
      <c r="S224" s="7">
        <v>0</v>
      </c>
      <c r="T224" s="7">
        <v>0</v>
      </c>
      <c r="U224" s="7">
        <v>0</v>
      </c>
      <c r="V224" s="7">
        <v>0</v>
      </c>
      <c r="W224" s="7">
        <v>783120</v>
      </c>
      <c r="X224" s="7">
        <v>0</v>
      </c>
      <c r="Y224" s="7">
        <v>0</v>
      </c>
      <c r="Z224" s="7">
        <v>13929</v>
      </c>
      <c r="AA224" s="95">
        <v>109034</v>
      </c>
      <c r="AB224" s="7">
        <v>2283889.9646800165</v>
      </c>
      <c r="AC224" s="7">
        <v>0</v>
      </c>
      <c r="AD224" s="7">
        <v>36422</v>
      </c>
      <c r="AE224" s="7">
        <v>6134</v>
      </c>
      <c r="AF224" s="7">
        <v>0</v>
      </c>
      <c r="AG224" s="7">
        <v>643289.17000000004</v>
      </c>
      <c r="AH224" s="7">
        <v>0</v>
      </c>
      <c r="AI224" s="95">
        <v>74377</v>
      </c>
      <c r="AJ224" s="7">
        <v>759186.17</v>
      </c>
      <c r="AL224" s="17">
        <f t="shared" si="3"/>
        <v>1208906.9646800165</v>
      </c>
    </row>
    <row r="225" spans="1:38" x14ac:dyDescent="0.25">
      <c r="A225" s="7">
        <v>775</v>
      </c>
      <c r="B225" s="7">
        <v>1</v>
      </c>
      <c r="C225" t="s">
        <v>276</v>
      </c>
      <c r="D225" s="7">
        <v>470</v>
      </c>
      <c r="E225" s="7">
        <v>516</v>
      </c>
      <c r="F225" s="7">
        <v>779</v>
      </c>
      <c r="G225" s="87">
        <v>857.00000000000011</v>
      </c>
      <c r="H225" s="7">
        <v>6117266</v>
      </c>
      <c r="I225" s="7">
        <v>35819</v>
      </c>
      <c r="J225" s="7">
        <v>610058</v>
      </c>
      <c r="K225" s="7">
        <v>19371</v>
      </c>
      <c r="L225" s="7">
        <v>50020</v>
      </c>
      <c r="M225" s="7">
        <v>25243</v>
      </c>
      <c r="N225" s="7">
        <v>293954</v>
      </c>
      <c r="O225" s="7">
        <v>188393</v>
      </c>
      <c r="P225" s="7">
        <v>143547.5</v>
      </c>
      <c r="Q225" s="7">
        <v>11141</v>
      </c>
      <c r="R225" s="7">
        <v>0</v>
      </c>
      <c r="S225" s="7">
        <v>0</v>
      </c>
      <c r="T225" s="7">
        <v>0</v>
      </c>
      <c r="U225" s="7">
        <v>0</v>
      </c>
      <c r="V225" s="7">
        <v>0</v>
      </c>
      <c r="W225" s="7">
        <v>0</v>
      </c>
      <c r="X225" s="7">
        <v>0</v>
      </c>
      <c r="Y225" s="7">
        <v>21189</v>
      </c>
      <c r="Z225" s="7">
        <v>55803</v>
      </c>
      <c r="AA225" s="95">
        <v>605264</v>
      </c>
      <c r="AB225" s="7">
        <v>8192272.5</v>
      </c>
      <c r="AC225" s="7">
        <v>0</v>
      </c>
      <c r="AD225" s="7">
        <v>83053</v>
      </c>
      <c r="AE225" s="7">
        <v>92048</v>
      </c>
      <c r="AF225" s="7">
        <v>0</v>
      </c>
      <c r="AG225" s="7">
        <v>0</v>
      </c>
      <c r="AH225" s="7">
        <v>0</v>
      </c>
      <c r="AI225" s="95">
        <v>325413</v>
      </c>
      <c r="AJ225" s="7">
        <v>503650</v>
      </c>
      <c r="AL225" s="17">
        <f t="shared" si="3"/>
        <v>2075006.5</v>
      </c>
    </row>
    <row r="226" spans="1:38" x14ac:dyDescent="0.25">
      <c r="A226" s="7">
        <v>777</v>
      </c>
      <c r="B226" s="7">
        <v>1</v>
      </c>
      <c r="C226" t="s">
        <v>277</v>
      </c>
      <c r="D226" s="7">
        <v>736.92</v>
      </c>
      <c r="E226" s="7">
        <v>812.12000000000012</v>
      </c>
      <c r="F226" s="7">
        <v>703.92</v>
      </c>
      <c r="G226" s="87">
        <v>773.71999999999991</v>
      </c>
      <c r="H226" s="7">
        <v>5522813</v>
      </c>
      <c r="I226" s="7">
        <v>44006</v>
      </c>
      <c r="J226" s="7">
        <v>845389</v>
      </c>
      <c r="K226" s="7">
        <v>14388</v>
      </c>
      <c r="L226" s="7">
        <v>81673</v>
      </c>
      <c r="M226" s="7">
        <v>204660</v>
      </c>
      <c r="N226" s="7">
        <v>268870</v>
      </c>
      <c r="O226" s="7">
        <v>174867</v>
      </c>
      <c r="P226" s="7">
        <v>105998.5</v>
      </c>
      <c r="Q226" s="7">
        <v>10058</v>
      </c>
      <c r="R226" s="7">
        <v>0</v>
      </c>
      <c r="S226" s="7">
        <v>0</v>
      </c>
      <c r="T226" s="7">
        <v>0</v>
      </c>
      <c r="U226" s="7">
        <v>0</v>
      </c>
      <c r="V226" s="7">
        <v>0</v>
      </c>
      <c r="W226" s="7">
        <v>490461</v>
      </c>
      <c r="X226" s="7">
        <v>0</v>
      </c>
      <c r="Y226" s="7">
        <v>75162</v>
      </c>
      <c r="Z226" s="7">
        <v>57447</v>
      </c>
      <c r="AA226" s="95">
        <v>560173</v>
      </c>
      <c r="AB226" s="7">
        <v>8455965.5</v>
      </c>
      <c r="AC226" s="7">
        <v>0</v>
      </c>
      <c r="AD226" s="7">
        <v>138193</v>
      </c>
      <c r="AE226" s="7">
        <v>88878</v>
      </c>
      <c r="AF226" s="7">
        <v>0</v>
      </c>
      <c r="AG226" s="7">
        <v>402974</v>
      </c>
      <c r="AH226" s="7">
        <v>0</v>
      </c>
      <c r="AI226" s="95">
        <v>359318</v>
      </c>
      <c r="AJ226" s="7">
        <v>1017908</v>
      </c>
      <c r="AL226" s="17">
        <f t="shared" si="3"/>
        <v>2933152.5</v>
      </c>
    </row>
    <row r="227" spans="1:38" x14ac:dyDescent="0.25">
      <c r="A227" s="7">
        <v>786</v>
      </c>
      <c r="B227" s="7">
        <v>1</v>
      </c>
      <c r="C227" t="s">
        <v>619</v>
      </c>
      <c r="D227" s="7">
        <v>535</v>
      </c>
      <c r="E227" s="7">
        <v>591.79999999999995</v>
      </c>
      <c r="F227" s="7">
        <v>471</v>
      </c>
      <c r="G227" s="87">
        <v>516.6</v>
      </c>
      <c r="H227" s="7">
        <v>3687491</v>
      </c>
      <c r="I227" s="7">
        <v>0</v>
      </c>
      <c r="J227" s="7">
        <v>625428</v>
      </c>
      <c r="K227" s="7">
        <v>14101</v>
      </c>
      <c r="L227" s="7">
        <v>129801</v>
      </c>
      <c r="M227" s="7">
        <v>46882</v>
      </c>
      <c r="N227" s="7">
        <v>170212.51399070464</v>
      </c>
      <c r="O227" s="7">
        <v>120450</v>
      </c>
      <c r="P227" s="7">
        <v>75096.25</v>
      </c>
      <c r="Q227" s="7">
        <v>6716</v>
      </c>
      <c r="R227" s="7">
        <v>0</v>
      </c>
      <c r="S227" s="7">
        <v>0</v>
      </c>
      <c r="T227" s="7">
        <v>0</v>
      </c>
      <c r="U227" s="7">
        <v>0</v>
      </c>
      <c r="V227" s="7">
        <v>0</v>
      </c>
      <c r="W227" s="7">
        <v>237636</v>
      </c>
      <c r="X227" s="7">
        <v>0</v>
      </c>
      <c r="Y227" s="7">
        <v>0</v>
      </c>
      <c r="Z227" s="7">
        <v>33476</v>
      </c>
      <c r="AA227" s="95">
        <v>348099</v>
      </c>
      <c r="AB227" s="7">
        <v>5511384.9572751662</v>
      </c>
      <c r="AC227" s="7">
        <v>0</v>
      </c>
      <c r="AD227" s="7">
        <v>31226</v>
      </c>
      <c r="AE227" s="7">
        <v>38446</v>
      </c>
      <c r="AF227" s="7">
        <v>0</v>
      </c>
      <c r="AG227" s="7">
        <v>109428</v>
      </c>
      <c r="AH227" s="7">
        <v>0</v>
      </c>
      <c r="AI227" s="95">
        <v>157429</v>
      </c>
      <c r="AJ227" s="7">
        <v>337219</v>
      </c>
      <c r="AL227" s="17">
        <f t="shared" si="3"/>
        <v>1823893.9572751662</v>
      </c>
    </row>
    <row r="228" spans="1:38" x14ac:dyDescent="0.25">
      <c r="A228" s="7">
        <v>787</v>
      </c>
      <c r="B228" s="7">
        <v>1</v>
      </c>
      <c r="C228" t="s">
        <v>279</v>
      </c>
      <c r="D228" s="7">
        <v>485</v>
      </c>
      <c r="E228" s="7">
        <v>530.4</v>
      </c>
      <c r="F228" s="7">
        <v>541</v>
      </c>
      <c r="G228" s="87">
        <v>596.4</v>
      </c>
      <c r="H228" s="7">
        <v>4257103</v>
      </c>
      <c r="I228" s="7">
        <v>10234</v>
      </c>
      <c r="J228" s="7">
        <v>664041</v>
      </c>
      <c r="K228" s="7">
        <v>14096</v>
      </c>
      <c r="L228" s="7">
        <v>122882</v>
      </c>
      <c r="M228" s="7">
        <v>0</v>
      </c>
      <c r="N228" s="7">
        <v>214804.76496500001</v>
      </c>
      <c r="O228" s="7">
        <v>139693</v>
      </c>
      <c r="P228" s="7">
        <v>99897.5</v>
      </c>
      <c r="Q228" s="7">
        <v>7753</v>
      </c>
      <c r="R228" s="7">
        <v>0</v>
      </c>
      <c r="S228" s="7">
        <v>0</v>
      </c>
      <c r="T228" s="7">
        <v>0</v>
      </c>
      <c r="U228" s="7">
        <v>0</v>
      </c>
      <c r="V228" s="7">
        <v>0</v>
      </c>
      <c r="W228" s="7">
        <v>0</v>
      </c>
      <c r="X228" s="7">
        <v>0</v>
      </c>
      <c r="Y228" s="7">
        <v>0</v>
      </c>
      <c r="Z228" s="7">
        <v>38725</v>
      </c>
      <c r="AA228" s="95">
        <v>427015</v>
      </c>
      <c r="AB228" s="7">
        <v>5979544.8177818004</v>
      </c>
      <c r="AC228" s="7">
        <v>0</v>
      </c>
      <c r="AD228" s="7">
        <v>38320</v>
      </c>
      <c r="AE228" s="7">
        <v>74714</v>
      </c>
      <c r="AF228" s="7">
        <v>0</v>
      </c>
      <c r="AG228" s="7">
        <v>0</v>
      </c>
      <c r="AH228" s="7">
        <v>0</v>
      </c>
      <c r="AI228" s="95">
        <v>292068</v>
      </c>
      <c r="AJ228" s="7">
        <v>379713</v>
      </c>
      <c r="AL228" s="17">
        <f t="shared" si="3"/>
        <v>1722441.8177818004</v>
      </c>
    </row>
    <row r="229" spans="1:38" x14ac:dyDescent="0.25">
      <c r="A229" s="7">
        <v>801</v>
      </c>
      <c r="B229" s="7">
        <v>1</v>
      </c>
      <c r="C229" t="s">
        <v>620</v>
      </c>
      <c r="D229" s="7">
        <v>87</v>
      </c>
      <c r="E229" s="7">
        <v>94.8</v>
      </c>
      <c r="F229" s="7">
        <v>162</v>
      </c>
      <c r="G229" s="87">
        <v>168</v>
      </c>
      <c r="H229" s="7">
        <v>1199184</v>
      </c>
      <c r="I229" s="7">
        <v>0</v>
      </c>
      <c r="J229" s="7">
        <v>325280</v>
      </c>
      <c r="K229" s="7">
        <v>0</v>
      </c>
      <c r="L229" s="7">
        <v>75398</v>
      </c>
      <c r="M229" s="7">
        <v>60107</v>
      </c>
      <c r="N229" s="7">
        <v>62324</v>
      </c>
      <c r="O229" s="7">
        <v>40740</v>
      </c>
      <c r="P229" s="7">
        <v>22195</v>
      </c>
      <c r="Q229" s="7">
        <v>2184</v>
      </c>
      <c r="R229" s="7">
        <v>0</v>
      </c>
      <c r="S229" s="7">
        <v>0</v>
      </c>
      <c r="T229" s="7">
        <v>0</v>
      </c>
      <c r="U229" s="7">
        <v>0</v>
      </c>
      <c r="V229" s="7">
        <v>0</v>
      </c>
      <c r="W229" s="7">
        <v>123554</v>
      </c>
      <c r="X229" s="7">
        <v>0</v>
      </c>
      <c r="Y229" s="7">
        <v>0</v>
      </c>
      <c r="Z229" s="7">
        <v>13677</v>
      </c>
      <c r="AA229" s="95">
        <v>127279</v>
      </c>
      <c r="AB229" s="7">
        <v>2046275</v>
      </c>
      <c r="AC229" s="7">
        <v>0</v>
      </c>
      <c r="AD229" s="7">
        <v>17003</v>
      </c>
      <c r="AE229" s="7">
        <v>11125</v>
      </c>
      <c r="AF229" s="7">
        <v>0</v>
      </c>
      <c r="AG229" s="7">
        <v>75630</v>
      </c>
      <c r="AH229" s="7">
        <v>0</v>
      </c>
      <c r="AI229" s="95">
        <v>53516</v>
      </c>
      <c r="AJ229" s="7">
        <v>154101</v>
      </c>
      <c r="AL229" s="17">
        <f t="shared" si="3"/>
        <v>847091</v>
      </c>
    </row>
    <row r="230" spans="1:38" x14ac:dyDescent="0.25">
      <c r="A230" s="7">
        <v>803</v>
      </c>
      <c r="B230" s="7">
        <v>1</v>
      </c>
      <c r="C230" t="s">
        <v>281</v>
      </c>
      <c r="D230" s="7">
        <v>336.8</v>
      </c>
      <c r="E230" s="7">
        <v>367.79999999999995</v>
      </c>
      <c r="F230" s="7">
        <v>358.8</v>
      </c>
      <c r="G230" s="87">
        <v>391.2</v>
      </c>
      <c r="H230" s="7">
        <v>2792386</v>
      </c>
      <c r="I230" s="7">
        <v>0</v>
      </c>
      <c r="J230" s="7">
        <v>295360</v>
      </c>
      <c r="K230" s="7">
        <v>14136</v>
      </c>
      <c r="L230" s="7">
        <v>126092</v>
      </c>
      <c r="M230" s="7">
        <v>371657</v>
      </c>
      <c r="N230" s="7">
        <v>222343.69425455114</v>
      </c>
      <c r="O230" s="7">
        <v>94542</v>
      </c>
      <c r="P230" s="7">
        <v>41420</v>
      </c>
      <c r="Q230" s="7">
        <v>5086</v>
      </c>
      <c r="R230" s="7">
        <v>1835</v>
      </c>
      <c r="S230" s="7">
        <v>0</v>
      </c>
      <c r="T230" s="7">
        <v>0</v>
      </c>
      <c r="U230" s="7">
        <v>0</v>
      </c>
      <c r="V230" s="7">
        <v>0</v>
      </c>
      <c r="W230" s="7">
        <v>499164</v>
      </c>
      <c r="X230" s="7">
        <v>0</v>
      </c>
      <c r="Y230" s="7">
        <v>0</v>
      </c>
      <c r="Z230" s="7">
        <v>30687</v>
      </c>
      <c r="AA230" s="95">
        <v>283229</v>
      </c>
      <c r="AB230" s="7">
        <v>4752866.9610123672</v>
      </c>
      <c r="AC230" s="7">
        <v>0</v>
      </c>
      <c r="AD230" s="7">
        <v>91876</v>
      </c>
      <c r="AE230" s="7">
        <v>24276</v>
      </c>
      <c r="AF230" s="7">
        <v>1075</v>
      </c>
      <c r="AG230" s="7">
        <v>414077</v>
      </c>
      <c r="AH230" s="7">
        <v>0</v>
      </c>
      <c r="AI230" s="95">
        <v>138317</v>
      </c>
      <c r="AJ230" s="7">
        <v>668380</v>
      </c>
      <c r="AL230" s="17">
        <f t="shared" si="3"/>
        <v>1960480.9610123672</v>
      </c>
    </row>
    <row r="231" spans="1:38" x14ac:dyDescent="0.25">
      <c r="A231" s="7">
        <v>811</v>
      </c>
      <c r="B231" s="7">
        <v>1</v>
      </c>
      <c r="C231" t="s">
        <v>621</v>
      </c>
      <c r="D231" s="7">
        <v>553</v>
      </c>
      <c r="E231" s="7">
        <v>615.80000000000007</v>
      </c>
      <c r="F231" s="7">
        <v>484</v>
      </c>
      <c r="G231" s="87">
        <v>538.99999999999989</v>
      </c>
      <c r="H231" s="7">
        <v>3847382</v>
      </c>
      <c r="I231" s="7">
        <v>0</v>
      </c>
      <c r="J231" s="7">
        <v>688040</v>
      </c>
      <c r="K231" s="7">
        <v>14194</v>
      </c>
      <c r="L231" s="7">
        <v>128587</v>
      </c>
      <c r="M231" s="7">
        <v>1855</v>
      </c>
      <c r="N231" s="7">
        <v>118711</v>
      </c>
      <c r="O231" s="7">
        <v>124885</v>
      </c>
      <c r="P231" s="7">
        <v>68565</v>
      </c>
      <c r="Q231" s="7">
        <v>7007</v>
      </c>
      <c r="R231" s="7">
        <v>0</v>
      </c>
      <c r="S231" s="7">
        <v>0</v>
      </c>
      <c r="T231" s="7">
        <v>0</v>
      </c>
      <c r="U231" s="7">
        <v>0</v>
      </c>
      <c r="V231" s="7">
        <v>0</v>
      </c>
      <c r="W231" s="7">
        <v>451342</v>
      </c>
      <c r="X231" s="7">
        <v>0</v>
      </c>
      <c r="Y231" s="7">
        <v>974313</v>
      </c>
      <c r="Z231" s="7">
        <v>61370</v>
      </c>
      <c r="AA231" s="95">
        <v>760200</v>
      </c>
      <c r="AB231" s="7">
        <v>6876487</v>
      </c>
      <c r="AC231" s="7">
        <v>0</v>
      </c>
      <c r="AD231" s="7">
        <v>87664</v>
      </c>
      <c r="AE231" s="7">
        <v>68565</v>
      </c>
      <c r="AF231" s="7">
        <v>0</v>
      </c>
      <c r="AG231" s="7">
        <v>451342</v>
      </c>
      <c r="AH231" s="7">
        <v>0</v>
      </c>
      <c r="AI231" s="95">
        <v>760200</v>
      </c>
      <c r="AJ231" s="7">
        <v>997807</v>
      </c>
      <c r="AL231" s="17">
        <f t="shared" si="3"/>
        <v>3029105</v>
      </c>
    </row>
    <row r="232" spans="1:38" x14ac:dyDescent="0.25">
      <c r="A232" s="7">
        <v>813</v>
      </c>
      <c r="B232" s="7">
        <v>1</v>
      </c>
      <c r="C232" t="s">
        <v>283</v>
      </c>
      <c r="D232" s="7">
        <v>1165</v>
      </c>
      <c r="E232" s="7">
        <v>1284.4000000000001</v>
      </c>
      <c r="F232" s="7">
        <v>1157</v>
      </c>
      <c r="G232" s="87">
        <v>1276.4000000000001</v>
      </c>
      <c r="H232" s="7">
        <v>9110943</v>
      </c>
      <c r="I232" s="7">
        <v>0</v>
      </c>
      <c r="J232" s="7">
        <v>654529</v>
      </c>
      <c r="K232" s="7">
        <v>22837</v>
      </c>
      <c r="L232" s="7">
        <v>0</v>
      </c>
      <c r="M232" s="7">
        <v>0</v>
      </c>
      <c r="N232" s="7">
        <v>237077</v>
      </c>
      <c r="O232" s="7">
        <v>297103</v>
      </c>
      <c r="P232" s="7">
        <v>156482.5</v>
      </c>
      <c r="Q232" s="7">
        <v>16593</v>
      </c>
      <c r="R232" s="7">
        <v>2400</v>
      </c>
      <c r="S232" s="7">
        <v>0</v>
      </c>
      <c r="T232" s="7">
        <v>0</v>
      </c>
      <c r="U232" s="7">
        <v>0</v>
      </c>
      <c r="V232" s="7">
        <v>0</v>
      </c>
      <c r="W232" s="7">
        <v>1188762</v>
      </c>
      <c r="X232" s="7">
        <v>0</v>
      </c>
      <c r="Y232" s="7">
        <v>57971</v>
      </c>
      <c r="Z232" s="7">
        <v>84481</v>
      </c>
      <c r="AA232" s="95">
        <v>924114</v>
      </c>
      <c r="AB232" s="7">
        <v>12753292.5</v>
      </c>
      <c r="AC232" s="7">
        <v>0</v>
      </c>
      <c r="AD232" s="7">
        <v>151902</v>
      </c>
      <c r="AE232" s="7">
        <v>156482.5</v>
      </c>
      <c r="AF232" s="7">
        <v>2400</v>
      </c>
      <c r="AG232" s="7">
        <v>1188762</v>
      </c>
      <c r="AH232" s="7">
        <v>0</v>
      </c>
      <c r="AI232" s="95">
        <v>921823</v>
      </c>
      <c r="AJ232" s="7">
        <v>2362279.5</v>
      </c>
      <c r="AL232" s="17">
        <f t="shared" si="3"/>
        <v>3642349.5</v>
      </c>
    </row>
    <row r="233" spans="1:38" x14ac:dyDescent="0.25">
      <c r="A233" s="7">
        <v>815</v>
      </c>
      <c r="B233" s="7">
        <v>2</v>
      </c>
      <c r="C233" t="s">
        <v>284</v>
      </c>
      <c r="D233" s="7">
        <v>27</v>
      </c>
      <c r="E233" s="7">
        <v>28.499999999999993</v>
      </c>
      <c r="F233" s="7">
        <v>1</v>
      </c>
      <c r="G233" s="87">
        <v>1</v>
      </c>
      <c r="H233" s="7">
        <v>7138</v>
      </c>
      <c r="I233" s="7">
        <v>0</v>
      </c>
      <c r="J233" s="7">
        <v>0</v>
      </c>
      <c r="K233" s="7">
        <v>0</v>
      </c>
      <c r="L233" s="7">
        <v>543</v>
      </c>
      <c r="M233" s="7">
        <v>0</v>
      </c>
      <c r="N233" s="7">
        <v>477</v>
      </c>
      <c r="O233" s="7">
        <v>188</v>
      </c>
      <c r="P233" s="7">
        <v>311.34738198920235</v>
      </c>
      <c r="Q233" s="7">
        <v>13</v>
      </c>
      <c r="R233" s="7">
        <v>0</v>
      </c>
      <c r="S233" s="7">
        <v>0</v>
      </c>
      <c r="T233" s="7">
        <v>0</v>
      </c>
      <c r="U233" s="7">
        <v>0</v>
      </c>
      <c r="V233" s="7">
        <v>0</v>
      </c>
      <c r="W233" s="7">
        <v>0</v>
      </c>
      <c r="X233" s="7">
        <v>0</v>
      </c>
      <c r="Y233" s="7">
        <v>0</v>
      </c>
      <c r="Z233" s="7">
        <v>1995</v>
      </c>
      <c r="AA233" s="95">
        <v>0</v>
      </c>
      <c r="AB233" s="7">
        <v>10665.347381989202</v>
      </c>
      <c r="AC233" s="7">
        <v>0</v>
      </c>
      <c r="AD233" s="7">
        <v>188</v>
      </c>
      <c r="AE233" s="7">
        <v>311.34738198920235</v>
      </c>
      <c r="AF233" s="7">
        <v>0</v>
      </c>
      <c r="AG233" s="7">
        <v>0</v>
      </c>
      <c r="AH233" s="7">
        <v>0</v>
      </c>
      <c r="AI233" s="95">
        <v>0</v>
      </c>
      <c r="AJ233" s="7">
        <v>499.34738198920235</v>
      </c>
      <c r="AL233" s="17">
        <f t="shared" si="3"/>
        <v>3527.3473819892024</v>
      </c>
    </row>
    <row r="234" spans="1:38" x14ac:dyDescent="0.25">
      <c r="A234" s="7">
        <v>818</v>
      </c>
      <c r="B234" s="7">
        <v>1</v>
      </c>
      <c r="C234" t="s">
        <v>285</v>
      </c>
      <c r="D234" s="7">
        <v>225</v>
      </c>
      <c r="E234" s="7">
        <v>246.8</v>
      </c>
      <c r="F234" s="7">
        <v>510</v>
      </c>
      <c r="G234" s="87">
        <v>560.4</v>
      </c>
      <c r="H234" s="7">
        <v>4000135</v>
      </c>
      <c r="I234" s="7">
        <v>10234</v>
      </c>
      <c r="J234" s="7">
        <v>623853</v>
      </c>
      <c r="K234" s="7">
        <v>14098</v>
      </c>
      <c r="L234" s="7">
        <v>126897</v>
      </c>
      <c r="M234" s="7">
        <v>0</v>
      </c>
      <c r="N234" s="7">
        <v>189959.77754050223</v>
      </c>
      <c r="O234" s="7">
        <v>126478</v>
      </c>
      <c r="P234" s="7">
        <v>92937.5</v>
      </c>
      <c r="Q234" s="7">
        <v>7285</v>
      </c>
      <c r="R234" s="7">
        <v>19306</v>
      </c>
      <c r="S234" s="7">
        <v>0</v>
      </c>
      <c r="T234" s="7">
        <v>0</v>
      </c>
      <c r="U234" s="7">
        <v>0</v>
      </c>
      <c r="V234" s="7">
        <v>0</v>
      </c>
      <c r="W234" s="7">
        <v>0</v>
      </c>
      <c r="X234" s="7">
        <v>0</v>
      </c>
      <c r="Y234" s="7">
        <v>0</v>
      </c>
      <c r="Z234" s="7">
        <v>33305</v>
      </c>
      <c r="AA234" s="95">
        <v>162060</v>
      </c>
      <c r="AB234" s="7">
        <v>5407961.0243210616</v>
      </c>
      <c r="AC234" s="7">
        <v>0</v>
      </c>
      <c r="AD234" s="7">
        <v>19750</v>
      </c>
      <c r="AE234" s="7">
        <v>76856</v>
      </c>
      <c r="AF234" s="7">
        <v>15965</v>
      </c>
      <c r="AG234" s="7">
        <v>0</v>
      </c>
      <c r="AH234" s="7">
        <v>0</v>
      </c>
      <c r="AI234" s="95">
        <v>74936</v>
      </c>
      <c r="AJ234" s="7">
        <v>193144</v>
      </c>
      <c r="AL234" s="17">
        <f t="shared" si="3"/>
        <v>1407826.0243210616</v>
      </c>
    </row>
    <row r="235" spans="1:38" x14ac:dyDescent="0.25">
      <c r="A235" s="7">
        <v>820</v>
      </c>
      <c r="B235" s="7">
        <v>1</v>
      </c>
      <c r="C235" t="s">
        <v>286</v>
      </c>
      <c r="D235" s="7">
        <v>456</v>
      </c>
      <c r="E235" s="7">
        <v>507.39999999999992</v>
      </c>
      <c r="F235" s="7">
        <v>439</v>
      </c>
      <c r="G235" s="87">
        <v>486</v>
      </c>
      <c r="H235" s="7">
        <v>3469068</v>
      </c>
      <c r="I235" s="7">
        <v>49123</v>
      </c>
      <c r="J235" s="7">
        <v>575603</v>
      </c>
      <c r="K235" s="7">
        <v>0</v>
      </c>
      <c r="L235" s="7">
        <v>130540</v>
      </c>
      <c r="M235" s="7">
        <v>0</v>
      </c>
      <c r="N235" s="7">
        <v>196254.83049368614</v>
      </c>
      <c r="O235" s="7">
        <v>108081</v>
      </c>
      <c r="P235" s="7">
        <v>77956.25</v>
      </c>
      <c r="Q235" s="7">
        <v>6318</v>
      </c>
      <c r="R235" s="7">
        <v>7203</v>
      </c>
      <c r="S235" s="7">
        <v>0</v>
      </c>
      <c r="T235" s="7">
        <v>0</v>
      </c>
      <c r="U235" s="7">
        <v>0</v>
      </c>
      <c r="V235" s="7">
        <v>0</v>
      </c>
      <c r="W235" s="7">
        <v>64478</v>
      </c>
      <c r="X235" s="7">
        <v>0</v>
      </c>
      <c r="Y235" s="7">
        <v>29985</v>
      </c>
      <c r="Z235" s="7">
        <v>37003</v>
      </c>
      <c r="AA235" s="95">
        <v>351864</v>
      </c>
      <c r="AB235" s="7">
        <v>5091520.3618567167</v>
      </c>
      <c r="AC235" s="7">
        <v>0</v>
      </c>
      <c r="AD235" s="7">
        <v>35383</v>
      </c>
      <c r="AE235" s="7">
        <v>50473</v>
      </c>
      <c r="AF235" s="7">
        <v>4664</v>
      </c>
      <c r="AG235" s="7">
        <v>37550</v>
      </c>
      <c r="AH235" s="7">
        <v>0</v>
      </c>
      <c r="AI235" s="95">
        <v>196981</v>
      </c>
      <c r="AJ235" s="7">
        <v>316197</v>
      </c>
      <c r="AL235" s="17">
        <f t="shared" si="3"/>
        <v>1622452.3618567167</v>
      </c>
    </row>
    <row r="236" spans="1:38" x14ac:dyDescent="0.25">
      <c r="A236" s="7">
        <v>821</v>
      </c>
      <c r="B236" s="7">
        <v>1</v>
      </c>
      <c r="C236" t="s">
        <v>287</v>
      </c>
      <c r="D236" s="7">
        <v>932</v>
      </c>
      <c r="E236" s="7">
        <v>1007</v>
      </c>
      <c r="F236" s="7">
        <v>993</v>
      </c>
      <c r="G236" s="87">
        <v>1078.5</v>
      </c>
      <c r="H236" s="7">
        <v>7698333</v>
      </c>
      <c r="I236" s="7">
        <v>98246</v>
      </c>
      <c r="J236" s="7">
        <v>1056783</v>
      </c>
      <c r="K236" s="7">
        <v>14082</v>
      </c>
      <c r="L236" s="7">
        <v>0</v>
      </c>
      <c r="M236" s="7">
        <v>0</v>
      </c>
      <c r="N236" s="7">
        <v>334059.946278875</v>
      </c>
      <c r="O236" s="7">
        <v>231195</v>
      </c>
      <c r="P236" s="7">
        <v>177806.25</v>
      </c>
      <c r="Q236" s="7">
        <v>14021</v>
      </c>
      <c r="R236" s="7">
        <v>59069</v>
      </c>
      <c r="S236" s="7">
        <v>0</v>
      </c>
      <c r="T236" s="7">
        <v>0</v>
      </c>
      <c r="U236" s="7">
        <v>0</v>
      </c>
      <c r="V236" s="7">
        <v>0</v>
      </c>
      <c r="W236" s="7">
        <v>0</v>
      </c>
      <c r="X236" s="7">
        <v>0</v>
      </c>
      <c r="Y236" s="7">
        <v>0</v>
      </c>
      <c r="Z236" s="7">
        <v>69869</v>
      </c>
      <c r="AA236" s="95">
        <v>780834</v>
      </c>
      <c r="AB236" s="7">
        <v>10483997.102065016</v>
      </c>
      <c r="AC236" s="7">
        <v>0</v>
      </c>
      <c r="AD236" s="7">
        <v>43056</v>
      </c>
      <c r="AE236" s="7">
        <v>87626</v>
      </c>
      <c r="AF236" s="7">
        <v>29110</v>
      </c>
      <c r="AG236" s="7">
        <v>0</v>
      </c>
      <c r="AH236" s="7">
        <v>0</v>
      </c>
      <c r="AI236" s="95">
        <v>416196</v>
      </c>
      <c r="AJ236" s="7">
        <v>477559</v>
      </c>
      <c r="AL236" s="17">
        <f t="shared" si="3"/>
        <v>2785664.1020650156</v>
      </c>
    </row>
    <row r="237" spans="1:38" x14ac:dyDescent="0.25">
      <c r="A237" s="7">
        <v>829</v>
      </c>
      <c r="B237" s="7">
        <v>1</v>
      </c>
      <c r="C237" t="s">
        <v>288</v>
      </c>
      <c r="D237" s="7">
        <v>1740</v>
      </c>
      <c r="E237" s="7">
        <v>1913.3999999999999</v>
      </c>
      <c r="F237" s="7">
        <v>1664</v>
      </c>
      <c r="G237" s="87">
        <v>1845.1999999999998</v>
      </c>
      <c r="H237" s="7">
        <v>13171038</v>
      </c>
      <c r="I237" s="7">
        <v>178072</v>
      </c>
      <c r="J237" s="7">
        <v>1523035</v>
      </c>
      <c r="K237" s="7">
        <v>18433</v>
      </c>
      <c r="L237" s="7">
        <v>0</v>
      </c>
      <c r="M237" s="7">
        <v>0</v>
      </c>
      <c r="N237" s="7">
        <v>265786</v>
      </c>
      <c r="O237" s="7">
        <v>432359</v>
      </c>
      <c r="P237" s="7">
        <v>308552.5</v>
      </c>
      <c r="Q237" s="7">
        <v>23988</v>
      </c>
      <c r="R237" s="7">
        <v>10776</v>
      </c>
      <c r="S237" s="7">
        <v>0</v>
      </c>
      <c r="T237" s="7">
        <v>0</v>
      </c>
      <c r="U237" s="7">
        <v>44906</v>
      </c>
      <c r="V237" s="7">
        <v>0</v>
      </c>
      <c r="W237" s="7">
        <v>0</v>
      </c>
      <c r="X237" s="7">
        <v>0</v>
      </c>
      <c r="Y237" s="7">
        <v>89955</v>
      </c>
      <c r="Z237" s="7">
        <v>145589</v>
      </c>
      <c r="AA237" s="95">
        <v>1271489</v>
      </c>
      <c r="AB237" s="7">
        <v>17548414.5</v>
      </c>
      <c r="AC237" s="7">
        <v>0</v>
      </c>
      <c r="AD237" s="7">
        <v>143511</v>
      </c>
      <c r="AE237" s="7">
        <v>271992</v>
      </c>
      <c r="AF237" s="7">
        <v>9499</v>
      </c>
      <c r="AG237" s="7">
        <v>0</v>
      </c>
      <c r="AH237" s="7">
        <v>0</v>
      </c>
      <c r="AI237" s="95">
        <v>1005922</v>
      </c>
      <c r="AJ237" s="7">
        <v>1397465</v>
      </c>
      <c r="AL237" s="17">
        <f t="shared" si="3"/>
        <v>4377376.5</v>
      </c>
    </row>
    <row r="238" spans="1:38" x14ac:dyDescent="0.25">
      <c r="A238" s="7">
        <v>831</v>
      </c>
      <c r="B238" s="7">
        <v>1</v>
      </c>
      <c r="C238" t="s">
        <v>289</v>
      </c>
      <c r="D238" s="7">
        <v>6775</v>
      </c>
      <c r="E238" s="7">
        <v>7409</v>
      </c>
      <c r="F238" s="7">
        <v>5551</v>
      </c>
      <c r="G238" s="87">
        <v>6080.2</v>
      </c>
      <c r="H238" s="7">
        <v>43400468</v>
      </c>
      <c r="I238" s="7">
        <v>624274</v>
      </c>
      <c r="J238" s="7">
        <v>2282947</v>
      </c>
      <c r="K238" s="7">
        <v>36200</v>
      </c>
      <c r="L238" s="7">
        <v>0</v>
      </c>
      <c r="M238" s="7">
        <v>0</v>
      </c>
      <c r="N238" s="7">
        <v>517436</v>
      </c>
      <c r="O238" s="7">
        <v>1373439</v>
      </c>
      <c r="P238" s="7">
        <v>739302.5</v>
      </c>
      <c r="Q238" s="7">
        <v>79043</v>
      </c>
      <c r="R238" s="7">
        <v>123063</v>
      </c>
      <c r="S238" s="7">
        <v>0</v>
      </c>
      <c r="T238" s="7">
        <v>0</v>
      </c>
      <c r="U238" s="7">
        <v>863176</v>
      </c>
      <c r="V238" s="7">
        <v>0</v>
      </c>
      <c r="W238" s="7">
        <v>5999151</v>
      </c>
      <c r="X238" s="7">
        <v>0</v>
      </c>
      <c r="Y238" s="7">
        <v>407396</v>
      </c>
      <c r="Z238" s="7">
        <v>435479</v>
      </c>
      <c r="AA238" s="95">
        <v>4358625</v>
      </c>
      <c r="AB238" s="7">
        <v>61283439.5</v>
      </c>
      <c r="AC238" s="7">
        <v>0</v>
      </c>
      <c r="AD238" s="7">
        <v>797258</v>
      </c>
      <c r="AE238" s="7">
        <v>739302.5</v>
      </c>
      <c r="AF238" s="7">
        <v>123063</v>
      </c>
      <c r="AG238" s="7">
        <v>5999151</v>
      </c>
      <c r="AH238" s="7">
        <v>0</v>
      </c>
      <c r="AI238" s="95">
        <v>4358625</v>
      </c>
      <c r="AJ238" s="7">
        <v>12031992.5</v>
      </c>
      <c r="AL238" s="17">
        <f t="shared" si="3"/>
        <v>17882971.5</v>
      </c>
    </row>
    <row r="239" spans="1:38" x14ac:dyDescent="0.25">
      <c r="A239" s="7">
        <v>832</v>
      </c>
      <c r="B239" s="7">
        <v>1</v>
      </c>
      <c r="C239" t="s">
        <v>290</v>
      </c>
      <c r="D239" s="7">
        <v>2397</v>
      </c>
      <c r="E239" s="7">
        <v>2639.6</v>
      </c>
      <c r="F239" s="7">
        <v>3205</v>
      </c>
      <c r="G239" s="87">
        <v>3550.5999999999995</v>
      </c>
      <c r="H239" s="7">
        <v>25344183</v>
      </c>
      <c r="I239" s="7">
        <v>0</v>
      </c>
      <c r="J239" s="7">
        <v>277597</v>
      </c>
      <c r="K239" s="7">
        <v>27745</v>
      </c>
      <c r="L239" s="7">
        <v>0</v>
      </c>
      <c r="M239" s="7">
        <v>0</v>
      </c>
      <c r="N239" s="7">
        <v>171482.78855224399</v>
      </c>
      <c r="O239" s="7">
        <v>791474</v>
      </c>
      <c r="P239" s="7">
        <v>383621.25</v>
      </c>
      <c r="Q239" s="7">
        <v>46158</v>
      </c>
      <c r="R239" s="7">
        <v>20664</v>
      </c>
      <c r="S239" s="7">
        <v>0</v>
      </c>
      <c r="T239" s="7">
        <v>0</v>
      </c>
      <c r="U239" s="7">
        <v>0</v>
      </c>
      <c r="V239" s="7">
        <v>0</v>
      </c>
      <c r="W239" s="7">
        <v>4598027</v>
      </c>
      <c r="X239" s="7">
        <v>0</v>
      </c>
      <c r="Y239" s="7">
        <v>7596</v>
      </c>
      <c r="Z239" s="7">
        <v>261846</v>
      </c>
      <c r="AA239" s="95">
        <v>2548190</v>
      </c>
      <c r="AB239" s="7">
        <v>34477247.500047162</v>
      </c>
      <c r="AC239" s="7">
        <v>0</v>
      </c>
      <c r="AD239" s="7">
        <v>293541</v>
      </c>
      <c r="AE239" s="7">
        <v>383621.25</v>
      </c>
      <c r="AF239" s="7">
        <v>20664</v>
      </c>
      <c r="AG239" s="7">
        <v>4580878.07</v>
      </c>
      <c r="AH239" s="7">
        <v>0</v>
      </c>
      <c r="AI239" s="95">
        <v>2548190</v>
      </c>
      <c r="AJ239" s="7">
        <v>7849338.3200000003</v>
      </c>
      <c r="AL239" s="17">
        <f t="shared" si="3"/>
        <v>9133064.5000471622</v>
      </c>
    </row>
    <row r="240" spans="1:38" x14ac:dyDescent="0.25">
      <c r="A240" s="7">
        <v>833</v>
      </c>
      <c r="B240" s="7">
        <v>1</v>
      </c>
      <c r="C240" t="s">
        <v>291</v>
      </c>
      <c r="D240" s="7">
        <v>20577.28</v>
      </c>
      <c r="E240" s="7">
        <v>22461.279999999999</v>
      </c>
      <c r="F240" s="7">
        <v>18835.28</v>
      </c>
      <c r="G240" s="87">
        <v>20572.28</v>
      </c>
      <c r="H240" s="7">
        <v>146844935</v>
      </c>
      <c r="I240" s="7">
        <v>307020</v>
      </c>
      <c r="J240" s="7">
        <v>5978825</v>
      </c>
      <c r="K240" s="7">
        <v>551029</v>
      </c>
      <c r="L240" s="7">
        <v>0</v>
      </c>
      <c r="M240" s="7">
        <v>0</v>
      </c>
      <c r="N240" s="7">
        <v>16811.466260302161</v>
      </c>
      <c r="O240" s="7">
        <v>4570126</v>
      </c>
      <c r="P240" s="7">
        <v>1611521.5</v>
      </c>
      <c r="Q240" s="7">
        <v>267440</v>
      </c>
      <c r="R240" s="7">
        <v>183916</v>
      </c>
      <c r="S240" s="7">
        <v>0</v>
      </c>
      <c r="T240" s="7">
        <v>0</v>
      </c>
      <c r="U240" s="7">
        <v>212023</v>
      </c>
      <c r="V240" s="7">
        <v>-17131</v>
      </c>
      <c r="W240" s="7">
        <v>39836291</v>
      </c>
      <c r="X240" s="7">
        <v>0</v>
      </c>
      <c r="Y240" s="7">
        <v>0</v>
      </c>
      <c r="Z240" s="7">
        <v>1789178</v>
      </c>
      <c r="AA240" s="95">
        <v>15010171</v>
      </c>
      <c r="AB240" s="7">
        <v>217038246.46245536</v>
      </c>
      <c r="AC240" s="7">
        <v>0</v>
      </c>
      <c r="AD240" s="7">
        <v>1603862</v>
      </c>
      <c r="AE240" s="7">
        <v>1611521.5</v>
      </c>
      <c r="AF240" s="7">
        <v>183916</v>
      </c>
      <c r="AG240" s="7">
        <v>39780436.700000003</v>
      </c>
      <c r="AH240" s="7">
        <v>0</v>
      </c>
      <c r="AI240" s="95">
        <v>13911472</v>
      </c>
      <c r="AJ240" s="7">
        <v>56125237.200000003</v>
      </c>
      <c r="AL240" s="17">
        <f t="shared" si="3"/>
        <v>70193311.462455362</v>
      </c>
    </row>
    <row r="241" spans="1:38" x14ac:dyDescent="0.25">
      <c r="A241" s="7">
        <v>834</v>
      </c>
      <c r="B241" s="7">
        <v>1</v>
      </c>
      <c r="C241" t="s">
        <v>622</v>
      </c>
      <c r="D241" s="7">
        <v>9863</v>
      </c>
      <c r="E241" s="7">
        <v>10827.6</v>
      </c>
      <c r="F241" s="7">
        <v>8317</v>
      </c>
      <c r="G241" s="87">
        <v>9114.6</v>
      </c>
      <c r="H241" s="7">
        <v>65060015</v>
      </c>
      <c r="I241" s="7">
        <v>185235</v>
      </c>
      <c r="J241" s="7">
        <v>1804664</v>
      </c>
      <c r="K241" s="7">
        <v>237937</v>
      </c>
      <c r="L241" s="7">
        <v>0</v>
      </c>
      <c r="M241" s="7">
        <v>0</v>
      </c>
      <c r="N241" s="7">
        <v>438790</v>
      </c>
      <c r="O241" s="7">
        <v>2057074</v>
      </c>
      <c r="P241" s="7">
        <v>797977.5</v>
      </c>
      <c r="Q241" s="7">
        <v>118490</v>
      </c>
      <c r="R241" s="7">
        <v>27982</v>
      </c>
      <c r="S241" s="7">
        <v>0</v>
      </c>
      <c r="T241" s="7">
        <v>0</v>
      </c>
      <c r="U241" s="7">
        <v>545932</v>
      </c>
      <c r="V241" s="7">
        <v>0</v>
      </c>
      <c r="W241" s="7">
        <v>15880963</v>
      </c>
      <c r="X241" s="7">
        <v>0</v>
      </c>
      <c r="Y241" s="7">
        <v>0</v>
      </c>
      <c r="Z241" s="7">
        <v>659304</v>
      </c>
      <c r="AA241" s="95">
        <v>6645162</v>
      </c>
      <c r="AB241" s="7">
        <v>94413333.5</v>
      </c>
      <c r="AC241" s="7">
        <v>0</v>
      </c>
      <c r="AD241" s="7">
        <v>1353547</v>
      </c>
      <c r="AE241" s="7">
        <v>797977.5</v>
      </c>
      <c r="AF241" s="7">
        <v>27982</v>
      </c>
      <c r="AG241" s="7">
        <v>15826974.01</v>
      </c>
      <c r="AH241" s="7">
        <v>0</v>
      </c>
      <c r="AI241" s="95">
        <v>6645162</v>
      </c>
      <c r="AJ241" s="7">
        <v>24605450.509999998</v>
      </c>
      <c r="AL241" s="17">
        <f t="shared" si="3"/>
        <v>29353318.5</v>
      </c>
    </row>
    <row r="242" spans="1:38" x14ac:dyDescent="0.25">
      <c r="A242" s="7">
        <v>836</v>
      </c>
      <c r="B242" s="7">
        <v>1</v>
      </c>
      <c r="C242" t="s">
        <v>293</v>
      </c>
      <c r="D242" s="7">
        <v>235.6</v>
      </c>
      <c r="E242" s="7">
        <v>254.2</v>
      </c>
      <c r="F242" s="7">
        <v>215.6</v>
      </c>
      <c r="G242" s="87">
        <v>234.79999999999995</v>
      </c>
      <c r="H242" s="7">
        <v>1676002</v>
      </c>
      <c r="I242" s="7">
        <v>0</v>
      </c>
      <c r="J242" s="7">
        <v>410884</v>
      </c>
      <c r="K242" s="7">
        <v>92538</v>
      </c>
      <c r="L242" s="7">
        <v>96490</v>
      </c>
      <c r="M242" s="7">
        <v>0</v>
      </c>
      <c r="N242" s="7">
        <v>69996</v>
      </c>
      <c r="O242" s="7">
        <v>56939</v>
      </c>
      <c r="P242" s="7">
        <v>19057.5</v>
      </c>
      <c r="Q242" s="7">
        <v>3052</v>
      </c>
      <c r="R242" s="7">
        <v>0</v>
      </c>
      <c r="S242" s="7">
        <v>0</v>
      </c>
      <c r="T242" s="7">
        <v>0</v>
      </c>
      <c r="U242" s="7">
        <v>0</v>
      </c>
      <c r="V242" s="7">
        <v>0</v>
      </c>
      <c r="W242" s="7">
        <v>421306</v>
      </c>
      <c r="X242" s="7">
        <v>0</v>
      </c>
      <c r="Y242" s="7">
        <v>9195</v>
      </c>
      <c r="Z242" s="7">
        <v>20581</v>
      </c>
      <c r="AA242" s="95">
        <v>174339</v>
      </c>
      <c r="AB242" s="7">
        <v>3046035.5</v>
      </c>
      <c r="AC242" s="7">
        <v>0</v>
      </c>
      <c r="AD242" s="7">
        <v>38771</v>
      </c>
      <c r="AE242" s="7">
        <v>7211</v>
      </c>
      <c r="AF242" s="7">
        <v>0</v>
      </c>
      <c r="AG242" s="7">
        <v>269587</v>
      </c>
      <c r="AH242" s="7">
        <v>0</v>
      </c>
      <c r="AI242" s="95">
        <v>69756</v>
      </c>
      <c r="AJ242" s="7">
        <v>368689</v>
      </c>
      <c r="AL242" s="17">
        <f t="shared" si="3"/>
        <v>1370033.5</v>
      </c>
    </row>
    <row r="243" spans="1:38" x14ac:dyDescent="0.25">
      <c r="A243" s="7">
        <v>837</v>
      </c>
      <c r="B243" s="7">
        <v>1</v>
      </c>
      <c r="C243" t="s">
        <v>294</v>
      </c>
      <c r="D243" s="7">
        <v>509</v>
      </c>
      <c r="E243" s="7">
        <v>556.79999999999995</v>
      </c>
      <c r="F243" s="7">
        <v>578</v>
      </c>
      <c r="G243" s="87">
        <v>634.6</v>
      </c>
      <c r="H243" s="7">
        <v>4529775</v>
      </c>
      <c r="I243" s="7">
        <v>0</v>
      </c>
      <c r="J243" s="7">
        <v>827185</v>
      </c>
      <c r="K243" s="7">
        <v>109710</v>
      </c>
      <c r="L243" s="7">
        <v>117016</v>
      </c>
      <c r="M243" s="7">
        <v>0</v>
      </c>
      <c r="N243" s="7">
        <v>154749</v>
      </c>
      <c r="O243" s="7">
        <v>148149</v>
      </c>
      <c r="P243" s="7">
        <v>82233.75</v>
      </c>
      <c r="Q243" s="7">
        <v>8250</v>
      </c>
      <c r="R243" s="7">
        <v>26609</v>
      </c>
      <c r="S243" s="7">
        <v>0</v>
      </c>
      <c r="T243" s="7">
        <v>0</v>
      </c>
      <c r="U243" s="7">
        <v>0</v>
      </c>
      <c r="V243" s="7">
        <v>0</v>
      </c>
      <c r="W243" s="7">
        <v>473456</v>
      </c>
      <c r="X243" s="7">
        <v>0</v>
      </c>
      <c r="Y243" s="7">
        <v>0</v>
      </c>
      <c r="Z243" s="7">
        <v>41897</v>
      </c>
      <c r="AA243" s="95">
        <v>459450</v>
      </c>
      <c r="AB243" s="7">
        <v>6978479.75</v>
      </c>
      <c r="AC243" s="7">
        <v>0</v>
      </c>
      <c r="AD243" s="7">
        <v>65195</v>
      </c>
      <c r="AE243" s="7">
        <v>57737</v>
      </c>
      <c r="AF243" s="7">
        <v>18682</v>
      </c>
      <c r="AG243" s="7">
        <v>365893</v>
      </c>
      <c r="AH243" s="7">
        <v>0</v>
      </c>
      <c r="AI243" s="95">
        <v>295606</v>
      </c>
      <c r="AJ243" s="7">
        <v>773891</v>
      </c>
      <c r="AL243" s="17">
        <f t="shared" si="3"/>
        <v>2448704.75</v>
      </c>
    </row>
    <row r="244" spans="1:38" x14ac:dyDescent="0.25">
      <c r="A244" s="7">
        <v>840</v>
      </c>
      <c r="B244" s="7">
        <v>1</v>
      </c>
      <c r="C244" t="s">
        <v>295</v>
      </c>
      <c r="D244" s="7">
        <v>1127.8</v>
      </c>
      <c r="E244" s="7">
        <v>1225.2</v>
      </c>
      <c r="F244" s="7">
        <v>1048.8</v>
      </c>
      <c r="G244" s="87">
        <v>1140.4000000000001</v>
      </c>
      <c r="H244" s="7">
        <v>8140175</v>
      </c>
      <c r="I244" s="7">
        <v>0</v>
      </c>
      <c r="J244" s="7">
        <v>1554656</v>
      </c>
      <c r="K244" s="7">
        <v>124020</v>
      </c>
      <c r="L244" s="7">
        <v>0</v>
      </c>
      <c r="M244" s="7">
        <v>0</v>
      </c>
      <c r="N244" s="7">
        <v>225951</v>
      </c>
      <c r="O244" s="7">
        <v>261196</v>
      </c>
      <c r="P244" s="7">
        <v>163336.25</v>
      </c>
      <c r="Q244" s="7">
        <v>14825</v>
      </c>
      <c r="R244" s="7">
        <v>1072</v>
      </c>
      <c r="S244" s="7">
        <v>0</v>
      </c>
      <c r="T244" s="7">
        <v>0</v>
      </c>
      <c r="U244" s="7">
        <v>0</v>
      </c>
      <c r="V244" s="7">
        <v>0</v>
      </c>
      <c r="W244" s="7">
        <v>574203</v>
      </c>
      <c r="X244" s="7">
        <v>0</v>
      </c>
      <c r="Y244" s="7">
        <v>0</v>
      </c>
      <c r="Z244" s="7">
        <v>74225</v>
      </c>
      <c r="AA244" s="95">
        <v>820871</v>
      </c>
      <c r="AB244" s="7">
        <v>11959309.25</v>
      </c>
      <c r="AC244" s="7">
        <v>0</v>
      </c>
      <c r="AD244" s="7">
        <v>94213</v>
      </c>
      <c r="AE244" s="7">
        <v>75761</v>
      </c>
      <c r="AF244" s="7">
        <v>497</v>
      </c>
      <c r="AG244" s="7">
        <v>259334</v>
      </c>
      <c r="AH244" s="7">
        <v>0</v>
      </c>
      <c r="AI244" s="95">
        <v>383535</v>
      </c>
      <c r="AJ244" s="7">
        <v>746048</v>
      </c>
      <c r="AL244" s="17">
        <f t="shared" si="3"/>
        <v>3819134.25</v>
      </c>
    </row>
    <row r="245" spans="1:38" x14ac:dyDescent="0.25">
      <c r="A245" s="7">
        <v>846</v>
      </c>
      <c r="B245" s="7">
        <v>1</v>
      </c>
      <c r="C245" t="s">
        <v>296</v>
      </c>
      <c r="D245" s="7">
        <v>614</v>
      </c>
      <c r="E245" s="7">
        <v>678.19999999999993</v>
      </c>
      <c r="F245" s="7">
        <v>595</v>
      </c>
      <c r="G245" s="87">
        <v>659.19999999999993</v>
      </c>
      <c r="H245" s="7">
        <v>4705370</v>
      </c>
      <c r="I245" s="7">
        <v>18421</v>
      </c>
      <c r="J245" s="7">
        <v>593492</v>
      </c>
      <c r="K245" s="7">
        <v>15546</v>
      </c>
      <c r="L245" s="7">
        <v>112363</v>
      </c>
      <c r="M245" s="7">
        <v>157078</v>
      </c>
      <c r="N245" s="7">
        <v>231748</v>
      </c>
      <c r="O245" s="7">
        <v>157082</v>
      </c>
      <c r="P245" s="7">
        <v>89030</v>
      </c>
      <c r="Q245" s="7">
        <v>8570</v>
      </c>
      <c r="R245" s="7">
        <v>0</v>
      </c>
      <c r="S245" s="7">
        <v>0</v>
      </c>
      <c r="T245" s="7">
        <v>0</v>
      </c>
      <c r="U245" s="7">
        <v>0</v>
      </c>
      <c r="V245" s="7">
        <v>0</v>
      </c>
      <c r="W245" s="7">
        <v>444464</v>
      </c>
      <c r="X245" s="7">
        <v>0</v>
      </c>
      <c r="Y245" s="7">
        <v>45177</v>
      </c>
      <c r="Z245" s="7">
        <v>45466</v>
      </c>
      <c r="AA245" s="95">
        <v>475958</v>
      </c>
      <c r="AB245" s="7">
        <v>7101068</v>
      </c>
      <c r="AC245" s="7">
        <v>0</v>
      </c>
      <c r="AD245" s="7">
        <v>108312</v>
      </c>
      <c r="AE245" s="7">
        <v>81109</v>
      </c>
      <c r="AF245" s="7">
        <v>0</v>
      </c>
      <c r="AG245" s="7">
        <v>389713</v>
      </c>
      <c r="AH245" s="7">
        <v>0</v>
      </c>
      <c r="AI245" s="95">
        <v>368199</v>
      </c>
      <c r="AJ245" s="7">
        <v>938181</v>
      </c>
      <c r="AL245" s="17">
        <f t="shared" si="3"/>
        <v>2395698</v>
      </c>
    </row>
    <row r="246" spans="1:38" x14ac:dyDescent="0.25">
      <c r="A246" s="7">
        <v>850</v>
      </c>
      <c r="B246" s="7">
        <v>1</v>
      </c>
      <c r="C246" t="s">
        <v>297</v>
      </c>
      <c r="D246" s="7">
        <v>184</v>
      </c>
      <c r="E246" s="7">
        <v>203.39999999999998</v>
      </c>
      <c r="F246" s="7">
        <v>302</v>
      </c>
      <c r="G246" s="87">
        <v>331.2</v>
      </c>
      <c r="H246" s="7">
        <v>2364106</v>
      </c>
      <c r="I246" s="7">
        <v>0</v>
      </c>
      <c r="J246" s="7">
        <v>191427</v>
      </c>
      <c r="K246" s="7">
        <v>14080</v>
      </c>
      <c r="L246" s="7">
        <v>118013</v>
      </c>
      <c r="M246" s="7">
        <v>35891</v>
      </c>
      <c r="N246" s="7">
        <v>149694</v>
      </c>
      <c r="O246" s="7">
        <v>64793</v>
      </c>
      <c r="P246" s="7">
        <v>51331.25</v>
      </c>
      <c r="Q246" s="7">
        <v>4306</v>
      </c>
      <c r="R246" s="7">
        <v>0</v>
      </c>
      <c r="S246" s="7">
        <v>0</v>
      </c>
      <c r="T246" s="7">
        <v>0</v>
      </c>
      <c r="U246" s="7">
        <v>0</v>
      </c>
      <c r="V246" s="7">
        <v>0</v>
      </c>
      <c r="W246" s="7">
        <v>86148</v>
      </c>
      <c r="X246" s="7">
        <v>0</v>
      </c>
      <c r="Y246" s="7">
        <v>11594</v>
      </c>
      <c r="Z246" s="7">
        <v>18368</v>
      </c>
      <c r="AA246" s="95">
        <v>98220</v>
      </c>
      <c r="AB246" s="7">
        <v>3209111.25</v>
      </c>
      <c r="AC246" s="7">
        <v>0</v>
      </c>
      <c r="AD246" s="7">
        <v>28551</v>
      </c>
      <c r="AE246" s="7">
        <v>41019</v>
      </c>
      <c r="AF246" s="7">
        <v>0</v>
      </c>
      <c r="AG246" s="7">
        <v>20165</v>
      </c>
      <c r="AH246" s="7">
        <v>0</v>
      </c>
      <c r="AI246" s="95">
        <v>54736</v>
      </c>
      <c r="AJ246" s="7">
        <v>135751</v>
      </c>
      <c r="AL246" s="17">
        <f t="shared" si="3"/>
        <v>845005.25</v>
      </c>
    </row>
    <row r="247" spans="1:38" x14ac:dyDescent="0.25">
      <c r="A247" s="7">
        <v>852</v>
      </c>
      <c r="B247" s="7">
        <v>1</v>
      </c>
      <c r="C247" t="s">
        <v>623</v>
      </c>
      <c r="D247" s="7">
        <v>83.6</v>
      </c>
      <c r="E247" s="7">
        <v>90.8</v>
      </c>
      <c r="F247" s="7">
        <v>123.6</v>
      </c>
      <c r="G247" s="87">
        <v>133.6</v>
      </c>
      <c r="H247" s="7">
        <v>953637</v>
      </c>
      <c r="I247" s="7">
        <v>0</v>
      </c>
      <c r="J247" s="7">
        <v>90769</v>
      </c>
      <c r="K247" s="7">
        <v>14511</v>
      </c>
      <c r="L247" s="7">
        <v>62564</v>
      </c>
      <c r="M247" s="7">
        <v>131059</v>
      </c>
      <c r="N247" s="7">
        <v>99692</v>
      </c>
      <c r="O247" s="7">
        <v>31935</v>
      </c>
      <c r="P247" s="7">
        <v>6680</v>
      </c>
      <c r="Q247" s="7">
        <v>1737</v>
      </c>
      <c r="R247" s="7">
        <v>0</v>
      </c>
      <c r="S247" s="7">
        <v>0</v>
      </c>
      <c r="T247" s="7">
        <v>0</v>
      </c>
      <c r="U247" s="7">
        <v>0</v>
      </c>
      <c r="V247" s="7">
        <v>0</v>
      </c>
      <c r="W247" s="7">
        <v>311162</v>
      </c>
      <c r="X247" s="7">
        <v>0</v>
      </c>
      <c r="Y247" s="7">
        <v>0</v>
      </c>
      <c r="Z247" s="7">
        <v>10906</v>
      </c>
      <c r="AA247" s="95">
        <v>93251</v>
      </c>
      <c r="AB247" s="7">
        <v>1811378</v>
      </c>
      <c r="AC247" s="7">
        <v>0</v>
      </c>
      <c r="AD247" s="7">
        <v>31935</v>
      </c>
      <c r="AE247" s="7">
        <v>6680</v>
      </c>
      <c r="AF247" s="7">
        <v>0</v>
      </c>
      <c r="AG247" s="7">
        <v>113479.37</v>
      </c>
      <c r="AH247" s="7">
        <v>0</v>
      </c>
      <c r="AI247" s="95">
        <v>59003</v>
      </c>
      <c r="AJ247" s="7">
        <v>234514.37</v>
      </c>
      <c r="AL247" s="17">
        <f t="shared" si="3"/>
        <v>857741</v>
      </c>
    </row>
    <row r="248" spans="1:38" x14ac:dyDescent="0.25">
      <c r="A248" s="7">
        <v>857</v>
      </c>
      <c r="B248" s="7">
        <v>1</v>
      </c>
      <c r="C248" t="s">
        <v>624</v>
      </c>
      <c r="D248" s="7">
        <v>498</v>
      </c>
      <c r="E248" s="7">
        <v>557.19999999999993</v>
      </c>
      <c r="F248" s="7">
        <v>549</v>
      </c>
      <c r="G248" s="87">
        <v>608.4</v>
      </c>
      <c r="H248" s="7">
        <v>4342759</v>
      </c>
      <c r="I248" s="7">
        <v>0</v>
      </c>
      <c r="J248" s="7">
        <v>406726</v>
      </c>
      <c r="K248" s="7">
        <v>15281</v>
      </c>
      <c r="L248" s="7">
        <v>121218</v>
      </c>
      <c r="M248" s="7">
        <v>0</v>
      </c>
      <c r="N248" s="7">
        <v>156082</v>
      </c>
      <c r="O248" s="7">
        <v>143604</v>
      </c>
      <c r="P248" s="7">
        <v>100128.75</v>
      </c>
      <c r="Q248" s="7">
        <v>7909</v>
      </c>
      <c r="R248" s="7">
        <v>5360</v>
      </c>
      <c r="S248" s="7">
        <v>0</v>
      </c>
      <c r="T248" s="7">
        <v>0</v>
      </c>
      <c r="U248" s="7">
        <v>0</v>
      </c>
      <c r="V248" s="7">
        <v>0</v>
      </c>
      <c r="W248" s="7">
        <v>31588</v>
      </c>
      <c r="X248" s="7">
        <v>0</v>
      </c>
      <c r="Y248" s="7">
        <v>67566</v>
      </c>
      <c r="Z248" s="7">
        <v>49316</v>
      </c>
      <c r="AA248" s="95">
        <v>394435</v>
      </c>
      <c r="AB248" s="7">
        <v>5888019.75</v>
      </c>
      <c r="AC248" s="7">
        <v>0</v>
      </c>
      <c r="AD248" s="7">
        <v>68799</v>
      </c>
      <c r="AE248" s="7">
        <v>100128.75</v>
      </c>
      <c r="AF248" s="7">
        <v>5360</v>
      </c>
      <c r="AG248" s="7">
        <v>31182</v>
      </c>
      <c r="AH248" s="7">
        <v>0</v>
      </c>
      <c r="AI248" s="95">
        <v>362634</v>
      </c>
      <c r="AJ248" s="7">
        <v>579521.75</v>
      </c>
      <c r="AL248" s="17">
        <f t="shared" si="3"/>
        <v>1545260.75</v>
      </c>
    </row>
    <row r="249" spans="1:38" x14ac:dyDescent="0.25">
      <c r="A249" s="7">
        <v>858</v>
      </c>
      <c r="B249" s="7">
        <v>1</v>
      </c>
      <c r="C249" t="s">
        <v>300</v>
      </c>
      <c r="D249" s="7">
        <v>1053</v>
      </c>
      <c r="E249" s="7">
        <v>1143.3999999999999</v>
      </c>
      <c r="F249" s="7">
        <v>1062</v>
      </c>
      <c r="G249" s="87">
        <v>1156.8</v>
      </c>
      <c r="H249" s="7">
        <v>8257238</v>
      </c>
      <c r="I249" s="7">
        <v>0</v>
      </c>
      <c r="J249" s="7">
        <v>379704</v>
      </c>
      <c r="K249" s="7">
        <v>31663</v>
      </c>
      <c r="L249" s="7">
        <v>0</v>
      </c>
      <c r="M249" s="7">
        <v>0</v>
      </c>
      <c r="N249" s="7">
        <v>193951</v>
      </c>
      <c r="O249" s="7">
        <v>263073</v>
      </c>
      <c r="P249" s="7">
        <v>193197.5</v>
      </c>
      <c r="Q249" s="7">
        <v>15038</v>
      </c>
      <c r="R249" s="7">
        <v>11776</v>
      </c>
      <c r="S249" s="7">
        <v>0</v>
      </c>
      <c r="T249" s="7">
        <v>0</v>
      </c>
      <c r="U249" s="7">
        <v>0</v>
      </c>
      <c r="V249" s="7">
        <v>0</v>
      </c>
      <c r="W249" s="7">
        <v>0</v>
      </c>
      <c r="X249" s="7">
        <v>0</v>
      </c>
      <c r="Y249" s="7">
        <v>0</v>
      </c>
      <c r="Z249" s="7">
        <v>76879</v>
      </c>
      <c r="AA249" s="95">
        <v>837523</v>
      </c>
      <c r="AB249" s="7">
        <v>10260042.5</v>
      </c>
      <c r="AC249" s="7">
        <v>0</v>
      </c>
      <c r="AD249" s="7">
        <v>87890</v>
      </c>
      <c r="AE249" s="7">
        <v>173166</v>
      </c>
      <c r="AF249" s="7">
        <v>10555</v>
      </c>
      <c r="AG249" s="7">
        <v>0</v>
      </c>
      <c r="AH249" s="7">
        <v>0</v>
      </c>
      <c r="AI249" s="95">
        <v>643253</v>
      </c>
      <c r="AJ249" s="7">
        <v>891512</v>
      </c>
      <c r="AL249" s="17">
        <f t="shared" si="3"/>
        <v>2002804.5</v>
      </c>
    </row>
    <row r="250" spans="1:38" x14ac:dyDescent="0.25">
      <c r="A250" s="7">
        <v>861</v>
      </c>
      <c r="B250" s="7">
        <v>1</v>
      </c>
      <c r="C250" t="s">
        <v>301</v>
      </c>
      <c r="D250" s="7">
        <v>2859</v>
      </c>
      <c r="E250" s="7">
        <v>3126.8</v>
      </c>
      <c r="F250" s="7">
        <v>2216</v>
      </c>
      <c r="G250" s="87">
        <v>2438.8000000000002</v>
      </c>
      <c r="H250" s="7">
        <v>17408154</v>
      </c>
      <c r="I250" s="7">
        <v>73685</v>
      </c>
      <c r="J250" s="7">
        <v>2412139</v>
      </c>
      <c r="K250" s="7">
        <v>45922</v>
      </c>
      <c r="L250" s="7">
        <v>0</v>
      </c>
      <c r="M250" s="7">
        <v>0</v>
      </c>
      <c r="N250" s="7">
        <v>524546.39933943388</v>
      </c>
      <c r="O250" s="7">
        <v>564000</v>
      </c>
      <c r="P250" s="7">
        <v>261991.25</v>
      </c>
      <c r="Q250" s="7">
        <v>31704</v>
      </c>
      <c r="R250" s="7">
        <v>50800</v>
      </c>
      <c r="S250" s="7">
        <v>0</v>
      </c>
      <c r="T250" s="7">
        <v>0</v>
      </c>
      <c r="U250" s="7">
        <v>180050</v>
      </c>
      <c r="V250" s="7">
        <v>-8566</v>
      </c>
      <c r="W250" s="7">
        <v>2994042</v>
      </c>
      <c r="X250" s="7">
        <v>0</v>
      </c>
      <c r="Y250" s="7">
        <v>190705</v>
      </c>
      <c r="Z250" s="7">
        <v>216242</v>
      </c>
      <c r="AA250" s="95">
        <v>1705165</v>
      </c>
      <c r="AB250" s="7">
        <v>26633644.017656505</v>
      </c>
      <c r="AC250" s="7">
        <v>0</v>
      </c>
      <c r="AD250" s="7">
        <v>405747</v>
      </c>
      <c r="AE250" s="7">
        <v>261991.25</v>
      </c>
      <c r="AF250" s="7">
        <v>50800</v>
      </c>
      <c r="AG250" s="7">
        <v>2994042</v>
      </c>
      <c r="AH250" s="7">
        <v>0</v>
      </c>
      <c r="AI250" s="95">
        <v>1705165</v>
      </c>
      <c r="AJ250" s="7">
        <v>5478271.25</v>
      </c>
      <c r="AL250" s="17">
        <f t="shared" si="3"/>
        <v>9225490.0176565051</v>
      </c>
    </row>
    <row r="251" spans="1:38" x14ac:dyDescent="0.25">
      <c r="A251" s="7">
        <v>876</v>
      </c>
      <c r="B251" s="7">
        <v>1</v>
      </c>
      <c r="C251" t="s">
        <v>302</v>
      </c>
      <c r="D251" s="7">
        <v>1756</v>
      </c>
      <c r="E251" s="7">
        <v>1931.4</v>
      </c>
      <c r="F251" s="7">
        <v>2029</v>
      </c>
      <c r="G251" s="87">
        <v>2218.6</v>
      </c>
      <c r="H251" s="7">
        <v>15836367</v>
      </c>
      <c r="I251" s="7">
        <v>42983</v>
      </c>
      <c r="J251" s="7">
        <v>550470</v>
      </c>
      <c r="K251" s="7">
        <v>14150</v>
      </c>
      <c r="L251" s="7">
        <v>0</v>
      </c>
      <c r="M251" s="7">
        <v>0</v>
      </c>
      <c r="N251" s="7">
        <v>302010</v>
      </c>
      <c r="O251" s="7">
        <v>481834</v>
      </c>
      <c r="P251" s="7">
        <v>362067.5</v>
      </c>
      <c r="Q251" s="7">
        <v>28842</v>
      </c>
      <c r="R251" s="7">
        <v>23096</v>
      </c>
      <c r="S251" s="7">
        <v>0</v>
      </c>
      <c r="T251" s="7">
        <v>0</v>
      </c>
      <c r="U251" s="7">
        <v>0</v>
      </c>
      <c r="V251" s="7">
        <v>0</v>
      </c>
      <c r="W251" s="7">
        <v>175336</v>
      </c>
      <c r="X251" s="7">
        <v>0</v>
      </c>
      <c r="Y251" s="7">
        <v>0</v>
      </c>
      <c r="Z251" s="7">
        <v>143643</v>
      </c>
      <c r="AA251" s="95">
        <v>1606266</v>
      </c>
      <c r="AB251" s="7">
        <v>19567064.5</v>
      </c>
      <c r="AC251" s="7">
        <v>0</v>
      </c>
      <c r="AD251" s="7">
        <v>221592</v>
      </c>
      <c r="AE251" s="7">
        <v>362067.5</v>
      </c>
      <c r="AF251" s="7">
        <v>23096</v>
      </c>
      <c r="AG251" s="7">
        <v>129052</v>
      </c>
      <c r="AH251" s="7">
        <v>0</v>
      </c>
      <c r="AI251" s="95">
        <v>1572479</v>
      </c>
      <c r="AJ251" s="7">
        <v>2204114.5</v>
      </c>
      <c r="AL251" s="17">
        <f t="shared" si="3"/>
        <v>3730697.5</v>
      </c>
    </row>
    <row r="252" spans="1:38" x14ac:dyDescent="0.25">
      <c r="A252" s="7">
        <v>877</v>
      </c>
      <c r="B252" s="7">
        <v>1</v>
      </c>
      <c r="C252" t="s">
        <v>303</v>
      </c>
      <c r="D252" s="7">
        <v>6122</v>
      </c>
      <c r="E252" s="7">
        <v>6707.6</v>
      </c>
      <c r="F252" s="7">
        <v>5245</v>
      </c>
      <c r="G252" s="87">
        <v>5753.6</v>
      </c>
      <c r="H252" s="7">
        <v>41069197</v>
      </c>
      <c r="I252" s="7">
        <v>501466</v>
      </c>
      <c r="J252" s="7">
        <v>1828537</v>
      </c>
      <c r="K252" s="7">
        <v>47555</v>
      </c>
      <c r="L252" s="7">
        <v>0</v>
      </c>
      <c r="M252" s="7">
        <v>0</v>
      </c>
      <c r="N252" s="7">
        <v>410202.76696196012</v>
      </c>
      <c r="O252" s="7">
        <v>1287756</v>
      </c>
      <c r="P252" s="7">
        <v>752947.5</v>
      </c>
      <c r="Q252" s="7">
        <v>74797</v>
      </c>
      <c r="R252" s="7">
        <v>65418</v>
      </c>
      <c r="S252" s="7">
        <v>0</v>
      </c>
      <c r="T252" s="7">
        <v>0</v>
      </c>
      <c r="U252" s="7">
        <v>0</v>
      </c>
      <c r="V252" s="7">
        <v>0</v>
      </c>
      <c r="W252" s="7">
        <v>4315200</v>
      </c>
      <c r="X252" s="7">
        <v>0</v>
      </c>
      <c r="Y252" s="7">
        <v>124338</v>
      </c>
      <c r="Z252" s="7">
        <v>451166</v>
      </c>
      <c r="AA252" s="95">
        <v>4048463</v>
      </c>
      <c r="AB252" s="7">
        <v>55093759.178820223</v>
      </c>
      <c r="AC252" s="7">
        <v>0</v>
      </c>
      <c r="AD252" s="7">
        <v>465053</v>
      </c>
      <c r="AE252" s="7">
        <v>752947.5</v>
      </c>
      <c r="AF252" s="7">
        <v>65418</v>
      </c>
      <c r="AG252" s="7">
        <v>4288183.87</v>
      </c>
      <c r="AH252" s="7">
        <v>0</v>
      </c>
      <c r="AI252" s="95">
        <v>3765810</v>
      </c>
      <c r="AJ252" s="7">
        <v>9136922.370000001</v>
      </c>
      <c r="AL252" s="17">
        <f t="shared" si="3"/>
        <v>14024562.178820223</v>
      </c>
    </row>
    <row r="253" spans="1:38" x14ac:dyDescent="0.25">
      <c r="A253" s="7">
        <v>879</v>
      </c>
      <c r="B253" s="7">
        <v>1</v>
      </c>
      <c r="C253" t="s">
        <v>304</v>
      </c>
      <c r="D253" s="7">
        <v>2009</v>
      </c>
      <c r="E253" s="7">
        <v>2213.4</v>
      </c>
      <c r="F253" s="7">
        <v>2374</v>
      </c>
      <c r="G253" s="87">
        <v>2608.4</v>
      </c>
      <c r="H253" s="7">
        <v>18618759</v>
      </c>
      <c r="I253" s="7">
        <v>20468</v>
      </c>
      <c r="J253" s="7">
        <v>147712</v>
      </c>
      <c r="K253" s="7">
        <v>15939</v>
      </c>
      <c r="L253" s="7">
        <v>0</v>
      </c>
      <c r="M253" s="7">
        <v>0</v>
      </c>
      <c r="N253" s="7">
        <v>231448.8543408626</v>
      </c>
      <c r="O253" s="7">
        <v>576271</v>
      </c>
      <c r="P253" s="7">
        <v>361042.5</v>
      </c>
      <c r="Q253" s="7">
        <v>33909</v>
      </c>
      <c r="R253" s="7">
        <v>0</v>
      </c>
      <c r="S253" s="7">
        <v>0</v>
      </c>
      <c r="T253" s="7">
        <v>0</v>
      </c>
      <c r="U253" s="7">
        <v>0</v>
      </c>
      <c r="V253" s="7">
        <v>0</v>
      </c>
      <c r="W253" s="7">
        <v>1576673</v>
      </c>
      <c r="X253" s="7">
        <v>0</v>
      </c>
      <c r="Y253" s="7">
        <v>18391</v>
      </c>
      <c r="Z253" s="7">
        <v>182969</v>
      </c>
      <c r="AA253" s="95">
        <v>1888916</v>
      </c>
      <c r="AB253" s="7">
        <v>23669893.86425725</v>
      </c>
      <c r="AC253" s="7">
        <v>0</v>
      </c>
      <c r="AD253" s="7">
        <v>202032</v>
      </c>
      <c r="AE253" s="7">
        <v>361042.5</v>
      </c>
      <c r="AF253" s="7">
        <v>0</v>
      </c>
      <c r="AG253" s="7">
        <v>1576673</v>
      </c>
      <c r="AH253" s="7">
        <v>0</v>
      </c>
      <c r="AI253" s="95">
        <v>1888916</v>
      </c>
      <c r="AJ253" s="7">
        <v>3939536.5</v>
      </c>
      <c r="AL253" s="17">
        <f t="shared" si="3"/>
        <v>5051134.86425725</v>
      </c>
    </row>
    <row r="254" spans="1:38" x14ac:dyDescent="0.25">
      <c r="A254" s="7">
        <v>881</v>
      </c>
      <c r="B254" s="7">
        <v>1</v>
      </c>
      <c r="C254" t="s">
        <v>305</v>
      </c>
      <c r="D254" s="7">
        <v>758</v>
      </c>
      <c r="E254" s="7">
        <v>828.4</v>
      </c>
      <c r="F254" s="7">
        <v>767</v>
      </c>
      <c r="G254" s="87">
        <v>839.59999999999991</v>
      </c>
      <c r="H254" s="7">
        <v>5993065</v>
      </c>
      <c r="I254" s="7">
        <v>22515</v>
      </c>
      <c r="J254" s="7">
        <v>214040</v>
      </c>
      <c r="K254" s="7">
        <v>14107</v>
      </c>
      <c r="L254" s="7">
        <v>57283</v>
      </c>
      <c r="M254" s="7">
        <v>0</v>
      </c>
      <c r="N254" s="7">
        <v>114159</v>
      </c>
      <c r="O254" s="7">
        <v>189079</v>
      </c>
      <c r="P254" s="7">
        <v>111661.25</v>
      </c>
      <c r="Q254" s="7">
        <v>10915</v>
      </c>
      <c r="R254" s="7">
        <v>0</v>
      </c>
      <c r="S254" s="7">
        <v>0</v>
      </c>
      <c r="T254" s="7">
        <v>0</v>
      </c>
      <c r="U254" s="7">
        <v>0</v>
      </c>
      <c r="V254" s="7">
        <v>0</v>
      </c>
      <c r="W254" s="7">
        <v>602111</v>
      </c>
      <c r="X254" s="7">
        <v>0</v>
      </c>
      <c r="Y254" s="7">
        <v>0</v>
      </c>
      <c r="Z254" s="7">
        <v>54540</v>
      </c>
      <c r="AA254" s="95">
        <v>609608</v>
      </c>
      <c r="AB254" s="7">
        <v>7991345.25</v>
      </c>
      <c r="AC254" s="7">
        <v>0</v>
      </c>
      <c r="AD254" s="7">
        <v>79521</v>
      </c>
      <c r="AE254" s="7">
        <v>111661.25</v>
      </c>
      <c r="AF254" s="7">
        <v>0</v>
      </c>
      <c r="AG254" s="7">
        <v>573184.69999999995</v>
      </c>
      <c r="AH254" s="7">
        <v>0</v>
      </c>
      <c r="AI254" s="95">
        <v>593939</v>
      </c>
      <c r="AJ254" s="7">
        <v>1319456.95</v>
      </c>
      <c r="AL254" s="17">
        <f t="shared" si="3"/>
        <v>1998280.25</v>
      </c>
    </row>
    <row r="255" spans="1:38" x14ac:dyDescent="0.25">
      <c r="A255" s="7">
        <v>882</v>
      </c>
      <c r="B255" s="7">
        <v>1</v>
      </c>
      <c r="C255" t="s">
        <v>306</v>
      </c>
      <c r="D255" s="7">
        <v>4237</v>
      </c>
      <c r="E255" s="7">
        <v>4638.2</v>
      </c>
      <c r="F255" s="7">
        <v>4129</v>
      </c>
      <c r="G255" s="87">
        <v>4530.4000000000005</v>
      </c>
      <c r="H255" s="7">
        <v>32337995</v>
      </c>
      <c r="I255" s="7">
        <v>214914</v>
      </c>
      <c r="J255" s="7">
        <v>1917794</v>
      </c>
      <c r="K255" s="7">
        <v>67722</v>
      </c>
      <c r="L255" s="7">
        <v>0</v>
      </c>
      <c r="M255" s="7">
        <v>0</v>
      </c>
      <c r="N255" s="7">
        <v>285473</v>
      </c>
      <c r="O255" s="7">
        <v>1022229</v>
      </c>
      <c r="P255" s="7">
        <v>616701.25</v>
      </c>
      <c r="Q255" s="7">
        <v>58895</v>
      </c>
      <c r="R255" s="7">
        <v>29719</v>
      </c>
      <c r="S255" s="7">
        <v>0</v>
      </c>
      <c r="T255" s="7">
        <v>0</v>
      </c>
      <c r="U255" s="7">
        <v>0</v>
      </c>
      <c r="V255" s="7">
        <v>0</v>
      </c>
      <c r="W255" s="7">
        <v>2924373</v>
      </c>
      <c r="X255" s="7">
        <v>0</v>
      </c>
      <c r="Y255" s="7">
        <v>75162</v>
      </c>
      <c r="Z255" s="7">
        <v>360714</v>
      </c>
      <c r="AA255" s="95">
        <v>3265385</v>
      </c>
      <c r="AB255" s="7">
        <v>43191701.25</v>
      </c>
      <c r="AC255" s="7">
        <v>0</v>
      </c>
      <c r="AD255" s="7">
        <v>448988</v>
      </c>
      <c r="AE255" s="7">
        <v>616701.25</v>
      </c>
      <c r="AF255" s="7">
        <v>29719</v>
      </c>
      <c r="AG255" s="7">
        <v>2896577.34</v>
      </c>
      <c r="AH255" s="7">
        <v>0</v>
      </c>
      <c r="AI255" s="95">
        <v>3148562</v>
      </c>
      <c r="AJ255" s="7">
        <v>6969429.5899999999</v>
      </c>
      <c r="AL255" s="17">
        <f t="shared" si="3"/>
        <v>10853706.25</v>
      </c>
    </row>
    <row r="256" spans="1:38" x14ac:dyDescent="0.25">
      <c r="A256" s="7">
        <v>883</v>
      </c>
      <c r="B256" s="7">
        <v>1</v>
      </c>
      <c r="C256" t="s">
        <v>307</v>
      </c>
      <c r="D256" s="7">
        <v>1581</v>
      </c>
      <c r="E256" s="7">
        <v>1732.6000000000001</v>
      </c>
      <c r="F256" s="7">
        <v>1601</v>
      </c>
      <c r="G256" s="87">
        <v>1751.6</v>
      </c>
      <c r="H256" s="7">
        <v>12502921</v>
      </c>
      <c r="I256" s="7">
        <v>30702</v>
      </c>
      <c r="J256" s="7">
        <v>629963</v>
      </c>
      <c r="K256" s="7">
        <v>34486</v>
      </c>
      <c r="L256" s="7">
        <v>0</v>
      </c>
      <c r="M256" s="7">
        <v>0</v>
      </c>
      <c r="N256" s="7">
        <v>225507.884425</v>
      </c>
      <c r="O256" s="7">
        <v>389824</v>
      </c>
      <c r="P256" s="7">
        <v>216653.75</v>
      </c>
      <c r="Q256" s="7">
        <v>22771</v>
      </c>
      <c r="R256" s="7">
        <v>48747</v>
      </c>
      <c r="S256" s="7">
        <v>0</v>
      </c>
      <c r="T256" s="7">
        <v>0</v>
      </c>
      <c r="U256" s="7">
        <v>0</v>
      </c>
      <c r="V256" s="7">
        <v>0</v>
      </c>
      <c r="W256" s="7">
        <v>1546102</v>
      </c>
      <c r="X256" s="7">
        <v>0</v>
      </c>
      <c r="Y256" s="7">
        <v>0</v>
      </c>
      <c r="Z256" s="7">
        <v>117344</v>
      </c>
      <c r="AA256" s="95">
        <v>1262801</v>
      </c>
      <c r="AB256" s="7">
        <v>16990051.689901002</v>
      </c>
      <c r="AC256" s="7">
        <v>0</v>
      </c>
      <c r="AD256" s="7">
        <v>157672</v>
      </c>
      <c r="AE256" s="7">
        <v>216653.75</v>
      </c>
      <c r="AF256" s="7">
        <v>48747</v>
      </c>
      <c r="AG256" s="7">
        <v>1544255.16</v>
      </c>
      <c r="AH256" s="7">
        <v>0</v>
      </c>
      <c r="AI256" s="95">
        <v>1262801</v>
      </c>
      <c r="AJ256" s="7">
        <v>3166038.91</v>
      </c>
      <c r="AL256" s="17">
        <f t="shared" si="3"/>
        <v>4487130.6899010018</v>
      </c>
    </row>
    <row r="257" spans="1:38" x14ac:dyDescent="0.25">
      <c r="A257" s="7">
        <v>885</v>
      </c>
      <c r="B257" s="7">
        <v>1</v>
      </c>
      <c r="C257" t="s">
        <v>308</v>
      </c>
      <c r="D257" s="7">
        <v>5915</v>
      </c>
      <c r="E257" s="7">
        <v>6493.2</v>
      </c>
      <c r="F257" s="7">
        <v>6593</v>
      </c>
      <c r="G257" s="87">
        <v>7251.0000000000009</v>
      </c>
      <c r="H257" s="7">
        <v>51757638</v>
      </c>
      <c r="I257" s="7">
        <v>73685</v>
      </c>
      <c r="J257" s="7">
        <v>902773</v>
      </c>
      <c r="K257" s="7">
        <v>58469</v>
      </c>
      <c r="L257" s="7">
        <v>0</v>
      </c>
      <c r="M257" s="7">
        <v>0</v>
      </c>
      <c r="N257" s="7">
        <v>68149</v>
      </c>
      <c r="O257" s="7">
        <v>1540466</v>
      </c>
      <c r="P257" s="7">
        <v>1214312.5</v>
      </c>
      <c r="Q257" s="7">
        <v>94263</v>
      </c>
      <c r="R257" s="7">
        <v>4786</v>
      </c>
      <c r="S257" s="7">
        <v>0</v>
      </c>
      <c r="T257" s="7">
        <v>0</v>
      </c>
      <c r="U257" s="7">
        <v>0</v>
      </c>
      <c r="V257" s="7">
        <v>0</v>
      </c>
      <c r="W257" s="7">
        <v>0</v>
      </c>
      <c r="X257" s="7">
        <v>0</v>
      </c>
      <c r="Y257" s="7">
        <v>0</v>
      </c>
      <c r="Z257" s="7">
        <v>675861</v>
      </c>
      <c r="AA257" s="95">
        <v>5275209</v>
      </c>
      <c r="AB257" s="7">
        <v>61640126.5</v>
      </c>
      <c r="AC257" s="7">
        <v>0</v>
      </c>
      <c r="AD257" s="7">
        <v>287656</v>
      </c>
      <c r="AE257" s="7">
        <v>994290</v>
      </c>
      <c r="AF257" s="7">
        <v>3919</v>
      </c>
      <c r="AG257" s="7">
        <v>0</v>
      </c>
      <c r="AH257" s="7">
        <v>0</v>
      </c>
      <c r="AI257" s="95">
        <v>4034815</v>
      </c>
      <c r="AJ257" s="7">
        <v>4835490</v>
      </c>
      <c r="AL257" s="17">
        <f t="shared" si="3"/>
        <v>9882488.5</v>
      </c>
    </row>
    <row r="258" spans="1:38" x14ac:dyDescent="0.25">
      <c r="A258" s="7">
        <v>891</v>
      </c>
      <c r="B258" s="7">
        <v>1</v>
      </c>
      <c r="C258" t="s">
        <v>309</v>
      </c>
      <c r="D258" s="7">
        <v>545</v>
      </c>
      <c r="E258" s="7">
        <v>601.6</v>
      </c>
      <c r="F258" s="7">
        <v>605</v>
      </c>
      <c r="G258" s="87">
        <v>666.6</v>
      </c>
      <c r="H258" s="7">
        <v>4758191</v>
      </c>
      <c r="I258" s="7">
        <v>0</v>
      </c>
      <c r="J258" s="7">
        <v>441119</v>
      </c>
      <c r="K258" s="7">
        <v>14084</v>
      </c>
      <c r="L258" s="7">
        <v>110829</v>
      </c>
      <c r="M258" s="7">
        <v>235228</v>
      </c>
      <c r="N258" s="7">
        <v>248325</v>
      </c>
      <c r="O258" s="7">
        <v>158693</v>
      </c>
      <c r="P258" s="7">
        <v>89972.5</v>
      </c>
      <c r="Q258" s="7">
        <v>8666</v>
      </c>
      <c r="R258" s="7">
        <v>0</v>
      </c>
      <c r="S258" s="7">
        <v>0</v>
      </c>
      <c r="T258" s="7">
        <v>0</v>
      </c>
      <c r="U258" s="7">
        <v>0</v>
      </c>
      <c r="V258" s="7">
        <v>0</v>
      </c>
      <c r="W258" s="7">
        <v>450622</v>
      </c>
      <c r="X258" s="7">
        <v>0</v>
      </c>
      <c r="Y258" s="7">
        <v>0</v>
      </c>
      <c r="Z258" s="7">
        <v>37410</v>
      </c>
      <c r="AA258" s="95">
        <v>482763</v>
      </c>
      <c r="AB258" s="7">
        <v>7035757.5</v>
      </c>
      <c r="AC258" s="7">
        <v>0</v>
      </c>
      <c r="AD258" s="7">
        <v>87760</v>
      </c>
      <c r="AE258" s="7">
        <v>54805</v>
      </c>
      <c r="AF258" s="7">
        <v>0</v>
      </c>
      <c r="AG258" s="7">
        <v>311991</v>
      </c>
      <c r="AH258" s="7">
        <v>0</v>
      </c>
      <c r="AI258" s="95">
        <v>264975</v>
      </c>
      <c r="AJ258" s="7">
        <v>697317</v>
      </c>
      <c r="AL258" s="17">
        <f t="shared" si="3"/>
        <v>2277566.5</v>
      </c>
    </row>
    <row r="259" spans="1:38" x14ac:dyDescent="0.25">
      <c r="A259" s="7">
        <v>911</v>
      </c>
      <c r="B259" s="7">
        <v>1</v>
      </c>
      <c r="C259" t="s">
        <v>310</v>
      </c>
      <c r="D259" s="7">
        <v>5507</v>
      </c>
      <c r="E259" s="7">
        <v>6016.9999999999991</v>
      </c>
      <c r="F259" s="7">
        <v>4921</v>
      </c>
      <c r="G259" s="87">
        <v>5417.2</v>
      </c>
      <c r="H259" s="7">
        <v>38667974</v>
      </c>
      <c r="I259" s="7">
        <v>337722</v>
      </c>
      <c r="J259" s="7">
        <v>2845888</v>
      </c>
      <c r="K259" s="7">
        <v>43866</v>
      </c>
      <c r="L259" s="7">
        <v>0</v>
      </c>
      <c r="M259" s="7">
        <v>0</v>
      </c>
      <c r="N259" s="7">
        <v>621337.12009124772</v>
      </c>
      <c r="O259" s="7">
        <v>1238333</v>
      </c>
      <c r="P259" s="7">
        <v>726518.75</v>
      </c>
      <c r="Q259" s="7">
        <v>70424</v>
      </c>
      <c r="R259" s="7">
        <v>42633</v>
      </c>
      <c r="S259" s="7">
        <v>0</v>
      </c>
      <c r="T259" s="7">
        <v>0</v>
      </c>
      <c r="U259" s="7">
        <v>155615</v>
      </c>
      <c r="V259" s="7">
        <v>0</v>
      </c>
      <c r="W259" s="7">
        <v>3716199</v>
      </c>
      <c r="X259" s="7">
        <v>0</v>
      </c>
      <c r="Y259" s="7">
        <v>105947</v>
      </c>
      <c r="Z259" s="7">
        <v>318134</v>
      </c>
      <c r="AA259" s="95">
        <v>3855590</v>
      </c>
      <c r="AB259" s="7">
        <v>52785816.612447448</v>
      </c>
      <c r="AC259" s="7">
        <v>0</v>
      </c>
      <c r="AD259" s="7">
        <v>369515</v>
      </c>
      <c r="AE259" s="7">
        <v>682412</v>
      </c>
      <c r="AF259" s="7">
        <v>40045</v>
      </c>
      <c r="AG259" s="7">
        <v>3329615</v>
      </c>
      <c r="AH259" s="7">
        <v>0</v>
      </c>
      <c r="AI259" s="95">
        <v>3329679</v>
      </c>
      <c r="AJ259" s="7">
        <v>7463712</v>
      </c>
      <c r="AL259" s="17">
        <f t="shared" ref="AL259:AL322" si="4">AB259-H259</f>
        <v>14117842.612447448</v>
      </c>
    </row>
    <row r="260" spans="1:38" x14ac:dyDescent="0.25">
      <c r="A260" s="7">
        <v>912</v>
      </c>
      <c r="B260" s="7">
        <v>1</v>
      </c>
      <c r="C260" t="s">
        <v>311</v>
      </c>
      <c r="D260" s="7">
        <v>1847</v>
      </c>
      <c r="E260" s="7">
        <v>2020.8</v>
      </c>
      <c r="F260" s="7">
        <v>1526</v>
      </c>
      <c r="G260" s="87">
        <v>1673.6000000000001</v>
      </c>
      <c r="H260" s="7">
        <v>11946157</v>
      </c>
      <c r="I260" s="7">
        <v>77778</v>
      </c>
      <c r="J260" s="7">
        <v>1503382</v>
      </c>
      <c r="K260" s="7">
        <v>14086</v>
      </c>
      <c r="L260" s="7">
        <v>0</v>
      </c>
      <c r="M260" s="7">
        <v>0</v>
      </c>
      <c r="N260" s="7">
        <v>302750</v>
      </c>
      <c r="O260" s="7">
        <v>383452</v>
      </c>
      <c r="P260" s="7">
        <v>256726.25</v>
      </c>
      <c r="Q260" s="7">
        <v>21757</v>
      </c>
      <c r="R260" s="7">
        <v>0</v>
      </c>
      <c r="S260" s="7">
        <v>0</v>
      </c>
      <c r="T260" s="7">
        <v>0</v>
      </c>
      <c r="U260" s="7">
        <v>0</v>
      </c>
      <c r="V260" s="7">
        <v>0</v>
      </c>
      <c r="W260" s="7">
        <v>490499</v>
      </c>
      <c r="X260" s="7">
        <v>0</v>
      </c>
      <c r="Y260" s="7">
        <v>109945</v>
      </c>
      <c r="Z260" s="7">
        <v>121685</v>
      </c>
      <c r="AA260" s="95">
        <v>1192428</v>
      </c>
      <c r="AB260" s="7">
        <v>16439903.25</v>
      </c>
      <c r="AC260" s="7">
        <v>0</v>
      </c>
      <c r="AD260" s="7">
        <v>117565</v>
      </c>
      <c r="AE260" s="7">
        <v>218000</v>
      </c>
      <c r="AF260" s="7">
        <v>0</v>
      </c>
      <c r="AG260" s="7">
        <v>374638</v>
      </c>
      <c r="AH260" s="7">
        <v>0</v>
      </c>
      <c r="AI260" s="95">
        <v>999454</v>
      </c>
      <c r="AJ260" s="7">
        <v>1559853</v>
      </c>
      <c r="AL260" s="17">
        <f t="shared" si="4"/>
        <v>4493746.25</v>
      </c>
    </row>
    <row r="261" spans="1:38" x14ac:dyDescent="0.25">
      <c r="A261" s="7">
        <v>914</v>
      </c>
      <c r="B261" s="7">
        <v>1</v>
      </c>
      <c r="C261" t="s">
        <v>312</v>
      </c>
      <c r="D261" s="7">
        <v>230</v>
      </c>
      <c r="E261" s="7">
        <v>251.79999999999998</v>
      </c>
      <c r="F261" s="7">
        <v>279</v>
      </c>
      <c r="G261" s="87">
        <v>306.79999999999995</v>
      </c>
      <c r="H261" s="7">
        <v>2189938</v>
      </c>
      <c r="I261" s="7">
        <v>0</v>
      </c>
      <c r="J261" s="7">
        <v>182734</v>
      </c>
      <c r="K261" s="7">
        <v>14088</v>
      </c>
      <c r="L261" s="7">
        <v>113561</v>
      </c>
      <c r="M261" s="7">
        <v>35291</v>
      </c>
      <c r="N261" s="7">
        <v>137531</v>
      </c>
      <c r="O261" s="7">
        <v>66641</v>
      </c>
      <c r="P261" s="7">
        <v>29795</v>
      </c>
      <c r="Q261" s="7">
        <v>3988</v>
      </c>
      <c r="R261" s="7">
        <v>0</v>
      </c>
      <c r="S261" s="7">
        <v>0</v>
      </c>
      <c r="T261" s="7">
        <v>0</v>
      </c>
      <c r="U261" s="7">
        <v>0</v>
      </c>
      <c r="V261" s="7">
        <v>0</v>
      </c>
      <c r="W261" s="7">
        <v>448778</v>
      </c>
      <c r="X261" s="7">
        <v>0</v>
      </c>
      <c r="Y261" s="7">
        <v>0</v>
      </c>
      <c r="Z261" s="7">
        <v>23387</v>
      </c>
      <c r="AA261" s="95">
        <v>221399</v>
      </c>
      <c r="AB261" s="7">
        <v>3467855</v>
      </c>
      <c r="AC261" s="7">
        <v>0</v>
      </c>
      <c r="AD261" s="7">
        <v>43047</v>
      </c>
      <c r="AE261" s="7">
        <v>29614</v>
      </c>
      <c r="AF261" s="7">
        <v>0</v>
      </c>
      <c r="AG261" s="7">
        <v>306011.59999999998</v>
      </c>
      <c r="AH261" s="7">
        <v>0</v>
      </c>
      <c r="AI261" s="95">
        <v>193406</v>
      </c>
      <c r="AJ261" s="7">
        <v>560984.6</v>
      </c>
      <c r="AL261" s="17">
        <f t="shared" si="4"/>
        <v>1277917</v>
      </c>
    </row>
    <row r="262" spans="1:38" x14ac:dyDescent="0.25">
      <c r="A262" s="7">
        <v>2071</v>
      </c>
      <c r="B262" s="7">
        <v>1</v>
      </c>
      <c r="C262" t="s">
        <v>313</v>
      </c>
      <c r="D262" s="7">
        <v>973</v>
      </c>
      <c r="E262" s="7">
        <v>1067.2</v>
      </c>
      <c r="F262" s="7">
        <v>960</v>
      </c>
      <c r="G262" s="87">
        <v>1048.4000000000001</v>
      </c>
      <c r="H262" s="7">
        <v>7483479</v>
      </c>
      <c r="I262" s="7">
        <v>0</v>
      </c>
      <c r="J262" s="7">
        <v>379011</v>
      </c>
      <c r="K262" s="7">
        <v>14082</v>
      </c>
      <c r="L262" s="7">
        <v>0</v>
      </c>
      <c r="M262" s="7">
        <v>0</v>
      </c>
      <c r="N262" s="7">
        <v>235595.47697500003</v>
      </c>
      <c r="O262" s="7">
        <v>221223</v>
      </c>
      <c r="P262" s="7">
        <v>173297.5</v>
      </c>
      <c r="Q262" s="7">
        <v>13629</v>
      </c>
      <c r="R262" s="7">
        <v>0</v>
      </c>
      <c r="S262" s="7">
        <v>0</v>
      </c>
      <c r="T262" s="7">
        <v>0</v>
      </c>
      <c r="U262" s="7">
        <v>0</v>
      </c>
      <c r="V262" s="7">
        <v>0</v>
      </c>
      <c r="W262" s="7">
        <v>48006</v>
      </c>
      <c r="X262" s="7">
        <v>0</v>
      </c>
      <c r="Y262" s="7">
        <v>0</v>
      </c>
      <c r="Z262" s="7">
        <v>67677</v>
      </c>
      <c r="AA262" s="95">
        <v>759042</v>
      </c>
      <c r="AB262" s="7">
        <v>9389115.6680269986</v>
      </c>
      <c r="AC262" s="7">
        <v>0</v>
      </c>
      <c r="AD262" s="7">
        <v>122149</v>
      </c>
      <c r="AE262" s="7">
        <v>173297.5</v>
      </c>
      <c r="AF262" s="7">
        <v>0</v>
      </c>
      <c r="AG262" s="7">
        <v>25784</v>
      </c>
      <c r="AH262" s="7">
        <v>0</v>
      </c>
      <c r="AI262" s="95">
        <v>686509</v>
      </c>
      <c r="AJ262" s="7">
        <v>959552.5</v>
      </c>
      <c r="AL262" s="17">
        <f t="shared" si="4"/>
        <v>1905636.6680269986</v>
      </c>
    </row>
    <row r="263" spans="1:38" x14ac:dyDescent="0.25">
      <c r="A263" s="7">
        <v>2125</v>
      </c>
      <c r="B263" s="7">
        <v>1</v>
      </c>
      <c r="C263" t="s">
        <v>314</v>
      </c>
      <c r="D263" s="7">
        <v>1202</v>
      </c>
      <c r="E263" s="7">
        <v>1318.4</v>
      </c>
      <c r="F263" s="7">
        <v>984</v>
      </c>
      <c r="G263" s="87">
        <v>1086.4000000000001</v>
      </c>
      <c r="H263" s="7">
        <v>7754723</v>
      </c>
      <c r="I263" s="7">
        <v>18421</v>
      </c>
      <c r="J263" s="7">
        <v>648797</v>
      </c>
      <c r="K263" s="7">
        <v>31828</v>
      </c>
      <c r="L263" s="7">
        <v>0</v>
      </c>
      <c r="M263" s="7">
        <v>0</v>
      </c>
      <c r="N263" s="7">
        <v>206912</v>
      </c>
      <c r="O263" s="7">
        <v>235399</v>
      </c>
      <c r="P263" s="7">
        <v>142766.25</v>
      </c>
      <c r="Q263" s="7">
        <v>14123</v>
      </c>
      <c r="R263" s="7">
        <v>0</v>
      </c>
      <c r="S263" s="7">
        <v>0</v>
      </c>
      <c r="T263" s="7">
        <v>0</v>
      </c>
      <c r="U263" s="7">
        <v>0</v>
      </c>
      <c r="V263" s="7">
        <v>0</v>
      </c>
      <c r="W263" s="7">
        <v>814800</v>
      </c>
      <c r="X263" s="7">
        <v>0</v>
      </c>
      <c r="Y263" s="7">
        <v>80360</v>
      </c>
      <c r="Z263" s="7">
        <v>76581</v>
      </c>
      <c r="AA263" s="95">
        <v>786554</v>
      </c>
      <c r="AB263" s="7">
        <v>10811264.25</v>
      </c>
      <c r="AC263" s="7">
        <v>0</v>
      </c>
      <c r="AD263" s="7">
        <v>138906</v>
      </c>
      <c r="AE263" s="7">
        <v>125442</v>
      </c>
      <c r="AF263" s="7">
        <v>0</v>
      </c>
      <c r="AG263" s="7">
        <v>710016</v>
      </c>
      <c r="AH263" s="7">
        <v>0</v>
      </c>
      <c r="AI263" s="95">
        <v>638631</v>
      </c>
      <c r="AJ263" s="7">
        <v>1545067</v>
      </c>
      <c r="AL263" s="17">
        <f t="shared" si="4"/>
        <v>3056541.25</v>
      </c>
    </row>
    <row r="264" spans="1:38" x14ac:dyDescent="0.25">
      <c r="A264" s="7">
        <v>2134</v>
      </c>
      <c r="B264" s="7">
        <v>1</v>
      </c>
      <c r="C264" t="s">
        <v>635</v>
      </c>
      <c r="D264" s="7">
        <v>877</v>
      </c>
      <c r="E264" s="7">
        <v>960.59999999999991</v>
      </c>
      <c r="F264" s="7">
        <v>709</v>
      </c>
      <c r="G264" s="87">
        <v>773.4</v>
      </c>
      <c r="H264" s="7">
        <v>5520529</v>
      </c>
      <c r="I264" s="7">
        <v>0</v>
      </c>
      <c r="J264" s="7">
        <v>878396</v>
      </c>
      <c r="K264" s="7">
        <v>17828</v>
      </c>
      <c r="L264" s="7">
        <v>81779</v>
      </c>
      <c r="M264" s="7">
        <v>39078</v>
      </c>
      <c r="N264" s="7">
        <v>225890</v>
      </c>
      <c r="O264" s="7">
        <v>152143</v>
      </c>
      <c r="P264" s="7">
        <v>81670</v>
      </c>
      <c r="Q264" s="7">
        <v>10054</v>
      </c>
      <c r="R264" s="7">
        <v>0</v>
      </c>
      <c r="S264" s="7">
        <v>0</v>
      </c>
      <c r="T264" s="7">
        <v>0</v>
      </c>
      <c r="U264" s="7">
        <v>0</v>
      </c>
      <c r="V264" s="7">
        <v>0</v>
      </c>
      <c r="W264" s="7">
        <v>994979</v>
      </c>
      <c r="X264" s="7">
        <v>0</v>
      </c>
      <c r="Y264" s="7">
        <v>7596</v>
      </c>
      <c r="Z264" s="7">
        <v>55181</v>
      </c>
      <c r="AA264" s="95">
        <v>546910</v>
      </c>
      <c r="AB264" s="7">
        <v>8625065</v>
      </c>
      <c r="AC264" s="7">
        <v>0</v>
      </c>
      <c r="AD264" s="7">
        <v>116723</v>
      </c>
      <c r="AE264" s="7">
        <v>51266</v>
      </c>
      <c r="AF264" s="7">
        <v>0</v>
      </c>
      <c r="AG264" s="7">
        <v>695589.03</v>
      </c>
      <c r="AH264" s="7">
        <v>0</v>
      </c>
      <c r="AI264" s="95">
        <v>306025</v>
      </c>
      <c r="AJ264" s="7">
        <v>1153831.03</v>
      </c>
      <c r="AL264" s="17">
        <f t="shared" si="4"/>
        <v>3104536</v>
      </c>
    </row>
    <row r="265" spans="1:38" x14ac:dyDescent="0.25">
      <c r="A265" s="7">
        <v>2135</v>
      </c>
      <c r="B265" s="7">
        <v>1</v>
      </c>
      <c r="C265" t="s">
        <v>316</v>
      </c>
      <c r="D265" s="7">
        <v>920</v>
      </c>
      <c r="E265" s="7">
        <v>1004.6</v>
      </c>
      <c r="F265" s="7">
        <v>941</v>
      </c>
      <c r="G265" s="87">
        <v>1024.4000000000001</v>
      </c>
      <c r="H265" s="7">
        <v>7312167</v>
      </c>
      <c r="I265" s="7">
        <v>0</v>
      </c>
      <c r="J265" s="7">
        <v>577744</v>
      </c>
      <c r="K265" s="7">
        <v>0</v>
      </c>
      <c r="L265" s="7">
        <v>0</v>
      </c>
      <c r="M265" s="7">
        <v>0</v>
      </c>
      <c r="N265" s="7">
        <v>271530</v>
      </c>
      <c r="O265" s="7">
        <v>242075</v>
      </c>
      <c r="P265" s="7">
        <v>158386.25</v>
      </c>
      <c r="Q265" s="7">
        <v>13317</v>
      </c>
      <c r="R265" s="7">
        <v>0</v>
      </c>
      <c r="S265" s="7">
        <v>0</v>
      </c>
      <c r="T265" s="7">
        <v>0</v>
      </c>
      <c r="U265" s="7">
        <v>0</v>
      </c>
      <c r="V265" s="7">
        <v>0</v>
      </c>
      <c r="W265" s="7">
        <v>274355</v>
      </c>
      <c r="X265" s="7">
        <v>0</v>
      </c>
      <c r="Y265" s="7">
        <v>0</v>
      </c>
      <c r="Z265" s="7">
        <v>61947</v>
      </c>
      <c r="AA265" s="95">
        <v>753250</v>
      </c>
      <c r="AB265" s="7">
        <v>9653187.25</v>
      </c>
      <c r="AC265" s="7">
        <v>0</v>
      </c>
      <c r="AD265" s="7">
        <v>144104</v>
      </c>
      <c r="AE265" s="7">
        <v>124287</v>
      </c>
      <c r="AF265" s="7">
        <v>0</v>
      </c>
      <c r="AG265" s="7">
        <v>138462.82</v>
      </c>
      <c r="AH265" s="7">
        <v>0</v>
      </c>
      <c r="AI265" s="95">
        <v>539896</v>
      </c>
      <c r="AJ265" s="7">
        <v>887449.82000000007</v>
      </c>
      <c r="AL265" s="17">
        <f t="shared" si="4"/>
        <v>2341020.25</v>
      </c>
    </row>
    <row r="266" spans="1:38" x14ac:dyDescent="0.25">
      <c r="A266" s="7">
        <v>2137</v>
      </c>
      <c r="B266" s="7">
        <v>1</v>
      </c>
      <c r="C266" t="s">
        <v>317</v>
      </c>
      <c r="D266" s="7">
        <v>678</v>
      </c>
      <c r="E266" s="7">
        <v>740.2</v>
      </c>
      <c r="F266" s="7">
        <v>549</v>
      </c>
      <c r="G266" s="87">
        <v>597.79999999999995</v>
      </c>
      <c r="H266" s="7">
        <v>4267096</v>
      </c>
      <c r="I266" s="7">
        <v>12281</v>
      </c>
      <c r="J266" s="7">
        <v>232244</v>
      </c>
      <c r="K266" s="7">
        <v>14084</v>
      </c>
      <c r="L266" s="7">
        <v>122696</v>
      </c>
      <c r="M266" s="7">
        <v>0</v>
      </c>
      <c r="N266" s="7">
        <v>140547</v>
      </c>
      <c r="O266" s="7">
        <v>138587</v>
      </c>
      <c r="P266" s="7">
        <v>75608.75</v>
      </c>
      <c r="Q266" s="7">
        <v>7771</v>
      </c>
      <c r="R266" s="7">
        <v>6295</v>
      </c>
      <c r="S266" s="7">
        <v>0</v>
      </c>
      <c r="T266" s="7">
        <v>0</v>
      </c>
      <c r="U266" s="7">
        <v>0</v>
      </c>
      <c r="V266" s="7">
        <v>0</v>
      </c>
      <c r="W266" s="7">
        <v>503348</v>
      </c>
      <c r="X266" s="7">
        <v>0</v>
      </c>
      <c r="Y266" s="7">
        <v>0</v>
      </c>
      <c r="Z266" s="7">
        <v>36378</v>
      </c>
      <c r="AA266" s="95">
        <v>422526</v>
      </c>
      <c r="AB266" s="7">
        <v>5989742.75</v>
      </c>
      <c r="AC266" s="7">
        <v>0</v>
      </c>
      <c r="AD266" s="7">
        <v>90114</v>
      </c>
      <c r="AE266" s="7">
        <v>75608.75</v>
      </c>
      <c r="AF266" s="7">
        <v>6295</v>
      </c>
      <c r="AG266" s="7">
        <v>487787</v>
      </c>
      <c r="AH266" s="7">
        <v>0</v>
      </c>
      <c r="AI266" s="95">
        <v>371944</v>
      </c>
      <c r="AJ266" s="7">
        <v>1022284.75</v>
      </c>
      <c r="AL266" s="17">
        <f t="shared" si="4"/>
        <v>1722646.75</v>
      </c>
    </row>
    <row r="267" spans="1:38" x14ac:dyDescent="0.25">
      <c r="A267" s="7">
        <v>2142</v>
      </c>
      <c r="B267" s="7">
        <v>1</v>
      </c>
      <c r="C267" t="s">
        <v>318</v>
      </c>
      <c r="D267" s="7">
        <v>2073.4</v>
      </c>
      <c r="E267" s="7">
        <v>2274.0000000000005</v>
      </c>
      <c r="F267" s="7">
        <v>1920.4</v>
      </c>
      <c r="G267" s="87">
        <v>2110</v>
      </c>
      <c r="H267" s="7">
        <v>15061180</v>
      </c>
      <c r="I267" s="7">
        <v>0</v>
      </c>
      <c r="J267" s="7">
        <v>2036782</v>
      </c>
      <c r="K267" s="7">
        <v>0</v>
      </c>
      <c r="L267" s="7">
        <v>413221.58</v>
      </c>
      <c r="M267" s="7">
        <v>3226678.76</v>
      </c>
      <c r="N267" s="7">
        <v>1433213.8083211407</v>
      </c>
      <c r="O267" s="7">
        <v>463561</v>
      </c>
      <c r="P267" s="7">
        <v>353425</v>
      </c>
      <c r="Q267" s="7">
        <v>27430</v>
      </c>
      <c r="R267" s="7">
        <v>0</v>
      </c>
      <c r="S267" s="7">
        <v>0</v>
      </c>
      <c r="T267" s="7">
        <v>0</v>
      </c>
      <c r="U267" s="7">
        <v>0</v>
      </c>
      <c r="V267" s="7">
        <v>0</v>
      </c>
      <c r="W267" s="7">
        <v>0</v>
      </c>
      <c r="X267" s="7">
        <v>0</v>
      </c>
      <c r="Y267" s="7">
        <v>0</v>
      </c>
      <c r="Z267" s="7">
        <v>176363</v>
      </c>
      <c r="AA267" s="95">
        <v>1493178</v>
      </c>
      <c r="AB267" s="7">
        <v>24664665.320326988</v>
      </c>
      <c r="AC267" s="7">
        <v>0</v>
      </c>
      <c r="AD267" s="7">
        <v>386895</v>
      </c>
      <c r="AE267" s="7">
        <v>353425</v>
      </c>
      <c r="AF267" s="7">
        <v>0</v>
      </c>
      <c r="AG267" s="7">
        <v>0</v>
      </c>
      <c r="AH267" s="7">
        <v>0</v>
      </c>
      <c r="AI267" s="95">
        <v>1482826</v>
      </c>
      <c r="AJ267" s="7">
        <v>2161344</v>
      </c>
      <c r="AL267" s="17">
        <f t="shared" si="4"/>
        <v>9603485.3203269877</v>
      </c>
    </row>
    <row r="268" spans="1:38" x14ac:dyDescent="0.25">
      <c r="A268" s="7">
        <v>2143</v>
      </c>
      <c r="B268" s="7">
        <v>1</v>
      </c>
      <c r="C268" t="s">
        <v>319</v>
      </c>
      <c r="D268" s="7">
        <v>806</v>
      </c>
      <c r="E268" s="7">
        <v>888.19999999999993</v>
      </c>
      <c r="F268" s="7">
        <v>729</v>
      </c>
      <c r="G268" s="87">
        <v>804.19999999999993</v>
      </c>
      <c r="H268" s="7">
        <v>5740380</v>
      </c>
      <c r="I268" s="7">
        <v>0</v>
      </c>
      <c r="J268" s="7">
        <v>401246</v>
      </c>
      <c r="K268" s="7">
        <v>14374</v>
      </c>
      <c r="L268" s="7">
        <v>71000</v>
      </c>
      <c r="M268" s="7">
        <v>0</v>
      </c>
      <c r="N268" s="7">
        <v>182485.3842637635</v>
      </c>
      <c r="O268" s="7">
        <v>192897</v>
      </c>
      <c r="P268" s="7">
        <v>90865</v>
      </c>
      <c r="Q268" s="7">
        <v>10455</v>
      </c>
      <c r="R268" s="7">
        <v>4970</v>
      </c>
      <c r="S268" s="7">
        <v>0</v>
      </c>
      <c r="T268" s="7">
        <v>0</v>
      </c>
      <c r="U268" s="7">
        <v>0</v>
      </c>
      <c r="V268" s="7">
        <v>0</v>
      </c>
      <c r="W268" s="7">
        <v>906116</v>
      </c>
      <c r="X268" s="7">
        <v>0</v>
      </c>
      <c r="Y268" s="7">
        <v>13993</v>
      </c>
      <c r="Z268" s="7">
        <v>54522</v>
      </c>
      <c r="AA268" s="95">
        <v>582241</v>
      </c>
      <c r="AB268" s="7">
        <v>8252342.2798171574</v>
      </c>
      <c r="AC268" s="7">
        <v>0</v>
      </c>
      <c r="AD268" s="7">
        <v>124536</v>
      </c>
      <c r="AE268" s="7">
        <v>90865</v>
      </c>
      <c r="AF268" s="7">
        <v>4970</v>
      </c>
      <c r="AG268" s="7">
        <v>906116</v>
      </c>
      <c r="AH268" s="7">
        <v>0</v>
      </c>
      <c r="AI268" s="95">
        <v>582241</v>
      </c>
      <c r="AJ268" s="7">
        <v>1677170</v>
      </c>
      <c r="AL268" s="17">
        <f t="shared" si="4"/>
        <v>2511962.2798171574</v>
      </c>
    </row>
    <row r="269" spans="1:38" x14ac:dyDescent="0.25">
      <c r="A269" s="7">
        <v>2144</v>
      </c>
      <c r="B269" s="7">
        <v>1</v>
      </c>
      <c r="C269" t="s">
        <v>320</v>
      </c>
      <c r="D269" s="7">
        <v>3511</v>
      </c>
      <c r="E269" s="7">
        <v>3847.8</v>
      </c>
      <c r="F269" s="7">
        <v>3367</v>
      </c>
      <c r="G269" s="87">
        <v>3682.7999999999993</v>
      </c>
      <c r="H269" s="7">
        <v>26287826</v>
      </c>
      <c r="I269" s="7">
        <v>0</v>
      </c>
      <c r="J269" s="7">
        <v>810177</v>
      </c>
      <c r="K269" s="7">
        <v>15803</v>
      </c>
      <c r="L269" s="7">
        <v>0</v>
      </c>
      <c r="M269" s="7">
        <v>0</v>
      </c>
      <c r="N269" s="7">
        <v>394951</v>
      </c>
      <c r="O269" s="7">
        <v>808137</v>
      </c>
      <c r="P269" s="7">
        <v>575190</v>
      </c>
      <c r="Q269" s="7">
        <v>47876</v>
      </c>
      <c r="R269" s="7">
        <v>37565</v>
      </c>
      <c r="S269" s="7">
        <v>0</v>
      </c>
      <c r="T269" s="7">
        <v>0</v>
      </c>
      <c r="U269" s="7">
        <v>105802</v>
      </c>
      <c r="V269" s="7">
        <v>0</v>
      </c>
      <c r="W269" s="7">
        <v>828630</v>
      </c>
      <c r="X269" s="7">
        <v>0</v>
      </c>
      <c r="Y269" s="7">
        <v>0</v>
      </c>
      <c r="Z269" s="7">
        <v>233736</v>
      </c>
      <c r="AA269" s="95">
        <v>2688791</v>
      </c>
      <c r="AB269" s="7">
        <v>32812040</v>
      </c>
      <c r="AC269" s="7">
        <v>0</v>
      </c>
      <c r="AD269" s="7">
        <v>316733</v>
      </c>
      <c r="AE269" s="7">
        <v>575190</v>
      </c>
      <c r="AF269" s="7">
        <v>37565</v>
      </c>
      <c r="AG269" s="7">
        <v>828630</v>
      </c>
      <c r="AH269" s="7">
        <v>0</v>
      </c>
      <c r="AI269" s="95">
        <v>2688791</v>
      </c>
      <c r="AJ269" s="7">
        <v>4225030</v>
      </c>
      <c r="AL269" s="17">
        <f t="shared" si="4"/>
        <v>6524214</v>
      </c>
    </row>
    <row r="270" spans="1:38" x14ac:dyDescent="0.25">
      <c r="A270" s="7">
        <v>2149</v>
      </c>
      <c r="B270" s="7">
        <v>1</v>
      </c>
      <c r="C270" t="s">
        <v>321</v>
      </c>
      <c r="D270" s="7">
        <v>1151</v>
      </c>
      <c r="E270" s="7">
        <v>1261.8000000000002</v>
      </c>
      <c r="F270" s="7">
        <v>1254</v>
      </c>
      <c r="G270" s="87">
        <v>1379.9999999999998</v>
      </c>
      <c r="H270" s="7">
        <v>9850440</v>
      </c>
      <c r="I270" s="7">
        <v>0</v>
      </c>
      <c r="J270" s="7">
        <v>680355</v>
      </c>
      <c r="K270" s="7">
        <v>14125</v>
      </c>
      <c r="L270" s="7">
        <v>0</v>
      </c>
      <c r="M270" s="7">
        <v>0</v>
      </c>
      <c r="N270" s="7">
        <v>425763.51463480265</v>
      </c>
      <c r="O270" s="7">
        <v>313937</v>
      </c>
      <c r="P270" s="7">
        <v>212377.5</v>
      </c>
      <c r="Q270" s="7">
        <v>17940</v>
      </c>
      <c r="R270" s="7">
        <v>31547</v>
      </c>
      <c r="S270" s="7">
        <v>0</v>
      </c>
      <c r="T270" s="7">
        <v>0</v>
      </c>
      <c r="U270" s="7">
        <v>58541</v>
      </c>
      <c r="V270" s="7">
        <v>-8566</v>
      </c>
      <c r="W270" s="7">
        <v>358607</v>
      </c>
      <c r="X270" s="7">
        <v>0</v>
      </c>
      <c r="Y270" s="7">
        <v>51974</v>
      </c>
      <c r="Z270" s="7">
        <v>105240</v>
      </c>
      <c r="AA270" s="95">
        <v>999120</v>
      </c>
      <c r="AB270" s="7">
        <v>13102795.327610098</v>
      </c>
      <c r="AC270" s="7">
        <v>0</v>
      </c>
      <c r="AD270" s="7">
        <v>194405</v>
      </c>
      <c r="AE270" s="7">
        <v>212377.5</v>
      </c>
      <c r="AF270" s="7">
        <v>31547</v>
      </c>
      <c r="AG270" s="7">
        <v>358607</v>
      </c>
      <c r="AH270" s="7">
        <v>0</v>
      </c>
      <c r="AI270" s="95">
        <v>999120</v>
      </c>
      <c r="AJ270" s="7">
        <v>1729814.5</v>
      </c>
      <c r="AL270" s="17">
        <f t="shared" si="4"/>
        <v>3252355.3276100978</v>
      </c>
    </row>
    <row r="271" spans="1:38" x14ac:dyDescent="0.25">
      <c r="A271" s="7">
        <v>2155</v>
      </c>
      <c r="B271" s="7">
        <v>1</v>
      </c>
      <c r="C271" t="s">
        <v>322</v>
      </c>
      <c r="D271" s="7">
        <v>1379</v>
      </c>
      <c r="E271" s="7">
        <v>1509.8</v>
      </c>
      <c r="F271" s="7">
        <v>1130</v>
      </c>
      <c r="G271" s="87">
        <v>1234.5999999999999</v>
      </c>
      <c r="H271" s="7">
        <v>8812575</v>
      </c>
      <c r="I271" s="7">
        <v>85966</v>
      </c>
      <c r="J271" s="7">
        <v>1335451</v>
      </c>
      <c r="K271" s="7">
        <v>14149</v>
      </c>
      <c r="L271" s="7">
        <v>0</v>
      </c>
      <c r="M271" s="7">
        <v>0</v>
      </c>
      <c r="N271" s="7">
        <v>214112</v>
      </c>
      <c r="O271" s="7">
        <v>266461</v>
      </c>
      <c r="P271" s="7">
        <v>172016.25</v>
      </c>
      <c r="Q271" s="7">
        <v>16050</v>
      </c>
      <c r="R271" s="7">
        <v>27371</v>
      </c>
      <c r="S271" s="7">
        <v>0</v>
      </c>
      <c r="T271" s="7">
        <v>0</v>
      </c>
      <c r="U271" s="7">
        <v>0</v>
      </c>
      <c r="V271" s="7">
        <v>0</v>
      </c>
      <c r="W271" s="7">
        <v>695438</v>
      </c>
      <c r="X271" s="7">
        <v>0</v>
      </c>
      <c r="Y271" s="7">
        <v>0</v>
      </c>
      <c r="Z271" s="7">
        <v>76237</v>
      </c>
      <c r="AA271" s="95">
        <v>899498</v>
      </c>
      <c r="AB271" s="7">
        <v>12609676.25</v>
      </c>
      <c r="AC271" s="7">
        <v>0</v>
      </c>
      <c r="AD271" s="7">
        <v>57651</v>
      </c>
      <c r="AE271" s="7">
        <v>99234</v>
      </c>
      <c r="AF271" s="7">
        <v>15790</v>
      </c>
      <c r="AG271" s="7">
        <v>422211</v>
      </c>
      <c r="AH271" s="7">
        <v>0</v>
      </c>
      <c r="AI271" s="95">
        <v>490010</v>
      </c>
      <c r="AJ271" s="7">
        <v>1020700</v>
      </c>
      <c r="AL271" s="17">
        <f t="shared" si="4"/>
        <v>3797101.25</v>
      </c>
    </row>
    <row r="272" spans="1:38" x14ac:dyDescent="0.25">
      <c r="A272" s="7">
        <v>2159</v>
      </c>
      <c r="B272" s="7">
        <v>1</v>
      </c>
      <c r="C272" t="s">
        <v>323</v>
      </c>
      <c r="D272" s="7">
        <v>541</v>
      </c>
      <c r="E272" s="7">
        <v>598.99999999999989</v>
      </c>
      <c r="F272" s="7">
        <v>459</v>
      </c>
      <c r="G272" s="87">
        <v>505.59999999999997</v>
      </c>
      <c r="H272" s="7">
        <v>3608973</v>
      </c>
      <c r="I272" s="7">
        <v>0</v>
      </c>
      <c r="J272" s="7">
        <v>558658</v>
      </c>
      <c r="K272" s="7">
        <v>16147</v>
      </c>
      <c r="L272" s="7">
        <v>130189</v>
      </c>
      <c r="M272" s="7">
        <v>174800</v>
      </c>
      <c r="N272" s="7">
        <v>175380</v>
      </c>
      <c r="O272" s="7">
        <v>121583</v>
      </c>
      <c r="P272" s="7">
        <v>66378.75</v>
      </c>
      <c r="Q272" s="7">
        <v>6573</v>
      </c>
      <c r="R272" s="7">
        <v>25998</v>
      </c>
      <c r="S272" s="7">
        <v>0</v>
      </c>
      <c r="T272" s="7">
        <v>0</v>
      </c>
      <c r="U272" s="7">
        <v>0</v>
      </c>
      <c r="V272" s="7">
        <v>0</v>
      </c>
      <c r="W272" s="7">
        <v>354517</v>
      </c>
      <c r="X272" s="7">
        <v>0</v>
      </c>
      <c r="Y272" s="7">
        <v>0</v>
      </c>
      <c r="Z272" s="7">
        <v>35082</v>
      </c>
      <c r="AA272" s="95">
        <v>366054</v>
      </c>
      <c r="AB272" s="7">
        <v>5640332.75</v>
      </c>
      <c r="AC272" s="7">
        <v>0</v>
      </c>
      <c r="AD272" s="7">
        <v>121583</v>
      </c>
      <c r="AE272" s="7">
        <v>58363</v>
      </c>
      <c r="AF272" s="7">
        <v>22859</v>
      </c>
      <c r="AG272" s="7">
        <v>305513.83999999997</v>
      </c>
      <c r="AH272" s="7">
        <v>0</v>
      </c>
      <c r="AI272" s="95">
        <v>284541</v>
      </c>
      <c r="AJ272" s="7">
        <v>774097.84</v>
      </c>
      <c r="AL272" s="17">
        <f t="shared" si="4"/>
        <v>2031359.75</v>
      </c>
    </row>
    <row r="273" spans="1:38" x14ac:dyDescent="0.25">
      <c r="A273" s="7">
        <v>2164</v>
      </c>
      <c r="B273" s="7">
        <v>1</v>
      </c>
      <c r="C273" t="s">
        <v>324</v>
      </c>
      <c r="D273" s="7">
        <v>1325</v>
      </c>
      <c r="E273" s="7">
        <v>1450.8</v>
      </c>
      <c r="F273" s="7">
        <v>1709</v>
      </c>
      <c r="G273" s="87">
        <v>1859.1999999999998</v>
      </c>
      <c r="H273" s="7">
        <v>13270970</v>
      </c>
      <c r="I273" s="7">
        <v>0</v>
      </c>
      <c r="J273" s="7">
        <v>692449</v>
      </c>
      <c r="K273" s="7">
        <v>22287</v>
      </c>
      <c r="L273" s="7">
        <v>0</v>
      </c>
      <c r="M273" s="7">
        <v>0</v>
      </c>
      <c r="N273" s="7">
        <v>373476</v>
      </c>
      <c r="O273" s="7">
        <v>424045</v>
      </c>
      <c r="P273" s="7">
        <v>309400</v>
      </c>
      <c r="Q273" s="7">
        <v>24170</v>
      </c>
      <c r="R273" s="7">
        <v>41888</v>
      </c>
      <c r="S273" s="7">
        <v>0</v>
      </c>
      <c r="T273" s="7">
        <v>0</v>
      </c>
      <c r="U273" s="7">
        <v>0</v>
      </c>
      <c r="V273" s="7">
        <v>0</v>
      </c>
      <c r="W273" s="7">
        <v>0</v>
      </c>
      <c r="X273" s="7">
        <v>0</v>
      </c>
      <c r="Y273" s="7">
        <v>0</v>
      </c>
      <c r="Z273" s="7">
        <v>114536</v>
      </c>
      <c r="AA273" s="95">
        <v>1346061</v>
      </c>
      <c r="AB273" s="7">
        <v>16619282</v>
      </c>
      <c r="AC273" s="7">
        <v>0</v>
      </c>
      <c r="AD273" s="7">
        <v>116555</v>
      </c>
      <c r="AE273" s="7">
        <v>228626</v>
      </c>
      <c r="AF273" s="7">
        <v>30952</v>
      </c>
      <c r="AG273" s="7">
        <v>0</v>
      </c>
      <c r="AH273" s="7">
        <v>0</v>
      </c>
      <c r="AI273" s="95">
        <v>869528</v>
      </c>
      <c r="AJ273" s="7">
        <v>1197492</v>
      </c>
      <c r="AL273" s="17">
        <f t="shared" si="4"/>
        <v>3348312</v>
      </c>
    </row>
    <row r="274" spans="1:38" x14ac:dyDescent="0.25">
      <c r="A274" s="7">
        <v>2165</v>
      </c>
      <c r="B274" s="7">
        <v>1</v>
      </c>
      <c r="C274" t="s">
        <v>325</v>
      </c>
      <c r="D274" s="7">
        <v>687</v>
      </c>
      <c r="E274" s="7">
        <v>755.40000000000009</v>
      </c>
      <c r="F274" s="7">
        <v>971</v>
      </c>
      <c r="G274" s="87">
        <v>1068.2</v>
      </c>
      <c r="H274" s="7">
        <v>7624812</v>
      </c>
      <c r="I274" s="7">
        <v>282458</v>
      </c>
      <c r="J274" s="7">
        <v>1813734</v>
      </c>
      <c r="K274" s="7">
        <v>14266</v>
      </c>
      <c r="L274" s="7">
        <v>0</v>
      </c>
      <c r="M274" s="7">
        <v>0</v>
      </c>
      <c r="N274" s="7">
        <v>392360</v>
      </c>
      <c r="O274" s="7">
        <v>243297</v>
      </c>
      <c r="P274" s="7">
        <v>178923.75</v>
      </c>
      <c r="Q274" s="7">
        <v>13887</v>
      </c>
      <c r="R274" s="7">
        <v>0</v>
      </c>
      <c r="S274" s="7">
        <v>0</v>
      </c>
      <c r="T274" s="7">
        <v>0</v>
      </c>
      <c r="U274" s="7">
        <v>0</v>
      </c>
      <c r="V274" s="7">
        <v>0</v>
      </c>
      <c r="W274" s="7">
        <v>0</v>
      </c>
      <c r="X274" s="7">
        <v>0</v>
      </c>
      <c r="Y274" s="7">
        <v>800</v>
      </c>
      <c r="Z274" s="7">
        <v>72040</v>
      </c>
      <c r="AA274" s="95">
        <v>758752</v>
      </c>
      <c r="AB274" s="7">
        <v>11409954.75</v>
      </c>
      <c r="AC274" s="7">
        <v>0</v>
      </c>
      <c r="AD274" s="7">
        <v>99321</v>
      </c>
      <c r="AE274" s="7">
        <v>178923.75</v>
      </c>
      <c r="AF274" s="7">
        <v>0</v>
      </c>
      <c r="AG274" s="7">
        <v>0</v>
      </c>
      <c r="AH274" s="7">
        <v>0</v>
      </c>
      <c r="AI274" s="95">
        <v>745729</v>
      </c>
      <c r="AJ274" s="7">
        <v>990904.75</v>
      </c>
      <c r="AL274" s="17">
        <f t="shared" si="4"/>
        <v>3785142.75</v>
      </c>
    </row>
    <row r="275" spans="1:38" x14ac:dyDescent="0.25">
      <c r="A275" s="7">
        <v>2167</v>
      </c>
      <c r="B275" s="7">
        <v>1</v>
      </c>
      <c r="C275" t="s">
        <v>326</v>
      </c>
      <c r="D275" s="7">
        <v>433</v>
      </c>
      <c r="E275" s="7">
        <v>473.40000000000003</v>
      </c>
      <c r="F275" s="7">
        <v>684</v>
      </c>
      <c r="G275" s="87">
        <v>747.4</v>
      </c>
      <c r="H275" s="7">
        <v>5334941</v>
      </c>
      <c r="I275" s="7">
        <v>0</v>
      </c>
      <c r="J275" s="7">
        <v>360618</v>
      </c>
      <c r="K275" s="7">
        <v>14161</v>
      </c>
      <c r="L275" s="7">
        <v>90042</v>
      </c>
      <c r="M275" s="7">
        <v>42123</v>
      </c>
      <c r="N275" s="7">
        <v>225530</v>
      </c>
      <c r="O275" s="7">
        <v>154874</v>
      </c>
      <c r="P275" s="7">
        <v>125190</v>
      </c>
      <c r="Q275" s="7">
        <v>9716</v>
      </c>
      <c r="R275" s="7">
        <v>0</v>
      </c>
      <c r="S275" s="7">
        <v>0</v>
      </c>
      <c r="T275" s="7">
        <v>0</v>
      </c>
      <c r="U275" s="7">
        <v>0</v>
      </c>
      <c r="V275" s="7">
        <v>0</v>
      </c>
      <c r="W275" s="7">
        <v>0</v>
      </c>
      <c r="X275" s="7">
        <v>0</v>
      </c>
      <c r="Y275" s="7">
        <v>17591</v>
      </c>
      <c r="Z275" s="7">
        <v>52996</v>
      </c>
      <c r="AA275" s="95">
        <v>540394</v>
      </c>
      <c r="AB275" s="7">
        <v>6968900</v>
      </c>
      <c r="AC275" s="7">
        <v>0</v>
      </c>
      <c r="AD275" s="7">
        <v>74761</v>
      </c>
      <c r="AE275" s="7">
        <v>99134</v>
      </c>
      <c r="AF275" s="7">
        <v>0</v>
      </c>
      <c r="AG275" s="7">
        <v>0</v>
      </c>
      <c r="AH275" s="7">
        <v>0</v>
      </c>
      <c r="AI275" s="95">
        <v>351894</v>
      </c>
      <c r="AJ275" s="7">
        <v>527734</v>
      </c>
      <c r="AL275" s="17">
        <f t="shared" si="4"/>
        <v>1633959</v>
      </c>
    </row>
    <row r="276" spans="1:38" x14ac:dyDescent="0.25">
      <c r="A276" s="7">
        <v>2168</v>
      </c>
      <c r="B276" s="7">
        <v>1</v>
      </c>
      <c r="C276" t="s">
        <v>327</v>
      </c>
      <c r="D276" s="7">
        <v>742</v>
      </c>
      <c r="E276" s="7">
        <v>813.59999999999991</v>
      </c>
      <c r="F276" s="7">
        <v>793</v>
      </c>
      <c r="G276" s="87">
        <v>869.4</v>
      </c>
      <c r="H276" s="7">
        <v>6205777</v>
      </c>
      <c r="I276" s="7">
        <v>0</v>
      </c>
      <c r="J276" s="7">
        <v>622530</v>
      </c>
      <c r="K276" s="7">
        <v>14125</v>
      </c>
      <c r="L276" s="7">
        <v>44635</v>
      </c>
      <c r="M276" s="7">
        <v>14700</v>
      </c>
      <c r="N276" s="7">
        <v>225135</v>
      </c>
      <c r="O276" s="7">
        <v>201798</v>
      </c>
      <c r="P276" s="7">
        <v>145210</v>
      </c>
      <c r="Q276" s="7">
        <v>11302</v>
      </c>
      <c r="R276" s="7">
        <v>8616</v>
      </c>
      <c r="S276" s="7">
        <v>0</v>
      </c>
      <c r="T276" s="7">
        <v>0</v>
      </c>
      <c r="U276" s="7">
        <v>0</v>
      </c>
      <c r="V276" s="7">
        <v>-7138</v>
      </c>
      <c r="W276" s="7">
        <v>0</v>
      </c>
      <c r="X276" s="7">
        <v>0</v>
      </c>
      <c r="Y276" s="7">
        <v>37181</v>
      </c>
      <c r="Z276" s="7">
        <v>58367</v>
      </c>
      <c r="AA276" s="95">
        <v>630170</v>
      </c>
      <c r="AB276" s="7">
        <v>8211684</v>
      </c>
      <c r="AC276" s="7">
        <v>0</v>
      </c>
      <c r="AD276" s="7">
        <v>127350</v>
      </c>
      <c r="AE276" s="7">
        <v>145210</v>
      </c>
      <c r="AF276" s="7">
        <v>8616</v>
      </c>
      <c r="AG276" s="7">
        <v>0</v>
      </c>
      <c r="AH276" s="7">
        <v>0</v>
      </c>
      <c r="AI276" s="95">
        <v>554981</v>
      </c>
      <c r="AJ276" s="7">
        <v>810120</v>
      </c>
      <c r="AL276" s="17">
        <f t="shared" si="4"/>
        <v>2005907</v>
      </c>
    </row>
    <row r="277" spans="1:38" x14ac:dyDescent="0.25">
      <c r="A277" s="7">
        <v>2169</v>
      </c>
      <c r="B277" s="7">
        <v>1</v>
      </c>
      <c r="C277" t="s">
        <v>636</v>
      </c>
      <c r="D277" s="7">
        <v>710</v>
      </c>
      <c r="E277" s="7">
        <v>767.44999999999993</v>
      </c>
      <c r="F277" s="7">
        <v>700</v>
      </c>
      <c r="G277" s="87">
        <v>757.85</v>
      </c>
      <c r="H277" s="7">
        <v>5409533</v>
      </c>
      <c r="I277" s="7">
        <v>0</v>
      </c>
      <c r="J277" s="7">
        <v>396648</v>
      </c>
      <c r="K277" s="7">
        <v>14159</v>
      </c>
      <c r="L277" s="7">
        <v>86813</v>
      </c>
      <c r="M277" s="7">
        <v>116394</v>
      </c>
      <c r="N277" s="7">
        <v>243256.52806285946</v>
      </c>
      <c r="O277" s="7">
        <v>180673</v>
      </c>
      <c r="P277" s="7">
        <v>103985.5</v>
      </c>
      <c r="Q277" s="7">
        <v>9852</v>
      </c>
      <c r="R277" s="7">
        <v>2895</v>
      </c>
      <c r="S277" s="7">
        <v>0</v>
      </c>
      <c r="T277" s="7">
        <v>0</v>
      </c>
      <c r="U277" s="7">
        <v>0</v>
      </c>
      <c r="V277" s="7">
        <v>0</v>
      </c>
      <c r="W277" s="7">
        <v>474179</v>
      </c>
      <c r="X277" s="7">
        <v>0</v>
      </c>
      <c r="Y277" s="7">
        <v>28686</v>
      </c>
      <c r="Z277" s="7">
        <v>53254</v>
      </c>
      <c r="AA277" s="95">
        <v>547670</v>
      </c>
      <c r="AB277" s="7">
        <v>7666493.6545926873</v>
      </c>
      <c r="AC277" s="7">
        <v>0</v>
      </c>
      <c r="AD277" s="7">
        <v>140803</v>
      </c>
      <c r="AE277" s="7">
        <v>79121</v>
      </c>
      <c r="AF277" s="7">
        <v>2203</v>
      </c>
      <c r="AG277" s="7">
        <v>364154</v>
      </c>
      <c r="AH277" s="7">
        <v>0</v>
      </c>
      <c r="AI277" s="95">
        <v>376263</v>
      </c>
      <c r="AJ277" s="7">
        <v>931029</v>
      </c>
      <c r="AL277" s="17">
        <f t="shared" si="4"/>
        <v>2256960.6545926873</v>
      </c>
    </row>
    <row r="278" spans="1:38" x14ac:dyDescent="0.25">
      <c r="A278" s="7">
        <v>2170</v>
      </c>
      <c r="B278" s="7">
        <v>1</v>
      </c>
      <c r="C278" t="s">
        <v>329</v>
      </c>
      <c r="D278" s="7">
        <v>1353</v>
      </c>
      <c r="E278" s="7">
        <v>1487.4</v>
      </c>
      <c r="F278" s="7">
        <v>934</v>
      </c>
      <c r="G278" s="87">
        <v>1027.5999999999999</v>
      </c>
      <c r="H278" s="7">
        <v>7335009</v>
      </c>
      <c r="I278" s="7">
        <v>146346</v>
      </c>
      <c r="J278" s="7">
        <v>888348</v>
      </c>
      <c r="K278" s="7">
        <v>14101</v>
      </c>
      <c r="L278" s="7">
        <v>0</v>
      </c>
      <c r="M278" s="7">
        <v>0</v>
      </c>
      <c r="N278" s="7">
        <v>283450</v>
      </c>
      <c r="O278" s="7">
        <v>243514</v>
      </c>
      <c r="P278" s="7">
        <v>160225</v>
      </c>
      <c r="Q278" s="7">
        <v>13359</v>
      </c>
      <c r="R278" s="7">
        <v>64955</v>
      </c>
      <c r="S278" s="7">
        <v>0</v>
      </c>
      <c r="T278" s="7">
        <v>0</v>
      </c>
      <c r="U278" s="7">
        <v>0</v>
      </c>
      <c r="V278" s="7">
        <v>0</v>
      </c>
      <c r="W278" s="7">
        <v>182327</v>
      </c>
      <c r="X278" s="7">
        <v>0</v>
      </c>
      <c r="Y278" s="7">
        <v>32784</v>
      </c>
      <c r="Z278" s="7">
        <v>61929</v>
      </c>
      <c r="AA278" s="95">
        <v>740362</v>
      </c>
      <c r="AB278" s="7">
        <v>10170329</v>
      </c>
      <c r="AC278" s="7">
        <v>0</v>
      </c>
      <c r="AD278" s="7">
        <v>141177</v>
      </c>
      <c r="AE278" s="7">
        <v>152618</v>
      </c>
      <c r="AF278" s="7">
        <v>61871</v>
      </c>
      <c r="AG278" s="7">
        <v>156212</v>
      </c>
      <c r="AH278" s="7">
        <v>0</v>
      </c>
      <c r="AI278" s="95">
        <v>621252</v>
      </c>
      <c r="AJ278" s="7">
        <v>1097074</v>
      </c>
      <c r="AL278" s="17">
        <f t="shared" si="4"/>
        <v>2835320</v>
      </c>
    </row>
    <row r="279" spans="1:38" x14ac:dyDescent="0.25">
      <c r="A279" s="7">
        <v>2171</v>
      </c>
      <c r="B279" s="7">
        <v>1</v>
      </c>
      <c r="C279" t="s">
        <v>330</v>
      </c>
      <c r="D279" s="7">
        <v>251</v>
      </c>
      <c r="E279" s="7">
        <v>275.39999999999998</v>
      </c>
      <c r="F279" s="7">
        <v>239</v>
      </c>
      <c r="G279" s="87">
        <v>260.39999999999998</v>
      </c>
      <c r="H279" s="7">
        <v>1858735</v>
      </c>
      <c r="I279" s="7">
        <v>0</v>
      </c>
      <c r="J279" s="7">
        <v>92973</v>
      </c>
      <c r="K279" s="7">
        <v>14545</v>
      </c>
      <c r="L279" s="7">
        <v>103233</v>
      </c>
      <c r="M279" s="7">
        <v>265383.14</v>
      </c>
      <c r="N279" s="7">
        <v>157698</v>
      </c>
      <c r="O279" s="7">
        <v>57598</v>
      </c>
      <c r="P279" s="7">
        <v>13020</v>
      </c>
      <c r="Q279" s="7">
        <v>3385</v>
      </c>
      <c r="R279" s="7">
        <v>0</v>
      </c>
      <c r="S279" s="7">
        <v>0</v>
      </c>
      <c r="T279" s="7">
        <v>0</v>
      </c>
      <c r="U279" s="7">
        <v>0</v>
      </c>
      <c r="V279" s="7">
        <v>0</v>
      </c>
      <c r="W279" s="7">
        <v>923378</v>
      </c>
      <c r="X279" s="7">
        <v>0</v>
      </c>
      <c r="Y279" s="7">
        <v>0</v>
      </c>
      <c r="Z279" s="7">
        <v>22419</v>
      </c>
      <c r="AA279" s="95">
        <v>188819</v>
      </c>
      <c r="AB279" s="7">
        <v>3700897.14</v>
      </c>
      <c r="AC279" s="7">
        <v>0</v>
      </c>
      <c r="AD279" s="7">
        <v>57598</v>
      </c>
      <c r="AE279" s="7">
        <v>13020</v>
      </c>
      <c r="AF279" s="7">
        <v>0</v>
      </c>
      <c r="AG279" s="7">
        <v>486562.4</v>
      </c>
      <c r="AH279" s="7">
        <v>0</v>
      </c>
      <c r="AI279" s="95">
        <v>188819</v>
      </c>
      <c r="AJ279" s="7">
        <v>745710.4</v>
      </c>
      <c r="AL279" s="17">
        <f t="shared" si="4"/>
        <v>1842162.1400000001</v>
      </c>
    </row>
    <row r="280" spans="1:38" x14ac:dyDescent="0.25">
      <c r="A280" s="7">
        <v>2172</v>
      </c>
      <c r="B280" s="7">
        <v>1</v>
      </c>
      <c r="C280" t="s">
        <v>331</v>
      </c>
      <c r="D280" s="7">
        <v>771</v>
      </c>
      <c r="E280" s="7">
        <v>847.4</v>
      </c>
      <c r="F280" s="7">
        <v>661</v>
      </c>
      <c r="G280" s="87">
        <v>730.40000000000009</v>
      </c>
      <c r="H280" s="7">
        <v>5213595</v>
      </c>
      <c r="I280" s="7">
        <v>0</v>
      </c>
      <c r="J280" s="7">
        <v>298825</v>
      </c>
      <c r="K280" s="7">
        <v>14415</v>
      </c>
      <c r="L280" s="7">
        <v>95030</v>
      </c>
      <c r="M280" s="7">
        <v>45480</v>
      </c>
      <c r="N280" s="7">
        <v>215630.18132513791</v>
      </c>
      <c r="O280" s="7">
        <v>162179</v>
      </c>
      <c r="P280" s="7">
        <v>88073.75</v>
      </c>
      <c r="Q280" s="7">
        <v>9495</v>
      </c>
      <c r="R280" s="7">
        <v>0</v>
      </c>
      <c r="S280" s="7">
        <v>0</v>
      </c>
      <c r="T280" s="7">
        <v>0</v>
      </c>
      <c r="U280" s="7">
        <v>0</v>
      </c>
      <c r="V280" s="7">
        <v>-7138</v>
      </c>
      <c r="W280" s="7">
        <v>712198</v>
      </c>
      <c r="X280" s="7">
        <v>0</v>
      </c>
      <c r="Y280" s="7">
        <v>0</v>
      </c>
      <c r="Z280" s="7">
        <v>46349</v>
      </c>
      <c r="AA280" s="95">
        <v>521280</v>
      </c>
      <c r="AB280" s="7">
        <v>7404535.2842890713</v>
      </c>
      <c r="AC280" s="7">
        <v>0</v>
      </c>
      <c r="AD280" s="7">
        <v>112656</v>
      </c>
      <c r="AE280" s="7">
        <v>88073.75</v>
      </c>
      <c r="AF280" s="7">
        <v>0</v>
      </c>
      <c r="AG280" s="7">
        <v>712198</v>
      </c>
      <c r="AH280" s="7">
        <v>0</v>
      </c>
      <c r="AI280" s="95">
        <v>479359</v>
      </c>
      <c r="AJ280" s="7">
        <v>1368411.75</v>
      </c>
      <c r="AL280" s="17">
        <f t="shared" si="4"/>
        <v>2190940.2842890713</v>
      </c>
    </row>
    <row r="281" spans="1:38" x14ac:dyDescent="0.25">
      <c r="A281" s="7">
        <v>2174</v>
      </c>
      <c r="B281" s="7">
        <v>1</v>
      </c>
      <c r="C281" t="s">
        <v>332</v>
      </c>
      <c r="D281" s="7">
        <v>1048.5</v>
      </c>
      <c r="E281" s="7">
        <v>1145.0999999999999</v>
      </c>
      <c r="F281" s="7">
        <v>881.5</v>
      </c>
      <c r="G281" s="87">
        <v>963.1</v>
      </c>
      <c r="H281" s="7">
        <v>6874608</v>
      </c>
      <c r="I281" s="7">
        <v>48100</v>
      </c>
      <c r="J281" s="7">
        <v>1504894</v>
      </c>
      <c r="K281" s="7">
        <v>14143</v>
      </c>
      <c r="L281" s="7">
        <v>0</v>
      </c>
      <c r="M281" s="7">
        <v>12984</v>
      </c>
      <c r="N281" s="7">
        <v>352201.94883750001</v>
      </c>
      <c r="O281" s="7">
        <v>223250</v>
      </c>
      <c r="P281" s="7">
        <v>161318.75</v>
      </c>
      <c r="Q281" s="7">
        <v>12520</v>
      </c>
      <c r="R281" s="7">
        <v>0</v>
      </c>
      <c r="S281" s="7">
        <v>0</v>
      </c>
      <c r="T281" s="7">
        <v>0</v>
      </c>
      <c r="U281" s="7">
        <v>0</v>
      </c>
      <c r="V281" s="7">
        <v>0</v>
      </c>
      <c r="W281" s="7">
        <v>0</v>
      </c>
      <c r="X281" s="7">
        <v>0</v>
      </c>
      <c r="Y281" s="7">
        <v>13593</v>
      </c>
      <c r="Z281" s="7">
        <v>72379</v>
      </c>
      <c r="AA281" s="95">
        <v>693085</v>
      </c>
      <c r="AB281" s="7">
        <v>9974694.4433954991</v>
      </c>
      <c r="AC281" s="7">
        <v>0</v>
      </c>
      <c r="AD281" s="7">
        <v>199187</v>
      </c>
      <c r="AE281" s="7">
        <v>161318.75</v>
      </c>
      <c r="AF281" s="7">
        <v>0</v>
      </c>
      <c r="AG281" s="7">
        <v>0</v>
      </c>
      <c r="AH281" s="7">
        <v>0</v>
      </c>
      <c r="AI281" s="95">
        <v>693085</v>
      </c>
      <c r="AJ281" s="7">
        <v>989303.75</v>
      </c>
      <c r="AL281" s="17">
        <f t="shared" si="4"/>
        <v>3100086.4433954991</v>
      </c>
    </row>
    <row r="282" spans="1:38" x14ac:dyDescent="0.25">
      <c r="A282" s="7">
        <v>2176</v>
      </c>
      <c r="B282" s="7">
        <v>1</v>
      </c>
      <c r="C282" t="s">
        <v>637</v>
      </c>
      <c r="D282" s="7">
        <v>536.4</v>
      </c>
      <c r="E282" s="7">
        <v>580</v>
      </c>
      <c r="F282" s="7">
        <v>574.4</v>
      </c>
      <c r="G282" s="87">
        <v>619.20000000000005</v>
      </c>
      <c r="H282" s="7">
        <v>4419850</v>
      </c>
      <c r="I282" s="7">
        <v>0</v>
      </c>
      <c r="J282" s="7">
        <v>445717</v>
      </c>
      <c r="K282" s="7">
        <v>0</v>
      </c>
      <c r="L282" s="7">
        <v>119580</v>
      </c>
      <c r="M282" s="7">
        <v>591199</v>
      </c>
      <c r="N282" s="7">
        <v>281802</v>
      </c>
      <c r="O282" s="7">
        <v>149879</v>
      </c>
      <c r="P282" s="7">
        <v>47107.5</v>
      </c>
      <c r="Q282" s="7">
        <v>8050</v>
      </c>
      <c r="R282" s="7">
        <v>0</v>
      </c>
      <c r="S282" s="7">
        <v>0</v>
      </c>
      <c r="T282" s="7">
        <v>0</v>
      </c>
      <c r="U282" s="7">
        <v>0</v>
      </c>
      <c r="V282" s="7">
        <v>0</v>
      </c>
      <c r="W282" s="7">
        <v>1176480</v>
      </c>
      <c r="X282" s="7">
        <v>0</v>
      </c>
      <c r="Y282" s="7">
        <v>0</v>
      </c>
      <c r="Z282" s="7">
        <v>42609</v>
      </c>
      <c r="AA282" s="95">
        <v>448301</v>
      </c>
      <c r="AB282" s="7">
        <v>7730574.5</v>
      </c>
      <c r="AC282" s="7">
        <v>0</v>
      </c>
      <c r="AD282" s="7">
        <v>111331</v>
      </c>
      <c r="AE282" s="7">
        <v>35785</v>
      </c>
      <c r="AF282" s="7">
        <v>0</v>
      </c>
      <c r="AG282" s="7">
        <v>811376.2</v>
      </c>
      <c r="AH282" s="7">
        <v>0</v>
      </c>
      <c r="AI282" s="95">
        <v>314468</v>
      </c>
      <c r="AJ282" s="7">
        <v>1239713.2</v>
      </c>
      <c r="AL282" s="17">
        <f t="shared" si="4"/>
        <v>3310724.5</v>
      </c>
    </row>
    <row r="283" spans="1:38" x14ac:dyDescent="0.25">
      <c r="A283" s="7">
        <v>2180</v>
      </c>
      <c r="B283" s="7">
        <v>1</v>
      </c>
      <c r="C283" t="s">
        <v>334</v>
      </c>
      <c r="D283" s="7">
        <v>594</v>
      </c>
      <c r="E283" s="7">
        <v>641.79999999999995</v>
      </c>
      <c r="F283" s="7">
        <v>641</v>
      </c>
      <c r="G283" s="87">
        <v>695.40000000000009</v>
      </c>
      <c r="H283" s="7">
        <v>4963765</v>
      </c>
      <c r="I283" s="7">
        <v>0</v>
      </c>
      <c r="J283" s="7">
        <v>665678</v>
      </c>
      <c r="K283" s="7">
        <v>27027</v>
      </c>
      <c r="L283" s="7">
        <v>104268</v>
      </c>
      <c r="M283" s="7">
        <v>281725</v>
      </c>
      <c r="N283" s="7">
        <v>352006.94845000003</v>
      </c>
      <c r="O283" s="7">
        <v>165792</v>
      </c>
      <c r="P283" s="7">
        <v>75913.75</v>
      </c>
      <c r="Q283" s="7">
        <v>9040</v>
      </c>
      <c r="R283" s="7">
        <v>0</v>
      </c>
      <c r="S283" s="7">
        <v>0</v>
      </c>
      <c r="T283" s="7">
        <v>0</v>
      </c>
      <c r="U283" s="7">
        <v>0</v>
      </c>
      <c r="V283" s="7">
        <v>0</v>
      </c>
      <c r="W283" s="7">
        <v>843061</v>
      </c>
      <c r="X283" s="7">
        <v>0</v>
      </c>
      <c r="Y283" s="7">
        <v>174713</v>
      </c>
      <c r="Z283" s="7">
        <v>58153</v>
      </c>
      <c r="AA283" s="95">
        <v>547199</v>
      </c>
      <c r="AB283" s="7">
        <v>8171624.5631940002</v>
      </c>
      <c r="AC283" s="7">
        <v>0</v>
      </c>
      <c r="AD283" s="7">
        <v>137177</v>
      </c>
      <c r="AE283" s="7">
        <v>68346</v>
      </c>
      <c r="AF283" s="7">
        <v>0</v>
      </c>
      <c r="AG283" s="7">
        <v>663453.68999999994</v>
      </c>
      <c r="AH283" s="7">
        <v>0</v>
      </c>
      <c r="AI283" s="95">
        <v>378568</v>
      </c>
      <c r="AJ283" s="7">
        <v>1243285.69</v>
      </c>
      <c r="AL283" s="17">
        <f t="shared" si="4"/>
        <v>3207859.5631940002</v>
      </c>
    </row>
    <row r="284" spans="1:38" x14ac:dyDescent="0.25">
      <c r="A284" s="7">
        <v>2184</v>
      </c>
      <c r="B284" s="7">
        <v>1</v>
      </c>
      <c r="C284" t="s">
        <v>335</v>
      </c>
      <c r="D284" s="7">
        <v>1069</v>
      </c>
      <c r="E284" s="7">
        <v>1176.3999999999999</v>
      </c>
      <c r="F284" s="7">
        <v>1150</v>
      </c>
      <c r="G284" s="87">
        <v>1263.5999999999999</v>
      </c>
      <c r="H284" s="7">
        <v>9019577</v>
      </c>
      <c r="I284" s="7">
        <v>12281</v>
      </c>
      <c r="J284" s="7">
        <v>609743</v>
      </c>
      <c r="K284" s="7">
        <v>14174</v>
      </c>
      <c r="L284" s="7">
        <v>0</v>
      </c>
      <c r="M284" s="7">
        <v>0</v>
      </c>
      <c r="N284" s="7">
        <v>279509</v>
      </c>
      <c r="O284" s="7">
        <v>288132</v>
      </c>
      <c r="P284" s="7">
        <v>183481.25</v>
      </c>
      <c r="Q284" s="7">
        <v>16427</v>
      </c>
      <c r="R284" s="7">
        <v>0</v>
      </c>
      <c r="S284" s="7">
        <v>0</v>
      </c>
      <c r="T284" s="7">
        <v>0</v>
      </c>
      <c r="U284" s="7">
        <v>0</v>
      </c>
      <c r="V284" s="7">
        <v>0</v>
      </c>
      <c r="W284" s="7">
        <v>585476</v>
      </c>
      <c r="X284" s="7">
        <v>0</v>
      </c>
      <c r="Y284" s="7">
        <v>0</v>
      </c>
      <c r="Z284" s="7">
        <v>94098</v>
      </c>
      <c r="AA284" s="95">
        <v>914846</v>
      </c>
      <c r="AB284" s="7">
        <v>12017744.25</v>
      </c>
      <c r="AC284" s="7">
        <v>0</v>
      </c>
      <c r="AD284" s="7">
        <v>163226</v>
      </c>
      <c r="AE284" s="7">
        <v>167117</v>
      </c>
      <c r="AF284" s="7">
        <v>0</v>
      </c>
      <c r="AG284" s="7">
        <v>480413</v>
      </c>
      <c r="AH284" s="7">
        <v>0</v>
      </c>
      <c r="AI284" s="95">
        <v>704197</v>
      </c>
      <c r="AJ284" s="7">
        <v>1498838</v>
      </c>
      <c r="AL284" s="17">
        <f t="shared" si="4"/>
        <v>2998167.25</v>
      </c>
    </row>
    <row r="285" spans="1:38" x14ac:dyDescent="0.25">
      <c r="A285" s="7">
        <v>2190</v>
      </c>
      <c r="B285" s="7">
        <v>1</v>
      </c>
      <c r="C285" t="s">
        <v>336</v>
      </c>
      <c r="D285" s="7">
        <v>912</v>
      </c>
      <c r="E285" s="7">
        <v>996.59999999999991</v>
      </c>
      <c r="F285" s="7">
        <v>613</v>
      </c>
      <c r="G285" s="87">
        <v>673.19999999999982</v>
      </c>
      <c r="H285" s="7">
        <v>4805302</v>
      </c>
      <c r="I285" s="7">
        <v>0</v>
      </c>
      <c r="J285" s="7">
        <v>633301</v>
      </c>
      <c r="K285" s="7">
        <v>14713</v>
      </c>
      <c r="L285" s="7">
        <v>109408</v>
      </c>
      <c r="M285" s="7">
        <v>181905</v>
      </c>
      <c r="N285" s="7">
        <v>215356</v>
      </c>
      <c r="O285" s="7">
        <v>160565</v>
      </c>
      <c r="P285" s="7">
        <v>71988.75</v>
      </c>
      <c r="Q285" s="7">
        <v>8752</v>
      </c>
      <c r="R285" s="7">
        <v>0</v>
      </c>
      <c r="S285" s="7">
        <v>0</v>
      </c>
      <c r="T285" s="7">
        <v>0</v>
      </c>
      <c r="U285" s="7">
        <v>0</v>
      </c>
      <c r="V285" s="7">
        <v>0</v>
      </c>
      <c r="W285" s="7">
        <v>847357</v>
      </c>
      <c r="X285" s="7">
        <v>0</v>
      </c>
      <c r="Y285" s="7">
        <v>44378</v>
      </c>
      <c r="Z285" s="7">
        <v>39236</v>
      </c>
      <c r="AA285" s="95">
        <v>500429</v>
      </c>
      <c r="AB285" s="7">
        <v>7619658.75</v>
      </c>
      <c r="AC285" s="7">
        <v>0</v>
      </c>
      <c r="AD285" s="7">
        <v>160565</v>
      </c>
      <c r="AE285" s="7">
        <v>59794</v>
      </c>
      <c r="AF285" s="7">
        <v>0</v>
      </c>
      <c r="AG285" s="7">
        <v>769041</v>
      </c>
      <c r="AH285" s="7">
        <v>0</v>
      </c>
      <c r="AI285" s="95">
        <v>353085</v>
      </c>
      <c r="AJ285" s="7">
        <v>1323702</v>
      </c>
      <c r="AL285" s="17">
        <f t="shared" si="4"/>
        <v>2814356.75</v>
      </c>
    </row>
    <row r="286" spans="1:38" x14ac:dyDescent="0.25">
      <c r="A286" s="7">
        <v>2198</v>
      </c>
      <c r="B286" s="7">
        <v>1</v>
      </c>
      <c r="C286" t="s">
        <v>337</v>
      </c>
      <c r="D286" s="7">
        <v>655</v>
      </c>
      <c r="E286" s="7">
        <v>729.19999999999993</v>
      </c>
      <c r="F286" s="7">
        <v>585</v>
      </c>
      <c r="G286" s="87">
        <v>642.4</v>
      </c>
      <c r="H286" s="7">
        <v>4585451</v>
      </c>
      <c r="I286" s="7">
        <v>0</v>
      </c>
      <c r="J286" s="7">
        <v>331516</v>
      </c>
      <c r="K286" s="7">
        <v>14089</v>
      </c>
      <c r="L286" s="7">
        <v>115615</v>
      </c>
      <c r="M286" s="7">
        <v>88198</v>
      </c>
      <c r="N286" s="7">
        <v>203340.29044836987</v>
      </c>
      <c r="O286" s="7">
        <v>152050</v>
      </c>
      <c r="P286" s="7">
        <v>93251.25</v>
      </c>
      <c r="Q286" s="7">
        <v>8351</v>
      </c>
      <c r="R286" s="7">
        <v>0</v>
      </c>
      <c r="S286" s="7">
        <v>0</v>
      </c>
      <c r="T286" s="7">
        <v>0</v>
      </c>
      <c r="U286" s="7">
        <v>0</v>
      </c>
      <c r="V286" s="7">
        <v>0</v>
      </c>
      <c r="W286" s="7">
        <v>298260</v>
      </c>
      <c r="X286" s="7">
        <v>0</v>
      </c>
      <c r="Y286" s="7">
        <v>7196</v>
      </c>
      <c r="Z286" s="7">
        <v>43979</v>
      </c>
      <c r="AA286" s="95">
        <v>458147</v>
      </c>
      <c r="AB286" s="7">
        <v>6388836.9610331524</v>
      </c>
      <c r="AC286" s="7">
        <v>0</v>
      </c>
      <c r="AD286" s="7">
        <v>93858</v>
      </c>
      <c r="AE286" s="7">
        <v>93251.25</v>
      </c>
      <c r="AF286" s="7">
        <v>0</v>
      </c>
      <c r="AG286" s="7">
        <v>269123</v>
      </c>
      <c r="AH286" s="7">
        <v>0</v>
      </c>
      <c r="AI286" s="95">
        <v>402042</v>
      </c>
      <c r="AJ286" s="7">
        <v>840539.25</v>
      </c>
      <c r="AL286" s="17">
        <f t="shared" si="4"/>
        <v>1803385.9610331524</v>
      </c>
    </row>
    <row r="287" spans="1:38" x14ac:dyDescent="0.25">
      <c r="A287" s="7">
        <v>2215</v>
      </c>
      <c r="B287" s="7">
        <v>1</v>
      </c>
      <c r="C287" t="s">
        <v>338</v>
      </c>
      <c r="D287" s="7">
        <v>287.8</v>
      </c>
      <c r="E287" s="7">
        <v>318.8</v>
      </c>
      <c r="F287" s="7">
        <v>237.8</v>
      </c>
      <c r="G287" s="87">
        <v>261.39999999999998</v>
      </c>
      <c r="H287" s="7">
        <v>1865873</v>
      </c>
      <c r="I287" s="7">
        <v>0</v>
      </c>
      <c r="J287" s="7">
        <v>260842</v>
      </c>
      <c r="K287" s="7">
        <v>14128</v>
      </c>
      <c r="L287" s="7">
        <v>103481</v>
      </c>
      <c r="M287" s="7">
        <v>228556</v>
      </c>
      <c r="N287" s="7">
        <v>120167</v>
      </c>
      <c r="O287" s="7">
        <v>59993</v>
      </c>
      <c r="P287" s="7">
        <v>24113.75</v>
      </c>
      <c r="Q287" s="7">
        <v>3398</v>
      </c>
      <c r="R287" s="7">
        <v>0</v>
      </c>
      <c r="S287" s="7">
        <v>0</v>
      </c>
      <c r="T287" s="7">
        <v>0</v>
      </c>
      <c r="U287" s="7">
        <v>0</v>
      </c>
      <c r="V287" s="7">
        <v>0</v>
      </c>
      <c r="W287" s="7">
        <v>408814</v>
      </c>
      <c r="X287" s="7">
        <v>0</v>
      </c>
      <c r="Y287" s="7">
        <v>24788</v>
      </c>
      <c r="Z287" s="7">
        <v>24300</v>
      </c>
      <c r="AA287" s="95">
        <v>189254</v>
      </c>
      <c r="AB287" s="7">
        <v>3327707.75</v>
      </c>
      <c r="AC287" s="7">
        <v>0</v>
      </c>
      <c r="AD287" s="7">
        <v>39196</v>
      </c>
      <c r="AE287" s="7">
        <v>14125</v>
      </c>
      <c r="AF287" s="7">
        <v>0</v>
      </c>
      <c r="AG287" s="7">
        <v>351923</v>
      </c>
      <c r="AH287" s="7">
        <v>0</v>
      </c>
      <c r="AI287" s="95">
        <v>99154</v>
      </c>
      <c r="AJ287" s="7">
        <v>496786</v>
      </c>
      <c r="AL287" s="17">
        <f t="shared" si="4"/>
        <v>1461834.75</v>
      </c>
    </row>
    <row r="288" spans="1:38" x14ac:dyDescent="0.25">
      <c r="A288" s="7">
        <v>2310</v>
      </c>
      <c r="B288" s="7">
        <v>1</v>
      </c>
      <c r="C288" t="s">
        <v>339</v>
      </c>
      <c r="D288" s="7">
        <v>1085</v>
      </c>
      <c r="E288" s="7">
        <v>1189.4000000000001</v>
      </c>
      <c r="F288" s="7">
        <v>1055</v>
      </c>
      <c r="G288" s="87">
        <v>1154.9999999999998</v>
      </c>
      <c r="H288" s="7">
        <v>8244390</v>
      </c>
      <c r="I288" s="7">
        <v>71638</v>
      </c>
      <c r="J288" s="7">
        <v>861703</v>
      </c>
      <c r="K288" s="7">
        <v>86881</v>
      </c>
      <c r="L288" s="7">
        <v>0</v>
      </c>
      <c r="M288" s="7">
        <v>3236</v>
      </c>
      <c r="N288" s="7">
        <v>243813</v>
      </c>
      <c r="O288" s="7">
        <v>240368</v>
      </c>
      <c r="P288" s="7">
        <v>193172.5</v>
      </c>
      <c r="Q288" s="7">
        <v>15015</v>
      </c>
      <c r="R288" s="7">
        <v>6018</v>
      </c>
      <c r="S288" s="7">
        <v>0</v>
      </c>
      <c r="T288" s="7">
        <v>0</v>
      </c>
      <c r="U288" s="7">
        <v>25067</v>
      </c>
      <c r="V288" s="7">
        <v>-8566</v>
      </c>
      <c r="W288" s="7">
        <v>0</v>
      </c>
      <c r="X288" s="7">
        <v>0</v>
      </c>
      <c r="Y288" s="7">
        <v>43178</v>
      </c>
      <c r="Z288" s="7">
        <v>68600</v>
      </c>
      <c r="AA288" s="95">
        <v>819423</v>
      </c>
      <c r="AB288" s="7">
        <v>10930733.5</v>
      </c>
      <c r="AC288" s="7">
        <v>0</v>
      </c>
      <c r="AD288" s="7">
        <v>130248</v>
      </c>
      <c r="AE288" s="7">
        <v>191119</v>
      </c>
      <c r="AF288" s="7">
        <v>5954</v>
      </c>
      <c r="AG288" s="7">
        <v>0</v>
      </c>
      <c r="AH288" s="7">
        <v>0</v>
      </c>
      <c r="AI288" s="95">
        <v>720318</v>
      </c>
      <c r="AJ288" s="7">
        <v>1010513</v>
      </c>
      <c r="AL288" s="17">
        <f t="shared" si="4"/>
        <v>2686343.5</v>
      </c>
    </row>
    <row r="289" spans="1:38" x14ac:dyDescent="0.25">
      <c r="A289" s="7">
        <v>2311</v>
      </c>
      <c r="B289" s="7">
        <v>1</v>
      </c>
      <c r="C289" t="s">
        <v>340</v>
      </c>
      <c r="D289" s="7">
        <v>446</v>
      </c>
      <c r="E289" s="7">
        <v>483.6</v>
      </c>
      <c r="F289" s="7">
        <v>485</v>
      </c>
      <c r="G289" s="87">
        <v>527.4</v>
      </c>
      <c r="H289" s="7">
        <v>3764581</v>
      </c>
      <c r="I289" s="7">
        <v>0</v>
      </c>
      <c r="J289" s="7">
        <v>565335</v>
      </c>
      <c r="K289" s="7">
        <v>0</v>
      </c>
      <c r="L289" s="7">
        <v>129287</v>
      </c>
      <c r="M289" s="7">
        <v>157550</v>
      </c>
      <c r="N289" s="7">
        <v>215204</v>
      </c>
      <c r="O289" s="7">
        <v>109620</v>
      </c>
      <c r="P289" s="7">
        <v>79100</v>
      </c>
      <c r="Q289" s="7">
        <v>6856</v>
      </c>
      <c r="R289" s="7">
        <v>0</v>
      </c>
      <c r="S289" s="7">
        <v>0</v>
      </c>
      <c r="T289" s="7">
        <v>0</v>
      </c>
      <c r="U289" s="7">
        <v>0</v>
      </c>
      <c r="V289" s="7">
        <v>0</v>
      </c>
      <c r="W289" s="7">
        <v>192021</v>
      </c>
      <c r="X289" s="7">
        <v>0</v>
      </c>
      <c r="Y289" s="7">
        <v>0</v>
      </c>
      <c r="Z289" s="7">
        <v>34847</v>
      </c>
      <c r="AA289" s="95">
        <v>389657</v>
      </c>
      <c r="AB289" s="7">
        <v>5636239</v>
      </c>
      <c r="AC289" s="7">
        <v>0</v>
      </c>
      <c r="AD289" s="7">
        <v>82180</v>
      </c>
      <c r="AE289" s="7">
        <v>79100</v>
      </c>
      <c r="AF289" s="7">
        <v>0</v>
      </c>
      <c r="AG289" s="7">
        <v>182817.7</v>
      </c>
      <c r="AH289" s="7">
        <v>0</v>
      </c>
      <c r="AI289" s="95">
        <v>389657</v>
      </c>
      <c r="AJ289" s="7">
        <v>725935.7</v>
      </c>
      <c r="AL289" s="17">
        <f t="shared" si="4"/>
        <v>1871658</v>
      </c>
    </row>
    <row r="290" spans="1:38" x14ac:dyDescent="0.25">
      <c r="A290" s="7">
        <v>2342</v>
      </c>
      <c r="B290" s="7">
        <v>1</v>
      </c>
      <c r="C290" t="s">
        <v>341</v>
      </c>
      <c r="D290" s="7">
        <v>857</v>
      </c>
      <c r="E290" s="7">
        <v>935.2</v>
      </c>
      <c r="F290" s="7">
        <v>773</v>
      </c>
      <c r="G290" s="87">
        <v>843.59999999999991</v>
      </c>
      <c r="H290" s="7">
        <v>6021617</v>
      </c>
      <c r="I290" s="7">
        <v>0</v>
      </c>
      <c r="J290" s="7">
        <v>606342</v>
      </c>
      <c r="K290" s="7">
        <v>14182</v>
      </c>
      <c r="L290" s="7">
        <v>55644</v>
      </c>
      <c r="M290" s="7">
        <v>142842</v>
      </c>
      <c r="N290" s="7">
        <v>307973.72990502382</v>
      </c>
      <c r="O290" s="7">
        <v>193162</v>
      </c>
      <c r="P290" s="7">
        <v>77708.75</v>
      </c>
      <c r="Q290" s="7">
        <v>10967</v>
      </c>
      <c r="R290" s="7">
        <v>13236</v>
      </c>
      <c r="S290" s="7">
        <v>0</v>
      </c>
      <c r="T290" s="7">
        <v>0</v>
      </c>
      <c r="U290" s="7">
        <v>0</v>
      </c>
      <c r="V290" s="7">
        <v>0</v>
      </c>
      <c r="W290" s="7">
        <v>1308424</v>
      </c>
      <c r="X290" s="7">
        <v>0</v>
      </c>
      <c r="Y290" s="7">
        <v>20790</v>
      </c>
      <c r="Z290" s="7">
        <v>62860</v>
      </c>
      <c r="AA290" s="95">
        <v>610766</v>
      </c>
      <c r="AB290" s="7">
        <v>9439443.7295506112</v>
      </c>
      <c r="AC290" s="7">
        <v>0</v>
      </c>
      <c r="AD290" s="7">
        <v>142460</v>
      </c>
      <c r="AE290" s="7">
        <v>59062</v>
      </c>
      <c r="AF290" s="7">
        <v>10060</v>
      </c>
      <c r="AG290" s="7">
        <v>1185657</v>
      </c>
      <c r="AH290" s="7">
        <v>0</v>
      </c>
      <c r="AI290" s="95">
        <v>389369</v>
      </c>
      <c r="AJ290" s="7">
        <v>1780571</v>
      </c>
      <c r="AL290" s="17">
        <f t="shared" si="4"/>
        <v>3417826.7295506112</v>
      </c>
    </row>
    <row r="291" spans="1:38" x14ac:dyDescent="0.25">
      <c r="A291" s="7">
        <v>2358</v>
      </c>
      <c r="B291" s="7">
        <v>1</v>
      </c>
      <c r="C291" t="s">
        <v>342</v>
      </c>
      <c r="D291" s="7">
        <v>240.8</v>
      </c>
      <c r="E291" s="7">
        <v>263.20000000000005</v>
      </c>
      <c r="F291" s="7">
        <v>218.8</v>
      </c>
      <c r="G291" s="87">
        <v>237.60000000000002</v>
      </c>
      <c r="H291" s="7">
        <v>1695989</v>
      </c>
      <c r="I291" s="7">
        <v>0</v>
      </c>
      <c r="J291" s="7">
        <v>207300</v>
      </c>
      <c r="K291" s="7">
        <v>0</v>
      </c>
      <c r="L291" s="7">
        <v>97264</v>
      </c>
      <c r="M291" s="7">
        <v>568587</v>
      </c>
      <c r="N291" s="7">
        <v>144090</v>
      </c>
      <c r="O291" s="7">
        <v>56380</v>
      </c>
      <c r="P291" s="7">
        <v>11880</v>
      </c>
      <c r="Q291" s="7">
        <v>3089</v>
      </c>
      <c r="R291" s="7">
        <v>0</v>
      </c>
      <c r="S291" s="7">
        <v>0</v>
      </c>
      <c r="T291" s="7">
        <v>0</v>
      </c>
      <c r="U291" s="7">
        <v>0</v>
      </c>
      <c r="V291" s="7">
        <v>0</v>
      </c>
      <c r="W291" s="7">
        <v>588298</v>
      </c>
      <c r="X291" s="7">
        <v>0</v>
      </c>
      <c r="Y291" s="7">
        <v>0</v>
      </c>
      <c r="Z291" s="7">
        <v>19557</v>
      </c>
      <c r="AA291" s="95">
        <v>172022</v>
      </c>
      <c r="AB291" s="7">
        <v>3564456</v>
      </c>
      <c r="AC291" s="7">
        <v>0</v>
      </c>
      <c r="AD291" s="7">
        <v>34838</v>
      </c>
      <c r="AE291" s="7">
        <v>8460</v>
      </c>
      <c r="AF291" s="7">
        <v>0</v>
      </c>
      <c r="AG291" s="7">
        <v>549008</v>
      </c>
      <c r="AH291" s="7">
        <v>0</v>
      </c>
      <c r="AI291" s="95">
        <v>104107</v>
      </c>
      <c r="AJ291" s="7">
        <v>693461</v>
      </c>
      <c r="AL291" s="17">
        <f t="shared" si="4"/>
        <v>1868467</v>
      </c>
    </row>
    <row r="292" spans="1:38" x14ac:dyDescent="0.25">
      <c r="A292" s="7">
        <v>2364</v>
      </c>
      <c r="B292" s="7">
        <v>1</v>
      </c>
      <c r="C292" t="s">
        <v>343</v>
      </c>
      <c r="D292" s="7">
        <v>665</v>
      </c>
      <c r="E292" s="7">
        <v>723.80000000000007</v>
      </c>
      <c r="F292" s="7">
        <v>638</v>
      </c>
      <c r="G292" s="87">
        <v>696.8</v>
      </c>
      <c r="H292" s="7">
        <v>4973758</v>
      </c>
      <c r="I292" s="7">
        <v>30702</v>
      </c>
      <c r="J292" s="7">
        <v>492393</v>
      </c>
      <c r="K292" s="7">
        <v>14249</v>
      </c>
      <c r="L292" s="7">
        <v>103925</v>
      </c>
      <c r="M292" s="7">
        <v>175150</v>
      </c>
      <c r="N292" s="7">
        <v>237393</v>
      </c>
      <c r="O292" s="7">
        <v>159085</v>
      </c>
      <c r="P292" s="7">
        <v>89082.5</v>
      </c>
      <c r="Q292" s="7">
        <v>9058</v>
      </c>
      <c r="R292" s="7">
        <v>36122</v>
      </c>
      <c r="S292" s="7">
        <v>0</v>
      </c>
      <c r="T292" s="7">
        <v>0</v>
      </c>
      <c r="U292" s="7">
        <v>0</v>
      </c>
      <c r="V292" s="7">
        <v>0</v>
      </c>
      <c r="W292" s="7">
        <v>538132</v>
      </c>
      <c r="X292" s="7">
        <v>0</v>
      </c>
      <c r="Y292" s="7">
        <v>0</v>
      </c>
      <c r="Z292" s="7">
        <v>47283</v>
      </c>
      <c r="AA292" s="95">
        <v>517081</v>
      </c>
      <c r="AB292" s="7">
        <v>7410815.5</v>
      </c>
      <c r="AC292" s="7">
        <v>0</v>
      </c>
      <c r="AD292" s="7">
        <v>91703</v>
      </c>
      <c r="AE292" s="7">
        <v>74338</v>
      </c>
      <c r="AF292" s="7">
        <v>30143</v>
      </c>
      <c r="AG292" s="7">
        <v>458190</v>
      </c>
      <c r="AH292" s="7">
        <v>0</v>
      </c>
      <c r="AI292" s="95">
        <v>374677</v>
      </c>
      <c r="AJ292" s="7">
        <v>1002012</v>
      </c>
      <c r="AL292" s="17">
        <f t="shared" si="4"/>
        <v>2437057.5</v>
      </c>
    </row>
    <row r="293" spans="1:38" x14ac:dyDescent="0.25">
      <c r="A293" s="7">
        <v>2365</v>
      </c>
      <c r="B293" s="7">
        <v>1</v>
      </c>
      <c r="C293" t="s">
        <v>344</v>
      </c>
      <c r="D293" s="7">
        <v>745</v>
      </c>
      <c r="E293" s="7">
        <v>824.6</v>
      </c>
      <c r="F293" s="7">
        <v>603</v>
      </c>
      <c r="G293" s="87">
        <v>668.80000000000007</v>
      </c>
      <c r="H293" s="7">
        <v>4773894</v>
      </c>
      <c r="I293" s="7">
        <v>48100</v>
      </c>
      <c r="J293" s="7">
        <v>681363</v>
      </c>
      <c r="K293" s="7">
        <v>29240</v>
      </c>
      <c r="L293" s="7">
        <v>110361</v>
      </c>
      <c r="M293" s="7">
        <v>173450</v>
      </c>
      <c r="N293" s="7">
        <v>227753</v>
      </c>
      <c r="O293" s="7">
        <v>158102</v>
      </c>
      <c r="P293" s="7">
        <v>65532.5</v>
      </c>
      <c r="Q293" s="7">
        <v>8694</v>
      </c>
      <c r="R293" s="7">
        <v>25682</v>
      </c>
      <c r="S293" s="7">
        <v>0</v>
      </c>
      <c r="T293" s="7">
        <v>0</v>
      </c>
      <c r="U293" s="7">
        <v>0</v>
      </c>
      <c r="V293" s="7">
        <v>0</v>
      </c>
      <c r="W293" s="7">
        <v>940533</v>
      </c>
      <c r="X293" s="7">
        <v>0</v>
      </c>
      <c r="Y293" s="7">
        <v>21189</v>
      </c>
      <c r="Z293" s="7">
        <v>47892</v>
      </c>
      <c r="AA293" s="95">
        <v>459885</v>
      </c>
      <c r="AB293" s="7">
        <v>7795996.5</v>
      </c>
      <c r="AC293" s="7">
        <v>0</v>
      </c>
      <c r="AD293" s="7">
        <v>158102</v>
      </c>
      <c r="AE293" s="7">
        <v>65532.5</v>
      </c>
      <c r="AF293" s="7">
        <v>25682</v>
      </c>
      <c r="AG293" s="7">
        <v>865476.98</v>
      </c>
      <c r="AH293" s="7">
        <v>0</v>
      </c>
      <c r="AI293" s="95">
        <v>409065</v>
      </c>
      <c r="AJ293" s="7">
        <v>1517299.48</v>
      </c>
      <c r="AL293" s="17">
        <f t="shared" si="4"/>
        <v>3022102.5</v>
      </c>
    </row>
    <row r="294" spans="1:38" x14ac:dyDescent="0.25">
      <c r="A294" s="7">
        <v>2396</v>
      </c>
      <c r="B294" s="7">
        <v>1</v>
      </c>
      <c r="C294" t="s">
        <v>345</v>
      </c>
      <c r="D294" s="7">
        <v>808</v>
      </c>
      <c r="E294" s="7">
        <v>889.40000000000009</v>
      </c>
      <c r="F294" s="7">
        <v>864</v>
      </c>
      <c r="G294" s="87">
        <v>946.6</v>
      </c>
      <c r="H294" s="7">
        <v>6756831</v>
      </c>
      <c r="I294" s="7">
        <v>0</v>
      </c>
      <c r="J294" s="7">
        <v>934205</v>
      </c>
      <c r="K294" s="7">
        <v>14339</v>
      </c>
      <c r="L294" s="7">
        <v>7188</v>
      </c>
      <c r="M294" s="7">
        <v>112927.12</v>
      </c>
      <c r="N294" s="7">
        <v>303941.45695615903</v>
      </c>
      <c r="O294" s="7">
        <v>215105</v>
      </c>
      <c r="P294" s="7">
        <v>135570</v>
      </c>
      <c r="Q294" s="7">
        <v>12306</v>
      </c>
      <c r="R294" s="7">
        <v>0</v>
      </c>
      <c r="S294" s="7">
        <v>0</v>
      </c>
      <c r="T294" s="7">
        <v>0</v>
      </c>
      <c r="U294" s="7">
        <v>0</v>
      </c>
      <c r="V294" s="7">
        <v>-8566</v>
      </c>
      <c r="W294" s="7">
        <v>477702</v>
      </c>
      <c r="X294" s="7">
        <v>0</v>
      </c>
      <c r="Y294" s="7">
        <v>16792</v>
      </c>
      <c r="Z294" s="7">
        <v>66499</v>
      </c>
      <c r="AA294" s="95">
        <v>685338</v>
      </c>
      <c r="AB294" s="7">
        <v>9724344.3976172023</v>
      </c>
      <c r="AC294" s="7">
        <v>0</v>
      </c>
      <c r="AD294" s="7">
        <v>153587</v>
      </c>
      <c r="AE294" s="7">
        <v>135265</v>
      </c>
      <c r="AF294" s="7">
        <v>0</v>
      </c>
      <c r="AG294" s="7">
        <v>433048</v>
      </c>
      <c r="AH294" s="7">
        <v>0</v>
      </c>
      <c r="AI294" s="95">
        <v>595940</v>
      </c>
      <c r="AJ294" s="7">
        <v>1286566</v>
      </c>
      <c r="AL294" s="17">
        <f t="shared" si="4"/>
        <v>2967513.3976172023</v>
      </c>
    </row>
    <row r="295" spans="1:38" x14ac:dyDescent="0.25">
      <c r="A295" s="7">
        <v>2397</v>
      </c>
      <c r="B295" s="7">
        <v>1</v>
      </c>
      <c r="C295" t="s">
        <v>346</v>
      </c>
      <c r="D295" s="7">
        <v>1114</v>
      </c>
      <c r="E295" s="7">
        <v>1228</v>
      </c>
      <c r="F295" s="7">
        <v>887</v>
      </c>
      <c r="G295" s="87">
        <v>977.80000000000007</v>
      </c>
      <c r="H295" s="7">
        <v>6979536</v>
      </c>
      <c r="I295" s="7">
        <v>12281</v>
      </c>
      <c r="J295" s="7">
        <v>555194</v>
      </c>
      <c r="K295" s="7">
        <v>26928</v>
      </c>
      <c r="L295" s="7">
        <v>0</v>
      </c>
      <c r="M295" s="7">
        <v>0</v>
      </c>
      <c r="N295" s="7">
        <v>175279</v>
      </c>
      <c r="O295" s="7">
        <v>228803</v>
      </c>
      <c r="P295" s="7">
        <v>149471.25</v>
      </c>
      <c r="Q295" s="7">
        <v>12711</v>
      </c>
      <c r="R295" s="7">
        <v>13748</v>
      </c>
      <c r="S295" s="7">
        <v>0</v>
      </c>
      <c r="T295" s="7">
        <v>0</v>
      </c>
      <c r="U295" s="7">
        <v>0</v>
      </c>
      <c r="V295" s="7">
        <v>0</v>
      </c>
      <c r="W295" s="7">
        <v>283650</v>
      </c>
      <c r="X295" s="7">
        <v>0</v>
      </c>
      <c r="Y295" s="7">
        <v>69165</v>
      </c>
      <c r="Z295" s="7">
        <v>63541</v>
      </c>
      <c r="AA295" s="95">
        <v>707927</v>
      </c>
      <c r="AB295" s="7">
        <v>9278234.25</v>
      </c>
      <c r="AC295" s="7">
        <v>0</v>
      </c>
      <c r="AD295" s="7">
        <v>124911</v>
      </c>
      <c r="AE295" s="7">
        <v>149471.25</v>
      </c>
      <c r="AF295" s="7">
        <v>13748</v>
      </c>
      <c r="AG295" s="7">
        <v>282187</v>
      </c>
      <c r="AH295" s="7">
        <v>0</v>
      </c>
      <c r="AI295" s="95">
        <v>640163</v>
      </c>
      <c r="AJ295" s="7">
        <v>1172933.25</v>
      </c>
      <c r="AL295" s="17">
        <f t="shared" si="4"/>
        <v>2298698.25</v>
      </c>
    </row>
    <row r="296" spans="1:38" x14ac:dyDescent="0.25">
      <c r="A296" s="7">
        <v>2448</v>
      </c>
      <c r="B296" s="7">
        <v>1</v>
      </c>
      <c r="C296" t="s">
        <v>347</v>
      </c>
      <c r="D296" s="7">
        <v>610</v>
      </c>
      <c r="E296" s="7">
        <v>669.80000000000007</v>
      </c>
      <c r="F296" s="7">
        <v>639</v>
      </c>
      <c r="G296" s="87">
        <v>701.8</v>
      </c>
      <c r="H296" s="7">
        <v>5009448</v>
      </c>
      <c r="I296" s="7">
        <v>0</v>
      </c>
      <c r="J296" s="7">
        <v>551792</v>
      </c>
      <c r="K296" s="7">
        <v>14084</v>
      </c>
      <c r="L296" s="7">
        <v>102683</v>
      </c>
      <c r="M296" s="7">
        <v>174656</v>
      </c>
      <c r="N296" s="7">
        <v>263088.58483944024</v>
      </c>
      <c r="O296" s="7">
        <v>168909</v>
      </c>
      <c r="P296" s="7">
        <v>94422.5</v>
      </c>
      <c r="Q296" s="7">
        <v>9123</v>
      </c>
      <c r="R296" s="7">
        <v>0</v>
      </c>
      <c r="S296" s="7">
        <v>0</v>
      </c>
      <c r="T296" s="7">
        <v>0</v>
      </c>
      <c r="U296" s="7">
        <v>0</v>
      </c>
      <c r="V296" s="7">
        <v>0</v>
      </c>
      <c r="W296" s="7">
        <v>480684</v>
      </c>
      <c r="X296" s="7">
        <v>0</v>
      </c>
      <c r="Y296" s="7">
        <v>49975</v>
      </c>
      <c r="Z296" s="7">
        <v>46640</v>
      </c>
      <c r="AA296" s="95">
        <v>484790</v>
      </c>
      <c r="AB296" s="7">
        <v>7454538.3641165085</v>
      </c>
      <c r="AC296" s="7">
        <v>0</v>
      </c>
      <c r="AD296" s="7">
        <v>164962</v>
      </c>
      <c r="AE296" s="7">
        <v>94422.5</v>
      </c>
      <c r="AF296" s="7">
        <v>0</v>
      </c>
      <c r="AG296" s="7">
        <v>254691.92</v>
      </c>
      <c r="AH296" s="7">
        <v>0</v>
      </c>
      <c r="AI296" s="95">
        <v>456290</v>
      </c>
      <c r="AJ296" s="7">
        <v>957364.42</v>
      </c>
      <c r="AL296" s="17">
        <f t="shared" si="4"/>
        <v>2445090.3641165085</v>
      </c>
    </row>
    <row r="297" spans="1:38" x14ac:dyDescent="0.25">
      <c r="A297" s="7">
        <v>2534</v>
      </c>
      <c r="B297" s="7">
        <v>1</v>
      </c>
      <c r="C297" t="s">
        <v>348</v>
      </c>
      <c r="D297" s="7">
        <v>595</v>
      </c>
      <c r="E297" s="7">
        <v>655.6</v>
      </c>
      <c r="F297" s="7">
        <v>588</v>
      </c>
      <c r="G297" s="87">
        <v>645.59999999999991</v>
      </c>
      <c r="H297" s="7">
        <v>4608293</v>
      </c>
      <c r="I297" s="7">
        <v>0</v>
      </c>
      <c r="J297" s="7">
        <v>644451</v>
      </c>
      <c r="K297" s="7">
        <v>15299</v>
      </c>
      <c r="L297" s="7">
        <v>115020</v>
      </c>
      <c r="M297" s="7">
        <v>16433</v>
      </c>
      <c r="N297" s="7">
        <v>203824.26554924066</v>
      </c>
      <c r="O297" s="7">
        <v>153295</v>
      </c>
      <c r="P297" s="7">
        <v>88412.5</v>
      </c>
      <c r="Q297" s="7">
        <v>8393</v>
      </c>
      <c r="R297" s="7">
        <v>0</v>
      </c>
      <c r="S297" s="7">
        <v>0</v>
      </c>
      <c r="T297" s="7">
        <v>0</v>
      </c>
      <c r="U297" s="7">
        <v>0</v>
      </c>
      <c r="V297" s="7">
        <v>0</v>
      </c>
      <c r="W297" s="7">
        <v>409956</v>
      </c>
      <c r="X297" s="7">
        <v>0</v>
      </c>
      <c r="Y297" s="7">
        <v>35982</v>
      </c>
      <c r="Z297" s="7">
        <v>40726</v>
      </c>
      <c r="AA297" s="95">
        <v>467559</v>
      </c>
      <c r="AB297" s="7">
        <v>6801563.4380856054</v>
      </c>
      <c r="AC297" s="7">
        <v>0</v>
      </c>
      <c r="AD297" s="7">
        <v>119809</v>
      </c>
      <c r="AE297" s="7">
        <v>87613</v>
      </c>
      <c r="AF297" s="7">
        <v>0</v>
      </c>
      <c r="AG297" s="7">
        <v>377685</v>
      </c>
      <c r="AH297" s="7">
        <v>0</v>
      </c>
      <c r="AI297" s="95">
        <v>404869</v>
      </c>
      <c r="AJ297" s="7">
        <v>967596</v>
      </c>
      <c r="AL297" s="17">
        <f t="shared" si="4"/>
        <v>2193270.4380856054</v>
      </c>
    </row>
    <row r="298" spans="1:38" x14ac:dyDescent="0.25">
      <c r="A298" s="7">
        <v>2536</v>
      </c>
      <c r="B298" s="7">
        <v>1</v>
      </c>
      <c r="C298" t="s">
        <v>349</v>
      </c>
      <c r="D298" s="7">
        <v>270</v>
      </c>
      <c r="E298" s="7">
        <v>295.40000000000003</v>
      </c>
      <c r="F298" s="7">
        <v>308</v>
      </c>
      <c r="G298" s="87">
        <v>338.40000000000003</v>
      </c>
      <c r="H298" s="7">
        <v>2415499</v>
      </c>
      <c r="I298" s="7">
        <v>0</v>
      </c>
      <c r="J298" s="7">
        <v>477590</v>
      </c>
      <c r="K298" s="7">
        <v>0</v>
      </c>
      <c r="L298" s="7">
        <v>119198</v>
      </c>
      <c r="M298" s="7">
        <v>17618</v>
      </c>
      <c r="N298" s="7">
        <v>139788.41673188441</v>
      </c>
      <c r="O298" s="7">
        <v>79144</v>
      </c>
      <c r="P298" s="7">
        <v>16920</v>
      </c>
      <c r="Q298" s="7">
        <v>4399</v>
      </c>
      <c r="R298" s="7">
        <v>8670</v>
      </c>
      <c r="S298" s="7">
        <v>0</v>
      </c>
      <c r="T298" s="7">
        <v>0</v>
      </c>
      <c r="U298" s="7">
        <v>0</v>
      </c>
      <c r="V298" s="7">
        <v>0</v>
      </c>
      <c r="W298" s="7">
        <v>984338</v>
      </c>
      <c r="X298" s="7">
        <v>0</v>
      </c>
      <c r="Y298" s="7">
        <v>0</v>
      </c>
      <c r="Z298" s="7">
        <v>20804</v>
      </c>
      <c r="AA298" s="95">
        <v>243843</v>
      </c>
      <c r="AB298" s="7">
        <v>4527650.6967005804</v>
      </c>
      <c r="AC298" s="7">
        <v>0</v>
      </c>
      <c r="AD298" s="7">
        <v>79144</v>
      </c>
      <c r="AE298" s="7">
        <v>14759</v>
      </c>
      <c r="AF298" s="7">
        <v>7563</v>
      </c>
      <c r="AG298" s="7">
        <v>807903.58</v>
      </c>
      <c r="AH298" s="7">
        <v>0</v>
      </c>
      <c r="AI298" s="95">
        <v>210919</v>
      </c>
      <c r="AJ298" s="7">
        <v>1085846.58</v>
      </c>
      <c r="AL298" s="17">
        <f t="shared" si="4"/>
        <v>2112151.6967005804</v>
      </c>
    </row>
    <row r="299" spans="1:38" x14ac:dyDescent="0.25">
      <c r="A299" s="7">
        <v>2580</v>
      </c>
      <c r="B299" s="7">
        <v>1</v>
      </c>
      <c r="C299" t="s">
        <v>350</v>
      </c>
      <c r="D299" s="7">
        <v>715</v>
      </c>
      <c r="E299" s="7">
        <v>796.6</v>
      </c>
      <c r="F299" s="7">
        <v>696</v>
      </c>
      <c r="G299" s="87">
        <v>767.8</v>
      </c>
      <c r="H299" s="7">
        <v>5480556</v>
      </c>
      <c r="I299" s="7">
        <v>72661</v>
      </c>
      <c r="J299" s="7">
        <v>951275</v>
      </c>
      <c r="K299" s="7">
        <v>14282</v>
      </c>
      <c r="L299" s="7">
        <v>83624</v>
      </c>
      <c r="M299" s="7">
        <v>94366</v>
      </c>
      <c r="N299" s="7">
        <v>333663</v>
      </c>
      <c r="O299" s="7">
        <v>160070</v>
      </c>
      <c r="P299" s="7">
        <v>126471.25</v>
      </c>
      <c r="Q299" s="7">
        <v>9981</v>
      </c>
      <c r="R299" s="7">
        <v>44379</v>
      </c>
      <c r="S299" s="7">
        <v>0</v>
      </c>
      <c r="T299" s="7">
        <v>0</v>
      </c>
      <c r="U299" s="7">
        <v>0</v>
      </c>
      <c r="V299" s="7">
        <v>0</v>
      </c>
      <c r="W299" s="7">
        <v>0</v>
      </c>
      <c r="X299" s="7">
        <v>0</v>
      </c>
      <c r="Y299" s="7">
        <v>15192</v>
      </c>
      <c r="Z299" s="7">
        <v>56448</v>
      </c>
      <c r="AA299" s="95">
        <v>530113</v>
      </c>
      <c r="AB299" s="7">
        <v>7998855.25</v>
      </c>
      <c r="AC299" s="7">
        <v>0</v>
      </c>
      <c r="AD299" s="7">
        <v>69036</v>
      </c>
      <c r="AE299" s="7">
        <v>114964</v>
      </c>
      <c r="AF299" s="7">
        <v>40341</v>
      </c>
      <c r="AG299" s="7">
        <v>0</v>
      </c>
      <c r="AH299" s="7">
        <v>0</v>
      </c>
      <c r="AI299" s="95">
        <v>448331</v>
      </c>
      <c r="AJ299" s="7">
        <v>641613</v>
      </c>
      <c r="AL299" s="17">
        <f t="shared" si="4"/>
        <v>2518299.25</v>
      </c>
    </row>
    <row r="300" spans="1:38" x14ac:dyDescent="0.25">
      <c r="A300" s="7">
        <v>2609</v>
      </c>
      <c r="B300" s="7">
        <v>1</v>
      </c>
      <c r="C300" t="s">
        <v>351</v>
      </c>
      <c r="D300" s="7">
        <v>506</v>
      </c>
      <c r="E300" s="7">
        <v>553</v>
      </c>
      <c r="F300" s="7">
        <v>418</v>
      </c>
      <c r="G300" s="87">
        <v>459.59999999999997</v>
      </c>
      <c r="H300" s="7">
        <v>3280625</v>
      </c>
      <c r="I300" s="7">
        <v>0</v>
      </c>
      <c r="J300" s="7">
        <v>429592</v>
      </c>
      <c r="K300" s="7">
        <v>0</v>
      </c>
      <c r="L300" s="7">
        <v>130324</v>
      </c>
      <c r="M300" s="7">
        <v>135499</v>
      </c>
      <c r="N300" s="7">
        <v>183681.703915625</v>
      </c>
      <c r="O300" s="7">
        <v>96624</v>
      </c>
      <c r="P300" s="7">
        <v>63081.25</v>
      </c>
      <c r="Q300" s="7">
        <v>5975</v>
      </c>
      <c r="R300" s="7">
        <v>643</v>
      </c>
      <c r="S300" s="7">
        <v>0</v>
      </c>
      <c r="T300" s="7">
        <v>0</v>
      </c>
      <c r="U300" s="7">
        <v>0</v>
      </c>
      <c r="V300" s="7">
        <v>0</v>
      </c>
      <c r="W300" s="7">
        <v>288261</v>
      </c>
      <c r="X300" s="7">
        <v>0</v>
      </c>
      <c r="Y300" s="7">
        <v>800</v>
      </c>
      <c r="Z300" s="7">
        <v>31274</v>
      </c>
      <c r="AA300" s="95">
        <v>326669</v>
      </c>
      <c r="AB300" s="7">
        <v>4970729.6160361245</v>
      </c>
      <c r="AC300" s="7">
        <v>0</v>
      </c>
      <c r="AD300" s="7">
        <v>59535</v>
      </c>
      <c r="AE300" s="7">
        <v>53391</v>
      </c>
      <c r="AF300" s="7">
        <v>544</v>
      </c>
      <c r="AG300" s="7">
        <v>237796</v>
      </c>
      <c r="AH300" s="7">
        <v>0</v>
      </c>
      <c r="AI300" s="95">
        <v>234676</v>
      </c>
      <c r="AJ300" s="7">
        <v>583834</v>
      </c>
      <c r="AL300" s="17">
        <f t="shared" si="4"/>
        <v>1690104.6160361245</v>
      </c>
    </row>
    <row r="301" spans="1:38" x14ac:dyDescent="0.25">
      <c r="A301" s="7">
        <v>2683</v>
      </c>
      <c r="B301" s="7">
        <v>1</v>
      </c>
      <c r="C301" t="s">
        <v>639</v>
      </c>
      <c r="D301" s="7">
        <v>300</v>
      </c>
      <c r="E301" s="7">
        <v>330.4</v>
      </c>
      <c r="F301" s="7">
        <v>219</v>
      </c>
      <c r="G301" s="87">
        <v>238.8</v>
      </c>
      <c r="H301" s="7">
        <v>1704554</v>
      </c>
      <c r="I301" s="7">
        <v>0</v>
      </c>
      <c r="J301" s="7">
        <v>102611</v>
      </c>
      <c r="K301" s="7">
        <v>0</v>
      </c>
      <c r="L301" s="7">
        <v>97593</v>
      </c>
      <c r="M301" s="7">
        <v>871596</v>
      </c>
      <c r="N301" s="7">
        <v>172410.30334722</v>
      </c>
      <c r="O301" s="7">
        <v>57727</v>
      </c>
      <c r="P301" s="7">
        <v>26141.25</v>
      </c>
      <c r="Q301" s="7">
        <v>3104</v>
      </c>
      <c r="R301" s="7">
        <v>0</v>
      </c>
      <c r="S301" s="7">
        <v>0</v>
      </c>
      <c r="T301" s="7">
        <v>0</v>
      </c>
      <c r="U301" s="7">
        <v>0</v>
      </c>
      <c r="V301" s="7">
        <v>0</v>
      </c>
      <c r="W301" s="7">
        <v>288005</v>
      </c>
      <c r="X301" s="7">
        <v>0</v>
      </c>
      <c r="Y301" s="7">
        <v>7196</v>
      </c>
      <c r="Z301" s="7">
        <v>18681</v>
      </c>
      <c r="AA301" s="95">
        <v>172022</v>
      </c>
      <c r="AB301" s="7">
        <v>3516596.2877405542</v>
      </c>
      <c r="AC301" s="7">
        <v>0</v>
      </c>
      <c r="AD301" s="7">
        <v>38085</v>
      </c>
      <c r="AE301" s="7">
        <v>18834</v>
      </c>
      <c r="AF301" s="7">
        <v>0</v>
      </c>
      <c r="AG301" s="7">
        <v>231836.68</v>
      </c>
      <c r="AH301" s="7">
        <v>0</v>
      </c>
      <c r="AI301" s="95">
        <v>113437</v>
      </c>
      <c r="AJ301" s="7">
        <v>391617.68</v>
      </c>
      <c r="AL301" s="17">
        <f t="shared" si="4"/>
        <v>1812042.2877405542</v>
      </c>
    </row>
    <row r="302" spans="1:38" x14ac:dyDescent="0.25">
      <c r="A302" s="7">
        <v>2687</v>
      </c>
      <c r="B302" s="7">
        <v>1</v>
      </c>
      <c r="C302" t="s">
        <v>353</v>
      </c>
      <c r="D302" s="7">
        <v>1350</v>
      </c>
      <c r="E302" s="7">
        <v>1480.9999999999998</v>
      </c>
      <c r="F302" s="7">
        <v>1261</v>
      </c>
      <c r="G302" s="87">
        <v>1380.6</v>
      </c>
      <c r="H302" s="7">
        <v>9854723</v>
      </c>
      <c r="I302" s="7">
        <v>0</v>
      </c>
      <c r="J302" s="7">
        <v>567099</v>
      </c>
      <c r="K302" s="7">
        <v>14333</v>
      </c>
      <c r="L302" s="7">
        <v>0</v>
      </c>
      <c r="M302" s="7">
        <v>0</v>
      </c>
      <c r="N302" s="7">
        <v>194264</v>
      </c>
      <c r="O302" s="7">
        <v>289003</v>
      </c>
      <c r="P302" s="7">
        <v>230743.75</v>
      </c>
      <c r="Q302" s="7">
        <v>17948</v>
      </c>
      <c r="R302" s="7">
        <v>10520</v>
      </c>
      <c r="S302" s="7">
        <v>0</v>
      </c>
      <c r="T302" s="7">
        <v>0</v>
      </c>
      <c r="U302" s="7">
        <v>0</v>
      </c>
      <c r="V302" s="7">
        <v>0</v>
      </c>
      <c r="W302" s="7">
        <v>0</v>
      </c>
      <c r="X302" s="7">
        <v>0</v>
      </c>
      <c r="Y302" s="7">
        <v>20390</v>
      </c>
      <c r="Z302" s="7">
        <v>89015</v>
      </c>
      <c r="AA302" s="95">
        <v>1007084</v>
      </c>
      <c r="AB302" s="7">
        <v>12287592.75</v>
      </c>
      <c r="AC302" s="7">
        <v>0</v>
      </c>
      <c r="AD302" s="7">
        <v>114764</v>
      </c>
      <c r="AE302" s="7">
        <v>230743.75</v>
      </c>
      <c r="AF302" s="7">
        <v>10520</v>
      </c>
      <c r="AG302" s="7">
        <v>0</v>
      </c>
      <c r="AH302" s="7">
        <v>0</v>
      </c>
      <c r="AI302" s="95">
        <v>959261</v>
      </c>
      <c r="AJ302" s="7">
        <v>1237228.75</v>
      </c>
      <c r="AL302" s="17">
        <f t="shared" si="4"/>
        <v>2432869.75</v>
      </c>
    </row>
    <row r="303" spans="1:38" x14ac:dyDescent="0.25">
      <c r="A303" s="7">
        <v>2689</v>
      </c>
      <c r="B303" s="7">
        <v>1</v>
      </c>
      <c r="C303" t="s">
        <v>354</v>
      </c>
      <c r="D303" s="7">
        <v>1247</v>
      </c>
      <c r="E303" s="7">
        <v>1365.8000000000002</v>
      </c>
      <c r="F303" s="7">
        <v>1079</v>
      </c>
      <c r="G303" s="87">
        <v>1178.8</v>
      </c>
      <c r="H303" s="7">
        <v>8414274</v>
      </c>
      <c r="I303" s="7">
        <v>28655</v>
      </c>
      <c r="J303" s="7">
        <v>972314</v>
      </c>
      <c r="K303" s="7">
        <v>49717</v>
      </c>
      <c r="L303" s="7">
        <v>0</v>
      </c>
      <c r="M303" s="7">
        <v>0</v>
      </c>
      <c r="N303" s="7">
        <v>340095.73748039134</v>
      </c>
      <c r="O303" s="7">
        <v>238832</v>
      </c>
      <c r="P303" s="7">
        <v>169113.75</v>
      </c>
      <c r="Q303" s="7">
        <v>15324</v>
      </c>
      <c r="R303" s="7">
        <v>29835</v>
      </c>
      <c r="S303" s="7">
        <v>0</v>
      </c>
      <c r="T303" s="7">
        <v>0</v>
      </c>
      <c r="U303" s="7">
        <v>0</v>
      </c>
      <c r="V303" s="7">
        <v>0</v>
      </c>
      <c r="W303" s="7">
        <v>559058</v>
      </c>
      <c r="X303" s="7">
        <v>0</v>
      </c>
      <c r="Y303" s="7">
        <v>0</v>
      </c>
      <c r="Z303" s="7">
        <v>77306</v>
      </c>
      <c r="AA303" s="95">
        <v>829414</v>
      </c>
      <c r="AB303" s="7">
        <v>11736015.453489803</v>
      </c>
      <c r="AC303" s="7">
        <v>0</v>
      </c>
      <c r="AD303" s="7">
        <v>176529</v>
      </c>
      <c r="AE303" s="7">
        <v>112354</v>
      </c>
      <c r="AF303" s="7">
        <v>19821</v>
      </c>
      <c r="AG303" s="7">
        <v>340847</v>
      </c>
      <c r="AH303" s="7">
        <v>0</v>
      </c>
      <c r="AI303" s="95">
        <v>501228</v>
      </c>
      <c r="AJ303" s="7">
        <v>1117773</v>
      </c>
      <c r="AL303" s="17">
        <f t="shared" si="4"/>
        <v>3321741.4534898028</v>
      </c>
    </row>
    <row r="304" spans="1:38" x14ac:dyDescent="0.25">
      <c r="A304" s="7">
        <v>2711</v>
      </c>
      <c r="B304" s="7">
        <v>1</v>
      </c>
      <c r="C304" t="s">
        <v>355</v>
      </c>
      <c r="D304" s="7">
        <v>879.84</v>
      </c>
      <c r="E304" s="7">
        <v>967.24</v>
      </c>
      <c r="F304" s="7">
        <v>871.84</v>
      </c>
      <c r="G304" s="87">
        <v>958.24</v>
      </c>
      <c r="H304" s="7">
        <v>6839917</v>
      </c>
      <c r="I304" s="7">
        <v>30702</v>
      </c>
      <c r="J304" s="7">
        <v>787438</v>
      </c>
      <c r="K304" s="7">
        <v>0</v>
      </c>
      <c r="L304" s="7">
        <v>956</v>
      </c>
      <c r="M304" s="7">
        <v>15909</v>
      </c>
      <c r="N304" s="7">
        <v>302475</v>
      </c>
      <c r="O304" s="7">
        <v>218941</v>
      </c>
      <c r="P304" s="7">
        <v>160445.75</v>
      </c>
      <c r="Q304" s="7">
        <v>12457</v>
      </c>
      <c r="R304" s="7">
        <v>1236</v>
      </c>
      <c r="S304" s="7">
        <v>0</v>
      </c>
      <c r="T304" s="7">
        <v>0</v>
      </c>
      <c r="U304" s="7">
        <v>0</v>
      </c>
      <c r="V304" s="7">
        <v>0</v>
      </c>
      <c r="W304" s="7">
        <v>0</v>
      </c>
      <c r="X304" s="7">
        <v>0</v>
      </c>
      <c r="Y304" s="7">
        <v>33983</v>
      </c>
      <c r="Z304" s="7">
        <v>68796</v>
      </c>
      <c r="AA304" s="95">
        <v>687250</v>
      </c>
      <c r="AB304" s="7">
        <v>9167021.75</v>
      </c>
      <c r="AC304" s="7">
        <v>0</v>
      </c>
      <c r="AD304" s="7">
        <v>79523</v>
      </c>
      <c r="AE304" s="7">
        <v>155011</v>
      </c>
      <c r="AF304" s="7">
        <v>1194</v>
      </c>
      <c r="AG304" s="7">
        <v>0</v>
      </c>
      <c r="AH304" s="7">
        <v>0</v>
      </c>
      <c r="AI304" s="95">
        <v>594682</v>
      </c>
      <c r="AJ304" s="7">
        <v>789218</v>
      </c>
      <c r="AL304" s="17">
        <f t="shared" si="4"/>
        <v>2327104.75</v>
      </c>
    </row>
    <row r="305" spans="1:38" x14ac:dyDescent="0.25">
      <c r="A305" s="7">
        <v>2752</v>
      </c>
      <c r="B305" s="7">
        <v>1</v>
      </c>
      <c r="C305" t="s">
        <v>356</v>
      </c>
      <c r="D305" s="7">
        <v>1829</v>
      </c>
      <c r="E305" s="7">
        <v>2000.2</v>
      </c>
      <c r="F305" s="7">
        <v>1804</v>
      </c>
      <c r="G305" s="87">
        <v>1968.4000000000003</v>
      </c>
      <c r="H305" s="7">
        <v>14050439</v>
      </c>
      <c r="I305" s="7">
        <v>104387</v>
      </c>
      <c r="J305" s="7">
        <v>2267451</v>
      </c>
      <c r="K305" s="7">
        <v>102157</v>
      </c>
      <c r="L305" s="7">
        <v>0</v>
      </c>
      <c r="M305" s="7">
        <v>0</v>
      </c>
      <c r="N305" s="7">
        <v>294711</v>
      </c>
      <c r="O305" s="7">
        <v>462125</v>
      </c>
      <c r="P305" s="7">
        <v>298296.25</v>
      </c>
      <c r="Q305" s="7">
        <v>25589</v>
      </c>
      <c r="R305" s="7">
        <v>60213</v>
      </c>
      <c r="S305" s="7">
        <v>0</v>
      </c>
      <c r="T305" s="7">
        <v>0</v>
      </c>
      <c r="U305" s="7">
        <v>0</v>
      </c>
      <c r="V305" s="7">
        <v>0</v>
      </c>
      <c r="W305" s="7">
        <v>592587</v>
      </c>
      <c r="X305" s="7">
        <v>0</v>
      </c>
      <c r="Y305" s="7">
        <v>0</v>
      </c>
      <c r="Z305" s="7">
        <v>125863</v>
      </c>
      <c r="AA305" s="95">
        <v>1410062</v>
      </c>
      <c r="AB305" s="7">
        <v>19808940.25</v>
      </c>
      <c r="AC305" s="7">
        <v>0</v>
      </c>
      <c r="AD305" s="7">
        <v>191976</v>
      </c>
      <c r="AE305" s="7">
        <v>292011</v>
      </c>
      <c r="AF305" s="7">
        <v>58944</v>
      </c>
      <c r="AG305" s="7">
        <v>521785</v>
      </c>
      <c r="AH305" s="7">
        <v>0</v>
      </c>
      <c r="AI305" s="95">
        <v>1216240</v>
      </c>
      <c r="AJ305" s="7">
        <v>2216757</v>
      </c>
      <c r="AL305" s="17">
        <f t="shared" si="4"/>
        <v>5758501.25</v>
      </c>
    </row>
    <row r="306" spans="1:38" x14ac:dyDescent="0.25">
      <c r="A306" s="7">
        <v>2753</v>
      </c>
      <c r="B306" s="7">
        <v>1</v>
      </c>
      <c r="C306" t="s">
        <v>357</v>
      </c>
      <c r="D306" s="7">
        <v>1169</v>
      </c>
      <c r="E306" s="7">
        <v>1283.3999999999999</v>
      </c>
      <c r="F306" s="7">
        <v>974</v>
      </c>
      <c r="G306" s="87">
        <v>1070</v>
      </c>
      <c r="H306" s="7">
        <v>7637660</v>
      </c>
      <c r="I306" s="7">
        <v>270178</v>
      </c>
      <c r="J306" s="7">
        <v>1665078</v>
      </c>
      <c r="K306" s="7">
        <v>214650</v>
      </c>
      <c r="L306" s="7">
        <v>0</v>
      </c>
      <c r="M306" s="7">
        <v>0</v>
      </c>
      <c r="N306" s="7">
        <v>222538.46567500001</v>
      </c>
      <c r="O306" s="7">
        <v>240558</v>
      </c>
      <c r="P306" s="7">
        <v>155620</v>
      </c>
      <c r="Q306" s="7">
        <v>13910</v>
      </c>
      <c r="R306" s="7">
        <v>0</v>
      </c>
      <c r="S306" s="7">
        <v>0</v>
      </c>
      <c r="T306" s="7">
        <v>0</v>
      </c>
      <c r="U306" s="7">
        <v>0</v>
      </c>
      <c r="V306" s="7">
        <v>0</v>
      </c>
      <c r="W306" s="7">
        <v>490574</v>
      </c>
      <c r="X306" s="7">
        <v>0</v>
      </c>
      <c r="Y306" s="7">
        <v>0</v>
      </c>
      <c r="Z306" s="7">
        <v>73441</v>
      </c>
      <c r="AA306" s="95">
        <v>763820</v>
      </c>
      <c r="AB306" s="7">
        <v>11755597.802151</v>
      </c>
      <c r="AC306" s="7">
        <v>0</v>
      </c>
      <c r="AD306" s="7">
        <v>92209</v>
      </c>
      <c r="AE306" s="7">
        <v>133559</v>
      </c>
      <c r="AF306" s="7">
        <v>0</v>
      </c>
      <c r="AG306" s="7">
        <v>378703</v>
      </c>
      <c r="AH306" s="7">
        <v>0</v>
      </c>
      <c r="AI306" s="95">
        <v>588353</v>
      </c>
      <c r="AJ306" s="7">
        <v>1153497</v>
      </c>
      <c r="AL306" s="17">
        <f t="shared" si="4"/>
        <v>4117937.8021510001</v>
      </c>
    </row>
    <row r="307" spans="1:38" x14ac:dyDescent="0.25">
      <c r="A307" s="7">
        <v>2754</v>
      </c>
      <c r="B307" s="7">
        <v>1</v>
      </c>
      <c r="C307" t="s">
        <v>358</v>
      </c>
      <c r="D307" s="7">
        <v>362</v>
      </c>
      <c r="E307" s="7">
        <v>399.6</v>
      </c>
      <c r="F307" s="7">
        <v>395</v>
      </c>
      <c r="G307" s="87">
        <v>435.79999999999995</v>
      </c>
      <c r="H307" s="7">
        <v>3110740</v>
      </c>
      <c r="I307" s="7">
        <v>0</v>
      </c>
      <c r="J307" s="7">
        <v>420080</v>
      </c>
      <c r="K307" s="7">
        <v>14086</v>
      </c>
      <c r="L307" s="7">
        <v>129453</v>
      </c>
      <c r="M307" s="7">
        <v>4439</v>
      </c>
      <c r="N307" s="7">
        <v>149361</v>
      </c>
      <c r="O307" s="7">
        <v>100984</v>
      </c>
      <c r="P307" s="7">
        <v>53500</v>
      </c>
      <c r="Q307" s="7">
        <v>5665</v>
      </c>
      <c r="R307" s="7">
        <v>0</v>
      </c>
      <c r="S307" s="7">
        <v>0</v>
      </c>
      <c r="T307" s="7">
        <v>0</v>
      </c>
      <c r="U307" s="7">
        <v>0</v>
      </c>
      <c r="V307" s="7">
        <v>0</v>
      </c>
      <c r="W307" s="7">
        <v>405181</v>
      </c>
      <c r="X307" s="7">
        <v>0</v>
      </c>
      <c r="Y307" s="7">
        <v>40780</v>
      </c>
      <c r="Z307" s="7">
        <v>28824</v>
      </c>
      <c r="AA307" s="95">
        <v>315519</v>
      </c>
      <c r="AB307" s="7">
        <v>4778612</v>
      </c>
      <c r="AC307" s="7">
        <v>0</v>
      </c>
      <c r="AD307" s="7">
        <v>81621</v>
      </c>
      <c r="AE307" s="7">
        <v>40558</v>
      </c>
      <c r="AF307" s="7">
        <v>0</v>
      </c>
      <c r="AG307" s="7">
        <v>308712.96000000002</v>
      </c>
      <c r="AH307" s="7">
        <v>0</v>
      </c>
      <c r="AI307" s="95">
        <v>205742</v>
      </c>
      <c r="AJ307" s="7">
        <v>628413.96</v>
      </c>
      <c r="AL307" s="17">
        <f t="shared" si="4"/>
        <v>1667872</v>
      </c>
    </row>
    <row r="308" spans="1:38" x14ac:dyDescent="0.25">
      <c r="A308" s="7">
        <v>2769</v>
      </c>
      <c r="B308" s="7">
        <v>1</v>
      </c>
      <c r="C308" t="s">
        <v>359</v>
      </c>
      <c r="D308" s="7">
        <v>1073</v>
      </c>
      <c r="E308" s="7">
        <v>1179.8</v>
      </c>
      <c r="F308" s="7">
        <v>1071</v>
      </c>
      <c r="G308" s="87">
        <v>1177.8000000000002</v>
      </c>
      <c r="H308" s="7">
        <v>8407136</v>
      </c>
      <c r="I308" s="7">
        <v>0</v>
      </c>
      <c r="J308" s="7">
        <v>446032</v>
      </c>
      <c r="K308" s="7">
        <v>91037</v>
      </c>
      <c r="L308" s="7">
        <v>0</v>
      </c>
      <c r="M308" s="7">
        <v>0</v>
      </c>
      <c r="N308" s="7">
        <v>284190</v>
      </c>
      <c r="O308" s="7">
        <v>262855</v>
      </c>
      <c r="P308" s="7">
        <v>181658.75</v>
      </c>
      <c r="Q308" s="7">
        <v>15311</v>
      </c>
      <c r="R308" s="7">
        <v>577</v>
      </c>
      <c r="S308" s="7">
        <v>0</v>
      </c>
      <c r="T308" s="7">
        <v>0</v>
      </c>
      <c r="U308" s="7">
        <v>0</v>
      </c>
      <c r="V308" s="7">
        <v>0</v>
      </c>
      <c r="W308" s="7">
        <v>324095</v>
      </c>
      <c r="X308" s="7">
        <v>0</v>
      </c>
      <c r="Y308" s="7">
        <v>0</v>
      </c>
      <c r="Z308" s="7">
        <v>76923</v>
      </c>
      <c r="AA308" s="95">
        <v>860691</v>
      </c>
      <c r="AB308" s="7">
        <v>10942541.75</v>
      </c>
      <c r="AC308" s="7">
        <v>0</v>
      </c>
      <c r="AD308" s="7">
        <v>117120</v>
      </c>
      <c r="AE308" s="7">
        <v>142097</v>
      </c>
      <c r="AF308" s="7">
        <v>451</v>
      </c>
      <c r="AG308" s="7">
        <v>210446</v>
      </c>
      <c r="AH308" s="7">
        <v>0</v>
      </c>
      <c r="AI308" s="95">
        <v>552068</v>
      </c>
      <c r="AJ308" s="7">
        <v>1020923</v>
      </c>
      <c r="AL308" s="17">
        <f t="shared" si="4"/>
        <v>2535405.75</v>
      </c>
    </row>
    <row r="309" spans="1:38" x14ac:dyDescent="0.25">
      <c r="A309" s="7">
        <v>2805</v>
      </c>
      <c r="B309" s="7">
        <v>1</v>
      </c>
      <c r="C309" t="s">
        <v>360</v>
      </c>
      <c r="D309" s="7">
        <v>1240</v>
      </c>
      <c r="E309" s="7">
        <v>1353.3999999999999</v>
      </c>
      <c r="F309" s="7">
        <v>1250</v>
      </c>
      <c r="G309" s="87">
        <v>1368.1999999999998</v>
      </c>
      <c r="H309" s="7">
        <v>9766212</v>
      </c>
      <c r="I309" s="7">
        <v>6140</v>
      </c>
      <c r="J309" s="7">
        <v>487543</v>
      </c>
      <c r="K309" s="7">
        <v>14124</v>
      </c>
      <c r="L309" s="7">
        <v>0</v>
      </c>
      <c r="M309" s="7">
        <v>0</v>
      </c>
      <c r="N309" s="7">
        <v>218482</v>
      </c>
      <c r="O309" s="7">
        <v>323855</v>
      </c>
      <c r="P309" s="7">
        <v>150171.25</v>
      </c>
      <c r="Q309" s="7">
        <v>17787</v>
      </c>
      <c r="R309" s="7">
        <v>8209</v>
      </c>
      <c r="S309" s="7">
        <v>0</v>
      </c>
      <c r="T309" s="7">
        <v>0</v>
      </c>
      <c r="U309" s="7">
        <v>0</v>
      </c>
      <c r="V309" s="7">
        <v>0</v>
      </c>
      <c r="W309" s="7">
        <v>1633686</v>
      </c>
      <c r="X309" s="7">
        <v>0</v>
      </c>
      <c r="Y309" s="7">
        <v>0</v>
      </c>
      <c r="Z309" s="7">
        <v>89147</v>
      </c>
      <c r="AA309" s="95">
        <v>1033293</v>
      </c>
      <c r="AB309" s="7">
        <v>13705933.25</v>
      </c>
      <c r="AC309" s="7">
        <v>0</v>
      </c>
      <c r="AD309" s="7">
        <v>121596</v>
      </c>
      <c r="AE309" s="7">
        <v>150171.25</v>
      </c>
      <c r="AF309" s="7">
        <v>8209</v>
      </c>
      <c r="AG309" s="7">
        <v>1573390.45</v>
      </c>
      <c r="AH309" s="7">
        <v>0</v>
      </c>
      <c r="AI309" s="95">
        <v>921219</v>
      </c>
      <c r="AJ309" s="7">
        <v>2693538.7</v>
      </c>
      <c r="AL309" s="17">
        <f t="shared" si="4"/>
        <v>3939721.25</v>
      </c>
    </row>
    <row r="310" spans="1:38" x14ac:dyDescent="0.25">
      <c r="A310" s="7">
        <v>2835</v>
      </c>
      <c r="B310" s="7">
        <v>1</v>
      </c>
      <c r="C310" t="s">
        <v>361</v>
      </c>
      <c r="D310" s="7">
        <v>747</v>
      </c>
      <c r="E310" s="7">
        <v>818.4</v>
      </c>
      <c r="F310" s="7">
        <v>683</v>
      </c>
      <c r="G310" s="87">
        <v>750.6</v>
      </c>
      <c r="H310" s="7">
        <v>5357783</v>
      </c>
      <c r="I310" s="7">
        <v>0</v>
      </c>
      <c r="J310" s="7">
        <v>306131</v>
      </c>
      <c r="K310" s="7">
        <v>14083</v>
      </c>
      <c r="L310" s="7">
        <v>89066</v>
      </c>
      <c r="M310" s="7">
        <v>0</v>
      </c>
      <c r="N310" s="7">
        <v>176343</v>
      </c>
      <c r="O310" s="7">
        <v>171155</v>
      </c>
      <c r="P310" s="7">
        <v>78383.75</v>
      </c>
      <c r="Q310" s="7">
        <v>9758</v>
      </c>
      <c r="R310" s="7">
        <v>0</v>
      </c>
      <c r="S310" s="7">
        <v>0</v>
      </c>
      <c r="T310" s="7">
        <v>0</v>
      </c>
      <c r="U310" s="7">
        <v>0</v>
      </c>
      <c r="V310" s="7">
        <v>-8566</v>
      </c>
      <c r="W310" s="7">
        <v>983901</v>
      </c>
      <c r="X310" s="7">
        <v>0</v>
      </c>
      <c r="Y310" s="7">
        <v>12794</v>
      </c>
      <c r="Z310" s="7">
        <v>55015</v>
      </c>
      <c r="AA310" s="95">
        <v>508827</v>
      </c>
      <c r="AB310" s="7">
        <v>7789280.75</v>
      </c>
      <c r="AC310" s="7">
        <v>0</v>
      </c>
      <c r="AD310" s="7">
        <v>102288</v>
      </c>
      <c r="AE310" s="7">
        <v>76304</v>
      </c>
      <c r="AF310" s="7">
        <v>0</v>
      </c>
      <c r="AG310" s="7">
        <v>820178.95</v>
      </c>
      <c r="AH310" s="7">
        <v>0</v>
      </c>
      <c r="AI310" s="95">
        <v>437388</v>
      </c>
      <c r="AJ310" s="7">
        <v>1435618.95</v>
      </c>
      <c r="AL310" s="17">
        <f t="shared" si="4"/>
        <v>2431497.75</v>
      </c>
    </row>
    <row r="311" spans="1:38" x14ac:dyDescent="0.25">
      <c r="A311" s="7">
        <v>2853</v>
      </c>
      <c r="B311" s="7">
        <v>1</v>
      </c>
      <c r="C311" t="s">
        <v>640</v>
      </c>
      <c r="D311" s="7">
        <v>967</v>
      </c>
      <c r="E311" s="7">
        <v>1058.8</v>
      </c>
      <c r="F311" s="7">
        <v>791</v>
      </c>
      <c r="G311" s="87">
        <v>862.19999999999993</v>
      </c>
      <c r="H311" s="7">
        <v>6154384</v>
      </c>
      <c r="I311" s="7">
        <v>0</v>
      </c>
      <c r="J311" s="7">
        <v>1133316</v>
      </c>
      <c r="K311" s="7">
        <v>47201</v>
      </c>
      <c r="L311" s="7">
        <v>47783</v>
      </c>
      <c r="M311" s="7">
        <v>126832</v>
      </c>
      <c r="N311" s="7">
        <v>359268</v>
      </c>
      <c r="O311" s="7">
        <v>194789</v>
      </c>
      <c r="P311" s="7">
        <v>120515</v>
      </c>
      <c r="Q311" s="7">
        <v>11209</v>
      </c>
      <c r="R311" s="7">
        <v>8786</v>
      </c>
      <c r="S311" s="7">
        <v>0</v>
      </c>
      <c r="T311" s="7">
        <v>0</v>
      </c>
      <c r="U311" s="7">
        <v>0</v>
      </c>
      <c r="V311" s="7">
        <v>0</v>
      </c>
      <c r="W311" s="7">
        <v>488005</v>
      </c>
      <c r="X311" s="7">
        <v>0</v>
      </c>
      <c r="Y311" s="7">
        <v>0</v>
      </c>
      <c r="Z311" s="7">
        <v>66894</v>
      </c>
      <c r="AA311" s="95">
        <v>640450</v>
      </c>
      <c r="AB311" s="7">
        <v>9383215</v>
      </c>
      <c r="AC311" s="7">
        <v>0</v>
      </c>
      <c r="AD311" s="7">
        <v>182836</v>
      </c>
      <c r="AE311" s="7">
        <v>74883</v>
      </c>
      <c r="AF311" s="7">
        <v>5459</v>
      </c>
      <c r="AG311" s="7">
        <v>313058</v>
      </c>
      <c r="AH311" s="7">
        <v>0</v>
      </c>
      <c r="AI311" s="95">
        <v>328002</v>
      </c>
      <c r="AJ311" s="7">
        <v>896534</v>
      </c>
      <c r="AL311" s="17">
        <f t="shared" si="4"/>
        <v>3228831</v>
      </c>
    </row>
    <row r="312" spans="1:38" x14ac:dyDescent="0.25">
      <c r="A312" s="7">
        <v>2856</v>
      </c>
      <c r="B312" s="7">
        <v>1</v>
      </c>
      <c r="C312" t="s">
        <v>363</v>
      </c>
      <c r="D312" s="7">
        <v>285</v>
      </c>
      <c r="E312" s="7">
        <v>310.99999999999994</v>
      </c>
      <c r="F312" s="7">
        <v>285</v>
      </c>
      <c r="G312" s="87">
        <v>310.99999999999994</v>
      </c>
      <c r="H312" s="7">
        <v>2219918</v>
      </c>
      <c r="I312" s="7">
        <v>0</v>
      </c>
      <c r="J312" s="7">
        <v>113823</v>
      </c>
      <c r="K312" s="7">
        <v>14088</v>
      </c>
      <c r="L312" s="7">
        <v>114375</v>
      </c>
      <c r="M312" s="7">
        <v>500642</v>
      </c>
      <c r="N312" s="7">
        <v>168395</v>
      </c>
      <c r="O312" s="7">
        <v>75217</v>
      </c>
      <c r="P312" s="7">
        <v>25591.25</v>
      </c>
      <c r="Q312" s="7">
        <v>4043</v>
      </c>
      <c r="R312" s="7">
        <v>0</v>
      </c>
      <c r="S312" s="7">
        <v>0</v>
      </c>
      <c r="T312" s="7">
        <v>0</v>
      </c>
      <c r="U312" s="7">
        <v>0</v>
      </c>
      <c r="V312" s="7">
        <v>0</v>
      </c>
      <c r="W312" s="7">
        <v>550781</v>
      </c>
      <c r="X312" s="7">
        <v>0</v>
      </c>
      <c r="Y312" s="7">
        <v>3598</v>
      </c>
      <c r="Z312" s="7">
        <v>25438</v>
      </c>
      <c r="AA312" s="95">
        <v>229363</v>
      </c>
      <c r="AB312" s="7">
        <v>4041073.25</v>
      </c>
      <c r="AC312" s="7">
        <v>0</v>
      </c>
      <c r="AD312" s="7">
        <v>75217</v>
      </c>
      <c r="AE312" s="7">
        <v>25591.25</v>
      </c>
      <c r="AF312" s="7">
        <v>0</v>
      </c>
      <c r="AG312" s="7">
        <v>402650.53</v>
      </c>
      <c r="AH312" s="7">
        <v>0</v>
      </c>
      <c r="AI312" s="95">
        <v>229363</v>
      </c>
      <c r="AJ312" s="7">
        <v>700233.78</v>
      </c>
      <c r="AL312" s="17">
        <f t="shared" si="4"/>
        <v>1821155.25</v>
      </c>
    </row>
    <row r="313" spans="1:38" x14ac:dyDescent="0.25">
      <c r="A313" s="7">
        <v>2859</v>
      </c>
      <c r="B313" s="7">
        <v>1</v>
      </c>
      <c r="C313" t="s">
        <v>364</v>
      </c>
      <c r="D313" s="7">
        <v>1773</v>
      </c>
      <c r="E313" s="7">
        <v>1950.1999999999998</v>
      </c>
      <c r="F313" s="7">
        <v>1370</v>
      </c>
      <c r="G313" s="87">
        <v>1511.2</v>
      </c>
      <c r="H313" s="7">
        <v>10786946</v>
      </c>
      <c r="I313" s="7">
        <v>0</v>
      </c>
      <c r="J313" s="7">
        <v>1010675</v>
      </c>
      <c r="K313" s="7">
        <v>76323</v>
      </c>
      <c r="L313" s="7">
        <v>0</v>
      </c>
      <c r="M313" s="7">
        <v>0</v>
      </c>
      <c r="N313" s="7">
        <v>282718.69149481633</v>
      </c>
      <c r="O313" s="7">
        <v>342581</v>
      </c>
      <c r="P313" s="7">
        <v>211598.75</v>
      </c>
      <c r="Q313" s="7">
        <v>19646</v>
      </c>
      <c r="R313" s="7">
        <v>51199</v>
      </c>
      <c r="S313" s="7">
        <v>0</v>
      </c>
      <c r="T313" s="7">
        <v>0</v>
      </c>
      <c r="U313" s="7">
        <v>0</v>
      </c>
      <c r="V313" s="7">
        <v>0</v>
      </c>
      <c r="W313" s="7">
        <v>811862</v>
      </c>
      <c r="X313" s="7">
        <v>0</v>
      </c>
      <c r="Y313" s="7">
        <v>70365</v>
      </c>
      <c r="Z313" s="7">
        <v>107816</v>
      </c>
      <c r="AA313" s="95">
        <v>1072244</v>
      </c>
      <c r="AB313" s="7">
        <v>14860414.149577305</v>
      </c>
      <c r="AC313" s="7">
        <v>0</v>
      </c>
      <c r="AD313" s="7">
        <v>176826</v>
      </c>
      <c r="AE313" s="7">
        <v>211598.75</v>
      </c>
      <c r="AF313" s="7">
        <v>51199</v>
      </c>
      <c r="AG313" s="7">
        <v>774721.48</v>
      </c>
      <c r="AH313" s="7">
        <v>0</v>
      </c>
      <c r="AI313" s="95">
        <v>962753</v>
      </c>
      <c r="AJ313" s="7">
        <v>2140910.23</v>
      </c>
      <c r="AL313" s="17">
        <f t="shared" si="4"/>
        <v>4073468.1495773047</v>
      </c>
    </row>
    <row r="314" spans="1:38" x14ac:dyDescent="0.25">
      <c r="A314" s="7">
        <v>2860</v>
      </c>
      <c r="B314" s="7">
        <v>1</v>
      </c>
      <c r="C314" t="s">
        <v>365</v>
      </c>
      <c r="D314" s="7">
        <v>1173</v>
      </c>
      <c r="E314" s="7">
        <v>1280.8</v>
      </c>
      <c r="F314" s="7">
        <v>1079</v>
      </c>
      <c r="G314" s="87">
        <v>1177.8000000000002</v>
      </c>
      <c r="H314" s="7">
        <v>8407136</v>
      </c>
      <c r="I314" s="7">
        <v>0</v>
      </c>
      <c r="J314" s="7">
        <v>1112340</v>
      </c>
      <c r="K314" s="7">
        <v>26325</v>
      </c>
      <c r="L314" s="7">
        <v>0</v>
      </c>
      <c r="M314" s="7">
        <v>0</v>
      </c>
      <c r="N314" s="7">
        <v>314444</v>
      </c>
      <c r="O314" s="7">
        <v>273497</v>
      </c>
      <c r="P314" s="7">
        <v>154048.75</v>
      </c>
      <c r="Q314" s="7">
        <v>15311</v>
      </c>
      <c r="R314" s="7">
        <v>0</v>
      </c>
      <c r="S314" s="7">
        <v>0</v>
      </c>
      <c r="T314" s="7">
        <v>0</v>
      </c>
      <c r="U314" s="7">
        <v>0</v>
      </c>
      <c r="V314" s="7">
        <v>0</v>
      </c>
      <c r="W314" s="7">
        <v>898497</v>
      </c>
      <c r="X314" s="7">
        <v>0</v>
      </c>
      <c r="Y314" s="7">
        <v>32384</v>
      </c>
      <c r="Z314" s="7">
        <v>74229</v>
      </c>
      <c r="AA314" s="95">
        <v>836944</v>
      </c>
      <c r="AB314" s="7">
        <v>12160938.75</v>
      </c>
      <c r="AC314" s="7">
        <v>0</v>
      </c>
      <c r="AD314" s="7">
        <v>199195</v>
      </c>
      <c r="AE314" s="7">
        <v>123842</v>
      </c>
      <c r="AF314" s="7">
        <v>0</v>
      </c>
      <c r="AG314" s="7">
        <v>748474</v>
      </c>
      <c r="AH314" s="7">
        <v>0</v>
      </c>
      <c r="AI314" s="95">
        <v>580784</v>
      </c>
      <c r="AJ314" s="7">
        <v>1637598</v>
      </c>
      <c r="AL314" s="17">
        <f t="shared" si="4"/>
        <v>3753802.75</v>
      </c>
    </row>
    <row r="315" spans="1:38" x14ac:dyDescent="0.25">
      <c r="A315" s="7">
        <v>2884</v>
      </c>
      <c r="B315" s="7">
        <v>1</v>
      </c>
      <c r="C315" t="s">
        <v>366</v>
      </c>
      <c r="D315" s="7">
        <v>539.9</v>
      </c>
      <c r="E315" s="7">
        <v>588.29999999999995</v>
      </c>
      <c r="F315" s="7">
        <v>405.9</v>
      </c>
      <c r="G315" s="87">
        <v>439.09999999999997</v>
      </c>
      <c r="H315" s="7">
        <v>3134296</v>
      </c>
      <c r="I315" s="7">
        <v>0</v>
      </c>
      <c r="J315" s="7">
        <v>310100</v>
      </c>
      <c r="K315" s="7">
        <v>14289</v>
      </c>
      <c r="L315" s="7">
        <v>129612</v>
      </c>
      <c r="M315" s="7">
        <v>201350</v>
      </c>
      <c r="N315" s="7">
        <v>183847.73356885949</v>
      </c>
      <c r="O315" s="7">
        <v>104017</v>
      </c>
      <c r="P315" s="7">
        <v>58760</v>
      </c>
      <c r="Q315" s="7">
        <v>5708</v>
      </c>
      <c r="R315" s="7">
        <v>0</v>
      </c>
      <c r="S315" s="7">
        <v>0</v>
      </c>
      <c r="T315" s="7">
        <v>0</v>
      </c>
      <c r="U315" s="7">
        <v>0</v>
      </c>
      <c r="V315" s="7">
        <v>0</v>
      </c>
      <c r="W315" s="7">
        <v>307370</v>
      </c>
      <c r="X315" s="7">
        <v>0</v>
      </c>
      <c r="Y315" s="7">
        <v>0</v>
      </c>
      <c r="Z315" s="7">
        <v>32862</v>
      </c>
      <c r="AA315" s="95">
        <v>317908</v>
      </c>
      <c r="AB315" s="7">
        <v>4791487.5414558072</v>
      </c>
      <c r="AC315" s="7">
        <v>0</v>
      </c>
      <c r="AD315" s="7">
        <v>104017</v>
      </c>
      <c r="AE315" s="7">
        <v>39075</v>
      </c>
      <c r="AF315" s="7">
        <v>0</v>
      </c>
      <c r="AG315" s="7">
        <v>226199</v>
      </c>
      <c r="AH315" s="7">
        <v>0</v>
      </c>
      <c r="AI315" s="95">
        <v>174225</v>
      </c>
      <c r="AJ315" s="7">
        <v>543865</v>
      </c>
      <c r="AL315" s="17">
        <f t="shared" si="4"/>
        <v>1657191.5414558072</v>
      </c>
    </row>
    <row r="316" spans="1:38" x14ac:dyDescent="0.25">
      <c r="A316" s="7">
        <v>2886</v>
      </c>
      <c r="B316" s="7">
        <v>1</v>
      </c>
      <c r="C316" t="s">
        <v>367</v>
      </c>
      <c r="D316" s="7">
        <v>355</v>
      </c>
      <c r="E316" s="7">
        <v>390.59999999999997</v>
      </c>
      <c r="F316" s="7">
        <v>282</v>
      </c>
      <c r="G316" s="87">
        <v>310.8</v>
      </c>
      <c r="H316" s="7">
        <v>2218490</v>
      </c>
      <c r="I316" s="7">
        <v>0</v>
      </c>
      <c r="J316" s="7">
        <v>133854</v>
      </c>
      <c r="K316" s="7">
        <v>14088</v>
      </c>
      <c r="L316" s="7">
        <v>114337</v>
      </c>
      <c r="M316" s="7">
        <v>0</v>
      </c>
      <c r="N316" s="7">
        <v>94297</v>
      </c>
      <c r="O316" s="7">
        <v>75369</v>
      </c>
      <c r="P316" s="7">
        <v>15540</v>
      </c>
      <c r="Q316" s="7">
        <v>4040</v>
      </c>
      <c r="R316" s="7">
        <v>0</v>
      </c>
      <c r="S316" s="7">
        <v>0</v>
      </c>
      <c r="T316" s="7">
        <v>0</v>
      </c>
      <c r="U316" s="7">
        <v>0</v>
      </c>
      <c r="V316" s="7">
        <v>0</v>
      </c>
      <c r="W316" s="7">
        <v>645929</v>
      </c>
      <c r="X316" s="7">
        <v>0</v>
      </c>
      <c r="Y316" s="7">
        <v>11594</v>
      </c>
      <c r="Z316" s="7">
        <v>19426</v>
      </c>
      <c r="AA316" s="95">
        <v>225019</v>
      </c>
      <c r="AB316" s="7">
        <v>3571983</v>
      </c>
      <c r="AC316" s="7">
        <v>0</v>
      </c>
      <c r="AD316" s="7">
        <v>75369</v>
      </c>
      <c r="AE316" s="7">
        <v>15540</v>
      </c>
      <c r="AF316" s="7">
        <v>0</v>
      </c>
      <c r="AG316" s="7">
        <v>488767.69</v>
      </c>
      <c r="AH316" s="7">
        <v>0</v>
      </c>
      <c r="AI316" s="95">
        <v>193843</v>
      </c>
      <c r="AJ316" s="7">
        <v>765585.69</v>
      </c>
      <c r="AL316" s="17">
        <f t="shared" si="4"/>
        <v>1353493</v>
      </c>
    </row>
    <row r="317" spans="1:38" x14ac:dyDescent="0.25">
      <c r="A317" s="7">
        <v>2888</v>
      </c>
      <c r="B317" s="7">
        <v>1</v>
      </c>
      <c r="C317" t="s">
        <v>368</v>
      </c>
      <c r="D317" s="7">
        <v>342.2</v>
      </c>
      <c r="E317" s="7">
        <v>371.6</v>
      </c>
      <c r="F317" s="7">
        <v>319.2</v>
      </c>
      <c r="G317" s="87">
        <v>346</v>
      </c>
      <c r="H317" s="7">
        <v>2469748</v>
      </c>
      <c r="I317" s="7">
        <v>0</v>
      </c>
      <c r="J317" s="7">
        <v>313879</v>
      </c>
      <c r="K317" s="7">
        <v>15667</v>
      </c>
      <c r="L317" s="7">
        <v>120385</v>
      </c>
      <c r="M317" s="7">
        <v>392958</v>
      </c>
      <c r="N317" s="7">
        <v>230113.98722499999</v>
      </c>
      <c r="O317" s="7">
        <v>81680</v>
      </c>
      <c r="P317" s="7">
        <v>43418.75</v>
      </c>
      <c r="Q317" s="7">
        <v>4498</v>
      </c>
      <c r="R317" s="7">
        <v>0</v>
      </c>
      <c r="S317" s="7">
        <v>0</v>
      </c>
      <c r="T317" s="7">
        <v>0</v>
      </c>
      <c r="U317" s="7">
        <v>0</v>
      </c>
      <c r="V317" s="7">
        <v>0</v>
      </c>
      <c r="W317" s="7">
        <v>302096</v>
      </c>
      <c r="X317" s="7">
        <v>0</v>
      </c>
      <c r="Y317" s="7">
        <v>3098</v>
      </c>
      <c r="Z317" s="7">
        <v>23505</v>
      </c>
      <c r="AA317" s="95">
        <v>250504</v>
      </c>
      <c r="AB317" s="7">
        <v>4227775.3833569996</v>
      </c>
      <c r="AC317" s="7">
        <v>0</v>
      </c>
      <c r="AD317" s="7">
        <v>81680</v>
      </c>
      <c r="AE317" s="7">
        <v>31744</v>
      </c>
      <c r="AF317" s="7">
        <v>0</v>
      </c>
      <c r="AG317" s="7">
        <v>247603</v>
      </c>
      <c r="AH317" s="7">
        <v>0</v>
      </c>
      <c r="AI317" s="95">
        <v>152715</v>
      </c>
      <c r="AJ317" s="7">
        <v>512267</v>
      </c>
      <c r="AL317" s="17">
        <f t="shared" si="4"/>
        <v>1758027.3833569996</v>
      </c>
    </row>
    <row r="318" spans="1:38" x14ac:dyDescent="0.25">
      <c r="A318" s="7">
        <v>2889</v>
      </c>
      <c r="B318" s="7">
        <v>1</v>
      </c>
      <c r="C318" t="s">
        <v>369</v>
      </c>
      <c r="D318" s="7">
        <v>679</v>
      </c>
      <c r="E318" s="7">
        <v>745.6</v>
      </c>
      <c r="F318" s="7">
        <v>723</v>
      </c>
      <c r="G318" s="87">
        <v>793.4</v>
      </c>
      <c r="H318" s="7">
        <v>5663289</v>
      </c>
      <c r="I318" s="7">
        <v>0</v>
      </c>
      <c r="J318" s="7">
        <v>430411</v>
      </c>
      <c r="K318" s="7">
        <v>14092</v>
      </c>
      <c r="L318" s="7">
        <v>74902</v>
      </c>
      <c r="M318" s="7">
        <v>0</v>
      </c>
      <c r="N318" s="7">
        <v>274863.36481917824</v>
      </c>
      <c r="O318" s="7">
        <v>170070</v>
      </c>
      <c r="P318" s="7">
        <v>125466.25</v>
      </c>
      <c r="Q318" s="7">
        <v>10314</v>
      </c>
      <c r="R318" s="7">
        <v>0</v>
      </c>
      <c r="S318" s="7">
        <v>0</v>
      </c>
      <c r="T318" s="7">
        <v>0</v>
      </c>
      <c r="U318" s="7">
        <v>0</v>
      </c>
      <c r="V318" s="7">
        <v>0</v>
      </c>
      <c r="W318" s="7">
        <v>154380</v>
      </c>
      <c r="X318" s="7">
        <v>0</v>
      </c>
      <c r="Y318" s="7">
        <v>27186</v>
      </c>
      <c r="Z318" s="7">
        <v>47157</v>
      </c>
      <c r="AA318" s="95">
        <v>574422</v>
      </c>
      <c r="AB318" s="7">
        <v>7533705.5597059727</v>
      </c>
      <c r="AC318" s="7">
        <v>0</v>
      </c>
      <c r="AD318" s="7">
        <v>162557</v>
      </c>
      <c r="AE318" s="7">
        <v>125466.25</v>
      </c>
      <c r="AF318" s="7">
        <v>0</v>
      </c>
      <c r="AG318" s="7">
        <v>154380</v>
      </c>
      <c r="AH318" s="7">
        <v>0</v>
      </c>
      <c r="AI318" s="95">
        <v>574422</v>
      </c>
      <c r="AJ318" s="7">
        <v>1016825.25</v>
      </c>
      <c r="AL318" s="17">
        <f t="shared" si="4"/>
        <v>1870416.5597059727</v>
      </c>
    </row>
    <row r="319" spans="1:38" x14ac:dyDescent="0.25">
      <c r="A319" s="7">
        <v>2890</v>
      </c>
      <c r="B319" s="7">
        <v>1</v>
      </c>
      <c r="C319" t="s">
        <v>642</v>
      </c>
      <c r="D319" s="7">
        <v>656.6</v>
      </c>
      <c r="E319" s="7">
        <v>717.2</v>
      </c>
      <c r="F319" s="7">
        <v>555.6</v>
      </c>
      <c r="G319" s="87">
        <v>601.80000000000007</v>
      </c>
      <c r="H319" s="7">
        <v>4295648</v>
      </c>
      <c r="I319" s="7">
        <v>0</v>
      </c>
      <c r="J319" s="7">
        <v>709834</v>
      </c>
      <c r="K319" s="7">
        <v>76320</v>
      </c>
      <c r="L319" s="7">
        <v>122153</v>
      </c>
      <c r="M319" s="7">
        <v>128737</v>
      </c>
      <c r="N319" s="7">
        <v>195616</v>
      </c>
      <c r="O319" s="7">
        <v>138150</v>
      </c>
      <c r="P319" s="7">
        <v>55690</v>
      </c>
      <c r="Q319" s="7">
        <v>7823</v>
      </c>
      <c r="R319" s="7">
        <v>0</v>
      </c>
      <c r="S319" s="7">
        <v>0</v>
      </c>
      <c r="T319" s="7">
        <v>0</v>
      </c>
      <c r="U319" s="7">
        <v>0</v>
      </c>
      <c r="V319" s="7">
        <v>0</v>
      </c>
      <c r="W319" s="7">
        <v>937556</v>
      </c>
      <c r="X319" s="7">
        <v>0</v>
      </c>
      <c r="Y319" s="7">
        <v>0</v>
      </c>
      <c r="Z319" s="7">
        <v>42278</v>
      </c>
      <c r="AA319" s="95">
        <v>435703</v>
      </c>
      <c r="AB319" s="7">
        <v>7145508</v>
      </c>
      <c r="AC319" s="7">
        <v>0</v>
      </c>
      <c r="AD319" s="7">
        <v>126840</v>
      </c>
      <c r="AE319" s="7">
        <v>37636</v>
      </c>
      <c r="AF319" s="7">
        <v>0</v>
      </c>
      <c r="AG319" s="7">
        <v>691399.99</v>
      </c>
      <c r="AH319" s="7">
        <v>0</v>
      </c>
      <c r="AI319" s="95">
        <v>261754</v>
      </c>
      <c r="AJ319" s="7">
        <v>1099032.99</v>
      </c>
      <c r="AL319" s="17">
        <f t="shared" si="4"/>
        <v>2849860</v>
      </c>
    </row>
    <row r="320" spans="1:38" x14ac:dyDescent="0.25">
      <c r="A320" s="7">
        <v>2895</v>
      </c>
      <c r="B320" s="7">
        <v>1</v>
      </c>
      <c r="C320" t="s">
        <v>643</v>
      </c>
      <c r="D320" s="7">
        <v>1105</v>
      </c>
      <c r="E320" s="7">
        <v>1209.8</v>
      </c>
      <c r="F320" s="7">
        <v>1085</v>
      </c>
      <c r="G320" s="87">
        <v>1187.5999999999999</v>
      </c>
      <c r="H320" s="7">
        <v>8477089</v>
      </c>
      <c r="I320" s="7">
        <v>0</v>
      </c>
      <c r="J320" s="7">
        <v>867750</v>
      </c>
      <c r="K320" s="7">
        <v>14537</v>
      </c>
      <c r="L320" s="7">
        <v>0</v>
      </c>
      <c r="M320" s="7">
        <v>0</v>
      </c>
      <c r="N320" s="7">
        <v>350874</v>
      </c>
      <c r="O320" s="7">
        <v>274699</v>
      </c>
      <c r="P320" s="7">
        <v>172637.5</v>
      </c>
      <c r="Q320" s="7">
        <v>15439</v>
      </c>
      <c r="R320" s="7">
        <v>0</v>
      </c>
      <c r="S320" s="7">
        <v>0</v>
      </c>
      <c r="T320" s="7">
        <v>0</v>
      </c>
      <c r="U320" s="7">
        <v>0</v>
      </c>
      <c r="V320" s="7">
        <v>0</v>
      </c>
      <c r="W320" s="7">
        <v>546296</v>
      </c>
      <c r="X320" s="7">
        <v>0</v>
      </c>
      <c r="Y320" s="7">
        <v>48376</v>
      </c>
      <c r="Z320" s="7">
        <v>87780</v>
      </c>
      <c r="AA320" s="95">
        <v>863587</v>
      </c>
      <c r="AB320" s="7">
        <v>11715299.5</v>
      </c>
      <c r="AC320" s="7">
        <v>0</v>
      </c>
      <c r="AD320" s="7">
        <v>209007</v>
      </c>
      <c r="AE320" s="7">
        <v>167735</v>
      </c>
      <c r="AF320" s="7">
        <v>0</v>
      </c>
      <c r="AG320" s="7">
        <v>477423</v>
      </c>
      <c r="AH320" s="7">
        <v>0</v>
      </c>
      <c r="AI320" s="95">
        <v>723326</v>
      </c>
      <c r="AJ320" s="7">
        <v>1544024</v>
      </c>
      <c r="AL320" s="17">
        <f t="shared" si="4"/>
        <v>3238210.5</v>
      </c>
    </row>
    <row r="321" spans="1:38" x14ac:dyDescent="0.25">
      <c r="A321" s="7">
        <v>2897</v>
      </c>
      <c r="B321" s="7">
        <v>1</v>
      </c>
      <c r="C321" t="s">
        <v>372</v>
      </c>
      <c r="D321" s="7">
        <v>1172</v>
      </c>
      <c r="E321" s="7">
        <v>1290</v>
      </c>
      <c r="F321" s="7">
        <v>1099</v>
      </c>
      <c r="G321" s="87">
        <v>1204.5999999999999</v>
      </c>
      <c r="H321" s="7">
        <v>8598435</v>
      </c>
      <c r="I321" s="7">
        <v>24562</v>
      </c>
      <c r="J321" s="7">
        <v>1065224</v>
      </c>
      <c r="K321" s="7">
        <v>14082</v>
      </c>
      <c r="L321" s="7">
        <v>0</v>
      </c>
      <c r="M321" s="7">
        <v>0</v>
      </c>
      <c r="N321" s="7">
        <v>350849.99734767538</v>
      </c>
      <c r="O321" s="7">
        <v>270201</v>
      </c>
      <c r="P321" s="7">
        <v>173355</v>
      </c>
      <c r="Q321" s="7">
        <v>15660</v>
      </c>
      <c r="R321" s="7">
        <v>36427</v>
      </c>
      <c r="S321" s="7">
        <v>0</v>
      </c>
      <c r="T321" s="7">
        <v>0</v>
      </c>
      <c r="U321" s="7">
        <v>0</v>
      </c>
      <c r="V321" s="7">
        <v>0</v>
      </c>
      <c r="W321" s="7">
        <v>554116</v>
      </c>
      <c r="X321" s="7">
        <v>0</v>
      </c>
      <c r="Y321" s="7">
        <v>0</v>
      </c>
      <c r="Z321" s="7">
        <v>84588</v>
      </c>
      <c r="AA321" s="95">
        <v>872130</v>
      </c>
      <c r="AB321" s="7">
        <v>12013225.03862079</v>
      </c>
      <c r="AC321" s="7">
        <v>0</v>
      </c>
      <c r="AD321" s="7">
        <v>135952</v>
      </c>
      <c r="AE321" s="7">
        <v>140106</v>
      </c>
      <c r="AF321" s="7">
        <v>29440</v>
      </c>
      <c r="AG321" s="7">
        <v>402817</v>
      </c>
      <c r="AH321" s="7">
        <v>0</v>
      </c>
      <c r="AI321" s="95">
        <v>602431</v>
      </c>
      <c r="AJ321" s="7">
        <v>1290371</v>
      </c>
      <c r="AL321" s="17">
        <f t="shared" si="4"/>
        <v>3414790.0386207905</v>
      </c>
    </row>
    <row r="322" spans="1:38" x14ac:dyDescent="0.25">
      <c r="A322" s="7">
        <v>2898</v>
      </c>
      <c r="B322" s="7">
        <v>1</v>
      </c>
      <c r="C322" t="s">
        <v>373</v>
      </c>
      <c r="D322" s="7">
        <v>481.4</v>
      </c>
      <c r="E322" s="7">
        <v>523.6</v>
      </c>
      <c r="F322" s="7">
        <v>448.4</v>
      </c>
      <c r="G322" s="87">
        <v>486.19999999999993</v>
      </c>
      <c r="H322" s="7">
        <v>3470496</v>
      </c>
      <c r="I322" s="7">
        <v>0</v>
      </c>
      <c r="J322" s="7">
        <v>626876</v>
      </c>
      <c r="K322" s="7">
        <v>42175</v>
      </c>
      <c r="L322" s="7">
        <v>130538</v>
      </c>
      <c r="M322" s="7">
        <v>458902</v>
      </c>
      <c r="N322" s="7">
        <v>172184.30583500001</v>
      </c>
      <c r="O322" s="7">
        <v>117273</v>
      </c>
      <c r="P322" s="7">
        <v>44890</v>
      </c>
      <c r="Q322" s="7">
        <v>6321</v>
      </c>
      <c r="R322" s="7">
        <v>54595</v>
      </c>
      <c r="S322" s="7">
        <v>0</v>
      </c>
      <c r="T322" s="7">
        <v>0</v>
      </c>
      <c r="U322" s="7">
        <v>0</v>
      </c>
      <c r="V322" s="7">
        <v>0</v>
      </c>
      <c r="W322" s="7">
        <v>704990</v>
      </c>
      <c r="X322" s="7">
        <v>0</v>
      </c>
      <c r="Y322" s="7">
        <v>0</v>
      </c>
      <c r="Z322" s="7">
        <v>36974</v>
      </c>
      <c r="AA322" s="95">
        <v>352009</v>
      </c>
      <c r="AB322" s="7">
        <v>6216898.3590342002</v>
      </c>
      <c r="AC322" s="7">
        <v>0</v>
      </c>
      <c r="AD322" s="7">
        <v>95823</v>
      </c>
      <c r="AE322" s="7">
        <v>24138</v>
      </c>
      <c r="AF322" s="7">
        <v>29357</v>
      </c>
      <c r="AG322" s="7">
        <v>563345</v>
      </c>
      <c r="AH322" s="7">
        <v>0</v>
      </c>
      <c r="AI322" s="95">
        <v>166646</v>
      </c>
      <c r="AJ322" s="7">
        <v>868968</v>
      </c>
      <c r="AL322" s="17">
        <f t="shared" si="4"/>
        <v>2746402.3590342002</v>
      </c>
    </row>
    <row r="323" spans="1:38" x14ac:dyDescent="0.25">
      <c r="A323" s="7">
        <v>2899</v>
      </c>
      <c r="B323" s="7">
        <v>1</v>
      </c>
      <c r="C323" t="s">
        <v>374</v>
      </c>
      <c r="D323" s="7">
        <v>1400</v>
      </c>
      <c r="E323" s="7">
        <v>1536</v>
      </c>
      <c r="F323" s="7">
        <v>1458</v>
      </c>
      <c r="G323" s="87">
        <v>1601.2000000000003</v>
      </c>
      <c r="H323" s="7">
        <v>11429366</v>
      </c>
      <c r="I323" s="7">
        <v>0</v>
      </c>
      <c r="J323" s="7">
        <v>735030</v>
      </c>
      <c r="K323" s="7">
        <v>26500</v>
      </c>
      <c r="L323" s="7">
        <v>0</v>
      </c>
      <c r="M323" s="7">
        <v>0</v>
      </c>
      <c r="N323" s="7">
        <v>303337</v>
      </c>
      <c r="O323" s="7">
        <v>376213</v>
      </c>
      <c r="P323" s="7">
        <v>267531.25</v>
      </c>
      <c r="Q323" s="7">
        <v>20816</v>
      </c>
      <c r="R323" s="7">
        <v>13930</v>
      </c>
      <c r="S323" s="7">
        <v>0</v>
      </c>
      <c r="T323" s="7">
        <v>0</v>
      </c>
      <c r="U323" s="7">
        <v>0</v>
      </c>
      <c r="V323" s="7">
        <v>0</v>
      </c>
      <c r="W323" s="7">
        <v>0</v>
      </c>
      <c r="X323" s="7">
        <v>0</v>
      </c>
      <c r="Y323" s="7">
        <v>19190</v>
      </c>
      <c r="Z323" s="7">
        <v>95819</v>
      </c>
      <c r="AA323" s="95">
        <v>1152608</v>
      </c>
      <c r="AB323" s="7">
        <v>14447001.25</v>
      </c>
      <c r="AC323" s="7">
        <v>0</v>
      </c>
      <c r="AD323" s="7">
        <v>135231</v>
      </c>
      <c r="AE323" s="7">
        <v>249826</v>
      </c>
      <c r="AF323" s="7">
        <v>13008</v>
      </c>
      <c r="AG323" s="7">
        <v>0</v>
      </c>
      <c r="AH323" s="7">
        <v>0</v>
      </c>
      <c r="AI323" s="95">
        <v>915318</v>
      </c>
      <c r="AJ323" s="7">
        <v>1292012</v>
      </c>
      <c r="AL323" s="17">
        <f t="shared" ref="AL323:AL386" si="5">AB323-H323</f>
        <v>3017635.25</v>
      </c>
    </row>
    <row r="324" spans="1:38" x14ac:dyDescent="0.25">
      <c r="A324" s="7">
        <v>2902</v>
      </c>
      <c r="B324" s="7">
        <v>1</v>
      </c>
      <c r="C324" t="s">
        <v>375</v>
      </c>
      <c r="D324" s="7">
        <v>579</v>
      </c>
      <c r="E324" s="7">
        <v>637.59999999999991</v>
      </c>
      <c r="F324" s="7">
        <v>615</v>
      </c>
      <c r="G324" s="87">
        <v>678.40000000000009</v>
      </c>
      <c r="H324" s="7">
        <v>4842419</v>
      </c>
      <c r="I324" s="7">
        <v>24562</v>
      </c>
      <c r="J324" s="7">
        <v>295549</v>
      </c>
      <c r="K324" s="7">
        <v>14113</v>
      </c>
      <c r="L324" s="7">
        <v>108255</v>
      </c>
      <c r="M324" s="7">
        <v>377973</v>
      </c>
      <c r="N324" s="7">
        <v>291967.05946258421</v>
      </c>
      <c r="O324" s="7">
        <v>163721</v>
      </c>
      <c r="P324" s="7">
        <v>113352.5</v>
      </c>
      <c r="Q324" s="7">
        <v>8819</v>
      </c>
      <c r="R324" s="7">
        <v>5821</v>
      </c>
      <c r="S324" s="7">
        <v>0</v>
      </c>
      <c r="T324" s="7">
        <v>0</v>
      </c>
      <c r="U324" s="7">
        <v>0</v>
      </c>
      <c r="V324" s="7">
        <v>0</v>
      </c>
      <c r="W324" s="7">
        <v>0</v>
      </c>
      <c r="X324" s="7">
        <v>0</v>
      </c>
      <c r="Y324" s="7">
        <v>0</v>
      </c>
      <c r="Z324" s="7">
        <v>37277</v>
      </c>
      <c r="AA324" s="95">
        <v>476682</v>
      </c>
      <c r="AB324" s="7">
        <v>6745630.850920544</v>
      </c>
      <c r="AC324" s="7">
        <v>0</v>
      </c>
      <c r="AD324" s="7">
        <v>102487</v>
      </c>
      <c r="AE324" s="7">
        <v>78294</v>
      </c>
      <c r="AF324" s="7">
        <v>4021</v>
      </c>
      <c r="AG324" s="7">
        <v>0</v>
      </c>
      <c r="AH324" s="7">
        <v>0</v>
      </c>
      <c r="AI324" s="95">
        <v>293843</v>
      </c>
      <c r="AJ324" s="7">
        <v>464948</v>
      </c>
      <c r="AL324" s="17">
        <f t="shared" si="5"/>
        <v>1903211.850920544</v>
      </c>
    </row>
    <row r="325" spans="1:38" x14ac:dyDescent="0.25">
      <c r="A325" s="7">
        <v>2903</v>
      </c>
      <c r="B325" s="7">
        <v>1</v>
      </c>
      <c r="C325" t="s">
        <v>376</v>
      </c>
      <c r="D325" s="7">
        <v>515</v>
      </c>
      <c r="E325" s="7">
        <v>563</v>
      </c>
      <c r="F325" s="7">
        <v>489</v>
      </c>
      <c r="G325" s="87">
        <v>532.4</v>
      </c>
      <c r="H325" s="7">
        <v>3800271</v>
      </c>
      <c r="I325" s="7">
        <v>0</v>
      </c>
      <c r="J325" s="7">
        <v>335422</v>
      </c>
      <c r="K325" s="7">
        <v>14194</v>
      </c>
      <c r="L325" s="7">
        <v>129004</v>
      </c>
      <c r="M325" s="7">
        <v>418564</v>
      </c>
      <c r="N325" s="7">
        <v>190886</v>
      </c>
      <c r="O325" s="7">
        <v>123501</v>
      </c>
      <c r="P325" s="7">
        <v>75092.5</v>
      </c>
      <c r="Q325" s="7">
        <v>6921</v>
      </c>
      <c r="R325" s="7">
        <v>0</v>
      </c>
      <c r="S325" s="7">
        <v>0</v>
      </c>
      <c r="T325" s="7">
        <v>0</v>
      </c>
      <c r="U325" s="7">
        <v>0</v>
      </c>
      <c r="V325" s="7">
        <v>0</v>
      </c>
      <c r="W325" s="7">
        <v>292714</v>
      </c>
      <c r="X325" s="7">
        <v>0</v>
      </c>
      <c r="Y325" s="7">
        <v>0</v>
      </c>
      <c r="Z325" s="7">
        <v>39478</v>
      </c>
      <c r="AA325" s="95">
        <v>386182</v>
      </c>
      <c r="AB325" s="7">
        <v>5811505.5</v>
      </c>
      <c r="AC325" s="7">
        <v>0</v>
      </c>
      <c r="AD325" s="7">
        <v>76433</v>
      </c>
      <c r="AE325" s="7">
        <v>56230</v>
      </c>
      <c r="AF325" s="7">
        <v>0</v>
      </c>
      <c r="AG325" s="7">
        <v>178205.05</v>
      </c>
      <c r="AH325" s="7">
        <v>0</v>
      </c>
      <c r="AI325" s="95">
        <v>256272</v>
      </c>
      <c r="AJ325" s="7">
        <v>549215.05000000005</v>
      </c>
      <c r="AL325" s="17">
        <f t="shared" si="5"/>
        <v>2011234.5</v>
      </c>
    </row>
    <row r="326" spans="1:38" x14ac:dyDescent="0.25">
      <c r="A326" s="7">
        <v>2904</v>
      </c>
      <c r="B326" s="7">
        <v>1</v>
      </c>
      <c r="C326" t="s">
        <v>377</v>
      </c>
      <c r="D326" s="7">
        <v>658</v>
      </c>
      <c r="E326" s="7">
        <v>723.19999999999993</v>
      </c>
      <c r="F326" s="7">
        <v>623</v>
      </c>
      <c r="G326" s="87">
        <v>686.19999999999993</v>
      </c>
      <c r="H326" s="7">
        <v>4898096</v>
      </c>
      <c r="I326" s="7">
        <v>0</v>
      </c>
      <c r="J326" s="7">
        <v>718842</v>
      </c>
      <c r="K326" s="7">
        <v>19931</v>
      </c>
      <c r="L326" s="7">
        <v>106466</v>
      </c>
      <c r="M326" s="7">
        <v>331411</v>
      </c>
      <c r="N326" s="7">
        <v>234885</v>
      </c>
      <c r="O326" s="7">
        <v>163165</v>
      </c>
      <c r="P326" s="7">
        <v>92711.25</v>
      </c>
      <c r="Q326" s="7">
        <v>8921</v>
      </c>
      <c r="R326" s="7">
        <v>44479</v>
      </c>
      <c r="S326" s="7">
        <v>0</v>
      </c>
      <c r="T326" s="7">
        <v>0</v>
      </c>
      <c r="U326" s="7">
        <v>0</v>
      </c>
      <c r="V326" s="7">
        <v>0</v>
      </c>
      <c r="W326" s="7">
        <v>417463</v>
      </c>
      <c r="X326" s="7">
        <v>0</v>
      </c>
      <c r="Y326" s="7">
        <v>17591</v>
      </c>
      <c r="Z326" s="7">
        <v>47107</v>
      </c>
      <c r="AA326" s="95">
        <v>459161</v>
      </c>
      <c r="AB326" s="7">
        <v>7597877.25</v>
      </c>
      <c r="AC326" s="7">
        <v>0</v>
      </c>
      <c r="AD326" s="7">
        <v>158127</v>
      </c>
      <c r="AE326" s="7">
        <v>86773</v>
      </c>
      <c r="AF326" s="7">
        <v>41630</v>
      </c>
      <c r="AG326" s="7">
        <v>365273.43</v>
      </c>
      <c r="AH326" s="7">
        <v>0</v>
      </c>
      <c r="AI326" s="95">
        <v>391236</v>
      </c>
      <c r="AJ326" s="7">
        <v>1035779.4299999999</v>
      </c>
      <c r="AL326" s="17">
        <f t="shared" si="5"/>
        <v>2699781.25</v>
      </c>
    </row>
    <row r="327" spans="1:38" x14ac:dyDescent="0.25">
      <c r="A327" s="7">
        <v>2905</v>
      </c>
      <c r="B327" s="7">
        <v>1</v>
      </c>
      <c r="C327" t="s">
        <v>378</v>
      </c>
      <c r="D327" s="7">
        <v>2356</v>
      </c>
      <c r="E327" s="7">
        <v>2567.7999999999997</v>
      </c>
      <c r="F327" s="7">
        <v>1889</v>
      </c>
      <c r="G327" s="87">
        <v>2071.7999999999997</v>
      </c>
      <c r="H327" s="7">
        <v>14788508</v>
      </c>
      <c r="I327" s="7">
        <v>51170</v>
      </c>
      <c r="J327" s="7">
        <v>1345025</v>
      </c>
      <c r="K327" s="7">
        <v>114144</v>
      </c>
      <c r="L327" s="7">
        <v>0</v>
      </c>
      <c r="M327" s="7">
        <v>0</v>
      </c>
      <c r="N327" s="7">
        <v>309154</v>
      </c>
      <c r="O327" s="7">
        <v>462011</v>
      </c>
      <c r="P327" s="7">
        <v>346692.5</v>
      </c>
      <c r="Q327" s="7">
        <v>26933</v>
      </c>
      <c r="R327" s="7">
        <v>6941</v>
      </c>
      <c r="S327" s="7">
        <v>0</v>
      </c>
      <c r="T327" s="7">
        <v>0</v>
      </c>
      <c r="U327" s="7">
        <v>0</v>
      </c>
      <c r="V327" s="7">
        <v>-14276</v>
      </c>
      <c r="W327" s="7">
        <v>0</v>
      </c>
      <c r="X327" s="7">
        <v>0</v>
      </c>
      <c r="Y327" s="7">
        <v>0</v>
      </c>
      <c r="Z327" s="7">
        <v>136574</v>
      </c>
      <c r="AA327" s="95">
        <v>1484055</v>
      </c>
      <c r="AB327" s="7">
        <v>19072859.5</v>
      </c>
      <c r="AC327" s="7">
        <v>0</v>
      </c>
      <c r="AD327" s="7">
        <v>179799</v>
      </c>
      <c r="AE327" s="7">
        <v>326109</v>
      </c>
      <c r="AF327" s="7">
        <v>6529</v>
      </c>
      <c r="AG327" s="7">
        <v>0</v>
      </c>
      <c r="AH327" s="7">
        <v>0</v>
      </c>
      <c r="AI327" s="95">
        <v>1255061</v>
      </c>
      <c r="AJ327" s="7">
        <v>1677551</v>
      </c>
      <c r="AL327" s="17">
        <f t="shared" si="5"/>
        <v>4284351.5</v>
      </c>
    </row>
    <row r="328" spans="1:38" x14ac:dyDescent="0.25">
      <c r="A328" s="7">
        <v>2906</v>
      </c>
      <c r="B328" s="7">
        <v>1</v>
      </c>
      <c r="C328" t="s">
        <v>379</v>
      </c>
      <c r="D328" s="7">
        <v>343.2</v>
      </c>
      <c r="E328" s="7">
        <v>376.6</v>
      </c>
      <c r="F328" s="7">
        <v>348.2</v>
      </c>
      <c r="G328" s="87">
        <v>381.79999999999995</v>
      </c>
      <c r="H328" s="7">
        <v>2725288</v>
      </c>
      <c r="I328" s="7">
        <v>0</v>
      </c>
      <c r="J328" s="7">
        <v>281313</v>
      </c>
      <c r="K328" s="7">
        <v>14087</v>
      </c>
      <c r="L328" s="7">
        <v>125095</v>
      </c>
      <c r="M328" s="7">
        <v>411383</v>
      </c>
      <c r="N328" s="7">
        <v>195319.60280948045</v>
      </c>
      <c r="O328" s="7">
        <v>92054</v>
      </c>
      <c r="P328" s="7">
        <v>49313.75</v>
      </c>
      <c r="Q328" s="7">
        <v>4963</v>
      </c>
      <c r="R328" s="7">
        <v>4673</v>
      </c>
      <c r="S328" s="7">
        <v>0</v>
      </c>
      <c r="T328" s="7">
        <v>0</v>
      </c>
      <c r="U328" s="7">
        <v>0</v>
      </c>
      <c r="V328" s="7">
        <v>0</v>
      </c>
      <c r="W328" s="7">
        <v>299541</v>
      </c>
      <c r="X328" s="7">
        <v>0</v>
      </c>
      <c r="Y328" s="7">
        <v>27586</v>
      </c>
      <c r="Z328" s="7">
        <v>30394</v>
      </c>
      <c r="AA328" s="95">
        <v>274541</v>
      </c>
      <c r="AB328" s="7">
        <v>4527660.74346093</v>
      </c>
      <c r="AC328" s="7">
        <v>0</v>
      </c>
      <c r="AD328" s="7">
        <v>56417</v>
      </c>
      <c r="AE328" s="7">
        <v>49313.75</v>
      </c>
      <c r="AF328" s="7">
        <v>4673</v>
      </c>
      <c r="AG328" s="7">
        <v>213677.68</v>
      </c>
      <c r="AH328" s="7">
        <v>0</v>
      </c>
      <c r="AI328" s="95">
        <v>274541</v>
      </c>
      <c r="AJ328" s="7">
        <v>556234.42999999993</v>
      </c>
      <c r="AL328" s="17">
        <f t="shared" si="5"/>
        <v>1802372.74346093</v>
      </c>
    </row>
    <row r="329" spans="1:38" x14ac:dyDescent="0.25">
      <c r="A329" s="7">
        <v>2907</v>
      </c>
      <c r="B329" s="7">
        <v>1</v>
      </c>
      <c r="C329" t="s">
        <v>380</v>
      </c>
      <c r="D329" s="7">
        <v>194</v>
      </c>
      <c r="E329" s="7">
        <v>213</v>
      </c>
      <c r="F329" s="7">
        <v>519</v>
      </c>
      <c r="G329" s="87">
        <v>552</v>
      </c>
      <c r="H329" s="7">
        <v>3940176</v>
      </c>
      <c r="I329" s="7">
        <v>0</v>
      </c>
      <c r="J329" s="7">
        <v>808288</v>
      </c>
      <c r="K329" s="7">
        <v>117342</v>
      </c>
      <c r="L329" s="7">
        <v>127622</v>
      </c>
      <c r="M329" s="7">
        <v>0</v>
      </c>
      <c r="N329" s="7">
        <v>298270.24954187503</v>
      </c>
      <c r="O329" s="7">
        <v>128300</v>
      </c>
      <c r="P329" s="7">
        <v>72020</v>
      </c>
      <c r="Q329" s="7">
        <v>7176</v>
      </c>
      <c r="R329" s="7">
        <v>2644</v>
      </c>
      <c r="S329" s="7">
        <v>0</v>
      </c>
      <c r="T329" s="7">
        <v>0</v>
      </c>
      <c r="U329" s="7">
        <v>0</v>
      </c>
      <c r="V329" s="7">
        <v>0</v>
      </c>
      <c r="W329" s="7">
        <v>422148</v>
      </c>
      <c r="X329" s="7">
        <v>0</v>
      </c>
      <c r="Y329" s="7">
        <v>0</v>
      </c>
      <c r="Z329" s="7">
        <v>29950</v>
      </c>
      <c r="AA329" s="95">
        <v>409929</v>
      </c>
      <c r="AB329" s="7">
        <v>6316354.3697617752</v>
      </c>
      <c r="AC329" s="7">
        <v>0</v>
      </c>
      <c r="AD329" s="7">
        <v>63848</v>
      </c>
      <c r="AE329" s="7">
        <v>72020</v>
      </c>
      <c r="AF329" s="7">
        <v>2644</v>
      </c>
      <c r="AG329" s="7">
        <v>332450.73</v>
      </c>
      <c r="AH329" s="7">
        <v>0</v>
      </c>
      <c r="AI329" s="95">
        <v>388042</v>
      </c>
      <c r="AJ329" s="7">
        <v>815522.73</v>
      </c>
      <c r="AL329" s="17">
        <f t="shared" si="5"/>
        <v>2376178.3697617752</v>
      </c>
    </row>
    <row r="330" spans="1:38" x14ac:dyDescent="0.25">
      <c r="A330" s="7">
        <v>2908</v>
      </c>
      <c r="B330" s="7">
        <v>1</v>
      </c>
      <c r="C330" t="s">
        <v>381</v>
      </c>
      <c r="D330" s="7">
        <v>543</v>
      </c>
      <c r="E330" s="7">
        <v>594.6</v>
      </c>
      <c r="F330" s="7">
        <v>516</v>
      </c>
      <c r="G330" s="87">
        <v>562.59999999999991</v>
      </c>
      <c r="H330" s="7">
        <v>4015839</v>
      </c>
      <c r="I330" s="7">
        <v>0</v>
      </c>
      <c r="J330" s="7">
        <v>273755</v>
      </c>
      <c r="K330" s="7">
        <v>0</v>
      </c>
      <c r="L330" s="7">
        <v>126694</v>
      </c>
      <c r="M330" s="7">
        <v>162876</v>
      </c>
      <c r="N330" s="7">
        <v>212094.54205066446</v>
      </c>
      <c r="O330" s="7">
        <v>134671</v>
      </c>
      <c r="P330" s="7">
        <v>81915</v>
      </c>
      <c r="Q330" s="7">
        <v>7314</v>
      </c>
      <c r="R330" s="7">
        <v>5131</v>
      </c>
      <c r="S330" s="7">
        <v>0</v>
      </c>
      <c r="T330" s="7">
        <v>0</v>
      </c>
      <c r="U330" s="7">
        <v>0</v>
      </c>
      <c r="V330" s="7">
        <v>0</v>
      </c>
      <c r="W330" s="7">
        <v>250925</v>
      </c>
      <c r="X330" s="7">
        <v>0</v>
      </c>
      <c r="Y330" s="7">
        <v>0</v>
      </c>
      <c r="Z330" s="7">
        <v>35657</v>
      </c>
      <c r="AA330" s="95">
        <v>412101</v>
      </c>
      <c r="AB330" s="7">
        <v>5692117.6018663459</v>
      </c>
      <c r="AC330" s="7">
        <v>0</v>
      </c>
      <c r="AD330" s="7">
        <v>76318</v>
      </c>
      <c r="AE330" s="7">
        <v>81915</v>
      </c>
      <c r="AF330" s="7">
        <v>5131</v>
      </c>
      <c r="AG330" s="7">
        <v>245574</v>
      </c>
      <c r="AH330" s="7">
        <v>0</v>
      </c>
      <c r="AI330" s="95">
        <v>368067</v>
      </c>
      <c r="AJ330" s="7">
        <v>753909</v>
      </c>
      <c r="AL330" s="17">
        <f t="shared" si="5"/>
        <v>1676278.6018663459</v>
      </c>
    </row>
    <row r="331" spans="1:38" x14ac:dyDescent="0.25">
      <c r="A331" s="7">
        <v>2909</v>
      </c>
      <c r="B331" s="7">
        <v>1</v>
      </c>
      <c r="C331" t="s">
        <v>1708</v>
      </c>
      <c r="D331" s="7">
        <v>2309</v>
      </c>
      <c r="E331" s="7">
        <v>2539.6</v>
      </c>
      <c r="F331" s="7">
        <v>2294</v>
      </c>
      <c r="G331" s="87">
        <v>2521</v>
      </c>
      <c r="H331" s="7">
        <v>17994898</v>
      </c>
      <c r="I331" s="7">
        <v>0</v>
      </c>
      <c r="J331" s="7">
        <v>1656007</v>
      </c>
      <c r="K331" s="7">
        <v>14095</v>
      </c>
      <c r="L331" s="7">
        <v>0</v>
      </c>
      <c r="M331" s="7">
        <v>0</v>
      </c>
      <c r="N331" s="7">
        <v>424215</v>
      </c>
      <c r="O331" s="7">
        <v>593179</v>
      </c>
      <c r="P331" s="7">
        <v>395123.75</v>
      </c>
      <c r="Q331" s="7">
        <v>32773</v>
      </c>
      <c r="R331" s="7">
        <v>5672</v>
      </c>
      <c r="S331" s="7">
        <v>0</v>
      </c>
      <c r="T331" s="7">
        <v>0</v>
      </c>
      <c r="U331" s="7">
        <v>0</v>
      </c>
      <c r="V331" s="7">
        <v>0</v>
      </c>
      <c r="W331" s="7">
        <v>558452</v>
      </c>
      <c r="X331" s="7">
        <v>0</v>
      </c>
      <c r="Y331" s="7">
        <v>20790</v>
      </c>
      <c r="Z331" s="7">
        <v>166158</v>
      </c>
      <c r="AA331" s="95">
        <v>1802181</v>
      </c>
      <c r="AB331" s="7">
        <v>23686566.75</v>
      </c>
      <c r="AC331" s="7">
        <v>0</v>
      </c>
      <c r="AD331" s="7">
        <v>146362</v>
      </c>
      <c r="AE331" s="7">
        <v>319091</v>
      </c>
      <c r="AF331" s="7">
        <v>4581</v>
      </c>
      <c r="AG331" s="7">
        <v>405653</v>
      </c>
      <c r="AH331" s="7">
        <v>0</v>
      </c>
      <c r="AI331" s="95">
        <v>1252155</v>
      </c>
      <c r="AJ331" s="7">
        <v>2092871</v>
      </c>
      <c r="AL331" s="17">
        <f t="shared" si="5"/>
        <v>5691668.75</v>
      </c>
    </row>
    <row r="332" spans="1:38" x14ac:dyDescent="0.25">
      <c r="A332" s="7">
        <v>2910</v>
      </c>
      <c r="B332" s="7">
        <v>1</v>
      </c>
      <c r="D332" s="7">
        <v>695.49</v>
      </c>
      <c r="E332" s="7">
        <v>761.4899999999999</v>
      </c>
      <c r="F332" s="7">
        <v>719.49</v>
      </c>
      <c r="G332" s="87">
        <v>786.49</v>
      </c>
      <c r="H332" s="7">
        <v>5613966</v>
      </c>
      <c r="I332" s="7">
        <v>0</v>
      </c>
      <c r="J332" s="7">
        <v>646718</v>
      </c>
      <c r="K332" s="7">
        <v>14093</v>
      </c>
      <c r="L332" s="7">
        <v>77330</v>
      </c>
      <c r="M332" s="7">
        <v>150874</v>
      </c>
      <c r="N332" s="7">
        <v>326739</v>
      </c>
      <c r="O332" s="7">
        <v>174607</v>
      </c>
      <c r="P332" s="7">
        <v>120113.75</v>
      </c>
      <c r="Q332" s="7">
        <v>10224</v>
      </c>
      <c r="R332" s="7">
        <v>16619</v>
      </c>
      <c r="S332" s="7">
        <v>0</v>
      </c>
      <c r="T332" s="7">
        <v>0</v>
      </c>
      <c r="U332" s="7">
        <v>0</v>
      </c>
      <c r="V332" s="7">
        <v>0</v>
      </c>
      <c r="W332" s="7">
        <v>224960</v>
      </c>
      <c r="X332" s="7">
        <v>0</v>
      </c>
      <c r="Y332" s="7">
        <v>0</v>
      </c>
      <c r="Z332" s="7">
        <v>50965</v>
      </c>
      <c r="AA332" s="95">
        <v>569419</v>
      </c>
      <c r="AB332" s="7">
        <v>7996627.75</v>
      </c>
      <c r="AC332" s="7">
        <v>0</v>
      </c>
      <c r="AD332" s="7">
        <v>120019</v>
      </c>
      <c r="AE332" s="7">
        <v>62623</v>
      </c>
      <c r="AF332" s="7">
        <v>8665</v>
      </c>
      <c r="AG332" s="7">
        <v>105495</v>
      </c>
      <c r="AH332" s="7">
        <v>0</v>
      </c>
      <c r="AI332" s="95">
        <v>254307</v>
      </c>
      <c r="AJ332" s="7">
        <v>541953</v>
      </c>
      <c r="AL332" s="17">
        <f t="shared" si="5"/>
        <v>2382661.75</v>
      </c>
    </row>
    <row r="333" spans="1:38" x14ac:dyDescent="0.25">
      <c r="A333" s="7">
        <v>3000</v>
      </c>
      <c r="B333" s="7">
        <v>1</v>
      </c>
      <c r="C333" t="s">
        <v>2160</v>
      </c>
      <c r="D333" s="7">
        <v>0</v>
      </c>
      <c r="E333" s="7">
        <v>0</v>
      </c>
      <c r="F333" s="7">
        <v>0</v>
      </c>
      <c r="G333" s="87">
        <v>0</v>
      </c>
      <c r="H333" s="7">
        <v>0</v>
      </c>
      <c r="I333" s="7">
        <v>0</v>
      </c>
      <c r="J333" s="7">
        <v>0</v>
      </c>
      <c r="K333" s="7">
        <v>0</v>
      </c>
      <c r="L333" s="7">
        <v>0</v>
      </c>
      <c r="M333" s="7">
        <v>0</v>
      </c>
      <c r="N333" s="7">
        <v>0</v>
      </c>
      <c r="O333" s="7">
        <v>0</v>
      </c>
      <c r="P333" s="7">
        <v>0</v>
      </c>
      <c r="Q333" s="7">
        <v>0</v>
      </c>
      <c r="R333" s="7">
        <v>0</v>
      </c>
      <c r="S333" s="7">
        <v>0</v>
      </c>
      <c r="T333" s="7">
        <v>0</v>
      </c>
      <c r="U333" s="7">
        <v>0</v>
      </c>
      <c r="V333" s="7">
        <v>0</v>
      </c>
      <c r="W333" s="7">
        <v>0</v>
      </c>
      <c r="X333" s="7">
        <v>0</v>
      </c>
      <c r="Y333" s="7">
        <v>0</v>
      </c>
      <c r="Z333" s="7">
        <v>0</v>
      </c>
      <c r="AA333" s="95">
        <v>0</v>
      </c>
      <c r="AB333" s="7">
        <v>0</v>
      </c>
      <c r="AC333" s="7">
        <v>0</v>
      </c>
      <c r="AD333" s="7">
        <v>0</v>
      </c>
      <c r="AE333" s="7">
        <v>0</v>
      </c>
      <c r="AF333" s="7">
        <v>0</v>
      </c>
      <c r="AG333" s="7">
        <v>0</v>
      </c>
      <c r="AH333" s="7">
        <v>0</v>
      </c>
      <c r="AI333" s="95">
        <v>0</v>
      </c>
      <c r="AJ333" s="7">
        <v>0</v>
      </c>
      <c r="AL333" s="17">
        <f t="shared" si="5"/>
        <v>0</v>
      </c>
    </row>
    <row r="334" spans="1:38" x14ac:dyDescent="0.25">
      <c r="A334" s="7">
        <v>3999</v>
      </c>
      <c r="B334" s="7">
        <v>1</v>
      </c>
      <c r="C334" t="s">
        <v>384</v>
      </c>
      <c r="D334" s="7">
        <v>11607.461551535991</v>
      </c>
      <c r="E334" s="7">
        <v>12770.835587318699</v>
      </c>
      <c r="F334" s="7">
        <v>3749.4250920226332</v>
      </c>
      <c r="G334" s="87">
        <v>4196.1234578408039</v>
      </c>
      <c r="H334" s="7">
        <v>29951929</v>
      </c>
      <c r="I334" s="7">
        <v>8711581</v>
      </c>
      <c r="J334" s="7">
        <v>877703</v>
      </c>
      <c r="K334" s="7">
        <v>3640828</v>
      </c>
      <c r="L334" s="7">
        <v>81082</v>
      </c>
      <c r="M334" s="7">
        <v>0</v>
      </c>
      <c r="N334" s="7">
        <v>0</v>
      </c>
      <c r="O334" s="7">
        <v>950776</v>
      </c>
      <c r="P334" s="7">
        <v>481952</v>
      </c>
      <c r="Q334" s="7">
        <v>54550</v>
      </c>
      <c r="R334" s="7">
        <v>124164</v>
      </c>
      <c r="S334" s="7">
        <v>0</v>
      </c>
      <c r="T334" s="7">
        <v>0</v>
      </c>
      <c r="U334" s="7">
        <v>0</v>
      </c>
      <c r="V334" s="7">
        <v>0</v>
      </c>
      <c r="W334" s="7">
        <v>4325276</v>
      </c>
      <c r="X334" s="7">
        <v>0</v>
      </c>
      <c r="Y334" s="7">
        <v>0</v>
      </c>
      <c r="Z334" s="7">
        <v>378857</v>
      </c>
      <c r="AA334" s="95">
        <v>186165</v>
      </c>
      <c r="AB334" s="7">
        <v>52610667</v>
      </c>
      <c r="AC334" s="7">
        <v>0</v>
      </c>
      <c r="AD334" s="7">
        <v>46863</v>
      </c>
      <c r="AE334" s="7">
        <v>115929.25</v>
      </c>
      <c r="AF334" s="7">
        <v>78995</v>
      </c>
      <c r="AG334" s="7">
        <v>3607152</v>
      </c>
      <c r="AH334" s="7">
        <v>0</v>
      </c>
      <c r="AI334" s="95">
        <v>-2417745</v>
      </c>
      <c r="AJ334" s="7">
        <v>3557974.25</v>
      </c>
      <c r="AL334" s="17">
        <f t="shared" si="5"/>
        <v>22658738</v>
      </c>
    </row>
    <row r="335" spans="1:38" x14ac:dyDescent="0.25">
      <c r="A335" s="7">
        <v>4000</v>
      </c>
      <c r="B335" s="7">
        <v>7</v>
      </c>
      <c r="C335" t="s">
        <v>645</v>
      </c>
      <c r="D335" s="7">
        <v>0</v>
      </c>
      <c r="E335" s="7">
        <v>0</v>
      </c>
      <c r="F335" s="7">
        <v>110</v>
      </c>
      <c r="G335" s="87">
        <v>132</v>
      </c>
      <c r="H335" s="7">
        <v>942216</v>
      </c>
      <c r="I335" s="7">
        <v>0</v>
      </c>
      <c r="J335" s="7">
        <v>377940</v>
      </c>
      <c r="K335" s="7">
        <v>16056</v>
      </c>
      <c r="L335" s="7">
        <v>0</v>
      </c>
      <c r="M335" s="7">
        <v>4429</v>
      </c>
      <c r="N335" s="7">
        <v>0</v>
      </c>
      <c r="O335" s="7">
        <v>29909</v>
      </c>
      <c r="P335" s="7">
        <v>15161</v>
      </c>
      <c r="Q335" s="7">
        <v>1716</v>
      </c>
      <c r="R335" s="7">
        <v>0</v>
      </c>
      <c r="S335" s="7">
        <v>0</v>
      </c>
      <c r="T335" s="7">
        <v>8976</v>
      </c>
      <c r="U335" s="7">
        <v>0</v>
      </c>
      <c r="V335" s="7">
        <v>0</v>
      </c>
      <c r="W335" s="7">
        <v>0</v>
      </c>
      <c r="X335" s="7">
        <v>0</v>
      </c>
      <c r="Y335" s="7">
        <v>0</v>
      </c>
      <c r="Z335" s="7">
        <v>7657</v>
      </c>
      <c r="AA335" s="95">
        <v>0</v>
      </c>
      <c r="AB335" s="7">
        <v>1404060</v>
      </c>
      <c r="AC335" s="7">
        <v>0</v>
      </c>
      <c r="AD335" s="7">
        <v>0</v>
      </c>
      <c r="AE335" s="7">
        <v>0</v>
      </c>
      <c r="AF335" s="7">
        <v>0</v>
      </c>
      <c r="AG335" s="7">
        <v>0</v>
      </c>
      <c r="AH335" s="7">
        <v>0</v>
      </c>
      <c r="AI335" s="95">
        <v>0</v>
      </c>
      <c r="AJ335" s="7">
        <v>0</v>
      </c>
      <c r="AL335" s="17">
        <f t="shared" si="5"/>
        <v>461844</v>
      </c>
    </row>
    <row r="336" spans="1:38" x14ac:dyDescent="0.25">
      <c r="A336" s="7">
        <v>4001</v>
      </c>
      <c r="B336" s="7">
        <v>7</v>
      </c>
      <c r="C336" t="s">
        <v>646</v>
      </c>
      <c r="D336" s="7">
        <v>0</v>
      </c>
      <c r="E336" s="7">
        <v>0</v>
      </c>
      <c r="F336" s="7">
        <v>212</v>
      </c>
      <c r="G336" s="87">
        <v>220.6</v>
      </c>
      <c r="H336" s="7">
        <v>1574643</v>
      </c>
      <c r="I336" s="7">
        <v>0</v>
      </c>
      <c r="J336" s="7">
        <v>60281</v>
      </c>
      <c r="K336" s="7">
        <v>14121</v>
      </c>
      <c r="L336" s="7">
        <v>0</v>
      </c>
      <c r="M336" s="7">
        <v>7402</v>
      </c>
      <c r="N336" s="7">
        <v>42176</v>
      </c>
      <c r="O336" s="7">
        <v>49985</v>
      </c>
      <c r="P336" s="7">
        <v>25337</v>
      </c>
      <c r="Q336" s="7">
        <v>2868</v>
      </c>
      <c r="R336" s="7">
        <v>600</v>
      </c>
      <c r="S336" s="7">
        <v>0</v>
      </c>
      <c r="T336" s="7">
        <v>0</v>
      </c>
      <c r="U336" s="7">
        <v>-113025</v>
      </c>
      <c r="V336" s="7">
        <v>0</v>
      </c>
      <c r="W336" s="7">
        <v>0</v>
      </c>
      <c r="X336" s="7">
        <v>0</v>
      </c>
      <c r="Y336" s="7">
        <v>0</v>
      </c>
      <c r="Z336" s="7">
        <v>247</v>
      </c>
      <c r="AA336" s="95">
        <v>0</v>
      </c>
      <c r="AB336" s="7">
        <v>1662106</v>
      </c>
      <c r="AC336" s="7">
        <v>0</v>
      </c>
      <c r="AD336" s="7">
        <v>0</v>
      </c>
      <c r="AE336" s="7">
        <v>0</v>
      </c>
      <c r="AF336" s="7">
        <v>0</v>
      </c>
      <c r="AG336" s="7">
        <v>0</v>
      </c>
      <c r="AH336" s="7">
        <v>0</v>
      </c>
      <c r="AI336" s="95">
        <v>0</v>
      </c>
      <c r="AJ336" s="7">
        <v>0</v>
      </c>
      <c r="AL336" s="17">
        <f t="shared" si="5"/>
        <v>87463</v>
      </c>
    </row>
    <row r="337" spans="1:38" x14ac:dyDescent="0.25">
      <c r="A337" s="7">
        <v>4003</v>
      </c>
      <c r="B337" s="7">
        <v>7</v>
      </c>
      <c r="C337" t="s">
        <v>647</v>
      </c>
      <c r="D337" s="7">
        <v>0</v>
      </c>
      <c r="E337" s="7">
        <v>0</v>
      </c>
      <c r="F337" s="7">
        <v>100</v>
      </c>
      <c r="G337" s="87">
        <v>113.8</v>
      </c>
      <c r="H337" s="7">
        <v>812304</v>
      </c>
      <c r="I337" s="7">
        <v>0</v>
      </c>
      <c r="J337" s="7">
        <v>161002</v>
      </c>
      <c r="K337" s="7">
        <v>0</v>
      </c>
      <c r="L337" s="7">
        <v>0</v>
      </c>
      <c r="M337" s="7">
        <v>3818</v>
      </c>
      <c r="N337" s="7">
        <v>8957</v>
      </c>
      <c r="O337" s="7">
        <v>25785</v>
      </c>
      <c r="P337" s="7">
        <v>13071</v>
      </c>
      <c r="Q337" s="7">
        <v>1479</v>
      </c>
      <c r="R337" s="7">
        <v>0</v>
      </c>
      <c r="S337" s="7">
        <v>0</v>
      </c>
      <c r="T337" s="7">
        <v>1251.8</v>
      </c>
      <c r="U337" s="7">
        <v>-46273</v>
      </c>
      <c r="V337" s="7">
        <v>0</v>
      </c>
      <c r="W337" s="7">
        <v>0</v>
      </c>
      <c r="X337" s="7">
        <v>0</v>
      </c>
      <c r="Y337" s="7">
        <v>29985</v>
      </c>
      <c r="Z337" s="7">
        <v>9379</v>
      </c>
      <c r="AA337" s="95">
        <v>0</v>
      </c>
      <c r="AB337" s="7">
        <v>1020221.8</v>
      </c>
      <c r="AC337" s="7">
        <v>0</v>
      </c>
      <c r="AD337" s="7">
        <v>0</v>
      </c>
      <c r="AE337" s="7">
        <v>0</v>
      </c>
      <c r="AF337" s="7">
        <v>0</v>
      </c>
      <c r="AG337" s="7">
        <v>0</v>
      </c>
      <c r="AH337" s="7">
        <v>0</v>
      </c>
      <c r="AI337" s="95">
        <v>0</v>
      </c>
      <c r="AJ337" s="7">
        <v>0</v>
      </c>
      <c r="AL337" s="17">
        <f t="shared" si="5"/>
        <v>207917.80000000005</v>
      </c>
    </row>
    <row r="338" spans="1:38" x14ac:dyDescent="0.25">
      <c r="A338" s="7">
        <v>4004</v>
      </c>
      <c r="B338" s="7">
        <v>7</v>
      </c>
      <c r="C338" t="s">
        <v>648</v>
      </c>
      <c r="D338" s="7">
        <v>0</v>
      </c>
      <c r="E338" s="7">
        <v>0</v>
      </c>
      <c r="F338" s="7">
        <v>0</v>
      </c>
      <c r="G338" s="87">
        <v>0</v>
      </c>
      <c r="H338" s="7">
        <v>0</v>
      </c>
      <c r="I338" s="7">
        <v>0</v>
      </c>
      <c r="J338" s="7">
        <v>0</v>
      </c>
      <c r="K338" s="7">
        <v>0</v>
      </c>
      <c r="L338" s="7">
        <v>0</v>
      </c>
      <c r="M338" s="7">
        <v>0</v>
      </c>
      <c r="N338" s="7">
        <v>0</v>
      </c>
      <c r="O338" s="7">
        <v>0</v>
      </c>
      <c r="P338" s="7">
        <v>0</v>
      </c>
      <c r="Q338" s="7">
        <v>0</v>
      </c>
      <c r="R338" s="7">
        <v>0</v>
      </c>
      <c r="S338" s="7">
        <v>0</v>
      </c>
      <c r="T338" s="7">
        <v>0</v>
      </c>
      <c r="U338" s="7">
        <v>0</v>
      </c>
      <c r="V338" s="7">
        <v>0</v>
      </c>
      <c r="W338" s="7">
        <v>0</v>
      </c>
      <c r="X338" s="7">
        <v>0</v>
      </c>
      <c r="Y338" s="7">
        <v>0</v>
      </c>
      <c r="Z338" s="7">
        <v>0</v>
      </c>
      <c r="AA338" s="95">
        <v>0</v>
      </c>
      <c r="AB338" s="7">
        <v>0</v>
      </c>
      <c r="AC338" s="7">
        <v>0</v>
      </c>
      <c r="AD338" s="7">
        <v>0</v>
      </c>
      <c r="AE338" s="7">
        <v>0</v>
      </c>
      <c r="AF338" s="7">
        <v>0</v>
      </c>
      <c r="AG338" s="7">
        <v>0</v>
      </c>
      <c r="AH338" s="7">
        <v>0</v>
      </c>
      <c r="AI338" s="95">
        <v>0</v>
      </c>
      <c r="AJ338" s="7">
        <v>0</v>
      </c>
      <c r="AL338" s="17">
        <f t="shared" si="5"/>
        <v>0</v>
      </c>
    </row>
    <row r="339" spans="1:38" x14ac:dyDescent="0.25">
      <c r="A339" s="7">
        <v>4005</v>
      </c>
      <c r="B339" s="7">
        <v>7</v>
      </c>
      <c r="C339" t="s">
        <v>649</v>
      </c>
      <c r="D339" s="7">
        <v>0</v>
      </c>
      <c r="E339" s="7">
        <v>0</v>
      </c>
      <c r="F339" s="7">
        <v>44</v>
      </c>
      <c r="G339" s="87">
        <v>49.8</v>
      </c>
      <c r="H339" s="7">
        <v>355472</v>
      </c>
      <c r="I339" s="7">
        <v>0</v>
      </c>
      <c r="J339" s="7">
        <v>241693</v>
      </c>
      <c r="K339" s="7">
        <v>0</v>
      </c>
      <c r="L339" s="7">
        <v>0</v>
      </c>
      <c r="M339" s="7">
        <v>1671</v>
      </c>
      <c r="N339" s="7">
        <v>0</v>
      </c>
      <c r="O339" s="7">
        <v>11284</v>
      </c>
      <c r="P339" s="7">
        <v>5720</v>
      </c>
      <c r="Q339" s="7">
        <v>647</v>
      </c>
      <c r="R339" s="7">
        <v>2497</v>
      </c>
      <c r="S339" s="7">
        <v>0</v>
      </c>
      <c r="T339" s="7">
        <v>2739</v>
      </c>
      <c r="U339" s="7">
        <v>0</v>
      </c>
      <c r="V339" s="7">
        <v>0</v>
      </c>
      <c r="W339" s="7">
        <v>0</v>
      </c>
      <c r="X339" s="7">
        <v>0</v>
      </c>
      <c r="Y339" s="7">
        <v>0</v>
      </c>
      <c r="Z339" s="7">
        <v>36602</v>
      </c>
      <c r="AA339" s="95">
        <v>0</v>
      </c>
      <c r="AB339" s="7">
        <v>658325</v>
      </c>
      <c r="AC339" s="7">
        <v>0</v>
      </c>
      <c r="AD339" s="7">
        <v>0</v>
      </c>
      <c r="AE339" s="7">
        <v>0</v>
      </c>
      <c r="AF339" s="7">
        <v>0</v>
      </c>
      <c r="AG339" s="7">
        <v>0</v>
      </c>
      <c r="AH339" s="7">
        <v>0</v>
      </c>
      <c r="AI339" s="95">
        <v>0</v>
      </c>
      <c r="AJ339" s="7">
        <v>0</v>
      </c>
      <c r="AL339" s="17">
        <f t="shared" si="5"/>
        <v>302853</v>
      </c>
    </row>
    <row r="340" spans="1:38" x14ac:dyDescent="0.25">
      <c r="A340" s="7">
        <v>4007</v>
      </c>
      <c r="B340" s="7">
        <v>7</v>
      </c>
      <c r="C340" t="s">
        <v>650</v>
      </c>
      <c r="D340" s="7">
        <v>0</v>
      </c>
      <c r="E340" s="7">
        <v>0</v>
      </c>
      <c r="F340" s="7">
        <v>188</v>
      </c>
      <c r="G340" s="87">
        <v>208.2</v>
      </c>
      <c r="H340" s="7">
        <v>1486132</v>
      </c>
      <c r="I340" s="7">
        <v>0</v>
      </c>
      <c r="J340" s="7">
        <v>111807</v>
      </c>
      <c r="K340" s="7">
        <v>0</v>
      </c>
      <c r="L340" s="7">
        <v>0</v>
      </c>
      <c r="M340" s="7">
        <v>6985</v>
      </c>
      <c r="N340" s="7">
        <v>41358</v>
      </c>
      <c r="O340" s="7">
        <v>47175</v>
      </c>
      <c r="P340" s="7">
        <v>23913</v>
      </c>
      <c r="Q340" s="7">
        <v>2707</v>
      </c>
      <c r="R340" s="7">
        <v>0</v>
      </c>
      <c r="S340" s="7">
        <v>0</v>
      </c>
      <c r="T340" s="7">
        <v>23526.6</v>
      </c>
      <c r="U340" s="7">
        <v>0</v>
      </c>
      <c r="V340" s="7">
        <v>0</v>
      </c>
      <c r="W340" s="7">
        <v>0</v>
      </c>
      <c r="X340" s="7">
        <v>0</v>
      </c>
      <c r="Y340" s="7">
        <v>67166</v>
      </c>
      <c r="Z340" s="7">
        <v>16814</v>
      </c>
      <c r="AA340" s="95">
        <v>0</v>
      </c>
      <c r="AB340" s="7">
        <v>1825103.6</v>
      </c>
      <c r="AC340" s="7">
        <v>0</v>
      </c>
      <c r="AD340" s="7">
        <v>0</v>
      </c>
      <c r="AE340" s="7">
        <v>0</v>
      </c>
      <c r="AF340" s="7">
        <v>0</v>
      </c>
      <c r="AG340" s="7">
        <v>0</v>
      </c>
      <c r="AH340" s="7">
        <v>0</v>
      </c>
      <c r="AI340" s="95">
        <v>0</v>
      </c>
      <c r="AJ340" s="7">
        <v>0</v>
      </c>
      <c r="AL340" s="17">
        <f t="shared" si="5"/>
        <v>338971.60000000009</v>
      </c>
    </row>
    <row r="341" spans="1:38" x14ac:dyDescent="0.25">
      <c r="A341" s="7">
        <v>4008</v>
      </c>
      <c r="B341" s="7">
        <v>7</v>
      </c>
      <c r="C341" t="s">
        <v>651</v>
      </c>
      <c r="D341" s="7">
        <v>0</v>
      </c>
      <c r="E341" s="7">
        <v>0</v>
      </c>
      <c r="F341" s="7">
        <v>962</v>
      </c>
      <c r="G341" s="87">
        <v>1047.9499999999998</v>
      </c>
      <c r="H341" s="7">
        <v>7480267</v>
      </c>
      <c r="I341" s="7">
        <v>0</v>
      </c>
      <c r="J341" s="7">
        <v>158735</v>
      </c>
      <c r="K341" s="7">
        <v>32663</v>
      </c>
      <c r="L341" s="7">
        <v>0</v>
      </c>
      <c r="M341" s="7">
        <v>35161</v>
      </c>
      <c r="N341" s="7">
        <v>0</v>
      </c>
      <c r="O341" s="7">
        <v>237449</v>
      </c>
      <c r="P341" s="7">
        <v>120364</v>
      </c>
      <c r="Q341" s="7">
        <v>13623</v>
      </c>
      <c r="R341" s="7">
        <v>1310</v>
      </c>
      <c r="S341" s="7">
        <v>0</v>
      </c>
      <c r="T341" s="7">
        <v>81740.099999999991</v>
      </c>
      <c r="U341" s="7">
        <v>0</v>
      </c>
      <c r="V341" s="7">
        <v>0</v>
      </c>
      <c r="W341" s="7">
        <v>0</v>
      </c>
      <c r="X341" s="7">
        <v>0</v>
      </c>
      <c r="Y341" s="7">
        <v>0</v>
      </c>
      <c r="Z341" s="7">
        <v>35919</v>
      </c>
      <c r="AA341" s="95">
        <v>0</v>
      </c>
      <c r="AB341" s="7">
        <v>8197231.0999999996</v>
      </c>
      <c r="AC341" s="7">
        <v>0</v>
      </c>
      <c r="AD341" s="7">
        <v>0</v>
      </c>
      <c r="AE341" s="7">
        <v>0</v>
      </c>
      <c r="AF341" s="7">
        <v>0</v>
      </c>
      <c r="AG341" s="7">
        <v>0</v>
      </c>
      <c r="AH341" s="7">
        <v>0</v>
      </c>
      <c r="AI341" s="95">
        <v>0</v>
      </c>
      <c r="AJ341" s="7">
        <v>0</v>
      </c>
      <c r="AL341" s="17">
        <f t="shared" si="5"/>
        <v>716964.09999999963</v>
      </c>
    </row>
    <row r="342" spans="1:38" x14ac:dyDescent="0.25">
      <c r="A342" s="7">
        <v>4011</v>
      </c>
      <c r="B342" s="7">
        <v>7</v>
      </c>
      <c r="C342" t="s">
        <v>652</v>
      </c>
      <c r="D342" s="7">
        <v>0</v>
      </c>
      <c r="E342" s="7">
        <v>0</v>
      </c>
      <c r="F342" s="7">
        <v>920</v>
      </c>
      <c r="G342" s="87">
        <v>956</v>
      </c>
      <c r="H342" s="7">
        <v>6823928</v>
      </c>
      <c r="I342" s="7">
        <v>0</v>
      </c>
      <c r="J342" s="7">
        <v>2105630</v>
      </c>
      <c r="K342" s="7">
        <v>49761</v>
      </c>
      <c r="L342" s="7">
        <v>0</v>
      </c>
      <c r="M342" s="7">
        <v>32075</v>
      </c>
      <c r="N342" s="7">
        <v>0</v>
      </c>
      <c r="O342" s="7">
        <v>216615</v>
      </c>
      <c r="P342" s="7">
        <v>109803</v>
      </c>
      <c r="Q342" s="7">
        <v>12428</v>
      </c>
      <c r="R342" s="7">
        <v>241113</v>
      </c>
      <c r="S342" s="7">
        <v>0</v>
      </c>
      <c r="T342" s="7">
        <v>53536</v>
      </c>
      <c r="U342" s="7">
        <v>0</v>
      </c>
      <c r="V342" s="7">
        <v>0</v>
      </c>
      <c r="W342" s="7">
        <v>0</v>
      </c>
      <c r="X342" s="7">
        <v>0</v>
      </c>
      <c r="Y342" s="7">
        <v>0</v>
      </c>
      <c r="Z342" s="7">
        <v>51964</v>
      </c>
      <c r="AA342" s="95">
        <v>0</v>
      </c>
      <c r="AB342" s="7">
        <v>9696853</v>
      </c>
      <c r="AC342" s="7">
        <v>0</v>
      </c>
      <c r="AD342" s="7">
        <v>0</v>
      </c>
      <c r="AE342" s="7">
        <v>0</v>
      </c>
      <c r="AF342" s="7">
        <v>0</v>
      </c>
      <c r="AG342" s="7">
        <v>0</v>
      </c>
      <c r="AH342" s="7">
        <v>0</v>
      </c>
      <c r="AI342" s="95">
        <v>0</v>
      </c>
      <c r="AJ342" s="7">
        <v>0</v>
      </c>
      <c r="AL342" s="17">
        <f t="shared" si="5"/>
        <v>2872925</v>
      </c>
    </row>
    <row r="343" spans="1:38" x14ac:dyDescent="0.25">
      <c r="A343" s="7">
        <v>4015</v>
      </c>
      <c r="B343" s="7">
        <v>7</v>
      </c>
      <c r="C343" t="s">
        <v>653</v>
      </c>
      <c r="D343" s="7">
        <v>0</v>
      </c>
      <c r="E343" s="7">
        <v>0</v>
      </c>
      <c r="F343" s="7">
        <v>894.6</v>
      </c>
      <c r="G343" s="87">
        <v>978.6</v>
      </c>
      <c r="H343" s="7">
        <v>6985247</v>
      </c>
      <c r="I343" s="7">
        <v>0</v>
      </c>
      <c r="J343" s="7">
        <v>2649485</v>
      </c>
      <c r="K343" s="7">
        <v>152640</v>
      </c>
      <c r="L343" s="7">
        <v>0</v>
      </c>
      <c r="M343" s="7">
        <v>32834</v>
      </c>
      <c r="N343" s="7">
        <v>0</v>
      </c>
      <c r="O343" s="7">
        <v>221735</v>
      </c>
      <c r="P343" s="7">
        <v>112399</v>
      </c>
      <c r="Q343" s="7">
        <v>12722</v>
      </c>
      <c r="R343" s="7">
        <v>36668</v>
      </c>
      <c r="S343" s="7">
        <v>0</v>
      </c>
      <c r="T343" s="7">
        <v>71437.8</v>
      </c>
      <c r="U343" s="7">
        <v>0</v>
      </c>
      <c r="V343" s="7">
        <v>0</v>
      </c>
      <c r="W343" s="7">
        <v>0</v>
      </c>
      <c r="X343" s="7">
        <v>0</v>
      </c>
      <c r="Y343" s="7">
        <v>0</v>
      </c>
      <c r="Z343" s="7">
        <v>65334</v>
      </c>
      <c r="AA343" s="95">
        <v>0</v>
      </c>
      <c r="AB343" s="7">
        <v>10340501.800000001</v>
      </c>
      <c r="AC343" s="7">
        <v>0</v>
      </c>
      <c r="AD343" s="7">
        <v>0</v>
      </c>
      <c r="AE343" s="7">
        <v>0</v>
      </c>
      <c r="AF343" s="7">
        <v>0</v>
      </c>
      <c r="AG343" s="7">
        <v>0</v>
      </c>
      <c r="AH343" s="7">
        <v>0</v>
      </c>
      <c r="AI343" s="95">
        <v>0</v>
      </c>
      <c r="AJ343" s="7">
        <v>0</v>
      </c>
      <c r="AL343" s="17">
        <f t="shared" si="5"/>
        <v>3355254.8000000007</v>
      </c>
    </row>
    <row r="344" spans="1:38" x14ac:dyDescent="0.25">
      <c r="A344" s="7">
        <v>4016</v>
      </c>
      <c r="B344" s="7">
        <v>7</v>
      </c>
      <c r="C344" t="s">
        <v>654</v>
      </c>
      <c r="D344" s="7">
        <v>0</v>
      </c>
      <c r="E344" s="7">
        <v>0</v>
      </c>
      <c r="F344" s="7">
        <v>219</v>
      </c>
      <c r="G344" s="87">
        <v>229.60000000000002</v>
      </c>
      <c r="H344" s="7">
        <v>1638885</v>
      </c>
      <c r="I344" s="7">
        <v>0</v>
      </c>
      <c r="J344" s="7">
        <v>26771</v>
      </c>
      <c r="K344" s="7">
        <v>14120</v>
      </c>
      <c r="L344" s="7">
        <v>0</v>
      </c>
      <c r="M344" s="7">
        <v>7703</v>
      </c>
      <c r="N344" s="7">
        <v>11844</v>
      </c>
      <c r="O344" s="7">
        <v>52024</v>
      </c>
      <c r="P344" s="7">
        <v>26371</v>
      </c>
      <c r="Q344" s="7">
        <v>2985</v>
      </c>
      <c r="R344" s="7">
        <v>0</v>
      </c>
      <c r="S344" s="7">
        <v>0</v>
      </c>
      <c r="T344" s="7">
        <v>7117.6</v>
      </c>
      <c r="U344" s="7">
        <v>-87506</v>
      </c>
      <c r="V344" s="7">
        <v>0</v>
      </c>
      <c r="W344" s="7">
        <v>0</v>
      </c>
      <c r="X344" s="7">
        <v>0</v>
      </c>
      <c r="Y344" s="7">
        <v>0</v>
      </c>
      <c r="Z344" s="7">
        <v>14039</v>
      </c>
      <c r="AA344" s="95">
        <v>0</v>
      </c>
      <c r="AB344" s="7">
        <v>1713643.6</v>
      </c>
      <c r="AC344" s="7">
        <v>0</v>
      </c>
      <c r="AD344" s="7">
        <v>0</v>
      </c>
      <c r="AE344" s="7">
        <v>0</v>
      </c>
      <c r="AF344" s="7">
        <v>0</v>
      </c>
      <c r="AG344" s="7">
        <v>0</v>
      </c>
      <c r="AH344" s="7">
        <v>0</v>
      </c>
      <c r="AI344" s="95">
        <v>0</v>
      </c>
      <c r="AJ344" s="7">
        <v>0</v>
      </c>
      <c r="AL344" s="17">
        <f t="shared" si="5"/>
        <v>74758.600000000093</v>
      </c>
    </row>
    <row r="345" spans="1:38" x14ac:dyDescent="0.25">
      <c r="A345" s="7">
        <v>4017</v>
      </c>
      <c r="B345" s="7">
        <v>7</v>
      </c>
      <c r="C345" t="s">
        <v>655</v>
      </c>
      <c r="D345" s="7">
        <v>0</v>
      </c>
      <c r="E345" s="7">
        <v>0</v>
      </c>
      <c r="F345" s="7">
        <v>4921</v>
      </c>
      <c r="G345" s="87">
        <v>5529.5999999999995</v>
      </c>
      <c r="H345" s="7">
        <v>39470285</v>
      </c>
      <c r="I345" s="7">
        <v>0</v>
      </c>
      <c r="J345" s="7">
        <v>7717535</v>
      </c>
      <c r="K345" s="7">
        <v>184382</v>
      </c>
      <c r="L345" s="7">
        <v>0</v>
      </c>
      <c r="M345" s="7">
        <v>185528</v>
      </c>
      <c r="N345" s="7">
        <v>0</v>
      </c>
      <c r="O345" s="7">
        <v>1252921</v>
      </c>
      <c r="P345" s="7">
        <v>635111</v>
      </c>
      <c r="Q345" s="7">
        <v>71885</v>
      </c>
      <c r="R345" s="7">
        <v>531948</v>
      </c>
      <c r="S345" s="7">
        <v>0</v>
      </c>
      <c r="T345" s="7">
        <v>453427.19999999995</v>
      </c>
      <c r="U345" s="7">
        <v>0</v>
      </c>
      <c r="V345" s="7">
        <v>0</v>
      </c>
      <c r="W345" s="7">
        <v>0</v>
      </c>
      <c r="X345" s="7">
        <v>0</v>
      </c>
      <c r="Y345" s="7">
        <v>1220989</v>
      </c>
      <c r="Z345" s="7">
        <v>229144</v>
      </c>
      <c r="AA345" s="95">
        <v>0</v>
      </c>
      <c r="AB345" s="7">
        <v>51953155.200000003</v>
      </c>
      <c r="AC345" s="7">
        <v>0</v>
      </c>
      <c r="AD345" s="7">
        <v>0</v>
      </c>
      <c r="AE345" s="7">
        <v>0</v>
      </c>
      <c r="AF345" s="7">
        <v>0</v>
      </c>
      <c r="AG345" s="7">
        <v>0</v>
      </c>
      <c r="AH345" s="7">
        <v>0</v>
      </c>
      <c r="AI345" s="95">
        <v>0</v>
      </c>
      <c r="AJ345" s="7">
        <v>0</v>
      </c>
      <c r="AL345" s="17">
        <f t="shared" si="5"/>
        <v>12482870.200000003</v>
      </c>
    </row>
    <row r="346" spans="1:38" x14ac:dyDescent="0.25">
      <c r="A346" s="7">
        <v>4018</v>
      </c>
      <c r="B346" s="7">
        <v>7</v>
      </c>
      <c r="C346" t="s">
        <v>656</v>
      </c>
      <c r="D346" s="7">
        <v>0</v>
      </c>
      <c r="E346" s="7">
        <v>0</v>
      </c>
      <c r="F346" s="7">
        <v>456</v>
      </c>
      <c r="G346" s="87">
        <v>475</v>
      </c>
      <c r="H346" s="7">
        <v>3390550</v>
      </c>
      <c r="I346" s="7">
        <v>0</v>
      </c>
      <c r="J346" s="7">
        <v>1282476</v>
      </c>
      <c r="K346" s="7">
        <v>133560</v>
      </c>
      <c r="L346" s="7">
        <v>0</v>
      </c>
      <c r="M346" s="7">
        <v>15937</v>
      </c>
      <c r="N346" s="7">
        <v>0</v>
      </c>
      <c r="O346" s="7">
        <v>107628</v>
      </c>
      <c r="P346" s="7">
        <v>54557</v>
      </c>
      <c r="Q346" s="7">
        <v>6175</v>
      </c>
      <c r="R346" s="7">
        <v>118783</v>
      </c>
      <c r="S346" s="7">
        <v>0</v>
      </c>
      <c r="T346" s="7">
        <v>32300</v>
      </c>
      <c r="U346" s="7">
        <v>0</v>
      </c>
      <c r="V346" s="7">
        <v>0</v>
      </c>
      <c r="W346" s="7">
        <v>0</v>
      </c>
      <c r="X346" s="7">
        <v>0</v>
      </c>
      <c r="Y346" s="7">
        <v>0</v>
      </c>
      <c r="Z346" s="7">
        <v>39656</v>
      </c>
      <c r="AA346" s="95">
        <v>0</v>
      </c>
      <c r="AB346" s="7">
        <v>5181622</v>
      </c>
      <c r="AC346" s="7">
        <v>0</v>
      </c>
      <c r="AD346" s="7">
        <v>0</v>
      </c>
      <c r="AE346" s="7">
        <v>0</v>
      </c>
      <c r="AF346" s="7">
        <v>0</v>
      </c>
      <c r="AG346" s="7">
        <v>0</v>
      </c>
      <c r="AH346" s="7">
        <v>0</v>
      </c>
      <c r="AI346" s="95">
        <v>0</v>
      </c>
      <c r="AJ346" s="7">
        <v>0</v>
      </c>
      <c r="AL346" s="17">
        <f t="shared" si="5"/>
        <v>1791072</v>
      </c>
    </row>
    <row r="347" spans="1:38" x14ac:dyDescent="0.25">
      <c r="A347" s="7">
        <v>4020</v>
      </c>
      <c r="B347" s="7">
        <v>7</v>
      </c>
      <c r="C347" t="s">
        <v>657</v>
      </c>
      <c r="D347" s="7">
        <v>0</v>
      </c>
      <c r="E347" s="7">
        <v>0</v>
      </c>
      <c r="F347" s="7">
        <v>932</v>
      </c>
      <c r="G347" s="87">
        <v>969.6</v>
      </c>
      <c r="H347" s="7">
        <v>6921005</v>
      </c>
      <c r="I347" s="7">
        <v>0</v>
      </c>
      <c r="J347" s="7">
        <v>953228</v>
      </c>
      <c r="K347" s="7">
        <v>14089</v>
      </c>
      <c r="L347" s="7">
        <v>0</v>
      </c>
      <c r="M347" s="7">
        <v>32532</v>
      </c>
      <c r="N347" s="7">
        <v>102953</v>
      </c>
      <c r="O347" s="7">
        <v>219696</v>
      </c>
      <c r="P347" s="7">
        <v>111365</v>
      </c>
      <c r="Q347" s="7">
        <v>12605</v>
      </c>
      <c r="R347" s="7">
        <v>18723</v>
      </c>
      <c r="S347" s="7">
        <v>0</v>
      </c>
      <c r="T347" s="7">
        <v>37814.400000000001</v>
      </c>
      <c r="U347" s="7">
        <v>0</v>
      </c>
      <c r="V347" s="7">
        <v>0</v>
      </c>
      <c r="W347" s="7">
        <v>0</v>
      </c>
      <c r="X347" s="7">
        <v>0</v>
      </c>
      <c r="Y347" s="7">
        <v>0</v>
      </c>
      <c r="Z347" s="7">
        <v>83993</v>
      </c>
      <c r="AA347" s="95">
        <v>0</v>
      </c>
      <c r="AB347" s="7">
        <v>8501830.4000000004</v>
      </c>
      <c r="AC347" s="7">
        <v>0</v>
      </c>
      <c r="AD347" s="7">
        <v>0</v>
      </c>
      <c r="AE347" s="7">
        <v>0</v>
      </c>
      <c r="AF347" s="7">
        <v>0</v>
      </c>
      <c r="AG347" s="7">
        <v>0</v>
      </c>
      <c r="AH347" s="7">
        <v>0</v>
      </c>
      <c r="AI347" s="95">
        <v>0</v>
      </c>
      <c r="AJ347" s="7">
        <v>0</v>
      </c>
      <c r="AL347" s="17">
        <f t="shared" si="5"/>
        <v>1580825.4000000004</v>
      </c>
    </row>
    <row r="348" spans="1:38" x14ac:dyDescent="0.25">
      <c r="A348" s="7">
        <v>4025</v>
      </c>
      <c r="B348" s="7">
        <v>7</v>
      </c>
      <c r="C348" t="s">
        <v>658</v>
      </c>
      <c r="D348" s="7">
        <v>0</v>
      </c>
      <c r="E348" s="7">
        <v>0</v>
      </c>
      <c r="F348" s="7">
        <v>160</v>
      </c>
      <c r="G348" s="87">
        <v>184.2</v>
      </c>
      <c r="H348" s="7">
        <v>1314820</v>
      </c>
      <c r="I348" s="7">
        <v>2674</v>
      </c>
      <c r="J348" s="7">
        <v>153003</v>
      </c>
      <c r="K348" s="7">
        <v>14094</v>
      </c>
      <c r="L348" s="7">
        <v>0</v>
      </c>
      <c r="M348" s="7">
        <v>6180</v>
      </c>
      <c r="N348" s="7">
        <v>0</v>
      </c>
      <c r="O348" s="7">
        <v>41737</v>
      </c>
      <c r="P348" s="7">
        <v>21157</v>
      </c>
      <c r="Q348" s="7">
        <v>2395</v>
      </c>
      <c r="R348" s="7">
        <v>1733</v>
      </c>
      <c r="S348" s="7">
        <v>0</v>
      </c>
      <c r="T348" s="7">
        <v>8841.5999999999985</v>
      </c>
      <c r="U348" s="7">
        <v>0</v>
      </c>
      <c r="V348" s="7">
        <v>0</v>
      </c>
      <c r="W348" s="7">
        <v>0</v>
      </c>
      <c r="X348" s="7">
        <v>0</v>
      </c>
      <c r="Y348" s="7">
        <v>159120</v>
      </c>
      <c r="Z348" s="7">
        <v>20058</v>
      </c>
      <c r="AA348" s="95">
        <v>0</v>
      </c>
      <c r="AB348" s="7">
        <v>1745812.6</v>
      </c>
      <c r="AC348" s="7">
        <v>0</v>
      </c>
      <c r="AD348" s="7">
        <v>0</v>
      </c>
      <c r="AE348" s="7">
        <v>0</v>
      </c>
      <c r="AF348" s="7">
        <v>0</v>
      </c>
      <c r="AG348" s="7">
        <v>0</v>
      </c>
      <c r="AH348" s="7">
        <v>0</v>
      </c>
      <c r="AI348" s="95">
        <v>0</v>
      </c>
      <c r="AJ348" s="7">
        <v>0</v>
      </c>
      <c r="AL348" s="17">
        <f t="shared" si="5"/>
        <v>430992.60000000009</v>
      </c>
    </row>
    <row r="349" spans="1:38" x14ac:dyDescent="0.25">
      <c r="A349" s="7">
        <v>4026</v>
      </c>
      <c r="B349" s="7">
        <v>7</v>
      </c>
      <c r="C349" t="s">
        <v>659</v>
      </c>
      <c r="D349" s="7">
        <v>0</v>
      </c>
      <c r="E349" s="7">
        <v>0</v>
      </c>
      <c r="F349" s="7">
        <v>58</v>
      </c>
      <c r="G349" s="87">
        <v>65.8</v>
      </c>
      <c r="H349" s="7">
        <v>469680</v>
      </c>
      <c r="I349" s="7">
        <v>0</v>
      </c>
      <c r="J349" s="7">
        <v>168309</v>
      </c>
      <c r="K349" s="7">
        <v>15429</v>
      </c>
      <c r="L349" s="7">
        <v>0</v>
      </c>
      <c r="M349" s="7">
        <v>2208</v>
      </c>
      <c r="N349" s="7">
        <v>23139</v>
      </c>
      <c r="O349" s="7">
        <v>14909</v>
      </c>
      <c r="P349" s="7">
        <v>7558</v>
      </c>
      <c r="Q349" s="7">
        <v>855</v>
      </c>
      <c r="R349" s="7">
        <v>0</v>
      </c>
      <c r="S349" s="7">
        <v>0</v>
      </c>
      <c r="T349" s="7">
        <v>15989.4</v>
      </c>
      <c r="U349" s="7">
        <v>0</v>
      </c>
      <c r="V349" s="7">
        <v>0</v>
      </c>
      <c r="W349" s="7">
        <v>0</v>
      </c>
      <c r="X349" s="7">
        <v>0</v>
      </c>
      <c r="Y349" s="7">
        <v>0</v>
      </c>
      <c r="Z349" s="7">
        <v>3638</v>
      </c>
      <c r="AA349" s="95">
        <v>0</v>
      </c>
      <c r="AB349" s="7">
        <v>720326.4</v>
      </c>
      <c r="AC349" s="7">
        <v>0</v>
      </c>
      <c r="AD349" s="7">
        <v>0</v>
      </c>
      <c r="AE349" s="7">
        <v>0</v>
      </c>
      <c r="AF349" s="7">
        <v>0</v>
      </c>
      <c r="AG349" s="7">
        <v>0</v>
      </c>
      <c r="AH349" s="7">
        <v>0</v>
      </c>
      <c r="AI349" s="95">
        <v>0</v>
      </c>
      <c r="AJ349" s="7">
        <v>0</v>
      </c>
      <c r="AL349" s="17">
        <f t="shared" si="5"/>
        <v>250646.40000000002</v>
      </c>
    </row>
    <row r="350" spans="1:38" x14ac:dyDescent="0.25">
      <c r="A350" s="7">
        <v>4027</v>
      </c>
      <c r="B350" s="7">
        <v>7</v>
      </c>
      <c r="C350" t="s">
        <v>660</v>
      </c>
      <c r="D350" s="7">
        <v>0</v>
      </c>
      <c r="E350" s="7">
        <v>0</v>
      </c>
      <c r="F350" s="7">
        <v>1105</v>
      </c>
      <c r="G350" s="87">
        <v>1204</v>
      </c>
      <c r="H350" s="7">
        <v>8594152</v>
      </c>
      <c r="I350" s="7">
        <v>0</v>
      </c>
      <c r="J350" s="7">
        <v>3832312</v>
      </c>
      <c r="K350" s="7">
        <v>286200</v>
      </c>
      <c r="L350" s="7">
        <v>0</v>
      </c>
      <c r="M350" s="7">
        <v>40396</v>
      </c>
      <c r="N350" s="7">
        <v>0</v>
      </c>
      <c r="O350" s="7">
        <v>272808</v>
      </c>
      <c r="P350" s="7">
        <v>138287</v>
      </c>
      <c r="Q350" s="7">
        <v>15652</v>
      </c>
      <c r="R350" s="7">
        <v>310475</v>
      </c>
      <c r="S350" s="7">
        <v>0</v>
      </c>
      <c r="T350" s="7">
        <v>60200</v>
      </c>
      <c r="U350" s="7">
        <v>0</v>
      </c>
      <c r="V350" s="7">
        <v>0</v>
      </c>
      <c r="W350" s="7">
        <v>0</v>
      </c>
      <c r="X350" s="7">
        <v>0</v>
      </c>
      <c r="Y350" s="7">
        <v>0</v>
      </c>
      <c r="Z350" s="7">
        <v>62853</v>
      </c>
      <c r="AA350" s="95">
        <v>0</v>
      </c>
      <c r="AB350" s="7">
        <v>13613335</v>
      </c>
      <c r="AC350" s="7">
        <v>0</v>
      </c>
      <c r="AD350" s="7">
        <v>0</v>
      </c>
      <c r="AE350" s="7">
        <v>0</v>
      </c>
      <c r="AF350" s="7">
        <v>0</v>
      </c>
      <c r="AG350" s="7">
        <v>0</v>
      </c>
      <c r="AH350" s="7">
        <v>0</v>
      </c>
      <c r="AI350" s="95">
        <v>0</v>
      </c>
      <c r="AJ350" s="7">
        <v>0</v>
      </c>
      <c r="AL350" s="17">
        <f t="shared" si="5"/>
        <v>5019183</v>
      </c>
    </row>
    <row r="351" spans="1:38" x14ac:dyDescent="0.25">
      <c r="A351" s="7">
        <v>4029</v>
      </c>
      <c r="B351" s="7">
        <v>7</v>
      </c>
      <c r="C351" t="s">
        <v>661</v>
      </c>
      <c r="D351" s="7">
        <v>0</v>
      </c>
      <c r="E351" s="7">
        <v>0</v>
      </c>
      <c r="F351" s="7">
        <v>694.4</v>
      </c>
      <c r="G351" s="87">
        <v>752.4</v>
      </c>
      <c r="H351" s="7">
        <v>5370631</v>
      </c>
      <c r="I351" s="7">
        <v>0</v>
      </c>
      <c r="J351" s="7">
        <v>1747973</v>
      </c>
      <c r="K351" s="7">
        <v>200340</v>
      </c>
      <c r="L351" s="7">
        <v>0</v>
      </c>
      <c r="M351" s="7">
        <v>25244</v>
      </c>
      <c r="N351" s="7">
        <v>0</v>
      </c>
      <c r="O351" s="7">
        <v>170482</v>
      </c>
      <c r="P351" s="7">
        <v>86418</v>
      </c>
      <c r="Q351" s="7">
        <v>9781</v>
      </c>
      <c r="R351" s="7">
        <v>0</v>
      </c>
      <c r="S351" s="7">
        <v>0</v>
      </c>
      <c r="T351" s="7">
        <v>54925.2</v>
      </c>
      <c r="U351" s="7">
        <v>0</v>
      </c>
      <c r="V351" s="7">
        <v>0</v>
      </c>
      <c r="W351" s="7">
        <v>0</v>
      </c>
      <c r="X351" s="7">
        <v>0</v>
      </c>
      <c r="Y351" s="7">
        <v>0</v>
      </c>
      <c r="Z351" s="7">
        <v>53946</v>
      </c>
      <c r="AA351" s="95">
        <v>0</v>
      </c>
      <c r="AB351" s="7">
        <v>7719740.2000000002</v>
      </c>
      <c r="AC351" s="7">
        <v>0</v>
      </c>
      <c r="AD351" s="7">
        <v>0</v>
      </c>
      <c r="AE351" s="7">
        <v>0</v>
      </c>
      <c r="AF351" s="7">
        <v>0</v>
      </c>
      <c r="AG351" s="7">
        <v>0</v>
      </c>
      <c r="AH351" s="7">
        <v>0</v>
      </c>
      <c r="AI351" s="95">
        <v>0</v>
      </c>
      <c r="AJ351" s="7">
        <v>0</v>
      </c>
      <c r="AL351" s="17">
        <f t="shared" si="5"/>
        <v>2349109.2000000002</v>
      </c>
    </row>
    <row r="352" spans="1:38" x14ac:dyDescent="0.25">
      <c r="A352" s="7">
        <v>4031</v>
      </c>
      <c r="B352" s="7">
        <v>7</v>
      </c>
      <c r="C352" t="s">
        <v>662</v>
      </c>
      <c r="D352" s="7">
        <v>0</v>
      </c>
      <c r="E352" s="7">
        <v>0</v>
      </c>
      <c r="F352" s="7">
        <v>65</v>
      </c>
      <c r="G352" s="87">
        <v>78</v>
      </c>
      <c r="H352" s="7">
        <v>556764</v>
      </c>
      <c r="I352" s="7">
        <v>0</v>
      </c>
      <c r="J352" s="7">
        <v>158735</v>
      </c>
      <c r="K352" s="7">
        <v>0</v>
      </c>
      <c r="L352" s="7">
        <v>0</v>
      </c>
      <c r="M352" s="7">
        <v>2617</v>
      </c>
      <c r="N352" s="7">
        <v>0</v>
      </c>
      <c r="O352" s="7">
        <v>17674</v>
      </c>
      <c r="P352" s="7">
        <v>8959</v>
      </c>
      <c r="Q352" s="7">
        <v>1014</v>
      </c>
      <c r="R352" s="7">
        <v>0</v>
      </c>
      <c r="S352" s="7">
        <v>0</v>
      </c>
      <c r="T352" s="7">
        <v>4836</v>
      </c>
      <c r="U352" s="7">
        <v>0</v>
      </c>
      <c r="V352" s="7">
        <v>0</v>
      </c>
      <c r="W352" s="7">
        <v>0</v>
      </c>
      <c r="X352" s="7">
        <v>0</v>
      </c>
      <c r="Y352" s="7">
        <v>0</v>
      </c>
      <c r="Z352" s="7">
        <v>4895</v>
      </c>
      <c r="AA352" s="95">
        <v>0</v>
      </c>
      <c r="AB352" s="7">
        <v>755494</v>
      </c>
      <c r="AC352" s="7">
        <v>0</v>
      </c>
      <c r="AD352" s="7">
        <v>0</v>
      </c>
      <c r="AE352" s="7">
        <v>0</v>
      </c>
      <c r="AF352" s="7">
        <v>0</v>
      </c>
      <c r="AG352" s="7">
        <v>0</v>
      </c>
      <c r="AH352" s="7">
        <v>0</v>
      </c>
      <c r="AI352" s="95">
        <v>0</v>
      </c>
      <c r="AJ352" s="7">
        <v>0</v>
      </c>
      <c r="AL352" s="17">
        <f t="shared" si="5"/>
        <v>198730</v>
      </c>
    </row>
    <row r="353" spans="1:38" x14ac:dyDescent="0.25">
      <c r="A353" s="7">
        <v>4035</v>
      </c>
      <c r="B353" s="7">
        <v>7</v>
      </c>
      <c r="C353" t="s">
        <v>663</v>
      </c>
      <c r="D353" s="7">
        <v>0</v>
      </c>
      <c r="E353" s="7">
        <v>0</v>
      </c>
      <c r="F353" s="7">
        <v>330</v>
      </c>
      <c r="G353" s="87">
        <v>330</v>
      </c>
      <c r="H353" s="7">
        <v>2355540</v>
      </c>
      <c r="I353" s="7">
        <v>0</v>
      </c>
      <c r="J353" s="7">
        <v>557462</v>
      </c>
      <c r="K353" s="7">
        <v>38160</v>
      </c>
      <c r="L353" s="7">
        <v>0</v>
      </c>
      <c r="M353" s="7">
        <v>11072</v>
      </c>
      <c r="N353" s="7">
        <v>0</v>
      </c>
      <c r="O353" s="7">
        <v>74773</v>
      </c>
      <c r="P353" s="7">
        <v>37903</v>
      </c>
      <c r="Q353" s="7">
        <v>4290</v>
      </c>
      <c r="R353" s="7">
        <v>109375</v>
      </c>
      <c r="S353" s="7">
        <v>0</v>
      </c>
      <c r="T353" s="7">
        <v>24750</v>
      </c>
      <c r="U353" s="7">
        <v>0</v>
      </c>
      <c r="V353" s="7">
        <v>0</v>
      </c>
      <c r="W353" s="7">
        <v>0</v>
      </c>
      <c r="X353" s="7">
        <v>0</v>
      </c>
      <c r="Y353" s="7">
        <v>0</v>
      </c>
      <c r="Z353" s="7">
        <v>21871</v>
      </c>
      <c r="AA353" s="95">
        <v>0</v>
      </c>
      <c r="AB353" s="7">
        <v>3235196</v>
      </c>
      <c r="AC353" s="7">
        <v>0</v>
      </c>
      <c r="AD353" s="7">
        <v>0</v>
      </c>
      <c r="AE353" s="7">
        <v>0</v>
      </c>
      <c r="AF353" s="7">
        <v>0</v>
      </c>
      <c r="AG353" s="7">
        <v>0</v>
      </c>
      <c r="AH353" s="7">
        <v>0</v>
      </c>
      <c r="AI353" s="95">
        <v>0</v>
      </c>
      <c r="AJ353" s="7">
        <v>0</v>
      </c>
      <c r="AL353" s="17">
        <f t="shared" si="5"/>
        <v>879656</v>
      </c>
    </row>
    <row r="354" spans="1:38" x14ac:dyDescent="0.25">
      <c r="A354" s="7">
        <v>4036</v>
      </c>
      <c r="B354" s="7">
        <v>7</v>
      </c>
      <c r="C354" t="s">
        <v>664</v>
      </c>
      <c r="D354" s="7">
        <v>0</v>
      </c>
      <c r="E354" s="7">
        <v>0</v>
      </c>
      <c r="F354" s="7">
        <v>92</v>
      </c>
      <c r="G354" s="87">
        <v>110.39999999999999</v>
      </c>
      <c r="H354" s="7">
        <v>788035</v>
      </c>
      <c r="I354" s="7">
        <v>0</v>
      </c>
      <c r="J354" s="7">
        <v>285345</v>
      </c>
      <c r="K354" s="7">
        <v>0</v>
      </c>
      <c r="L354" s="7">
        <v>0</v>
      </c>
      <c r="M354" s="7">
        <v>3704</v>
      </c>
      <c r="N354" s="7">
        <v>0</v>
      </c>
      <c r="O354" s="7">
        <v>25015</v>
      </c>
      <c r="P354" s="7">
        <v>12680</v>
      </c>
      <c r="Q354" s="7">
        <v>1435</v>
      </c>
      <c r="R354" s="7">
        <v>0</v>
      </c>
      <c r="S354" s="7">
        <v>0</v>
      </c>
      <c r="T354" s="7">
        <v>8500.7999999999993</v>
      </c>
      <c r="U354" s="7">
        <v>0</v>
      </c>
      <c r="V354" s="7">
        <v>0</v>
      </c>
      <c r="W354" s="7">
        <v>0</v>
      </c>
      <c r="X354" s="7">
        <v>0</v>
      </c>
      <c r="Y354" s="7">
        <v>0</v>
      </c>
      <c r="Z354" s="7">
        <v>10291</v>
      </c>
      <c r="AA354" s="95">
        <v>0</v>
      </c>
      <c r="AB354" s="7">
        <v>1135005.8</v>
      </c>
      <c r="AC354" s="7">
        <v>0</v>
      </c>
      <c r="AD354" s="7">
        <v>0</v>
      </c>
      <c r="AE354" s="7">
        <v>0</v>
      </c>
      <c r="AF354" s="7">
        <v>0</v>
      </c>
      <c r="AG354" s="7">
        <v>0</v>
      </c>
      <c r="AH354" s="7">
        <v>0</v>
      </c>
      <c r="AI354" s="95">
        <v>0</v>
      </c>
      <c r="AJ354" s="7">
        <v>0</v>
      </c>
      <c r="AL354" s="17">
        <f t="shared" si="5"/>
        <v>346970.80000000005</v>
      </c>
    </row>
    <row r="355" spans="1:38" x14ac:dyDescent="0.25">
      <c r="A355" s="7">
        <v>4038</v>
      </c>
      <c r="B355" s="7">
        <v>7</v>
      </c>
      <c r="C355" t="s">
        <v>665</v>
      </c>
      <c r="D355" s="7">
        <v>0</v>
      </c>
      <c r="E355" s="7">
        <v>0</v>
      </c>
      <c r="F355" s="7">
        <v>336</v>
      </c>
      <c r="G355" s="87">
        <v>354</v>
      </c>
      <c r="H355" s="7">
        <v>2526852</v>
      </c>
      <c r="I355" s="7">
        <v>0</v>
      </c>
      <c r="J355" s="7">
        <v>954299</v>
      </c>
      <c r="K355" s="7">
        <v>47700</v>
      </c>
      <c r="L355" s="7">
        <v>0</v>
      </c>
      <c r="M355" s="7">
        <v>11877</v>
      </c>
      <c r="N355" s="7">
        <v>0</v>
      </c>
      <c r="O355" s="7">
        <v>80211</v>
      </c>
      <c r="P355" s="7">
        <v>40659</v>
      </c>
      <c r="Q355" s="7">
        <v>4602</v>
      </c>
      <c r="R355" s="7">
        <v>27669</v>
      </c>
      <c r="S355" s="7">
        <v>0</v>
      </c>
      <c r="T355" s="7">
        <v>4956</v>
      </c>
      <c r="U355" s="7">
        <v>0</v>
      </c>
      <c r="V355" s="7">
        <v>0</v>
      </c>
      <c r="W355" s="7">
        <v>0</v>
      </c>
      <c r="X355" s="7">
        <v>0</v>
      </c>
      <c r="Y355" s="7">
        <v>0</v>
      </c>
      <c r="Z355" s="7">
        <v>27369</v>
      </c>
      <c r="AA355" s="95">
        <v>0</v>
      </c>
      <c r="AB355" s="7">
        <v>3726194</v>
      </c>
      <c r="AC355" s="7">
        <v>0</v>
      </c>
      <c r="AD355" s="7">
        <v>0</v>
      </c>
      <c r="AE355" s="7">
        <v>0</v>
      </c>
      <c r="AF355" s="7">
        <v>0</v>
      </c>
      <c r="AG355" s="7">
        <v>0</v>
      </c>
      <c r="AH355" s="7">
        <v>0</v>
      </c>
      <c r="AI355" s="95">
        <v>0</v>
      </c>
      <c r="AJ355" s="7">
        <v>0</v>
      </c>
      <c r="AL355" s="17">
        <f t="shared" si="5"/>
        <v>1199342</v>
      </c>
    </row>
    <row r="356" spans="1:38" x14ac:dyDescent="0.25">
      <c r="A356" s="7">
        <v>4039</v>
      </c>
      <c r="B356" s="7">
        <v>7</v>
      </c>
      <c r="C356" t="s">
        <v>666</v>
      </c>
      <c r="D356" s="7">
        <v>0</v>
      </c>
      <c r="E356" s="7">
        <v>0</v>
      </c>
      <c r="F356" s="7">
        <v>225</v>
      </c>
      <c r="G356" s="87">
        <v>270</v>
      </c>
      <c r="H356" s="7">
        <v>1927260</v>
      </c>
      <c r="I356" s="7">
        <v>0</v>
      </c>
      <c r="J356" s="7">
        <v>776667</v>
      </c>
      <c r="K356" s="7">
        <v>0</v>
      </c>
      <c r="L356" s="7">
        <v>0</v>
      </c>
      <c r="M356" s="7">
        <v>9059</v>
      </c>
      <c r="N356" s="7">
        <v>0</v>
      </c>
      <c r="O356" s="7">
        <v>61178</v>
      </c>
      <c r="P356" s="7">
        <v>31011</v>
      </c>
      <c r="Q356" s="7">
        <v>3510</v>
      </c>
      <c r="R356" s="7">
        <v>23849</v>
      </c>
      <c r="S356" s="7">
        <v>0</v>
      </c>
      <c r="T356" s="7">
        <v>15120</v>
      </c>
      <c r="U356" s="7">
        <v>0</v>
      </c>
      <c r="V356" s="7">
        <v>0</v>
      </c>
      <c r="W356" s="7">
        <v>0</v>
      </c>
      <c r="X356" s="7">
        <v>0</v>
      </c>
      <c r="Y356" s="7">
        <v>0</v>
      </c>
      <c r="Z356" s="7">
        <v>9636</v>
      </c>
      <c r="AA356" s="95">
        <v>0</v>
      </c>
      <c r="AB356" s="7">
        <v>2857290</v>
      </c>
      <c r="AC356" s="7">
        <v>0</v>
      </c>
      <c r="AD356" s="7">
        <v>0</v>
      </c>
      <c r="AE356" s="7">
        <v>0</v>
      </c>
      <c r="AF356" s="7">
        <v>0</v>
      </c>
      <c r="AG356" s="7">
        <v>0</v>
      </c>
      <c r="AH356" s="7">
        <v>0</v>
      </c>
      <c r="AI356" s="95">
        <v>0</v>
      </c>
      <c r="AJ356" s="7">
        <v>0</v>
      </c>
      <c r="AL356" s="17">
        <f t="shared" si="5"/>
        <v>930030</v>
      </c>
    </row>
    <row r="357" spans="1:38" x14ac:dyDescent="0.25">
      <c r="A357" s="7">
        <v>4043</v>
      </c>
      <c r="B357" s="7">
        <v>7</v>
      </c>
      <c r="C357" t="s">
        <v>667</v>
      </c>
      <c r="D357" s="7">
        <v>0</v>
      </c>
      <c r="E357" s="7">
        <v>0</v>
      </c>
      <c r="F357" s="7">
        <v>545</v>
      </c>
      <c r="G357" s="87">
        <v>636.40000000000009</v>
      </c>
      <c r="H357" s="7">
        <v>4542623</v>
      </c>
      <c r="I357" s="7">
        <v>0</v>
      </c>
      <c r="J357" s="7">
        <v>19401</v>
      </c>
      <c r="K357" s="7">
        <v>14084</v>
      </c>
      <c r="L357" s="7">
        <v>0</v>
      </c>
      <c r="M357" s="7">
        <v>21352</v>
      </c>
      <c r="N357" s="7">
        <v>0</v>
      </c>
      <c r="O357" s="7">
        <v>144198</v>
      </c>
      <c r="P357" s="7">
        <v>73095</v>
      </c>
      <c r="Q357" s="7">
        <v>8273</v>
      </c>
      <c r="R357" s="7">
        <v>426</v>
      </c>
      <c r="S357" s="7">
        <v>0</v>
      </c>
      <c r="T357" s="7">
        <v>42638.8</v>
      </c>
      <c r="U357" s="7">
        <v>-211686</v>
      </c>
      <c r="V357" s="7">
        <v>0</v>
      </c>
      <c r="W357" s="7">
        <v>0</v>
      </c>
      <c r="X357" s="7">
        <v>0</v>
      </c>
      <c r="Y357" s="7">
        <v>0</v>
      </c>
      <c r="Z357" s="7">
        <v>29371</v>
      </c>
      <c r="AA357" s="95">
        <v>0</v>
      </c>
      <c r="AB357" s="7">
        <v>4683775.8</v>
      </c>
      <c r="AC357" s="7">
        <v>0</v>
      </c>
      <c r="AD357" s="7">
        <v>0</v>
      </c>
      <c r="AE357" s="7">
        <v>0</v>
      </c>
      <c r="AF357" s="7">
        <v>0</v>
      </c>
      <c r="AG357" s="7">
        <v>0</v>
      </c>
      <c r="AH357" s="7">
        <v>0</v>
      </c>
      <c r="AI357" s="95">
        <v>0</v>
      </c>
      <c r="AJ357" s="7">
        <v>0</v>
      </c>
      <c r="AL357" s="17">
        <f t="shared" si="5"/>
        <v>141152.79999999981</v>
      </c>
    </row>
    <row r="358" spans="1:38" x14ac:dyDescent="0.25">
      <c r="A358" s="7">
        <v>4049</v>
      </c>
      <c r="B358" s="7">
        <v>7</v>
      </c>
      <c r="C358" t="s">
        <v>668</v>
      </c>
      <c r="D358" s="7">
        <v>0</v>
      </c>
      <c r="E358" s="7">
        <v>0</v>
      </c>
      <c r="F358" s="7">
        <v>125</v>
      </c>
      <c r="G358" s="87">
        <v>150</v>
      </c>
      <c r="H358" s="7">
        <v>1070700</v>
      </c>
      <c r="I358" s="7">
        <v>0</v>
      </c>
      <c r="J358" s="7">
        <v>114642</v>
      </c>
      <c r="K358" s="7">
        <v>14150</v>
      </c>
      <c r="L358" s="7">
        <v>0</v>
      </c>
      <c r="M358" s="7">
        <v>5033</v>
      </c>
      <c r="N358" s="7">
        <v>0</v>
      </c>
      <c r="O358" s="7">
        <v>33988</v>
      </c>
      <c r="P358" s="7">
        <v>17228</v>
      </c>
      <c r="Q358" s="7">
        <v>1950</v>
      </c>
      <c r="R358" s="7">
        <v>0</v>
      </c>
      <c r="S358" s="7">
        <v>0</v>
      </c>
      <c r="T358" s="7">
        <v>11400</v>
      </c>
      <c r="U358" s="7">
        <v>0</v>
      </c>
      <c r="V358" s="7">
        <v>0</v>
      </c>
      <c r="W358" s="7">
        <v>0</v>
      </c>
      <c r="X358" s="7">
        <v>0</v>
      </c>
      <c r="Y358" s="7">
        <v>74363</v>
      </c>
      <c r="Z358" s="7">
        <v>14165</v>
      </c>
      <c r="AA358" s="95">
        <v>0</v>
      </c>
      <c r="AB358" s="7">
        <v>1357619</v>
      </c>
      <c r="AC358" s="7">
        <v>0</v>
      </c>
      <c r="AD358" s="7">
        <v>0</v>
      </c>
      <c r="AE358" s="7">
        <v>0</v>
      </c>
      <c r="AF358" s="7">
        <v>0</v>
      </c>
      <c r="AG358" s="7">
        <v>0</v>
      </c>
      <c r="AH358" s="7">
        <v>0</v>
      </c>
      <c r="AI358" s="95">
        <v>0</v>
      </c>
      <c r="AJ358" s="7">
        <v>0</v>
      </c>
      <c r="AL358" s="17">
        <f t="shared" si="5"/>
        <v>286919</v>
      </c>
    </row>
    <row r="359" spans="1:38" x14ac:dyDescent="0.25">
      <c r="A359" s="7">
        <v>4050</v>
      </c>
      <c r="B359" s="7">
        <v>7</v>
      </c>
      <c r="C359" t="s">
        <v>669</v>
      </c>
      <c r="D359" s="7">
        <v>0</v>
      </c>
      <c r="E359" s="7">
        <v>0</v>
      </c>
      <c r="F359" s="7">
        <v>0</v>
      </c>
      <c r="G359" s="87">
        <v>0</v>
      </c>
      <c r="H359" s="7">
        <v>0</v>
      </c>
      <c r="I359" s="7">
        <v>0</v>
      </c>
      <c r="J359" s="7">
        <v>0</v>
      </c>
      <c r="K359" s="7">
        <v>0</v>
      </c>
      <c r="L359" s="7">
        <v>0</v>
      </c>
      <c r="M359" s="7">
        <v>0</v>
      </c>
      <c r="N359" s="7">
        <v>0</v>
      </c>
      <c r="O359" s="7">
        <v>0</v>
      </c>
      <c r="P359" s="7">
        <v>0</v>
      </c>
      <c r="Q359" s="7">
        <v>0</v>
      </c>
      <c r="R359" s="7">
        <v>0</v>
      </c>
      <c r="S359" s="7">
        <v>0</v>
      </c>
      <c r="T359" s="7">
        <v>0</v>
      </c>
      <c r="U359" s="7">
        <v>0</v>
      </c>
      <c r="V359" s="7">
        <v>0</v>
      </c>
      <c r="W359" s="7">
        <v>0</v>
      </c>
      <c r="X359" s="7">
        <v>0</v>
      </c>
      <c r="Y359" s="7">
        <v>0</v>
      </c>
      <c r="Z359" s="7">
        <v>0</v>
      </c>
      <c r="AA359" s="95">
        <v>0</v>
      </c>
      <c r="AB359" s="7">
        <v>0</v>
      </c>
      <c r="AC359" s="7">
        <v>0</v>
      </c>
      <c r="AD359" s="7">
        <v>0</v>
      </c>
      <c r="AE359" s="7">
        <v>0</v>
      </c>
      <c r="AF359" s="7">
        <v>0</v>
      </c>
      <c r="AG359" s="7">
        <v>0</v>
      </c>
      <c r="AH359" s="7">
        <v>0</v>
      </c>
      <c r="AI359" s="95">
        <v>0</v>
      </c>
      <c r="AJ359" s="7">
        <v>0</v>
      </c>
      <c r="AL359" s="17">
        <f t="shared" si="5"/>
        <v>0</v>
      </c>
    </row>
    <row r="360" spans="1:38" x14ac:dyDescent="0.25">
      <c r="A360" s="7">
        <v>4053</v>
      </c>
      <c r="B360" s="7">
        <v>7</v>
      </c>
      <c r="C360" t="s">
        <v>670</v>
      </c>
      <c r="D360" s="7">
        <v>0</v>
      </c>
      <c r="E360" s="7">
        <v>0</v>
      </c>
      <c r="F360" s="7">
        <v>675</v>
      </c>
      <c r="G360" s="87">
        <v>732</v>
      </c>
      <c r="H360" s="7">
        <v>5225016</v>
      </c>
      <c r="I360" s="7">
        <v>0</v>
      </c>
      <c r="J360" s="7">
        <v>291077</v>
      </c>
      <c r="K360" s="7">
        <v>14093</v>
      </c>
      <c r="L360" s="7">
        <v>0</v>
      </c>
      <c r="M360" s="7">
        <v>24560</v>
      </c>
      <c r="N360" s="7">
        <v>76749</v>
      </c>
      <c r="O360" s="7">
        <v>165860</v>
      </c>
      <c r="P360" s="7">
        <v>84075</v>
      </c>
      <c r="Q360" s="7">
        <v>9516</v>
      </c>
      <c r="R360" s="7">
        <v>2950</v>
      </c>
      <c r="S360" s="7">
        <v>0</v>
      </c>
      <c r="T360" s="7">
        <v>19764</v>
      </c>
      <c r="U360" s="7">
        <v>-315633</v>
      </c>
      <c r="V360" s="7">
        <v>0</v>
      </c>
      <c r="W360" s="7">
        <v>0</v>
      </c>
      <c r="X360" s="7">
        <v>0</v>
      </c>
      <c r="Y360" s="7">
        <v>0</v>
      </c>
      <c r="Z360" s="7">
        <v>47117</v>
      </c>
      <c r="AA360" s="95">
        <v>0</v>
      </c>
      <c r="AB360" s="7">
        <v>5640542</v>
      </c>
      <c r="AC360" s="7">
        <v>0</v>
      </c>
      <c r="AD360" s="7">
        <v>0</v>
      </c>
      <c r="AE360" s="7">
        <v>0</v>
      </c>
      <c r="AF360" s="7">
        <v>0</v>
      </c>
      <c r="AG360" s="7">
        <v>0</v>
      </c>
      <c r="AH360" s="7">
        <v>0</v>
      </c>
      <c r="AI360" s="95">
        <v>0</v>
      </c>
      <c r="AJ360" s="7">
        <v>0</v>
      </c>
      <c r="AL360" s="17">
        <f t="shared" si="5"/>
        <v>415526</v>
      </c>
    </row>
    <row r="361" spans="1:38" x14ac:dyDescent="0.25">
      <c r="A361" s="7">
        <v>4054</v>
      </c>
      <c r="B361" s="7">
        <v>7</v>
      </c>
      <c r="C361" t="s">
        <v>2161</v>
      </c>
      <c r="D361" s="7">
        <v>0</v>
      </c>
      <c r="E361" s="7">
        <v>0</v>
      </c>
      <c r="F361" s="7">
        <v>99</v>
      </c>
      <c r="G361" s="87">
        <v>109</v>
      </c>
      <c r="H361" s="7">
        <v>778042</v>
      </c>
      <c r="I361" s="7">
        <v>0</v>
      </c>
      <c r="J361" s="7">
        <v>57573</v>
      </c>
      <c r="K361" s="7">
        <v>0</v>
      </c>
      <c r="L361" s="7">
        <v>0</v>
      </c>
      <c r="M361" s="7">
        <v>3657</v>
      </c>
      <c r="N361" s="7">
        <v>17997</v>
      </c>
      <c r="O361" s="7">
        <v>24698</v>
      </c>
      <c r="P361" s="7">
        <v>12519</v>
      </c>
      <c r="Q361" s="7">
        <v>1417</v>
      </c>
      <c r="R361" s="7">
        <v>511</v>
      </c>
      <c r="S361" s="7">
        <v>0</v>
      </c>
      <c r="T361" s="7">
        <v>7739</v>
      </c>
      <c r="U361" s="7">
        <v>-53175</v>
      </c>
      <c r="V361" s="7">
        <v>0</v>
      </c>
      <c r="W361" s="7">
        <v>0</v>
      </c>
      <c r="X361" s="7">
        <v>0</v>
      </c>
      <c r="Y361" s="7">
        <v>0</v>
      </c>
      <c r="Z361" s="7">
        <v>4682</v>
      </c>
      <c r="AA361" s="95">
        <v>0</v>
      </c>
      <c r="AB361" s="7">
        <v>854581</v>
      </c>
      <c r="AC361" s="7">
        <v>0</v>
      </c>
      <c r="AD361" s="7">
        <v>0</v>
      </c>
      <c r="AE361" s="7">
        <v>0</v>
      </c>
      <c r="AF361" s="7">
        <v>0</v>
      </c>
      <c r="AG361" s="7">
        <v>0</v>
      </c>
      <c r="AH361" s="7">
        <v>0</v>
      </c>
      <c r="AI361" s="95">
        <v>0</v>
      </c>
      <c r="AJ361" s="7">
        <v>0</v>
      </c>
      <c r="AL361" s="17">
        <f t="shared" si="5"/>
        <v>76539</v>
      </c>
    </row>
    <row r="362" spans="1:38" x14ac:dyDescent="0.25">
      <c r="A362" s="7">
        <v>4055</v>
      </c>
      <c r="B362" s="7">
        <v>7</v>
      </c>
      <c r="C362" t="s">
        <v>672</v>
      </c>
      <c r="D362" s="7">
        <v>0</v>
      </c>
      <c r="E362" s="7">
        <v>0</v>
      </c>
      <c r="F362" s="7">
        <v>118</v>
      </c>
      <c r="G362" s="87">
        <v>118</v>
      </c>
      <c r="H362" s="7">
        <v>842284</v>
      </c>
      <c r="I362" s="7">
        <v>1713</v>
      </c>
      <c r="J362" s="7">
        <v>28094</v>
      </c>
      <c r="K362" s="7">
        <v>0</v>
      </c>
      <c r="L362" s="7">
        <v>0</v>
      </c>
      <c r="M362" s="7">
        <v>3959</v>
      </c>
      <c r="N362" s="7">
        <v>14656</v>
      </c>
      <c r="O362" s="7">
        <v>26737</v>
      </c>
      <c r="P362" s="7">
        <v>13553</v>
      </c>
      <c r="Q362" s="7">
        <v>1534</v>
      </c>
      <c r="R362" s="7">
        <v>629</v>
      </c>
      <c r="S362" s="7">
        <v>0</v>
      </c>
      <c r="T362" s="7">
        <v>12626</v>
      </c>
      <c r="U362" s="7">
        <v>-53028</v>
      </c>
      <c r="V362" s="7">
        <v>0</v>
      </c>
      <c r="W362" s="7">
        <v>0</v>
      </c>
      <c r="X362" s="7">
        <v>0</v>
      </c>
      <c r="Y362" s="7">
        <v>0</v>
      </c>
      <c r="Z362" s="7">
        <v>7537</v>
      </c>
      <c r="AA362" s="95">
        <v>0</v>
      </c>
      <c r="AB362" s="7">
        <v>899416</v>
      </c>
      <c r="AC362" s="7">
        <v>0</v>
      </c>
      <c r="AD362" s="7">
        <v>0</v>
      </c>
      <c r="AE362" s="7">
        <v>0</v>
      </c>
      <c r="AF362" s="7">
        <v>0</v>
      </c>
      <c r="AG362" s="7">
        <v>0</v>
      </c>
      <c r="AH362" s="7">
        <v>0</v>
      </c>
      <c r="AI362" s="95">
        <v>0</v>
      </c>
      <c r="AJ362" s="7">
        <v>0</v>
      </c>
      <c r="AL362" s="17">
        <f t="shared" si="5"/>
        <v>57132</v>
      </c>
    </row>
    <row r="363" spans="1:38" x14ac:dyDescent="0.25">
      <c r="A363" s="7">
        <v>4056</v>
      </c>
      <c r="B363" s="7">
        <v>7</v>
      </c>
      <c r="C363" t="s">
        <v>673</v>
      </c>
      <c r="D363" s="7">
        <v>0</v>
      </c>
      <c r="E363" s="7">
        <v>0</v>
      </c>
      <c r="F363" s="7">
        <v>70</v>
      </c>
      <c r="G363" s="87">
        <v>84</v>
      </c>
      <c r="H363" s="7">
        <v>599592</v>
      </c>
      <c r="I363" s="7">
        <v>0</v>
      </c>
      <c r="J363" s="7">
        <v>89005</v>
      </c>
      <c r="K363" s="7">
        <v>0</v>
      </c>
      <c r="L363" s="7">
        <v>0</v>
      </c>
      <c r="M363" s="7">
        <v>2818</v>
      </c>
      <c r="N363" s="7">
        <v>3080</v>
      </c>
      <c r="O363" s="7">
        <v>19033</v>
      </c>
      <c r="P363" s="7">
        <v>9648</v>
      </c>
      <c r="Q363" s="7">
        <v>1092</v>
      </c>
      <c r="R363" s="7">
        <v>0</v>
      </c>
      <c r="S363" s="7">
        <v>0</v>
      </c>
      <c r="T363" s="7">
        <v>5124</v>
      </c>
      <c r="U363" s="7">
        <v>0</v>
      </c>
      <c r="V363" s="7">
        <v>0</v>
      </c>
      <c r="W363" s="7">
        <v>0</v>
      </c>
      <c r="X363" s="7">
        <v>0</v>
      </c>
      <c r="Y363" s="7">
        <v>0</v>
      </c>
      <c r="Z363" s="7">
        <v>2892</v>
      </c>
      <c r="AA363" s="95">
        <v>0</v>
      </c>
      <c r="AB363" s="7">
        <v>732099</v>
      </c>
      <c r="AC363" s="7">
        <v>0</v>
      </c>
      <c r="AD363" s="7">
        <v>0</v>
      </c>
      <c r="AE363" s="7">
        <v>0</v>
      </c>
      <c r="AF363" s="7">
        <v>0</v>
      </c>
      <c r="AG363" s="7">
        <v>0</v>
      </c>
      <c r="AH363" s="7">
        <v>0</v>
      </c>
      <c r="AI363" s="95">
        <v>0</v>
      </c>
      <c r="AJ363" s="7">
        <v>0</v>
      </c>
      <c r="AL363" s="17">
        <f t="shared" si="5"/>
        <v>132507</v>
      </c>
    </row>
    <row r="364" spans="1:38" x14ac:dyDescent="0.25">
      <c r="A364" s="7">
        <v>4057</v>
      </c>
      <c r="B364" s="7">
        <v>7</v>
      </c>
      <c r="C364" t="s">
        <v>674</v>
      </c>
      <c r="D364" s="7">
        <v>0</v>
      </c>
      <c r="E364" s="7">
        <v>0</v>
      </c>
      <c r="F364" s="7">
        <v>140</v>
      </c>
      <c r="G364" s="87">
        <v>168</v>
      </c>
      <c r="H364" s="7">
        <v>1199184</v>
      </c>
      <c r="I364" s="7">
        <v>0</v>
      </c>
      <c r="J364" s="7">
        <v>229536</v>
      </c>
      <c r="K364" s="7">
        <v>24804</v>
      </c>
      <c r="L364" s="7">
        <v>0</v>
      </c>
      <c r="M364" s="7">
        <v>5637</v>
      </c>
      <c r="N364" s="7">
        <v>0</v>
      </c>
      <c r="O364" s="7">
        <v>38066</v>
      </c>
      <c r="P364" s="7">
        <v>19296</v>
      </c>
      <c r="Q364" s="7">
        <v>2184</v>
      </c>
      <c r="R364" s="7">
        <v>0</v>
      </c>
      <c r="S364" s="7">
        <v>0</v>
      </c>
      <c r="T364" s="7">
        <v>840</v>
      </c>
      <c r="U364" s="7">
        <v>0</v>
      </c>
      <c r="V364" s="7">
        <v>0</v>
      </c>
      <c r="W364" s="7">
        <v>0</v>
      </c>
      <c r="X364" s="7">
        <v>0</v>
      </c>
      <c r="Y364" s="7">
        <v>0</v>
      </c>
      <c r="Z364" s="7">
        <v>10451</v>
      </c>
      <c r="AA364" s="95">
        <v>0</v>
      </c>
      <c r="AB364" s="7">
        <v>1529998</v>
      </c>
      <c r="AC364" s="7">
        <v>0</v>
      </c>
      <c r="AD364" s="7">
        <v>0</v>
      </c>
      <c r="AE364" s="7">
        <v>0</v>
      </c>
      <c r="AF364" s="7">
        <v>0</v>
      </c>
      <c r="AG364" s="7">
        <v>0</v>
      </c>
      <c r="AH364" s="7">
        <v>0</v>
      </c>
      <c r="AI364" s="95">
        <v>0</v>
      </c>
      <c r="AJ364" s="7">
        <v>0</v>
      </c>
      <c r="AL364" s="17">
        <f t="shared" si="5"/>
        <v>330814</v>
      </c>
    </row>
    <row r="365" spans="1:38" x14ac:dyDescent="0.25">
      <c r="A365" s="7">
        <v>4058</v>
      </c>
      <c r="B365" s="7">
        <v>7</v>
      </c>
      <c r="C365" t="s">
        <v>415</v>
      </c>
      <c r="D365" s="7">
        <v>0</v>
      </c>
      <c r="E365" s="7">
        <v>0</v>
      </c>
      <c r="F365" s="7">
        <v>205</v>
      </c>
      <c r="G365" s="87">
        <v>213</v>
      </c>
      <c r="H365" s="7">
        <v>1520394</v>
      </c>
      <c r="I365" s="7">
        <v>0</v>
      </c>
      <c r="J365" s="7">
        <v>168813</v>
      </c>
      <c r="K365" s="7">
        <v>0</v>
      </c>
      <c r="L365" s="7">
        <v>0</v>
      </c>
      <c r="M365" s="7">
        <v>7147</v>
      </c>
      <c r="N365" s="7">
        <v>47433</v>
      </c>
      <c r="O365" s="7">
        <v>48262</v>
      </c>
      <c r="P365" s="7">
        <v>24464</v>
      </c>
      <c r="Q365" s="7">
        <v>2769</v>
      </c>
      <c r="R365" s="7">
        <v>3133</v>
      </c>
      <c r="S365" s="7">
        <v>0</v>
      </c>
      <c r="T365" s="7">
        <v>25134</v>
      </c>
      <c r="U365" s="7">
        <v>-115439</v>
      </c>
      <c r="V365" s="7">
        <v>0</v>
      </c>
      <c r="W365" s="7">
        <v>0</v>
      </c>
      <c r="X365" s="7">
        <v>0</v>
      </c>
      <c r="Y365" s="7">
        <v>0</v>
      </c>
      <c r="Z365" s="7">
        <v>12773</v>
      </c>
      <c r="AA365" s="95">
        <v>0</v>
      </c>
      <c r="AB365" s="7">
        <v>1742039</v>
      </c>
      <c r="AC365" s="7">
        <v>0</v>
      </c>
      <c r="AD365" s="7">
        <v>0</v>
      </c>
      <c r="AE365" s="7">
        <v>0</v>
      </c>
      <c r="AF365" s="7">
        <v>0</v>
      </c>
      <c r="AG365" s="7">
        <v>0</v>
      </c>
      <c r="AH365" s="7">
        <v>0</v>
      </c>
      <c r="AI365" s="95">
        <v>0</v>
      </c>
      <c r="AJ365" s="7">
        <v>0</v>
      </c>
      <c r="AL365" s="17">
        <f t="shared" si="5"/>
        <v>221645</v>
      </c>
    </row>
    <row r="366" spans="1:38" x14ac:dyDescent="0.25">
      <c r="A366" s="7">
        <v>4059</v>
      </c>
      <c r="B366" s="7">
        <v>7</v>
      </c>
      <c r="C366" t="s">
        <v>675</v>
      </c>
      <c r="D366" s="7">
        <v>0</v>
      </c>
      <c r="E366" s="7">
        <v>0</v>
      </c>
      <c r="F366" s="7">
        <v>234</v>
      </c>
      <c r="G366" s="87">
        <v>255.20000000000002</v>
      </c>
      <c r="H366" s="7">
        <v>1821618</v>
      </c>
      <c r="I366" s="7">
        <v>3705</v>
      </c>
      <c r="J366" s="7">
        <v>497495</v>
      </c>
      <c r="K366" s="7">
        <v>14084</v>
      </c>
      <c r="L366" s="7">
        <v>0</v>
      </c>
      <c r="M366" s="7">
        <v>8562</v>
      </c>
      <c r="N366" s="7">
        <v>42657</v>
      </c>
      <c r="O366" s="7">
        <v>57824</v>
      </c>
      <c r="P366" s="7">
        <v>29311</v>
      </c>
      <c r="Q366" s="7">
        <v>3318</v>
      </c>
      <c r="R366" s="7">
        <v>6992</v>
      </c>
      <c r="S366" s="7">
        <v>0</v>
      </c>
      <c r="T366" s="7">
        <v>11739.2</v>
      </c>
      <c r="U366" s="7">
        <v>0</v>
      </c>
      <c r="V366" s="7">
        <v>0</v>
      </c>
      <c r="W366" s="7">
        <v>0</v>
      </c>
      <c r="X366" s="7">
        <v>0</v>
      </c>
      <c r="Y366" s="7">
        <v>417391</v>
      </c>
      <c r="Z366" s="7">
        <v>26740</v>
      </c>
      <c r="AA366" s="95">
        <v>0</v>
      </c>
      <c r="AB366" s="7">
        <v>2938879.2</v>
      </c>
      <c r="AC366" s="7">
        <v>0</v>
      </c>
      <c r="AD366" s="7">
        <v>0</v>
      </c>
      <c r="AE366" s="7">
        <v>0</v>
      </c>
      <c r="AF366" s="7">
        <v>0</v>
      </c>
      <c r="AG366" s="7">
        <v>0</v>
      </c>
      <c r="AH366" s="7">
        <v>0</v>
      </c>
      <c r="AI366" s="95">
        <v>0</v>
      </c>
      <c r="AJ366" s="7">
        <v>0</v>
      </c>
      <c r="AL366" s="17">
        <f t="shared" si="5"/>
        <v>1117261.2000000002</v>
      </c>
    </row>
    <row r="367" spans="1:38" x14ac:dyDescent="0.25">
      <c r="A367" s="7">
        <v>4064</v>
      </c>
      <c r="B367" s="7">
        <v>7</v>
      </c>
      <c r="C367" t="s">
        <v>676</v>
      </c>
      <c r="D367" s="7">
        <v>0</v>
      </c>
      <c r="E367" s="7">
        <v>0</v>
      </c>
      <c r="F367" s="7">
        <v>119</v>
      </c>
      <c r="G367" s="87">
        <v>130.39999999999998</v>
      </c>
      <c r="H367" s="7">
        <v>930795</v>
      </c>
      <c r="I367" s="7">
        <v>0</v>
      </c>
      <c r="J367" s="7">
        <v>261220</v>
      </c>
      <c r="K367" s="7">
        <v>14098</v>
      </c>
      <c r="L367" s="7">
        <v>0</v>
      </c>
      <c r="M367" s="7">
        <v>4375</v>
      </c>
      <c r="N367" s="7">
        <v>24931</v>
      </c>
      <c r="O367" s="7">
        <v>29547</v>
      </c>
      <c r="P367" s="7">
        <v>14977</v>
      </c>
      <c r="Q367" s="7">
        <v>1695</v>
      </c>
      <c r="R367" s="7">
        <v>0</v>
      </c>
      <c r="S367" s="7">
        <v>0</v>
      </c>
      <c r="T367" s="7">
        <v>0</v>
      </c>
      <c r="U367" s="7">
        <v>0</v>
      </c>
      <c r="V367" s="7">
        <v>0</v>
      </c>
      <c r="W367" s="7">
        <v>0</v>
      </c>
      <c r="X367" s="7">
        <v>0</v>
      </c>
      <c r="Y367" s="7">
        <v>12394</v>
      </c>
      <c r="Z367" s="7">
        <v>9466</v>
      </c>
      <c r="AA367" s="95">
        <v>0</v>
      </c>
      <c r="AB367" s="7">
        <v>1302003</v>
      </c>
      <c r="AC367" s="7">
        <v>0</v>
      </c>
      <c r="AD367" s="7">
        <v>0</v>
      </c>
      <c r="AE367" s="7">
        <v>0</v>
      </c>
      <c r="AF367" s="7">
        <v>0</v>
      </c>
      <c r="AG367" s="7">
        <v>0</v>
      </c>
      <c r="AH367" s="7">
        <v>0</v>
      </c>
      <c r="AI367" s="95">
        <v>0</v>
      </c>
      <c r="AJ367" s="7">
        <v>0</v>
      </c>
      <c r="AL367" s="17">
        <f t="shared" si="5"/>
        <v>371208</v>
      </c>
    </row>
    <row r="368" spans="1:38" x14ac:dyDescent="0.25">
      <c r="A368" s="7">
        <v>4066</v>
      </c>
      <c r="B368" s="7">
        <v>7</v>
      </c>
      <c r="C368" t="s">
        <v>2162</v>
      </c>
      <c r="D368" s="7">
        <v>0</v>
      </c>
      <c r="E368" s="7">
        <v>0</v>
      </c>
      <c r="F368" s="7">
        <v>52</v>
      </c>
      <c r="G368" s="87">
        <v>61</v>
      </c>
      <c r="H368" s="7">
        <v>435418</v>
      </c>
      <c r="I368" s="7">
        <v>0</v>
      </c>
      <c r="J368" s="7">
        <v>191490</v>
      </c>
      <c r="K368" s="7">
        <v>14086</v>
      </c>
      <c r="L368" s="7">
        <v>0</v>
      </c>
      <c r="M368" s="7">
        <v>2047</v>
      </c>
      <c r="N368" s="7">
        <v>3232</v>
      </c>
      <c r="O368" s="7">
        <v>13822</v>
      </c>
      <c r="P368" s="7">
        <v>7006</v>
      </c>
      <c r="Q368" s="7">
        <v>793</v>
      </c>
      <c r="R368" s="7">
        <v>576</v>
      </c>
      <c r="S368" s="7">
        <v>0</v>
      </c>
      <c r="T368" s="7">
        <v>3721</v>
      </c>
      <c r="U368" s="7">
        <v>-23328</v>
      </c>
      <c r="V368" s="7">
        <v>0</v>
      </c>
      <c r="W368" s="7">
        <v>0</v>
      </c>
      <c r="X368" s="7">
        <v>0</v>
      </c>
      <c r="Y368" s="7">
        <v>31184</v>
      </c>
      <c r="Z368" s="7">
        <v>7996</v>
      </c>
      <c r="AA368" s="95">
        <v>0</v>
      </c>
      <c r="AB368" s="7">
        <v>687849</v>
      </c>
      <c r="AC368" s="7">
        <v>0</v>
      </c>
      <c r="AD368" s="7">
        <v>0</v>
      </c>
      <c r="AE368" s="7">
        <v>0</v>
      </c>
      <c r="AF368" s="7">
        <v>0</v>
      </c>
      <c r="AG368" s="7">
        <v>0</v>
      </c>
      <c r="AH368" s="7">
        <v>0</v>
      </c>
      <c r="AI368" s="95">
        <v>0</v>
      </c>
      <c r="AJ368" s="7">
        <v>0</v>
      </c>
      <c r="AL368" s="17">
        <f t="shared" si="5"/>
        <v>252431</v>
      </c>
    </row>
    <row r="369" spans="1:38" x14ac:dyDescent="0.25">
      <c r="A369" s="7">
        <v>4067</v>
      </c>
      <c r="B369" s="7">
        <v>7</v>
      </c>
      <c r="C369" t="s">
        <v>678</v>
      </c>
      <c r="D369" s="7">
        <v>0</v>
      </c>
      <c r="E369" s="7">
        <v>0</v>
      </c>
      <c r="F369" s="7">
        <v>447</v>
      </c>
      <c r="G369" s="87">
        <v>467</v>
      </c>
      <c r="H369" s="7">
        <v>3333446</v>
      </c>
      <c r="I369" s="7">
        <v>0</v>
      </c>
      <c r="J369" s="7">
        <v>1105789</v>
      </c>
      <c r="K369" s="7">
        <v>343440</v>
      </c>
      <c r="L369" s="7">
        <v>0</v>
      </c>
      <c r="M369" s="7">
        <v>15669</v>
      </c>
      <c r="N369" s="7">
        <v>0</v>
      </c>
      <c r="O369" s="7">
        <v>105815</v>
      </c>
      <c r="P369" s="7">
        <v>53638</v>
      </c>
      <c r="Q369" s="7">
        <v>6071</v>
      </c>
      <c r="R369" s="7">
        <v>31882</v>
      </c>
      <c r="S369" s="7">
        <v>0</v>
      </c>
      <c r="T369" s="7">
        <v>2335</v>
      </c>
      <c r="U369" s="7">
        <v>0</v>
      </c>
      <c r="V369" s="7">
        <v>0</v>
      </c>
      <c r="W369" s="7">
        <v>0</v>
      </c>
      <c r="X369" s="7">
        <v>0</v>
      </c>
      <c r="Y369" s="7">
        <v>13993</v>
      </c>
      <c r="Z369" s="7">
        <v>32501</v>
      </c>
      <c r="AA369" s="95">
        <v>0</v>
      </c>
      <c r="AB369" s="7">
        <v>5044579</v>
      </c>
      <c r="AC369" s="7">
        <v>0</v>
      </c>
      <c r="AD369" s="7">
        <v>0</v>
      </c>
      <c r="AE369" s="7">
        <v>0</v>
      </c>
      <c r="AF369" s="7">
        <v>0</v>
      </c>
      <c r="AG369" s="7">
        <v>0</v>
      </c>
      <c r="AH369" s="7">
        <v>0</v>
      </c>
      <c r="AI369" s="95">
        <v>0</v>
      </c>
      <c r="AJ369" s="7">
        <v>0</v>
      </c>
      <c r="AL369" s="17">
        <f t="shared" si="5"/>
        <v>1711133</v>
      </c>
    </row>
    <row r="370" spans="1:38" x14ac:dyDescent="0.25">
      <c r="A370" s="7">
        <v>4068</v>
      </c>
      <c r="B370" s="7">
        <v>7</v>
      </c>
      <c r="C370" t="s">
        <v>679</v>
      </c>
      <c r="D370" s="7">
        <v>0</v>
      </c>
      <c r="E370" s="7">
        <v>0</v>
      </c>
      <c r="F370" s="7">
        <v>581.20000000000005</v>
      </c>
      <c r="G370" s="87">
        <v>603.20000000000005</v>
      </c>
      <c r="H370" s="7">
        <v>4305642</v>
      </c>
      <c r="I370" s="7">
        <v>0</v>
      </c>
      <c r="J370" s="7">
        <v>1674274</v>
      </c>
      <c r="K370" s="7">
        <v>114480</v>
      </c>
      <c r="L370" s="7">
        <v>0</v>
      </c>
      <c r="M370" s="7">
        <v>20238</v>
      </c>
      <c r="N370" s="7">
        <v>0</v>
      </c>
      <c r="O370" s="7">
        <v>136676</v>
      </c>
      <c r="P370" s="7">
        <v>69282</v>
      </c>
      <c r="Q370" s="7">
        <v>7842</v>
      </c>
      <c r="R370" s="7">
        <v>53492</v>
      </c>
      <c r="S370" s="7">
        <v>0</v>
      </c>
      <c r="T370" s="7">
        <v>31366.400000000001</v>
      </c>
      <c r="U370" s="7">
        <v>0</v>
      </c>
      <c r="V370" s="7">
        <v>0</v>
      </c>
      <c r="W370" s="7">
        <v>0</v>
      </c>
      <c r="X370" s="7">
        <v>0</v>
      </c>
      <c r="Y370" s="7">
        <v>0</v>
      </c>
      <c r="Z370" s="7">
        <v>51480</v>
      </c>
      <c r="AA370" s="95">
        <v>0</v>
      </c>
      <c r="AB370" s="7">
        <v>6464772.4000000004</v>
      </c>
      <c r="AC370" s="7">
        <v>0</v>
      </c>
      <c r="AD370" s="7">
        <v>0</v>
      </c>
      <c r="AE370" s="7">
        <v>0</v>
      </c>
      <c r="AF370" s="7">
        <v>0</v>
      </c>
      <c r="AG370" s="7">
        <v>0</v>
      </c>
      <c r="AH370" s="7">
        <v>0</v>
      </c>
      <c r="AI370" s="95">
        <v>0</v>
      </c>
      <c r="AJ370" s="7">
        <v>0</v>
      </c>
      <c r="AL370" s="17">
        <f t="shared" si="5"/>
        <v>2159130.4000000004</v>
      </c>
    </row>
    <row r="371" spans="1:38" x14ac:dyDescent="0.25">
      <c r="A371" s="7">
        <v>4070</v>
      </c>
      <c r="B371" s="7">
        <v>7</v>
      </c>
      <c r="C371" t="s">
        <v>680</v>
      </c>
      <c r="D371" s="7">
        <v>0</v>
      </c>
      <c r="E371" s="7">
        <v>0</v>
      </c>
      <c r="F371" s="7">
        <v>880</v>
      </c>
      <c r="G371" s="87">
        <v>947.80000000000007</v>
      </c>
      <c r="H371" s="7">
        <v>6765396</v>
      </c>
      <c r="I371" s="7">
        <v>0</v>
      </c>
      <c r="J371" s="7">
        <v>2409368</v>
      </c>
      <c r="K371" s="7">
        <v>386370</v>
      </c>
      <c r="L371" s="7">
        <v>0</v>
      </c>
      <c r="M371" s="7">
        <v>31800</v>
      </c>
      <c r="N371" s="7">
        <v>0</v>
      </c>
      <c r="O371" s="7">
        <v>214757</v>
      </c>
      <c r="P371" s="7">
        <v>108861</v>
      </c>
      <c r="Q371" s="7">
        <v>12321</v>
      </c>
      <c r="R371" s="7">
        <v>273431</v>
      </c>
      <c r="S371" s="7">
        <v>0</v>
      </c>
      <c r="T371" s="7">
        <v>72032.800000000003</v>
      </c>
      <c r="U371" s="7">
        <v>0</v>
      </c>
      <c r="V371" s="7">
        <v>0</v>
      </c>
      <c r="W371" s="7">
        <v>0</v>
      </c>
      <c r="X371" s="7">
        <v>0</v>
      </c>
      <c r="Y371" s="7">
        <v>0</v>
      </c>
      <c r="Z371" s="7">
        <v>56575</v>
      </c>
      <c r="AA371" s="95">
        <v>0</v>
      </c>
      <c r="AB371" s="7">
        <v>10330911.800000001</v>
      </c>
      <c r="AC371" s="7">
        <v>0</v>
      </c>
      <c r="AD371" s="7">
        <v>0</v>
      </c>
      <c r="AE371" s="7">
        <v>0</v>
      </c>
      <c r="AF371" s="7">
        <v>0</v>
      </c>
      <c r="AG371" s="7">
        <v>0</v>
      </c>
      <c r="AH371" s="7">
        <v>0</v>
      </c>
      <c r="AI371" s="95">
        <v>0</v>
      </c>
      <c r="AJ371" s="7">
        <v>0</v>
      </c>
      <c r="AL371" s="17">
        <f t="shared" si="5"/>
        <v>3565515.8000000007</v>
      </c>
    </row>
    <row r="372" spans="1:38" x14ac:dyDescent="0.25">
      <c r="A372" s="7">
        <v>4073</v>
      </c>
      <c r="B372" s="7">
        <v>7</v>
      </c>
      <c r="C372" t="s">
        <v>681</v>
      </c>
      <c r="D372" s="7">
        <v>0</v>
      </c>
      <c r="E372" s="7">
        <v>0</v>
      </c>
      <c r="F372" s="7">
        <v>544</v>
      </c>
      <c r="G372" s="87">
        <v>571</v>
      </c>
      <c r="H372" s="7">
        <v>4075798</v>
      </c>
      <c r="I372" s="7">
        <v>0</v>
      </c>
      <c r="J372" s="7">
        <v>1555727</v>
      </c>
      <c r="K372" s="7">
        <v>291924</v>
      </c>
      <c r="L372" s="7">
        <v>0</v>
      </c>
      <c r="M372" s="7">
        <v>19158</v>
      </c>
      <c r="N372" s="7">
        <v>0</v>
      </c>
      <c r="O372" s="7">
        <v>129380</v>
      </c>
      <c r="P372" s="7">
        <v>65583</v>
      </c>
      <c r="Q372" s="7">
        <v>7423</v>
      </c>
      <c r="R372" s="7">
        <v>0</v>
      </c>
      <c r="S372" s="7">
        <v>0</v>
      </c>
      <c r="T372" s="7">
        <v>42254</v>
      </c>
      <c r="U372" s="7">
        <v>0</v>
      </c>
      <c r="V372" s="7">
        <v>0</v>
      </c>
      <c r="W372" s="7">
        <v>0</v>
      </c>
      <c r="X372" s="7">
        <v>0</v>
      </c>
      <c r="Y372" s="7">
        <v>1999</v>
      </c>
      <c r="Z372" s="7">
        <v>32179</v>
      </c>
      <c r="AA372" s="95">
        <v>0</v>
      </c>
      <c r="AB372" s="7">
        <v>6221425</v>
      </c>
      <c r="AC372" s="7">
        <v>0</v>
      </c>
      <c r="AD372" s="7">
        <v>0</v>
      </c>
      <c r="AE372" s="7">
        <v>0</v>
      </c>
      <c r="AF372" s="7">
        <v>0</v>
      </c>
      <c r="AG372" s="7">
        <v>0</v>
      </c>
      <c r="AH372" s="7">
        <v>0</v>
      </c>
      <c r="AI372" s="95">
        <v>0</v>
      </c>
      <c r="AJ372" s="7">
        <v>0</v>
      </c>
      <c r="AL372" s="17">
        <f t="shared" si="5"/>
        <v>2145627</v>
      </c>
    </row>
    <row r="373" spans="1:38" x14ac:dyDescent="0.25">
      <c r="A373" s="7">
        <v>4074</v>
      </c>
      <c r="B373" s="7">
        <v>7</v>
      </c>
      <c r="C373" t="s">
        <v>682</v>
      </c>
      <c r="D373" s="7">
        <v>0</v>
      </c>
      <c r="E373" s="7">
        <v>0</v>
      </c>
      <c r="F373" s="7">
        <v>410</v>
      </c>
      <c r="G373" s="87">
        <v>460.6</v>
      </c>
      <c r="H373" s="7">
        <v>3287763</v>
      </c>
      <c r="I373" s="7">
        <v>0</v>
      </c>
      <c r="J373" s="7">
        <v>532140</v>
      </c>
      <c r="K373" s="7">
        <v>14213</v>
      </c>
      <c r="L373" s="7">
        <v>0</v>
      </c>
      <c r="M373" s="7">
        <v>15454</v>
      </c>
      <c r="N373" s="7">
        <v>2979</v>
      </c>
      <c r="O373" s="7">
        <v>104365</v>
      </c>
      <c r="P373" s="7">
        <v>52903</v>
      </c>
      <c r="Q373" s="7">
        <v>5988</v>
      </c>
      <c r="R373" s="7">
        <v>0</v>
      </c>
      <c r="S373" s="7">
        <v>0</v>
      </c>
      <c r="T373" s="7">
        <v>17963.400000000001</v>
      </c>
      <c r="U373" s="7">
        <v>0</v>
      </c>
      <c r="V373" s="7">
        <v>0</v>
      </c>
      <c r="W373" s="7">
        <v>0</v>
      </c>
      <c r="X373" s="7">
        <v>0</v>
      </c>
      <c r="Y373" s="7">
        <v>64768</v>
      </c>
      <c r="Z373" s="7">
        <v>33479</v>
      </c>
      <c r="AA373" s="95">
        <v>0</v>
      </c>
      <c r="AB373" s="7">
        <v>4131837.4</v>
      </c>
      <c r="AC373" s="7">
        <v>0</v>
      </c>
      <c r="AD373" s="7">
        <v>0</v>
      </c>
      <c r="AE373" s="7">
        <v>0</v>
      </c>
      <c r="AF373" s="7">
        <v>0</v>
      </c>
      <c r="AG373" s="7">
        <v>0</v>
      </c>
      <c r="AH373" s="7">
        <v>0</v>
      </c>
      <c r="AI373" s="95">
        <v>0</v>
      </c>
      <c r="AJ373" s="7">
        <v>0</v>
      </c>
      <c r="AL373" s="17">
        <f t="shared" si="5"/>
        <v>844074.39999999991</v>
      </c>
    </row>
    <row r="374" spans="1:38" x14ac:dyDescent="0.25">
      <c r="A374" s="7">
        <v>4075</v>
      </c>
      <c r="B374" s="7">
        <v>7</v>
      </c>
      <c r="C374" t="s">
        <v>683</v>
      </c>
      <c r="D374" s="7">
        <v>0</v>
      </c>
      <c r="E374" s="7">
        <v>0</v>
      </c>
      <c r="F374" s="7">
        <v>257</v>
      </c>
      <c r="G374" s="87">
        <v>304</v>
      </c>
      <c r="H374" s="7">
        <v>2169952</v>
      </c>
      <c r="I374" s="7">
        <v>0</v>
      </c>
      <c r="J374" s="7">
        <v>104311</v>
      </c>
      <c r="K374" s="7">
        <v>14088</v>
      </c>
      <c r="L374" s="7">
        <v>0</v>
      </c>
      <c r="M374" s="7">
        <v>10200</v>
      </c>
      <c r="N374" s="7">
        <v>0</v>
      </c>
      <c r="O374" s="7">
        <v>68882</v>
      </c>
      <c r="P374" s="7">
        <v>34916</v>
      </c>
      <c r="Q374" s="7">
        <v>3952</v>
      </c>
      <c r="R374" s="7">
        <v>0</v>
      </c>
      <c r="S374" s="7">
        <v>0</v>
      </c>
      <c r="T374" s="7">
        <v>11552</v>
      </c>
      <c r="U374" s="7">
        <v>0</v>
      </c>
      <c r="V374" s="7">
        <v>0</v>
      </c>
      <c r="W374" s="7">
        <v>0</v>
      </c>
      <c r="X374" s="7">
        <v>0</v>
      </c>
      <c r="Y374" s="7">
        <v>0</v>
      </c>
      <c r="Z374" s="7">
        <v>28362</v>
      </c>
      <c r="AA374" s="95">
        <v>0</v>
      </c>
      <c r="AB374" s="7">
        <v>2446215</v>
      </c>
      <c r="AC374" s="7">
        <v>0</v>
      </c>
      <c r="AD374" s="7">
        <v>0</v>
      </c>
      <c r="AE374" s="7">
        <v>0</v>
      </c>
      <c r="AF374" s="7">
        <v>0</v>
      </c>
      <c r="AG374" s="7">
        <v>0</v>
      </c>
      <c r="AH374" s="7">
        <v>0</v>
      </c>
      <c r="AI374" s="95">
        <v>0</v>
      </c>
      <c r="AJ374" s="7">
        <v>0</v>
      </c>
      <c r="AL374" s="17">
        <f t="shared" si="5"/>
        <v>276263</v>
      </c>
    </row>
    <row r="375" spans="1:38" x14ac:dyDescent="0.25">
      <c r="A375" s="7">
        <v>4078</v>
      </c>
      <c r="B375" s="7">
        <v>7</v>
      </c>
      <c r="C375" t="s">
        <v>684</v>
      </c>
      <c r="D375" s="7">
        <v>0</v>
      </c>
      <c r="E375" s="7">
        <v>0</v>
      </c>
      <c r="F375" s="7">
        <v>1076</v>
      </c>
      <c r="G375" s="87">
        <v>1123.5999999999999</v>
      </c>
      <c r="H375" s="7">
        <v>8020257</v>
      </c>
      <c r="I375" s="7">
        <v>0</v>
      </c>
      <c r="J375" s="7">
        <v>3410909</v>
      </c>
      <c r="K375" s="7">
        <v>503712</v>
      </c>
      <c r="L375" s="7">
        <v>0</v>
      </c>
      <c r="M375" s="7">
        <v>37699</v>
      </c>
      <c r="N375" s="7">
        <v>0</v>
      </c>
      <c r="O375" s="7">
        <v>254590</v>
      </c>
      <c r="P375" s="7">
        <v>129053</v>
      </c>
      <c r="Q375" s="7">
        <v>14607</v>
      </c>
      <c r="R375" s="7">
        <v>501069</v>
      </c>
      <c r="S375" s="7">
        <v>0</v>
      </c>
      <c r="T375" s="7">
        <v>10112.4</v>
      </c>
      <c r="U375" s="7">
        <v>0</v>
      </c>
      <c r="V375" s="7">
        <v>0</v>
      </c>
      <c r="W375" s="7">
        <v>0</v>
      </c>
      <c r="X375" s="7">
        <v>0</v>
      </c>
      <c r="Y375" s="7">
        <v>0</v>
      </c>
      <c r="Z375" s="7">
        <v>65183</v>
      </c>
      <c r="AA375" s="95">
        <v>0</v>
      </c>
      <c r="AB375" s="7">
        <v>12947191.4</v>
      </c>
      <c r="AC375" s="7">
        <v>0</v>
      </c>
      <c r="AD375" s="7">
        <v>0</v>
      </c>
      <c r="AE375" s="7">
        <v>0</v>
      </c>
      <c r="AF375" s="7">
        <v>0</v>
      </c>
      <c r="AG375" s="7">
        <v>0</v>
      </c>
      <c r="AH375" s="7">
        <v>0</v>
      </c>
      <c r="AI375" s="95">
        <v>0</v>
      </c>
      <c r="AJ375" s="7">
        <v>0</v>
      </c>
      <c r="AL375" s="17">
        <f t="shared" si="5"/>
        <v>4926934.4000000004</v>
      </c>
    </row>
    <row r="376" spans="1:38" x14ac:dyDescent="0.25">
      <c r="A376" s="7">
        <v>4079</v>
      </c>
      <c r="B376" s="7">
        <v>7</v>
      </c>
      <c r="C376" t="s">
        <v>685</v>
      </c>
      <c r="D376" s="7">
        <v>0</v>
      </c>
      <c r="E376" s="7">
        <v>0</v>
      </c>
      <c r="F376" s="7">
        <v>365</v>
      </c>
      <c r="G376" s="87">
        <v>381</v>
      </c>
      <c r="H376" s="7">
        <v>2719578</v>
      </c>
      <c r="I376" s="7">
        <v>0</v>
      </c>
      <c r="J376" s="7">
        <v>995872</v>
      </c>
      <c r="K376" s="7">
        <v>14168</v>
      </c>
      <c r="L376" s="7">
        <v>0</v>
      </c>
      <c r="M376" s="7">
        <v>12783</v>
      </c>
      <c r="N376" s="7">
        <v>0</v>
      </c>
      <c r="O376" s="7">
        <v>86329</v>
      </c>
      <c r="P376" s="7">
        <v>43760</v>
      </c>
      <c r="Q376" s="7">
        <v>4953</v>
      </c>
      <c r="R376" s="7">
        <v>0</v>
      </c>
      <c r="S376" s="7">
        <v>0</v>
      </c>
      <c r="T376" s="7">
        <v>8001</v>
      </c>
      <c r="U376" s="7">
        <v>-126732</v>
      </c>
      <c r="V376" s="7">
        <v>0</v>
      </c>
      <c r="W376" s="7">
        <v>0</v>
      </c>
      <c r="X376" s="7">
        <v>0</v>
      </c>
      <c r="Y376" s="7">
        <v>0</v>
      </c>
      <c r="Z376" s="7">
        <v>21359</v>
      </c>
      <c r="AA376" s="95">
        <v>0</v>
      </c>
      <c r="AB376" s="7">
        <v>3780071</v>
      </c>
      <c r="AC376" s="7">
        <v>0</v>
      </c>
      <c r="AD376" s="7">
        <v>0</v>
      </c>
      <c r="AE376" s="7">
        <v>0</v>
      </c>
      <c r="AF376" s="7">
        <v>0</v>
      </c>
      <c r="AG376" s="7">
        <v>0</v>
      </c>
      <c r="AH376" s="7">
        <v>0</v>
      </c>
      <c r="AI376" s="95">
        <v>0</v>
      </c>
      <c r="AJ376" s="7">
        <v>0</v>
      </c>
      <c r="AL376" s="17">
        <f t="shared" si="5"/>
        <v>1060493</v>
      </c>
    </row>
    <row r="377" spans="1:38" x14ac:dyDescent="0.25">
      <c r="A377" s="7">
        <v>4080</v>
      </c>
      <c r="B377" s="7">
        <v>7</v>
      </c>
      <c r="C377" t="s">
        <v>686</v>
      </c>
      <c r="D377" s="7">
        <v>0</v>
      </c>
      <c r="E377" s="7">
        <v>0</v>
      </c>
      <c r="F377" s="7">
        <v>42</v>
      </c>
      <c r="G377" s="87">
        <v>50.4</v>
      </c>
      <c r="H377" s="7">
        <v>359755</v>
      </c>
      <c r="I377" s="7">
        <v>0</v>
      </c>
      <c r="J377" s="7">
        <v>117161</v>
      </c>
      <c r="K377" s="7">
        <v>0</v>
      </c>
      <c r="L377" s="7">
        <v>0</v>
      </c>
      <c r="M377" s="7">
        <v>1691</v>
      </c>
      <c r="N377" s="7">
        <v>10801</v>
      </c>
      <c r="O377" s="7">
        <v>11420</v>
      </c>
      <c r="P377" s="7">
        <v>5789</v>
      </c>
      <c r="Q377" s="7">
        <v>655</v>
      </c>
      <c r="R377" s="7">
        <v>6483</v>
      </c>
      <c r="S377" s="7">
        <v>0</v>
      </c>
      <c r="T377" s="7">
        <v>4183.2</v>
      </c>
      <c r="U377" s="7">
        <v>-26919</v>
      </c>
      <c r="V377" s="7">
        <v>0</v>
      </c>
      <c r="W377" s="7">
        <v>0</v>
      </c>
      <c r="X377" s="7">
        <v>0</v>
      </c>
      <c r="Y377" s="7">
        <v>0</v>
      </c>
      <c r="Z377" s="7">
        <v>3081</v>
      </c>
      <c r="AA377" s="95">
        <v>0</v>
      </c>
      <c r="AB377" s="7">
        <v>493453.2</v>
      </c>
      <c r="AC377" s="7">
        <v>0</v>
      </c>
      <c r="AD377" s="7">
        <v>0</v>
      </c>
      <c r="AE377" s="7">
        <v>0</v>
      </c>
      <c r="AF377" s="7">
        <v>0</v>
      </c>
      <c r="AG377" s="7">
        <v>0</v>
      </c>
      <c r="AH377" s="7">
        <v>0</v>
      </c>
      <c r="AI377" s="95">
        <v>0</v>
      </c>
      <c r="AJ377" s="7">
        <v>0</v>
      </c>
      <c r="AL377" s="17">
        <f t="shared" si="5"/>
        <v>133698.20000000001</v>
      </c>
    </row>
    <row r="378" spans="1:38" x14ac:dyDescent="0.25">
      <c r="A378" s="7">
        <v>4081</v>
      </c>
      <c r="B378" s="7">
        <v>7</v>
      </c>
      <c r="C378" t="s">
        <v>687</v>
      </c>
      <c r="D378" s="7">
        <v>0</v>
      </c>
      <c r="E378" s="7">
        <v>0</v>
      </c>
      <c r="F378" s="7">
        <v>54</v>
      </c>
      <c r="G378" s="87">
        <v>64.2</v>
      </c>
      <c r="H378" s="7">
        <v>458260</v>
      </c>
      <c r="I378" s="7">
        <v>0</v>
      </c>
      <c r="J378" s="7">
        <v>142924</v>
      </c>
      <c r="K378" s="7">
        <v>0</v>
      </c>
      <c r="L378" s="7">
        <v>0</v>
      </c>
      <c r="M378" s="7">
        <v>2154</v>
      </c>
      <c r="N378" s="7">
        <v>7974</v>
      </c>
      <c r="O378" s="7">
        <v>14547</v>
      </c>
      <c r="P378" s="7">
        <v>7374</v>
      </c>
      <c r="Q378" s="7">
        <v>835</v>
      </c>
      <c r="R378" s="7">
        <v>0</v>
      </c>
      <c r="S378" s="7">
        <v>0</v>
      </c>
      <c r="T378" s="7">
        <v>7254.6</v>
      </c>
      <c r="U378" s="7">
        <v>-28851</v>
      </c>
      <c r="V378" s="7">
        <v>0</v>
      </c>
      <c r="W378" s="7">
        <v>0</v>
      </c>
      <c r="X378" s="7">
        <v>0</v>
      </c>
      <c r="Y378" s="7">
        <v>0</v>
      </c>
      <c r="Z378" s="7">
        <v>4932</v>
      </c>
      <c r="AA378" s="95">
        <v>0</v>
      </c>
      <c r="AB378" s="7">
        <v>616925.6</v>
      </c>
      <c r="AC378" s="7">
        <v>0</v>
      </c>
      <c r="AD378" s="7">
        <v>0</v>
      </c>
      <c r="AE378" s="7">
        <v>0</v>
      </c>
      <c r="AF378" s="7">
        <v>0</v>
      </c>
      <c r="AG378" s="7">
        <v>0</v>
      </c>
      <c r="AH378" s="7">
        <v>0</v>
      </c>
      <c r="AI378" s="95">
        <v>0</v>
      </c>
      <c r="AJ378" s="7">
        <v>0</v>
      </c>
      <c r="AL378" s="17">
        <f t="shared" si="5"/>
        <v>158665.59999999998</v>
      </c>
    </row>
    <row r="379" spans="1:38" x14ac:dyDescent="0.25">
      <c r="A379" s="7">
        <v>4082</v>
      </c>
      <c r="B379" s="7">
        <v>7</v>
      </c>
      <c r="C379" t="s">
        <v>688</v>
      </c>
      <c r="D379" s="7">
        <v>0</v>
      </c>
      <c r="E379" s="7">
        <v>0</v>
      </c>
      <c r="F379" s="7">
        <v>305</v>
      </c>
      <c r="G379" s="87">
        <v>364</v>
      </c>
      <c r="H379" s="7">
        <v>2598232</v>
      </c>
      <c r="I379" s="7">
        <v>0</v>
      </c>
      <c r="J379" s="7">
        <v>473244</v>
      </c>
      <c r="K379" s="7">
        <v>14087</v>
      </c>
      <c r="L379" s="7">
        <v>0</v>
      </c>
      <c r="M379" s="7">
        <v>12213</v>
      </c>
      <c r="N379" s="7">
        <v>0</v>
      </c>
      <c r="O379" s="7">
        <v>82477</v>
      </c>
      <c r="P379" s="7">
        <v>41808</v>
      </c>
      <c r="Q379" s="7">
        <v>4732</v>
      </c>
      <c r="R379" s="7">
        <v>557</v>
      </c>
      <c r="S379" s="7">
        <v>0</v>
      </c>
      <c r="T379" s="7">
        <v>30940</v>
      </c>
      <c r="U379" s="7">
        <v>0</v>
      </c>
      <c r="V379" s="7">
        <v>0</v>
      </c>
      <c r="W379" s="7">
        <v>0</v>
      </c>
      <c r="X379" s="7">
        <v>0</v>
      </c>
      <c r="Y379" s="7">
        <v>630884</v>
      </c>
      <c r="Z379" s="7">
        <v>53991</v>
      </c>
      <c r="AA379" s="95">
        <v>0</v>
      </c>
      <c r="AB379" s="7">
        <v>3943165</v>
      </c>
      <c r="AC379" s="7">
        <v>0</v>
      </c>
      <c r="AD379" s="7">
        <v>0</v>
      </c>
      <c r="AE379" s="7">
        <v>0</v>
      </c>
      <c r="AF379" s="7">
        <v>0</v>
      </c>
      <c r="AG379" s="7">
        <v>0</v>
      </c>
      <c r="AH379" s="7">
        <v>0</v>
      </c>
      <c r="AI379" s="95">
        <v>0</v>
      </c>
      <c r="AJ379" s="7">
        <v>0</v>
      </c>
      <c r="AL379" s="17">
        <f t="shared" si="5"/>
        <v>1344933</v>
      </c>
    </row>
    <row r="380" spans="1:38" x14ac:dyDescent="0.25">
      <c r="A380" s="7">
        <v>4083</v>
      </c>
      <c r="B380" s="7">
        <v>7</v>
      </c>
      <c r="C380" t="s">
        <v>689</v>
      </c>
      <c r="D380" s="7">
        <v>0</v>
      </c>
      <c r="E380" s="7">
        <v>0</v>
      </c>
      <c r="F380" s="7">
        <v>97</v>
      </c>
      <c r="G380" s="87">
        <v>97</v>
      </c>
      <c r="H380" s="7">
        <v>692386</v>
      </c>
      <c r="I380" s="7">
        <v>1408</v>
      </c>
      <c r="J380" s="7">
        <v>7496</v>
      </c>
      <c r="K380" s="7">
        <v>0</v>
      </c>
      <c r="L380" s="7">
        <v>0</v>
      </c>
      <c r="M380" s="7">
        <v>3255</v>
      </c>
      <c r="N380" s="7">
        <v>18545</v>
      </c>
      <c r="O380" s="7">
        <v>21979</v>
      </c>
      <c r="P380" s="7">
        <v>11141</v>
      </c>
      <c r="Q380" s="7">
        <v>1261</v>
      </c>
      <c r="R380" s="7">
        <v>1809</v>
      </c>
      <c r="S380" s="7">
        <v>0</v>
      </c>
      <c r="T380" s="7">
        <v>679</v>
      </c>
      <c r="U380" s="7">
        <v>-49698</v>
      </c>
      <c r="V380" s="7">
        <v>0</v>
      </c>
      <c r="W380" s="7">
        <v>0</v>
      </c>
      <c r="X380" s="7">
        <v>0</v>
      </c>
      <c r="Y380" s="7">
        <v>0</v>
      </c>
      <c r="Z380" s="7">
        <v>5246</v>
      </c>
      <c r="AA380" s="95">
        <v>0</v>
      </c>
      <c r="AB380" s="7">
        <v>714395</v>
      </c>
      <c r="AC380" s="7">
        <v>0</v>
      </c>
      <c r="AD380" s="7">
        <v>0</v>
      </c>
      <c r="AE380" s="7">
        <v>0</v>
      </c>
      <c r="AF380" s="7">
        <v>0</v>
      </c>
      <c r="AG380" s="7">
        <v>0</v>
      </c>
      <c r="AH380" s="7">
        <v>0</v>
      </c>
      <c r="AI380" s="95">
        <v>0</v>
      </c>
      <c r="AJ380" s="7">
        <v>0</v>
      </c>
      <c r="AL380" s="17">
        <f t="shared" si="5"/>
        <v>22009</v>
      </c>
    </row>
    <row r="381" spans="1:38" x14ac:dyDescent="0.25">
      <c r="A381" s="7">
        <v>4084</v>
      </c>
      <c r="B381" s="7">
        <v>7</v>
      </c>
      <c r="C381" t="s">
        <v>690</v>
      </c>
      <c r="D381" s="7">
        <v>0</v>
      </c>
      <c r="E381" s="7">
        <v>0</v>
      </c>
      <c r="F381" s="7">
        <v>360</v>
      </c>
      <c r="G381" s="87">
        <v>360</v>
      </c>
      <c r="H381" s="7">
        <v>2569680</v>
      </c>
      <c r="I381" s="7">
        <v>0</v>
      </c>
      <c r="J381" s="7">
        <v>130641</v>
      </c>
      <c r="K381" s="7">
        <v>0</v>
      </c>
      <c r="L381" s="7">
        <v>0</v>
      </c>
      <c r="M381" s="7">
        <v>12079</v>
      </c>
      <c r="N381" s="7">
        <v>222874</v>
      </c>
      <c r="O381" s="7">
        <v>81570</v>
      </c>
      <c r="P381" s="7">
        <v>41348</v>
      </c>
      <c r="Q381" s="7">
        <v>4680</v>
      </c>
      <c r="R381" s="7">
        <v>6678</v>
      </c>
      <c r="S381" s="7">
        <v>0</v>
      </c>
      <c r="T381" s="7">
        <v>10440</v>
      </c>
      <c r="U381" s="7">
        <v>0</v>
      </c>
      <c r="V381" s="7">
        <v>0</v>
      </c>
      <c r="W381" s="7">
        <v>0</v>
      </c>
      <c r="X381" s="7">
        <v>0</v>
      </c>
      <c r="Y381" s="7">
        <v>0</v>
      </c>
      <c r="Z381" s="7">
        <v>22515</v>
      </c>
      <c r="AA381" s="95">
        <v>0</v>
      </c>
      <c r="AB381" s="7">
        <v>3089141</v>
      </c>
      <c r="AC381" s="7">
        <v>0</v>
      </c>
      <c r="AD381" s="7">
        <v>0</v>
      </c>
      <c r="AE381" s="7">
        <v>0</v>
      </c>
      <c r="AF381" s="7">
        <v>0</v>
      </c>
      <c r="AG381" s="7">
        <v>0</v>
      </c>
      <c r="AH381" s="7">
        <v>0</v>
      </c>
      <c r="AI381" s="95">
        <v>0</v>
      </c>
      <c r="AJ381" s="7">
        <v>0</v>
      </c>
      <c r="AL381" s="17">
        <f t="shared" si="5"/>
        <v>519461</v>
      </c>
    </row>
    <row r="382" spans="1:38" x14ac:dyDescent="0.25">
      <c r="A382" s="7">
        <v>4085</v>
      </c>
      <c r="B382" s="7">
        <v>7</v>
      </c>
      <c r="C382" t="s">
        <v>691</v>
      </c>
      <c r="D382" s="7">
        <v>0</v>
      </c>
      <c r="E382" s="7">
        <v>0</v>
      </c>
      <c r="F382" s="7">
        <v>220</v>
      </c>
      <c r="G382" s="87">
        <v>264</v>
      </c>
      <c r="H382" s="7">
        <v>1884432</v>
      </c>
      <c r="I382" s="7">
        <v>0</v>
      </c>
      <c r="J382" s="7">
        <v>114957</v>
      </c>
      <c r="K382" s="7">
        <v>14090</v>
      </c>
      <c r="L382" s="7">
        <v>0</v>
      </c>
      <c r="M382" s="7">
        <v>8858</v>
      </c>
      <c r="N382" s="7">
        <v>28032</v>
      </c>
      <c r="O382" s="7">
        <v>59818</v>
      </c>
      <c r="P382" s="7">
        <v>30322</v>
      </c>
      <c r="Q382" s="7">
        <v>3432</v>
      </c>
      <c r="R382" s="7">
        <v>3411</v>
      </c>
      <c r="S382" s="7">
        <v>0</v>
      </c>
      <c r="T382" s="7">
        <v>10824</v>
      </c>
      <c r="U382" s="7">
        <v>0</v>
      </c>
      <c r="V382" s="7">
        <v>0</v>
      </c>
      <c r="W382" s="7">
        <v>0</v>
      </c>
      <c r="X382" s="7">
        <v>0</v>
      </c>
      <c r="Y382" s="7">
        <v>0</v>
      </c>
      <c r="Z382" s="7">
        <v>17165</v>
      </c>
      <c r="AA382" s="95">
        <v>0</v>
      </c>
      <c r="AB382" s="7">
        <v>2173660</v>
      </c>
      <c r="AC382" s="7">
        <v>0</v>
      </c>
      <c r="AD382" s="7">
        <v>0</v>
      </c>
      <c r="AE382" s="7">
        <v>0</v>
      </c>
      <c r="AF382" s="7">
        <v>0</v>
      </c>
      <c r="AG382" s="7">
        <v>0</v>
      </c>
      <c r="AH382" s="7">
        <v>0</v>
      </c>
      <c r="AI382" s="95">
        <v>0</v>
      </c>
      <c r="AJ382" s="7">
        <v>0</v>
      </c>
      <c r="AL382" s="17">
        <f t="shared" si="5"/>
        <v>289228</v>
      </c>
    </row>
    <row r="383" spans="1:38" x14ac:dyDescent="0.25">
      <c r="A383" s="7">
        <v>4087</v>
      </c>
      <c r="B383" s="7">
        <v>7</v>
      </c>
      <c r="C383" t="s">
        <v>692</v>
      </c>
      <c r="D383" s="7">
        <v>0</v>
      </c>
      <c r="E383" s="7">
        <v>0</v>
      </c>
      <c r="F383" s="7">
        <v>76</v>
      </c>
      <c r="G383" s="87">
        <v>91.2</v>
      </c>
      <c r="H383" s="7">
        <v>650986</v>
      </c>
      <c r="I383" s="7">
        <v>0</v>
      </c>
      <c r="J383" s="7">
        <v>86926</v>
      </c>
      <c r="K383" s="7">
        <v>14795</v>
      </c>
      <c r="L383" s="7">
        <v>0</v>
      </c>
      <c r="M383" s="7">
        <v>3060</v>
      </c>
      <c r="N383" s="7">
        <v>0</v>
      </c>
      <c r="O383" s="7">
        <v>20664</v>
      </c>
      <c r="P383" s="7">
        <v>10475</v>
      </c>
      <c r="Q383" s="7">
        <v>1186</v>
      </c>
      <c r="R383" s="7">
        <v>886</v>
      </c>
      <c r="S383" s="7">
        <v>0</v>
      </c>
      <c r="T383" s="7">
        <v>4924.8</v>
      </c>
      <c r="U383" s="7">
        <v>0</v>
      </c>
      <c r="V383" s="7">
        <v>0</v>
      </c>
      <c r="W383" s="7">
        <v>0</v>
      </c>
      <c r="X383" s="7">
        <v>0</v>
      </c>
      <c r="Y383" s="7">
        <v>2399</v>
      </c>
      <c r="Z383" s="7">
        <v>8334</v>
      </c>
      <c r="AA383" s="95">
        <v>0</v>
      </c>
      <c r="AB383" s="7">
        <v>804635.8</v>
      </c>
      <c r="AC383" s="7">
        <v>0</v>
      </c>
      <c r="AD383" s="7">
        <v>0</v>
      </c>
      <c r="AE383" s="7">
        <v>0</v>
      </c>
      <c r="AF383" s="7">
        <v>0</v>
      </c>
      <c r="AG383" s="7">
        <v>0</v>
      </c>
      <c r="AH383" s="7">
        <v>0</v>
      </c>
      <c r="AI383" s="95">
        <v>0</v>
      </c>
      <c r="AJ383" s="7">
        <v>0</v>
      </c>
      <c r="AL383" s="17">
        <f t="shared" si="5"/>
        <v>153649.80000000005</v>
      </c>
    </row>
    <row r="384" spans="1:38" x14ac:dyDescent="0.25">
      <c r="A384" s="7">
        <v>4088</v>
      </c>
      <c r="B384" s="7">
        <v>7</v>
      </c>
      <c r="C384" t="s">
        <v>693</v>
      </c>
      <c r="D384" s="7">
        <v>0</v>
      </c>
      <c r="E384" s="7">
        <v>0</v>
      </c>
      <c r="F384" s="7">
        <v>416</v>
      </c>
      <c r="G384" s="87">
        <v>425</v>
      </c>
      <c r="H384" s="7">
        <v>3033650</v>
      </c>
      <c r="I384" s="7">
        <v>0</v>
      </c>
      <c r="J384" s="7">
        <v>1655377</v>
      </c>
      <c r="K384" s="7">
        <v>209880</v>
      </c>
      <c r="L384" s="7">
        <v>0</v>
      </c>
      <c r="M384" s="7">
        <v>14259</v>
      </c>
      <c r="N384" s="7">
        <v>0</v>
      </c>
      <c r="O384" s="7">
        <v>96298</v>
      </c>
      <c r="P384" s="7">
        <v>48814</v>
      </c>
      <c r="Q384" s="7">
        <v>5525</v>
      </c>
      <c r="R384" s="7">
        <v>0</v>
      </c>
      <c r="S384" s="7">
        <v>0</v>
      </c>
      <c r="T384" s="7">
        <v>31025</v>
      </c>
      <c r="U384" s="7">
        <v>0</v>
      </c>
      <c r="V384" s="7">
        <v>0</v>
      </c>
      <c r="W384" s="7">
        <v>0</v>
      </c>
      <c r="X384" s="7">
        <v>0</v>
      </c>
      <c r="Y384" s="7">
        <v>0</v>
      </c>
      <c r="Z384" s="7">
        <v>26182</v>
      </c>
      <c r="AA384" s="95">
        <v>0</v>
      </c>
      <c r="AB384" s="7">
        <v>5121010</v>
      </c>
      <c r="AC384" s="7">
        <v>0</v>
      </c>
      <c r="AD384" s="7">
        <v>0</v>
      </c>
      <c r="AE384" s="7">
        <v>0</v>
      </c>
      <c r="AF384" s="7">
        <v>0</v>
      </c>
      <c r="AG384" s="7">
        <v>0</v>
      </c>
      <c r="AH384" s="7">
        <v>0</v>
      </c>
      <c r="AI384" s="95">
        <v>0</v>
      </c>
      <c r="AJ384" s="7">
        <v>0</v>
      </c>
      <c r="AL384" s="17">
        <f t="shared" si="5"/>
        <v>2087360</v>
      </c>
    </row>
    <row r="385" spans="1:38" x14ac:dyDescent="0.25">
      <c r="A385" s="7">
        <v>4089</v>
      </c>
      <c r="B385" s="7">
        <v>7</v>
      </c>
      <c r="C385" t="s">
        <v>694</v>
      </c>
      <c r="D385" s="7">
        <v>0</v>
      </c>
      <c r="E385" s="7">
        <v>0</v>
      </c>
      <c r="F385" s="7">
        <v>367</v>
      </c>
      <c r="G385" s="87">
        <v>385.4</v>
      </c>
      <c r="H385" s="7">
        <v>2750985</v>
      </c>
      <c r="I385" s="7">
        <v>0</v>
      </c>
      <c r="J385" s="7">
        <v>342477</v>
      </c>
      <c r="K385" s="7">
        <v>15241</v>
      </c>
      <c r="L385" s="7">
        <v>0</v>
      </c>
      <c r="M385" s="7">
        <v>12931</v>
      </c>
      <c r="N385" s="7">
        <v>0</v>
      </c>
      <c r="O385" s="7">
        <v>87326</v>
      </c>
      <c r="P385" s="7">
        <v>44266</v>
      </c>
      <c r="Q385" s="7">
        <v>5010</v>
      </c>
      <c r="R385" s="7">
        <v>0</v>
      </c>
      <c r="S385" s="7">
        <v>0</v>
      </c>
      <c r="T385" s="7">
        <v>1541.6</v>
      </c>
      <c r="U385" s="7">
        <v>0</v>
      </c>
      <c r="V385" s="7">
        <v>0</v>
      </c>
      <c r="W385" s="7">
        <v>0</v>
      </c>
      <c r="X385" s="7">
        <v>0</v>
      </c>
      <c r="Y385" s="7">
        <v>0</v>
      </c>
      <c r="Z385" s="7">
        <v>24555</v>
      </c>
      <c r="AA385" s="95">
        <v>0</v>
      </c>
      <c r="AB385" s="7">
        <v>3284332.6</v>
      </c>
      <c r="AC385" s="7">
        <v>0</v>
      </c>
      <c r="AD385" s="7">
        <v>0</v>
      </c>
      <c r="AE385" s="7">
        <v>0</v>
      </c>
      <c r="AF385" s="7">
        <v>0</v>
      </c>
      <c r="AG385" s="7">
        <v>0</v>
      </c>
      <c r="AH385" s="7">
        <v>0</v>
      </c>
      <c r="AI385" s="95">
        <v>0</v>
      </c>
      <c r="AJ385" s="7">
        <v>0</v>
      </c>
      <c r="AL385" s="17">
        <f t="shared" si="5"/>
        <v>533347.60000000009</v>
      </c>
    </row>
    <row r="386" spans="1:38" x14ac:dyDescent="0.25">
      <c r="A386" s="7">
        <v>4090</v>
      </c>
      <c r="B386" s="7">
        <v>7</v>
      </c>
      <c r="C386" t="s">
        <v>695</v>
      </c>
      <c r="D386" s="7">
        <v>0</v>
      </c>
      <c r="E386" s="7">
        <v>0</v>
      </c>
      <c r="F386" s="7">
        <v>180</v>
      </c>
      <c r="G386" s="87">
        <v>180</v>
      </c>
      <c r="H386" s="7">
        <v>1284840</v>
      </c>
      <c r="I386" s="7">
        <v>0</v>
      </c>
      <c r="J386" s="7">
        <v>12913</v>
      </c>
      <c r="K386" s="7">
        <v>0</v>
      </c>
      <c r="L386" s="7">
        <v>0</v>
      </c>
      <c r="M386" s="7">
        <v>6039</v>
      </c>
      <c r="N386" s="7">
        <v>20963</v>
      </c>
      <c r="O386" s="7">
        <v>40785</v>
      </c>
      <c r="P386" s="7">
        <v>20674</v>
      </c>
      <c r="Q386" s="7">
        <v>2340</v>
      </c>
      <c r="R386" s="7">
        <v>1566</v>
      </c>
      <c r="S386" s="7">
        <v>0</v>
      </c>
      <c r="T386" s="7">
        <v>12060</v>
      </c>
      <c r="U386" s="7">
        <v>-79580</v>
      </c>
      <c r="V386" s="7">
        <v>0</v>
      </c>
      <c r="W386" s="7">
        <v>0</v>
      </c>
      <c r="X386" s="7">
        <v>0</v>
      </c>
      <c r="Y386" s="7">
        <v>0</v>
      </c>
      <c r="Z386" s="7">
        <v>13298</v>
      </c>
      <c r="AA386" s="95">
        <v>0</v>
      </c>
      <c r="AB386" s="7">
        <v>1334641</v>
      </c>
      <c r="AC386" s="7">
        <v>0</v>
      </c>
      <c r="AD386" s="7">
        <v>0</v>
      </c>
      <c r="AE386" s="7">
        <v>0</v>
      </c>
      <c r="AF386" s="7">
        <v>0</v>
      </c>
      <c r="AG386" s="7">
        <v>0</v>
      </c>
      <c r="AH386" s="7">
        <v>0</v>
      </c>
      <c r="AI386" s="95">
        <v>0</v>
      </c>
      <c r="AJ386" s="7">
        <v>0</v>
      </c>
      <c r="AL386" s="17">
        <f t="shared" si="5"/>
        <v>49801</v>
      </c>
    </row>
    <row r="387" spans="1:38" x14ac:dyDescent="0.25">
      <c r="A387" s="7">
        <v>4091</v>
      </c>
      <c r="B387" s="7">
        <v>7</v>
      </c>
      <c r="C387" t="s">
        <v>696</v>
      </c>
      <c r="D387" s="7">
        <v>0</v>
      </c>
      <c r="E387" s="7">
        <v>0</v>
      </c>
      <c r="F387" s="7">
        <v>127</v>
      </c>
      <c r="G387" s="87">
        <v>148.4</v>
      </c>
      <c r="H387" s="7">
        <v>1059279</v>
      </c>
      <c r="I387" s="7">
        <v>0</v>
      </c>
      <c r="J387" s="7">
        <v>34582</v>
      </c>
      <c r="K387" s="7">
        <v>14148</v>
      </c>
      <c r="L387" s="7">
        <v>0</v>
      </c>
      <c r="M387" s="7">
        <v>4979</v>
      </c>
      <c r="N387" s="7">
        <v>17283</v>
      </c>
      <c r="O387" s="7">
        <v>33625</v>
      </c>
      <c r="P387" s="7">
        <v>17045</v>
      </c>
      <c r="Q387" s="7">
        <v>1929</v>
      </c>
      <c r="R387" s="7">
        <v>0</v>
      </c>
      <c r="S387" s="7">
        <v>0</v>
      </c>
      <c r="T387" s="7">
        <v>10536.4</v>
      </c>
      <c r="U387" s="7">
        <v>-65609</v>
      </c>
      <c r="V387" s="7">
        <v>0</v>
      </c>
      <c r="W387" s="7">
        <v>0</v>
      </c>
      <c r="X387" s="7">
        <v>0</v>
      </c>
      <c r="Y387" s="7">
        <v>0</v>
      </c>
      <c r="Z387" s="7">
        <v>8471</v>
      </c>
      <c r="AA387" s="95">
        <v>0</v>
      </c>
      <c r="AB387" s="7">
        <v>1135232.3999999999</v>
      </c>
      <c r="AC387" s="7">
        <v>0</v>
      </c>
      <c r="AD387" s="7">
        <v>0</v>
      </c>
      <c r="AE387" s="7">
        <v>0</v>
      </c>
      <c r="AF387" s="7">
        <v>0</v>
      </c>
      <c r="AG387" s="7">
        <v>0</v>
      </c>
      <c r="AH387" s="7">
        <v>0</v>
      </c>
      <c r="AI387" s="95">
        <v>0</v>
      </c>
      <c r="AJ387" s="7">
        <v>0</v>
      </c>
      <c r="AL387" s="17">
        <f t="shared" ref="AL387:AL450" si="6">AB387-H387</f>
        <v>75953.399999999907</v>
      </c>
    </row>
    <row r="388" spans="1:38" x14ac:dyDescent="0.25">
      <c r="A388" s="7">
        <v>4092</v>
      </c>
      <c r="B388" s="7">
        <v>7</v>
      </c>
      <c r="C388" t="s">
        <v>697</v>
      </c>
      <c r="D388" s="7">
        <v>0</v>
      </c>
      <c r="E388" s="7">
        <v>0</v>
      </c>
      <c r="F388" s="7">
        <v>51</v>
      </c>
      <c r="G388" s="87">
        <v>61.2</v>
      </c>
      <c r="H388" s="7">
        <v>436846</v>
      </c>
      <c r="I388" s="7">
        <v>0</v>
      </c>
      <c r="J388" s="7">
        <v>75588</v>
      </c>
      <c r="K388" s="7">
        <v>0</v>
      </c>
      <c r="L388" s="7">
        <v>0</v>
      </c>
      <c r="M388" s="7">
        <v>2053</v>
      </c>
      <c r="N388" s="7">
        <v>0</v>
      </c>
      <c r="O388" s="7">
        <v>13867</v>
      </c>
      <c r="P388" s="7">
        <v>7029</v>
      </c>
      <c r="Q388" s="7">
        <v>796</v>
      </c>
      <c r="R388" s="7">
        <v>94</v>
      </c>
      <c r="S388" s="7">
        <v>0</v>
      </c>
      <c r="T388" s="7">
        <v>306</v>
      </c>
      <c r="U388" s="7">
        <v>0</v>
      </c>
      <c r="V388" s="7">
        <v>0</v>
      </c>
      <c r="W388" s="7">
        <v>0</v>
      </c>
      <c r="X388" s="7">
        <v>0</v>
      </c>
      <c r="Y388" s="7">
        <v>0</v>
      </c>
      <c r="Z388" s="7">
        <v>4449</v>
      </c>
      <c r="AA388" s="95">
        <v>0</v>
      </c>
      <c r="AB388" s="7">
        <v>541028</v>
      </c>
      <c r="AC388" s="7">
        <v>0</v>
      </c>
      <c r="AD388" s="7">
        <v>0</v>
      </c>
      <c r="AE388" s="7">
        <v>0</v>
      </c>
      <c r="AF388" s="7">
        <v>0</v>
      </c>
      <c r="AG388" s="7">
        <v>0</v>
      </c>
      <c r="AH388" s="7">
        <v>0</v>
      </c>
      <c r="AI388" s="95">
        <v>0</v>
      </c>
      <c r="AJ388" s="7">
        <v>0</v>
      </c>
      <c r="AL388" s="17">
        <f t="shared" si="6"/>
        <v>104182</v>
      </c>
    </row>
    <row r="389" spans="1:38" x14ac:dyDescent="0.25">
      <c r="A389" s="7">
        <v>4093</v>
      </c>
      <c r="B389" s="7">
        <v>7</v>
      </c>
      <c r="C389" t="s">
        <v>698</v>
      </c>
      <c r="D389" s="7">
        <v>0</v>
      </c>
      <c r="E389" s="7">
        <v>0</v>
      </c>
      <c r="F389" s="7">
        <v>120</v>
      </c>
      <c r="G389" s="87">
        <v>144</v>
      </c>
      <c r="H389" s="7">
        <v>1027872</v>
      </c>
      <c r="I389" s="7">
        <v>0</v>
      </c>
      <c r="J389" s="7">
        <v>126610</v>
      </c>
      <c r="K389" s="7">
        <v>0</v>
      </c>
      <c r="L389" s="7">
        <v>0</v>
      </c>
      <c r="M389" s="7">
        <v>4831</v>
      </c>
      <c r="N389" s="7">
        <v>19962</v>
      </c>
      <c r="O389" s="7">
        <v>32628</v>
      </c>
      <c r="P389" s="7">
        <v>16539</v>
      </c>
      <c r="Q389" s="7">
        <v>1872</v>
      </c>
      <c r="R389" s="7">
        <v>539</v>
      </c>
      <c r="S389" s="7">
        <v>0</v>
      </c>
      <c r="T389" s="7">
        <v>19584</v>
      </c>
      <c r="U389" s="7">
        <v>0</v>
      </c>
      <c r="V389" s="7">
        <v>0</v>
      </c>
      <c r="W389" s="7">
        <v>0</v>
      </c>
      <c r="X389" s="7">
        <v>0</v>
      </c>
      <c r="Y389" s="7">
        <v>0</v>
      </c>
      <c r="Z389" s="7">
        <v>7133</v>
      </c>
      <c r="AA389" s="95">
        <v>0</v>
      </c>
      <c r="AB389" s="7">
        <v>1256373</v>
      </c>
      <c r="AC389" s="7">
        <v>0</v>
      </c>
      <c r="AD389" s="7">
        <v>0</v>
      </c>
      <c r="AE389" s="7">
        <v>0</v>
      </c>
      <c r="AF389" s="7">
        <v>0</v>
      </c>
      <c r="AG389" s="7">
        <v>0</v>
      </c>
      <c r="AH389" s="7">
        <v>0</v>
      </c>
      <c r="AI389" s="95">
        <v>0</v>
      </c>
      <c r="AJ389" s="7">
        <v>0</v>
      </c>
      <c r="AL389" s="17">
        <f t="shared" si="6"/>
        <v>228501</v>
      </c>
    </row>
    <row r="390" spans="1:38" x14ac:dyDescent="0.25">
      <c r="A390" s="7">
        <v>4095</v>
      </c>
      <c r="B390" s="7">
        <v>7</v>
      </c>
      <c r="C390" t="s">
        <v>699</v>
      </c>
      <c r="D390" s="7">
        <v>0</v>
      </c>
      <c r="E390" s="7">
        <v>0</v>
      </c>
      <c r="F390" s="7">
        <v>200</v>
      </c>
      <c r="G390" s="87">
        <v>240</v>
      </c>
      <c r="H390" s="7">
        <v>1713120</v>
      </c>
      <c r="I390" s="7">
        <v>0</v>
      </c>
      <c r="J390" s="7">
        <v>122201</v>
      </c>
      <c r="K390" s="7">
        <v>0</v>
      </c>
      <c r="L390" s="7">
        <v>0</v>
      </c>
      <c r="M390" s="7">
        <v>8052</v>
      </c>
      <c r="N390" s="7">
        <v>28381</v>
      </c>
      <c r="O390" s="7">
        <v>54380</v>
      </c>
      <c r="P390" s="7">
        <v>27566</v>
      </c>
      <c r="Q390" s="7">
        <v>3120</v>
      </c>
      <c r="R390" s="7">
        <v>2726</v>
      </c>
      <c r="S390" s="7">
        <v>0</v>
      </c>
      <c r="T390" s="7">
        <v>12480</v>
      </c>
      <c r="U390" s="7">
        <v>-106511</v>
      </c>
      <c r="V390" s="7">
        <v>0</v>
      </c>
      <c r="W390" s="7">
        <v>0</v>
      </c>
      <c r="X390" s="7">
        <v>0</v>
      </c>
      <c r="Y390" s="7">
        <v>0</v>
      </c>
      <c r="Z390" s="7">
        <v>11333</v>
      </c>
      <c r="AA390" s="95">
        <v>0</v>
      </c>
      <c r="AB390" s="7">
        <v>1875147</v>
      </c>
      <c r="AC390" s="7">
        <v>0</v>
      </c>
      <c r="AD390" s="7">
        <v>0</v>
      </c>
      <c r="AE390" s="7">
        <v>0</v>
      </c>
      <c r="AF390" s="7">
        <v>0</v>
      </c>
      <c r="AG390" s="7">
        <v>0</v>
      </c>
      <c r="AH390" s="7">
        <v>0</v>
      </c>
      <c r="AI390" s="95">
        <v>0</v>
      </c>
      <c r="AJ390" s="7">
        <v>0</v>
      </c>
      <c r="AL390" s="17">
        <f t="shared" si="6"/>
        <v>162027</v>
      </c>
    </row>
    <row r="391" spans="1:38" x14ac:dyDescent="0.25">
      <c r="A391" s="7">
        <v>4097</v>
      </c>
      <c r="B391" s="7">
        <v>7</v>
      </c>
      <c r="C391" t="s">
        <v>700</v>
      </c>
      <c r="D391" s="7">
        <v>0</v>
      </c>
      <c r="E391" s="7">
        <v>0</v>
      </c>
      <c r="F391" s="7">
        <v>510.4</v>
      </c>
      <c r="G391" s="87">
        <v>532.20000000000005</v>
      </c>
      <c r="H391" s="7">
        <v>3798844</v>
      </c>
      <c r="I391" s="7">
        <v>0</v>
      </c>
      <c r="J391" s="7">
        <v>1470691</v>
      </c>
      <c r="K391" s="7">
        <v>343440</v>
      </c>
      <c r="L391" s="7">
        <v>0</v>
      </c>
      <c r="M391" s="7">
        <v>17856</v>
      </c>
      <c r="N391" s="7">
        <v>0</v>
      </c>
      <c r="O391" s="7">
        <v>120588</v>
      </c>
      <c r="P391" s="7">
        <v>61127</v>
      </c>
      <c r="Q391" s="7">
        <v>6919</v>
      </c>
      <c r="R391" s="7">
        <v>135344</v>
      </c>
      <c r="S391" s="7">
        <v>0</v>
      </c>
      <c r="T391" s="7">
        <v>2661</v>
      </c>
      <c r="U391" s="7">
        <v>-177026</v>
      </c>
      <c r="V391" s="7">
        <v>0</v>
      </c>
      <c r="W391" s="7">
        <v>0</v>
      </c>
      <c r="X391" s="7">
        <v>0</v>
      </c>
      <c r="Y391" s="7">
        <v>29185</v>
      </c>
      <c r="Z391" s="7">
        <v>57957</v>
      </c>
      <c r="AA391" s="95">
        <v>0</v>
      </c>
      <c r="AB391" s="7">
        <v>5867586</v>
      </c>
      <c r="AC391" s="7">
        <v>0</v>
      </c>
      <c r="AD391" s="7">
        <v>0</v>
      </c>
      <c r="AE391" s="7">
        <v>0</v>
      </c>
      <c r="AF391" s="7">
        <v>0</v>
      </c>
      <c r="AG391" s="7">
        <v>0</v>
      </c>
      <c r="AH391" s="7">
        <v>0</v>
      </c>
      <c r="AI391" s="95">
        <v>0</v>
      </c>
      <c r="AJ391" s="7">
        <v>0</v>
      </c>
      <c r="AL391" s="17">
        <f t="shared" si="6"/>
        <v>2068742</v>
      </c>
    </row>
    <row r="392" spans="1:38" x14ac:dyDescent="0.25">
      <c r="A392" s="7">
        <v>4098</v>
      </c>
      <c r="B392" s="7">
        <v>7</v>
      </c>
      <c r="C392" t="s">
        <v>701</v>
      </c>
      <c r="D392" s="7">
        <v>0</v>
      </c>
      <c r="E392" s="7">
        <v>0</v>
      </c>
      <c r="F392" s="7">
        <v>1042</v>
      </c>
      <c r="G392" s="87">
        <v>1137.6000000000001</v>
      </c>
      <c r="H392" s="7">
        <v>8120189</v>
      </c>
      <c r="I392" s="7">
        <v>0</v>
      </c>
      <c r="J392" s="7">
        <v>145192</v>
      </c>
      <c r="K392" s="7">
        <v>22998</v>
      </c>
      <c r="L392" s="7">
        <v>0</v>
      </c>
      <c r="M392" s="7">
        <v>38168</v>
      </c>
      <c r="N392" s="7">
        <v>0</v>
      </c>
      <c r="O392" s="7">
        <v>257762</v>
      </c>
      <c r="P392" s="7">
        <v>130661</v>
      </c>
      <c r="Q392" s="7">
        <v>14789</v>
      </c>
      <c r="R392" s="7">
        <v>0</v>
      </c>
      <c r="S392" s="7">
        <v>0</v>
      </c>
      <c r="T392" s="7">
        <v>62568.000000000007</v>
      </c>
      <c r="U392" s="7">
        <v>0</v>
      </c>
      <c r="V392" s="7">
        <v>0</v>
      </c>
      <c r="W392" s="7">
        <v>0</v>
      </c>
      <c r="X392" s="7">
        <v>0</v>
      </c>
      <c r="Y392" s="7">
        <v>0</v>
      </c>
      <c r="Z392" s="7">
        <v>61411</v>
      </c>
      <c r="AA392" s="95">
        <v>0</v>
      </c>
      <c r="AB392" s="7">
        <v>8853738</v>
      </c>
      <c r="AC392" s="7">
        <v>0</v>
      </c>
      <c r="AD392" s="7">
        <v>0</v>
      </c>
      <c r="AE392" s="7">
        <v>0</v>
      </c>
      <c r="AF392" s="7">
        <v>0</v>
      </c>
      <c r="AG392" s="7">
        <v>0</v>
      </c>
      <c r="AH392" s="7">
        <v>0</v>
      </c>
      <c r="AI392" s="95">
        <v>0</v>
      </c>
      <c r="AJ392" s="7">
        <v>0</v>
      </c>
      <c r="AL392" s="17">
        <f t="shared" si="6"/>
        <v>733549</v>
      </c>
    </row>
    <row r="393" spans="1:38" x14ac:dyDescent="0.25">
      <c r="A393" s="7">
        <v>4100</v>
      </c>
      <c r="B393" s="7">
        <v>7</v>
      </c>
      <c r="C393" t="s">
        <v>702</v>
      </c>
      <c r="D393" s="7">
        <v>0</v>
      </c>
      <c r="E393" s="7">
        <v>0</v>
      </c>
      <c r="F393" s="7">
        <v>145</v>
      </c>
      <c r="G393" s="87">
        <v>150.4</v>
      </c>
      <c r="H393" s="7">
        <v>1073555</v>
      </c>
      <c r="I393" s="7">
        <v>0</v>
      </c>
      <c r="J393" s="7">
        <v>73509</v>
      </c>
      <c r="K393" s="7">
        <v>0</v>
      </c>
      <c r="L393" s="7">
        <v>0</v>
      </c>
      <c r="M393" s="7">
        <v>5046</v>
      </c>
      <c r="N393" s="7">
        <v>114944</v>
      </c>
      <c r="O393" s="7">
        <v>34078</v>
      </c>
      <c r="P393" s="7">
        <v>17274</v>
      </c>
      <c r="Q393" s="7">
        <v>1955</v>
      </c>
      <c r="R393" s="7">
        <v>0</v>
      </c>
      <c r="S393" s="7">
        <v>0</v>
      </c>
      <c r="T393" s="7">
        <v>0</v>
      </c>
      <c r="U393" s="7">
        <v>-158080</v>
      </c>
      <c r="V393" s="7">
        <v>0</v>
      </c>
      <c r="W393" s="7">
        <v>0</v>
      </c>
      <c r="X393" s="7">
        <v>0</v>
      </c>
      <c r="Y393" s="7">
        <v>0</v>
      </c>
      <c r="Z393" s="7">
        <v>8089</v>
      </c>
      <c r="AA393" s="95">
        <v>0</v>
      </c>
      <c r="AB393" s="7">
        <v>1163478</v>
      </c>
      <c r="AC393" s="7">
        <v>0</v>
      </c>
      <c r="AD393" s="7">
        <v>0</v>
      </c>
      <c r="AE393" s="7">
        <v>0</v>
      </c>
      <c r="AF393" s="7">
        <v>0</v>
      </c>
      <c r="AG393" s="7">
        <v>0</v>
      </c>
      <c r="AH393" s="7">
        <v>0</v>
      </c>
      <c r="AI393" s="95">
        <v>0</v>
      </c>
      <c r="AJ393" s="7">
        <v>0</v>
      </c>
      <c r="AL393" s="17">
        <f t="shared" si="6"/>
        <v>89923</v>
      </c>
    </row>
    <row r="394" spans="1:38" x14ac:dyDescent="0.25">
      <c r="A394" s="7">
        <v>4102</v>
      </c>
      <c r="B394" s="7">
        <v>7</v>
      </c>
      <c r="C394" t="s">
        <v>703</v>
      </c>
      <c r="D394" s="7">
        <v>0</v>
      </c>
      <c r="E394" s="7">
        <v>0</v>
      </c>
      <c r="F394" s="7">
        <v>400</v>
      </c>
      <c r="G394" s="87">
        <v>480</v>
      </c>
      <c r="H394" s="7">
        <v>3426240</v>
      </c>
      <c r="I394" s="7">
        <v>6968</v>
      </c>
      <c r="J394" s="7">
        <v>861703</v>
      </c>
      <c r="K394" s="7">
        <v>14167</v>
      </c>
      <c r="L394" s="7">
        <v>0</v>
      </c>
      <c r="M394" s="7">
        <v>16105</v>
      </c>
      <c r="N394" s="7">
        <v>0</v>
      </c>
      <c r="O394" s="7">
        <v>108760</v>
      </c>
      <c r="P394" s="7">
        <v>55131</v>
      </c>
      <c r="Q394" s="7">
        <v>6240</v>
      </c>
      <c r="R394" s="7">
        <v>0</v>
      </c>
      <c r="S394" s="7">
        <v>0</v>
      </c>
      <c r="T394" s="7">
        <v>12960</v>
      </c>
      <c r="U394" s="7">
        <v>0</v>
      </c>
      <c r="V394" s="7">
        <v>0</v>
      </c>
      <c r="W394" s="7">
        <v>0</v>
      </c>
      <c r="X394" s="7">
        <v>0</v>
      </c>
      <c r="Y394" s="7">
        <v>0</v>
      </c>
      <c r="Z394" s="7">
        <v>25790</v>
      </c>
      <c r="AA394" s="95">
        <v>0</v>
      </c>
      <c r="AB394" s="7">
        <v>4534064</v>
      </c>
      <c r="AC394" s="7">
        <v>0</v>
      </c>
      <c r="AD394" s="7">
        <v>0</v>
      </c>
      <c r="AE394" s="7">
        <v>0</v>
      </c>
      <c r="AF394" s="7">
        <v>0</v>
      </c>
      <c r="AG394" s="7">
        <v>0</v>
      </c>
      <c r="AH394" s="7">
        <v>0</v>
      </c>
      <c r="AI394" s="95">
        <v>0</v>
      </c>
      <c r="AJ394" s="7">
        <v>0</v>
      </c>
      <c r="AL394" s="17">
        <f t="shared" si="6"/>
        <v>1107824</v>
      </c>
    </row>
    <row r="395" spans="1:38" x14ac:dyDescent="0.25">
      <c r="A395" s="7">
        <v>4103</v>
      </c>
      <c r="B395" s="7">
        <v>7</v>
      </c>
      <c r="C395" t="s">
        <v>704</v>
      </c>
      <c r="D395" s="7">
        <v>0</v>
      </c>
      <c r="E395" s="7">
        <v>0</v>
      </c>
      <c r="F395" s="7">
        <v>2375</v>
      </c>
      <c r="G395" s="87">
        <v>2605</v>
      </c>
      <c r="H395" s="7">
        <v>18594490</v>
      </c>
      <c r="I395" s="7">
        <v>0</v>
      </c>
      <c r="J395" s="7">
        <v>6724938</v>
      </c>
      <c r="K395" s="7">
        <v>618192</v>
      </c>
      <c r="L395" s="7">
        <v>0</v>
      </c>
      <c r="M395" s="7">
        <v>87402</v>
      </c>
      <c r="N395" s="7">
        <v>0</v>
      </c>
      <c r="O395" s="7">
        <v>590252</v>
      </c>
      <c r="P395" s="7">
        <v>299201</v>
      </c>
      <c r="Q395" s="7">
        <v>33865</v>
      </c>
      <c r="R395" s="7">
        <v>0</v>
      </c>
      <c r="S395" s="7">
        <v>0</v>
      </c>
      <c r="T395" s="7">
        <v>164115</v>
      </c>
      <c r="U395" s="7">
        <v>0</v>
      </c>
      <c r="V395" s="7">
        <v>0</v>
      </c>
      <c r="W395" s="7">
        <v>0</v>
      </c>
      <c r="X395" s="7">
        <v>0</v>
      </c>
      <c r="Y395" s="7">
        <v>0</v>
      </c>
      <c r="Z395" s="7">
        <v>134861</v>
      </c>
      <c r="AA395" s="95">
        <v>0</v>
      </c>
      <c r="AB395" s="7">
        <v>27247316</v>
      </c>
      <c r="AC395" s="7">
        <v>0</v>
      </c>
      <c r="AD395" s="7">
        <v>0</v>
      </c>
      <c r="AE395" s="7">
        <v>0</v>
      </c>
      <c r="AF395" s="7">
        <v>0</v>
      </c>
      <c r="AG395" s="7">
        <v>0</v>
      </c>
      <c r="AH395" s="7">
        <v>0</v>
      </c>
      <c r="AI395" s="95">
        <v>0</v>
      </c>
      <c r="AJ395" s="7">
        <v>0</v>
      </c>
      <c r="AL395" s="17">
        <f t="shared" si="6"/>
        <v>8652826</v>
      </c>
    </row>
    <row r="396" spans="1:38" x14ac:dyDescent="0.25">
      <c r="A396" s="7">
        <v>4104</v>
      </c>
      <c r="B396" s="7">
        <v>7</v>
      </c>
      <c r="C396" t="s">
        <v>2163</v>
      </c>
      <c r="D396" s="7">
        <v>0</v>
      </c>
      <c r="E396" s="7">
        <v>0</v>
      </c>
      <c r="F396" s="7">
        <v>240</v>
      </c>
      <c r="G396" s="87">
        <v>288</v>
      </c>
      <c r="H396" s="7">
        <v>2055744</v>
      </c>
      <c r="I396" s="7">
        <v>4181</v>
      </c>
      <c r="J396" s="7">
        <v>416805</v>
      </c>
      <c r="K396" s="7">
        <v>14116</v>
      </c>
      <c r="L396" s="7">
        <v>0</v>
      </c>
      <c r="M396" s="7">
        <v>9663</v>
      </c>
      <c r="N396" s="7">
        <v>3051</v>
      </c>
      <c r="O396" s="7">
        <v>65256</v>
      </c>
      <c r="P396" s="7">
        <v>33079</v>
      </c>
      <c r="Q396" s="7">
        <v>3744</v>
      </c>
      <c r="R396" s="7">
        <v>0</v>
      </c>
      <c r="S396" s="7">
        <v>0</v>
      </c>
      <c r="T396" s="7">
        <v>15552</v>
      </c>
      <c r="U396" s="7">
        <v>0</v>
      </c>
      <c r="V396" s="7">
        <v>0</v>
      </c>
      <c r="W396" s="7">
        <v>0</v>
      </c>
      <c r="X396" s="7">
        <v>0</v>
      </c>
      <c r="Y396" s="7">
        <v>0</v>
      </c>
      <c r="Z396" s="7">
        <v>14169</v>
      </c>
      <c r="AA396" s="95">
        <v>0</v>
      </c>
      <c r="AB396" s="7">
        <v>2635177</v>
      </c>
      <c r="AC396" s="7">
        <v>0</v>
      </c>
      <c r="AD396" s="7">
        <v>0</v>
      </c>
      <c r="AE396" s="7">
        <v>0</v>
      </c>
      <c r="AF396" s="7">
        <v>0</v>
      </c>
      <c r="AG396" s="7">
        <v>0</v>
      </c>
      <c r="AH396" s="7">
        <v>0</v>
      </c>
      <c r="AI396" s="95">
        <v>0</v>
      </c>
      <c r="AJ396" s="7">
        <v>0</v>
      </c>
      <c r="AL396" s="17">
        <f t="shared" si="6"/>
        <v>579433</v>
      </c>
    </row>
    <row r="397" spans="1:38" x14ac:dyDescent="0.25">
      <c r="A397" s="7">
        <v>4105</v>
      </c>
      <c r="B397" s="7">
        <v>7</v>
      </c>
      <c r="C397" t="s">
        <v>706</v>
      </c>
      <c r="D397" s="7">
        <v>0</v>
      </c>
      <c r="E397" s="7">
        <v>0</v>
      </c>
      <c r="F397" s="7">
        <v>779</v>
      </c>
      <c r="G397" s="87">
        <v>858.60000000000014</v>
      </c>
      <c r="H397" s="7">
        <v>6128687</v>
      </c>
      <c r="I397" s="7">
        <v>0</v>
      </c>
      <c r="J397" s="7">
        <v>124594</v>
      </c>
      <c r="K397" s="7">
        <v>14359</v>
      </c>
      <c r="L397" s="7">
        <v>0</v>
      </c>
      <c r="M397" s="7">
        <v>28808</v>
      </c>
      <c r="N397" s="7">
        <v>0</v>
      </c>
      <c r="O397" s="7">
        <v>194545</v>
      </c>
      <c r="P397" s="7">
        <v>98616</v>
      </c>
      <c r="Q397" s="7">
        <v>11162</v>
      </c>
      <c r="R397" s="7">
        <v>0</v>
      </c>
      <c r="S397" s="7">
        <v>0</v>
      </c>
      <c r="T397" s="7">
        <v>37778.400000000009</v>
      </c>
      <c r="U397" s="7">
        <v>0</v>
      </c>
      <c r="V397" s="7">
        <v>0</v>
      </c>
      <c r="W397" s="7">
        <v>0</v>
      </c>
      <c r="X397" s="7">
        <v>0</v>
      </c>
      <c r="Y397" s="7">
        <v>0</v>
      </c>
      <c r="Z397" s="7">
        <v>46560</v>
      </c>
      <c r="AA397" s="95">
        <v>0</v>
      </c>
      <c r="AB397" s="7">
        <v>6685109.4000000004</v>
      </c>
      <c r="AC397" s="7">
        <v>0</v>
      </c>
      <c r="AD397" s="7">
        <v>0</v>
      </c>
      <c r="AE397" s="7">
        <v>0</v>
      </c>
      <c r="AF397" s="7">
        <v>0</v>
      </c>
      <c r="AG397" s="7">
        <v>0</v>
      </c>
      <c r="AH397" s="7">
        <v>0</v>
      </c>
      <c r="AI397" s="95">
        <v>0</v>
      </c>
      <c r="AJ397" s="7">
        <v>0</v>
      </c>
      <c r="AL397" s="17">
        <f t="shared" si="6"/>
        <v>556422.40000000037</v>
      </c>
    </row>
    <row r="398" spans="1:38" x14ac:dyDescent="0.25">
      <c r="A398" s="7">
        <v>4106</v>
      </c>
      <c r="B398" s="7">
        <v>7</v>
      </c>
      <c r="C398" t="s">
        <v>707</v>
      </c>
      <c r="D398" s="7">
        <v>0</v>
      </c>
      <c r="E398" s="7">
        <v>0</v>
      </c>
      <c r="F398" s="7">
        <v>245</v>
      </c>
      <c r="G398" s="87">
        <v>286.39999999999998</v>
      </c>
      <c r="H398" s="7">
        <v>2044323</v>
      </c>
      <c r="I398" s="7">
        <v>0</v>
      </c>
      <c r="J398" s="7">
        <v>382601</v>
      </c>
      <c r="K398" s="7">
        <v>0</v>
      </c>
      <c r="L398" s="7">
        <v>0</v>
      </c>
      <c r="M398" s="7">
        <v>9609</v>
      </c>
      <c r="N398" s="7">
        <v>63779</v>
      </c>
      <c r="O398" s="7">
        <v>64894</v>
      </c>
      <c r="P398" s="7">
        <v>32895</v>
      </c>
      <c r="Q398" s="7">
        <v>3723</v>
      </c>
      <c r="R398" s="7">
        <v>0</v>
      </c>
      <c r="S398" s="7">
        <v>0</v>
      </c>
      <c r="T398" s="7">
        <v>103963.2</v>
      </c>
      <c r="U398" s="7">
        <v>-155219</v>
      </c>
      <c r="V398" s="7">
        <v>0</v>
      </c>
      <c r="W398" s="7">
        <v>0</v>
      </c>
      <c r="X398" s="7">
        <v>0</v>
      </c>
      <c r="Y398" s="7">
        <v>17591</v>
      </c>
      <c r="Z398" s="7">
        <v>20617</v>
      </c>
      <c r="AA398" s="95">
        <v>0</v>
      </c>
      <c r="AB398" s="7">
        <v>2584951.2000000002</v>
      </c>
      <c r="AC398" s="7">
        <v>0</v>
      </c>
      <c r="AD398" s="7">
        <v>0</v>
      </c>
      <c r="AE398" s="7">
        <v>0</v>
      </c>
      <c r="AF398" s="7">
        <v>0</v>
      </c>
      <c r="AG398" s="7">
        <v>0</v>
      </c>
      <c r="AH398" s="7">
        <v>0</v>
      </c>
      <c r="AI398" s="95">
        <v>0</v>
      </c>
      <c r="AJ398" s="7">
        <v>0</v>
      </c>
      <c r="AL398" s="17">
        <f t="shared" si="6"/>
        <v>540628.20000000019</v>
      </c>
    </row>
    <row r="399" spans="1:38" x14ac:dyDescent="0.25">
      <c r="A399" s="7">
        <v>4107</v>
      </c>
      <c r="B399" s="7">
        <v>7</v>
      </c>
      <c r="C399" t="s">
        <v>708</v>
      </c>
      <c r="D399" s="7">
        <v>0</v>
      </c>
      <c r="E399" s="7">
        <v>0</v>
      </c>
      <c r="F399" s="7">
        <v>112</v>
      </c>
      <c r="G399" s="87">
        <v>131.20000000000002</v>
      </c>
      <c r="H399" s="7">
        <v>936506</v>
      </c>
      <c r="I399" s="7">
        <v>0</v>
      </c>
      <c r="J399" s="7">
        <v>318603</v>
      </c>
      <c r="K399" s="7">
        <v>0</v>
      </c>
      <c r="L399" s="7">
        <v>0</v>
      </c>
      <c r="M399" s="7">
        <v>4402</v>
      </c>
      <c r="N399" s="7">
        <v>29217</v>
      </c>
      <c r="O399" s="7">
        <v>29728</v>
      </c>
      <c r="P399" s="7">
        <v>15069</v>
      </c>
      <c r="Q399" s="7">
        <v>1706</v>
      </c>
      <c r="R399" s="7">
        <v>0</v>
      </c>
      <c r="S399" s="7">
        <v>0</v>
      </c>
      <c r="T399" s="7">
        <v>58777.600000000006</v>
      </c>
      <c r="U399" s="7">
        <v>-71106</v>
      </c>
      <c r="V399" s="7">
        <v>0</v>
      </c>
      <c r="W399" s="7">
        <v>0</v>
      </c>
      <c r="X399" s="7">
        <v>0</v>
      </c>
      <c r="Y399" s="7">
        <v>0</v>
      </c>
      <c r="Z399" s="7">
        <v>9311</v>
      </c>
      <c r="AA399" s="95">
        <v>0</v>
      </c>
      <c r="AB399" s="7">
        <v>1330461.6000000001</v>
      </c>
      <c r="AC399" s="7">
        <v>0</v>
      </c>
      <c r="AD399" s="7">
        <v>0</v>
      </c>
      <c r="AE399" s="7">
        <v>0</v>
      </c>
      <c r="AF399" s="7">
        <v>0</v>
      </c>
      <c r="AG399" s="7">
        <v>0</v>
      </c>
      <c r="AH399" s="7">
        <v>0</v>
      </c>
      <c r="AI399" s="95">
        <v>0</v>
      </c>
      <c r="AJ399" s="7">
        <v>0</v>
      </c>
      <c r="AL399" s="17">
        <f t="shared" si="6"/>
        <v>393955.60000000009</v>
      </c>
    </row>
    <row r="400" spans="1:38" x14ac:dyDescent="0.25">
      <c r="A400" s="7">
        <v>4110</v>
      </c>
      <c r="B400" s="7">
        <v>7</v>
      </c>
      <c r="C400" t="s">
        <v>709</v>
      </c>
      <c r="D400" s="7">
        <v>0</v>
      </c>
      <c r="E400" s="7">
        <v>0</v>
      </c>
      <c r="F400" s="7">
        <v>375</v>
      </c>
      <c r="G400" s="87">
        <v>450</v>
      </c>
      <c r="H400" s="7">
        <v>3212100</v>
      </c>
      <c r="I400" s="7">
        <v>6533</v>
      </c>
      <c r="J400" s="7">
        <v>73635</v>
      </c>
      <c r="K400" s="7">
        <v>14086</v>
      </c>
      <c r="L400" s="7">
        <v>0</v>
      </c>
      <c r="M400" s="7">
        <v>15098</v>
      </c>
      <c r="N400" s="7">
        <v>0</v>
      </c>
      <c r="O400" s="7">
        <v>101963</v>
      </c>
      <c r="P400" s="7">
        <v>51685</v>
      </c>
      <c r="Q400" s="7">
        <v>5850</v>
      </c>
      <c r="R400" s="7">
        <v>0</v>
      </c>
      <c r="S400" s="7">
        <v>0</v>
      </c>
      <c r="T400" s="7">
        <v>10350</v>
      </c>
      <c r="U400" s="7">
        <v>0</v>
      </c>
      <c r="V400" s="7">
        <v>0</v>
      </c>
      <c r="W400" s="7">
        <v>0</v>
      </c>
      <c r="X400" s="7">
        <v>0</v>
      </c>
      <c r="Y400" s="7">
        <v>0</v>
      </c>
      <c r="Z400" s="7">
        <v>28199</v>
      </c>
      <c r="AA400" s="95">
        <v>0</v>
      </c>
      <c r="AB400" s="7">
        <v>3519499</v>
      </c>
      <c r="AC400" s="7">
        <v>0</v>
      </c>
      <c r="AD400" s="7">
        <v>0</v>
      </c>
      <c r="AE400" s="7">
        <v>0</v>
      </c>
      <c r="AF400" s="7">
        <v>0</v>
      </c>
      <c r="AG400" s="7">
        <v>0</v>
      </c>
      <c r="AH400" s="7">
        <v>0</v>
      </c>
      <c r="AI400" s="95">
        <v>0</v>
      </c>
      <c r="AJ400" s="7">
        <v>0</v>
      </c>
      <c r="AL400" s="17">
        <f t="shared" si="6"/>
        <v>307399</v>
      </c>
    </row>
    <row r="401" spans="1:38" x14ac:dyDescent="0.25">
      <c r="A401" s="7">
        <v>4111</v>
      </c>
      <c r="B401" s="7">
        <v>7</v>
      </c>
      <c r="C401" t="s">
        <v>710</v>
      </c>
      <c r="D401" s="7">
        <v>0</v>
      </c>
      <c r="E401" s="7">
        <v>0</v>
      </c>
      <c r="F401" s="7">
        <v>112</v>
      </c>
      <c r="G401" s="87">
        <v>134.4</v>
      </c>
      <c r="H401" s="7">
        <v>959347</v>
      </c>
      <c r="I401" s="7">
        <v>1951</v>
      </c>
      <c r="J401" s="7">
        <v>306131</v>
      </c>
      <c r="K401" s="7">
        <v>0</v>
      </c>
      <c r="L401" s="7">
        <v>0</v>
      </c>
      <c r="M401" s="7">
        <v>4509</v>
      </c>
      <c r="N401" s="7">
        <v>0</v>
      </c>
      <c r="O401" s="7">
        <v>30453</v>
      </c>
      <c r="P401" s="7">
        <v>15437</v>
      </c>
      <c r="Q401" s="7">
        <v>1747</v>
      </c>
      <c r="R401" s="7">
        <v>0</v>
      </c>
      <c r="S401" s="7">
        <v>0</v>
      </c>
      <c r="T401" s="7">
        <v>2150.4</v>
      </c>
      <c r="U401" s="7">
        <v>0</v>
      </c>
      <c r="V401" s="7">
        <v>0</v>
      </c>
      <c r="W401" s="7">
        <v>0</v>
      </c>
      <c r="X401" s="7">
        <v>0</v>
      </c>
      <c r="Y401" s="7">
        <v>0</v>
      </c>
      <c r="Z401" s="7">
        <v>5115</v>
      </c>
      <c r="AA401" s="95">
        <v>0</v>
      </c>
      <c r="AB401" s="7">
        <v>1326840.3999999999</v>
      </c>
      <c r="AC401" s="7">
        <v>0</v>
      </c>
      <c r="AD401" s="7">
        <v>0</v>
      </c>
      <c r="AE401" s="7">
        <v>0</v>
      </c>
      <c r="AF401" s="7">
        <v>0</v>
      </c>
      <c r="AG401" s="7">
        <v>0</v>
      </c>
      <c r="AH401" s="7">
        <v>0</v>
      </c>
      <c r="AI401" s="95">
        <v>0</v>
      </c>
      <c r="AJ401" s="7">
        <v>0</v>
      </c>
      <c r="AL401" s="17">
        <f t="shared" si="6"/>
        <v>367493.39999999991</v>
      </c>
    </row>
    <row r="402" spans="1:38" x14ac:dyDescent="0.25">
      <c r="A402" s="7">
        <v>4112</v>
      </c>
      <c r="B402" s="7">
        <v>7</v>
      </c>
      <c r="C402" t="s">
        <v>452</v>
      </c>
      <c r="D402" s="7">
        <v>0</v>
      </c>
      <c r="E402" s="7">
        <v>0</v>
      </c>
      <c r="F402" s="7">
        <v>430</v>
      </c>
      <c r="G402" s="87">
        <v>516</v>
      </c>
      <c r="H402" s="7">
        <v>3683208</v>
      </c>
      <c r="I402" s="7">
        <v>0</v>
      </c>
      <c r="J402" s="7">
        <v>22550</v>
      </c>
      <c r="K402" s="7">
        <v>0</v>
      </c>
      <c r="L402" s="7">
        <v>0</v>
      </c>
      <c r="M402" s="7">
        <v>17313</v>
      </c>
      <c r="N402" s="7">
        <v>0</v>
      </c>
      <c r="O402" s="7">
        <v>116918</v>
      </c>
      <c r="P402" s="7">
        <v>59266</v>
      </c>
      <c r="Q402" s="7">
        <v>6708</v>
      </c>
      <c r="R402" s="7">
        <v>0</v>
      </c>
      <c r="S402" s="7">
        <v>0</v>
      </c>
      <c r="T402" s="7">
        <v>24768</v>
      </c>
      <c r="U402" s="7">
        <v>0</v>
      </c>
      <c r="V402" s="7">
        <v>0</v>
      </c>
      <c r="W402" s="7">
        <v>0</v>
      </c>
      <c r="X402" s="7">
        <v>0</v>
      </c>
      <c r="Y402" s="7">
        <v>0</v>
      </c>
      <c r="Z402" s="7">
        <v>25051</v>
      </c>
      <c r="AA402" s="95">
        <v>0</v>
      </c>
      <c r="AB402" s="7">
        <v>3955782</v>
      </c>
      <c r="AC402" s="7">
        <v>0</v>
      </c>
      <c r="AD402" s="7">
        <v>0</v>
      </c>
      <c r="AE402" s="7">
        <v>0</v>
      </c>
      <c r="AF402" s="7">
        <v>0</v>
      </c>
      <c r="AG402" s="7">
        <v>0</v>
      </c>
      <c r="AH402" s="7">
        <v>0</v>
      </c>
      <c r="AI402" s="95">
        <v>0</v>
      </c>
      <c r="AJ402" s="7">
        <v>0</v>
      </c>
      <c r="AL402" s="17">
        <f t="shared" si="6"/>
        <v>272574</v>
      </c>
    </row>
    <row r="403" spans="1:38" x14ac:dyDescent="0.25">
      <c r="A403" s="7">
        <v>4113</v>
      </c>
      <c r="B403" s="7">
        <v>7</v>
      </c>
      <c r="C403" t="s">
        <v>2164</v>
      </c>
      <c r="D403" s="7">
        <v>0</v>
      </c>
      <c r="E403" s="7">
        <v>0</v>
      </c>
      <c r="F403" s="7">
        <v>268</v>
      </c>
      <c r="G403" s="87">
        <v>268</v>
      </c>
      <c r="H403" s="7">
        <v>1912984</v>
      </c>
      <c r="I403" s="7">
        <v>0</v>
      </c>
      <c r="J403" s="7">
        <v>181096</v>
      </c>
      <c r="K403" s="7">
        <v>14477</v>
      </c>
      <c r="L403" s="7">
        <v>0</v>
      </c>
      <c r="M403" s="7">
        <v>8992</v>
      </c>
      <c r="N403" s="7">
        <v>0</v>
      </c>
      <c r="O403" s="7">
        <v>60725</v>
      </c>
      <c r="P403" s="7">
        <v>30782</v>
      </c>
      <c r="Q403" s="7">
        <v>3484</v>
      </c>
      <c r="R403" s="7">
        <v>0</v>
      </c>
      <c r="S403" s="7">
        <v>0</v>
      </c>
      <c r="T403" s="7">
        <v>11256</v>
      </c>
      <c r="U403" s="7">
        <v>0</v>
      </c>
      <c r="V403" s="7">
        <v>0</v>
      </c>
      <c r="W403" s="7">
        <v>0</v>
      </c>
      <c r="X403" s="7">
        <v>0</v>
      </c>
      <c r="Y403" s="7">
        <v>0</v>
      </c>
      <c r="Z403" s="7">
        <v>41807</v>
      </c>
      <c r="AA403" s="95">
        <v>0</v>
      </c>
      <c r="AB403" s="7">
        <v>2265603</v>
      </c>
      <c r="AC403" s="7">
        <v>0</v>
      </c>
      <c r="AD403" s="7">
        <v>0</v>
      </c>
      <c r="AE403" s="7">
        <v>0</v>
      </c>
      <c r="AF403" s="7">
        <v>0</v>
      </c>
      <c r="AG403" s="7">
        <v>0</v>
      </c>
      <c r="AH403" s="7">
        <v>0</v>
      </c>
      <c r="AI403" s="95">
        <v>0</v>
      </c>
      <c r="AJ403" s="7">
        <v>0</v>
      </c>
      <c r="AL403" s="17">
        <f t="shared" si="6"/>
        <v>352619</v>
      </c>
    </row>
    <row r="404" spans="1:38" x14ac:dyDescent="0.25">
      <c r="A404" s="7">
        <v>4116</v>
      </c>
      <c r="B404" s="7">
        <v>7</v>
      </c>
      <c r="C404" t="s">
        <v>712</v>
      </c>
      <c r="D404" s="7">
        <v>0</v>
      </c>
      <c r="E404" s="7">
        <v>0</v>
      </c>
      <c r="F404" s="7">
        <v>1409</v>
      </c>
      <c r="G404" s="87">
        <v>1517.4</v>
      </c>
      <c r="H404" s="7">
        <v>10831201</v>
      </c>
      <c r="I404" s="7">
        <v>22028</v>
      </c>
      <c r="J404" s="7">
        <v>163522</v>
      </c>
      <c r="K404" s="7">
        <v>43387</v>
      </c>
      <c r="L404" s="7">
        <v>0</v>
      </c>
      <c r="M404" s="7">
        <v>50911</v>
      </c>
      <c r="N404" s="7">
        <v>159097</v>
      </c>
      <c r="O404" s="7">
        <v>343819</v>
      </c>
      <c r="P404" s="7">
        <v>174283</v>
      </c>
      <c r="Q404" s="7">
        <v>19726</v>
      </c>
      <c r="R404" s="7">
        <v>0</v>
      </c>
      <c r="S404" s="7">
        <v>0</v>
      </c>
      <c r="T404" s="7">
        <v>40969.800000000003</v>
      </c>
      <c r="U404" s="7">
        <v>-654291</v>
      </c>
      <c r="V404" s="7">
        <v>0</v>
      </c>
      <c r="W404" s="7">
        <v>0</v>
      </c>
      <c r="X404" s="7">
        <v>0</v>
      </c>
      <c r="Y404" s="7">
        <v>0</v>
      </c>
      <c r="Z404" s="7">
        <v>88586</v>
      </c>
      <c r="AA404" s="95">
        <v>0</v>
      </c>
      <c r="AB404" s="7">
        <v>11273698.800000001</v>
      </c>
      <c r="AC404" s="7">
        <v>0</v>
      </c>
      <c r="AD404" s="7">
        <v>0</v>
      </c>
      <c r="AE404" s="7">
        <v>0</v>
      </c>
      <c r="AF404" s="7">
        <v>0</v>
      </c>
      <c r="AG404" s="7">
        <v>0</v>
      </c>
      <c r="AH404" s="7">
        <v>0</v>
      </c>
      <c r="AI404" s="95">
        <v>0</v>
      </c>
      <c r="AJ404" s="7">
        <v>0</v>
      </c>
      <c r="AL404" s="17">
        <f t="shared" si="6"/>
        <v>442497.80000000075</v>
      </c>
    </row>
    <row r="405" spans="1:38" x14ac:dyDescent="0.25">
      <c r="A405" s="7">
        <v>4118</v>
      </c>
      <c r="B405" s="7">
        <v>7</v>
      </c>
      <c r="C405" t="s">
        <v>713</v>
      </c>
      <c r="D405" s="7">
        <v>0</v>
      </c>
      <c r="E405" s="7">
        <v>0</v>
      </c>
      <c r="F405" s="7">
        <v>702</v>
      </c>
      <c r="G405" s="87">
        <v>753.59999999999991</v>
      </c>
      <c r="H405" s="7">
        <v>5379197</v>
      </c>
      <c r="I405" s="7">
        <v>0</v>
      </c>
      <c r="J405" s="7">
        <v>228213</v>
      </c>
      <c r="K405" s="7">
        <v>14191</v>
      </c>
      <c r="L405" s="7">
        <v>0</v>
      </c>
      <c r="M405" s="7">
        <v>25285</v>
      </c>
      <c r="N405" s="7">
        <v>28009</v>
      </c>
      <c r="O405" s="7">
        <v>170754</v>
      </c>
      <c r="P405" s="7">
        <v>86556</v>
      </c>
      <c r="Q405" s="7">
        <v>9797</v>
      </c>
      <c r="R405" s="7">
        <v>0</v>
      </c>
      <c r="S405" s="7">
        <v>0</v>
      </c>
      <c r="T405" s="7">
        <v>76113.599999999991</v>
      </c>
      <c r="U405" s="7">
        <v>-277000</v>
      </c>
      <c r="V405" s="7">
        <v>0</v>
      </c>
      <c r="W405" s="7">
        <v>0</v>
      </c>
      <c r="X405" s="7">
        <v>0</v>
      </c>
      <c r="Y405" s="7">
        <v>0</v>
      </c>
      <c r="Z405" s="7">
        <v>41803</v>
      </c>
      <c r="AA405" s="95">
        <v>0</v>
      </c>
      <c r="AB405" s="7">
        <v>5781238.5999999996</v>
      </c>
      <c r="AC405" s="7">
        <v>0</v>
      </c>
      <c r="AD405" s="7">
        <v>0</v>
      </c>
      <c r="AE405" s="7">
        <v>0</v>
      </c>
      <c r="AF405" s="7">
        <v>0</v>
      </c>
      <c r="AG405" s="7">
        <v>0</v>
      </c>
      <c r="AH405" s="7">
        <v>0</v>
      </c>
      <c r="AI405" s="95">
        <v>0</v>
      </c>
      <c r="AJ405" s="7">
        <v>0</v>
      </c>
      <c r="AL405" s="17">
        <f t="shared" si="6"/>
        <v>402041.59999999963</v>
      </c>
    </row>
    <row r="406" spans="1:38" x14ac:dyDescent="0.25">
      <c r="A406" s="7">
        <v>4119</v>
      </c>
      <c r="B406" s="7">
        <v>7</v>
      </c>
      <c r="C406" t="s">
        <v>714</v>
      </c>
      <c r="D406" s="7">
        <v>0</v>
      </c>
      <c r="E406" s="7">
        <v>0</v>
      </c>
      <c r="F406" s="7">
        <v>84</v>
      </c>
      <c r="G406" s="87">
        <v>100.8</v>
      </c>
      <c r="H406" s="7">
        <v>719510</v>
      </c>
      <c r="I406" s="7">
        <v>0</v>
      </c>
      <c r="J406" s="7">
        <v>28660</v>
      </c>
      <c r="K406" s="7">
        <v>0</v>
      </c>
      <c r="L406" s="7">
        <v>0</v>
      </c>
      <c r="M406" s="7">
        <v>3382</v>
      </c>
      <c r="N406" s="7">
        <v>318</v>
      </c>
      <c r="O406" s="7">
        <v>22840</v>
      </c>
      <c r="P406" s="7">
        <v>11578</v>
      </c>
      <c r="Q406" s="7">
        <v>1310</v>
      </c>
      <c r="R406" s="7">
        <v>0</v>
      </c>
      <c r="S406" s="7">
        <v>0</v>
      </c>
      <c r="T406" s="7">
        <v>4435.2</v>
      </c>
      <c r="U406" s="7">
        <v>0</v>
      </c>
      <c r="V406" s="7">
        <v>0</v>
      </c>
      <c r="W406" s="7">
        <v>0</v>
      </c>
      <c r="X406" s="7">
        <v>0</v>
      </c>
      <c r="Y406" s="7">
        <v>62369</v>
      </c>
      <c r="Z406" s="7">
        <v>9138</v>
      </c>
      <c r="AA406" s="95">
        <v>0</v>
      </c>
      <c r="AB406" s="7">
        <v>863521.2</v>
      </c>
      <c r="AC406" s="7">
        <v>0</v>
      </c>
      <c r="AD406" s="7">
        <v>0</v>
      </c>
      <c r="AE406" s="7">
        <v>0</v>
      </c>
      <c r="AF406" s="7">
        <v>0</v>
      </c>
      <c r="AG406" s="7">
        <v>0</v>
      </c>
      <c r="AH406" s="7">
        <v>0</v>
      </c>
      <c r="AI406" s="95">
        <v>0</v>
      </c>
      <c r="AJ406" s="7">
        <v>0</v>
      </c>
      <c r="AL406" s="17">
        <f t="shared" si="6"/>
        <v>144011.19999999995</v>
      </c>
    </row>
    <row r="407" spans="1:38" x14ac:dyDescent="0.25">
      <c r="A407" s="7">
        <v>4120</v>
      </c>
      <c r="B407" s="7">
        <v>7</v>
      </c>
      <c r="C407" t="s">
        <v>715</v>
      </c>
      <c r="D407" s="7">
        <v>0</v>
      </c>
      <c r="E407" s="7">
        <v>0</v>
      </c>
      <c r="F407" s="7">
        <v>1202</v>
      </c>
      <c r="G407" s="87">
        <v>1314.2</v>
      </c>
      <c r="H407" s="7">
        <v>9380760</v>
      </c>
      <c r="I407" s="7">
        <v>0</v>
      </c>
      <c r="J407" s="7">
        <v>61037</v>
      </c>
      <c r="K407" s="7">
        <v>22748</v>
      </c>
      <c r="L407" s="7">
        <v>0</v>
      </c>
      <c r="M407" s="7">
        <v>44094</v>
      </c>
      <c r="N407" s="7">
        <v>103442</v>
      </c>
      <c r="O407" s="7">
        <v>297777</v>
      </c>
      <c r="P407" s="7">
        <v>150945</v>
      </c>
      <c r="Q407" s="7">
        <v>17085</v>
      </c>
      <c r="R407" s="7">
        <v>0</v>
      </c>
      <c r="S407" s="7">
        <v>0</v>
      </c>
      <c r="T407" s="7">
        <v>19713</v>
      </c>
      <c r="U407" s="7">
        <v>-534382</v>
      </c>
      <c r="V407" s="7">
        <v>0</v>
      </c>
      <c r="W407" s="7">
        <v>0</v>
      </c>
      <c r="X407" s="7">
        <v>0</v>
      </c>
      <c r="Y407" s="7">
        <v>0</v>
      </c>
      <c r="Z407" s="7">
        <v>70963</v>
      </c>
      <c r="AA407" s="95">
        <v>0</v>
      </c>
      <c r="AB407" s="7">
        <v>9627979</v>
      </c>
      <c r="AC407" s="7">
        <v>0</v>
      </c>
      <c r="AD407" s="7">
        <v>0</v>
      </c>
      <c r="AE407" s="7">
        <v>0</v>
      </c>
      <c r="AF407" s="7">
        <v>0</v>
      </c>
      <c r="AG407" s="7">
        <v>0</v>
      </c>
      <c r="AH407" s="7">
        <v>0</v>
      </c>
      <c r="AI407" s="95">
        <v>0</v>
      </c>
      <c r="AJ407" s="7">
        <v>0</v>
      </c>
      <c r="AL407" s="17">
        <f t="shared" si="6"/>
        <v>247219</v>
      </c>
    </row>
    <row r="408" spans="1:38" x14ac:dyDescent="0.25">
      <c r="A408" s="7">
        <v>4121</v>
      </c>
      <c r="B408" s="7">
        <v>7</v>
      </c>
      <c r="C408" t="s">
        <v>458</v>
      </c>
      <c r="D408" s="7">
        <v>0</v>
      </c>
      <c r="E408" s="7">
        <v>0</v>
      </c>
      <c r="F408" s="7">
        <v>320</v>
      </c>
      <c r="G408" s="87">
        <v>384</v>
      </c>
      <c r="H408" s="7">
        <v>2740992</v>
      </c>
      <c r="I408" s="7">
        <v>0</v>
      </c>
      <c r="J408" s="7">
        <v>893828</v>
      </c>
      <c r="K408" s="7">
        <v>27234</v>
      </c>
      <c r="L408" s="7">
        <v>0</v>
      </c>
      <c r="M408" s="7">
        <v>12884</v>
      </c>
      <c r="N408" s="7">
        <v>0</v>
      </c>
      <c r="O408" s="7">
        <v>87008</v>
      </c>
      <c r="P408" s="7">
        <v>44105</v>
      </c>
      <c r="Q408" s="7">
        <v>4992</v>
      </c>
      <c r="R408" s="7">
        <v>0</v>
      </c>
      <c r="S408" s="7">
        <v>0</v>
      </c>
      <c r="T408" s="7">
        <v>3840</v>
      </c>
      <c r="U408" s="7">
        <v>0</v>
      </c>
      <c r="V408" s="7">
        <v>0</v>
      </c>
      <c r="W408" s="7">
        <v>0</v>
      </c>
      <c r="X408" s="7">
        <v>0</v>
      </c>
      <c r="Y408" s="7">
        <v>0</v>
      </c>
      <c r="Z408" s="7">
        <v>23464</v>
      </c>
      <c r="AA408" s="95">
        <v>0</v>
      </c>
      <c r="AB408" s="7">
        <v>3838347</v>
      </c>
      <c r="AC408" s="7">
        <v>0</v>
      </c>
      <c r="AD408" s="7">
        <v>0</v>
      </c>
      <c r="AE408" s="7">
        <v>0</v>
      </c>
      <c r="AF408" s="7">
        <v>0</v>
      </c>
      <c r="AG408" s="7">
        <v>0</v>
      </c>
      <c r="AH408" s="7">
        <v>0</v>
      </c>
      <c r="AI408" s="95">
        <v>0</v>
      </c>
      <c r="AJ408" s="7">
        <v>0</v>
      </c>
      <c r="AL408" s="17">
        <f t="shared" si="6"/>
        <v>1097355</v>
      </c>
    </row>
    <row r="409" spans="1:38" x14ac:dyDescent="0.25">
      <c r="A409" s="7">
        <v>4122</v>
      </c>
      <c r="B409" s="7">
        <v>7</v>
      </c>
      <c r="C409" t="s">
        <v>716</v>
      </c>
      <c r="D409" s="7">
        <v>0</v>
      </c>
      <c r="E409" s="7">
        <v>0</v>
      </c>
      <c r="F409" s="7">
        <v>1488</v>
      </c>
      <c r="G409" s="87">
        <v>1592.4</v>
      </c>
      <c r="H409" s="7">
        <v>11366551</v>
      </c>
      <c r="I409" s="7">
        <v>0</v>
      </c>
      <c r="J409" s="7">
        <v>499574</v>
      </c>
      <c r="K409" s="7">
        <v>70395</v>
      </c>
      <c r="L409" s="7">
        <v>0</v>
      </c>
      <c r="M409" s="7">
        <v>53428</v>
      </c>
      <c r="N409" s="7">
        <v>0</v>
      </c>
      <c r="O409" s="7">
        <v>360813</v>
      </c>
      <c r="P409" s="7">
        <v>182898</v>
      </c>
      <c r="Q409" s="7">
        <v>20701</v>
      </c>
      <c r="R409" s="7">
        <v>0</v>
      </c>
      <c r="S409" s="7">
        <v>0</v>
      </c>
      <c r="T409" s="7">
        <v>23886</v>
      </c>
      <c r="U409" s="7">
        <v>0</v>
      </c>
      <c r="V409" s="7">
        <v>0</v>
      </c>
      <c r="W409" s="7">
        <v>0</v>
      </c>
      <c r="X409" s="7">
        <v>0</v>
      </c>
      <c r="Y409" s="7">
        <v>0</v>
      </c>
      <c r="Z409" s="7">
        <v>88918</v>
      </c>
      <c r="AA409" s="95">
        <v>0</v>
      </c>
      <c r="AB409" s="7">
        <v>12667164</v>
      </c>
      <c r="AC409" s="7">
        <v>0</v>
      </c>
      <c r="AD409" s="7">
        <v>0</v>
      </c>
      <c r="AE409" s="7">
        <v>0</v>
      </c>
      <c r="AF409" s="7">
        <v>0</v>
      </c>
      <c r="AG409" s="7">
        <v>0</v>
      </c>
      <c r="AH409" s="7">
        <v>0</v>
      </c>
      <c r="AI409" s="95">
        <v>0</v>
      </c>
      <c r="AJ409" s="7">
        <v>0</v>
      </c>
      <c r="AL409" s="17">
        <f t="shared" si="6"/>
        <v>1300613</v>
      </c>
    </row>
    <row r="410" spans="1:38" x14ac:dyDescent="0.25">
      <c r="A410" s="7">
        <v>4124</v>
      </c>
      <c r="B410" s="7">
        <v>7</v>
      </c>
      <c r="C410" t="s">
        <v>717</v>
      </c>
      <c r="D410" s="7">
        <v>0</v>
      </c>
      <c r="E410" s="7">
        <v>0</v>
      </c>
      <c r="F410" s="7">
        <v>600</v>
      </c>
      <c r="G410" s="87">
        <v>626</v>
      </c>
      <c r="H410" s="7">
        <v>4468388</v>
      </c>
      <c r="I410" s="7">
        <v>9088</v>
      </c>
      <c r="J410" s="7">
        <v>586122</v>
      </c>
      <c r="K410" s="7">
        <v>19864</v>
      </c>
      <c r="L410" s="7">
        <v>0</v>
      </c>
      <c r="M410" s="7">
        <v>21003</v>
      </c>
      <c r="N410" s="7">
        <v>0</v>
      </c>
      <c r="O410" s="7">
        <v>141842</v>
      </c>
      <c r="P410" s="7">
        <v>71900</v>
      </c>
      <c r="Q410" s="7">
        <v>8138</v>
      </c>
      <c r="R410" s="7">
        <v>0</v>
      </c>
      <c r="S410" s="7">
        <v>0</v>
      </c>
      <c r="T410" s="7">
        <v>23162</v>
      </c>
      <c r="U410" s="7">
        <v>0</v>
      </c>
      <c r="V410" s="7">
        <v>0</v>
      </c>
      <c r="W410" s="7">
        <v>0</v>
      </c>
      <c r="X410" s="7">
        <v>0</v>
      </c>
      <c r="Y410" s="7">
        <v>0</v>
      </c>
      <c r="Z410" s="7">
        <v>47520</v>
      </c>
      <c r="AA410" s="95">
        <v>0</v>
      </c>
      <c r="AB410" s="7">
        <v>5397027</v>
      </c>
      <c r="AC410" s="7">
        <v>0</v>
      </c>
      <c r="AD410" s="7">
        <v>0</v>
      </c>
      <c r="AE410" s="7">
        <v>0</v>
      </c>
      <c r="AF410" s="7">
        <v>0</v>
      </c>
      <c r="AG410" s="7">
        <v>0</v>
      </c>
      <c r="AH410" s="7">
        <v>0</v>
      </c>
      <c r="AI410" s="95">
        <v>0</v>
      </c>
      <c r="AJ410" s="7">
        <v>0</v>
      </c>
      <c r="AL410" s="17">
        <f t="shared" si="6"/>
        <v>928639</v>
      </c>
    </row>
    <row r="411" spans="1:38" x14ac:dyDescent="0.25">
      <c r="A411" s="7">
        <v>4126</v>
      </c>
      <c r="B411" s="7">
        <v>7</v>
      </c>
      <c r="C411" t="s">
        <v>718</v>
      </c>
      <c r="D411" s="7">
        <v>0</v>
      </c>
      <c r="E411" s="7">
        <v>0</v>
      </c>
      <c r="F411" s="7">
        <v>760</v>
      </c>
      <c r="G411" s="87">
        <v>829.4</v>
      </c>
      <c r="H411" s="7">
        <v>5920257</v>
      </c>
      <c r="I411" s="7">
        <v>0</v>
      </c>
      <c r="J411" s="7">
        <v>1930455</v>
      </c>
      <c r="K411" s="7">
        <v>201294</v>
      </c>
      <c r="L411" s="7">
        <v>0</v>
      </c>
      <c r="M411" s="7">
        <v>27828</v>
      </c>
      <c r="N411" s="7">
        <v>0</v>
      </c>
      <c r="O411" s="7">
        <v>187929</v>
      </c>
      <c r="P411" s="7">
        <v>95262</v>
      </c>
      <c r="Q411" s="7">
        <v>10782</v>
      </c>
      <c r="R411" s="7">
        <v>0</v>
      </c>
      <c r="S411" s="7">
        <v>0</v>
      </c>
      <c r="T411" s="7">
        <v>31517.200000000001</v>
      </c>
      <c r="U411" s="7">
        <v>0</v>
      </c>
      <c r="V411" s="7">
        <v>0</v>
      </c>
      <c r="W411" s="7">
        <v>0</v>
      </c>
      <c r="X411" s="7">
        <v>0</v>
      </c>
      <c r="Y411" s="7">
        <v>0</v>
      </c>
      <c r="Z411" s="7">
        <v>48536</v>
      </c>
      <c r="AA411" s="95">
        <v>0</v>
      </c>
      <c r="AB411" s="7">
        <v>8453860.1999999993</v>
      </c>
      <c r="AC411" s="7">
        <v>0</v>
      </c>
      <c r="AD411" s="7">
        <v>0</v>
      </c>
      <c r="AE411" s="7">
        <v>0</v>
      </c>
      <c r="AF411" s="7">
        <v>0</v>
      </c>
      <c r="AG411" s="7">
        <v>0</v>
      </c>
      <c r="AH411" s="7">
        <v>0</v>
      </c>
      <c r="AI411" s="95">
        <v>0</v>
      </c>
      <c r="AJ411" s="7">
        <v>0</v>
      </c>
      <c r="AL411" s="17">
        <f t="shared" si="6"/>
        <v>2533603.1999999993</v>
      </c>
    </row>
    <row r="412" spans="1:38" x14ac:dyDescent="0.25">
      <c r="A412" s="7">
        <v>4127</v>
      </c>
      <c r="B412" s="7">
        <v>7</v>
      </c>
      <c r="C412" t="s">
        <v>719</v>
      </c>
      <c r="D412" s="7">
        <v>0</v>
      </c>
      <c r="E412" s="7">
        <v>0</v>
      </c>
      <c r="F412" s="7">
        <v>93</v>
      </c>
      <c r="G412" s="87">
        <v>93</v>
      </c>
      <c r="H412" s="7">
        <v>663834</v>
      </c>
      <c r="I412" s="7">
        <v>0</v>
      </c>
      <c r="J412" s="7">
        <v>233504</v>
      </c>
      <c r="K412" s="7">
        <v>18580</v>
      </c>
      <c r="L412" s="7">
        <v>0</v>
      </c>
      <c r="M412" s="7">
        <v>3120</v>
      </c>
      <c r="N412" s="7">
        <v>14655</v>
      </c>
      <c r="O412" s="7">
        <v>21072</v>
      </c>
      <c r="P412" s="7">
        <v>10682</v>
      </c>
      <c r="Q412" s="7">
        <v>1209</v>
      </c>
      <c r="R412" s="7">
        <v>0</v>
      </c>
      <c r="S412" s="7">
        <v>0</v>
      </c>
      <c r="T412" s="7">
        <v>11253</v>
      </c>
      <c r="U412" s="7">
        <v>-44711</v>
      </c>
      <c r="V412" s="7">
        <v>0</v>
      </c>
      <c r="W412" s="7">
        <v>0</v>
      </c>
      <c r="X412" s="7">
        <v>0</v>
      </c>
      <c r="Y412" s="7">
        <v>1999</v>
      </c>
      <c r="Z412" s="7">
        <v>10227</v>
      </c>
      <c r="AA412" s="95">
        <v>0</v>
      </c>
      <c r="AB412" s="7">
        <v>944545</v>
      </c>
      <c r="AC412" s="7">
        <v>0</v>
      </c>
      <c r="AD412" s="7">
        <v>0</v>
      </c>
      <c r="AE412" s="7">
        <v>0</v>
      </c>
      <c r="AF412" s="7">
        <v>0</v>
      </c>
      <c r="AG412" s="7">
        <v>0</v>
      </c>
      <c r="AH412" s="7">
        <v>0</v>
      </c>
      <c r="AI412" s="95">
        <v>0</v>
      </c>
      <c r="AJ412" s="7">
        <v>0</v>
      </c>
      <c r="AL412" s="17">
        <f t="shared" si="6"/>
        <v>280711</v>
      </c>
    </row>
    <row r="413" spans="1:38" x14ac:dyDescent="0.25">
      <c r="A413" s="7">
        <v>4131</v>
      </c>
      <c r="B413" s="7">
        <v>7</v>
      </c>
      <c r="C413" t="s">
        <v>720</v>
      </c>
      <c r="D413" s="7">
        <v>0</v>
      </c>
      <c r="E413" s="7">
        <v>0</v>
      </c>
      <c r="F413" s="7">
        <v>546</v>
      </c>
      <c r="G413" s="87">
        <v>641.19999999999993</v>
      </c>
      <c r="H413" s="7">
        <v>4576886</v>
      </c>
      <c r="I413" s="7">
        <v>0</v>
      </c>
      <c r="J413" s="7">
        <v>3403350</v>
      </c>
      <c r="K413" s="7">
        <v>331992</v>
      </c>
      <c r="L413" s="7">
        <v>0</v>
      </c>
      <c r="M413" s="7">
        <v>21513</v>
      </c>
      <c r="N413" s="7">
        <v>0</v>
      </c>
      <c r="O413" s="7">
        <v>145286</v>
      </c>
      <c r="P413" s="7">
        <v>73646</v>
      </c>
      <c r="Q413" s="7">
        <v>8336</v>
      </c>
      <c r="R413" s="7">
        <v>0</v>
      </c>
      <c r="S413" s="7">
        <v>0</v>
      </c>
      <c r="T413" s="7">
        <v>2564.7999999999997</v>
      </c>
      <c r="U413" s="7">
        <v>0</v>
      </c>
      <c r="V413" s="7">
        <v>0</v>
      </c>
      <c r="W413" s="7">
        <v>0</v>
      </c>
      <c r="X413" s="7">
        <v>0</v>
      </c>
      <c r="Y413" s="7">
        <v>1166616</v>
      </c>
      <c r="Z413" s="7">
        <v>58232</v>
      </c>
      <c r="AA413" s="95">
        <v>0</v>
      </c>
      <c r="AB413" s="7">
        <v>9788421.8000000007</v>
      </c>
      <c r="AC413" s="7">
        <v>0</v>
      </c>
      <c r="AD413" s="7">
        <v>0</v>
      </c>
      <c r="AE413" s="7">
        <v>0</v>
      </c>
      <c r="AF413" s="7">
        <v>0</v>
      </c>
      <c r="AG413" s="7">
        <v>0</v>
      </c>
      <c r="AH413" s="7">
        <v>0</v>
      </c>
      <c r="AI413" s="95">
        <v>0</v>
      </c>
      <c r="AJ413" s="7">
        <v>0</v>
      </c>
      <c r="AL413" s="17">
        <f t="shared" si="6"/>
        <v>5211535.8000000007</v>
      </c>
    </row>
    <row r="414" spans="1:38" x14ac:dyDescent="0.25">
      <c r="A414" s="7">
        <v>4132</v>
      </c>
      <c r="B414" s="7">
        <v>7</v>
      </c>
      <c r="C414" t="s">
        <v>721</v>
      </c>
      <c r="D414" s="7">
        <v>0</v>
      </c>
      <c r="E414" s="7">
        <v>0</v>
      </c>
      <c r="F414" s="7">
        <v>518</v>
      </c>
      <c r="G414" s="87">
        <v>611.6</v>
      </c>
      <c r="H414" s="7">
        <v>4365601</v>
      </c>
      <c r="I414" s="7">
        <v>0</v>
      </c>
      <c r="J414" s="7">
        <v>989573</v>
      </c>
      <c r="K414" s="7">
        <v>14286</v>
      </c>
      <c r="L414" s="7">
        <v>0</v>
      </c>
      <c r="M414" s="7">
        <v>20520</v>
      </c>
      <c r="N414" s="7">
        <v>0</v>
      </c>
      <c r="O414" s="7">
        <v>138579</v>
      </c>
      <c r="P414" s="7">
        <v>70246</v>
      </c>
      <c r="Q414" s="7">
        <v>7951</v>
      </c>
      <c r="R414" s="7">
        <v>0</v>
      </c>
      <c r="S414" s="7">
        <v>0</v>
      </c>
      <c r="T414" s="7">
        <v>45258.400000000001</v>
      </c>
      <c r="U414" s="7">
        <v>0</v>
      </c>
      <c r="V414" s="7">
        <v>0</v>
      </c>
      <c r="W414" s="7">
        <v>0</v>
      </c>
      <c r="X414" s="7">
        <v>0</v>
      </c>
      <c r="Y414" s="7">
        <v>0</v>
      </c>
      <c r="Z414" s="7">
        <v>41068</v>
      </c>
      <c r="AA414" s="95">
        <v>0</v>
      </c>
      <c r="AB414" s="7">
        <v>5693082.4000000004</v>
      </c>
      <c r="AC414" s="7">
        <v>0</v>
      </c>
      <c r="AD414" s="7">
        <v>0</v>
      </c>
      <c r="AE414" s="7">
        <v>0</v>
      </c>
      <c r="AF414" s="7">
        <v>0</v>
      </c>
      <c r="AG414" s="7">
        <v>0</v>
      </c>
      <c r="AH414" s="7">
        <v>0</v>
      </c>
      <c r="AI414" s="95">
        <v>0</v>
      </c>
      <c r="AJ414" s="7">
        <v>0</v>
      </c>
      <c r="AL414" s="17">
        <f t="shared" si="6"/>
        <v>1327481.4000000004</v>
      </c>
    </row>
    <row r="415" spans="1:38" x14ac:dyDescent="0.25">
      <c r="A415" s="7">
        <v>4135</v>
      </c>
      <c r="B415" s="7">
        <v>7</v>
      </c>
      <c r="C415" t="s">
        <v>722</v>
      </c>
      <c r="D415" s="7">
        <v>0</v>
      </c>
      <c r="E415" s="7">
        <v>0</v>
      </c>
      <c r="F415" s="7">
        <v>525</v>
      </c>
      <c r="G415" s="87">
        <v>546.79999999999995</v>
      </c>
      <c r="H415" s="7">
        <v>3903058</v>
      </c>
      <c r="I415" s="7">
        <v>0</v>
      </c>
      <c r="J415" s="7">
        <v>1494753</v>
      </c>
      <c r="K415" s="7">
        <v>183168</v>
      </c>
      <c r="L415" s="7">
        <v>0</v>
      </c>
      <c r="M415" s="7">
        <v>18346</v>
      </c>
      <c r="N415" s="7">
        <v>20046</v>
      </c>
      <c r="O415" s="7">
        <v>123896</v>
      </c>
      <c r="P415" s="7">
        <v>62804</v>
      </c>
      <c r="Q415" s="7">
        <v>7108</v>
      </c>
      <c r="R415" s="7">
        <v>0</v>
      </c>
      <c r="S415" s="7">
        <v>0</v>
      </c>
      <c r="T415" s="7">
        <v>16950.8</v>
      </c>
      <c r="U415" s="7">
        <v>0</v>
      </c>
      <c r="V415" s="7">
        <v>0</v>
      </c>
      <c r="W415" s="7">
        <v>0</v>
      </c>
      <c r="X415" s="7">
        <v>0</v>
      </c>
      <c r="Y415" s="7">
        <v>0</v>
      </c>
      <c r="Z415" s="7">
        <v>25944</v>
      </c>
      <c r="AA415" s="95">
        <v>0</v>
      </c>
      <c r="AB415" s="7">
        <v>5854871.7999999998</v>
      </c>
      <c r="AC415" s="7">
        <v>0</v>
      </c>
      <c r="AD415" s="7">
        <v>0</v>
      </c>
      <c r="AE415" s="7">
        <v>0</v>
      </c>
      <c r="AF415" s="7">
        <v>0</v>
      </c>
      <c r="AG415" s="7">
        <v>0</v>
      </c>
      <c r="AH415" s="7">
        <v>0</v>
      </c>
      <c r="AI415" s="95">
        <v>0</v>
      </c>
      <c r="AJ415" s="7">
        <v>0</v>
      </c>
      <c r="AL415" s="17">
        <f t="shared" si="6"/>
        <v>1951813.7999999998</v>
      </c>
    </row>
    <row r="416" spans="1:38" x14ac:dyDescent="0.25">
      <c r="A416" s="7">
        <v>4137</v>
      </c>
      <c r="B416" s="7">
        <v>7</v>
      </c>
      <c r="C416" t="s">
        <v>723</v>
      </c>
      <c r="D416" s="7">
        <v>0</v>
      </c>
      <c r="E416" s="7">
        <v>0</v>
      </c>
      <c r="F416" s="7">
        <v>163</v>
      </c>
      <c r="G416" s="87">
        <v>163</v>
      </c>
      <c r="H416" s="7">
        <v>1163494</v>
      </c>
      <c r="I416" s="7">
        <v>0</v>
      </c>
      <c r="J416" s="7">
        <v>23432</v>
      </c>
      <c r="K416" s="7">
        <v>0</v>
      </c>
      <c r="L416" s="7">
        <v>0</v>
      </c>
      <c r="M416" s="7">
        <v>5469</v>
      </c>
      <c r="N416" s="7">
        <v>0</v>
      </c>
      <c r="O416" s="7">
        <v>36933</v>
      </c>
      <c r="P416" s="7">
        <v>18722</v>
      </c>
      <c r="Q416" s="7">
        <v>2119</v>
      </c>
      <c r="R416" s="7">
        <v>0</v>
      </c>
      <c r="S416" s="7">
        <v>0</v>
      </c>
      <c r="T416" s="7">
        <v>14833</v>
      </c>
      <c r="U416" s="7">
        <v>0</v>
      </c>
      <c r="V416" s="7">
        <v>0</v>
      </c>
      <c r="W416" s="7">
        <v>0</v>
      </c>
      <c r="X416" s="7">
        <v>0</v>
      </c>
      <c r="Y416" s="7">
        <v>5997</v>
      </c>
      <c r="Z416" s="7">
        <v>11815</v>
      </c>
      <c r="AA416" s="95">
        <v>0</v>
      </c>
      <c r="AB416" s="7">
        <v>1282814</v>
      </c>
      <c r="AC416" s="7">
        <v>0</v>
      </c>
      <c r="AD416" s="7">
        <v>0</v>
      </c>
      <c r="AE416" s="7">
        <v>0</v>
      </c>
      <c r="AF416" s="7">
        <v>0</v>
      </c>
      <c r="AG416" s="7">
        <v>0</v>
      </c>
      <c r="AH416" s="7">
        <v>0</v>
      </c>
      <c r="AI416" s="95">
        <v>0</v>
      </c>
      <c r="AJ416" s="7">
        <v>0</v>
      </c>
      <c r="AL416" s="17">
        <f t="shared" si="6"/>
        <v>119320</v>
      </c>
    </row>
    <row r="417" spans="1:38" x14ac:dyDescent="0.25">
      <c r="A417" s="7">
        <v>4139</v>
      </c>
      <c r="B417" s="7">
        <v>7</v>
      </c>
      <c r="C417" t="s">
        <v>724</v>
      </c>
      <c r="D417" s="7">
        <v>0</v>
      </c>
      <c r="E417" s="7">
        <v>0</v>
      </c>
      <c r="F417" s="7">
        <v>155</v>
      </c>
      <c r="G417" s="87">
        <v>162</v>
      </c>
      <c r="H417" s="7">
        <v>1156356</v>
      </c>
      <c r="I417" s="7">
        <v>0</v>
      </c>
      <c r="J417" s="7">
        <v>320241</v>
      </c>
      <c r="K417" s="7">
        <v>0</v>
      </c>
      <c r="L417" s="7">
        <v>0</v>
      </c>
      <c r="M417" s="7">
        <v>5435</v>
      </c>
      <c r="N417" s="7">
        <v>0</v>
      </c>
      <c r="O417" s="7">
        <v>36707</v>
      </c>
      <c r="P417" s="7">
        <v>18607</v>
      </c>
      <c r="Q417" s="7">
        <v>2106</v>
      </c>
      <c r="R417" s="7">
        <v>0</v>
      </c>
      <c r="S417" s="7">
        <v>0</v>
      </c>
      <c r="T417" s="7">
        <v>3078</v>
      </c>
      <c r="U417" s="7">
        <v>0</v>
      </c>
      <c r="V417" s="7">
        <v>0</v>
      </c>
      <c r="W417" s="7">
        <v>0</v>
      </c>
      <c r="X417" s="7">
        <v>0</v>
      </c>
      <c r="Y417" s="7">
        <v>5597</v>
      </c>
      <c r="Z417" s="7">
        <v>12653</v>
      </c>
      <c r="AA417" s="95">
        <v>0</v>
      </c>
      <c r="AB417" s="7">
        <v>1560780</v>
      </c>
      <c r="AC417" s="7">
        <v>0</v>
      </c>
      <c r="AD417" s="7">
        <v>0</v>
      </c>
      <c r="AE417" s="7">
        <v>0</v>
      </c>
      <c r="AF417" s="7">
        <v>0</v>
      </c>
      <c r="AG417" s="7">
        <v>0</v>
      </c>
      <c r="AH417" s="7">
        <v>0</v>
      </c>
      <c r="AI417" s="95">
        <v>0</v>
      </c>
      <c r="AJ417" s="7">
        <v>0</v>
      </c>
      <c r="AL417" s="17">
        <f t="shared" si="6"/>
        <v>404424</v>
      </c>
    </row>
    <row r="418" spans="1:38" x14ac:dyDescent="0.25">
      <c r="A418" s="7">
        <v>4140</v>
      </c>
      <c r="B418" s="7">
        <v>7</v>
      </c>
      <c r="C418" t="s">
        <v>725</v>
      </c>
      <c r="D418" s="7">
        <v>0</v>
      </c>
      <c r="E418" s="7">
        <v>0</v>
      </c>
      <c r="F418" s="7">
        <v>790</v>
      </c>
      <c r="G418" s="87">
        <v>831.4</v>
      </c>
      <c r="H418" s="7">
        <v>5934533</v>
      </c>
      <c r="I418" s="7">
        <v>0</v>
      </c>
      <c r="J418" s="7">
        <v>115839</v>
      </c>
      <c r="K418" s="7">
        <v>15181</v>
      </c>
      <c r="L418" s="7">
        <v>0</v>
      </c>
      <c r="M418" s="7">
        <v>27895</v>
      </c>
      <c r="N418" s="7">
        <v>0</v>
      </c>
      <c r="O418" s="7">
        <v>188382</v>
      </c>
      <c r="P418" s="7">
        <v>95492</v>
      </c>
      <c r="Q418" s="7">
        <v>10808</v>
      </c>
      <c r="R418" s="7">
        <v>0</v>
      </c>
      <c r="S418" s="7">
        <v>0</v>
      </c>
      <c r="T418" s="7">
        <v>15796.6</v>
      </c>
      <c r="U418" s="7">
        <v>0</v>
      </c>
      <c r="V418" s="7">
        <v>0</v>
      </c>
      <c r="W418" s="7">
        <v>0</v>
      </c>
      <c r="X418" s="7">
        <v>0</v>
      </c>
      <c r="Y418" s="7">
        <v>75162</v>
      </c>
      <c r="Z418" s="7">
        <v>49685</v>
      </c>
      <c r="AA418" s="95">
        <v>0</v>
      </c>
      <c r="AB418" s="7">
        <v>6528773.5999999996</v>
      </c>
      <c r="AC418" s="7">
        <v>0</v>
      </c>
      <c r="AD418" s="7">
        <v>0</v>
      </c>
      <c r="AE418" s="7">
        <v>0</v>
      </c>
      <c r="AF418" s="7">
        <v>0</v>
      </c>
      <c r="AG418" s="7">
        <v>0</v>
      </c>
      <c r="AH418" s="7">
        <v>0</v>
      </c>
      <c r="AI418" s="95">
        <v>0</v>
      </c>
      <c r="AJ418" s="7">
        <v>0</v>
      </c>
      <c r="AL418" s="17">
        <f t="shared" si="6"/>
        <v>594240.59999999963</v>
      </c>
    </row>
    <row r="419" spans="1:38" x14ac:dyDescent="0.25">
      <c r="A419" s="7">
        <v>4142</v>
      </c>
      <c r="B419" s="7">
        <v>7</v>
      </c>
      <c r="C419" t="s">
        <v>726</v>
      </c>
      <c r="D419" s="7">
        <v>0</v>
      </c>
      <c r="E419" s="7">
        <v>0</v>
      </c>
      <c r="F419" s="7">
        <v>545</v>
      </c>
      <c r="G419" s="87">
        <v>569</v>
      </c>
      <c r="H419" s="7">
        <v>4061522</v>
      </c>
      <c r="I419" s="7">
        <v>0</v>
      </c>
      <c r="J419" s="7">
        <v>1685612</v>
      </c>
      <c r="K419" s="7">
        <v>238500</v>
      </c>
      <c r="L419" s="7">
        <v>0</v>
      </c>
      <c r="M419" s="7">
        <v>19091</v>
      </c>
      <c r="N419" s="7">
        <v>50480</v>
      </c>
      <c r="O419" s="7">
        <v>128927</v>
      </c>
      <c r="P419" s="7">
        <v>65353</v>
      </c>
      <c r="Q419" s="7">
        <v>7397</v>
      </c>
      <c r="R419" s="7">
        <v>0</v>
      </c>
      <c r="S419" s="7">
        <v>0</v>
      </c>
      <c r="T419" s="7">
        <v>52917</v>
      </c>
      <c r="U419" s="7">
        <v>-236721</v>
      </c>
      <c r="V419" s="7">
        <v>0</v>
      </c>
      <c r="W419" s="7">
        <v>0</v>
      </c>
      <c r="X419" s="7">
        <v>0</v>
      </c>
      <c r="Y419" s="7">
        <v>2399</v>
      </c>
      <c r="Z419" s="7">
        <v>37172</v>
      </c>
      <c r="AA419" s="95">
        <v>0</v>
      </c>
      <c r="AB419" s="7">
        <v>6109623</v>
      </c>
      <c r="AC419" s="7">
        <v>0</v>
      </c>
      <c r="AD419" s="7">
        <v>0</v>
      </c>
      <c r="AE419" s="7">
        <v>0</v>
      </c>
      <c r="AF419" s="7">
        <v>0</v>
      </c>
      <c r="AG419" s="7">
        <v>0</v>
      </c>
      <c r="AH419" s="7">
        <v>0</v>
      </c>
      <c r="AI419" s="95">
        <v>0</v>
      </c>
      <c r="AJ419" s="7">
        <v>0</v>
      </c>
      <c r="AL419" s="17">
        <f t="shared" si="6"/>
        <v>2048101</v>
      </c>
    </row>
    <row r="420" spans="1:38" x14ac:dyDescent="0.25">
      <c r="A420" s="7">
        <v>4143</v>
      </c>
      <c r="B420" s="7">
        <v>7</v>
      </c>
      <c r="C420" t="s">
        <v>727</v>
      </c>
      <c r="D420" s="7">
        <v>0</v>
      </c>
      <c r="E420" s="7">
        <v>0</v>
      </c>
      <c r="F420" s="7">
        <v>900</v>
      </c>
      <c r="G420" s="87">
        <v>936</v>
      </c>
      <c r="H420" s="7">
        <v>6681168</v>
      </c>
      <c r="I420" s="7">
        <v>0</v>
      </c>
      <c r="J420" s="7">
        <v>2110543</v>
      </c>
      <c r="K420" s="7">
        <v>462690</v>
      </c>
      <c r="L420" s="7">
        <v>0</v>
      </c>
      <c r="M420" s="7">
        <v>31404</v>
      </c>
      <c r="N420" s="7">
        <v>0</v>
      </c>
      <c r="O420" s="7">
        <v>212083</v>
      </c>
      <c r="P420" s="7">
        <v>107506</v>
      </c>
      <c r="Q420" s="7">
        <v>12168</v>
      </c>
      <c r="R420" s="7">
        <v>0</v>
      </c>
      <c r="S420" s="7">
        <v>0</v>
      </c>
      <c r="T420" s="7">
        <v>33696</v>
      </c>
      <c r="U420" s="7">
        <v>0</v>
      </c>
      <c r="V420" s="7">
        <v>0</v>
      </c>
      <c r="W420" s="7">
        <v>0</v>
      </c>
      <c r="X420" s="7">
        <v>0</v>
      </c>
      <c r="Y420" s="7">
        <v>0</v>
      </c>
      <c r="Z420" s="7">
        <v>52111</v>
      </c>
      <c r="AA420" s="95">
        <v>0</v>
      </c>
      <c r="AB420" s="7">
        <v>9703369</v>
      </c>
      <c r="AC420" s="7">
        <v>0</v>
      </c>
      <c r="AD420" s="7">
        <v>0</v>
      </c>
      <c r="AE420" s="7">
        <v>0</v>
      </c>
      <c r="AF420" s="7">
        <v>0</v>
      </c>
      <c r="AG420" s="7">
        <v>0</v>
      </c>
      <c r="AH420" s="7">
        <v>0</v>
      </c>
      <c r="AI420" s="95">
        <v>0</v>
      </c>
      <c r="AJ420" s="7">
        <v>0</v>
      </c>
      <c r="AL420" s="17">
        <f t="shared" si="6"/>
        <v>3022201</v>
      </c>
    </row>
    <row r="421" spans="1:38" x14ac:dyDescent="0.25">
      <c r="A421" s="7">
        <v>4144</v>
      </c>
      <c r="B421" s="7">
        <v>7</v>
      </c>
      <c r="C421" t="s">
        <v>728</v>
      </c>
      <c r="D421" s="7">
        <v>0</v>
      </c>
      <c r="E421" s="7">
        <v>0</v>
      </c>
      <c r="F421" s="7">
        <v>59</v>
      </c>
      <c r="G421" s="87">
        <v>59</v>
      </c>
      <c r="H421" s="7">
        <v>421142</v>
      </c>
      <c r="I421" s="7">
        <v>0</v>
      </c>
      <c r="J421" s="7">
        <v>17007</v>
      </c>
      <c r="K421" s="7">
        <v>14670</v>
      </c>
      <c r="L421" s="7">
        <v>0</v>
      </c>
      <c r="M421" s="7">
        <v>1980</v>
      </c>
      <c r="N421" s="7">
        <v>13478</v>
      </c>
      <c r="O421" s="7">
        <v>13368</v>
      </c>
      <c r="P421" s="7">
        <v>6777</v>
      </c>
      <c r="Q421" s="7">
        <v>767</v>
      </c>
      <c r="R421" s="7">
        <v>0</v>
      </c>
      <c r="S421" s="7">
        <v>0</v>
      </c>
      <c r="T421" s="7">
        <v>6549</v>
      </c>
      <c r="U421" s="7">
        <v>-32295</v>
      </c>
      <c r="V421" s="7">
        <v>0</v>
      </c>
      <c r="W421" s="7">
        <v>0</v>
      </c>
      <c r="X421" s="7">
        <v>0</v>
      </c>
      <c r="Y421" s="7">
        <v>0</v>
      </c>
      <c r="Z421" s="7">
        <v>3469</v>
      </c>
      <c r="AA421" s="95">
        <v>0</v>
      </c>
      <c r="AB421" s="7">
        <v>466104</v>
      </c>
      <c r="AC421" s="7">
        <v>0</v>
      </c>
      <c r="AD421" s="7">
        <v>0</v>
      </c>
      <c r="AE421" s="7">
        <v>0</v>
      </c>
      <c r="AF421" s="7">
        <v>0</v>
      </c>
      <c r="AG421" s="7">
        <v>0</v>
      </c>
      <c r="AH421" s="7">
        <v>0</v>
      </c>
      <c r="AI421" s="95">
        <v>0</v>
      </c>
      <c r="AJ421" s="7">
        <v>0</v>
      </c>
      <c r="AL421" s="17">
        <f t="shared" si="6"/>
        <v>44962</v>
      </c>
    </row>
    <row r="422" spans="1:38" x14ac:dyDescent="0.25">
      <c r="A422" s="7">
        <v>4145</v>
      </c>
      <c r="B422" s="7">
        <v>7</v>
      </c>
      <c r="C422" t="s">
        <v>729</v>
      </c>
      <c r="D422" s="7">
        <v>0</v>
      </c>
      <c r="E422" s="7">
        <v>0</v>
      </c>
      <c r="F422" s="7">
        <v>33</v>
      </c>
      <c r="G422" s="87">
        <v>33</v>
      </c>
      <c r="H422" s="7">
        <v>235554</v>
      </c>
      <c r="I422" s="7">
        <v>0</v>
      </c>
      <c r="J422" s="7">
        <v>32503</v>
      </c>
      <c r="K422" s="7">
        <v>0</v>
      </c>
      <c r="L422" s="7">
        <v>0</v>
      </c>
      <c r="M422" s="7">
        <v>1107</v>
      </c>
      <c r="N422" s="7">
        <v>25221</v>
      </c>
      <c r="O422" s="7">
        <v>7477</v>
      </c>
      <c r="P422" s="7">
        <v>3790</v>
      </c>
      <c r="Q422" s="7">
        <v>429</v>
      </c>
      <c r="R422" s="7">
        <v>0</v>
      </c>
      <c r="S422" s="7">
        <v>0</v>
      </c>
      <c r="T422" s="7">
        <v>198</v>
      </c>
      <c r="U422" s="7">
        <v>0</v>
      </c>
      <c r="V422" s="7">
        <v>0</v>
      </c>
      <c r="W422" s="7">
        <v>0</v>
      </c>
      <c r="X422" s="7">
        <v>0</v>
      </c>
      <c r="Y422" s="7">
        <v>19990</v>
      </c>
      <c r="Z422" s="7">
        <v>4030</v>
      </c>
      <c r="AA422" s="95">
        <v>0</v>
      </c>
      <c r="AB422" s="7">
        <v>328786</v>
      </c>
      <c r="AC422" s="7">
        <v>0</v>
      </c>
      <c r="AD422" s="7">
        <v>0</v>
      </c>
      <c r="AE422" s="7">
        <v>0</v>
      </c>
      <c r="AF422" s="7">
        <v>0</v>
      </c>
      <c r="AG422" s="7">
        <v>0</v>
      </c>
      <c r="AH422" s="7">
        <v>0</v>
      </c>
      <c r="AI422" s="95">
        <v>0</v>
      </c>
      <c r="AJ422" s="7">
        <v>0</v>
      </c>
      <c r="AL422" s="17">
        <f t="shared" si="6"/>
        <v>93232</v>
      </c>
    </row>
    <row r="423" spans="1:38" x14ac:dyDescent="0.25">
      <c r="A423" s="7">
        <v>4146</v>
      </c>
      <c r="B423" s="7">
        <v>7</v>
      </c>
      <c r="C423" t="s">
        <v>730</v>
      </c>
      <c r="D423" s="7">
        <v>0</v>
      </c>
      <c r="E423" s="7">
        <v>0</v>
      </c>
      <c r="F423" s="7">
        <v>84</v>
      </c>
      <c r="G423" s="87">
        <v>99.2</v>
      </c>
      <c r="H423" s="7">
        <v>708090</v>
      </c>
      <c r="I423" s="7">
        <v>0</v>
      </c>
      <c r="J423" s="7">
        <v>235961</v>
      </c>
      <c r="K423" s="7">
        <v>0</v>
      </c>
      <c r="L423" s="7">
        <v>0</v>
      </c>
      <c r="M423" s="7">
        <v>3328</v>
      </c>
      <c r="N423" s="7">
        <v>37341</v>
      </c>
      <c r="O423" s="7">
        <v>22477</v>
      </c>
      <c r="P423" s="7">
        <v>11394</v>
      </c>
      <c r="Q423" s="7">
        <v>1290</v>
      </c>
      <c r="R423" s="7">
        <v>0</v>
      </c>
      <c r="S423" s="7">
        <v>0</v>
      </c>
      <c r="T423" s="7">
        <v>10912</v>
      </c>
      <c r="U423" s="7">
        <v>0</v>
      </c>
      <c r="V423" s="7">
        <v>0</v>
      </c>
      <c r="W423" s="7">
        <v>0</v>
      </c>
      <c r="X423" s="7">
        <v>0</v>
      </c>
      <c r="Y423" s="7">
        <v>0</v>
      </c>
      <c r="Z423" s="7">
        <v>8688</v>
      </c>
      <c r="AA423" s="95">
        <v>0</v>
      </c>
      <c r="AB423" s="7">
        <v>1037242</v>
      </c>
      <c r="AC423" s="7">
        <v>0</v>
      </c>
      <c r="AD423" s="7">
        <v>0</v>
      </c>
      <c r="AE423" s="7">
        <v>0</v>
      </c>
      <c r="AF423" s="7">
        <v>0</v>
      </c>
      <c r="AG423" s="7">
        <v>0</v>
      </c>
      <c r="AH423" s="7">
        <v>0</v>
      </c>
      <c r="AI423" s="95">
        <v>0</v>
      </c>
      <c r="AJ423" s="7">
        <v>0</v>
      </c>
      <c r="AL423" s="17">
        <f t="shared" si="6"/>
        <v>329152</v>
      </c>
    </row>
    <row r="424" spans="1:38" x14ac:dyDescent="0.25">
      <c r="A424" s="7">
        <v>4150</v>
      </c>
      <c r="B424" s="7">
        <v>7</v>
      </c>
      <c r="C424" t="s">
        <v>731</v>
      </c>
      <c r="D424" s="7">
        <v>0</v>
      </c>
      <c r="E424" s="7">
        <v>0</v>
      </c>
      <c r="F424" s="7">
        <v>198</v>
      </c>
      <c r="G424" s="87">
        <v>237.6</v>
      </c>
      <c r="H424" s="7">
        <v>1695989</v>
      </c>
      <c r="I424" s="7">
        <v>0</v>
      </c>
      <c r="J424" s="7">
        <v>80123</v>
      </c>
      <c r="K424" s="7">
        <v>0</v>
      </c>
      <c r="L424" s="7">
        <v>0</v>
      </c>
      <c r="M424" s="7">
        <v>7972</v>
      </c>
      <c r="N424" s="7">
        <v>0</v>
      </c>
      <c r="O424" s="7">
        <v>53836</v>
      </c>
      <c r="P424" s="7">
        <v>27290</v>
      </c>
      <c r="Q424" s="7">
        <v>3089</v>
      </c>
      <c r="R424" s="7">
        <v>0</v>
      </c>
      <c r="S424" s="7">
        <v>0</v>
      </c>
      <c r="T424" s="7">
        <v>19245.599999999999</v>
      </c>
      <c r="U424" s="7">
        <v>0</v>
      </c>
      <c r="V424" s="7">
        <v>0</v>
      </c>
      <c r="W424" s="7">
        <v>0</v>
      </c>
      <c r="X424" s="7">
        <v>0</v>
      </c>
      <c r="Y424" s="7">
        <v>0</v>
      </c>
      <c r="Z424" s="7">
        <v>19280</v>
      </c>
      <c r="AA424" s="95">
        <v>0</v>
      </c>
      <c r="AB424" s="7">
        <v>1906824.6</v>
      </c>
      <c r="AC424" s="7">
        <v>0</v>
      </c>
      <c r="AD424" s="7">
        <v>0</v>
      </c>
      <c r="AE424" s="7">
        <v>0</v>
      </c>
      <c r="AF424" s="7">
        <v>0</v>
      </c>
      <c r="AG424" s="7">
        <v>0</v>
      </c>
      <c r="AH424" s="7">
        <v>0</v>
      </c>
      <c r="AI424" s="95">
        <v>0</v>
      </c>
      <c r="AJ424" s="7">
        <v>0</v>
      </c>
      <c r="AL424" s="17">
        <f t="shared" si="6"/>
        <v>210835.60000000009</v>
      </c>
    </row>
    <row r="425" spans="1:38" x14ac:dyDescent="0.25">
      <c r="A425" s="7">
        <v>4151</v>
      </c>
      <c r="B425" s="7">
        <v>7</v>
      </c>
      <c r="C425" t="s">
        <v>732</v>
      </c>
      <c r="D425" s="7">
        <v>0</v>
      </c>
      <c r="E425" s="7">
        <v>0</v>
      </c>
      <c r="F425" s="7">
        <v>106</v>
      </c>
      <c r="G425" s="87">
        <v>127.19999999999999</v>
      </c>
      <c r="H425" s="7">
        <v>907954</v>
      </c>
      <c r="I425" s="7">
        <v>0</v>
      </c>
      <c r="J425" s="7">
        <v>22298</v>
      </c>
      <c r="K425" s="7">
        <v>14101</v>
      </c>
      <c r="L425" s="7">
        <v>0</v>
      </c>
      <c r="M425" s="7">
        <v>4268</v>
      </c>
      <c r="N425" s="7">
        <v>25268</v>
      </c>
      <c r="O425" s="7">
        <v>28822</v>
      </c>
      <c r="P425" s="7">
        <v>14610</v>
      </c>
      <c r="Q425" s="7">
        <v>1654</v>
      </c>
      <c r="R425" s="7">
        <v>0</v>
      </c>
      <c r="S425" s="7">
        <v>0</v>
      </c>
      <c r="T425" s="7">
        <v>9412.7999999999993</v>
      </c>
      <c r="U425" s="7">
        <v>0</v>
      </c>
      <c r="V425" s="7">
        <v>0</v>
      </c>
      <c r="W425" s="7">
        <v>0</v>
      </c>
      <c r="X425" s="7">
        <v>0</v>
      </c>
      <c r="Y425" s="7">
        <v>0</v>
      </c>
      <c r="Z425" s="7">
        <v>9715</v>
      </c>
      <c r="AA425" s="95">
        <v>0</v>
      </c>
      <c r="AB425" s="7">
        <v>1036586.8</v>
      </c>
      <c r="AC425" s="7">
        <v>0</v>
      </c>
      <c r="AD425" s="7">
        <v>0</v>
      </c>
      <c r="AE425" s="7">
        <v>0</v>
      </c>
      <c r="AF425" s="7">
        <v>0</v>
      </c>
      <c r="AG425" s="7">
        <v>0</v>
      </c>
      <c r="AH425" s="7">
        <v>0</v>
      </c>
      <c r="AI425" s="95">
        <v>0</v>
      </c>
      <c r="AJ425" s="7">
        <v>0</v>
      </c>
      <c r="AL425" s="17">
        <f t="shared" si="6"/>
        <v>128632.80000000005</v>
      </c>
    </row>
    <row r="426" spans="1:38" x14ac:dyDescent="0.25">
      <c r="A426" s="7">
        <v>4152</v>
      </c>
      <c r="B426" s="7">
        <v>7</v>
      </c>
      <c r="C426" t="s">
        <v>733</v>
      </c>
      <c r="D426" s="7">
        <v>0</v>
      </c>
      <c r="E426" s="7">
        <v>0</v>
      </c>
      <c r="F426" s="7">
        <v>626</v>
      </c>
      <c r="G426" s="87">
        <v>651.80000000000007</v>
      </c>
      <c r="H426" s="7">
        <v>4652548</v>
      </c>
      <c r="I426" s="7">
        <v>0</v>
      </c>
      <c r="J426" s="7">
        <v>20787</v>
      </c>
      <c r="K426" s="7">
        <v>14427</v>
      </c>
      <c r="L426" s="7">
        <v>0</v>
      </c>
      <c r="M426" s="7">
        <v>21869</v>
      </c>
      <c r="N426" s="7">
        <v>0</v>
      </c>
      <c r="O426" s="7">
        <v>147688</v>
      </c>
      <c r="P426" s="7">
        <v>74864</v>
      </c>
      <c r="Q426" s="7">
        <v>8473</v>
      </c>
      <c r="R426" s="7">
        <v>0</v>
      </c>
      <c r="S426" s="7">
        <v>0</v>
      </c>
      <c r="T426" s="7">
        <v>27375.600000000002</v>
      </c>
      <c r="U426" s="7">
        <v>0</v>
      </c>
      <c r="V426" s="7">
        <v>0</v>
      </c>
      <c r="W426" s="7">
        <v>0</v>
      </c>
      <c r="X426" s="7">
        <v>0</v>
      </c>
      <c r="Y426" s="7">
        <v>0</v>
      </c>
      <c r="Z426" s="7">
        <v>34773</v>
      </c>
      <c r="AA426" s="95">
        <v>0</v>
      </c>
      <c r="AB426" s="7">
        <v>5002804.5999999996</v>
      </c>
      <c r="AC426" s="7">
        <v>0</v>
      </c>
      <c r="AD426" s="7">
        <v>0</v>
      </c>
      <c r="AE426" s="7">
        <v>0</v>
      </c>
      <c r="AF426" s="7">
        <v>0</v>
      </c>
      <c r="AG426" s="7">
        <v>0</v>
      </c>
      <c r="AH426" s="7">
        <v>0</v>
      </c>
      <c r="AI426" s="95">
        <v>0</v>
      </c>
      <c r="AJ426" s="7">
        <v>0</v>
      </c>
      <c r="AL426" s="17">
        <f t="shared" si="6"/>
        <v>350256.59999999963</v>
      </c>
    </row>
    <row r="427" spans="1:38" x14ac:dyDescent="0.25">
      <c r="A427" s="7">
        <v>4153</v>
      </c>
      <c r="B427" s="7">
        <v>7</v>
      </c>
      <c r="C427" t="s">
        <v>734</v>
      </c>
      <c r="D427" s="7">
        <v>0</v>
      </c>
      <c r="E427" s="7">
        <v>0</v>
      </c>
      <c r="F427" s="7">
        <v>330</v>
      </c>
      <c r="G427" s="87">
        <v>344</v>
      </c>
      <c r="H427" s="7">
        <v>2455472</v>
      </c>
      <c r="I427" s="7">
        <v>0</v>
      </c>
      <c r="J427" s="7">
        <v>1500422</v>
      </c>
      <c r="K427" s="7">
        <v>257580</v>
      </c>
      <c r="L427" s="7">
        <v>0</v>
      </c>
      <c r="M427" s="7">
        <v>11542</v>
      </c>
      <c r="N427" s="7">
        <v>0</v>
      </c>
      <c r="O427" s="7">
        <v>77945</v>
      </c>
      <c r="P427" s="7">
        <v>39511</v>
      </c>
      <c r="Q427" s="7">
        <v>4472</v>
      </c>
      <c r="R427" s="7">
        <v>0</v>
      </c>
      <c r="S427" s="7">
        <v>0</v>
      </c>
      <c r="T427" s="7">
        <v>3440</v>
      </c>
      <c r="U427" s="7">
        <v>0</v>
      </c>
      <c r="V427" s="7">
        <v>0</v>
      </c>
      <c r="W427" s="7">
        <v>0</v>
      </c>
      <c r="X427" s="7">
        <v>0</v>
      </c>
      <c r="Y427" s="7">
        <v>173913</v>
      </c>
      <c r="Z427" s="7">
        <v>24408</v>
      </c>
      <c r="AA427" s="95">
        <v>0</v>
      </c>
      <c r="AB427" s="7">
        <v>4548705</v>
      </c>
      <c r="AC427" s="7">
        <v>0</v>
      </c>
      <c r="AD427" s="7">
        <v>0</v>
      </c>
      <c r="AE427" s="7">
        <v>0</v>
      </c>
      <c r="AF427" s="7">
        <v>0</v>
      </c>
      <c r="AG427" s="7">
        <v>0</v>
      </c>
      <c r="AH427" s="7">
        <v>0</v>
      </c>
      <c r="AI427" s="95">
        <v>0</v>
      </c>
      <c r="AJ427" s="7">
        <v>0</v>
      </c>
      <c r="AL427" s="17">
        <f t="shared" si="6"/>
        <v>2093233</v>
      </c>
    </row>
    <row r="428" spans="1:38" x14ac:dyDescent="0.25">
      <c r="A428" s="7">
        <v>4155</v>
      </c>
      <c r="B428" s="7">
        <v>7</v>
      </c>
      <c r="C428" t="s">
        <v>735</v>
      </c>
      <c r="D428" s="7">
        <v>0</v>
      </c>
      <c r="E428" s="7">
        <v>0</v>
      </c>
      <c r="F428" s="7">
        <v>137</v>
      </c>
      <c r="G428" s="87">
        <v>137</v>
      </c>
      <c r="H428" s="7">
        <v>977906</v>
      </c>
      <c r="I428" s="7">
        <v>0</v>
      </c>
      <c r="J428" s="7">
        <v>419513</v>
      </c>
      <c r="K428" s="7">
        <v>0</v>
      </c>
      <c r="L428" s="7">
        <v>0</v>
      </c>
      <c r="M428" s="7">
        <v>4597</v>
      </c>
      <c r="N428" s="7">
        <v>49291</v>
      </c>
      <c r="O428" s="7">
        <v>31042</v>
      </c>
      <c r="P428" s="7">
        <v>15735</v>
      </c>
      <c r="Q428" s="7">
        <v>1781</v>
      </c>
      <c r="R428" s="7">
        <v>0</v>
      </c>
      <c r="S428" s="7">
        <v>0</v>
      </c>
      <c r="T428" s="7">
        <v>25893</v>
      </c>
      <c r="U428" s="7">
        <v>-91905</v>
      </c>
      <c r="V428" s="7">
        <v>0</v>
      </c>
      <c r="W428" s="7">
        <v>0</v>
      </c>
      <c r="X428" s="7">
        <v>0</v>
      </c>
      <c r="Y428" s="7">
        <v>0</v>
      </c>
      <c r="Z428" s="7">
        <v>13997</v>
      </c>
      <c r="AA428" s="95">
        <v>0</v>
      </c>
      <c r="AB428" s="7">
        <v>1444894</v>
      </c>
      <c r="AC428" s="7">
        <v>0</v>
      </c>
      <c r="AD428" s="7">
        <v>0</v>
      </c>
      <c r="AE428" s="7">
        <v>0</v>
      </c>
      <c r="AF428" s="7">
        <v>0</v>
      </c>
      <c r="AG428" s="7">
        <v>0</v>
      </c>
      <c r="AH428" s="7">
        <v>0</v>
      </c>
      <c r="AI428" s="95">
        <v>0</v>
      </c>
      <c r="AJ428" s="7">
        <v>0</v>
      </c>
      <c r="AL428" s="17">
        <f t="shared" si="6"/>
        <v>466988</v>
      </c>
    </row>
    <row r="429" spans="1:38" x14ac:dyDescent="0.25">
      <c r="A429" s="7">
        <v>4159</v>
      </c>
      <c r="B429" s="7">
        <v>7</v>
      </c>
      <c r="C429" t="s">
        <v>2165</v>
      </c>
      <c r="D429" s="7">
        <v>0</v>
      </c>
      <c r="E429" s="7">
        <v>0</v>
      </c>
      <c r="F429" s="7">
        <v>1265</v>
      </c>
      <c r="G429" s="87">
        <v>1311</v>
      </c>
      <c r="H429" s="7">
        <v>9357918</v>
      </c>
      <c r="I429" s="7">
        <v>19032</v>
      </c>
      <c r="J429" s="7">
        <v>643947</v>
      </c>
      <c r="K429" s="7">
        <v>78295</v>
      </c>
      <c r="L429" s="7">
        <v>0</v>
      </c>
      <c r="M429" s="7">
        <v>43986</v>
      </c>
      <c r="N429" s="7">
        <v>0</v>
      </c>
      <c r="O429" s="7">
        <v>297052</v>
      </c>
      <c r="P429" s="7">
        <v>150577</v>
      </c>
      <c r="Q429" s="7">
        <v>17043</v>
      </c>
      <c r="R429" s="7">
        <v>0</v>
      </c>
      <c r="S429" s="7">
        <v>0</v>
      </c>
      <c r="T429" s="7">
        <v>10488</v>
      </c>
      <c r="U429" s="7">
        <v>0</v>
      </c>
      <c r="V429" s="7">
        <v>0</v>
      </c>
      <c r="W429" s="7">
        <v>0</v>
      </c>
      <c r="X429" s="7">
        <v>0</v>
      </c>
      <c r="Y429" s="7">
        <v>0</v>
      </c>
      <c r="Z429" s="7">
        <v>80716</v>
      </c>
      <c r="AA429" s="95">
        <v>0</v>
      </c>
      <c r="AB429" s="7">
        <v>10699054</v>
      </c>
      <c r="AC429" s="7">
        <v>0</v>
      </c>
      <c r="AD429" s="7">
        <v>0</v>
      </c>
      <c r="AE429" s="7">
        <v>0</v>
      </c>
      <c r="AF429" s="7">
        <v>0</v>
      </c>
      <c r="AG429" s="7">
        <v>0</v>
      </c>
      <c r="AH429" s="7">
        <v>0</v>
      </c>
      <c r="AI429" s="95">
        <v>0</v>
      </c>
      <c r="AJ429" s="7">
        <v>0</v>
      </c>
      <c r="AL429" s="17">
        <f t="shared" si="6"/>
        <v>1341136</v>
      </c>
    </row>
    <row r="430" spans="1:38" x14ac:dyDescent="0.25">
      <c r="A430" s="7">
        <v>4160</v>
      </c>
      <c r="B430" s="7">
        <v>7</v>
      </c>
      <c r="C430" t="s">
        <v>737</v>
      </c>
      <c r="D430" s="7">
        <v>0</v>
      </c>
      <c r="E430" s="7">
        <v>0</v>
      </c>
      <c r="F430" s="7">
        <v>835</v>
      </c>
      <c r="G430" s="87">
        <v>977</v>
      </c>
      <c r="H430" s="7">
        <v>6973826</v>
      </c>
      <c r="I430" s="7">
        <v>0</v>
      </c>
      <c r="J430" s="7">
        <v>89005</v>
      </c>
      <c r="K430" s="7">
        <v>14103</v>
      </c>
      <c r="L430" s="7">
        <v>0</v>
      </c>
      <c r="M430" s="7">
        <v>32780</v>
      </c>
      <c r="N430" s="7">
        <v>36312</v>
      </c>
      <c r="O430" s="7">
        <v>221373</v>
      </c>
      <c r="P430" s="7">
        <v>112215</v>
      </c>
      <c r="Q430" s="7">
        <v>12701</v>
      </c>
      <c r="R430" s="7">
        <v>0</v>
      </c>
      <c r="S430" s="7">
        <v>0</v>
      </c>
      <c r="T430" s="7">
        <v>92815</v>
      </c>
      <c r="U430" s="7">
        <v>0</v>
      </c>
      <c r="V430" s="7">
        <v>0</v>
      </c>
      <c r="W430" s="7">
        <v>0</v>
      </c>
      <c r="X430" s="7">
        <v>0</v>
      </c>
      <c r="Y430" s="7">
        <v>102349</v>
      </c>
      <c r="Z430" s="7">
        <v>46123</v>
      </c>
      <c r="AA430" s="95">
        <v>0</v>
      </c>
      <c r="AB430" s="7">
        <v>7731425</v>
      </c>
      <c r="AC430" s="7">
        <v>0</v>
      </c>
      <c r="AD430" s="7">
        <v>0</v>
      </c>
      <c r="AE430" s="7">
        <v>0</v>
      </c>
      <c r="AF430" s="7">
        <v>0</v>
      </c>
      <c r="AG430" s="7">
        <v>0</v>
      </c>
      <c r="AH430" s="7">
        <v>0</v>
      </c>
      <c r="AI430" s="95">
        <v>0</v>
      </c>
      <c r="AJ430" s="7">
        <v>0</v>
      </c>
      <c r="AL430" s="17">
        <f t="shared" si="6"/>
        <v>757599</v>
      </c>
    </row>
    <row r="431" spans="1:38" x14ac:dyDescent="0.25">
      <c r="A431" s="7">
        <v>4161</v>
      </c>
      <c r="B431" s="7">
        <v>7</v>
      </c>
      <c r="C431" t="s">
        <v>738</v>
      </c>
      <c r="D431" s="7">
        <v>0</v>
      </c>
      <c r="E431" s="7">
        <v>0</v>
      </c>
      <c r="F431" s="7">
        <v>181.6</v>
      </c>
      <c r="G431" s="87">
        <v>186.39999999999998</v>
      </c>
      <c r="H431" s="7">
        <v>1330523</v>
      </c>
      <c r="I431" s="7">
        <v>0</v>
      </c>
      <c r="J431" s="7">
        <v>499763</v>
      </c>
      <c r="K431" s="7">
        <v>14370</v>
      </c>
      <c r="L431" s="7">
        <v>0</v>
      </c>
      <c r="M431" s="7">
        <v>6254</v>
      </c>
      <c r="N431" s="7">
        <v>25840</v>
      </c>
      <c r="O431" s="7">
        <v>42235</v>
      </c>
      <c r="P431" s="7">
        <v>21409</v>
      </c>
      <c r="Q431" s="7">
        <v>2423</v>
      </c>
      <c r="R431" s="7">
        <v>0</v>
      </c>
      <c r="S431" s="7">
        <v>0</v>
      </c>
      <c r="T431" s="7">
        <v>22367.999999999996</v>
      </c>
      <c r="U431" s="7">
        <v>0</v>
      </c>
      <c r="V431" s="7">
        <v>0</v>
      </c>
      <c r="W431" s="7">
        <v>0</v>
      </c>
      <c r="X431" s="7">
        <v>0</v>
      </c>
      <c r="Y431" s="7">
        <v>72364</v>
      </c>
      <c r="Z431" s="7">
        <v>21745</v>
      </c>
      <c r="AA431" s="95">
        <v>0</v>
      </c>
      <c r="AB431" s="7">
        <v>2057744</v>
      </c>
      <c r="AC431" s="7">
        <v>0</v>
      </c>
      <c r="AD431" s="7">
        <v>0</v>
      </c>
      <c r="AE431" s="7">
        <v>0</v>
      </c>
      <c r="AF431" s="7">
        <v>0</v>
      </c>
      <c r="AG431" s="7">
        <v>0</v>
      </c>
      <c r="AH431" s="7">
        <v>0</v>
      </c>
      <c r="AI431" s="95">
        <v>0</v>
      </c>
      <c r="AJ431" s="7">
        <v>0</v>
      </c>
      <c r="AL431" s="17">
        <f t="shared" si="6"/>
        <v>727221</v>
      </c>
    </row>
    <row r="432" spans="1:38" x14ac:dyDescent="0.25">
      <c r="A432" s="7">
        <v>4162</v>
      </c>
      <c r="B432" s="7">
        <v>7</v>
      </c>
      <c r="C432" t="s">
        <v>739</v>
      </c>
      <c r="D432" s="7">
        <v>0</v>
      </c>
      <c r="E432" s="7">
        <v>0</v>
      </c>
      <c r="F432" s="7">
        <v>130</v>
      </c>
      <c r="G432" s="87">
        <v>135.6</v>
      </c>
      <c r="H432" s="7">
        <v>967913</v>
      </c>
      <c r="I432" s="7">
        <v>0</v>
      </c>
      <c r="J432" s="7">
        <v>96879</v>
      </c>
      <c r="K432" s="7">
        <v>14097</v>
      </c>
      <c r="L432" s="7">
        <v>0</v>
      </c>
      <c r="M432" s="7">
        <v>4550</v>
      </c>
      <c r="N432" s="7">
        <v>0</v>
      </c>
      <c r="O432" s="7">
        <v>30725</v>
      </c>
      <c r="P432" s="7">
        <v>15575</v>
      </c>
      <c r="Q432" s="7">
        <v>1763</v>
      </c>
      <c r="R432" s="7">
        <v>0</v>
      </c>
      <c r="S432" s="7">
        <v>0</v>
      </c>
      <c r="T432" s="7">
        <v>135.6</v>
      </c>
      <c r="U432" s="7">
        <v>-45105</v>
      </c>
      <c r="V432" s="7">
        <v>0</v>
      </c>
      <c r="W432" s="7">
        <v>0</v>
      </c>
      <c r="X432" s="7">
        <v>0</v>
      </c>
      <c r="Y432" s="7">
        <v>0</v>
      </c>
      <c r="Z432" s="7">
        <v>6293</v>
      </c>
      <c r="AA432" s="95">
        <v>0</v>
      </c>
      <c r="AB432" s="7">
        <v>1092825.6000000001</v>
      </c>
      <c r="AC432" s="7">
        <v>0</v>
      </c>
      <c r="AD432" s="7">
        <v>0</v>
      </c>
      <c r="AE432" s="7">
        <v>0</v>
      </c>
      <c r="AF432" s="7">
        <v>0</v>
      </c>
      <c r="AG432" s="7">
        <v>0</v>
      </c>
      <c r="AH432" s="7">
        <v>0</v>
      </c>
      <c r="AI432" s="95">
        <v>0</v>
      </c>
      <c r="AJ432" s="7">
        <v>0</v>
      </c>
      <c r="AL432" s="17">
        <f t="shared" si="6"/>
        <v>124912.60000000009</v>
      </c>
    </row>
    <row r="433" spans="1:38" x14ac:dyDescent="0.25">
      <c r="A433" s="7">
        <v>4164</v>
      </c>
      <c r="B433" s="7">
        <v>7</v>
      </c>
      <c r="C433" t="s">
        <v>740</v>
      </c>
      <c r="D433" s="7">
        <v>0</v>
      </c>
      <c r="E433" s="7">
        <v>0</v>
      </c>
      <c r="F433" s="7">
        <v>75</v>
      </c>
      <c r="G433" s="87">
        <v>84</v>
      </c>
      <c r="H433" s="7">
        <v>599592</v>
      </c>
      <c r="I433" s="7">
        <v>0</v>
      </c>
      <c r="J433" s="7">
        <v>32629</v>
      </c>
      <c r="K433" s="7">
        <v>14086</v>
      </c>
      <c r="L433" s="7">
        <v>0</v>
      </c>
      <c r="M433" s="7">
        <v>2818</v>
      </c>
      <c r="N433" s="7">
        <v>0</v>
      </c>
      <c r="O433" s="7">
        <v>19033</v>
      </c>
      <c r="P433" s="7">
        <v>9648</v>
      </c>
      <c r="Q433" s="7">
        <v>1092</v>
      </c>
      <c r="R433" s="7">
        <v>0</v>
      </c>
      <c r="S433" s="7">
        <v>0</v>
      </c>
      <c r="T433" s="7">
        <v>3780</v>
      </c>
      <c r="U433" s="7">
        <v>-27941</v>
      </c>
      <c r="V433" s="7">
        <v>0</v>
      </c>
      <c r="W433" s="7">
        <v>0</v>
      </c>
      <c r="X433" s="7">
        <v>0</v>
      </c>
      <c r="Y433" s="7">
        <v>9195</v>
      </c>
      <c r="Z433" s="7">
        <v>13443</v>
      </c>
      <c r="AA433" s="95">
        <v>0</v>
      </c>
      <c r="AB433" s="7">
        <v>677375</v>
      </c>
      <c r="AC433" s="7">
        <v>0</v>
      </c>
      <c r="AD433" s="7">
        <v>0</v>
      </c>
      <c r="AE433" s="7">
        <v>0</v>
      </c>
      <c r="AF433" s="7">
        <v>0</v>
      </c>
      <c r="AG433" s="7">
        <v>0</v>
      </c>
      <c r="AH433" s="7">
        <v>0</v>
      </c>
      <c r="AI433" s="95">
        <v>0</v>
      </c>
      <c r="AJ433" s="7">
        <v>0</v>
      </c>
      <c r="AL433" s="17">
        <f t="shared" si="6"/>
        <v>77783</v>
      </c>
    </row>
    <row r="434" spans="1:38" x14ac:dyDescent="0.25">
      <c r="A434" s="7">
        <v>4166</v>
      </c>
      <c r="B434" s="7">
        <v>7</v>
      </c>
      <c r="C434" t="s">
        <v>741</v>
      </c>
      <c r="D434" s="7">
        <v>0</v>
      </c>
      <c r="E434" s="7">
        <v>0</v>
      </c>
      <c r="F434" s="7">
        <v>145</v>
      </c>
      <c r="G434" s="87">
        <v>174</v>
      </c>
      <c r="H434" s="7">
        <v>1242012</v>
      </c>
      <c r="I434" s="7">
        <v>0</v>
      </c>
      <c r="J434" s="7">
        <v>408553</v>
      </c>
      <c r="K434" s="7">
        <v>0</v>
      </c>
      <c r="L434" s="7">
        <v>0</v>
      </c>
      <c r="M434" s="7">
        <v>5838</v>
      </c>
      <c r="N434" s="7">
        <v>39932</v>
      </c>
      <c r="O434" s="7">
        <v>39426</v>
      </c>
      <c r="P434" s="7">
        <v>19985</v>
      </c>
      <c r="Q434" s="7">
        <v>2262</v>
      </c>
      <c r="R434" s="7">
        <v>0</v>
      </c>
      <c r="S434" s="7">
        <v>0</v>
      </c>
      <c r="T434" s="7">
        <v>27492</v>
      </c>
      <c r="U434" s="7">
        <v>0</v>
      </c>
      <c r="V434" s="7">
        <v>0</v>
      </c>
      <c r="W434" s="7">
        <v>0</v>
      </c>
      <c r="X434" s="7">
        <v>0</v>
      </c>
      <c r="Y434" s="7">
        <v>0</v>
      </c>
      <c r="Z434" s="7">
        <v>10791</v>
      </c>
      <c r="AA434" s="95">
        <v>0</v>
      </c>
      <c r="AB434" s="7">
        <v>1793896</v>
      </c>
      <c r="AC434" s="7">
        <v>0</v>
      </c>
      <c r="AD434" s="7">
        <v>0</v>
      </c>
      <c r="AE434" s="7">
        <v>0</v>
      </c>
      <c r="AF434" s="7">
        <v>0</v>
      </c>
      <c r="AG434" s="7">
        <v>0</v>
      </c>
      <c r="AH434" s="7">
        <v>0</v>
      </c>
      <c r="AI434" s="95">
        <v>0</v>
      </c>
      <c r="AJ434" s="7">
        <v>0</v>
      </c>
      <c r="AL434" s="17">
        <f t="shared" si="6"/>
        <v>551884</v>
      </c>
    </row>
    <row r="435" spans="1:38" x14ac:dyDescent="0.25">
      <c r="A435" s="7">
        <v>4167</v>
      </c>
      <c r="B435" s="7">
        <v>7</v>
      </c>
      <c r="C435" t="s">
        <v>742</v>
      </c>
      <c r="D435" s="7">
        <v>0</v>
      </c>
      <c r="E435" s="7">
        <v>0</v>
      </c>
      <c r="F435" s="7">
        <v>455</v>
      </c>
      <c r="G435" s="87">
        <v>455</v>
      </c>
      <c r="H435" s="7">
        <v>3247790</v>
      </c>
      <c r="I435" s="7">
        <v>0</v>
      </c>
      <c r="J435" s="7">
        <v>32881</v>
      </c>
      <c r="K435" s="7">
        <v>14099</v>
      </c>
      <c r="L435" s="7">
        <v>0</v>
      </c>
      <c r="M435" s="7">
        <v>15266</v>
      </c>
      <c r="N435" s="7">
        <v>727</v>
      </c>
      <c r="O435" s="7">
        <v>103096</v>
      </c>
      <c r="P435" s="7">
        <v>52260</v>
      </c>
      <c r="Q435" s="7">
        <v>5915</v>
      </c>
      <c r="R435" s="7">
        <v>0</v>
      </c>
      <c r="S435" s="7">
        <v>0</v>
      </c>
      <c r="T435" s="7">
        <v>2730</v>
      </c>
      <c r="U435" s="7">
        <v>0</v>
      </c>
      <c r="V435" s="7">
        <v>0</v>
      </c>
      <c r="W435" s="7">
        <v>0</v>
      </c>
      <c r="X435" s="7">
        <v>0</v>
      </c>
      <c r="Y435" s="7">
        <v>0</v>
      </c>
      <c r="Z435" s="7">
        <v>23416</v>
      </c>
      <c r="AA435" s="95">
        <v>0</v>
      </c>
      <c r="AB435" s="7">
        <v>3498136</v>
      </c>
      <c r="AC435" s="7">
        <v>0</v>
      </c>
      <c r="AD435" s="7">
        <v>0</v>
      </c>
      <c r="AE435" s="7">
        <v>0</v>
      </c>
      <c r="AF435" s="7">
        <v>0</v>
      </c>
      <c r="AG435" s="7">
        <v>0</v>
      </c>
      <c r="AH435" s="7">
        <v>0</v>
      </c>
      <c r="AI435" s="95">
        <v>0</v>
      </c>
      <c r="AJ435" s="7">
        <v>0</v>
      </c>
      <c r="AL435" s="17">
        <f t="shared" si="6"/>
        <v>250346</v>
      </c>
    </row>
    <row r="436" spans="1:38" x14ac:dyDescent="0.25">
      <c r="A436" s="7">
        <v>4168</v>
      </c>
      <c r="B436" s="7">
        <v>7</v>
      </c>
      <c r="C436" t="s">
        <v>743</v>
      </c>
      <c r="D436" s="7">
        <v>0</v>
      </c>
      <c r="E436" s="7">
        <v>0</v>
      </c>
      <c r="F436" s="7">
        <v>95</v>
      </c>
      <c r="G436" s="87">
        <v>95</v>
      </c>
      <c r="H436" s="7">
        <v>678110</v>
      </c>
      <c r="I436" s="7">
        <v>1379</v>
      </c>
      <c r="J436" s="7">
        <v>134736</v>
      </c>
      <c r="K436" s="7">
        <v>0</v>
      </c>
      <c r="L436" s="7">
        <v>0</v>
      </c>
      <c r="M436" s="7">
        <v>3187</v>
      </c>
      <c r="N436" s="7">
        <v>30950</v>
      </c>
      <c r="O436" s="7">
        <v>21526</v>
      </c>
      <c r="P436" s="7">
        <v>10911</v>
      </c>
      <c r="Q436" s="7">
        <v>1235</v>
      </c>
      <c r="R436" s="7">
        <v>0</v>
      </c>
      <c r="S436" s="7">
        <v>0</v>
      </c>
      <c r="T436" s="7">
        <v>4750</v>
      </c>
      <c r="U436" s="7">
        <v>-60694</v>
      </c>
      <c r="V436" s="7">
        <v>0</v>
      </c>
      <c r="W436" s="7">
        <v>0</v>
      </c>
      <c r="X436" s="7">
        <v>0</v>
      </c>
      <c r="Y436" s="7">
        <v>0</v>
      </c>
      <c r="Z436" s="7">
        <v>9876</v>
      </c>
      <c r="AA436" s="95">
        <v>0</v>
      </c>
      <c r="AB436" s="7">
        <v>834110</v>
      </c>
      <c r="AC436" s="7">
        <v>0</v>
      </c>
      <c r="AD436" s="7">
        <v>0</v>
      </c>
      <c r="AE436" s="7">
        <v>0</v>
      </c>
      <c r="AF436" s="7">
        <v>0</v>
      </c>
      <c r="AG436" s="7">
        <v>0</v>
      </c>
      <c r="AH436" s="7">
        <v>0</v>
      </c>
      <c r="AI436" s="95">
        <v>0</v>
      </c>
      <c r="AJ436" s="7">
        <v>0</v>
      </c>
      <c r="AL436" s="17">
        <f t="shared" si="6"/>
        <v>156000</v>
      </c>
    </row>
    <row r="437" spans="1:38" x14ac:dyDescent="0.25">
      <c r="A437" s="7">
        <v>4169</v>
      </c>
      <c r="B437" s="7">
        <v>7</v>
      </c>
      <c r="C437" t="s">
        <v>2166</v>
      </c>
      <c r="D437" s="7">
        <v>0</v>
      </c>
      <c r="E437" s="7">
        <v>0</v>
      </c>
      <c r="F437" s="7">
        <v>336</v>
      </c>
      <c r="G437" s="87">
        <v>349</v>
      </c>
      <c r="H437" s="7">
        <v>2491162</v>
      </c>
      <c r="I437" s="7">
        <v>0</v>
      </c>
      <c r="J437" s="7">
        <v>963747</v>
      </c>
      <c r="K437" s="7">
        <v>47700</v>
      </c>
      <c r="L437" s="7">
        <v>0</v>
      </c>
      <c r="M437" s="7">
        <v>11710</v>
      </c>
      <c r="N437" s="7">
        <v>0</v>
      </c>
      <c r="O437" s="7">
        <v>79078</v>
      </c>
      <c r="P437" s="7">
        <v>40085</v>
      </c>
      <c r="Q437" s="7">
        <v>4537</v>
      </c>
      <c r="R437" s="7">
        <v>0</v>
      </c>
      <c r="S437" s="7">
        <v>0</v>
      </c>
      <c r="T437" s="7">
        <v>2443</v>
      </c>
      <c r="U437" s="7">
        <v>0</v>
      </c>
      <c r="V437" s="7">
        <v>0</v>
      </c>
      <c r="W437" s="7">
        <v>0</v>
      </c>
      <c r="X437" s="7">
        <v>0</v>
      </c>
      <c r="Y437" s="7">
        <v>0</v>
      </c>
      <c r="Z437" s="7">
        <v>18529</v>
      </c>
      <c r="AA437" s="95">
        <v>0</v>
      </c>
      <c r="AB437" s="7">
        <v>3658991</v>
      </c>
      <c r="AC437" s="7">
        <v>0</v>
      </c>
      <c r="AD437" s="7">
        <v>0</v>
      </c>
      <c r="AE437" s="7">
        <v>0</v>
      </c>
      <c r="AF437" s="7">
        <v>0</v>
      </c>
      <c r="AG437" s="7">
        <v>0</v>
      </c>
      <c r="AH437" s="7">
        <v>0</v>
      </c>
      <c r="AI437" s="95">
        <v>0</v>
      </c>
      <c r="AJ437" s="7">
        <v>0</v>
      </c>
      <c r="AL437" s="17">
        <f t="shared" si="6"/>
        <v>1167829</v>
      </c>
    </row>
    <row r="438" spans="1:38" x14ac:dyDescent="0.25">
      <c r="A438" s="7">
        <v>4170</v>
      </c>
      <c r="B438" s="7">
        <v>7</v>
      </c>
      <c r="C438" t="s">
        <v>745</v>
      </c>
      <c r="D438" s="7">
        <v>0</v>
      </c>
      <c r="E438" s="7">
        <v>0</v>
      </c>
      <c r="F438" s="7">
        <v>1656</v>
      </c>
      <c r="G438" s="87">
        <v>1852</v>
      </c>
      <c r="H438" s="7">
        <v>13219576</v>
      </c>
      <c r="I438" s="7">
        <v>0</v>
      </c>
      <c r="J438" s="7">
        <v>4833475</v>
      </c>
      <c r="K438" s="7">
        <v>596250</v>
      </c>
      <c r="L438" s="7">
        <v>0</v>
      </c>
      <c r="M438" s="7">
        <v>62138</v>
      </c>
      <c r="N438" s="7">
        <v>0</v>
      </c>
      <c r="O438" s="7">
        <v>419634</v>
      </c>
      <c r="P438" s="7">
        <v>212714</v>
      </c>
      <c r="Q438" s="7">
        <v>24076</v>
      </c>
      <c r="R438" s="7">
        <v>0</v>
      </c>
      <c r="S438" s="7">
        <v>0</v>
      </c>
      <c r="T438" s="7">
        <v>3704</v>
      </c>
      <c r="U438" s="7">
        <v>0</v>
      </c>
      <c r="V438" s="7">
        <v>0</v>
      </c>
      <c r="W438" s="7">
        <v>0</v>
      </c>
      <c r="X438" s="7">
        <v>0</v>
      </c>
      <c r="Y438" s="7">
        <v>0</v>
      </c>
      <c r="Z438" s="7">
        <v>141874</v>
      </c>
      <c r="AA438" s="95">
        <v>0</v>
      </c>
      <c r="AB438" s="7">
        <v>19513441</v>
      </c>
      <c r="AC438" s="7">
        <v>0</v>
      </c>
      <c r="AD438" s="7">
        <v>0</v>
      </c>
      <c r="AE438" s="7">
        <v>0</v>
      </c>
      <c r="AF438" s="7">
        <v>0</v>
      </c>
      <c r="AG438" s="7">
        <v>0</v>
      </c>
      <c r="AH438" s="7">
        <v>0</v>
      </c>
      <c r="AI438" s="95">
        <v>0</v>
      </c>
      <c r="AJ438" s="7">
        <v>0</v>
      </c>
      <c r="AL438" s="17">
        <f t="shared" si="6"/>
        <v>6293865</v>
      </c>
    </row>
    <row r="439" spans="1:38" x14ac:dyDescent="0.25">
      <c r="A439" s="7">
        <v>4171</v>
      </c>
      <c r="B439" s="7">
        <v>7</v>
      </c>
      <c r="C439" t="s">
        <v>746</v>
      </c>
      <c r="D439" s="7">
        <v>0</v>
      </c>
      <c r="E439" s="7">
        <v>0</v>
      </c>
      <c r="F439" s="7">
        <v>840</v>
      </c>
      <c r="G439" s="87">
        <v>864</v>
      </c>
      <c r="H439" s="7">
        <v>6167232</v>
      </c>
      <c r="I439" s="7">
        <v>0</v>
      </c>
      <c r="J439" s="7">
        <v>849294</v>
      </c>
      <c r="K439" s="7">
        <v>286200</v>
      </c>
      <c r="L439" s="7">
        <v>0</v>
      </c>
      <c r="M439" s="7">
        <v>28989</v>
      </c>
      <c r="N439" s="7">
        <v>0</v>
      </c>
      <c r="O439" s="7">
        <v>195769</v>
      </c>
      <c r="P439" s="7">
        <v>99236</v>
      </c>
      <c r="Q439" s="7">
        <v>11232</v>
      </c>
      <c r="R439" s="7">
        <v>0</v>
      </c>
      <c r="S439" s="7">
        <v>0</v>
      </c>
      <c r="T439" s="7">
        <v>41472</v>
      </c>
      <c r="U439" s="7">
        <v>0</v>
      </c>
      <c r="V439" s="7">
        <v>0</v>
      </c>
      <c r="W439" s="7">
        <v>0</v>
      </c>
      <c r="X439" s="7">
        <v>0</v>
      </c>
      <c r="Y439" s="7">
        <v>0</v>
      </c>
      <c r="Z439" s="7">
        <v>22233</v>
      </c>
      <c r="AA439" s="95">
        <v>0</v>
      </c>
      <c r="AB439" s="7">
        <v>7701657</v>
      </c>
      <c r="AC439" s="7">
        <v>0</v>
      </c>
      <c r="AD439" s="7">
        <v>0</v>
      </c>
      <c r="AE439" s="7">
        <v>0</v>
      </c>
      <c r="AF439" s="7">
        <v>0</v>
      </c>
      <c r="AG439" s="7">
        <v>0</v>
      </c>
      <c r="AH439" s="7">
        <v>0</v>
      </c>
      <c r="AI439" s="95">
        <v>0</v>
      </c>
      <c r="AJ439" s="7">
        <v>0</v>
      </c>
      <c r="AL439" s="17">
        <f t="shared" si="6"/>
        <v>1534425</v>
      </c>
    </row>
    <row r="440" spans="1:38" x14ac:dyDescent="0.25">
      <c r="A440" s="7">
        <v>4172</v>
      </c>
      <c r="B440" s="7">
        <v>7</v>
      </c>
      <c r="C440" t="s">
        <v>747</v>
      </c>
      <c r="D440" s="7">
        <v>0</v>
      </c>
      <c r="E440" s="7">
        <v>0</v>
      </c>
      <c r="F440" s="7">
        <v>0</v>
      </c>
      <c r="G440" s="87">
        <v>0</v>
      </c>
      <c r="H440" s="7">
        <v>0</v>
      </c>
      <c r="I440" s="7">
        <v>0</v>
      </c>
      <c r="J440" s="7">
        <v>0</v>
      </c>
      <c r="K440" s="7">
        <v>0</v>
      </c>
      <c r="L440" s="7">
        <v>0</v>
      </c>
      <c r="M440" s="7">
        <v>0</v>
      </c>
      <c r="N440" s="7">
        <v>0</v>
      </c>
      <c r="O440" s="7">
        <v>0</v>
      </c>
      <c r="P440" s="7">
        <v>0</v>
      </c>
      <c r="Q440" s="7">
        <v>0</v>
      </c>
      <c r="R440" s="7">
        <v>0</v>
      </c>
      <c r="S440" s="7">
        <v>0</v>
      </c>
      <c r="T440" s="7">
        <v>0</v>
      </c>
      <c r="U440" s="7">
        <v>0</v>
      </c>
      <c r="V440" s="7">
        <v>0</v>
      </c>
      <c r="W440" s="7">
        <v>0</v>
      </c>
      <c r="X440" s="7">
        <v>0</v>
      </c>
      <c r="Y440" s="7">
        <v>0</v>
      </c>
      <c r="Z440" s="7">
        <v>0</v>
      </c>
      <c r="AA440" s="95">
        <v>0</v>
      </c>
      <c r="AB440" s="7">
        <v>0</v>
      </c>
      <c r="AC440" s="7">
        <v>0</v>
      </c>
      <c r="AD440" s="7">
        <v>0</v>
      </c>
      <c r="AE440" s="7">
        <v>0</v>
      </c>
      <c r="AF440" s="7">
        <v>0</v>
      </c>
      <c r="AG440" s="7">
        <v>0</v>
      </c>
      <c r="AH440" s="7">
        <v>0</v>
      </c>
      <c r="AI440" s="95">
        <v>0</v>
      </c>
      <c r="AJ440" s="7">
        <v>0</v>
      </c>
      <c r="AL440" s="17">
        <f t="shared" si="6"/>
        <v>0</v>
      </c>
    </row>
    <row r="441" spans="1:38" x14ac:dyDescent="0.25">
      <c r="A441" s="7">
        <v>4177</v>
      </c>
      <c r="B441" s="7">
        <v>7</v>
      </c>
      <c r="C441" t="s">
        <v>748</v>
      </c>
      <c r="D441" s="7">
        <v>0</v>
      </c>
      <c r="E441" s="7">
        <v>0</v>
      </c>
      <c r="F441" s="7">
        <v>0</v>
      </c>
      <c r="G441" s="87">
        <v>0</v>
      </c>
      <c r="H441" s="7">
        <v>0</v>
      </c>
      <c r="I441" s="7">
        <v>0</v>
      </c>
      <c r="J441" s="7">
        <v>0</v>
      </c>
      <c r="K441" s="7">
        <v>0</v>
      </c>
      <c r="L441" s="7">
        <v>0</v>
      </c>
      <c r="M441" s="7">
        <v>0</v>
      </c>
      <c r="N441" s="7">
        <v>0</v>
      </c>
      <c r="O441" s="7">
        <v>0</v>
      </c>
      <c r="P441" s="7">
        <v>0</v>
      </c>
      <c r="Q441" s="7">
        <v>0</v>
      </c>
      <c r="R441" s="7">
        <v>0</v>
      </c>
      <c r="S441" s="7">
        <v>0</v>
      </c>
      <c r="T441" s="7">
        <v>0</v>
      </c>
      <c r="U441" s="7">
        <v>0</v>
      </c>
      <c r="V441" s="7">
        <v>0</v>
      </c>
      <c r="W441" s="7">
        <v>0</v>
      </c>
      <c r="X441" s="7">
        <v>0</v>
      </c>
      <c r="Y441" s="7">
        <v>0</v>
      </c>
      <c r="Z441" s="7">
        <v>0</v>
      </c>
      <c r="AA441" s="95">
        <v>0</v>
      </c>
      <c r="AB441" s="7">
        <v>0</v>
      </c>
      <c r="AC441" s="7">
        <v>0</v>
      </c>
      <c r="AD441" s="7">
        <v>0</v>
      </c>
      <c r="AE441" s="7">
        <v>0</v>
      </c>
      <c r="AF441" s="7">
        <v>0</v>
      </c>
      <c r="AG441" s="7">
        <v>0</v>
      </c>
      <c r="AH441" s="7">
        <v>0</v>
      </c>
      <c r="AI441" s="95">
        <v>0</v>
      </c>
      <c r="AJ441" s="7">
        <v>0</v>
      </c>
      <c r="AL441" s="17">
        <f t="shared" si="6"/>
        <v>0</v>
      </c>
    </row>
    <row r="442" spans="1:38" x14ac:dyDescent="0.25">
      <c r="A442" s="7">
        <v>4178</v>
      </c>
      <c r="B442" s="7">
        <v>7</v>
      </c>
      <c r="C442" t="s">
        <v>749</v>
      </c>
      <c r="D442" s="7">
        <v>0</v>
      </c>
      <c r="E442" s="7">
        <v>0</v>
      </c>
      <c r="F442" s="7">
        <v>160</v>
      </c>
      <c r="G442" s="87">
        <v>192</v>
      </c>
      <c r="H442" s="7">
        <v>1370496</v>
      </c>
      <c r="I442" s="7">
        <v>0</v>
      </c>
      <c r="J442" s="7">
        <v>427072</v>
      </c>
      <c r="K442" s="7">
        <v>114480</v>
      </c>
      <c r="L442" s="7">
        <v>0</v>
      </c>
      <c r="M442" s="7">
        <v>6442</v>
      </c>
      <c r="N442" s="7">
        <v>0</v>
      </c>
      <c r="O442" s="7">
        <v>43504</v>
      </c>
      <c r="P442" s="7">
        <v>22052</v>
      </c>
      <c r="Q442" s="7">
        <v>2496</v>
      </c>
      <c r="R442" s="7">
        <v>0</v>
      </c>
      <c r="S442" s="7">
        <v>0</v>
      </c>
      <c r="T442" s="7">
        <v>2688</v>
      </c>
      <c r="U442" s="7">
        <v>0</v>
      </c>
      <c r="V442" s="7">
        <v>0</v>
      </c>
      <c r="W442" s="7">
        <v>0</v>
      </c>
      <c r="X442" s="7">
        <v>0</v>
      </c>
      <c r="Y442" s="7">
        <v>0</v>
      </c>
      <c r="Z442" s="7">
        <v>15839</v>
      </c>
      <c r="AA442" s="95">
        <v>0</v>
      </c>
      <c r="AB442" s="7">
        <v>2005069</v>
      </c>
      <c r="AC442" s="7">
        <v>0</v>
      </c>
      <c r="AD442" s="7">
        <v>0</v>
      </c>
      <c r="AE442" s="7">
        <v>0</v>
      </c>
      <c r="AF442" s="7">
        <v>0</v>
      </c>
      <c r="AG442" s="7">
        <v>0</v>
      </c>
      <c r="AH442" s="7">
        <v>0</v>
      </c>
      <c r="AI442" s="95">
        <v>0</v>
      </c>
      <c r="AJ442" s="7">
        <v>0</v>
      </c>
      <c r="AL442" s="17">
        <f t="shared" si="6"/>
        <v>634573</v>
      </c>
    </row>
    <row r="443" spans="1:38" x14ac:dyDescent="0.25">
      <c r="A443" s="7">
        <v>4181</v>
      </c>
      <c r="B443" s="7">
        <v>7</v>
      </c>
      <c r="C443" t="s">
        <v>750</v>
      </c>
      <c r="D443" s="7">
        <v>0</v>
      </c>
      <c r="E443" s="7">
        <v>0</v>
      </c>
      <c r="F443" s="7">
        <v>1535</v>
      </c>
      <c r="G443" s="87">
        <v>1637</v>
      </c>
      <c r="H443" s="7">
        <v>11684906</v>
      </c>
      <c r="I443" s="7">
        <v>0</v>
      </c>
      <c r="J443" s="7">
        <v>4790390</v>
      </c>
      <c r="K443" s="7">
        <v>686880</v>
      </c>
      <c r="L443" s="7">
        <v>0</v>
      </c>
      <c r="M443" s="7">
        <v>54924</v>
      </c>
      <c r="N443" s="7">
        <v>0</v>
      </c>
      <c r="O443" s="7">
        <v>370919</v>
      </c>
      <c r="P443" s="7">
        <v>188020</v>
      </c>
      <c r="Q443" s="7">
        <v>21281</v>
      </c>
      <c r="R443" s="7">
        <v>0</v>
      </c>
      <c r="S443" s="7">
        <v>0</v>
      </c>
      <c r="T443" s="7">
        <v>111316</v>
      </c>
      <c r="U443" s="7">
        <v>0</v>
      </c>
      <c r="V443" s="7">
        <v>0</v>
      </c>
      <c r="W443" s="7">
        <v>0</v>
      </c>
      <c r="X443" s="7">
        <v>0</v>
      </c>
      <c r="Y443" s="7">
        <v>0</v>
      </c>
      <c r="Z443" s="7">
        <v>77278</v>
      </c>
      <c r="AA443" s="95">
        <v>0</v>
      </c>
      <c r="AB443" s="7">
        <v>17985914</v>
      </c>
      <c r="AC443" s="7">
        <v>0</v>
      </c>
      <c r="AD443" s="7">
        <v>0</v>
      </c>
      <c r="AE443" s="7">
        <v>0</v>
      </c>
      <c r="AF443" s="7">
        <v>0</v>
      </c>
      <c r="AG443" s="7">
        <v>0</v>
      </c>
      <c r="AH443" s="7">
        <v>0</v>
      </c>
      <c r="AI443" s="95">
        <v>0</v>
      </c>
      <c r="AJ443" s="7">
        <v>0</v>
      </c>
      <c r="AL443" s="17">
        <f t="shared" si="6"/>
        <v>6301008</v>
      </c>
    </row>
    <row r="444" spans="1:38" x14ac:dyDescent="0.25">
      <c r="A444" s="7">
        <v>4183</v>
      </c>
      <c r="B444" s="7">
        <v>7</v>
      </c>
      <c r="C444" t="s">
        <v>751</v>
      </c>
      <c r="D444" s="7">
        <v>0</v>
      </c>
      <c r="E444" s="7">
        <v>0</v>
      </c>
      <c r="F444" s="7">
        <v>404</v>
      </c>
      <c r="G444" s="87">
        <v>484.79999999999995</v>
      </c>
      <c r="H444" s="7">
        <v>3460502</v>
      </c>
      <c r="I444" s="7">
        <v>0</v>
      </c>
      <c r="J444" s="7">
        <v>151176</v>
      </c>
      <c r="K444" s="7">
        <v>14274</v>
      </c>
      <c r="L444" s="7">
        <v>0</v>
      </c>
      <c r="M444" s="7">
        <v>16266</v>
      </c>
      <c r="N444" s="7">
        <v>0</v>
      </c>
      <c r="O444" s="7">
        <v>109848</v>
      </c>
      <c r="P444" s="7">
        <v>55682</v>
      </c>
      <c r="Q444" s="7">
        <v>6302</v>
      </c>
      <c r="R444" s="7">
        <v>0</v>
      </c>
      <c r="S444" s="7">
        <v>0</v>
      </c>
      <c r="T444" s="7">
        <v>17937.599999999999</v>
      </c>
      <c r="U444" s="7">
        <v>0</v>
      </c>
      <c r="V444" s="7">
        <v>0</v>
      </c>
      <c r="W444" s="7">
        <v>0</v>
      </c>
      <c r="X444" s="7">
        <v>0</v>
      </c>
      <c r="Y444" s="7">
        <v>40780</v>
      </c>
      <c r="Z444" s="7">
        <v>103230</v>
      </c>
      <c r="AA444" s="95">
        <v>0</v>
      </c>
      <c r="AB444" s="7">
        <v>3975997.6</v>
      </c>
      <c r="AC444" s="7">
        <v>0</v>
      </c>
      <c r="AD444" s="7">
        <v>0</v>
      </c>
      <c r="AE444" s="7">
        <v>0</v>
      </c>
      <c r="AF444" s="7">
        <v>0</v>
      </c>
      <c r="AG444" s="7">
        <v>0</v>
      </c>
      <c r="AH444" s="7">
        <v>0</v>
      </c>
      <c r="AI444" s="95">
        <v>0</v>
      </c>
      <c r="AJ444" s="7">
        <v>0</v>
      </c>
      <c r="AL444" s="17">
        <f t="shared" si="6"/>
        <v>515495.60000000009</v>
      </c>
    </row>
    <row r="445" spans="1:38" x14ac:dyDescent="0.25">
      <c r="A445" s="7">
        <v>4184</v>
      </c>
      <c r="B445" s="7">
        <v>7</v>
      </c>
      <c r="C445" t="s">
        <v>752</v>
      </c>
      <c r="D445" s="7">
        <v>0</v>
      </c>
      <c r="E445" s="7">
        <v>0</v>
      </c>
      <c r="F445" s="7">
        <v>667</v>
      </c>
      <c r="G445" s="87">
        <v>676.4</v>
      </c>
      <c r="H445" s="7">
        <v>4828143</v>
      </c>
      <c r="I445" s="7">
        <v>0</v>
      </c>
      <c r="J445" s="7">
        <v>165412</v>
      </c>
      <c r="K445" s="7">
        <v>43348</v>
      </c>
      <c r="L445" s="7">
        <v>0</v>
      </c>
      <c r="M445" s="7">
        <v>22694</v>
      </c>
      <c r="N445" s="7">
        <v>1251</v>
      </c>
      <c r="O445" s="7">
        <v>153262</v>
      </c>
      <c r="P445" s="7">
        <v>77689</v>
      </c>
      <c r="Q445" s="7">
        <v>8793</v>
      </c>
      <c r="R445" s="7">
        <v>0</v>
      </c>
      <c r="S445" s="7">
        <v>0</v>
      </c>
      <c r="T445" s="7">
        <v>33820</v>
      </c>
      <c r="U445" s="7">
        <v>-226167</v>
      </c>
      <c r="V445" s="7">
        <v>0</v>
      </c>
      <c r="W445" s="7">
        <v>0</v>
      </c>
      <c r="X445" s="7">
        <v>0</v>
      </c>
      <c r="Y445" s="7">
        <v>0</v>
      </c>
      <c r="Z445" s="7">
        <v>33373</v>
      </c>
      <c r="AA445" s="95">
        <v>0</v>
      </c>
      <c r="AB445" s="7">
        <v>5141543</v>
      </c>
      <c r="AC445" s="7">
        <v>0</v>
      </c>
      <c r="AD445" s="7">
        <v>0</v>
      </c>
      <c r="AE445" s="7">
        <v>0</v>
      </c>
      <c r="AF445" s="7">
        <v>0</v>
      </c>
      <c r="AG445" s="7">
        <v>0</v>
      </c>
      <c r="AH445" s="7">
        <v>0</v>
      </c>
      <c r="AI445" s="95">
        <v>0</v>
      </c>
      <c r="AJ445" s="7">
        <v>0</v>
      </c>
      <c r="AL445" s="17">
        <f t="shared" si="6"/>
        <v>313400</v>
      </c>
    </row>
    <row r="446" spans="1:38" x14ac:dyDescent="0.25">
      <c r="A446" s="7">
        <v>4185</v>
      </c>
      <c r="B446" s="7">
        <v>7</v>
      </c>
      <c r="C446" t="s">
        <v>753</v>
      </c>
      <c r="D446" s="7">
        <v>0</v>
      </c>
      <c r="E446" s="7">
        <v>0</v>
      </c>
      <c r="F446" s="7">
        <v>978</v>
      </c>
      <c r="G446" s="87">
        <v>1020</v>
      </c>
      <c r="H446" s="7">
        <v>7280760</v>
      </c>
      <c r="I446" s="7">
        <v>0</v>
      </c>
      <c r="J446" s="7">
        <v>359043</v>
      </c>
      <c r="K446" s="7">
        <v>29091</v>
      </c>
      <c r="L446" s="7">
        <v>0</v>
      </c>
      <c r="M446" s="7">
        <v>34223</v>
      </c>
      <c r="N446" s="7">
        <v>0</v>
      </c>
      <c r="O446" s="7">
        <v>231116</v>
      </c>
      <c r="P446" s="7">
        <v>117154</v>
      </c>
      <c r="Q446" s="7">
        <v>13260</v>
      </c>
      <c r="R446" s="7">
        <v>0</v>
      </c>
      <c r="S446" s="7">
        <v>0</v>
      </c>
      <c r="T446" s="7">
        <v>77520</v>
      </c>
      <c r="U446" s="7">
        <v>0</v>
      </c>
      <c r="V446" s="7">
        <v>0</v>
      </c>
      <c r="W446" s="7">
        <v>0</v>
      </c>
      <c r="X446" s="7">
        <v>0</v>
      </c>
      <c r="Y446" s="7">
        <v>0</v>
      </c>
      <c r="Z446" s="7">
        <v>61073</v>
      </c>
      <c r="AA446" s="95">
        <v>0</v>
      </c>
      <c r="AB446" s="7">
        <v>8203240</v>
      </c>
      <c r="AC446" s="7">
        <v>0</v>
      </c>
      <c r="AD446" s="7">
        <v>0</v>
      </c>
      <c r="AE446" s="7">
        <v>0</v>
      </c>
      <c r="AF446" s="7">
        <v>0</v>
      </c>
      <c r="AG446" s="7">
        <v>0</v>
      </c>
      <c r="AH446" s="7">
        <v>0</v>
      </c>
      <c r="AI446" s="95">
        <v>0</v>
      </c>
      <c r="AJ446" s="7">
        <v>0</v>
      </c>
      <c r="AL446" s="17">
        <f t="shared" si="6"/>
        <v>922480</v>
      </c>
    </row>
    <row r="447" spans="1:38" x14ac:dyDescent="0.25">
      <c r="A447" s="7">
        <v>4186</v>
      </c>
      <c r="B447" s="7">
        <v>7</v>
      </c>
      <c r="C447" t="s">
        <v>754</v>
      </c>
      <c r="D447" s="7">
        <v>0</v>
      </c>
      <c r="E447" s="7">
        <v>0</v>
      </c>
      <c r="F447" s="7">
        <v>458</v>
      </c>
      <c r="G447" s="87">
        <v>478.4</v>
      </c>
      <c r="H447" s="7">
        <v>3414819</v>
      </c>
      <c r="I447" s="7">
        <v>6945</v>
      </c>
      <c r="J447" s="7">
        <v>1409716</v>
      </c>
      <c r="K447" s="7">
        <v>143100</v>
      </c>
      <c r="L447" s="7">
        <v>0</v>
      </c>
      <c r="M447" s="7">
        <v>16051</v>
      </c>
      <c r="N447" s="7">
        <v>0</v>
      </c>
      <c r="O447" s="7">
        <v>108398</v>
      </c>
      <c r="P447" s="7">
        <v>54947</v>
      </c>
      <c r="Q447" s="7">
        <v>6219</v>
      </c>
      <c r="R447" s="7">
        <v>0</v>
      </c>
      <c r="S447" s="7">
        <v>0</v>
      </c>
      <c r="T447" s="7">
        <v>21528</v>
      </c>
      <c r="U447" s="7">
        <v>0</v>
      </c>
      <c r="V447" s="7">
        <v>0</v>
      </c>
      <c r="W447" s="7">
        <v>0</v>
      </c>
      <c r="X447" s="7">
        <v>0</v>
      </c>
      <c r="Y447" s="7">
        <v>0</v>
      </c>
      <c r="Z447" s="7">
        <v>40249</v>
      </c>
      <c r="AA447" s="95">
        <v>0</v>
      </c>
      <c r="AB447" s="7">
        <v>5221972</v>
      </c>
      <c r="AC447" s="7">
        <v>0</v>
      </c>
      <c r="AD447" s="7">
        <v>0</v>
      </c>
      <c r="AE447" s="7">
        <v>0</v>
      </c>
      <c r="AF447" s="7">
        <v>0</v>
      </c>
      <c r="AG447" s="7">
        <v>0</v>
      </c>
      <c r="AH447" s="7">
        <v>0</v>
      </c>
      <c r="AI447" s="95">
        <v>0</v>
      </c>
      <c r="AJ447" s="7">
        <v>0</v>
      </c>
      <c r="AL447" s="17">
        <f t="shared" si="6"/>
        <v>1807153</v>
      </c>
    </row>
    <row r="448" spans="1:38" x14ac:dyDescent="0.25">
      <c r="A448" s="7">
        <v>4187</v>
      </c>
      <c r="B448" s="7">
        <v>7</v>
      </c>
      <c r="C448" t="s">
        <v>2167</v>
      </c>
      <c r="D448" s="7">
        <v>0</v>
      </c>
      <c r="E448" s="7">
        <v>0</v>
      </c>
      <c r="F448" s="7">
        <v>0</v>
      </c>
      <c r="G448" s="87">
        <v>0</v>
      </c>
      <c r="H448" s="7">
        <v>0</v>
      </c>
      <c r="I448" s="7">
        <v>0</v>
      </c>
      <c r="J448" s="7">
        <v>0</v>
      </c>
      <c r="K448" s="7">
        <v>0</v>
      </c>
      <c r="L448" s="7">
        <v>0</v>
      </c>
      <c r="M448" s="7">
        <v>0</v>
      </c>
      <c r="N448" s="7">
        <v>0</v>
      </c>
      <c r="O448" s="7">
        <v>0</v>
      </c>
      <c r="P448" s="7">
        <v>0</v>
      </c>
      <c r="Q448" s="7">
        <v>0</v>
      </c>
      <c r="R448" s="7">
        <v>0</v>
      </c>
      <c r="S448" s="7">
        <v>0</v>
      </c>
      <c r="T448" s="7">
        <v>0</v>
      </c>
      <c r="U448" s="7">
        <v>0</v>
      </c>
      <c r="V448" s="7">
        <v>0</v>
      </c>
      <c r="W448" s="7">
        <v>0</v>
      </c>
      <c r="X448" s="7">
        <v>0</v>
      </c>
      <c r="Y448" s="7">
        <v>0</v>
      </c>
      <c r="Z448" s="7">
        <v>0</v>
      </c>
      <c r="AA448" s="95">
        <v>0</v>
      </c>
      <c r="AB448" s="7">
        <v>0</v>
      </c>
      <c r="AC448" s="7">
        <v>0</v>
      </c>
      <c r="AD448" s="7">
        <v>0</v>
      </c>
      <c r="AE448" s="7">
        <v>0</v>
      </c>
      <c r="AF448" s="7">
        <v>0</v>
      </c>
      <c r="AG448" s="7">
        <v>0</v>
      </c>
      <c r="AH448" s="7">
        <v>0</v>
      </c>
      <c r="AI448" s="95">
        <v>0</v>
      </c>
      <c r="AJ448" s="7">
        <v>0</v>
      </c>
      <c r="AL448" s="17">
        <f t="shared" si="6"/>
        <v>0</v>
      </c>
    </row>
    <row r="449" spans="1:38" x14ac:dyDescent="0.25">
      <c r="A449" s="7">
        <v>4188</v>
      </c>
      <c r="B449" s="7">
        <v>7</v>
      </c>
      <c r="C449" t="s">
        <v>755</v>
      </c>
      <c r="D449" s="7">
        <v>0</v>
      </c>
      <c r="E449" s="7">
        <v>0</v>
      </c>
      <c r="F449" s="7">
        <v>900</v>
      </c>
      <c r="G449" s="87">
        <v>940.40000000000009</v>
      </c>
      <c r="H449" s="7">
        <v>6712575</v>
      </c>
      <c r="I449" s="7">
        <v>13652</v>
      </c>
      <c r="J449" s="7">
        <v>104563</v>
      </c>
      <c r="K449" s="7">
        <v>14090</v>
      </c>
      <c r="L449" s="7">
        <v>0</v>
      </c>
      <c r="M449" s="7">
        <v>31552</v>
      </c>
      <c r="N449" s="7">
        <v>148277</v>
      </c>
      <c r="O449" s="7">
        <v>213080</v>
      </c>
      <c r="P449" s="7">
        <v>108011</v>
      </c>
      <c r="Q449" s="7">
        <v>12225</v>
      </c>
      <c r="R449" s="7">
        <v>0</v>
      </c>
      <c r="S449" s="7">
        <v>0</v>
      </c>
      <c r="T449" s="7">
        <v>56424.000000000007</v>
      </c>
      <c r="U449" s="7">
        <v>0</v>
      </c>
      <c r="V449" s="7">
        <v>0</v>
      </c>
      <c r="W449" s="7">
        <v>0</v>
      </c>
      <c r="X449" s="7">
        <v>0</v>
      </c>
      <c r="Y449" s="7">
        <v>0</v>
      </c>
      <c r="Z449" s="7">
        <v>47136</v>
      </c>
      <c r="AA449" s="95">
        <v>0</v>
      </c>
      <c r="AB449" s="7">
        <v>7452694</v>
      </c>
      <c r="AC449" s="7">
        <v>0</v>
      </c>
      <c r="AD449" s="7">
        <v>0</v>
      </c>
      <c r="AE449" s="7">
        <v>0</v>
      </c>
      <c r="AF449" s="7">
        <v>0</v>
      </c>
      <c r="AG449" s="7">
        <v>0</v>
      </c>
      <c r="AH449" s="7">
        <v>0</v>
      </c>
      <c r="AI449" s="95">
        <v>0</v>
      </c>
      <c r="AJ449" s="7">
        <v>0</v>
      </c>
      <c r="AL449" s="17">
        <f t="shared" si="6"/>
        <v>740119</v>
      </c>
    </row>
    <row r="450" spans="1:38" x14ac:dyDescent="0.25">
      <c r="A450" s="7">
        <v>4189</v>
      </c>
      <c r="B450" s="7">
        <v>7</v>
      </c>
      <c r="C450" t="s">
        <v>756</v>
      </c>
      <c r="D450" s="7">
        <v>0</v>
      </c>
      <c r="E450" s="7">
        <v>0</v>
      </c>
      <c r="F450" s="7">
        <v>183</v>
      </c>
      <c r="G450" s="87">
        <v>183</v>
      </c>
      <c r="H450" s="7">
        <v>1306254</v>
      </c>
      <c r="I450" s="7">
        <v>0</v>
      </c>
      <c r="J450" s="7">
        <v>281124</v>
      </c>
      <c r="K450" s="7">
        <v>15268</v>
      </c>
      <c r="L450" s="7">
        <v>0</v>
      </c>
      <c r="M450" s="7">
        <v>6140</v>
      </c>
      <c r="N450" s="7">
        <v>0</v>
      </c>
      <c r="O450" s="7">
        <v>41465</v>
      </c>
      <c r="P450" s="7">
        <v>21019</v>
      </c>
      <c r="Q450" s="7">
        <v>2379</v>
      </c>
      <c r="R450" s="7">
        <v>0</v>
      </c>
      <c r="S450" s="7">
        <v>0</v>
      </c>
      <c r="T450" s="7">
        <v>4026</v>
      </c>
      <c r="U450" s="7">
        <v>0</v>
      </c>
      <c r="V450" s="7">
        <v>0</v>
      </c>
      <c r="W450" s="7">
        <v>0</v>
      </c>
      <c r="X450" s="7">
        <v>0</v>
      </c>
      <c r="Y450" s="7">
        <v>0</v>
      </c>
      <c r="Z450" s="7">
        <v>9490</v>
      </c>
      <c r="AA450" s="95">
        <v>0</v>
      </c>
      <c r="AB450" s="7">
        <v>1687165</v>
      </c>
      <c r="AC450" s="7">
        <v>0</v>
      </c>
      <c r="AD450" s="7">
        <v>0</v>
      </c>
      <c r="AE450" s="7">
        <v>0</v>
      </c>
      <c r="AF450" s="7">
        <v>0</v>
      </c>
      <c r="AG450" s="7">
        <v>0</v>
      </c>
      <c r="AH450" s="7">
        <v>0</v>
      </c>
      <c r="AI450" s="95">
        <v>0</v>
      </c>
      <c r="AJ450" s="7">
        <v>0</v>
      </c>
      <c r="AL450" s="17">
        <f t="shared" si="6"/>
        <v>380911</v>
      </c>
    </row>
    <row r="451" spans="1:38" x14ac:dyDescent="0.25">
      <c r="A451" s="7">
        <v>4191</v>
      </c>
      <c r="B451" s="7">
        <v>7</v>
      </c>
      <c r="C451" t="s">
        <v>757</v>
      </c>
      <c r="D451" s="7">
        <v>0</v>
      </c>
      <c r="E451" s="7">
        <v>0</v>
      </c>
      <c r="F451" s="7">
        <v>927</v>
      </c>
      <c r="G451" s="87">
        <v>970.6</v>
      </c>
      <c r="H451" s="7">
        <v>6928143</v>
      </c>
      <c r="I451" s="7">
        <v>0</v>
      </c>
      <c r="J451" s="7">
        <v>1530657</v>
      </c>
      <c r="K451" s="7">
        <v>14315</v>
      </c>
      <c r="L451" s="7">
        <v>0</v>
      </c>
      <c r="M451" s="7">
        <v>32565</v>
      </c>
      <c r="N451" s="7">
        <v>0</v>
      </c>
      <c r="O451" s="7">
        <v>219923</v>
      </c>
      <c r="P451" s="7">
        <v>111480</v>
      </c>
      <c r="Q451" s="7">
        <v>12618</v>
      </c>
      <c r="R451" s="7">
        <v>0</v>
      </c>
      <c r="S451" s="7">
        <v>0</v>
      </c>
      <c r="T451" s="7">
        <v>12617.800000000001</v>
      </c>
      <c r="U451" s="7">
        <v>0</v>
      </c>
      <c r="V451" s="7">
        <v>0</v>
      </c>
      <c r="W451" s="7">
        <v>0</v>
      </c>
      <c r="X451" s="7">
        <v>0</v>
      </c>
      <c r="Y451" s="7">
        <v>0</v>
      </c>
      <c r="Z451" s="7">
        <v>34249</v>
      </c>
      <c r="AA451" s="95">
        <v>0</v>
      </c>
      <c r="AB451" s="7">
        <v>8896567.8000000007</v>
      </c>
      <c r="AC451" s="7">
        <v>0</v>
      </c>
      <c r="AD451" s="7">
        <v>0</v>
      </c>
      <c r="AE451" s="7">
        <v>0</v>
      </c>
      <c r="AF451" s="7">
        <v>0</v>
      </c>
      <c r="AG451" s="7">
        <v>0</v>
      </c>
      <c r="AH451" s="7">
        <v>0</v>
      </c>
      <c r="AI451" s="95">
        <v>0</v>
      </c>
      <c r="AJ451" s="7">
        <v>0</v>
      </c>
      <c r="AL451" s="17">
        <f t="shared" ref="AL451:AL514" si="7">AB451-H451</f>
        <v>1968424.8000000007</v>
      </c>
    </row>
    <row r="452" spans="1:38" x14ac:dyDescent="0.25">
      <c r="A452" s="7">
        <v>4192</v>
      </c>
      <c r="B452" s="7">
        <v>7</v>
      </c>
      <c r="C452" t="s">
        <v>758</v>
      </c>
      <c r="D452" s="7">
        <v>0</v>
      </c>
      <c r="E452" s="7">
        <v>0</v>
      </c>
      <c r="F452" s="7">
        <v>765</v>
      </c>
      <c r="G452" s="87">
        <v>796</v>
      </c>
      <c r="H452" s="7">
        <v>5681848</v>
      </c>
      <c r="I452" s="7">
        <v>0</v>
      </c>
      <c r="J452" s="7">
        <v>2173155</v>
      </c>
      <c r="K452" s="7">
        <v>176490</v>
      </c>
      <c r="L452" s="7">
        <v>0</v>
      </c>
      <c r="M452" s="7">
        <v>26707</v>
      </c>
      <c r="N452" s="7">
        <v>0</v>
      </c>
      <c r="O452" s="7">
        <v>180361</v>
      </c>
      <c r="P452" s="7">
        <v>91426</v>
      </c>
      <c r="Q452" s="7">
        <v>10348</v>
      </c>
      <c r="R452" s="7">
        <v>0</v>
      </c>
      <c r="S452" s="7">
        <v>0</v>
      </c>
      <c r="T452" s="7">
        <v>7164</v>
      </c>
      <c r="U452" s="7">
        <v>0</v>
      </c>
      <c r="V452" s="7">
        <v>0</v>
      </c>
      <c r="W452" s="7">
        <v>0</v>
      </c>
      <c r="X452" s="7">
        <v>0</v>
      </c>
      <c r="Y452" s="7">
        <v>0</v>
      </c>
      <c r="Z452" s="7">
        <v>55088</v>
      </c>
      <c r="AA452" s="95">
        <v>0</v>
      </c>
      <c r="AB452" s="7">
        <v>8402587</v>
      </c>
      <c r="AC452" s="7">
        <v>0</v>
      </c>
      <c r="AD452" s="7">
        <v>0</v>
      </c>
      <c r="AE452" s="7">
        <v>0</v>
      </c>
      <c r="AF452" s="7">
        <v>0</v>
      </c>
      <c r="AG452" s="7">
        <v>0</v>
      </c>
      <c r="AH452" s="7">
        <v>0</v>
      </c>
      <c r="AI452" s="95">
        <v>0</v>
      </c>
      <c r="AJ452" s="7">
        <v>0</v>
      </c>
      <c r="AL452" s="17">
        <f t="shared" si="7"/>
        <v>2720739</v>
      </c>
    </row>
    <row r="453" spans="1:38" x14ac:dyDescent="0.25">
      <c r="A453" s="7">
        <v>4193</v>
      </c>
      <c r="B453" s="7">
        <v>7</v>
      </c>
      <c r="C453" t="s">
        <v>759</v>
      </c>
      <c r="D453" s="7">
        <v>0</v>
      </c>
      <c r="E453" s="7">
        <v>0</v>
      </c>
      <c r="F453" s="7">
        <v>291</v>
      </c>
      <c r="G453" s="87">
        <v>291</v>
      </c>
      <c r="H453" s="7">
        <v>2077158</v>
      </c>
      <c r="I453" s="7">
        <v>0</v>
      </c>
      <c r="J453" s="7">
        <v>493212</v>
      </c>
      <c r="K453" s="7">
        <v>191754</v>
      </c>
      <c r="L453" s="7">
        <v>0</v>
      </c>
      <c r="M453" s="7">
        <v>9764</v>
      </c>
      <c r="N453" s="7">
        <v>0</v>
      </c>
      <c r="O453" s="7">
        <v>65936</v>
      </c>
      <c r="P453" s="7">
        <v>33423</v>
      </c>
      <c r="Q453" s="7">
        <v>3783</v>
      </c>
      <c r="R453" s="7">
        <v>0</v>
      </c>
      <c r="S453" s="7">
        <v>0</v>
      </c>
      <c r="T453" s="7">
        <v>21243</v>
      </c>
      <c r="U453" s="7">
        <v>0</v>
      </c>
      <c r="V453" s="7">
        <v>0</v>
      </c>
      <c r="W453" s="7">
        <v>0</v>
      </c>
      <c r="X453" s="7">
        <v>0</v>
      </c>
      <c r="Y453" s="7">
        <v>0</v>
      </c>
      <c r="Z453" s="7">
        <v>10880</v>
      </c>
      <c r="AA453" s="95">
        <v>0</v>
      </c>
      <c r="AB453" s="7">
        <v>2907153</v>
      </c>
      <c r="AC453" s="7">
        <v>0</v>
      </c>
      <c r="AD453" s="7">
        <v>0</v>
      </c>
      <c r="AE453" s="7">
        <v>0</v>
      </c>
      <c r="AF453" s="7">
        <v>0</v>
      </c>
      <c r="AG453" s="7">
        <v>0</v>
      </c>
      <c r="AH453" s="7">
        <v>0</v>
      </c>
      <c r="AI453" s="95">
        <v>0</v>
      </c>
      <c r="AJ453" s="7">
        <v>0</v>
      </c>
      <c r="AL453" s="17">
        <f t="shared" si="7"/>
        <v>829995</v>
      </c>
    </row>
    <row r="454" spans="1:38" x14ac:dyDescent="0.25">
      <c r="A454" s="7">
        <v>4194</v>
      </c>
      <c r="B454" s="7">
        <v>7</v>
      </c>
      <c r="C454" t="s">
        <v>760</v>
      </c>
      <c r="D454" s="7">
        <v>0</v>
      </c>
      <c r="E454" s="7">
        <v>0</v>
      </c>
      <c r="F454" s="7">
        <v>250</v>
      </c>
      <c r="G454" s="87">
        <v>259</v>
      </c>
      <c r="H454" s="7">
        <v>1848742</v>
      </c>
      <c r="I454" s="7">
        <v>0</v>
      </c>
      <c r="J454" s="7">
        <v>322257</v>
      </c>
      <c r="K454" s="7">
        <v>14158</v>
      </c>
      <c r="L454" s="7">
        <v>0</v>
      </c>
      <c r="M454" s="7">
        <v>8690</v>
      </c>
      <c r="N454" s="7">
        <v>32170</v>
      </c>
      <c r="O454" s="7">
        <v>58685</v>
      </c>
      <c r="P454" s="7">
        <v>29748</v>
      </c>
      <c r="Q454" s="7">
        <v>3367</v>
      </c>
      <c r="R454" s="7">
        <v>0</v>
      </c>
      <c r="S454" s="7">
        <v>0</v>
      </c>
      <c r="T454" s="7">
        <v>28490</v>
      </c>
      <c r="U454" s="7">
        <v>-116392</v>
      </c>
      <c r="V454" s="7">
        <v>0</v>
      </c>
      <c r="W454" s="7">
        <v>0</v>
      </c>
      <c r="X454" s="7">
        <v>0</v>
      </c>
      <c r="Y454" s="7">
        <v>0</v>
      </c>
      <c r="Z454" s="7">
        <v>19157</v>
      </c>
      <c r="AA454" s="95">
        <v>0</v>
      </c>
      <c r="AB454" s="7">
        <v>2247143</v>
      </c>
      <c r="AC454" s="7">
        <v>0</v>
      </c>
      <c r="AD454" s="7">
        <v>0</v>
      </c>
      <c r="AE454" s="7">
        <v>0</v>
      </c>
      <c r="AF454" s="7">
        <v>0</v>
      </c>
      <c r="AG454" s="7">
        <v>0</v>
      </c>
      <c r="AH454" s="7">
        <v>0</v>
      </c>
      <c r="AI454" s="95">
        <v>0</v>
      </c>
      <c r="AJ454" s="7">
        <v>0</v>
      </c>
      <c r="AL454" s="17">
        <f t="shared" si="7"/>
        <v>398401</v>
      </c>
    </row>
    <row r="455" spans="1:38" x14ac:dyDescent="0.25">
      <c r="A455" s="7">
        <v>4195</v>
      </c>
      <c r="B455" s="7">
        <v>7</v>
      </c>
      <c r="C455" t="s">
        <v>761</v>
      </c>
      <c r="D455" s="7">
        <v>0</v>
      </c>
      <c r="E455" s="7">
        <v>0</v>
      </c>
      <c r="F455" s="7">
        <v>27</v>
      </c>
      <c r="G455" s="87">
        <v>27</v>
      </c>
      <c r="H455" s="7">
        <v>192726</v>
      </c>
      <c r="I455" s="7">
        <v>0</v>
      </c>
      <c r="J455" s="7">
        <v>39747</v>
      </c>
      <c r="K455" s="7">
        <v>22896</v>
      </c>
      <c r="L455" s="7">
        <v>0</v>
      </c>
      <c r="M455" s="7">
        <v>906</v>
      </c>
      <c r="N455" s="7">
        <v>20635</v>
      </c>
      <c r="O455" s="7">
        <v>6118</v>
      </c>
      <c r="P455" s="7">
        <v>3101</v>
      </c>
      <c r="Q455" s="7">
        <v>351</v>
      </c>
      <c r="R455" s="7">
        <v>0</v>
      </c>
      <c r="S455" s="7">
        <v>0</v>
      </c>
      <c r="T455" s="7">
        <v>0</v>
      </c>
      <c r="U455" s="7">
        <v>0</v>
      </c>
      <c r="V455" s="7">
        <v>0</v>
      </c>
      <c r="W455" s="7">
        <v>0</v>
      </c>
      <c r="X455" s="7">
        <v>0</v>
      </c>
      <c r="Y455" s="7">
        <v>0</v>
      </c>
      <c r="Z455" s="7">
        <v>3319</v>
      </c>
      <c r="AA455" s="95">
        <v>0</v>
      </c>
      <c r="AB455" s="7">
        <v>288562</v>
      </c>
      <c r="AC455" s="7">
        <v>0</v>
      </c>
      <c r="AD455" s="7">
        <v>0</v>
      </c>
      <c r="AE455" s="7">
        <v>0</v>
      </c>
      <c r="AF455" s="7">
        <v>0</v>
      </c>
      <c r="AG455" s="7">
        <v>0</v>
      </c>
      <c r="AH455" s="7">
        <v>0</v>
      </c>
      <c r="AI455" s="95">
        <v>0</v>
      </c>
      <c r="AJ455" s="7">
        <v>0</v>
      </c>
      <c r="AL455" s="17">
        <f t="shared" si="7"/>
        <v>95836</v>
      </c>
    </row>
    <row r="456" spans="1:38" x14ac:dyDescent="0.25">
      <c r="A456" s="7">
        <v>4198</v>
      </c>
      <c r="B456" s="7">
        <v>7</v>
      </c>
      <c r="C456" t="s">
        <v>762</v>
      </c>
      <c r="D456" s="7">
        <v>0</v>
      </c>
      <c r="E456" s="7">
        <v>0</v>
      </c>
      <c r="F456" s="7">
        <v>120</v>
      </c>
      <c r="G456" s="87">
        <v>120</v>
      </c>
      <c r="H456" s="7">
        <v>856560</v>
      </c>
      <c r="I456" s="7">
        <v>0</v>
      </c>
      <c r="J456" s="7">
        <v>140090</v>
      </c>
      <c r="K456" s="7">
        <v>0</v>
      </c>
      <c r="L456" s="7">
        <v>0</v>
      </c>
      <c r="M456" s="7">
        <v>4026</v>
      </c>
      <c r="N456" s="7">
        <v>18156</v>
      </c>
      <c r="O456" s="7">
        <v>27190</v>
      </c>
      <c r="P456" s="7">
        <v>13783</v>
      </c>
      <c r="Q456" s="7">
        <v>1560</v>
      </c>
      <c r="R456" s="7">
        <v>0</v>
      </c>
      <c r="S456" s="7">
        <v>0</v>
      </c>
      <c r="T456" s="7">
        <v>8880</v>
      </c>
      <c r="U456" s="7">
        <v>-56983</v>
      </c>
      <c r="V456" s="7">
        <v>0</v>
      </c>
      <c r="W456" s="7">
        <v>0</v>
      </c>
      <c r="X456" s="7">
        <v>0</v>
      </c>
      <c r="Y456" s="7">
        <v>0</v>
      </c>
      <c r="Z456" s="7">
        <v>6695</v>
      </c>
      <c r="AA456" s="95">
        <v>0</v>
      </c>
      <c r="AB456" s="7">
        <v>1018868</v>
      </c>
      <c r="AC456" s="7">
        <v>0</v>
      </c>
      <c r="AD456" s="7">
        <v>0</v>
      </c>
      <c r="AE456" s="7">
        <v>0</v>
      </c>
      <c r="AF456" s="7">
        <v>0</v>
      </c>
      <c r="AG456" s="7">
        <v>0</v>
      </c>
      <c r="AH456" s="7">
        <v>0</v>
      </c>
      <c r="AI456" s="95">
        <v>0</v>
      </c>
      <c r="AJ456" s="7">
        <v>0</v>
      </c>
      <c r="AL456" s="17">
        <f t="shared" si="7"/>
        <v>162308</v>
      </c>
    </row>
    <row r="457" spans="1:38" x14ac:dyDescent="0.25">
      <c r="A457" s="7">
        <v>4199</v>
      </c>
      <c r="B457" s="7">
        <v>7</v>
      </c>
      <c r="C457" t="s">
        <v>763</v>
      </c>
      <c r="D457" s="7">
        <v>0</v>
      </c>
      <c r="E457" s="7">
        <v>0</v>
      </c>
      <c r="F457" s="7">
        <v>1368</v>
      </c>
      <c r="G457" s="87">
        <v>1469.6</v>
      </c>
      <c r="H457" s="7">
        <v>10490005</v>
      </c>
      <c r="I457" s="7">
        <v>0</v>
      </c>
      <c r="J457" s="7">
        <v>1148497</v>
      </c>
      <c r="K457" s="7">
        <v>99843</v>
      </c>
      <c r="L457" s="7">
        <v>0</v>
      </c>
      <c r="M457" s="7">
        <v>49308</v>
      </c>
      <c r="N457" s="7">
        <v>0</v>
      </c>
      <c r="O457" s="7">
        <v>332988</v>
      </c>
      <c r="P457" s="7">
        <v>168793</v>
      </c>
      <c r="Q457" s="7">
        <v>19105</v>
      </c>
      <c r="R457" s="7">
        <v>0</v>
      </c>
      <c r="S457" s="7">
        <v>0</v>
      </c>
      <c r="T457" s="7">
        <v>77888.799999999988</v>
      </c>
      <c r="U457" s="7">
        <v>0</v>
      </c>
      <c r="V457" s="7">
        <v>0</v>
      </c>
      <c r="W457" s="7">
        <v>0</v>
      </c>
      <c r="X457" s="7">
        <v>0</v>
      </c>
      <c r="Y457" s="7">
        <v>0</v>
      </c>
      <c r="Z457" s="7">
        <v>74329</v>
      </c>
      <c r="AA457" s="95">
        <v>0</v>
      </c>
      <c r="AB457" s="7">
        <v>12460756.800000001</v>
      </c>
      <c r="AC457" s="7">
        <v>0</v>
      </c>
      <c r="AD457" s="7">
        <v>0</v>
      </c>
      <c r="AE457" s="7">
        <v>0</v>
      </c>
      <c r="AF457" s="7">
        <v>0</v>
      </c>
      <c r="AG457" s="7">
        <v>0</v>
      </c>
      <c r="AH457" s="7">
        <v>0</v>
      </c>
      <c r="AI457" s="95">
        <v>0</v>
      </c>
      <c r="AJ457" s="7">
        <v>0</v>
      </c>
      <c r="AL457" s="17">
        <f t="shared" si="7"/>
        <v>1970751.8000000007</v>
      </c>
    </row>
    <row r="458" spans="1:38" x14ac:dyDescent="0.25">
      <c r="A458" s="7">
        <v>4200</v>
      </c>
      <c r="B458" s="7">
        <v>7</v>
      </c>
      <c r="C458" t="s">
        <v>764</v>
      </c>
      <c r="D458" s="7">
        <v>0</v>
      </c>
      <c r="E458" s="7">
        <v>0</v>
      </c>
      <c r="F458" s="7">
        <v>710</v>
      </c>
      <c r="G458" s="87">
        <v>770</v>
      </c>
      <c r="H458" s="7">
        <v>5496260</v>
      </c>
      <c r="I458" s="7">
        <v>0</v>
      </c>
      <c r="J458" s="7">
        <v>1407260</v>
      </c>
      <c r="K458" s="7">
        <v>212742</v>
      </c>
      <c r="L458" s="7">
        <v>0</v>
      </c>
      <c r="M458" s="7">
        <v>25835</v>
      </c>
      <c r="N458" s="7">
        <v>0</v>
      </c>
      <c r="O458" s="7">
        <v>174470</v>
      </c>
      <c r="P458" s="7">
        <v>88440</v>
      </c>
      <c r="Q458" s="7">
        <v>10010</v>
      </c>
      <c r="R458" s="7">
        <v>0</v>
      </c>
      <c r="S458" s="7">
        <v>0</v>
      </c>
      <c r="T458" s="7">
        <v>40810</v>
      </c>
      <c r="U458" s="7">
        <v>0</v>
      </c>
      <c r="V458" s="7">
        <v>0</v>
      </c>
      <c r="W458" s="7">
        <v>0</v>
      </c>
      <c r="X458" s="7">
        <v>0</v>
      </c>
      <c r="Y458" s="7">
        <v>39980</v>
      </c>
      <c r="Z458" s="7">
        <v>54959</v>
      </c>
      <c r="AA458" s="95">
        <v>0</v>
      </c>
      <c r="AB458" s="7">
        <v>7550766</v>
      </c>
      <c r="AC458" s="7">
        <v>0</v>
      </c>
      <c r="AD458" s="7">
        <v>0</v>
      </c>
      <c r="AE458" s="7">
        <v>0</v>
      </c>
      <c r="AF458" s="7">
        <v>0</v>
      </c>
      <c r="AG458" s="7">
        <v>0</v>
      </c>
      <c r="AH458" s="7">
        <v>0</v>
      </c>
      <c r="AI458" s="95">
        <v>0</v>
      </c>
      <c r="AJ458" s="7">
        <v>0</v>
      </c>
      <c r="AL458" s="17">
        <f t="shared" si="7"/>
        <v>2054506</v>
      </c>
    </row>
    <row r="459" spans="1:38" x14ac:dyDescent="0.25">
      <c r="A459" s="7">
        <v>4201</v>
      </c>
      <c r="B459" s="7">
        <v>7</v>
      </c>
      <c r="C459" t="s">
        <v>765</v>
      </c>
      <c r="D459" s="7">
        <v>0</v>
      </c>
      <c r="E459" s="7">
        <v>0</v>
      </c>
      <c r="F459" s="7">
        <v>139</v>
      </c>
      <c r="G459" s="87">
        <v>139</v>
      </c>
      <c r="H459" s="7">
        <v>992182</v>
      </c>
      <c r="I459" s="7">
        <v>0</v>
      </c>
      <c r="J459" s="7">
        <v>174986</v>
      </c>
      <c r="K459" s="7">
        <v>15347</v>
      </c>
      <c r="L459" s="7">
        <v>0</v>
      </c>
      <c r="M459" s="7">
        <v>4664</v>
      </c>
      <c r="N459" s="7">
        <v>0</v>
      </c>
      <c r="O459" s="7">
        <v>31495</v>
      </c>
      <c r="P459" s="7">
        <v>15965</v>
      </c>
      <c r="Q459" s="7">
        <v>1807</v>
      </c>
      <c r="R459" s="7">
        <v>0</v>
      </c>
      <c r="S459" s="7">
        <v>0</v>
      </c>
      <c r="T459" s="7">
        <v>8618</v>
      </c>
      <c r="U459" s="7">
        <v>0</v>
      </c>
      <c r="V459" s="7">
        <v>0</v>
      </c>
      <c r="W459" s="7">
        <v>0</v>
      </c>
      <c r="X459" s="7">
        <v>0</v>
      </c>
      <c r="Y459" s="7">
        <v>3998</v>
      </c>
      <c r="Z459" s="7">
        <v>7053</v>
      </c>
      <c r="AA459" s="95">
        <v>0</v>
      </c>
      <c r="AB459" s="7">
        <v>1256115</v>
      </c>
      <c r="AC459" s="7">
        <v>0</v>
      </c>
      <c r="AD459" s="7">
        <v>0</v>
      </c>
      <c r="AE459" s="7">
        <v>0</v>
      </c>
      <c r="AF459" s="7">
        <v>0</v>
      </c>
      <c r="AG459" s="7">
        <v>0</v>
      </c>
      <c r="AH459" s="7">
        <v>0</v>
      </c>
      <c r="AI459" s="95">
        <v>0</v>
      </c>
      <c r="AJ459" s="7">
        <v>0</v>
      </c>
      <c r="AL459" s="17">
        <f t="shared" si="7"/>
        <v>263933</v>
      </c>
    </row>
    <row r="460" spans="1:38" x14ac:dyDescent="0.25">
      <c r="A460" s="7">
        <v>4204</v>
      </c>
      <c r="B460" s="7">
        <v>7</v>
      </c>
      <c r="C460" t="s">
        <v>766</v>
      </c>
      <c r="D460" s="7">
        <v>0</v>
      </c>
      <c r="E460" s="7">
        <v>0</v>
      </c>
      <c r="F460" s="7">
        <v>129</v>
      </c>
      <c r="G460" s="87">
        <v>154.80000000000001</v>
      </c>
      <c r="H460" s="7">
        <v>1104962</v>
      </c>
      <c r="I460" s="7">
        <v>0</v>
      </c>
      <c r="J460" s="7">
        <v>372271</v>
      </c>
      <c r="K460" s="7">
        <v>50562</v>
      </c>
      <c r="L460" s="7">
        <v>0</v>
      </c>
      <c r="M460" s="7">
        <v>5194</v>
      </c>
      <c r="N460" s="7">
        <v>5675</v>
      </c>
      <c r="O460" s="7">
        <v>35075</v>
      </c>
      <c r="P460" s="7">
        <v>17780</v>
      </c>
      <c r="Q460" s="7">
        <v>2012</v>
      </c>
      <c r="R460" s="7">
        <v>0</v>
      </c>
      <c r="S460" s="7">
        <v>0</v>
      </c>
      <c r="T460" s="7">
        <v>4644</v>
      </c>
      <c r="U460" s="7">
        <v>0</v>
      </c>
      <c r="V460" s="7">
        <v>0</v>
      </c>
      <c r="W460" s="7">
        <v>0</v>
      </c>
      <c r="X460" s="7">
        <v>0</v>
      </c>
      <c r="Y460" s="7">
        <v>7196</v>
      </c>
      <c r="Z460" s="7">
        <v>7274</v>
      </c>
      <c r="AA460" s="95">
        <v>0</v>
      </c>
      <c r="AB460" s="7">
        <v>1612305</v>
      </c>
      <c r="AC460" s="7">
        <v>0</v>
      </c>
      <c r="AD460" s="7">
        <v>0</v>
      </c>
      <c r="AE460" s="7">
        <v>0</v>
      </c>
      <c r="AF460" s="7">
        <v>0</v>
      </c>
      <c r="AG460" s="7">
        <v>0</v>
      </c>
      <c r="AH460" s="7">
        <v>0</v>
      </c>
      <c r="AI460" s="95">
        <v>0</v>
      </c>
      <c r="AJ460" s="7">
        <v>0</v>
      </c>
      <c r="AL460" s="17">
        <f t="shared" si="7"/>
        <v>507343</v>
      </c>
    </row>
    <row r="461" spans="1:38" x14ac:dyDescent="0.25">
      <c r="A461" s="7">
        <v>4205</v>
      </c>
      <c r="B461" s="7">
        <v>7</v>
      </c>
      <c r="C461" t="s">
        <v>767</v>
      </c>
      <c r="D461" s="7">
        <v>0</v>
      </c>
      <c r="E461" s="7">
        <v>0</v>
      </c>
      <c r="F461" s="7">
        <v>521</v>
      </c>
      <c r="G461" s="87">
        <v>536.6</v>
      </c>
      <c r="H461" s="7">
        <v>3830251</v>
      </c>
      <c r="I461" s="7">
        <v>7790</v>
      </c>
      <c r="J461" s="7">
        <v>1415385</v>
      </c>
      <c r="K461" s="7">
        <v>305280</v>
      </c>
      <c r="L461" s="7">
        <v>0</v>
      </c>
      <c r="M461" s="7">
        <v>18004</v>
      </c>
      <c r="N461" s="7">
        <v>0</v>
      </c>
      <c r="O461" s="7">
        <v>121585</v>
      </c>
      <c r="P461" s="7">
        <v>61632</v>
      </c>
      <c r="Q461" s="7">
        <v>6976</v>
      </c>
      <c r="R461" s="7">
        <v>0</v>
      </c>
      <c r="S461" s="7">
        <v>0</v>
      </c>
      <c r="T461" s="7">
        <v>1609.8000000000002</v>
      </c>
      <c r="U461" s="7">
        <v>0</v>
      </c>
      <c r="V461" s="7">
        <v>0</v>
      </c>
      <c r="W461" s="7">
        <v>0</v>
      </c>
      <c r="X461" s="7">
        <v>0</v>
      </c>
      <c r="Y461" s="7">
        <v>0</v>
      </c>
      <c r="Z461" s="7">
        <v>34210</v>
      </c>
      <c r="AA461" s="95">
        <v>0</v>
      </c>
      <c r="AB461" s="7">
        <v>5802722.7999999998</v>
      </c>
      <c r="AC461" s="7">
        <v>0</v>
      </c>
      <c r="AD461" s="7">
        <v>0</v>
      </c>
      <c r="AE461" s="7">
        <v>0</v>
      </c>
      <c r="AF461" s="7">
        <v>0</v>
      </c>
      <c r="AG461" s="7">
        <v>0</v>
      </c>
      <c r="AH461" s="7">
        <v>0</v>
      </c>
      <c r="AI461" s="95">
        <v>0</v>
      </c>
      <c r="AJ461" s="7">
        <v>0</v>
      </c>
      <c r="AL461" s="17">
        <f t="shared" si="7"/>
        <v>1972471.7999999998</v>
      </c>
    </row>
    <row r="462" spans="1:38" x14ac:dyDescent="0.25">
      <c r="A462" s="7">
        <v>4207</v>
      </c>
      <c r="B462" s="7">
        <v>7</v>
      </c>
      <c r="C462" t="s">
        <v>768</v>
      </c>
      <c r="D462" s="7">
        <v>0</v>
      </c>
      <c r="E462" s="7">
        <v>0</v>
      </c>
      <c r="F462" s="7">
        <v>30</v>
      </c>
      <c r="G462" s="87">
        <v>36</v>
      </c>
      <c r="H462" s="7">
        <v>256968</v>
      </c>
      <c r="I462" s="7">
        <v>0</v>
      </c>
      <c r="J462" s="7">
        <v>77667</v>
      </c>
      <c r="K462" s="7">
        <v>0</v>
      </c>
      <c r="L462" s="7">
        <v>0</v>
      </c>
      <c r="M462" s="7">
        <v>1208</v>
      </c>
      <c r="N462" s="7">
        <v>24348</v>
      </c>
      <c r="O462" s="7">
        <v>8157</v>
      </c>
      <c r="P462" s="7">
        <v>4135</v>
      </c>
      <c r="Q462" s="7">
        <v>468</v>
      </c>
      <c r="R462" s="7">
        <v>0</v>
      </c>
      <c r="S462" s="7">
        <v>0</v>
      </c>
      <c r="T462" s="7">
        <v>2196</v>
      </c>
      <c r="U462" s="7">
        <v>0</v>
      </c>
      <c r="V462" s="7">
        <v>0</v>
      </c>
      <c r="W462" s="7">
        <v>0</v>
      </c>
      <c r="X462" s="7">
        <v>0</v>
      </c>
      <c r="Y462" s="7">
        <v>43178</v>
      </c>
      <c r="Z462" s="7">
        <v>4540</v>
      </c>
      <c r="AA462" s="95">
        <v>0</v>
      </c>
      <c r="AB462" s="7">
        <v>421405</v>
      </c>
      <c r="AC462" s="7">
        <v>0</v>
      </c>
      <c r="AD462" s="7">
        <v>0</v>
      </c>
      <c r="AE462" s="7">
        <v>0</v>
      </c>
      <c r="AF462" s="7">
        <v>0</v>
      </c>
      <c r="AG462" s="7">
        <v>0</v>
      </c>
      <c r="AH462" s="7">
        <v>0</v>
      </c>
      <c r="AI462" s="95">
        <v>0</v>
      </c>
      <c r="AJ462" s="7">
        <v>0</v>
      </c>
      <c r="AL462" s="17">
        <f t="shared" si="7"/>
        <v>164437</v>
      </c>
    </row>
    <row r="463" spans="1:38" x14ac:dyDescent="0.25">
      <c r="A463" s="7">
        <v>4208</v>
      </c>
      <c r="B463" s="7">
        <v>7</v>
      </c>
      <c r="C463" t="s">
        <v>769</v>
      </c>
      <c r="D463" s="7">
        <v>0</v>
      </c>
      <c r="E463" s="7">
        <v>0</v>
      </c>
      <c r="F463" s="7">
        <v>135</v>
      </c>
      <c r="G463" s="87">
        <v>141</v>
      </c>
      <c r="H463" s="7">
        <v>1006458</v>
      </c>
      <c r="I463" s="7">
        <v>0</v>
      </c>
      <c r="J463" s="7">
        <v>229347</v>
      </c>
      <c r="K463" s="7">
        <v>78228</v>
      </c>
      <c r="L463" s="7">
        <v>0</v>
      </c>
      <c r="M463" s="7">
        <v>4731</v>
      </c>
      <c r="N463" s="7">
        <v>0</v>
      </c>
      <c r="O463" s="7">
        <v>31948</v>
      </c>
      <c r="P463" s="7">
        <v>16195</v>
      </c>
      <c r="Q463" s="7">
        <v>1833</v>
      </c>
      <c r="R463" s="7">
        <v>0</v>
      </c>
      <c r="S463" s="7">
        <v>0</v>
      </c>
      <c r="T463" s="7">
        <v>8601</v>
      </c>
      <c r="U463" s="7">
        <v>0</v>
      </c>
      <c r="V463" s="7">
        <v>0</v>
      </c>
      <c r="W463" s="7">
        <v>0</v>
      </c>
      <c r="X463" s="7">
        <v>0</v>
      </c>
      <c r="Y463" s="7">
        <v>0</v>
      </c>
      <c r="Z463" s="7">
        <v>7412</v>
      </c>
      <c r="AA463" s="95">
        <v>0</v>
      </c>
      <c r="AB463" s="7">
        <v>1384753</v>
      </c>
      <c r="AC463" s="7">
        <v>0</v>
      </c>
      <c r="AD463" s="7">
        <v>0</v>
      </c>
      <c r="AE463" s="7">
        <v>0</v>
      </c>
      <c r="AF463" s="7">
        <v>0</v>
      </c>
      <c r="AG463" s="7">
        <v>0</v>
      </c>
      <c r="AH463" s="7">
        <v>0</v>
      </c>
      <c r="AI463" s="95">
        <v>0</v>
      </c>
      <c r="AJ463" s="7">
        <v>0</v>
      </c>
      <c r="AL463" s="17">
        <f t="shared" si="7"/>
        <v>378295</v>
      </c>
    </row>
    <row r="464" spans="1:38" x14ac:dyDescent="0.25">
      <c r="A464" s="7">
        <v>4209</v>
      </c>
      <c r="B464" s="7">
        <v>7</v>
      </c>
      <c r="C464" t="s">
        <v>770</v>
      </c>
      <c r="D464" s="7">
        <v>0</v>
      </c>
      <c r="E464" s="7">
        <v>0</v>
      </c>
      <c r="F464" s="7">
        <v>0</v>
      </c>
      <c r="G464" s="87">
        <v>0</v>
      </c>
      <c r="H464" s="7">
        <v>0</v>
      </c>
      <c r="I464" s="7">
        <v>0</v>
      </c>
      <c r="J464" s="7">
        <v>0</v>
      </c>
      <c r="K464" s="7">
        <v>0</v>
      </c>
      <c r="L464" s="7">
        <v>0</v>
      </c>
      <c r="M464" s="7">
        <v>0</v>
      </c>
      <c r="N464" s="7">
        <v>0</v>
      </c>
      <c r="O464" s="7">
        <v>0</v>
      </c>
      <c r="P464" s="7">
        <v>0</v>
      </c>
      <c r="Q464" s="7">
        <v>0</v>
      </c>
      <c r="R464" s="7">
        <v>0</v>
      </c>
      <c r="S464" s="7">
        <v>0</v>
      </c>
      <c r="T464" s="7">
        <v>0</v>
      </c>
      <c r="U464" s="7">
        <v>0</v>
      </c>
      <c r="V464" s="7">
        <v>0</v>
      </c>
      <c r="W464" s="7">
        <v>0</v>
      </c>
      <c r="X464" s="7">
        <v>0</v>
      </c>
      <c r="Y464" s="7">
        <v>0</v>
      </c>
      <c r="Z464" s="7">
        <v>0</v>
      </c>
      <c r="AA464" s="95">
        <v>0</v>
      </c>
      <c r="AB464" s="7">
        <v>0</v>
      </c>
      <c r="AC464" s="7">
        <v>0</v>
      </c>
      <c r="AD464" s="7">
        <v>0</v>
      </c>
      <c r="AE464" s="7">
        <v>0</v>
      </c>
      <c r="AF464" s="7">
        <v>0</v>
      </c>
      <c r="AG464" s="7">
        <v>0</v>
      </c>
      <c r="AH464" s="7">
        <v>0</v>
      </c>
      <c r="AI464" s="95">
        <v>0</v>
      </c>
      <c r="AJ464" s="7">
        <v>0</v>
      </c>
      <c r="AL464" s="17">
        <f t="shared" si="7"/>
        <v>0</v>
      </c>
    </row>
    <row r="465" spans="1:38" x14ac:dyDescent="0.25">
      <c r="A465" s="7">
        <v>4210</v>
      </c>
      <c r="B465" s="7">
        <v>7</v>
      </c>
      <c r="C465" t="s">
        <v>771</v>
      </c>
      <c r="D465" s="7">
        <v>0</v>
      </c>
      <c r="E465" s="7">
        <v>0</v>
      </c>
      <c r="F465" s="7">
        <v>255</v>
      </c>
      <c r="G465" s="87">
        <v>301</v>
      </c>
      <c r="H465" s="7">
        <v>2148538</v>
      </c>
      <c r="I465" s="7">
        <v>0</v>
      </c>
      <c r="J465" s="7">
        <v>117980</v>
      </c>
      <c r="K465" s="7">
        <v>14089</v>
      </c>
      <c r="L465" s="7">
        <v>0</v>
      </c>
      <c r="M465" s="7">
        <v>10099</v>
      </c>
      <c r="N465" s="7">
        <v>0</v>
      </c>
      <c r="O465" s="7">
        <v>68202</v>
      </c>
      <c r="P465" s="7">
        <v>34572</v>
      </c>
      <c r="Q465" s="7">
        <v>3913</v>
      </c>
      <c r="R465" s="7">
        <v>0</v>
      </c>
      <c r="S465" s="7">
        <v>0</v>
      </c>
      <c r="T465" s="7">
        <v>15050</v>
      </c>
      <c r="U465" s="7">
        <v>0</v>
      </c>
      <c r="V465" s="7">
        <v>0</v>
      </c>
      <c r="W465" s="7">
        <v>0</v>
      </c>
      <c r="X465" s="7">
        <v>0</v>
      </c>
      <c r="Y465" s="7">
        <v>0</v>
      </c>
      <c r="Z465" s="7">
        <v>25830</v>
      </c>
      <c r="AA465" s="95">
        <v>0</v>
      </c>
      <c r="AB465" s="7">
        <v>2438273</v>
      </c>
      <c r="AC465" s="7">
        <v>0</v>
      </c>
      <c r="AD465" s="7">
        <v>0</v>
      </c>
      <c r="AE465" s="7">
        <v>0</v>
      </c>
      <c r="AF465" s="7">
        <v>0</v>
      </c>
      <c r="AG465" s="7">
        <v>0</v>
      </c>
      <c r="AH465" s="7">
        <v>0</v>
      </c>
      <c r="AI465" s="95">
        <v>0</v>
      </c>
      <c r="AJ465" s="7">
        <v>0</v>
      </c>
      <c r="AL465" s="17">
        <f t="shared" si="7"/>
        <v>289735</v>
      </c>
    </row>
    <row r="466" spans="1:38" x14ac:dyDescent="0.25">
      <c r="A466" s="7">
        <v>4213</v>
      </c>
      <c r="B466" s="7">
        <v>7</v>
      </c>
      <c r="C466" t="s">
        <v>772</v>
      </c>
      <c r="D466" s="7">
        <v>0</v>
      </c>
      <c r="E466" s="7">
        <v>0</v>
      </c>
      <c r="F466" s="7">
        <v>1109.2</v>
      </c>
      <c r="G466" s="87">
        <v>1132.0000000000002</v>
      </c>
      <c r="H466" s="7">
        <v>8080216</v>
      </c>
      <c r="I466" s="7">
        <v>0</v>
      </c>
      <c r="J466" s="7">
        <v>2906989</v>
      </c>
      <c r="K466" s="7">
        <v>112702</v>
      </c>
      <c r="L466" s="7">
        <v>0</v>
      </c>
      <c r="M466" s="7">
        <v>37981</v>
      </c>
      <c r="N466" s="7">
        <v>0</v>
      </c>
      <c r="O466" s="7">
        <v>256494</v>
      </c>
      <c r="P466" s="7">
        <v>130018</v>
      </c>
      <c r="Q466" s="7">
        <v>14716</v>
      </c>
      <c r="R466" s="7">
        <v>0</v>
      </c>
      <c r="S466" s="7">
        <v>0</v>
      </c>
      <c r="T466" s="7">
        <v>38488.000000000007</v>
      </c>
      <c r="U466" s="7">
        <v>0</v>
      </c>
      <c r="V466" s="7">
        <v>0</v>
      </c>
      <c r="W466" s="7">
        <v>0</v>
      </c>
      <c r="X466" s="7">
        <v>0</v>
      </c>
      <c r="Y466" s="7">
        <v>0</v>
      </c>
      <c r="Z466" s="7">
        <v>92093</v>
      </c>
      <c r="AA466" s="95">
        <v>0</v>
      </c>
      <c r="AB466" s="7">
        <v>11669697</v>
      </c>
      <c r="AC466" s="7">
        <v>0</v>
      </c>
      <c r="AD466" s="7">
        <v>0</v>
      </c>
      <c r="AE466" s="7">
        <v>0</v>
      </c>
      <c r="AF466" s="7">
        <v>0</v>
      </c>
      <c r="AG466" s="7">
        <v>0</v>
      </c>
      <c r="AH466" s="7">
        <v>0</v>
      </c>
      <c r="AI466" s="95">
        <v>0</v>
      </c>
      <c r="AJ466" s="7">
        <v>0</v>
      </c>
      <c r="AL466" s="17">
        <f t="shared" si="7"/>
        <v>3589481</v>
      </c>
    </row>
    <row r="467" spans="1:38" x14ac:dyDescent="0.25">
      <c r="A467" s="7">
        <v>4215</v>
      </c>
      <c r="B467" s="7">
        <v>7</v>
      </c>
      <c r="C467" t="s">
        <v>773</v>
      </c>
      <c r="D467" s="7">
        <v>0</v>
      </c>
      <c r="E467" s="7">
        <v>0</v>
      </c>
      <c r="F467" s="7">
        <v>399</v>
      </c>
      <c r="G467" s="87">
        <v>429.6</v>
      </c>
      <c r="H467" s="7">
        <v>3066485</v>
      </c>
      <c r="I467" s="7">
        <v>0</v>
      </c>
      <c r="J467" s="7">
        <v>1150827</v>
      </c>
      <c r="K467" s="7">
        <v>116388</v>
      </c>
      <c r="L467" s="7">
        <v>0</v>
      </c>
      <c r="M467" s="7">
        <v>14414</v>
      </c>
      <c r="N467" s="7">
        <v>0</v>
      </c>
      <c r="O467" s="7">
        <v>97341</v>
      </c>
      <c r="P467" s="7">
        <v>49342</v>
      </c>
      <c r="Q467" s="7">
        <v>5585</v>
      </c>
      <c r="R467" s="7">
        <v>0</v>
      </c>
      <c r="S467" s="7">
        <v>0</v>
      </c>
      <c r="T467" s="7">
        <v>30501.600000000002</v>
      </c>
      <c r="U467" s="7">
        <v>0</v>
      </c>
      <c r="V467" s="7">
        <v>0</v>
      </c>
      <c r="W467" s="7">
        <v>0</v>
      </c>
      <c r="X467" s="7">
        <v>0</v>
      </c>
      <c r="Y467" s="7">
        <v>0</v>
      </c>
      <c r="Z467" s="7">
        <v>31821</v>
      </c>
      <c r="AA467" s="95">
        <v>0</v>
      </c>
      <c r="AB467" s="7">
        <v>4562704.5999999996</v>
      </c>
      <c r="AC467" s="7">
        <v>0</v>
      </c>
      <c r="AD467" s="7">
        <v>0</v>
      </c>
      <c r="AE467" s="7">
        <v>0</v>
      </c>
      <c r="AF467" s="7">
        <v>0</v>
      </c>
      <c r="AG467" s="7">
        <v>0</v>
      </c>
      <c r="AH467" s="7">
        <v>0</v>
      </c>
      <c r="AI467" s="95">
        <v>0</v>
      </c>
      <c r="AJ467" s="7">
        <v>0</v>
      </c>
      <c r="AL467" s="17">
        <f t="shared" si="7"/>
        <v>1496219.5999999996</v>
      </c>
    </row>
    <row r="468" spans="1:38" x14ac:dyDescent="0.25">
      <c r="A468" s="7">
        <v>4217</v>
      </c>
      <c r="B468" s="7">
        <v>7</v>
      </c>
      <c r="C468" t="s">
        <v>774</v>
      </c>
      <c r="D468" s="7">
        <v>0</v>
      </c>
      <c r="E468" s="7">
        <v>0</v>
      </c>
      <c r="F468" s="7">
        <v>122</v>
      </c>
      <c r="G468" s="87">
        <v>146.39999999999998</v>
      </c>
      <c r="H468" s="7">
        <v>1045003</v>
      </c>
      <c r="I468" s="7">
        <v>0</v>
      </c>
      <c r="J468" s="7">
        <v>356775</v>
      </c>
      <c r="K468" s="7">
        <v>0</v>
      </c>
      <c r="L468" s="7">
        <v>0</v>
      </c>
      <c r="M468" s="7">
        <v>4912</v>
      </c>
      <c r="N468" s="7">
        <v>15003</v>
      </c>
      <c r="O468" s="7">
        <v>33172</v>
      </c>
      <c r="P468" s="7">
        <v>16815</v>
      </c>
      <c r="Q468" s="7">
        <v>1903</v>
      </c>
      <c r="R468" s="7">
        <v>0</v>
      </c>
      <c r="S468" s="7">
        <v>0</v>
      </c>
      <c r="T468" s="7">
        <v>22691.999999999996</v>
      </c>
      <c r="U468" s="7">
        <v>-62801</v>
      </c>
      <c r="V468" s="7">
        <v>0</v>
      </c>
      <c r="W468" s="7">
        <v>0</v>
      </c>
      <c r="X468" s="7">
        <v>0</v>
      </c>
      <c r="Y468" s="7">
        <v>64768</v>
      </c>
      <c r="Z468" s="7">
        <v>12244</v>
      </c>
      <c r="AA468" s="95">
        <v>0</v>
      </c>
      <c r="AB468" s="7">
        <v>1509587</v>
      </c>
      <c r="AC468" s="7">
        <v>0</v>
      </c>
      <c r="AD468" s="7">
        <v>0</v>
      </c>
      <c r="AE468" s="7">
        <v>0</v>
      </c>
      <c r="AF468" s="7">
        <v>0</v>
      </c>
      <c r="AG468" s="7">
        <v>0</v>
      </c>
      <c r="AH468" s="7">
        <v>0</v>
      </c>
      <c r="AI468" s="95">
        <v>0</v>
      </c>
      <c r="AJ468" s="7">
        <v>0</v>
      </c>
      <c r="AL468" s="17">
        <f t="shared" si="7"/>
        <v>464584</v>
      </c>
    </row>
    <row r="469" spans="1:38" x14ac:dyDescent="0.25">
      <c r="A469" s="7">
        <v>4218</v>
      </c>
      <c r="B469" s="7">
        <v>7</v>
      </c>
      <c r="C469" t="s">
        <v>775</v>
      </c>
      <c r="D469" s="7">
        <v>0</v>
      </c>
      <c r="E469" s="7">
        <v>0</v>
      </c>
      <c r="F469" s="7">
        <v>475</v>
      </c>
      <c r="G469" s="87">
        <v>560</v>
      </c>
      <c r="H469" s="7">
        <v>3997280</v>
      </c>
      <c r="I469" s="7">
        <v>0</v>
      </c>
      <c r="J469" s="7">
        <v>1054453</v>
      </c>
      <c r="K469" s="7">
        <v>15110</v>
      </c>
      <c r="L469" s="7">
        <v>0</v>
      </c>
      <c r="M469" s="7">
        <v>18789</v>
      </c>
      <c r="N469" s="7">
        <v>0</v>
      </c>
      <c r="O469" s="7">
        <v>126887</v>
      </c>
      <c r="P469" s="7">
        <v>64320</v>
      </c>
      <c r="Q469" s="7">
        <v>7280</v>
      </c>
      <c r="R469" s="7">
        <v>0</v>
      </c>
      <c r="S469" s="7">
        <v>0</v>
      </c>
      <c r="T469" s="7">
        <v>2800</v>
      </c>
      <c r="U469" s="7">
        <v>0</v>
      </c>
      <c r="V469" s="7">
        <v>0</v>
      </c>
      <c r="W469" s="7">
        <v>0</v>
      </c>
      <c r="X469" s="7">
        <v>0</v>
      </c>
      <c r="Y469" s="7">
        <v>0</v>
      </c>
      <c r="Z469" s="7">
        <v>43905</v>
      </c>
      <c r="AA469" s="95">
        <v>0</v>
      </c>
      <c r="AB469" s="7">
        <v>5330824</v>
      </c>
      <c r="AC469" s="7">
        <v>0</v>
      </c>
      <c r="AD469" s="7">
        <v>0</v>
      </c>
      <c r="AE469" s="7">
        <v>0</v>
      </c>
      <c r="AF469" s="7">
        <v>0</v>
      </c>
      <c r="AG469" s="7">
        <v>0</v>
      </c>
      <c r="AH469" s="7">
        <v>0</v>
      </c>
      <c r="AI469" s="95">
        <v>0</v>
      </c>
      <c r="AJ469" s="7">
        <v>0</v>
      </c>
      <c r="AL469" s="17">
        <f t="shared" si="7"/>
        <v>1333544</v>
      </c>
    </row>
    <row r="470" spans="1:38" x14ac:dyDescent="0.25">
      <c r="A470" s="7">
        <v>4219</v>
      </c>
      <c r="B470" s="7">
        <v>7</v>
      </c>
      <c r="C470" t="s">
        <v>776</v>
      </c>
      <c r="D470" s="7">
        <v>0</v>
      </c>
      <c r="E470" s="7">
        <v>0</v>
      </c>
      <c r="F470" s="7">
        <v>390</v>
      </c>
      <c r="G470" s="87">
        <v>404.40000000000003</v>
      </c>
      <c r="H470" s="7">
        <v>2886607</v>
      </c>
      <c r="I470" s="7">
        <v>0</v>
      </c>
      <c r="J470" s="7">
        <v>1130041</v>
      </c>
      <c r="K470" s="7">
        <v>145962</v>
      </c>
      <c r="L470" s="7">
        <v>0</v>
      </c>
      <c r="M470" s="7">
        <v>13568</v>
      </c>
      <c r="N470" s="7">
        <v>0</v>
      </c>
      <c r="O470" s="7">
        <v>91631</v>
      </c>
      <c r="P470" s="7">
        <v>46448</v>
      </c>
      <c r="Q470" s="7">
        <v>5257</v>
      </c>
      <c r="R470" s="7">
        <v>0</v>
      </c>
      <c r="S470" s="7">
        <v>0</v>
      </c>
      <c r="T470" s="7">
        <v>9301.2000000000007</v>
      </c>
      <c r="U470" s="7">
        <v>0</v>
      </c>
      <c r="V470" s="7">
        <v>0</v>
      </c>
      <c r="W470" s="7">
        <v>0</v>
      </c>
      <c r="X470" s="7">
        <v>0</v>
      </c>
      <c r="Y470" s="7">
        <v>0</v>
      </c>
      <c r="Z470" s="7">
        <v>29220</v>
      </c>
      <c r="AA470" s="95">
        <v>0</v>
      </c>
      <c r="AB470" s="7">
        <v>4358035.2</v>
      </c>
      <c r="AC470" s="7">
        <v>0</v>
      </c>
      <c r="AD470" s="7">
        <v>0</v>
      </c>
      <c r="AE470" s="7">
        <v>0</v>
      </c>
      <c r="AF470" s="7">
        <v>0</v>
      </c>
      <c r="AG470" s="7">
        <v>0</v>
      </c>
      <c r="AH470" s="7">
        <v>0</v>
      </c>
      <c r="AI470" s="95">
        <v>0</v>
      </c>
      <c r="AJ470" s="7">
        <v>0</v>
      </c>
      <c r="AL470" s="17">
        <f t="shared" si="7"/>
        <v>1471428.2000000002</v>
      </c>
    </row>
    <row r="471" spans="1:38" x14ac:dyDescent="0.25">
      <c r="A471" s="7">
        <v>4220</v>
      </c>
      <c r="B471" s="7">
        <v>7</v>
      </c>
      <c r="C471" t="s">
        <v>777</v>
      </c>
      <c r="D471" s="7">
        <v>0</v>
      </c>
      <c r="E471" s="7">
        <v>0</v>
      </c>
      <c r="F471" s="7">
        <v>310</v>
      </c>
      <c r="G471" s="87">
        <v>321.8</v>
      </c>
      <c r="H471" s="7">
        <v>2297008</v>
      </c>
      <c r="I471" s="7">
        <v>0</v>
      </c>
      <c r="J471" s="7">
        <v>133413</v>
      </c>
      <c r="K471" s="7">
        <v>62964</v>
      </c>
      <c r="L471" s="7">
        <v>0</v>
      </c>
      <c r="M471" s="7">
        <v>10797</v>
      </c>
      <c r="N471" s="7">
        <v>514</v>
      </c>
      <c r="O471" s="7">
        <v>72915</v>
      </c>
      <c r="P471" s="7">
        <v>36961</v>
      </c>
      <c r="Q471" s="7">
        <v>4183</v>
      </c>
      <c r="R471" s="7">
        <v>0</v>
      </c>
      <c r="S471" s="7">
        <v>0</v>
      </c>
      <c r="T471" s="7">
        <v>4505.2</v>
      </c>
      <c r="U471" s="7">
        <v>0</v>
      </c>
      <c r="V471" s="7">
        <v>0</v>
      </c>
      <c r="W471" s="7">
        <v>0</v>
      </c>
      <c r="X471" s="7">
        <v>0</v>
      </c>
      <c r="Y471" s="7">
        <v>0</v>
      </c>
      <c r="Z471" s="7">
        <v>17307</v>
      </c>
      <c r="AA471" s="95">
        <v>0</v>
      </c>
      <c r="AB471" s="7">
        <v>2640536.2000000002</v>
      </c>
      <c r="AC471" s="7">
        <v>0</v>
      </c>
      <c r="AD471" s="7">
        <v>0</v>
      </c>
      <c r="AE471" s="7">
        <v>0</v>
      </c>
      <c r="AF471" s="7">
        <v>0</v>
      </c>
      <c r="AG471" s="7">
        <v>0</v>
      </c>
      <c r="AH471" s="7">
        <v>0</v>
      </c>
      <c r="AI471" s="95">
        <v>0</v>
      </c>
      <c r="AJ471" s="7">
        <v>0</v>
      </c>
      <c r="AL471" s="17">
        <f t="shared" si="7"/>
        <v>343528.20000000019</v>
      </c>
    </row>
    <row r="472" spans="1:38" x14ac:dyDescent="0.25">
      <c r="A472" s="7">
        <v>4221</v>
      </c>
      <c r="B472" s="7">
        <v>7</v>
      </c>
      <c r="C472" t="s">
        <v>778</v>
      </c>
      <c r="D472" s="7">
        <v>0</v>
      </c>
      <c r="E472" s="7">
        <v>0</v>
      </c>
      <c r="F472" s="7">
        <v>251</v>
      </c>
      <c r="G472" s="87">
        <v>258.2</v>
      </c>
      <c r="H472" s="7">
        <v>1843032</v>
      </c>
      <c r="I472" s="7">
        <v>0</v>
      </c>
      <c r="J472" s="7">
        <v>217756</v>
      </c>
      <c r="K472" s="7">
        <v>16029</v>
      </c>
      <c r="L472" s="7">
        <v>0</v>
      </c>
      <c r="M472" s="7">
        <v>8663</v>
      </c>
      <c r="N472" s="7">
        <v>0</v>
      </c>
      <c r="O472" s="7">
        <v>58504</v>
      </c>
      <c r="P472" s="7">
        <v>29656</v>
      </c>
      <c r="Q472" s="7">
        <v>3357</v>
      </c>
      <c r="R472" s="7">
        <v>0</v>
      </c>
      <c r="S472" s="7">
        <v>0</v>
      </c>
      <c r="T472" s="7">
        <v>11102.6</v>
      </c>
      <c r="U472" s="7">
        <v>0</v>
      </c>
      <c r="V472" s="7">
        <v>0</v>
      </c>
      <c r="W472" s="7">
        <v>0</v>
      </c>
      <c r="X472" s="7">
        <v>0</v>
      </c>
      <c r="Y472" s="7">
        <v>0</v>
      </c>
      <c r="Z472" s="7">
        <v>12473</v>
      </c>
      <c r="AA472" s="95">
        <v>0</v>
      </c>
      <c r="AB472" s="7">
        <v>2200572.6</v>
      </c>
      <c r="AC472" s="7">
        <v>0</v>
      </c>
      <c r="AD472" s="7">
        <v>0</v>
      </c>
      <c r="AE472" s="7">
        <v>0</v>
      </c>
      <c r="AF472" s="7">
        <v>0</v>
      </c>
      <c r="AG472" s="7">
        <v>0</v>
      </c>
      <c r="AH472" s="7">
        <v>0</v>
      </c>
      <c r="AI472" s="95">
        <v>0</v>
      </c>
      <c r="AJ472" s="7">
        <v>0</v>
      </c>
      <c r="AL472" s="17">
        <f t="shared" si="7"/>
        <v>357540.60000000009</v>
      </c>
    </row>
    <row r="473" spans="1:38" x14ac:dyDescent="0.25">
      <c r="A473" s="7">
        <v>4223</v>
      </c>
      <c r="B473" s="7">
        <v>7</v>
      </c>
      <c r="C473" t="s">
        <v>779</v>
      </c>
      <c r="D473" s="7">
        <v>0</v>
      </c>
      <c r="E473" s="7">
        <v>0</v>
      </c>
      <c r="F473" s="7">
        <v>250</v>
      </c>
      <c r="G473" s="87">
        <v>250</v>
      </c>
      <c r="H473" s="7">
        <v>1784500</v>
      </c>
      <c r="I473" s="7">
        <v>0</v>
      </c>
      <c r="J473" s="7">
        <v>1016659</v>
      </c>
      <c r="K473" s="7">
        <v>174582</v>
      </c>
      <c r="L473" s="7">
        <v>0</v>
      </c>
      <c r="M473" s="7">
        <v>8388</v>
      </c>
      <c r="N473" s="7">
        <v>22179</v>
      </c>
      <c r="O473" s="7">
        <v>56646</v>
      </c>
      <c r="P473" s="7">
        <v>28714</v>
      </c>
      <c r="Q473" s="7">
        <v>3250</v>
      </c>
      <c r="R473" s="7">
        <v>0</v>
      </c>
      <c r="S473" s="7">
        <v>0</v>
      </c>
      <c r="T473" s="7">
        <v>23000</v>
      </c>
      <c r="U473" s="7">
        <v>-104008</v>
      </c>
      <c r="V473" s="7">
        <v>0</v>
      </c>
      <c r="W473" s="7">
        <v>0</v>
      </c>
      <c r="X473" s="7">
        <v>0</v>
      </c>
      <c r="Y473" s="7">
        <v>81159</v>
      </c>
      <c r="Z473" s="7">
        <v>25006</v>
      </c>
      <c r="AA473" s="95">
        <v>0</v>
      </c>
      <c r="AB473" s="7">
        <v>3118746</v>
      </c>
      <c r="AC473" s="7">
        <v>0</v>
      </c>
      <c r="AD473" s="7">
        <v>0</v>
      </c>
      <c r="AE473" s="7">
        <v>0</v>
      </c>
      <c r="AF473" s="7">
        <v>0</v>
      </c>
      <c r="AG473" s="7">
        <v>0</v>
      </c>
      <c r="AH473" s="7">
        <v>0</v>
      </c>
      <c r="AI473" s="95">
        <v>0</v>
      </c>
      <c r="AJ473" s="7">
        <v>0</v>
      </c>
      <c r="AL473" s="17">
        <f t="shared" si="7"/>
        <v>1334246</v>
      </c>
    </row>
    <row r="474" spans="1:38" x14ac:dyDescent="0.25">
      <c r="A474" s="7">
        <v>4224</v>
      </c>
      <c r="B474" s="7">
        <v>7</v>
      </c>
      <c r="C474" t="s">
        <v>780</v>
      </c>
      <c r="D474" s="7">
        <v>0</v>
      </c>
      <c r="E474" s="7">
        <v>0</v>
      </c>
      <c r="F474" s="7">
        <v>169</v>
      </c>
      <c r="G474" s="87">
        <v>176.4</v>
      </c>
      <c r="H474" s="7">
        <v>1259143</v>
      </c>
      <c r="I474" s="7">
        <v>0</v>
      </c>
      <c r="J474" s="7">
        <v>576359</v>
      </c>
      <c r="K474" s="7">
        <v>38160</v>
      </c>
      <c r="L474" s="7">
        <v>0</v>
      </c>
      <c r="M474" s="7">
        <v>5919</v>
      </c>
      <c r="N474" s="7">
        <v>28355</v>
      </c>
      <c r="O474" s="7">
        <v>39969</v>
      </c>
      <c r="P474" s="7">
        <v>20261</v>
      </c>
      <c r="Q474" s="7">
        <v>2293</v>
      </c>
      <c r="R474" s="7">
        <v>0</v>
      </c>
      <c r="S474" s="7">
        <v>0</v>
      </c>
      <c r="T474" s="7">
        <v>12348</v>
      </c>
      <c r="U474" s="7">
        <v>0</v>
      </c>
      <c r="V474" s="7">
        <v>0</v>
      </c>
      <c r="W474" s="7">
        <v>0</v>
      </c>
      <c r="X474" s="7">
        <v>0</v>
      </c>
      <c r="Y474" s="7">
        <v>37581</v>
      </c>
      <c r="Z474" s="7">
        <v>10734</v>
      </c>
      <c r="AA474" s="95">
        <v>0</v>
      </c>
      <c r="AB474" s="7">
        <v>2029422</v>
      </c>
      <c r="AC474" s="7">
        <v>0</v>
      </c>
      <c r="AD474" s="7">
        <v>0</v>
      </c>
      <c r="AE474" s="7">
        <v>0</v>
      </c>
      <c r="AF474" s="7">
        <v>0</v>
      </c>
      <c r="AG474" s="7">
        <v>0</v>
      </c>
      <c r="AH474" s="7">
        <v>0</v>
      </c>
      <c r="AI474" s="95">
        <v>0</v>
      </c>
      <c r="AJ474" s="7">
        <v>0</v>
      </c>
      <c r="AL474" s="17">
        <f t="shared" si="7"/>
        <v>770279</v>
      </c>
    </row>
    <row r="475" spans="1:38" x14ac:dyDescent="0.25">
      <c r="A475" s="7">
        <v>4225</v>
      </c>
      <c r="B475" s="7">
        <v>7</v>
      </c>
      <c r="C475" t="s">
        <v>781</v>
      </c>
      <c r="D475" s="7">
        <v>0</v>
      </c>
      <c r="E475" s="7">
        <v>0</v>
      </c>
      <c r="F475" s="7">
        <v>450</v>
      </c>
      <c r="G475" s="87">
        <v>470</v>
      </c>
      <c r="H475" s="7">
        <v>3354860</v>
      </c>
      <c r="I475" s="7">
        <v>0</v>
      </c>
      <c r="J475" s="7">
        <v>1791436</v>
      </c>
      <c r="K475" s="7">
        <v>333900</v>
      </c>
      <c r="L475" s="7">
        <v>0</v>
      </c>
      <c r="M475" s="7">
        <v>15769</v>
      </c>
      <c r="N475" s="7">
        <v>0</v>
      </c>
      <c r="O475" s="7">
        <v>106495</v>
      </c>
      <c r="P475" s="7">
        <v>53983</v>
      </c>
      <c r="Q475" s="7">
        <v>6110</v>
      </c>
      <c r="R475" s="7">
        <v>0</v>
      </c>
      <c r="S475" s="7">
        <v>0</v>
      </c>
      <c r="T475" s="7">
        <v>1880</v>
      </c>
      <c r="U475" s="7">
        <v>0</v>
      </c>
      <c r="V475" s="7">
        <v>0</v>
      </c>
      <c r="W475" s="7">
        <v>0</v>
      </c>
      <c r="X475" s="7">
        <v>0</v>
      </c>
      <c r="Y475" s="7">
        <v>0</v>
      </c>
      <c r="Z475" s="7">
        <v>32938</v>
      </c>
      <c r="AA475" s="95">
        <v>0</v>
      </c>
      <c r="AB475" s="7">
        <v>5697371</v>
      </c>
      <c r="AC475" s="7">
        <v>0</v>
      </c>
      <c r="AD475" s="7">
        <v>0</v>
      </c>
      <c r="AE475" s="7">
        <v>0</v>
      </c>
      <c r="AF475" s="7">
        <v>0</v>
      </c>
      <c r="AG475" s="7">
        <v>0</v>
      </c>
      <c r="AH475" s="7">
        <v>0</v>
      </c>
      <c r="AI475" s="95">
        <v>0</v>
      </c>
      <c r="AJ475" s="7">
        <v>0</v>
      </c>
      <c r="AL475" s="17">
        <f t="shared" si="7"/>
        <v>2342511</v>
      </c>
    </row>
    <row r="476" spans="1:38" x14ac:dyDescent="0.25">
      <c r="A476" s="7">
        <v>4226</v>
      </c>
      <c r="B476" s="7">
        <v>7</v>
      </c>
      <c r="C476" t="s">
        <v>782</v>
      </c>
      <c r="D476" s="7">
        <v>0</v>
      </c>
      <c r="E476" s="7">
        <v>0</v>
      </c>
      <c r="F476" s="7">
        <v>145</v>
      </c>
      <c r="G476" s="87">
        <v>145</v>
      </c>
      <c r="H476" s="7">
        <v>1035010</v>
      </c>
      <c r="I476" s="7">
        <v>0</v>
      </c>
      <c r="J476" s="7">
        <v>258826</v>
      </c>
      <c r="K476" s="7">
        <v>14844</v>
      </c>
      <c r="L476" s="7">
        <v>0</v>
      </c>
      <c r="M476" s="7">
        <v>4865</v>
      </c>
      <c r="N476" s="7">
        <v>0</v>
      </c>
      <c r="O476" s="7">
        <v>32855</v>
      </c>
      <c r="P476" s="7">
        <v>16654</v>
      </c>
      <c r="Q476" s="7">
        <v>1885</v>
      </c>
      <c r="R476" s="7">
        <v>0</v>
      </c>
      <c r="S476" s="7">
        <v>0</v>
      </c>
      <c r="T476" s="7">
        <v>3045</v>
      </c>
      <c r="U476" s="7">
        <v>0</v>
      </c>
      <c r="V476" s="7">
        <v>0</v>
      </c>
      <c r="W476" s="7">
        <v>0</v>
      </c>
      <c r="X476" s="7">
        <v>0</v>
      </c>
      <c r="Y476" s="7">
        <v>0</v>
      </c>
      <c r="Z476" s="7">
        <v>15758</v>
      </c>
      <c r="AA476" s="95">
        <v>0</v>
      </c>
      <c r="AB476" s="7">
        <v>1383742</v>
      </c>
      <c r="AC476" s="7">
        <v>0</v>
      </c>
      <c r="AD476" s="7">
        <v>0</v>
      </c>
      <c r="AE476" s="7">
        <v>0</v>
      </c>
      <c r="AF476" s="7">
        <v>0</v>
      </c>
      <c r="AG476" s="7">
        <v>0</v>
      </c>
      <c r="AH476" s="7">
        <v>0</v>
      </c>
      <c r="AI476" s="95">
        <v>0</v>
      </c>
      <c r="AJ476" s="7">
        <v>0</v>
      </c>
      <c r="AL476" s="17">
        <f t="shared" si="7"/>
        <v>348732</v>
      </c>
    </row>
    <row r="477" spans="1:38" x14ac:dyDescent="0.25">
      <c r="A477" s="7">
        <v>4227</v>
      </c>
      <c r="B477" s="7">
        <v>7</v>
      </c>
      <c r="C477" t="s">
        <v>783</v>
      </c>
      <c r="D477" s="7">
        <v>0</v>
      </c>
      <c r="E477" s="7">
        <v>0</v>
      </c>
      <c r="F477" s="7">
        <v>369</v>
      </c>
      <c r="G477" s="87">
        <v>384.20000000000005</v>
      </c>
      <c r="H477" s="7">
        <v>2742420</v>
      </c>
      <c r="I477" s="7">
        <v>0</v>
      </c>
      <c r="J477" s="7">
        <v>246165</v>
      </c>
      <c r="K477" s="7">
        <v>14086</v>
      </c>
      <c r="L477" s="7">
        <v>0</v>
      </c>
      <c r="M477" s="7">
        <v>12891</v>
      </c>
      <c r="N477" s="7">
        <v>44573</v>
      </c>
      <c r="O477" s="7">
        <v>87054</v>
      </c>
      <c r="P477" s="7">
        <v>44128</v>
      </c>
      <c r="Q477" s="7">
        <v>4995</v>
      </c>
      <c r="R477" s="7">
        <v>0</v>
      </c>
      <c r="S477" s="7">
        <v>0</v>
      </c>
      <c r="T477" s="7">
        <v>68771.8</v>
      </c>
      <c r="U477" s="7">
        <v>-169698</v>
      </c>
      <c r="V477" s="7">
        <v>0</v>
      </c>
      <c r="W477" s="7">
        <v>0</v>
      </c>
      <c r="X477" s="7">
        <v>0</v>
      </c>
      <c r="Y477" s="7">
        <v>0</v>
      </c>
      <c r="Z477" s="7">
        <v>23812</v>
      </c>
      <c r="AA477" s="95">
        <v>0</v>
      </c>
      <c r="AB477" s="7">
        <v>3116525.8</v>
      </c>
      <c r="AC477" s="7">
        <v>0</v>
      </c>
      <c r="AD477" s="7">
        <v>0</v>
      </c>
      <c r="AE477" s="7">
        <v>0</v>
      </c>
      <c r="AF477" s="7">
        <v>0</v>
      </c>
      <c r="AG477" s="7">
        <v>0</v>
      </c>
      <c r="AH477" s="7">
        <v>0</v>
      </c>
      <c r="AI477" s="95">
        <v>0</v>
      </c>
      <c r="AJ477" s="7">
        <v>0</v>
      </c>
      <c r="AL477" s="17">
        <f t="shared" si="7"/>
        <v>374105.79999999981</v>
      </c>
    </row>
    <row r="478" spans="1:38" x14ac:dyDescent="0.25">
      <c r="A478" s="7">
        <v>4228</v>
      </c>
      <c r="B478" s="7">
        <v>7</v>
      </c>
      <c r="C478" t="s">
        <v>784</v>
      </c>
      <c r="D478" s="7">
        <v>0</v>
      </c>
      <c r="E478" s="7">
        <v>0</v>
      </c>
      <c r="F478" s="7">
        <v>832</v>
      </c>
      <c r="G478" s="87">
        <v>861.2</v>
      </c>
      <c r="H478" s="7">
        <v>6147246</v>
      </c>
      <c r="I478" s="7">
        <v>0</v>
      </c>
      <c r="J478" s="7">
        <v>33322</v>
      </c>
      <c r="K478" s="7">
        <v>14145</v>
      </c>
      <c r="L478" s="7">
        <v>0</v>
      </c>
      <c r="M478" s="7">
        <v>28895</v>
      </c>
      <c r="N478" s="7">
        <v>0</v>
      </c>
      <c r="O478" s="7">
        <v>195134</v>
      </c>
      <c r="P478" s="7">
        <v>98915</v>
      </c>
      <c r="Q478" s="7">
        <v>11196</v>
      </c>
      <c r="R478" s="7">
        <v>0</v>
      </c>
      <c r="S478" s="7">
        <v>0</v>
      </c>
      <c r="T478" s="7">
        <v>57700.4</v>
      </c>
      <c r="U478" s="7">
        <v>0</v>
      </c>
      <c r="V478" s="7">
        <v>0</v>
      </c>
      <c r="W478" s="7">
        <v>0</v>
      </c>
      <c r="X478" s="7">
        <v>0</v>
      </c>
      <c r="Y478" s="7">
        <v>0</v>
      </c>
      <c r="Z478" s="7">
        <v>37500</v>
      </c>
      <c r="AA478" s="95">
        <v>0</v>
      </c>
      <c r="AB478" s="7">
        <v>6624053.4000000004</v>
      </c>
      <c r="AC478" s="7">
        <v>0</v>
      </c>
      <c r="AD478" s="7">
        <v>0</v>
      </c>
      <c r="AE478" s="7">
        <v>0</v>
      </c>
      <c r="AF478" s="7">
        <v>0</v>
      </c>
      <c r="AG478" s="7">
        <v>0</v>
      </c>
      <c r="AH478" s="7">
        <v>0</v>
      </c>
      <c r="AI478" s="95">
        <v>0</v>
      </c>
      <c r="AJ478" s="7">
        <v>0</v>
      </c>
      <c r="AL478" s="17">
        <f t="shared" si="7"/>
        <v>476807.40000000037</v>
      </c>
    </row>
    <row r="479" spans="1:38" x14ac:dyDescent="0.25">
      <c r="A479" s="7">
        <v>4229</v>
      </c>
      <c r="B479" s="7">
        <v>7</v>
      </c>
      <c r="C479" t="s">
        <v>2168</v>
      </c>
      <c r="D479" s="7">
        <v>0</v>
      </c>
      <c r="E479" s="7">
        <v>0</v>
      </c>
      <c r="F479" s="7">
        <v>105</v>
      </c>
      <c r="G479" s="87">
        <v>123</v>
      </c>
      <c r="H479" s="7">
        <v>877974</v>
      </c>
      <c r="I479" s="7">
        <v>0</v>
      </c>
      <c r="J479" s="7">
        <v>3779</v>
      </c>
      <c r="K479" s="7">
        <v>0</v>
      </c>
      <c r="L479" s="7">
        <v>0</v>
      </c>
      <c r="M479" s="7">
        <v>4127</v>
      </c>
      <c r="N479" s="7">
        <v>18456</v>
      </c>
      <c r="O479" s="7">
        <v>27870</v>
      </c>
      <c r="P479" s="7">
        <v>14127</v>
      </c>
      <c r="Q479" s="7">
        <v>1599</v>
      </c>
      <c r="R479" s="7">
        <v>0</v>
      </c>
      <c r="S479" s="7">
        <v>0</v>
      </c>
      <c r="T479" s="7">
        <v>10947</v>
      </c>
      <c r="U479" s="7">
        <v>0</v>
      </c>
      <c r="V479" s="7">
        <v>0</v>
      </c>
      <c r="W479" s="7">
        <v>0</v>
      </c>
      <c r="X479" s="7">
        <v>0</v>
      </c>
      <c r="Y479" s="7">
        <v>0</v>
      </c>
      <c r="Z479" s="7">
        <v>8499</v>
      </c>
      <c r="AA479" s="95">
        <v>0</v>
      </c>
      <c r="AB479" s="7">
        <v>966271</v>
      </c>
      <c r="AC479" s="7">
        <v>0</v>
      </c>
      <c r="AD479" s="7">
        <v>0</v>
      </c>
      <c r="AE479" s="7">
        <v>0</v>
      </c>
      <c r="AF479" s="7">
        <v>0</v>
      </c>
      <c r="AG479" s="7">
        <v>0</v>
      </c>
      <c r="AH479" s="7">
        <v>0</v>
      </c>
      <c r="AI479" s="95">
        <v>0</v>
      </c>
      <c r="AJ479" s="7">
        <v>0</v>
      </c>
      <c r="AL479" s="17">
        <f t="shared" si="7"/>
        <v>88297</v>
      </c>
    </row>
    <row r="480" spans="1:38" x14ac:dyDescent="0.25">
      <c r="A480" s="7">
        <v>4230</v>
      </c>
      <c r="B480" s="7">
        <v>7</v>
      </c>
      <c r="C480" t="s">
        <v>2169</v>
      </c>
      <c r="D480" s="7">
        <v>0</v>
      </c>
      <c r="E480" s="7">
        <v>0</v>
      </c>
      <c r="F480" s="7">
        <v>200</v>
      </c>
      <c r="G480" s="87">
        <v>200</v>
      </c>
      <c r="H480" s="7">
        <v>1427600</v>
      </c>
      <c r="I480" s="7">
        <v>0</v>
      </c>
      <c r="J480" s="7">
        <v>383987</v>
      </c>
      <c r="K480" s="7">
        <v>28620</v>
      </c>
      <c r="L480" s="7">
        <v>0</v>
      </c>
      <c r="M480" s="7">
        <v>6710</v>
      </c>
      <c r="N480" s="7">
        <v>0</v>
      </c>
      <c r="O480" s="7">
        <v>45317</v>
      </c>
      <c r="P480" s="7">
        <v>22971</v>
      </c>
      <c r="Q480" s="7">
        <v>2600</v>
      </c>
      <c r="R480" s="7">
        <v>0</v>
      </c>
      <c r="S480" s="7">
        <v>0</v>
      </c>
      <c r="T480" s="7">
        <v>9800</v>
      </c>
      <c r="U480" s="7">
        <v>0</v>
      </c>
      <c r="V480" s="7">
        <v>0</v>
      </c>
      <c r="W480" s="7">
        <v>0</v>
      </c>
      <c r="X480" s="7">
        <v>0</v>
      </c>
      <c r="Y480" s="7">
        <v>0</v>
      </c>
      <c r="Z480" s="7">
        <v>18333</v>
      </c>
      <c r="AA480" s="95">
        <v>0</v>
      </c>
      <c r="AB480" s="7">
        <v>1945938</v>
      </c>
      <c r="AC480" s="7">
        <v>0</v>
      </c>
      <c r="AD480" s="7">
        <v>0</v>
      </c>
      <c r="AE480" s="7">
        <v>0</v>
      </c>
      <c r="AF480" s="7">
        <v>0</v>
      </c>
      <c r="AG480" s="7">
        <v>0</v>
      </c>
      <c r="AH480" s="7">
        <v>0</v>
      </c>
      <c r="AI480" s="95">
        <v>0</v>
      </c>
      <c r="AJ480" s="7">
        <v>0</v>
      </c>
      <c r="AL480" s="17">
        <f t="shared" si="7"/>
        <v>518338</v>
      </c>
    </row>
    <row r="481" spans="1:38" x14ac:dyDescent="0.25">
      <c r="A481" s="7">
        <v>4231</v>
      </c>
      <c r="B481" s="7">
        <v>7</v>
      </c>
      <c r="C481" t="s">
        <v>787</v>
      </c>
      <c r="D481" s="7">
        <v>0</v>
      </c>
      <c r="E481" s="7">
        <v>0</v>
      </c>
      <c r="F481" s="7">
        <v>545</v>
      </c>
      <c r="G481" s="87">
        <v>599</v>
      </c>
      <c r="H481" s="7">
        <v>4275662</v>
      </c>
      <c r="I481" s="7">
        <v>0</v>
      </c>
      <c r="J481" s="7">
        <v>1298224</v>
      </c>
      <c r="K481" s="7">
        <v>162180</v>
      </c>
      <c r="L481" s="7">
        <v>0</v>
      </c>
      <c r="M481" s="7">
        <v>20097</v>
      </c>
      <c r="N481" s="7">
        <v>0</v>
      </c>
      <c r="O481" s="7">
        <v>135724</v>
      </c>
      <c r="P481" s="7">
        <v>68799</v>
      </c>
      <c r="Q481" s="7">
        <v>7787</v>
      </c>
      <c r="R481" s="7">
        <v>0</v>
      </c>
      <c r="S481" s="7">
        <v>0</v>
      </c>
      <c r="T481" s="7">
        <v>40133</v>
      </c>
      <c r="U481" s="7">
        <v>0</v>
      </c>
      <c r="V481" s="7">
        <v>0</v>
      </c>
      <c r="W481" s="7">
        <v>0</v>
      </c>
      <c r="X481" s="7">
        <v>0</v>
      </c>
      <c r="Y481" s="7">
        <v>0</v>
      </c>
      <c r="Z481" s="7">
        <v>38709</v>
      </c>
      <c r="AA481" s="95">
        <v>0</v>
      </c>
      <c r="AB481" s="7">
        <v>6047315</v>
      </c>
      <c r="AC481" s="7">
        <v>0</v>
      </c>
      <c r="AD481" s="7">
        <v>0</v>
      </c>
      <c r="AE481" s="7">
        <v>0</v>
      </c>
      <c r="AF481" s="7">
        <v>0</v>
      </c>
      <c r="AG481" s="7">
        <v>0</v>
      </c>
      <c r="AH481" s="7">
        <v>0</v>
      </c>
      <c r="AI481" s="95">
        <v>0</v>
      </c>
      <c r="AJ481" s="7">
        <v>0</v>
      </c>
      <c r="AL481" s="17">
        <f t="shared" si="7"/>
        <v>1771653</v>
      </c>
    </row>
    <row r="482" spans="1:38" x14ac:dyDescent="0.25">
      <c r="A482" s="7">
        <v>4232</v>
      </c>
      <c r="B482" s="7">
        <v>7</v>
      </c>
      <c r="C482" t="s">
        <v>788</v>
      </c>
      <c r="D482" s="7">
        <v>0</v>
      </c>
      <c r="E482" s="7">
        <v>0</v>
      </c>
      <c r="F482" s="7">
        <v>375</v>
      </c>
      <c r="G482" s="87">
        <v>385</v>
      </c>
      <c r="H482" s="7">
        <v>2748130</v>
      </c>
      <c r="I482" s="7">
        <v>0</v>
      </c>
      <c r="J482" s="7">
        <v>1247202</v>
      </c>
      <c r="K482" s="7">
        <v>53424</v>
      </c>
      <c r="L482" s="7">
        <v>0</v>
      </c>
      <c r="M482" s="7">
        <v>12917</v>
      </c>
      <c r="N482" s="7">
        <v>0</v>
      </c>
      <c r="O482" s="7">
        <v>87235</v>
      </c>
      <c r="P482" s="7">
        <v>44220</v>
      </c>
      <c r="Q482" s="7">
        <v>5005</v>
      </c>
      <c r="R482" s="7">
        <v>0</v>
      </c>
      <c r="S482" s="7">
        <v>0</v>
      </c>
      <c r="T482" s="7">
        <v>16170</v>
      </c>
      <c r="U482" s="7">
        <v>-128063</v>
      </c>
      <c r="V482" s="7">
        <v>0</v>
      </c>
      <c r="W482" s="7">
        <v>0</v>
      </c>
      <c r="X482" s="7">
        <v>0</v>
      </c>
      <c r="Y482" s="7">
        <v>0</v>
      </c>
      <c r="Z482" s="7">
        <v>13265</v>
      </c>
      <c r="AA482" s="95">
        <v>0</v>
      </c>
      <c r="AB482" s="7">
        <v>4099505</v>
      </c>
      <c r="AC482" s="7">
        <v>0</v>
      </c>
      <c r="AD482" s="7">
        <v>0</v>
      </c>
      <c r="AE482" s="7">
        <v>0</v>
      </c>
      <c r="AF482" s="7">
        <v>0</v>
      </c>
      <c r="AG482" s="7">
        <v>0</v>
      </c>
      <c r="AH482" s="7">
        <v>0</v>
      </c>
      <c r="AI482" s="95">
        <v>0</v>
      </c>
      <c r="AJ482" s="7">
        <v>0</v>
      </c>
      <c r="AL482" s="17">
        <f t="shared" si="7"/>
        <v>1351375</v>
      </c>
    </row>
    <row r="483" spans="1:38" x14ac:dyDescent="0.25">
      <c r="A483" s="7">
        <v>4233</v>
      </c>
      <c r="B483" s="7">
        <v>7</v>
      </c>
      <c r="C483" t="s">
        <v>789</v>
      </c>
      <c r="D483" s="7">
        <v>0</v>
      </c>
      <c r="E483" s="7">
        <v>0</v>
      </c>
      <c r="F483" s="7">
        <v>237</v>
      </c>
      <c r="G483" s="87">
        <v>248.2</v>
      </c>
      <c r="H483" s="7">
        <v>1771652</v>
      </c>
      <c r="I483" s="7">
        <v>0</v>
      </c>
      <c r="J483" s="7">
        <v>229410</v>
      </c>
      <c r="K483" s="7">
        <v>14089</v>
      </c>
      <c r="L483" s="7">
        <v>0</v>
      </c>
      <c r="M483" s="7">
        <v>8328</v>
      </c>
      <c r="N483" s="7">
        <v>4129</v>
      </c>
      <c r="O483" s="7">
        <v>56238</v>
      </c>
      <c r="P483" s="7">
        <v>28507</v>
      </c>
      <c r="Q483" s="7">
        <v>3227</v>
      </c>
      <c r="R483" s="7">
        <v>0</v>
      </c>
      <c r="S483" s="7">
        <v>0</v>
      </c>
      <c r="T483" s="7">
        <v>4964</v>
      </c>
      <c r="U483" s="7">
        <v>-86440</v>
      </c>
      <c r="V483" s="7">
        <v>0</v>
      </c>
      <c r="W483" s="7">
        <v>0</v>
      </c>
      <c r="X483" s="7">
        <v>0</v>
      </c>
      <c r="Y483" s="7">
        <v>0</v>
      </c>
      <c r="Z483" s="7">
        <v>15315</v>
      </c>
      <c r="AA483" s="95">
        <v>0</v>
      </c>
      <c r="AB483" s="7">
        <v>2049171</v>
      </c>
      <c r="AC483" s="7">
        <v>0</v>
      </c>
      <c r="AD483" s="7">
        <v>0</v>
      </c>
      <c r="AE483" s="7">
        <v>0</v>
      </c>
      <c r="AF483" s="7">
        <v>0</v>
      </c>
      <c r="AG483" s="7">
        <v>0</v>
      </c>
      <c r="AH483" s="7">
        <v>0</v>
      </c>
      <c r="AI483" s="95">
        <v>0</v>
      </c>
      <c r="AJ483" s="7">
        <v>0</v>
      </c>
      <c r="AL483" s="17">
        <f t="shared" si="7"/>
        <v>277519</v>
      </c>
    </row>
    <row r="484" spans="1:38" x14ac:dyDescent="0.25">
      <c r="A484" s="7">
        <v>4237</v>
      </c>
      <c r="B484" s="7">
        <v>7</v>
      </c>
      <c r="C484" t="s">
        <v>2170</v>
      </c>
      <c r="D484" s="7">
        <v>0</v>
      </c>
      <c r="E484" s="7">
        <v>0</v>
      </c>
      <c r="F484" s="7">
        <v>87</v>
      </c>
      <c r="G484" s="87">
        <v>103.39999999999998</v>
      </c>
      <c r="H484" s="7">
        <v>738069</v>
      </c>
      <c r="I484" s="7">
        <v>1501</v>
      </c>
      <c r="J484" s="7">
        <v>374161</v>
      </c>
      <c r="K484" s="7">
        <v>28620</v>
      </c>
      <c r="L484" s="7">
        <v>0</v>
      </c>
      <c r="M484" s="7">
        <v>3469</v>
      </c>
      <c r="N484" s="7">
        <v>0</v>
      </c>
      <c r="O484" s="7">
        <v>23429</v>
      </c>
      <c r="P484" s="7">
        <v>11876</v>
      </c>
      <c r="Q484" s="7">
        <v>1344</v>
      </c>
      <c r="R484" s="7">
        <v>0</v>
      </c>
      <c r="S484" s="7">
        <v>0</v>
      </c>
      <c r="T484" s="7">
        <v>4342.7999999999993</v>
      </c>
      <c r="U484" s="7">
        <v>0</v>
      </c>
      <c r="V484" s="7">
        <v>0</v>
      </c>
      <c r="W484" s="7">
        <v>0</v>
      </c>
      <c r="X484" s="7">
        <v>0</v>
      </c>
      <c r="Y484" s="7">
        <v>67166</v>
      </c>
      <c r="Z484" s="7">
        <v>7343</v>
      </c>
      <c r="AA484" s="95">
        <v>0</v>
      </c>
      <c r="AB484" s="7">
        <v>1261320.8</v>
      </c>
      <c r="AC484" s="7">
        <v>0</v>
      </c>
      <c r="AD484" s="7">
        <v>0</v>
      </c>
      <c r="AE484" s="7">
        <v>0</v>
      </c>
      <c r="AF484" s="7">
        <v>0</v>
      </c>
      <c r="AG484" s="7">
        <v>0</v>
      </c>
      <c r="AH484" s="7">
        <v>0</v>
      </c>
      <c r="AI484" s="95">
        <v>0</v>
      </c>
      <c r="AJ484" s="7">
        <v>0</v>
      </c>
      <c r="AL484" s="17">
        <f t="shared" si="7"/>
        <v>523251.80000000005</v>
      </c>
    </row>
    <row r="485" spans="1:38" x14ac:dyDescent="0.25">
      <c r="A485" s="7">
        <v>4238</v>
      </c>
      <c r="B485" s="7">
        <v>7</v>
      </c>
      <c r="C485" t="s">
        <v>791</v>
      </c>
      <c r="D485" s="7">
        <v>0</v>
      </c>
      <c r="E485" s="7">
        <v>0</v>
      </c>
      <c r="F485" s="7">
        <v>96</v>
      </c>
      <c r="G485" s="87">
        <v>113.6</v>
      </c>
      <c r="H485" s="7">
        <v>810877</v>
      </c>
      <c r="I485" s="7">
        <v>0</v>
      </c>
      <c r="J485" s="7">
        <v>86737</v>
      </c>
      <c r="K485" s="7">
        <v>0</v>
      </c>
      <c r="L485" s="7">
        <v>0</v>
      </c>
      <c r="M485" s="7">
        <v>3811</v>
      </c>
      <c r="N485" s="7">
        <v>4165</v>
      </c>
      <c r="O485" s="7">
        <v>25740</v>
      </c>
      <c r="P485" s="7">
        <v>13048</v>
      </c>
      <c r="Q485" s="7">
        <v>1477</v>
      </c>
      <c r="R485" s="7">
        <v>0</v>
      </c>
      <c r="S485" s="7">
        <v>0</v>
      </c>
      <c r="T485" s="7">
        <v>4884.8</v>
      </c>
      <c r="U485" s="7">
        <v>0</v>
      </c>
      <c r="V485" s="7">
        <v>0</v>
      </c>
      <c r="W485" s="7">
        <v>0</v>
      </c>
      <c r="X485" s="7">
        <v>0</v>
      </c>
      <c r="Y485" s="7">
        <v>0</v>
      </c>
      <c r="Z485" s="7">
        <v>10162</v>
      </c>
      <c r="AA485" s="95">
        <v>0</v>
      </c>
      <c r="AB485" s="7">
        <v>960651.8</v>
      </c>
      <c r="AC485" s="7">
        <v>0</v>
      </c>
      <c r="AD485" s="7">
        <v>0</v>
      </c>
      <c r="AE485" s="7">
        <v>0</v>
      </c>
      <c r="AF485" s="7">
        <v>0</v>
      </c>
      <c r="AG485" s="7">
        <v>0</v>
      </c>
      <c r="AH485" s="7">
        <v>0</v>
      </c>
      <c r="AI485" s="95">
        <v>0</v>
      </c>
      <c r="AJ485" s="7">
        <v>0</v>
      </c>
      <c r="AL485" s="17">
        <f t="shared" si="7"/>
        <v>149774.80000000005</v>
      </c>
    </row>
    <row r="486" spans="1:38" x14ac:dyDescent="0.25">
      <c r="A486" s="7">
        <v>4239</v>
      </c>
      <c r="B486" s="7">
        <v>7</v>
      </c>
      <c r="C486" t="s">
        <v>792</v>
      </c>
      <c r="D486" s="7">
        <v>0</v>
      </c>
      <c r="E486" s="7">
        <v>0</v>
      </c>
      <c r="F486" s="7">
        <v>236</v>
      </c>
      <c r="G486" s="87">
        <v>236</v>
      </c>
      <c r="H486" s="7">
        <v>1684568</v>
      </c>
      <c r="I486" s="7">
        <v>0</v>
      </c>
      <c r="J486" s="7">
        <v>506440</v>
      </c>
      <c r="K486" s="7">
        <v>157410</v>
      </c>
      <c r="L486" s="7">
        <v>0</v>
      </c>
      <c r="M486" s="7">
        <v>7918</v>
      </c>
      <c r="N486" s="7">
        <v>0</v>
      </c>
      <c r="O486" s="7">
        <v>53474</v>
      </c>
      <c r="P486" s="7">
        <v>27106</v>
      </c>
      <c r="Q486" s="7">
        <v>3068</v>
      </c>
      <c r="R486" s="7">
        <v>0</v>
      </c>
      <c r="S486" s="7">
        <v>0</v>
      </c>
      <c r="T486" s="7">
        <v>8024</v>
      </c>
      <c r="U486" s="7">
        <v>0</v>
      </c>
      <c r="V486" s="7">
        <v>0</v>
      </c>
      <c r="W486" s="7">
        <v>0</v>
      </c>
      <c r="X486" s="7">
        <v>0</v>
      </c>
      <c r="Y486" s="7">
        <v>0</v>
      </c>
      <c r="Z486" s="7">
        <v>13882</v>
      </c>
      <c r="AA486" s="95">
        <v>0</v>
      </c>
      <c r="AB486" s="7">
        <v>2461890</v>
      </c>
      <c r="AC486" s="7">
        <v>0</v>
      </c>
      <c r="AD486" s="7">
        <v>0</v>
      </c>
      <c r="AE486" s="7">
        <v>0</v>
      </c>
      <c r="AF486" s="7">
        <v>0</v>
      </c>
      <c r="AG486" s="7">
        <v>0</v>
      </c>
      <c r="AH486" s="7">
        <v>0</v>
      </c>
      <c r="AI486" s="95">
        <v>0</v>
      </c>
      <c r="AJ486" s="7">
        <v>0</v>
      </c>
      <c r="AL486" s="17">
        <f t="shared" si="7"/>
        <v>777322</v>
      </c>
    </row>
    <row r="487" spans="1:38" x14ac:dyDescent="0.25">
      <c r="A487" s="7">
        <v>4240</v>
      </c>
      <c r="B487" s="7">
        <v>7</v>
      </c>
      <c r="C487" t="s">
        <v>793</v>
      </c>
      <c r="D487" s="7">
        <v>0</v>
      </c>
      <c r="E487" s="7">
        <v>0</v>
      </c>
      <c r="F487" s="7">
        <v>380</v>
      </c>
      <c r="G487" s="87">
        <v>398</v>
      </c>
      <c r="H487" s="7">
        <v>2840924</v>
      </c>
      <c r="I487" s="7">
        <v>0</v>
      </c>
      <c r="J487" s="7">
        <v>1821671</v>
      </c>
      <c r="K487" s="7">
        <v>275706</v>
      </c>
      <c r="L487" s="7">
        <v>0</v>
      </c>
      <c r="M487" s="7">
        <v>13354</v>
      </c>
      <c r="N487" s="7">
        <v>0</v>
      </c>
      <c r="O487" s="7">
        <v>90181</v>
      </c>
      <c r="P487" s="7">
        <v>45713</v>
      </c>
      <c r="Q487" s="7">
        <v>5174</v>
      </c>
      <c r="R487" s="7">
        <v>0</v>
      </c>
      <c r="S487" s="7">
        <v>0</v>
      </c>
      <c r="T487" s="7">
        <v>20696</v>
      </c>
      <c r="U487" s="7">
        <v>0</v>
      </c>
      <c r="V487" s="7">
        <v>0</v>
      </c>
      <c r="W487" s="7">
        <v>0</v>
      </c>
      <c r="X487" s="7">
        <v>0</v>
      </c>
      <c r="Y487" s="7">
        <v>144328</v>
      </c>
      <c r="Z487" s="7">
        <v>32562</v>
      </c>
      <c r="AA487" s="95">
        <v>0</v>
      </c>
      <c r="AB487" s="7">
        <v>5290309</v>
      </c>
      <c r="AC487" s="7">
        <v>0</v>
      </c>
      <c r="AD487" s="7">
        <v>0</v>
      </c>
      <c r="AE487" s="7">
        <v>0</v>
      </c>
      <c r="AF487" s="7">
        <v>0</v>
      </c>
      <c r="AG487" s="7">
        <v>0</v>
      </c>
      <c r="AH487" s="7">
        <v>0</v>
      </c>
      <c r="AI487" s="95">
        <v>0</v>
      </c>
      <c r="AJ487" s="7">
        <v>0</v>
      </c>
      <c r="AL487" s="17">
        <f t="shared" si="7"/>
        <v>2449385</v>
      </c>
    </row>
    <row r="488" spans="1:38" x14ac:dyDescent="0.25">
      <c r="A488" s="7">
        <v>4243</v>
      </c>
      <c r="B488" s="7">
        <v>7</v>
      </c>
      <c r="C488" t="s">
        <v>794</v>
      </c>
      <c r="D488" s="7">
        <v>0</v>
      </c>
      <c r="E488" s="7">
        <v>0</v>
      </c>
      <c r="F488" s="7">
        <v>320</v>
      </c>
      <c r="G488" s="87">
        <v>326</v>
      </c>
      <c r="H488" s="7">
        <v>2326988</v>
      </c>
      <c r="I488" s="7">
        <v>0</v>
      </c>
      <c r="J488" s="7">
        <v>589145</v>
      </c>
      <c r="K488" s="7">
        <v>57240</v>
      </c>
      <c r="L488" s="7">
        <v>0</v>
      </c>
      <c r="M488" s="7">
        <v>10938</v>
      </c>
      <c r="N488" s="7">
        <v>0</v>
      </c>
      <c r="O488" s="7">
        <v>73867</v>
      </c>
      <c r="P488" s="7">
        <v>37443</v>
      </c>
      <c r="Q488" s="7">
        <v>4238</v>
      </c>
      <c r="R488" s="7">
        <v>0</v>
      </c>
      <c r="S488" s="7">
        <v>0</v>
      </c>
      <c r="T488" s="7">
        <v>17278</v>
      </c>
      <c r="U488" s="7">
        <v>-108438</v>
      </c>
      <c r="V488" s="7">
        <v>0</v>
      </c>
      <c r="W488" s="7">
        <v>0</v>
      </c>
      <c r="X488" s="7">
        <v>0</v>
      </c>
      <c r="Y488" s="7">
        <v>0</v>
      </c>
      <c r="Z488" s="7">
        <v>15785</v>
      </c>
      <c r="AA488" s="95">
        <v>0</v>
      </c>
      <c r="AB488" s="7">
        <v>3024484</v>
      </c>
      <c r="AC488" s="7">
        <v>0</v>
      </c>
      <c r="AD488" s="7">
        <v>0</v>
      </c>
      <c r="AE488" s="7">
        <v>0</v>
      </c>
      <c r="AF488" s="7">
        <v>0</v>
      </c>
      <c r="AG488" s="7">
        <v>0</v>
      </c>
      <c r="AH488" s="7">
        <v>0</v>
      </c>
      <c r="AI488" s="95">
        <v>0</v>
      </c>
      <c r="AJ488" s="7">
        <v>0</v>
      </c>
      <c r="AL488" s="17">
        <f t="shared" si="7"/>
        <v>697496</v>
      </c>
    </row>
    <row r="489" spans="1:38" x14ac:dyDescent="0.25">
      <c r="A489" s="7">
        <v>4244</v>
      </c>
      <c r="B489" s="7">
        <v>7</v>
      </c>
      <c r="C489" t="s">
        <v>795</v>
      </c>
      <c r="D489" s="7">
        <v>0</v>
      </c>
      <c r="E489" s="7">
        <v>0</v>
      </c>
      <c r="F489" s="7">
        <v>420</v>
      </c>
      <c r="G489" s="87">
        <v>456</v>
      </c>
      <c r="H489" s="7">
        <v>3254928</v>
      </c>
      <c r="I489" s="7">
        <v>0</v>
      </c>
      <c r="J489" s="7">
        <v>253472</v>
      </c>
      <c r="K489" s="7">
        <v>23770</v>
      </c>
      <c r="L489" s="7">
        <v>0</v>
      </c>
      <c r="M489" s="7">
        <v>15300</v>
      </c>
      <c r="N489" s="7">
        <v>0</v>
      </c>
      <c r="O489" s="7">
        <v>103322</v>
      </c>
      <c r="P489" s="7">
        <v>52375</v>
      </c>
      <c r="Q489" s="7">
        <v>5928</v>
      </c>
      <c r="R489" s="7">
        <v>0</v>
      </c>
      <c r="S489" s="7">
        <v>0</v>
      </c>
      <c r="T489" s="7">
        <v>25536</v>
      </c>
      <c r="U489" s="7">
        <v>-151680</v>
      </c>
      <c r="V489" s="7">
        <v>0</v>
      </c>
      <c r="W489" s="7">
        <v>0</v>
      </c>
      <c r="X489" s="7">
        <v>0</v>
      </c>
      <c r="Y489" s="7">
        <v>0</v>
      </c>
      <c r="Z489" s="7">
        <v>29355</v>
      </c>
      <c r="AA489" s="95">
        <v>0</v>
      </c>
      <c r="AB489" s="7">
        <v>3612306</v>
      </c>
      <c r="AC489" s="7">
        <v>0</v>
      </c>
      <c r="AD489" s="7">
        <v>0</v>
      </c>
      <c r="AE489" s="7">
        <v>0</v>
      </c>
      <c r="AF489" s="7">
        <v>0</v>
      </c>
      <c r="AG489" s="7">
        <v>0</v>
      </c>
      <c r="AH489" s="7">
        <v>0</v>
      </c>
      <c r="AI489" s="95">
        <v>0</v>
      </c>
      <c r="AJ489" s="7">
        <v>0</v>
      </c>
      <c r="AL489" s="17">
        <f t="shared" si="7"/>
        <v>357378</v>
      </c>
    </row>
    <row r="490" spans="1:38" x14ac:dyDescent="0.25">
      <c r="A490" s="7">
        <v>4250</v>
      </c>
      <c r="B490" s="7">
        <v>7</v>
      </c>
      <c r="C490" t="s">
        <v>796</v>
      </c>
      <c r="D490" s="7">
        <v>0</v>
      </c>
      <c r="E490" s="7">
        <v>0</v>
      </c>
      <c r="F490" s="7">
        <v>645</v>
      </c>
      <c r="G490" s="87">
        <v>672.4</v>
      </c>
      <c r="H490" s="7">
        <v>4799591</v>
      </c>
      <c r="I490" s="7">
        <v>0</v>
      </c>
      <c r="J490" s="7">
        <v>1383260</v>
      </c>
      <c r="K490" s="7">
        <v>238500</v>
      </c>
      <c r="L490" s="7">
        <v>0</v>
      </c>
      <c r="M490" s="7">
        <v>22560</v>
      </c>
      <c r="N490" s="7">
        <v>59654</v>
      </c>
      <c r="O490" s="7">
        <v>152355</v>
      </c>
      <c r="P490" s="7">
        <v>77230</v>
      </c>
      <c r="Q490" s="7">
        <v>8741</v>
      </c>
      <c r="R490" s="7">
        <v>0</v>
      </c>
      <c r="S490" s="7">
        <v>0</v>
      </c>
      <c r="T490" s="7">
        <v>62533.2</v>
      </c>
      <c r="U490" s="7">
        <v>-279738</v>
      </c>
      <c r="V490" s="7">
        <v>0</v>
      </c>
      <c r="W490" s="7">
        <v>0</v>
      </c>
      <c r="X490" s="7">
        <v>0</v>
      </c>
      <c r="Y490" s="7">
        <v>0</v>
      </c>
      <c r="Z490" s="7">
        <v>30370</v>
      </c>
      <c r="AA490" s="95">
        <v>0</v>
      </c>
      <c r="AB490" s="7">
        <v>6551479.2000000002</v>
      </c>
      <c r="AC490" s="7">
        <v>0</v>
      </c>
      <c r="AD490" s="7">
        <v>0</v>
      </c>
      <c r="AE490" s="7">
        <v>0</v>
      </c>
      <c r="AF490" s="7">
        <v>0</v>
      </c>
      <c r="AG490" s="7">
        <v>0</v>
      </c>
      <c r="AH490" s="7">
        <v>0</v>
      </c>
      <c r="AI490" s="95">
        <v>0</v>
      </c>
      <c r="AJ490" s="7">
        <v>0</v>
      </c>
      <c r="AL490" s="17">
        <f t="shared" si="7"/>
        <v>1751888.2000000002</v>
      </c>
    </row>
    <row r="491" spans="1:38" x14ac:dyDescent="0.25">
      <c r="A491" s="7">
        <v>4253</v>
      </c>
      <c r="B491" s="7">
        <v>7</v>
      </c>
      <c r="C491" t="s">
        <v>797</v>
      </c>
      <c r="D491" s="7">
        <v>0</v>
      </c>
      <c r="E491" s="7">
        <v>0</v>
      </c>
      <c r="F491" s="7">
        <v>187</v>
      </c>
      <c r="G491" s="87">
        <v>193.39999999999998</v>
      </c>
      <c r="H491" s="7">
        <v>1380489</v>
      </c>
      <c r="I491" s="7">
        <v>0</v>
      </c>
      <c r="J491" s="7">
        <v>122831</v>
      </c>
      <c r="K491" s="7">
        <v>14092</v>
      </c>
      <c r="L491" s="7">
        <v>0</v>
      </c>
      <c r="M491" s="7">
        <v>6489</v>
      </c>
      <c r="N491" s="7">
        <v>28877</v>
      </c>
      <c r="O491" s="7">
        <v>43821</v>
      </c>
      <c r="P491" s="7">
        <v>22213</v>
      </c>
      <c r="Q491" s="7">
        <v>2514</v>
      </c>
      <c r="R491" s="7">
        <v>0</v>
      </c>
      <c r="S491" s="7">
        <v>0</v>
      </c>
      <c r="T491" s="7">
        <v>14698.399999999998</v>
      </c>
      <c r="U491" s="7">
        <v>-91476</v>
      </c>
      <c r="V491" s="7">
        <v>0</v>
      </c>
      <c r="W491" s="7">
        <v>0</v>
      </c>
      <c r="X491" s="7">
        <v>0</v>
      </c>
      <c r="Y491" s="7">
        <v>0</v>
      </c>
      <c r="Z491" s="7">
        <v>6185</v>
      </c>
      <c r="AA491" s="95">
        <v>0</v>
      </c>
      <c r="AB491" s="7">
        <v>1549001.4</v>
      </c>
      <c r="AC491" s="7">
        <v>0</v>
      </c>
      <c r="AD491" s="7">
        <v>0</v>
      </c>
      <c r="AE491" s="7">
        <v>0</v>
      </c>
      <c r="AF491" s="7">
        <v>0</v>
      </c>
      <c r="AG491" s="7">
        <v>0</v>
      </c>
      <c r="AH491" s="7">
        <v>0</v>
      </c>
      <c r="AI491" s="95">
        <v>0</v>
      </c>
      <c r="AJ491" s="7">
        <v>0</v>
      </c>
      <c r="AL491" s="17">
        <f t="shared" si="7"/>
        <v>168512.39999999991</v>
      </c>
    </row>
    <row r="492" spans="1:38" x14ac:dyDescent="0.25">
      <c r="A492" s="7">
        <v>4254</v>
      </c>
      <c r="B492" s="7">
        <v>7</v>
      </c>
      <c r="C492" t="s">
        <v>798</v>
      </c>
      <c r="D492" s="7">
        <v>0</v>
      </c>
      <c r="E492" s="7">
        <v>0</v>
      </c>
      <c r="F492" s="7">
        <v>275</v>
      </c>
      <c r="G492" s="87">
        <v>275</v>
      </c>
      <c r="H492" s="7">
        <v>1962950</v>
      </c>
      <c r="I492" s="7">
        <v>0</v>
      </c>
      <c r="J492" s="7">
        <v>17511</v>
      </c>
      <c r="K492" s="7">
        <v>0</v>
      </c>
      <c r="L492" s="7">
        <v>0</v>
      </c>
      <c r="M492" s="7">
        <v>9227</v>
      </c>
      <c r="N492" s="7">
        <v>21646</v>
      </c>
      <c r="O492" s="7">
        <v>62311</v>
      </c>
      <c r="P492" s="7">
        <v>31586</v>
      </c>
      <c r="Q492" s="7">
        <v>3575</v>
      </c>
      <c r="R492" s="7">
        <v>0</v>
      </c>
      <c r="S492" s="7">
        <v>0</v>
      </c>
      <c r="T492" s="7">
        <v>1650</v>
      </c>
      <c r="U492" s="7">
        <v>0</v>
      </c>
      <c r="V492" s="7">
        <v>0</v>
      </c>
      <c r="W492" s="7">
        <v>0</v>
      </c>
      <c r="X492" s="7">
        <v>0</v>
      </c>
      <c r="Y492" s="7">
        <v>0</v>
      </c>
      <c r="Z492" s="7">
        <v>14718</v>
      </c>
      <c r="AA492" s="95">
        <v>0</v>
      </c>
      <c r="AB492" s="7">
        <v>2123876</v>
      </c>
      <c r="AC492" s="7">
        <v>0</v>
      </c>
      <c r="AD492" s="7">
        <v>0</v>
      </c>
      <c r="AE492" s="7">
        <v>0</v>
      </c>
      <c r="AF492" s="7">
        <v>0</v>
      </c>
      <c r="AG492" s="7">
        <v>0</v>
      </c>
      <c r="AH492" s="7">
        <v>0</v>
      </c>
      <c r="AI492" s="95">
        <v>0</v>
      </c>
      <c r="AJ492" s="7">
        <v>0</v>
      </c>
      <c r="AL492" s="17">
        <f t="shared" si="7"/>
        <v>160926</v>
      </c>
    </row>
    <row r="493" spans="1:38" x14ac:dyDescent="0.25">
      <c r="A493" s="7">
        <v>4255</v>
      </c>
      <c r="B493" s="7">
        <v>7</v>
      </c>
      <c r="C493" t="s">
        <v>799</v>
      </c>
      <c r="D493" s="7">
        <v>0</v>
      </c>
      <c r="E493" s="7">
        <v>0</v>
      </c>
      <c r="F493" s="7">
        <v>240</v>
      </c>
      <c r="G493" s="87">
        <v>240</v>
      </c>
      <c r="H493" s="7">
        <v>1713120</v>
      </c>
      <c r="I493" s="7">
        <v>0</v>
      </c>
      <c r="J493" s="7">
        <v>770998</v>
      </c>
      <c r="K493" s="7">
        <v>172674</v>
      </c>
      <c r="L493" s="7">
        <v>0</v>
      </c>
      <c r="M493" s="7">
        <v>8052</v>
      </c>
      <c r="N493" s="7">
        <v>0</v>
      </c>
      <c r="O493" s="7">
        <v>54380</v>
      </c>
      <c r="P493" s="7">
        <v>27566</v>
      </c>
      <c r="Q493" s="7">
        <v>3120</v>
      </c>
      <c r="R493" s="7">
        <v>0</v>
      </c>
      <c r="S493" s="7">
        <v>0</v>
      </c>
      <c r="T493" s="7">
        <v>720</v>
      </c>
      <c r="U493" s="7">
        <v>0</v>
      </c>
      <c r="V493" s="7">
        <v>0</v>
      </c>
      <c r="W493" s="7">
        <v>0</v>
      </c>
      <c r="X493" s="7">
        <v>0</v>
      </c>
      <c r="Y493" s="7">
        <v>0</v>
      </c>
      <c r="Z493" s="7">
        <v>16012</v>
      </c>
      <c r="AA493" s="95">
        <v>0</v>
      </c>
      <c r="AB493" s="7">
        <v>2766642</v>
      </c>
      <c r="AC493" s="7">
        <v>0</v>
      </c>
      <c r="AD493" s="7">
        <v>0</v>
      </c>
      <c r="AE493" s="7">
        <v>0</v>
      </c>
      <c r="AF493" s="7">
        <v>0</v>
      </c>
      <c r="AG493" s="7">
        <v>0</v>
      </c>
      <c r="AH493" s="7">
        <v>0</v>
      </c>
      <c r="AI493" s="95">
        <v>0</v>
      </c>
      <c r="AJ493" s="7">
        <v>0</v>
      </c>
      <c r="AL493" s="17">
        <f t="shared" si="7"/>
        <v>1053522</v>
      </c>
    </row>
    <row r="494" spans="1:38" x14ac:dyDescent="0.25">
      <c r="A494" s="7">
        <v>4258</v>
      </c>
      <c r="B494" s="7">
        <v>7</v>
      </c>
      <c r="C494" t="s">
        <v>800</v>
      </c>
      <c r="D494" s="7">
        <v>0</v>
      </c>
      <c r="E494" s="7">
        <v>0</v>
      </c>
      <c r="F494" s="7">
        <v>175</v>
      </c>
      <c r="G494" s="87">
        <v>180.4</v>
      </c>
      <c r="H494" s="7">
        <v>1287695</v>
      </c>
      <c r="I494" s="7">
        <v>0</v>
      </c>
      <c r="J494" s="7">
        <v>426505</v>
      </c>
      <c r="K494" s="7">
        <v>15086</v>
      </c>
      <c r="L494" s="7">
        <v>0</v>
      </c>
      <c r="M494" s="7">
        <v>6053</v>
      </c>
      <c r="N494" s="7">
        <v>0</v>
      </c>
      <c r="O494" s="7">
        <v>40876</v>
      </c>
      <c r="P494" s="7">
        <v>20720</v>
      </c>
      <c r="Q494" s="7">
        <v>2345</v>
      </c>
      <c r="R494" s="7">
        <v>0</v>
      </c>
      <c r="S494" s="7">
        <v>0</v>
      </c>
      <c r="T494" s="7">
        <v>11365.2</v>
      </c>
      <c r="U494" s="7">
        <v>0</v>
      </c>
      <c r="V494" s="7">
        <v>0</v>
      </c>
      <c r="W494" s="7">
        <v>0</v>
      </c>
      <c r="X494" s="7">
        <v>0</v>
      </c>
      <c r="Y494" s="7">
        <v>0</v>
      </c>
      <c r="Z494" s="7">
        <v>4566</v>
      </c>
      <c r="AA494" s="95">
        <v>0</v>
      </c>
      <c r="AB494" s="7">
        <v>1815211.2</v>
      </c>
      <c r="AC494" s="7">
        <v>0</v>
      </c>
      <c r="AD494" s="7">
        <v>0</v>
      </c>
      <c r="AE494" s="7">
        <v>0</v>
      </c>
      <c r="AF494" s="7">
        <v>0</v>
      </c>
      <c r="AG494" s="7">
        <v>0</v>
      </c>
      <c r="AH494" s="7">
        <v>0</v>
      </c>
      <c r="AI494" s="95">
        <v>0</v>
      </c>
      <c r="AJ494" s="7">
        <v>0</v>
      </c>
      <c r="AL494" s="17">
        <f t="shared" si="7"/>
        <v>527516.19999999995</v>
      </c>
    </row>
    <row r="495" spans="1:38" x14ac:dyDescent="0.25">
      <c r="A495" s="7">
        <v>4261</v>
      </c>
      <c r="B495" s="7">
        <v>7</v>
      </c>
      <c r="C495" t="s">
        <v>801</v>
      </c>
      <c r="D495" s="7">
        <v>0</v>
      </c>
      <c r="E495" s="7">
        <v>0</v>
      </c>
      <c r="F495" s="7">
        <v>203</v>
      </c>
      <c r="G495" s="87">
        <v>203</v>
      </c>
      <c r="H495" s="7">
        <v>1449014</v>
      </c>
      <c r="I495" s="7">
        <v>0</v>
      </c>
      <c r="J495" s="7">
        <v>789895</v>
      </c>
      <c r="K495" s="7">
        <v>190800</v>
      </c>
      <c r="L495" s="7">
        <v>0</v>
      </c>
      <c r="M495" s="7">
        <v>6811</v>
      </c>
      <c r="N495" s="7">
        <v>0</v>
      </c>
      <c r="O495" s="7">
        <v>45997</v>
      </c>
      <c r="P495" s="7">
        <v>23316</v>
      </c>
      <c r="Q495" s="7">
        <v>2639</v>
      </c>
      <c r="R495" s="7">
        <v>0</v>
      </c>
      <c r="S495" s="7">
        <v>0</v>
      </c>
      <c r="T495" s="7">
        <v>1421</v>
      </c>
      <c r="U495" s="7">
        <v>0</v>
      </c>
      <c r="V495" s="7">
        <v>0</v>
      </c>
      <c r="W495" s="7">
        <v>0</v>
      </c>
      <c r="X495" s="7">
        <v>0</v>
      </c>
      <c r="Y495" s="7">
        <v>133933</v>
      </c>
      <c r="Z495" s="7">
        <v>13792</v>
      </c>
      <c r="AA495" s="95">
        <v>0</v>
      </c>
      <c r="AB495" s="7">
        <v>2657618</v>
      </c>
      <c r="AC495" s="7">
        <v>0</v>
      </c>
      <c r="AD495" s="7">
        <v>0</v>
      </c>
      <c r="AE495" s="7">
        <v>0</v>
      </c>
      <c r="AF495" s="7">
        <v>0</v>
      </c>
      <c r="AG495" s="7">
        <v>0</v>
      </c>
      <c r="AH495" s="7">
        <v>0</v>
      </c>
      <c r="AI495" s="95">
        <v>0</v>
      </c>
      <c r="AJ495" s="7">
        <v>0</v>
      </c>
      <c r="AL495" s="17">
        <f t="shared" si="7"/>
        <v>1208604</v>
      </c>
    </row>
    <row r="496" spans="1:38" x14ac:dyDescent="0.25">
      <c r="A496" s="7">
        <v>4263</v>
      </c>
      <c r="B496" s="7">
        <v>7</v>
      </c>
      <c r="C496" t="s">
        <v>542</v>
      </c>
      <c r="D496" s="7">
        <v>0</v>
      </c>
      <c r="E496" s="7">
        <v>0</v>
      </c>
      <c r="F496" s="7">
        <v>80</v>
      </c>
      <c r="G496" s="87">
        <v>88</v>
      </c>
      <c r="H496" s="7">
        <v>628144</v>
      </c>
      <c r="I496" s="7">
        <v>0</v>
      </c>
      <c r="J496" s="7">
        <v>206796</v>
      </c>
      <c r="K496" s="7">
        <v>19080</v>
      </c>
      <c r="L496" s="7">
        <v>0</v>
      </c>
      <c r="M496" s="7">
        <v>2953</v>
      </c>
      <c r="N496" s="7">
        <v>0</v>
      </c>
      <c r="O496" s="7">
        <v>19939</v>
      </c>
      <c r="P496" s="7">
        <v>10107</v>
      </c>
      <c r="Q496" s="7">
        <v>1144</v>
      </c>
      <c r="R496" s="7">
        <v>0</v>
      </c>
      <c r="S496" s="7">
        <v>0</v>
      </c>
      <c r="T496" s="7">
        <v>4400</v>
      </c>
      <c r="U496" s="7">
        <v>0</v>
      </c>
      <c r="V496" s="7">
        <v>0</v>
      </c>
      <c r="W496" s="7">
        <v>0</v>
      </c>
      <c r="X496" s="7">
        <v>0</v>
      </c>
      <c r="Y496" s="7">
        <v>0</v>
      </c>
      <c r="Z496" s="7">
        <v>3242</v>
      </c>
      <c r="AA496" s="95">
        <v>0</v>
      </c>
      <c r="AB496" s="7">
        <v>895805</v>
      </c>
      <c r="AC496" s="7">
        <v>0</v>
      </c>
      <c r="AD496" s="7">
        <v>0</v>
      </c>
      <c r="AE496" s="7">
        <v>0</v>
      </c>
      <c r="AF496" s="7">
        <v>0</v>
      </c>
      <c r="AG496" s="7">
        <v>0</v>
      </c>
      <c r="AH496" s="7">
        <v>0</v>
      </c>
      <c r="AI496" s="95">
        <v>0</v>
      </c>
      <c r="AJ496" s="7">
        <v>0</v>
      </c>
      <c r="AL496" s="17">
        <f t="shared" si="7"/>
        <v>267661</v>
      </c>
    </row>
    <row r="497" spans="1:38" x14ac:dyDescent="0.25">
      <c r="A497" s="7">
        <v>4264</v>
      </c>
      <c r="B497" s="7">
        <v>7</v>
      </c>
      <c r="C497" t="s">
        <v>802</v>
      </c>
      <c r="D497" s="7">
        <v>0</v>
      </c>
      <c r="E497" s="7">
        <v>0</v>
      </c>
      <c r="F497" s="7">
        <v>240</v>
      </c>
      <c r="G497" s="87">
        <v>240</v>
      </c>
      <c r="H497" s="7">
        <v>1713120</v>
      </c>
      <c r="I497" s="7">
        <v>0</v>
      </c>
      <c r="J497" s="7">
        <v>668954</v>
      </c>
      <c r="K497" s="7">
        <v>162180</v>
      </c>
      <c r="L497" s="7">
        <v>0</v>
      </c>
      <c r="M497" s="7">
        <v>8052</v>
      </c>
      <c r="N497" s="7">
        <v>0</v>
      </c>
      <c r="O497" s="7">
        <v>54380</v>
      </c>
      <c r="P497" s="7">
        <v>27566</v>
      </c>
      <c r="Q497" s="7">
        <v>3120</v>
      </c>
      <c r="R497" s="7">
        <v>0</v>
      </c>
      <c r="S497" s="7">
        <v>0</v>
      </c>
      <c r="T497" s="7">
        <v>9120</v>
      </c>
      <c r="U497" s="7">
        <v>0</v>
      </c>
      <c r="V497" s="7">
        <v>0</v>
      </c>
      <c r="W497" s="7">
        <v>0</v>
      </c>
      <c r="X497" s="7">
        <v>0</v>
      </c>
      <c r="Y497" s="7">
        <v>11994</v>
      </c>
      <c r="Z497" s="7">
        <v>14546</v>
      </c>
      <c r="AA497" s="95">
        <v>0</v>
      </c>
      <c r="AB497" s="7">
        <v>2673032</v>
      </c>
      <c r="AC497" s="7">
        <v>0</v>
      </c>
      <c r="AD497" s="7">
        <v>0</v>
      </c>
      <c r="AE497" s="7">
        <v>0</v>
      </c>
      <c r="AF497" s="7">
        <v>0</v>
      </c>
      <c r="AG497" s="7">
        <v>0</v>
      </c>
      <c r="AH497" s="7">
        <v>0</v>
      </c>
      <c r="AI497" s="95">
        <v>0</v>
      </c>
      <c r="AJ497" s="7">
        <v>0</v>
      </c>
      <c r="AL497" s="17">
        <f t="shared" si="7"/>
        <v>959912</v>
      </c>
    </row>
    <row r="498" spans="1:38" x14ac:dyDescent="0.25">
      <c r="A498" s="7">
        <v>4265</v>
      </c>
      <c r="B498" s="7">
        <v>7</v>
      </c>
      <c r="C498" t="s">
        <v>544</v>
      </c>
      <c r="D498" s="7">
        <v>0</v>
      </c>
      <c r="E498" s="7">
        <v>0</v>
      </c>
      <c r="F498" s="7">
        <v>50</v>
      </c>
      <c r="G498" s="87">
        <v>50</v>
      </c>
      <c r="H498" s="7">
        <v>356900</v>
      </c>
      <c r="I498" s="7">
        <v>0</v>
      </c>
      <c r="J498" s="7">
        <v>39054</v>
      </c>
      <c r="K498" s="7">
        <v>14123</v>
      </c>
      <c r="L498" s="7">
        <v>0</v>
      </c>
      <c r="M498" s="7">
        <v>1678</v>
      </c>
      <c r="N498" s="7">
        <v>0</v>
      </c>
      <c r="O498" s="7">
        <v>11329</v>
      </c>
      <c r="P498" s="7">
        <v>5743</v>
      </c>
      <c r="Q498" s="7">
        <v>650</v>
      </c>
      <c r="R498" s="7">
        <v>0</v>
      </c>
      <c r="S498" s="7">
        <v>0</v>
      </c>
      <c r="T498" s="7">
        <v>1200</v>
      </c>
      <c r="U498" s="7">
        <v>0</v>
      </c>
      <c r="V498" s="7">
        <v>0</v>
      </c>
      <c r="W498" s="7">
        <v>0</v>
      </c>
      <c r="X498" s="7">
        <v>0</v>
      </c>
      <c r="Y498" s="7">
        <v>0</v>
      </c>
      <c r="Z498" s="7">
        <v>14959</v>
      </c>
      <c r="AA498" s="95">
        <v>0</v>
      </c>
      <c r="AB498" s="7">
        <v>445636</v>
      </c>
      <c r="AC498" s="7">
        <v>0</v>
      </c>
      <c r="AD498" s="7">
        <v>0</v>
      </c>
      <c r="AE498" s="7">
        <v>0</v>
      </c>
      <c r="AF498" s="7">
        <v>0</v>
      </c>
      <c r="AG498" s="7">
        <v>0</v>
      </c>
      <c r="AH498" s="7">
        <v>0</v>
      </c>
      <c r="AI498" s="95">
        <v>0</v>
      </c>
      <c r="AJ498" s="7">
        <v>0</v>
      </c>
      <c r="AL498" s="17">
        <f t="shared" si="7"/>
        <v>88736</v>
      </c>
    </row>
    <row r="499" spans="1:38" x14ac:dyDescent="0.25">
      <c r="A499" s="7">
        <v>4266</v>
      </c>
      <c r="B499" s="7">
        <v>7</v>
      </c>
      <c r="C499" t="s">
        <v>545</v>
      </c>
      <c r="D499" s="7">
        <v>0</v>
      </c>
      <c r="E499" s="7">
        <v>0</v>
      </c>
      <c r="F499" s="7">
        <v>157</v>
      </c>
      <c r="G499" s="87">
        <v>157</v>
      </c>
      <c r="H499" s="7">
        <v>1120666</v>
      </c>
      <c r="I499" s="7">
        <v>0</v>
      </c>
      <c r="J499" s="7">
        <v>38991</v>
      </c>
      <c r="K499" s="7">
        <v>14205</v>
      </c>
      <c r="L499" s="7">
        <v>0</v>
      </c>
      <c r="M499" s="7">
        <v>5268</v>
      </c>
      <c r="N499" s="7">
        <v>5835</v>
      </c>
      <c r="O499" s="7">
        <v>35574</v>
      </c>
      <c r="P499" s="7">
        <v>18032</v>
      </c>
      <c r="Q499" s="7">
        <v>2041</v>
      </c>
      <c r="R499" s="7">
        <v>0</v>
      </c>
      <c r="S499" s="7">
        <v>0</v>
      </c>
      <c r="T499" s="7">
        <v>15229</v>
      </c>
      <c r="U499" s="7">
        <v>-57708</v>
      </c>
      <c r="V499" s="7">
        <v>0</v>
      </c>
      <c r="W499" s="7">
        <v>0</v>
      </c>
      <c r="X499" s="7">
        <v>0</v>
      </c>
      <c r="Y499" s="7">
        <v>1999</v>
      </c>
      <c r="Z499" s="7">
        <v>5662</v>
      </c>
      <c r="AA499" s="95">
        <v>0</v>
      </c>
      <c r="AB499" s="7">
        <v>1205444</v>
      </c>
      <c r="AC499" s="7">
        <v>0</v>
      </c>
      <c r="AD499" s="7">
        <v>0</v>
      </c>
      <c r="AE499" s="7">
        <v>0</v>
      </c>
      <c r="AF499" s="7">
        <v>0</v>
      </c>
      <c r="AG499" s="7">
        <v>0</v>
      </c>
      <c r="AH499" s="7">
        <v>0</v>
      </c>
      <c r="AI499" s="95">
        <v>0</v>
      </c>
      <c r="AJ499" s="7">
        <v>0</v>
      </c>
      <c r="AL499" s="17">
        <f t="shared" si="7"/>
        <v>84778</v>
      </c>
    </row>
    <row r="500" spans="1:38" x14ac:dyDescent="0.25">
      <c r="A500" s="7">
        <v>4267</v>
      </c>
      <c r="B500" s="7">
        <v>7</v>
      </c>
      <c r="C500" t="s">
        <v>546</v>
      </c>
      <c r="D500" s="7">
        <v>0</v>
      </c>
      <c r="E500" s="7">
        <v>0</v>
      </c>
      <c r="F500" s="7">
        <v>80</v>
      </c>
      <c r="G500" s="87">
        <v>80</v>
      </c>
      <c r="H500" s="7">
        <v>571040</v>
      </c>
      <c r="I500" s="7">
        <v>0</v>
      </c>
      <c r="J500" s="7">
        <v>262668</v>
      </c>
      <c r="K500" s="7">
        <v>38160</v>
      </c>
      <c r="L500" s="7">
        <v>0</v>
      </c>
      <c r="M500" s="7">
        <v>2684</v>
      </c>
      <c r="N500" s="7">
        <v>0</v>
      </c>
      <c r="O500" s="7">
        <v>18127</v>
      </c>
      <c r="P500" s="7">
        <v>9189</v>
      </c>
      <c r="Q500" s="7">
        <v>1040</v>
      </c>
      <c r="R500" s="7">
        <v>0</v>
      </c>
      <c r="S500" s="7">
        <v>0</v>
      </c>
      <c r="T500" s="7">
        <v>560</v>
      </c>
      <c r="U500" s="7">
        <v>0</v>
      </c>
      <c r="V500" s="7">
        <v>0</v>
      </c>
      <c r="W500" s="7">
        <v>0</v>
      </c>
      <c r="X500" s="7">
        <v>0</v>
      </c>
      <c r="Y500" s="7">
        <v>31984</v>
      </c>
      <c r="Z500" s="7">
        <v>8075</v>
      </c>
      <c r="AA500" s="95">
        <v>0</v>
      </c>
      <c r="AB500" s="7">
        <v>943527</v>
      </c>
      <c r="AC500" s="7">
        <v>0</v>
      </c>
      <c r="AD500" s="7">
        <v>0</v>
      </c>
      <c r="AE500" s="7">
        <v>0</v>
      </c>
      <c r="AF500" s="7">
        <v>0</v>
      </c>
      <c r="AG500" s="7">
        <v>0</v>
      </c>
      <c r="AH500" s="7">
        <v>0</v>
      </c>
      <c r="AI500" s="95">
        <v>0</v>
      </c>
      <c r="AJ500" s="7">
        <v>0</v>
      </c>
      <c r="AL500" s="17">
        <f t="shared" si="7"/>
        <v>372487</v>
      </c>
    </row>
    <row r="501" spans="1:38" x14ac:dyDescent="0.25">
      <c r="A501" s="7">
        <v>4268</v>
      </c>
      <c r="B501" s="7">
        <v>7</v>
      </c>
      <c r="C501" t="s">
        <v>804</v>
      </c>
      <c r="D501" s="7">
        <v>0</v>
      </c>
      <c r="E501" s="7">
        <v>0</v>
      </c>
      <c r="F501" s="7">
        <v>340</v>
      </c>
      <c r="G501" s="87">
        <v>340</v>
      </c>
      <c r="H501" s="7">
        <v>2426920</v>
      </c>
      <c r="I501" s="7">
        <v>0</v>
      </c>
      <c r="J501" s="7">
        <v>55998</v>
      </c>
      <c r="K501" s="7">
        <v>14854</v>
      </c>
      <c r="L501" s="7">
        <v>0</v>
      </c>
      <c r="M501" s="7">
        <v>11408</v>
      </c>
      <c r="N501" s="7">
        <v>11410</v>
      </c>
      <c r="O501" s="7">
        <v>77039</v>
      </c>
      <c r="P501" s="7">
        <v>39051</v>
      </c>
      <c r="Q501" s="7">
        <v>4420</v>
      </c>
      <c r="R501" s="7">
        <v>0</v>
      </c>
      <c r="S501" s="7">
        <v>0</v>
      </c>
      <c r="T501" s="7">
        <v>35020</v>
      </c>
      <c r="U501" s="7">
        <v>0</v>
      </c>
      <c r="V501" s="7">
        <v>0</v>
      </c>
      <c r="W501" s="7">
        <v>0</v>
      </c>
      <c r="X501" s="7">
        <v>0</v>
      </c>
      <c r="Y501" s="7">
        <v>0</v>
      </c>
      <c r="Z501" s="7">
        <v>12113</v>
      </c>
      <c r="AA501" s="95">
        <v>0</v>
      </c>
      <c r="AB501" s="7">
        <v>2687549</v>
      </c>
      <c r="AC501" s="7">
        <v>0</v>
      </c>
      <c r="AD501" s="7">
        <v>0</v>
      </c>
      <c r="AE501" s="7">
        <v>0</v>
      </c>
      <c r="AF501" s="7">
        <v>0</v>
      </c>
      <c r="AG501" s="7">
        <v>0</v>
      </c>
      <c r="AH501" s="7">
        <v>0</v>
      </c>
      <c r="AI501" s="95">
        <v>0</v>
      </c>
      <c r="AJ501" s="7">
        <v>0</v>
      </c>
      <c r="AL501" s="17">
        <f t="shared" si="7"/>
        <v>260629</v>
      </c>
    </row>
    <row r="502" spans="1:38" x14ac:dyDescent="0.25">
      <c r="A502" s="7">
        <v>4269</v>
      </c>
      <c r="B502" s="7">
        <v>7</v>
      </c>
      <c r="C502" t="s">
        <v>548</v>
      </c>
      <c r="D502" s="7">
        <v>0</v>
      </c>
      <c r="E502" s="7">
        <v>0</v>
      </c>
      <c r="F502" s="7">
        <v>130</v>
      </c>
      <c r="G502" s="87">
        <v>130</v>
      </c>
      <c r="H502" s="7">
        <v>927940</v>
      </c>
      <c r="I502" s="7">
        <v>0</v>
      </c>
      <c r="J502" s="7">
        <v>574469</v>
      </c>
      <c r="K502" s="7">
        <v>124020</v>
      </c>
      <c r="L502" s="7">
        <v>0</v>
      </c>
      <c r="M502" s="7">
        <v>4362</v>
      </c>
      <c r="N502" s="7">
        <v>0</v>
      </c>
      <c r="O502" s="7">
        <v>29456</v>
      </c>
      <c r="P502" s="7">
        <v>14931</v>
      </c>
      <c r="Q502" s="7">
        <v>1690</v>
      </c>
      <c r="R502" s="7">
        <v>0</v>
      </c>
      <c r="S502" s="7">
        <v>0</v>
      </c>
      <c r="T502" s="7">
        <v>6500</v>
      </c>
      <c r="U502" s="7">
        <v>0</v>
      </c>
      <c r="V502" s="7">
        <v>0</v>
      </c>
      <c r="W502" s="7">
        <v>0</v>
      </c>
      <c r="X502" s="7">
        <v>0</v>
      </c>
      <c r="Y502" s="7">
        <v>31984</v>
      </c>
      <c r="Z502" s="7">
        <v>8213</v>
      </c>
      <c r="AA502" s="95">
        <v>0</v>
      </c>
      <c r="AB502" s="7">
        <v>1723565</v>
      </c>
      <c r="AC502" s="7">
        <v>0</v>
      </c>
      <c r="AD502" s="7">
        <v>0</v>
      </c>
      <c r="AE502" s="7">
        <v>0</v>
      </c>
      <c r="AF502" s="7">
        <v>0</v>
      </c>
      <c r="AG502" s="7">
        <v>0</v>
      </c>
      <c r="AH502" s="7">
        <v>0</v>
      </c>
      <c r="AI502" s="95">
        <v>0</v>
      </c>
      <c r="AJ502" s="7">
        <v>0</v>
      </c>
      <c r="AL502" s="17">
        <f t="shared" si="7"/>
        <v>795625</v>
      </c>
    </row>
    <row r="503" spans="1:38" x14ac:dyDescent="0.25">
      <c r="A503" s="7">
        <v>4270</v>
      </c>
      <c r="B503" s="7">
        <v>7</v>
      </c>
      <c r="D503" s="7">
        <v>0</v>
      </c>
      <c r="E503" s="7">
        <v>0</v>
      </c>
      <c r="F503" s="7">
        <v>84</v>
      </c>
      <c r="G503" s="87">
        <v>84</v>
      </c>
      <c r="H503" s="7">
        <v>599592</v>
      </c>
      <c r="I503" s="7">
        <v>0</v>
      </c>
      <c r="J503" s="7">
        <v>190860</v>
      </c>
      <c r="K503" s="7">
        <v>56133</v>
      </c>
      <c r="L503" s="7">
        <v>0</v>
      </c>
      <c r="M503" s="7">
        <v>2818</v>
      </c>
      <c r="N503" s="7">
        <v>0</v>
      </c>
      <c r="O503" s="7">
        <v>19033</v>
      </c>
      <c r="P503" s="7">
        <v>9648</v>
      </c>
      <c r="Q503" s="7">
        <v>1092</v>
      </c>
      <c r="R503" s="7">
        <v>0</v>
      </c>
      <c r="S503" s="7">
        <v>0</v>
      </c>
      <c r="T503" s="7">
        <v>2604</v>
      </c>
      <c r="U503" s="7">
        <v>0</v>
      </c>
      <c r="V503" s="7">
        <v>0</v>
      </c>
      <c r="W503" s="7">
        <v>0</v>
      </c>
      <c r="X503" s="7">
        <v>0</v>
      </c>
      <c r="Y503" s="7">
        <v>0</v>
      </c>
      <c r="Z503" s="7">
        <v>1586</v>
      </c>
      <c r="AA503" s="95">
        <v>0</v>
      </c>
      <c r="AB503" s="7">
        <v>883366</v>
      </c>
      <c r="AC503" s="7">
        <v>0</v>
      </c>
      <c r="AD503" s="7">
        <v>0</v>
      </c>
      <c r="AE503" s="7">
        <v>0</v>
      </c>
      <c r="AF503" s="7">
        <v>0</v>
      </c>
      <c r="AG503" s="7">
        <v>0</v>
      </c>
      <c r="AH503" s="7">
        <v>0</v>
      </c>
      <c r="AI503" s="95">
        <v>0</v>
      </c>
      <c r="AJ503" s="7">
        <v>0</v>
      </c>
      <c r="AL503" s="17">
        <f t="shared" si="7"/>
        <v>283774</v>
      </c>
    </row>
    <row r="504" spans="1:38" x14ac:dyDescent="0.25">
      <c r="A504" s="7">
        <v>4271</v>
      </c>
      <c r="B504" s="7">
        <v>7</v>
      </c>
      <c r="C504" t="s">
        <v>550</v>
      </c>
      <c r="D504" s="7">
        <v>0</v>
      </c>
      <c r="E504" s="7">
        <v>0</v>
      </c>
      <c r="F504" s="7">
        <v>165</v>
      </c>
      <c r="G504" s="87">
        <v>171</v>
      </c>
      <c r="H504" s="7">
        <v>1220598</v>
      </c>
      <c r="I504" s="7">
        <v>0</v>
      </c>
      <c r="J504" s="7">
        <v>187836</v>
      </c>
      <c r="K504" s="7">
        <v>0</v>
      </c>
      <c r="L504" s="7">
        <v>0</v>
      </c>
      <c r="M504" s="7">
        <v>5737</v>
      </c>
      <c r="N504" s="7">
        <v>38080</v>
      </c>
      <c r="O504" s="7">
        <v>38746</v>
      </c>
      <c r="P504" s="7">
        <v>19640</v>
      </c>
      <c r="Q504" s="7">
        <v>2223</v>
      </c>
      <c r="R504" s="7">
        <v>0</v>
      </c>
      <c r="S504" s="7">
        <v>0</v>
      </c>
      <c r="T504" s="7">
        <v>19152</v>
      </c>
      <c r="U504" s="7">
        <v>-92677</v>
      </c>
      <c r="V504" s="7">
        <v>0</v>
      </c>
      <c r="W504" s="7">
        <v>0</v>
      </c>
      <c r="X504" s="7">
        <v>0</v>
      </c>
      <c r="Y504" s="7">
        <v>0</v>
      </c>
      <c r="Z504" s="7">
        <v>9703</v>
      </c>
      <c r="AA504" s="95">
        <v>0</v>
      </c>
      <c r="AB504" s="7">
        <v>1446755</v>
      </c>
      <c r="AC504" s="7">
        <v>0</v>
      </c>
      <c r="AD504" s="7">
        <v>0</v>
      </c>
      <c r="AE504" s="7">
        <v>0</v>
      </c>
      <c r="AF504" s="7">
        <v>0</v>
      </c>
      <c r="AG504" s="7">
        <v>0</v>
      </c>
      <c r="AH504" s="7">
        <v>0</v>
      </c>
      <c r="AI504" s="95">
        <v>0</v>
      </c>
      <c r="AJ504" s="7">
        <v>0</v>
      </c>
      <c r="AL504" s="17">
        <f t="shared" si="7"/>
        <v>226157</v>
      </c>
    </row>
    <row r="505" spans="1:38" x14ac:dyDescent="0.25">
      <c r="A505" s="7">
        <v>4273</v>
      </c>
      <c r="B505" s="7">
        <v>7</v>
      </c>
      <c r="C505" t="s">
        <v>551</v>
      </c>
      <c r="D505" s="7">
        <v>0</v>
      </c>
      <c r="E505" s="7">
        <v>0</v>
      </c>
      <c r="F505" s="7">
        <v>235</v>
      </c>
      <c r="G505" s="87">
        <v>240.8</v>
      </c>
      <c r="H505" s="7">
        <v>1718830</v>
      </c>
      <c r="I505" s="7">
        <v>0</v>
      </c>
      <c r="J505" s="7">
        <v>64439</v>
      </c>
      <c r="K505" s="7">
        <v>14117</v>
      </c>
      <c r="L505" s="7">
        <v>0</v>
      </c>
      <c r="M505" s="7">
        <v>8079</v>
      </c>
      <c r="N505" s="7">
        <v>0</v>
      </c>
      <c r="O505" s="7">
        <v>54562</v>
      </c>
      <c r="P505" s="7">
        <v>27657</v>
      </c>
      <c r="Q505" s="7">
        <v>3130</v>
      </c>
      <c r="R505" s="7">
        <v>0</v>
      </c>
      <c r="S505" s="7">
        <v>0</v>
      </c>
      <c r="T505" s="7">
        <v>17578.400000000001</v>
      </c>
      <c r="U505" s="7">
        <v>0</v>
      </c>
      <c r="V505" s="7">
        <v>0</v>
      </c>
      <c r="W505" s="7">
        <v>0</v>
      </c>
      <c r="X505" s="7">
        <v>0</v>
      </c>
      <c r="Y505" s="7">
        <v>0</v>
      </c>
      <c r="Z505" s="7">
        <v>9384</v>
      </c>
      <c r="AA505" s="95">
        <v>0</v>
      </c>
      <c r="AB505" s="7">
        <v>1917776.4</v>
      </c>
      <c r="AC505" s="7">
        <v>0</v>
      </c>
      <c r="AD505" s="7">
        <v>0</v>
      </c>
      <c r="AE505" s="7">
        <v>0</v>
      </c>
      <c r="AF505" s="7">
        <v>0</v>
      </c>
      <c r="AG505" s="7">
        <v>0</v>
      </c>
      <c r="AH505" s="7">
        <v>0</v>
      </c>
      <c r="AI505" s="95">
        <v>0</v>
      </c>
      <c r="AJ505" s="7">
        <v>0</v>
      </c>
      <c r="AL505" s="17">
        <f t="shared" si="7"/>
        <v>198946.39999999991</v>
      </c>
    </row>
    <row r="506" spans="1:38" x14ac:dyDescent="0.25">
      <c r="A506" s="7">
        <v>4274</v>
      </c>
      <c r="B506" s="7">
        <v>7</v>
      </c>
      <c r="C506" t="s">
        <v>2171</v>
      </c>
      <c r="D506" s="7">
        <v>0</v>
      </c>
      <c r="E506" s="7">
        <v>0</v>
      </c>
      <c r="F506" s="7">
        <v>0</v>
      </c>
      <c r="G506" s="87">
        <v>0</v>
      </c>
      <c r="H506" s="7">
        <v>0</v>
      </c>
      <c r="I506" s="7">
        <v>0</v>
      </c>
      <c r="J506" s="7">
        <v>0</v>
      </c>
      <c r="K506" s="7">
        <v>0</v>
      </c>
      <c r="L506" s="7">
        <v>0</v>
      </c>
      <c r="M506" s="7">
        <v>0</v>
      </c>
      <c r="N506" s="7">
        <v>0</v>
      </c>
      <c r="O506" s="7">
        <v>0</v>
      </c>
      <c r="P506" s="7">
        <v>0</v>
      </c>
      <c r="Q506" s="7">
        <v>0</v>
      </c>
      <c r="R506" s="7">
        <v>0</v>
      </c>
      <c r="S506" s="7">
        <v>0</v>
      </c>
      <c r="T506" s="7">
        <v>0</v>
      </c>
      <c r="U506" s="7">
        <v>0</v>
      </c>
      <c r="V506" s="7">
        <v>0</v>
      </c>
      <c r="W506" s="7">
        <v>0</v>
      </c>
      <c r="X506" s="7">
        <v>0</v>
      </c>
      <c r="Y506" s="7">
        <v>0</v>
      </c>
      <c r="Z506" s="7">
        <v>0</v>
      </c>
      <c r="AA506" s="95">
        <v>0</v>
      </c>
      <c r="AB506" s="7">
        <v>0</v>
      </c>
      <c r="AC506" s="7">
        <v>0</v>
      </c>
      <c r="AD506" s="7">
        <v>0</v>
      </c>
      <c r="AE506" s="7">
        <v>0</v>
      </c>
      <c r="AF506" s="7">
        <v>0</v>
      </c>
      <c r="AG506" s="7">
        <v>0</v>
      </c>
      <c r="AH506" s="7">
        <v>0</v>
      </c>
      <c r="AI506" s="95">
        <v>0</v>
      </c>
      <c r="AJ506" s="7">
        <v>0</v>
      </c>
      <c r="AL506" s="17">
        <f t="shared" si="7"/>
        <v>0</v>
      </c>
    </row>
    <row r="507" spans="1:38" x14ac:dyDescent="0.25">
      <c r="A507" s="7">
        <v>4275</v>
      </c>
      <c r="B507" s="7">
        <v>7</v>
      </c>
      <c r="C507" t="s">
        <v>552</v>
      </c>
      <c r="D507" s="7">
        <v>0</v>
      </c>
      <c r="E507" s="7">
        <v>0</v>
      </c>
      <c r="F507" s="7">
        <v>256</v>
      </c>
      <c r="G507" s="87">
        <v>265.60000000000002</v>
      </c>
      <c r="H507" s="7">
        <v>1895853</v>
      </c>
      <c r="I507" s="7">
        <v>0</v>
      </c>
      <c r="J507" s="7">
        <v>92910</v>
      </c>
      <c r="K507" s="7">
        <v>14088</v>
      </c>
      <c r="L507" s="7">
        <v>0</v>
      </c>
      <c r="M507" s="7">
        <v>8911</v>
      </c>
      <c r="N507" s="7">
        <v>0</v>
      </c>
      <c r="O507" s="7">
        <v>60181</v>
      </c>
      <c r="P507" s="7">
        <v>30506</v>
      </c>
      <c r="Q507" s="7">
        <v>3453</v>
      </c>
      <c r="R507" s="7">
        <v>0</v>
      </c>
      <c r="S507" s="7">
        <v>0</v>
      </c>
      <c r="T507" s="7">
        <v>15404.800000000001</v>
      </c>
      <c r="U507" s="7">
        <v>0</v>
      </c>
      <c r="V507" s="7">
        <v>0</v>
      </c>
      <c r="W507" s="7">
        <v>0</v>
      </c>
      <c r="X507" s="7">
        <v>0</v>
      </c>
      <c r="Y507" s="7">
        <v>0</v>
      </c>
      <c r="Z507" s="7">
        <v>15006</v>
      </c>
      <c r="AA507" s="95">
        <v>0</v>
      </c>
      <c r="AB507" s="7">
        <v>2136312.7999999998</v>
      </c>
      <c r="AC507" s="7">
        <v>0</v>
      </c>
      <c r="AD507" s="7">
        <v>0</v>
      </c>
      <c r="AE507" s="7">
        <v>0</v>
      </c>
      <c r="AF507" s="7">
        <v>0</v>
      </c>
      <c r="AG507" s="7">
        <v>0</v>
      </c>
      <c r="AH507" s="7">
        <v>0</v>
      </c>
      <c r="AI507" s="95">
        <v>0</v>
      </c>
      <c r="AJ507" s="7">
        <v>0</v>
      </c>
      <c r="AL507" s="17">
        <f t="shared" si="7"/>
        <v>240459.79999999981</v>
      </c>
    </row>
    <row r="508" spans="1:38" x14ac:dyDescent="0.25">
      <c r="A508" s="7">
        <v>4276</v>
      </c>
      <c r="B508" s="7">
        <v>7</v>
      </c>
      <c r="C508" t="s">
        <v>553</v>
      </c>
      <c r="D508" s="7">
        <v>0</v>
      </c>
      <c r="E508" s="7">
        <v>0</v>
      </c>
      <c r="F508" s="7">
        <v>50</v>
      </c>
      <c r="G508" s="87">
        <v>50</v>
      </c>
      <c r="H508" s="7">
        <v>356900</v>
      </c>
      <c r="I508" s="7">
        <v>0</v>
      </c>
      <c r="J508" s="7">
        <v>13921</v>
      </c>
      <c r="K508" s="7">
        <v>15167</v>
      </c>
      <c r="L508" s="7">
        <v>0</v>
      </c>
      <c r="M508" s="7">
        <v>1678</v>
      </c>
      <c r="N508" s="7">
        <v>0</v>
      </c>
      <c r="O508" s="7">
        <v>11329</v>
      </c>
      <c r="P508" s="7">
        <v>5743</v>
      </c>
      <c r="Q508" s="7">
        <v>650</v>
      </c>
      <c r="R508" s="7">
        <v>0</v>
      </c>
      <c r="S508" s="7">
        <v>0</v>
      </c>
      <c r="T508" s="7">
        <v>950</v>
      </c>
      <c r="U508" s="7">
        <v>-16632</v>
      </c>
      <c r="V508" s="7">
        <v>0</v>
      </c>
      <c r="W508" s="7">
        <v>0</v>
      </c>
      <c r="X508" s="7">
        <v>0</v>
      </c>
      <c r="Y508" s="7">
        <v>0</v>
      </c>
      <c r="Z508" s="7">
        <v>3557</v>
      </c>
      <c r="AA508" s="95">
        <v>0</v>
      </c>
      <c r="AB508" s="7">
        <v>393263</v>
      </c>
      <c r="AC508" s="7">
        <v>0</v>
      </c>
      <c r="AD508" s="7">
        <v>0</v>
      </c>
      <c r="AE508" s="7">
        <v>0</v>
      </c>
      <c r="AF508" s="7">
        <v>0</v>
      </c>
      <c r="AG508" s="7">
        <v>0</v>
      </c>
      <c r="AH508" s="7">
        <v>0</v>
      </c>
      <c r="AI508" s="95">
        <v>0</v>
      </c>
      <c r="AJ508" s="7">
        <v>0</v>
      </c>
      <c r="AL508" s="17">
        <f t="shared" si="7"/>
        <v>36363</v>
      </c>
    </row>
    <row r="509" spans="1:38" x14ac:dyDescent="0.25">
      <c r="A509" s="7">
        <v>4277</v>
      </c>
      <c r="B509" s="7">
        <v>7</v>
      </c>
      <c r="C509" t="s">
        <v>808</v>
      </c>
      <c r="D509" s="7">
        <v>0</v>
      </c>
      <c r="E509" s="7">
        <v>0</v>
      </c>
      <c r="F509" s="7">
        <v>0</v>
      </c>
      <c r="G509" s="87">
        <v>0</v>
      </c>
      <c r="H509" s="7">
        <v>0</v>
      </c>
      <c r="I509" s="7">
        <v>0</v>
      </c>
      <c r="J509" s="7">
        <v>0</v>
      </c>
      <c r="K509" s="7">
        <v>0</v>
      </c>
      <c r="L509" s="7">
        <v>0</v>
      </c>
      <c r="M509" s="7">
        <v>0</v>
      </c>
      <c r="N509" s="7">
        <v>0</v>
      </c>
      <c r="O509" s="7">
        <v>0</v>
      </c>
      <c r="P509" s="7">
        <v>0</v>
      </c>
      <c r="Q509" s="7">
        <v>0</v>
      </c>
      <c r="R509" s="7">
        <v>0</v>
      </c>
      <c r="S509" s="7">
        <v>0</v>
      </c>
      <c r="T509" s="7">
        <v>0</v>
      </c>
      <c r="U509" s="7">
        <v>0</v>
      </c>
      <c r="V509" s="7">
        <v>0</v>
      </c>
      <c r="W509" s="7">
        <v>0</v>
      </c>
      <c r="X509" s="7">
        <v>0</v>
      </c>
      <c r="Y509" s="7">
        <v>0</v>
      </c>
      <c r="Z509" s="7">
        <v>0</v>
      </c>
      <c r="AA509" s="95">
        <v>0</v>
      </c>
      <c r="AB509" s="7">
        <v>0</v>
      </c>
      <c r="AC509" s="7">
        <v>0</v>
      </c>
      <c r="AD509" s="7">
        <v>0</v>
      </c>
      <c r="AE509" s="7">
        <v>0</v>
      </c>
      <c r="AF509" s="7">
        <v>0</v>
      </c>
      <c r="AG509" s="7">
        <v>0</v>
      </c>
      <c r="AH509" s="7">
        <v>0</v>
      </c>
      <c r="AI509" s="95">
        <v>0</v>
      </c>
      <c r="AJ509" s="7">
        <v>0</v>
      </c>
      <c r="AL509" s="17">
        <f t="shared" si="7"/>
        <v>0</v>
      </c>
    </row>
    <row r="510" spans="1:38" x14ac:dyDescent="0.25">
      <c r="A510" s="7">
        <v>4278</v>
      </c>
      <c r="B510" s="7">
        <v>7</v>
      </c>
      <c r="D510" s="7">
        <v>0</v>
      </c>
      <c r="E510" s="7">
        <v>0</v>
      </c>
      <c r="F510" s="7">
        <v>0</v>
      </c>
      <c r="G510" s="87">
        <v>0</v>
      </c>
      <c r="H510" s="7">
        <v>0</v>
      </c>
      <c r="I510" s="7">
        <v>0</v>
      </c>
      <c r="J510" s="7">
        <v>0</v>
      </c>
      <c r="K510" s="7">
        <v>0</v>
      </c>
      <c r="L510" s="7">
        <v>0</v>
      </c>
      <c r="M510" s="7">
        <v>0</v>
      </c>
      <c r="N510" s="7">
        <v>0</v>
      </c>
      <c r="O510" s="7">
        <v>0</v>
      </c>
      <c r="P510" s="7">
        <v>0</v>
      </c>
      <c r="Q510" s="7">
        <v>0</v>
      </c>
      <c r="R510" s="7">
        <v>0</v>
      </c>
      <c r="S510" s="7">
        <v>0</v>
      </c>
      <c r="T510" s="7">
        <v>0</v>
      </c>
      <c r="U510" s="7">
        <v>0</v>
      </c>
      <c r="V510" s="7">
        <v>0</v>
      </c>
      <c r="W510" s="7">
        <v>0</v>
      </c>
      <c r="X510" s="7">
        <v>0</v>
      </c>
      <c r="Y510" s="7">
        <v>0</v>
      </c>
      <c r="Z510" s="7">
        <v>0</v>
      </c>
      <c r="AA510" s="95">
        <v>0</v>
      </c>
      <c r="AB510" s="7">
        <v>0</v>
      </c>
      <c r="AC510" s="7">
        <v>0</v>
      </c>
      <c r="AD510" s="7">
        <v>0</v>
      </c>
      <c r="AE510" s="7">
        <v>0</v>
      </c>
      <c r="AF510" s="7">
        <v>0</v>
      </c>
      <c r="AG510" s="7">
        <v>0</v>
      </c>
      <c r="AH510" s="7">
        <v>0</v>
      </c>
      <c r="AI510" s="95">
        <v>0</v>
      </c>
      <c r="AJ510" s="7">
        <v>0</v>
      </c>
      <c r="AL510" s="17">
        <f t="shared" si="7"/>
        <v>0</v>
      </c>
    </row>
    <row r="511" spans="1:38" x14ac:dyDescent="0.25">
      <c r="A511" s="7">
        <v>4279</v>
      </c>
      <c r="B511" s="7">
        <v>7</v>
      </c>
      <c r="D511" s="7">
        <v>0</v>
      </c>
      <c r="E511" s="7">
        <v>0</v>
      </c>
      <c r="F511" s="7">
        <v>80</v>
      </c>
      <c r="G511" s="87">
        <v>96</v>
      </c>
      <c r="H511" s="7">
        <v>685248</v>
      </c>
      <c r="I511" s="7">
        <v>0</v>
      </c>
      <c r="J511" s="7">
        <v>153318</v>
      </c>
      <c r="K511" s="7">
        <v>0</v>
      </c>
      <c r="L511" s="7">
        <v>0</v>
      </c>
      <c r="M511" s="7">
        <v>3221</v>
      </c>
      <c r="N511" s="7">
        <v>0</v>
      </c>
      <c r="O511" s="7">
        <v>21752</v>
      </c>
      <c r="P511" s="7">
        <v>11026</v>
      </c>
      <c r="Q511" s="7">
        <v>1248</v>
      </c>
      <c r="R511" s="7">
        <v>0</v>
      </c>
      <c r="S511" s="7">
        <v>0</v>
      </c>
      <c r="T511" s="7">
        <v>1728</v>
      </c>
      <c r="U511" s="7">
        <v>0</v>
      </c>
      <c r="V511" s="7">
        <v>0</v>
      </c>
      <c r="W511" s="7">
        <v>0</v>
      </c>
      <c r="X511" s="7">
        <v>0</v>
      </c>
      <c r="Y511" s="7">
        <v>0</v>
      </c>
      <c r="Z511" s="7">
        <v>4283</v>
      </c>
      <c r="AA511" s="95">
        <v>0</v>
      </c>
      <c r="AB511" s="7">
        <v>881824</v>
      </c>
      <c r="AC511" s="7">
        <v>0</v>
      </c>
      <c r="AD511" s="7">
        <v>0</v>
      </c>
      <c r="AE511" s="7">
        <v>0</v>
      </c>
      <c r="AF511" s="7">
        <v>0</v>
      </c>
      <c r="AG511" s="7">
        <v>0</v>
      </c>
      <c r="AH511" s="7">
        <v>0</v>
      </c>
      <c r="AI511" s="95">
        <v>0</v>
      </c>
      <c r="AJ511" s="7">
        <v>0</v>
      </c>
      <c r="AL511" s="17">
        <f t="shared" si="7"/>
        <v>196576</v>
      </c>
    </row>
    <row r="512" spans="1:38" x14ac:dyDescent="0.25">
      <c r="A512" s="7">
        <v>4280</v>
      </c>
      <c r="B512" s="7">
        <v>7</v>
      </c>
      <c r="D512" s="7">
        <v>0</v>
      </c>
      <c r="E512" s="7">
        <v>0</v>
      </c>
      <c r="F512" s="7">
        <v>67</v>
      </c>
      <c r="G512" s="87">
        <v>67</v>
      </c>
      <c r="H512" s="7">
        <v>478246</v>
      </c>
      <c r="I512" s="7">
        <v>0</v>
      </c>
      <c r="J512" s="7">
        <v>253220</v>
      </c>
      <c r="K512" s="7">
        <v>48988</v>
      </c>
      <c r="L512" s="7">
        <v>0</v>
      </c>
      <c r="M512" s="7">
        <v>2248</v>
      </c>
      <c r="N512" s="7">
        <v>124</v>
      </c>
      <c r="O512" s="7">
        <v>15181</v>
      </c>
      <c r="P512" s="7">
        <v>7695</v>
      </c>
      <c r="Q512" s="7">
        <v>871</v>
      </c>
      <c r="R512" s="7">
        <v>0</v>
      </c>
      <c r="S512" s="7">
        <v>0</v>
      </c>
      <c r="T512" s="7">
        <v>3283</v>
      </c>
      <c r="U512" s="7">
        <v>0</v>
      </c>
      <c r="V512" s="7">
        <v>0</v>
      </c>
      <c r="W512" s="7">
        <v>0</v>
      </c>
      <c r="X512" s="7">
        <v>0</v>
      </c>
      <c r="Y512" s="7">
        <v>44378</v>
      </c>
      <c r="Z512" s="7">
        <v>4764</v>
      </c>
      <c r="AA512" s="95">
        <v>0</v>
      </c>
      <c r="AB512" s="7">
        <v>858991</v>
      </c>
      <c r="AC512" s="7">
        <v>0</v>
      </c>
      <c r="AD512" s="7">
        <v>0</v>
      </c>
      <c r="AE512" s="7">
        <v>0</v>
      </c>
      <c r="AF512" s="7">
        <v>0</v>
      </c>
      <c r="AG512" s="7">
        <v>0</v>
      </c>
      <c r="AH512" s="7">
        <v>0</v>
      </c>
      <c r="AI512" s="95">
        <v>0</v>
      </c>
      <c r="AJ512" s="7">
        <v>0</v>
      </c>
      <c r="AL512" s="17">
        <f t="shared" si="7"/>
        <v>380745</v>
      </c>
    </row>
    <row r="513" spans="1:38" x14ac:dyDescent="0.25">
      <c r="A513" s="7">
        <v>4282</v>
      </c>
      <c r="B513" s="7">
        <v>7</v>
      </c>
      <c r="C513" t="s">
        <v>556</v>
      </c>
      <c r="D513" s="7">
        <v>0</v>
      </c>
      <c r="E513" s="7">
        <v>0</v>
      </c>
      <c r="F513" s="7">
        <v>78</v>
      </c>
      <c r="G513" s="87">
        <v>78</v>
      </c>
      <c r="H513" s="7">
        <v>556764</v>
      </c>
      <c r="I513" s="7">
        <v>0</v>
      </c>
      <c r="J513" s="7">
        <v>198041</v>
      </c>
      <c r="K513" s="7">
        <v>57240</v>
      </c>
      <c r="L513" s="7">
        <v>0</v>
      </c>
      <c r="M513" s="7">
        <v>2617</v>
      </c>
      <c r="N513" s="7">
        <v>0</v>
      </c>
      <c r="O513" s="7">
        <v>17674</v>
      </c>
      <c r="P513" s="7">
        <v>8959</v>
      </c>
      <c r="Q513" s="7">
        <v>1014</v>
      </c>
      <c r="R513" s="7">
        <v>0</v>
      </c>
      <c r="S513" s="7">
        <v>0</v>
      </c>
      <c r="T513" s="7">
        <v>6474</v>
      </c>
      <c r="U513" s="7">
        <v>0</v>
      </c>
      <c r="V513" s="7">
        <v>0</v>
      </c>
      <c r="W513" s="7">
        <v>0</v>
      </c>
      <c r="X513" s="7">
        <v>0</v>
      </c>
      <c r="Y513" s="7">
        <v>0</v>
      </c>
      <c r="Z513" s="7">
        <v>4036</v>
      </c>
      <c r="AA513" s="95">
        <v>0</v>
      </c>
      <c r="AB513" s="7">
        <v>852819</v>
      </c>
      <c r="AC513" s="7">
        <v>0</v>
      </c>
      <c r="AD513" s="7">
        <v>0</v>
      </c>
      <c r="AE513" s="7">
        <v>0</v>
      </c>
      <c r="AF513" s="7">
        <v>0</v>
      </c>
      <c r="AG513" s="7">
        <v>0</v>
      </c>
      <c r="AH513" s="7">
        <v>0</v>
      </c>
      <c r="AI513" s="95">
        <v>0</v>
      </c>
      <c r="AJ513" s="7">
        <v>0</v>
      </c>
      <c r="AL513" s="17">
        <f t="shared" si="7"/>
        <v>296055</v>
      </c>
    </row>
    <row r="514" spans="1:38" x14ac:dyDescent="0.25">
      <c r="A514" s="7">
        <v>4283</v>
      </c>
      <c r="B514" s="7">
        <v>7</v>
      </c>
      <c r="D514" s="7">
        <v>0</v>
      </c>
      <c r="E514" s="7">
        <v>0</v>
      </c>
      <c r="F514" s="7">
        <v>111</v>
      </c>
      <c r="G514" s="87">
        <v>111</v>
      </c>
      <c r="H514" s="7">
        <v>792318</v>
      </c>
      <c r="I514" s="7">
        <v>0</v>
      </c>
      <c r="J514" s="7">
        <v>427072</v>
      </c>
      <c r="K514" s="7">
        <v>31759</v>
      </c>
      <c r="L514" s="7">
        <v>0</v>
      </c>
      <c r="M514" s="7">
        <v>3724</v>
      </c>
      <c r="N514" s="7">
        <v>0</v>
      </c>
      <c r="O514" s="7">
        <v>25151</v>
      </c>
      <c r="P514" s="7">
        <v>12749</v>
      </c>
      <c r="Q514" s="7">
        <v>1443</v>
      </c>
      <c r="R514" s="7">
        <v>0</v>
      </c>
      <c r="S514" s="7">
        <v>0</v>
      </c>
      <c r="T514" s="7">
        <v>5439</v>
      </c>
      <c r="U514" s="7">
        <v>0</v>
      </c>
      <c r="V514" s="7">
        <v>0</v>
      </c>
      <c r="W514" s="7">
        <v>0</v>
      </c>
      <c r="X514" s="7">
        <v>0</v>
      </c>
      <c r="Y514" s="7">
        <v>55172</v>
      </c>
      <c r="Z514" s="7">
        <v>6295</v>
      </c>
      <c r="AA514" s="95">
        <v>0</v>
      </c>
      <c r="AB514" s="7">
        <v>1361122</v>
      </c>
      <c r="AC514" s="7">
        <v>0</v>
      </c>
      <c r="AD514" s="7">
        <v>0</v>
      </c>
      <c r="AE514" s="7">
        <v>0</v>
      </c>
      <c r="AF514" s="7">
        <v>0</v>
      </c>
      <c r="AG514" s="7">
        <v>0</v>
      </c>
      <c r="AH514" s="7">
        <v>0</v>
      </c>
      <c r="AI514" s="95">
        <v>0</v>
      </c>
      <c r="AJ514" s="7">
        <v>0</v>
      </c>
      <c r="AL514" s="17">
        <f t="shared" si="7"/>
        <v>568804</v>
      </c>
    </row>
    <row r="515" spans="1:38" x14ac:dyDescent="0.25">
      <c r="A515" s="7">
        <v>4284</v>
      </c>
      <c r="B515" s="7">
        <v>7</v>
      </c>
      <c r="D515" s="7">
        <v>0</v>
      </c>
      <c r="E515" s="7">
        <v>0</v>
      </c>
      <c r="F515" s="7">
        <v>342</v>
      </c>
      <c r="G515" s="87">
        <v>391.20000000000005</v>
      </c>
      <c r="H515" s="7">
        <v>2792386</v>
      </c>
      <c r="I515" s="7">
        <v>0</v>
      </c>
      <c r="J515" s="7">
        <v>2772</v>
      </c>
      <c r="K515" s="7">
        <v>0</v>
      </c>
      <c r="L515" s="7">
        <v>0</v>
      </c>
      <c r="M515" s="7">
        <v>13125</v>
      </c>
      <c r="N515" s="7">
        <v>6508</v>
      </c>
      <c r="O515" s="7">
        <v>88640</v>
      </c>
      <c r="P515" s="7">
        <v>44932</v>
      </c>
      <c r="Q515" s="7">
        <v>5086</v>
      </c>
      <c r="R515" s="7">
        <v>0</v>
      </c>
      <c r="S515" s="7">
        <v>0</v>
      </c>
      <c r="T515" s="7">
        <v>14865.600000000002</v>
      </c>
      <c r="U515" s="7">
        <v>0</v>
      </c>
      <c r="V515" s="7">
        <v>0</v>
      </c>
      <c r="W515" s="7">
        <v>0</v>
      </c>
      <c r="X515" s="7">
        <v>0</v>
      </c>
      <c r="Y515" s="7">
        <v>0</v>
      </c>
      <c r="Z515" s="7">
        <v>15258</v>
      </c>
      <c r="AA515" s="95">
        <v>0</v>
      </c>
      <c r="AB515" s="7">
        <v>2983182.6</v>
      </c>
      <c r="AC515" s="7">
        <v>0</v>
      </c>
      <c r="AD515" s="7">
        <v>0</v>
      </c>
      <c r="AE515" s="7">
        <v>0</v>
      </c>
      <c r="AF515" s="7">
        <v>0</v>
      </c>
      <c r="AG515" s="7">
        <v>0</v>
      </c>
      <c r="AH515" s="7">
        <v>0</v>
      </c>
      <c r="AI515" s="95">
        <v>0</v>
      </c>
      <c r="AJ515" s="7">
        <v>0</v>
      </c>
      <c r="AL515" s="17">
        <f t="shared" ref="AL515:AL527" si="8">AB515-H515</f>
        <v>190796.60000000009</v>
      </c>
    </row>
    <row r="516" spans="1:38" x14ac:dyDescent="0.25">
      <c r="A516" s="7">
        <v>4285</v>
      </c>
      <c r="B516" s="7">
        <v>7</v>
      </c>
      <c r="D516" s="7">
        <v>0</v>
      </c>
      <c r="E516" s="7">
        <v>0</v>
      </c>
      <c r="F516" s="7">
        <v>145</v>
      </c>
      <c r="G516" s="87">
        <v>167.39999999999998</v>
      </c>
      <c r="H516" s="7">
        <v>1194901</v>
      </c>
      <c r="I516" s="7">
        <v>0</v>
      </c>
      <c r="J516" s="7">
        <v>534785</v>
      </c>
      <c r="K516" s="7">
        <v>57240</v>
      </c>
      <c r="L516" s="7">
        <v>0</v>
      </c>
      <c r="M516" s="7">
        <v>5617</v>
      </c>
      <c r="N516" s="7">
        <v>0</v>
      </c>
      <c r="O516" s="7">
        <v>37930</v>
      </c>
      <c r="P516" s="7">
        <v>19227</v>
      </c>
      <c r="Q516" s="7">
        <v>2176</v>
      </c>
      <c r="R516" s="7">
        <v>0</v>
      </c>
      <c r="S516" s="7">
        <v>0</v>
      </c>
      <c r="T516" s="7">
        <v>1004.3999999999999</v>
      </c>
      <c r="U516" s="7">
        <v>0</v>
      </c>
      <c r="V516" s="7">
        <v>0</v>
      </c>
      <c r="W516" s="7">
        <v>0</v>
      </c>
      <c r="X516" s="7">
        <v>0</v>
      </c>
      <c r="Y516" s="7">
        <v>0</v>
      </c>
      <c r="Z516" s="7">
        <v>4406</v>
      </c>
      <c r="AA516" s="95">
        <v>0</v>
      </c>
      <c r="AB516" s="7">
        <v>1857286.4</v>
      </c>
      <c r="AC516" s="7">
        <v>0</v>
      </c>
      <c r="AD516" s="7">
        <v>0</v>
      </c>
      <c r="AE516" s="7">
        <v>0</v>
      </c>
      <c r="AF516" s="7">
        <v>0</v>
      </c>
      <c r="AG516" s="7">
        <v>0</v>
      </c>
      <c r="AH516" s="7">
        <v>0</v>
      </c>
      <c r="AI516" s="95">
        <v>0</v>
      </c>
      <c r="AJ516" s="7">
        <v>0</v>
      </c>
      <c r="AL516" s="17">
        <f t="shared" si="8"/>
        <v>662385.39999999991</v>
      </c>
    </row>
    <row r="517" spans="1:38" x14ac:dyDescent="0.25">
      <c r="A517" s="7">
        <v>4286</v>
      </c>
      <c r="B517" s="7">
        <v>7</v>
      </c>
      <c r="D517" s="7">
        <v>0</v>
      </c>
      <c r="E517" s="7">
        <v>0</v>
      </c>
      <c r="F517" s="7">
        <v>0</v>
      </c>
      <c r="G517" s="87">
        <v>0</v>
      </c>
      <c r="H517" s="7">
        <v>0</v>
      </c>
      <c r="I517" s="7">
        <v>0</v>
      </c>
      <c r="J517" s="7">
        <v>0</v>
      </c>
      <c r="K517" s="7">
        <v>0</v>
      </c>
      <c r="L517" s="7">
        <v>0</v>
      </c>
      <c r="M517" s="7">
        <v>0</v>
      </c>
      <c r="N517" s="7">
        <v>0</v>
      </c>
      <c r="O517" s="7">
        <v>0</v>
      </c>
      <c r="P517" s="7">
        <v>0</v>
      </c>
      <c r="Q517" s="7">
        <v>0</v>
      </c>
      <c r="R517" s="7">
        <v>0</v>
      </c>
      <c r="S517" s="7">
        <v>0</v>
      </c>
      <c r="T517" s="7">
        <v>0</v>
      </c>
      <c r="U517" s="7">
        <v>0</v>
      </c>
      <c r="V517" s="7">
        <v>0</v>
      </c>
      <c r="W517" s="7">
        <v>0</v>
      </c>
      <c r="X517" s="7">
        <v>0</v>
      </c>
      <c r="Y517" s="7">
        <v>0</v>
      </c>
      <c r="Z517" s="7">
        <v>0</v>
      </c>
      <c r="AA517" s="95">
        <v>0</v>
      </c>
      <c r="AB517" s="7">
        <v>0</v>
      </c>
      <c r="AC517" s="7">
        <v>0</v>
      </c>
      <c r="AD517" s="7">
        <v>0</v>
      </c>
      <c r="AE517" s="7">
        <v>0</v>
      </c>
      <c r="AF517" s="7">
        <v>0</v>
      </c>
      <c r="AG517" s="7">
        <v>0</v>
      </c>
      <c r="AH517" s="7">
        <v>0</v>
      </c>
      <c r="AI517" s="95">
        <v>0</v>
      </c>
      <c r="AJ517" s="7">
        <v>0</v>
      </c>
      <c r="AL517" s="17">
        <f t="shared" si="8"/>
        <v>0</v>
      </c>
    </row>
    <row r="518" spans="1:38" x14ac:dyDescent="0.25">
      <c r="A518" s="7">
        <v>4287</v>
      </c>
      <c r="B518" s="7">
        <v>7</v>
      </c>
      <c r="D518" s="7">
        <v>0</v>
      </c>
      <c r="E518" s="7">
        <v>0</v>
      </c>
      <c r="F518" s="7">
        <v>0</v>
      </c>
      <c r="G518" s="87">
        <v>0</v>
      </c>
      <c r="H518" s="7">
        <v>0</v>
      </c>
      <c r="I518" s="7">
        <v>0</v>
      </c>
      <c r="J518" s="7">
        <v>0</v>
      </c>
      <c r="K518" s="7">
        <v>0</v>
      </c>
      <c r="L518" s="7">
        <v>0</v>
      </c>
      <c r="M518" s="7">
        <v>0</v>
      </c>
      <c r="N518" s="7">
        <v>0</v>
      </c>
      <c r="O518" s="7">
        <v>0</v>
      </c>
      <c r="P518" s="7">
        <v>0</v>
      </c>
      <c r="Q518" s="7">
        <v>0</v>
      </c>
      <c r="R518" s="7">
        <v>0</v>
      </c>
      <c r="S518" s="7">
        <v>0</v>
      </c>
      <c r="T518" s="7">
        <v>0</v>
      </c>
      <c r="U518" s="7">
        <v>0</v>
      </c>
      <c r="V518" s="7">
        <v>0</v>
      </c>
      <c r="W518" s="7">
        <v>0</v>
      </c>
      <c r="X518" s="7">
        <v>0</v>
      </c>
      <c r="Y518" s="7">
        <v>0</v>
      </c>
      <c r="Z518" s="7">
        <v>0</v>
      </c>
      <c r="AA518" s="95">
        <v>0</v>
      </c>
      <c r="AB518" s="7">
        <v>0</v>
      </c>
      <c r="AC518" s="7">
        <v>0</v>
      </c>
      <c r="AD518" s="7">
        <v>0</v>
      </c>
      <c r="AE518" s="7">
        <v>0</v>
      </c>
      <c r="AF518" s="7">
        <v>0</v>
      </c>
      <c r="AG518" s="7">
        <v>0</v>
      </c>
      <c r="AH518" s="7">
        <v>0</v>
      </c>
      <c r="AI518" s="95">
        <v>0</v>
      </c>
      <c r="AJ518" s="7">
        <v>0</v>
      </c>
      <c r="AL518" s="17">
        <f t="shared" si="8"/>
        <v>0</v>
      </c>
    </row>
    <row r="519" spans="1:38" x14ac:dyDescent="0.25">
      <c r="A519" s="7">
        <v>4289</v>
      </c>
      <c r="B519" s="7">
        <v>7</v>
      </c>
      <c r="D519" s="7">
        <v>0</v>
      </c>
      <c r="E519" s="7">
        <v>0</v>
      </c>
      <c r="F519" s="7">
        <v>141</v>
      </c>
      <c r="G519" s="87">
        <v>145</v>
      </c>
      <c r="H519" s="7">
        <v>1035010</v>
      </c>
      <c r="I519" s="7">
        <v>0</v>
      </c>
      <c r="J519" s="7">
        <v>6362</v>
      </c>
      <c r="K519" s="7">
        <v>14095</v>
      </c>
      <c r="L519" s="7">
        <v>0</v>
      </c>
      <c r="M519" s="7">
        <v>4865</v>
      </c>
      <c r="N519" s="7">
        <v>0</v>
      </c>
      <c r="O519" s="7">
        <v>32855</v>
      </c>
      <c r="P519" s="7">
        <v>16654</v>
      </c>
      <c r="Q519" s="7">
        <v>1885</v>
      </c>
      <c r="R519" s="7">
        <v>0</v>
      </c>
      <c r="S519" s="7">
        <v>0</v>
      </c>
      <c r="T519" s="7">
        <v>3480</v>
      </c>
      <c r="U519" s="7">
        <v>0</v>
      </c>
      <c r="V519" s="7">
        <v>0</v>
      </c>
      <c r="W519" s="7">
        <v>0</v>
      </c>
      <c r="X519" s="7">
        <v>0</v>
      </c>
      <c r="Y519" s="7">
        <v>32384</v>
      </c>
      <c r="Z519" s="7">
        <v>9297</v>
      </c>
      <c r="AA519" s="95">
        <v>0</v>
      </c>
      <c r="AB519" s="7">
        <v>1156887</v>
      </c>
      <c r="AC519" s="7">
        <v>0</v>
      </c>
      <c r="AD519" s="7">
        <v>0</v>
      </c>
      <c r="AE519" s="7">
        <v>0</v>
      </c>
      <c r="AF519" s="7">
        <v>0</v>
      </c>
      <c r="AG519" s="7">
        <v>0</v>
      </c>
      <c r="AH519" s="7">
        <v>0</v>
      </c>
      <c r="AI519" s="95">
        <v>0</v>
      </c>
      <c r="AJ519" s="7">
        <v>0</v>
      </c>
      <c r="AL519" s="17">
        <f t="shared" si="8"/>
        <v>121877</v>
      </c>
    </row>
    <row r="520" spans="1:38" x14ac:dyDescent="0.25">
      <c r="A520" s="7">
        <v>4290</v>
      </c>
      <c r="B520" s="7">
        <v>7</v>
      </c>
      <c r="D520" s="7">
        <v>0</v>
      </c>
      <c r="E520" s="7">
        <v>0</v>
      </c>
      <c r="F520" s="7">
        <v>102</v>
      </c>
      <c r="G520" s="87">
        <v>122.39999999999999</v>
      </c>
      <c r="H520" s="7">
        <v>873691</v>
      </c>
      <c r="I520" s="7">
        <v>0</v>
      </c>
      <c r="J520" s="7">
        <v>187458</v>
      </c>
      <c r="K520" s="7">
        <v>0</v>
      </c>
      <c r="L520" s="7">
        <v>0</v>
      </c>
      <c r="M520" s="7">
        <v>4107</v>
      </c>
      <c r="N520" s="7">
        <v>18951</v>
      </c>
      <c r="O520" s="7">
        <v>27734</v>
      </c>
      <c r="P520" s="7">
        <v>14058</v>
      </c>
      <c r="Q520" s="7">
        <v>1591</v>
      </c>
      <c r="R520" s="7">
        <v>0</v>
      </c>
      <c r="S520" s="7">
        <v>0</v>
      </c>
      <c r="T520" s="7">
        <v>4896</v>
      </c>
      <c r="U520" s="7">
        <v>0</v>
      </c>
      <c r="V520" s="7">
        <v>0</v>
      </c>
      <c r="W520" s="7">
        <v>0</v>
      </c>
      <c r="X520" s="7">
        <v>0</v>
      </c>
      <c r="Y520" s="7">
        <v>76762</v>
      </c>
      <c r="Z520" s="7">
        <v>7728</v>
      </c>
      <c r="AA520" s="95">
        <v>0</v>
      </c>
      <c r="AB520" s="7">
        <v>1215839</v>
      </c>
      <c r="AC520" s="7">
        <v>0</v>
      </c>
      <c r="AD520" s="7">
        <v>0</v>
      </c>
      <c r="AE520" s="7">
        <v>0</v>
      </c>
      <c r="AF520" s="7">
        <v>0</v>
      </c>
      <c r="AG520" s="7">
        <v>0</v>
      </c>
      <c r="AH520" s="7">
        <v>0</v>
      </c>
      <c r="AI520" s="95">
        <v>0</v>
      </c>
      <c r="AJ520" s="7">
        <v>0</v>
      </c>
      <c r="AL520" s="17">
        <f t="shared" si="8"/>
        <v>342148</v>
      </c>
    </row>
    <row r="521" spans="1:38" x14ac:dyDescent="0.25">
      <c r="A521" s="7">
        <v>4291</v>
      </c>
      <c r="B521" s="7">
        <v>7</v>
      </c>
      <c r="D521" s="7">
        <v>0</v>
      </c>
      <c r="E521" s="7">
        <v>0</v>
      </c>
      <c r="F521" s="7">
        <v>90</v>
      </c>
      <c r="G521" s="87">
        <v>81</v>
      </c>
      <c r="H521" s="7">
        <v>578178</v>
      </c>
      <c r="I521" s="7">
        <v>0</v>
      </c>
      <c r="J521" s="7">
        <v>10771</v>
      </c>
      <c r="K521" s="7">
        <v>15264</v>
      </c>
      <c r="L521" s="7">
        <v>0</v>
      </c>
      <c r="M521" s="7">
        <v>2718</v>
      </c>
      <c r="N521" s="7">
        <v>13780</v>
      </c>
      <c r="O521" s="7">
        <v>18353</v>
      </c>
      <c r="P521" s="7">
        <v>9303</v>
      </c>
      <c r="Q521" s="7">
        <v>1053</v>
      </c>
      <c r="R521" s="7">
        <v>0</v>
      </c>
      <c r="S521" s="7">
        <v>0</v>
      </c>
      <c r="T521" s="7">
        <v>0</v>
      </c>
      <c r="U521" s="7">
        <v>-39897</v>
      </c>
      <c r="V521" s="7">
        <v>0</v>
      </c>
      <c r="W521" s="7">
        <v>0</v>
      </c>
      <c r="X521" s="7">
        <v>0</v>
      </c>
      <c r="Y521" s="7">
        <v>1999</v>
      </c>
      <c r="Z521" s="7">
        <v>0</v>
      </c>
      <c r="AA521" s="95">
        <v>0</v>
      </c>
      <c r="AB521" s="7">
        <v>610696</v>
      </c>
      <c r="AC521" s="7">
        <v>0</v>
      </c>
      <c r="AD521" s="7">
        <v>0</v>
      </c>
      <c r="AE521" s="7">
        <v>0</v>
      </c>
      <c r="AF521" s="7">
        <v>0</v>
      </c>
      <c r="AG521" s="7">
        <v>0</v>
      </c>
      <c r="AH521" s="7">
        <v>0</v>
      </c>
      <c r="AI521" s="95">
        <v>0</v>
      </c>
      <c r="AJ521" s="7">
        <v>0</v>
      </c>
      <c r="AL521" s="17">
        <f t="shared" si="8"/>
        <v>32518</v>
      </c>
    </row>
    <row r="522" spans="1:38" x14ac:dyDescent="0.25">
      <c r="A522" s="7">
        <v>4293</v>
      </c>
      <c r="B522" s="7">
        <v>7</v>
      </c>
      <c r="D522" s="7">
        <v>0</v>
      </c>
      <c r="E522" s="7">
        <v>0</v>
      </c>
      <c r="F522" s="7">
        <v>30</v>
      </c>
      <c r="G522" s="87">
        <v>30</v>
      </c>
      <c r="H522" s="7">
        <v>214140</v>
      </c>
      <c r="I522" s="7">
        <v>0</v>
      </c>
      <c r="J522" s="7">
        <v>33574</v>
      </c>
      <c r="K522" s="7">
        <v>0</v>
      </c>
      <c r="L522" s="7">
        <v>0</v>
      </c>
      <c r="M522" s="7">
        <v>1007</v>
      </c>
      <c r="N522" s="7">
        <v>5736</v>
      </c>
      <c r="O522" s="7">
        <v>6798</v>
      </c>
      <c r="P522" s="7">
        <v>3446</v>
      </c>
      <c r="Q522" s="7">
        <v>390</v>
      </c>
      <c r="R522" s="7">
        <v>0</v>
      </c>
      <c r="S522" s="7">
        <v>0</v>
      </c>
      <c r="T522" s="7">
        <v>0</v>
      </c>
      <c r="U522" s="7">
        <v>-15371</v>
      </c>
      <c r="V522" s="7">
        <v>0</v>
      </c>
      <c r="W522" s="7">
        <v>0</v>
      </c>
      <c r="X522" s="7">
        <v>0</v>
      </c>
      <c r="Y522" s="7">
        <v>11994</v>
      </c>
      <c r="Z522" s="7">
        <v>0</v>
      </c>
      <c r="AA522" s="95">
        <v>0</v>
      </c>
      <c r="AB522" s="7">
        <v>261370</v>
      </c>
      <c r="AC522" s="7">
        <v>0</v>
      </c>
      <c r="AD522" s="7">
        <v>0</v>
      </c>
      <c r="AE522" s="7">
        <v>0</v>
      </c>
      <c r="AF522" s="7">
        <v>0</v>
      </c>
      <c r="AG522" s="7">
        <v>0</v>
      </c>
      <c r="AH522" s="7">
        <v>0</v>
      </c>
      <c r="AI522" s="95">
        <v>0</v>
      </c>
      <c r="AJ522" s="7">
        <v>0</v>
      </c>
      <c r="AL522" s="17">
        <f t="shared" si="8"/>
        <v>47230</v>
      </c>
    </row>
    <row r="523" spans="1:38" x14ac:dyDescent="0.25">
      <c r="A523" s="7">
        <v>4295</v>
      </c>
      <c r="B523" s="7">
        <v>7</v>
      </c>
      <c r="D523" s="7">
        <v>0</v>
      </c>
      <c r="E523" s="7">
        <v>0</v>
      </c>
      <c r="F523" s="7">
        <v>160</v>
      </c>
      <c r="G523" s="87">
        <v>160</v>
      </c>
      <c r="H523" s="7">
        <v>1142080</v>
      </c>
      <c r="I523" s="7">
        <v>0</v>
      </c>
      <c r="J523" s="7">
        <v>549903</v>
      </c>
      <c r="K523" s="7">
        <v>143100</v>
      </c>
      <c r="L523" s="7">
        <v>0</v>
      </c>
      <c r="M523" s="7">
        <v>5368</v>
      </c>
      <c r="N523" s="7">
        <v>0</v>
      </c>
      <c r="O523" s="7">
        <v>36253</v>
      </c>
      <c r="P523" s="7">
        <v>18377</v>
      </c>
      <c r="Q523" s="7">
        <v>2080</v>
      </c>
      <c r="R523" s="7">
        <v>0</v>
      </c>
      <c r="S523" s="7">
        <v>0</v>
      </c>
      <c r="T523" s="7">
        <v>0</v>
      </c>
      <c r="U523" s="7">
        <v>0</v>
      </c>
      <c r="V523" s="7">
        <v>0</v>
      </c>
      <c r="W523" s="7">
        <v>0</v>
      </c>
      <c r="X523" s="7">
        <v>0</v>
      </c>
      <c r="Y523" s="7">
        <v>0</v>
      </c>
      <c r="Z523" s="7">
        <v>0</v>
      </c>
      <c r="AA523" s="95">
        <v>0</v>
      </c>
      <c r="AB523" s="7">
        <v>1897161</v>
      </c>
      <c r="AC523" s="7">
        <v>0</v>
      </c>
      <c r="AD523" s="7">
        <v>0</v>
      </c>
      <c r="AE523" s="7">
        <v>0</v>
      </c>
      <c r="AF523" s="7">
        <v>0</v>
      </c>
      <c r="AG523" s="7">
        <v>0</v>
      </c>
      <c r="AH523" s="7">
        <v>0</v>
      </c>
      <c r="AI523" s="95">
        <v>0</v>
      </c>
      <c r="AJ523" s="7">
        <v>0</v>
      </c>
      <c r="AL523" s="17">
        <f t="shared" si="8"/>
        <v>755081</v>
      </c>
    </row>
    <row r="524" spans="1:38" x14ac:dyDescent="0.25">
      <c r="A524" s="7">
        <v>4297</v>
      </c>
      <c r="B524" s="7">
        <v>7</v>
      </c>
      <c r="D524" s="7">
        <v>0</v>
      </c>
      <c r="E524" s="7">
        <v>0</v>
      </c>
      <c r="F524" s="7">
        <v>45</v>
      </c>
      <c r="G524" s="87">
        <v>45</v>
      </c>
      <c r="H524" s="7">
        <v>321210</v>
      </c>
      <c r="I524" s="7">
        <v>0</v>
      </c>
      <c r="J524" s="7">
        <v>189</v>
      </c>
      <c r="K524" s="7">
        <v>0</v>
      </c>
      <c r="L524" s="7">
        <v>0</v>
      </c>
      <c r="M524" s="7">
        <v>1510</v>
      </c>
      <c r="N524" s="7">
        <v>3542</v>
      </c>
      <c r="O524" s="7">
        <v>10196</v>
      </c>
      <c r="P524" s="7">
        <v>5169</v>
      </c>
      <c r="Q524" s="7">
        <v>585</v>
      </c>
      <c r="R524" s="7">
        <v>0</v>
      </c>
      <c r="S524" s="7">
        <v>0</v>
      </c>
      <c r="T524" s="7">
        <v>0</v>
      </c>
      <c r="U524" s="7">
        <v>0</v>
      </c>
      <c r="V524" s="7">
        <v>0</v>
      </c>
      <c r="W524" s="7">
        <v>0</v>
      </c>
      <c r="X524" s="7">
        <v>0</v>
      </c>
      <c r="Y524" s="7">
        <v>0</v>
      </c>
      <c r="Z524" s="7">
        <v>0</v>
      </c>
      <c r="AA524" s="95">
        <v>0</v>
      </c>
      <c r="AB524" s="7">
        <v>342189</v>
      </c>
      <c r="AC524" s="7">
        <v>0</v>
      </c>
      <c r="AD524" s="7">
        <v>0</v>
      </c>
      <c r="AE524" s="7">
        <v>0</v>
      </c>
      <c r="AF524" s="7">
        <v>0</v>
      </c>
      <c r="AG524" s="7">
        <v>0</v>
      </c>
      <c r="AH524" s="7">
        <v>0</v>
      </c>
      <c r="AI524" s="95">
        <v>0</v>
      </c>
      <c r="AJ524" s="7">
        <v>0</v>
      </c>
      <c r="AL524" s="17">
        <f t="shared" si="8"/>
        <v>20979</v>
      </c>
    </row>
    <row r="525" spans="1:38" x14ac:dyDescent="0.25">
      <c r="A525" s="7">
        <v>4298</v>
      </c>
      <c r="B525" s="7">
        <v>7</v>
      </c>
      <c r="D525" s="7">
        <v>0</v>
      </c>
      <c r="E525" s="7">
        <v>0</v>
      </c>
      <c r="F525" s="7">
        <v>169</v>
      </c>
      <c r="G525" s="87">
        <v>169</v>
      </c>
      <c r="H525" s="7">
        <v>1206322</v>
      </c>
      <c r="I525" s="7">
        <v>0</v>
      </c>
      <c r="J525" s="7">
        <v>185254</v>
      </c>
      <c r="K525" s="7">
        <v>133560</v>
      </c>
      <c r="L525" s="7">
        <v>0</v>
      </c>
      <c r="M525" s="7">
        <v>5670</v>
      </c>
      <c r="N525" s="7">
        <v>68392</v>
      </c>
      <c r="O525" s="7">
        <v>38293</v>
      </c>
      <c r="P525" s="7">
        <v>19411</v>
      </c>
      <c r="Q525" s="7">
        <v>2197</v>
      </c>
      <c r="R525" s="7">
        <v>0</v>
      </c>
      <c r="S525" s="7">
        <v>0</v>
      </c>
      <c r="T525" s="7">
        <v>0</v>
      </c>
      <c r="U525" s="7">
        <v>-120506</v>
      </c>
      <c r="V525" s="7">
        <v>0</v>
      </c>
      <c r="W525" s="7">
        <v>0</v>
      </c>
      <c r="X525" s="7">
        <v>0</v>
      </c>
      <c r="Y525" s="7">
        <v>0</v>
      </c>
      <c r="Z525" s="7">
        <v>0</v>
      </c>
      <c r="AA525" s="95">
        <v>0</v>
      </c>
      <c r="AB525" s="7">
        <v>1534492</v>
      </c>
      <c r="AC525" s="7">
        <v>0</v>
      </c>
      <c r="AD525" s="7">
        <v>0</v>
      </c>
      <c r="AE525" s="7">
        <v>0</v>
      </c>
      <c r="AF525" s="7">
        <v>0</v>
      </c>
      <c r="AG525" s="7">
        <v>0</v>
      </c>
      <c r="AH525" s="7">
        <v>0</v>
      </c>
      <c r="AI525" s="95">
        <v>0</v>
      </c>
      <c r="AJ525" s="7">
        <v>0</v>
      </c>
      <c r="AL525" s="17">
        <f t="shared" si="8"/>
        <v>328170</v>
      </c>
    </row>
    <row r="526" spans="1:38" x14ac:dyDescent="0.25">
      <c r="A526" s="7">
        <v>4999</v>
      </c>
      <c r="B526" s="7">
        <v>7</v>
      </c>
      <c r="C526" t="s">
        <v>567</v>
      </c>
      <c r="D526" s="7">
        <v>0</v>
      </c>
      <c r="E526" s="7">
        <v>0</v>
      </c>
      <c r="F526" s="7">
        <v>-1561.3635404866218</v>
      </c>
      <c r="G526" s="87">
        <v>-1668.2378705221131</v>
      </c>
      <c r="H526" s="7">
        <v>-11907882</v>
      </c>
      <c r="I526" s="7">
        <v>0</v>
      </c>
      <c r="J526" s="7">
        <v>0</v>
      </c>
      <c r="K526" s="7">
        <v>-122259</v>
      </c>
      <c r="L526" s="7">
        <v>0</v>
      </c>
      <c r="M526" s="7">
        <v>-55972</v>
      </c>
      <c r="N526" s="7">
        <v>0</v>
      </c>
      <c r="O526" s="7">
        <v>-377997</v>
      </c>
      <c r="P526" s="7">
        <v>-191608</v>
      </c>
      <c r="Q526" s="7">
        <v>-21687</v>
      </c>
      <c r="R526" s="7">
        <v>0</v>
      </c>
      <c r="S526" s="7">
        <v>0</v>
      </c>
      <c r="T526" s="7">
        <v>0</v>
      </c>
      <c r="U526" s="7">
        <v>0</v>
      </c>
      <c r="V526" s="7">
        <v>0</v>
      </c>
      <c r="W526" s="7">
        <v>0</v>
      </c>
      <c r="X526" s="7">
        <v>0</v>
      </c>
      <c r="Y526" s="7">
        <v>0</v>
      </c>
      <c r="Z526" s="7">
        <v>-137270</v>
      </c>
      <c r="AA526" s="95">
        <v>0</v>
      </c>
      <c r="AB526" s="7">
        <v>-12814675</v>
      </c>
      <c r="AC526" s="7">
        <v>0</v>
      </c>
      <c r="AD526" s="7">
        <v>0</v>
      </c>
      <c r="AE526" s="7">
        <v>0</v>
      </c>
      <c r="AF526" s="7">
        <v>0</v>
      </c>
      <c r="AG526" s="7">
        <v>0</v>
      </c>
      <c r="AH526" s="7">
        <v>0</v>
      </c>
      <c r="AI526" s="95">
        <v>0</v>
      </c>
      <c r="AJ526" s="7">
        <v>0</v>
      </c>
      <c r="AL526" s="17">
        <f t="shared" si="8"/>
        <v>-906793</v>
      </c>
    </row>
    <row r="527" spans="1:38" x14ac:dyDescent="0.25">
      <c r="A527" s="7">
        <v>6000</v>
      </c>
      <c r="B527" s="7">
        <v>62</v>
      </c>
      <c r="C527" t="s">
        <v>2172</v>
      </c>
      <c r="D527" s="7">
        <v>0</v>
      </c>
      <c r="E527" s="7">
        <v>0</v>
      </c>
      <c r="F527" s="7">
        <v>0</v>
      </c>
      <c r="G527" s="87">
        <v>0</v>
      </c>
      <c r="H527" s="7">
        <v>0</v>
      </c>
      <c r="I527" s="7">
        <v>0</v>
      </c>
      <c r="J527" s="7">
        <v>9285419</v>
      </c>
      <c r="K527" s="7">
        <v>0</v>
      </c>
      <c r="L527" s="7">
        <v>0</v>
      </c>
      <c r="M527" s="7">
        <v>0</v>
      </c>
      <c r="N527" s="7">
        <v>0</v>
      </c>
      <c r="O527" s="7">
        <v>0</v>
      </c>
      <c r="P527" s="7">
        <v>0</v>
      </c>
      <c r="Q527" s="7">
        <v>0</v>
      </c>
      <c r="R527" s="7">
        <v>0</v>
      </c>
      <c r="S527" s="7">
        <v>0</v>
      </c>
      <c r="T527" s="7">
        <v>0</v>
      </c>
      <c r="U527" s="7">
        <v>0</v>
      </c>
      <c r="V527" s="7">
        <v>0</v>
      </c>
      <c r="W527" s="7">
        <v>0</v>
      </c>
      <c r="X527" s="7">
        <v>0</v>
      </c>
      <c r="Y527" s="7">
        <v>0</v>
      </c>
      <c r="Z527" s="7">
        <v>2400199</v>
      </c>
      <c r="AA527" s="95">
        <v>0</v>
      </c>
      <c r="AB527" s="7">
        <v>11685618</v>
      </c>
      <c r="AC527" s="7">
        <v>0</v>
      </c>
      <c r="AD527" s="7">
        <v>0</v>
      </c>
      <c r="AE527" s="7">
        <v>0</v>
      </c>
      <c r="AF527" s="7">
        <v>0</v>
      </c>
      <c r="AG527" s="7">
        <v>0</v>
      </c>
      <c r="AH527" s="7">
        <v>0</v>
      </c>
      <c r="AI527" s="95">
        <v>0</v>
      </c>
      <c r="AJ527" s="7">
        <v>0</v>
      </c>
      <c r="AL527" s="17">
        <f t="shared" si="8"/>
        <v>11685618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CAF7-E8D5-4B61-804C-11C3F26083A4}">
  <dimension ref="A1:AL527"/>
  <sheetViews>
    <sheetView topLeftCell="A513" workbookViewId="0"/>
  </sheetViews>
  <sheetFormatPr defaultRowHeight="15" x14ac:dyDescent="0.25"/>
  <cols>
    <col min="7" max="7" width="11.140625" bestFit="1" customWidth="1"/>
    <col min="38" max="38" width="12" bestFit="1" customWidth="1"/>
  </cols>
  <sheetData>
    <row r="1" spans="1:38" x14ac:dyDescent="0.25">
      <c r="A1" t="s">
        <v>1394</v>
      </c>
      <c r="B1" t="s">
        <v>1395</v>
      </c>
      <c r="C1" t="s">
        <v>1396</v>
      </c>
      <c r="D1" t="s">
        <v>2209</v>
      </c>
      <c r="E1" t="s">
        <v>2210</v>
      </c>
      <c r="F1" t="s">
        <v>2211</v>
      </c>
      <c r="G1" t="s">
        <v>2212</v>
      </c>
      <c r="H1" t="s">
        <v>2213</v>
      </c>
      <c r="I1" t="s">
        <v>2214</v>
      </c>
      <c r="J1" t="s">
        <v>2215</v>
      </c>
      <c r="K1" t="s">
        <v>2216</v>
      </c>
      <c r="L1" t="s">
        <v>2217</v>
      </c>
      <c r="M1" t="s">
        <v>2218</v>
      </c>
      <c r="N1" t="s">
        <v>2219</v>
      </c>
      <c r="O1" t="s">
        <v>2220</v>
      </c>
      <c r="P1" t="s">
        <v>2221</v>
      </c>
      <c r="Q1" t="s">
        <v>2222</v>
      </c>
      <c r="R1" t="s">
        <v>2223</v>
      </c>
      <c r="S1" t="s">
        <v>2224</v>
      </c>
      <c r="T1" t="s">
        <v>2225</v>
      </c>
      <c r="U1" t="s">
        <v>2226</v>
      </c>
      <c r="V1" t="s">
        <v>2227</v>
      </c>
      <c r="W1" t="s">
        <v>2228</v>
      </c>
      <c r="X1" t="s">
        <v>2229</v>
      </c>
      <c r="Y1" t="s">
        <v>2230</v>
      </c>
      <c r="Z1" t="s">
        <v>2231</v>
      </c>
      <c r="AA1" t="s">
        <v>2232</v>
      </c>
      <c r="AB1" t="s">
        <v>2233</v>
      </c>
      <c r="AC1" t="s">
        <v>2234</v>
      </c>
      <c r="AD1" t="s">
        <v>2235</v>
      </c>
      <c r="AE1" t="s">
        <v>2236</v>
      </c>
      <c r="AF1" t="s">
        <v>2237</v>
      </c>
      <c r="AG1" t="s">
        <v>2238</v>
      </c>
      <c r="AH1" t="s">
        <v>2239</v>
      </c>
      <c r="AI1" t="s">
        <v>2240</v>
      </c>
      <c r="AJ1" t="s">
        <v>2241</v>
      </c>
      <c r="AL1">
        <f>SUM(AL2:AL527)</f>
        <v>2982804505.0745835</v>
      </c>
    </row>
    <row r="2" spans="1:38" x14ac:dyDescent="0.25">
      <c r="A2" s="7">
        <v>1</v>
      </c>
      <c r="B2" s="7">
        <v>1</v>
      </c>
      <c r="C2" t="s">
        <v>55</v>
      </c>
      <c r="D2" s="7">
        <v>954</v>
      </c>
      <c r="E2" s="7">
        <v>1054.5999999999999</v>
      </c>
      <c r="F2" s="7">
        <v>974</v>
      </c>
      <c r="G2" s="7">
        <v>1077.4000000000001</v>
      </c>
      <c r="H2" s="7">
        <v>7394196</v>
      </c>
      <c r="I2" s="7">
        <v>79825</v>
      </c>
      <c r="J2" s="7">
        <v>973117</v>
      </c>
      <c r="K2" s="7">
        <v>14089</v>
      </c>
      <c r="L2" s="7">
        <v>0</v>
      </c>
      <c r="M2" s="7">
        <v>92989</v>
      </c>
      <c r="N2" s="7">
        <v>448131</v>
      </c>
      <c r="O2" s="7">
        <v>255879</v>
      </c>
      <c r="P2" s="7">
        <v>178206.25</v>
      </c>
      <c r="Q2" s="7">
        <v>14006</v>
      </c>
      <c r="R2" s="7">
        <v>46921</v>
      </c>
      <c r="S2" s="7">
        <v>0</v>
      </c>
      <c r="T2" s="7">
        <v>0</v>
      </c>
      <c r="U2" s="7">
        <v>0</v>
      </c>
      <c r="V2" s="7">
        <v>0</v>
      </c>
      <c r="W2" s="7">
        <v>0</v>
      </c>
      <c r="X2" s="7">
        <v>0</v>
      </c>
      <c r="Y2" s="7">
        <v>78033</v>
      </c>
      <c r="Z2" s="7">
        <v>76114</v>
      </c>
      <c r="AA2" s="7">
        <v>780038</v>
      </c>
      <c r="AB2" s="7">
        <v>10431544.25</v>
      </c>
      <c r="AC2" s="7">
        <v>0</v>
      </c>
      <c r="AD2" s="7">
        <v>233302</v>
      </c>
      <c r="AE2" s="7">
        <v>178206.25</v>
      </c>
      <c r="AF2" s="7">
        <v>46921</v>
      </c>
      <c r="AG2" s="7">
        <v>0</v>
      </c>
      <c r="AH2" s="7">
        <v>0</v>
      </c>
      <c r="AI2" s="7">
        <v>780038</v>
      </c>
      <c r="AJ2" s="7">
        <v>1238467.25</v>
      </c>
      <c r="AL2">
        <f>AB2-H2</f>
        <v>3037348.25</v>
      </c>
    </row>
    <row r="3" spans="1:38" x14ac:dyDescent="0.25">
      <c r="A3" s="7">
        <v>1</v>
      </c>
      <c r="B3" s="7">
        <v>3</v>
      </c>
      <c r="C3" t="s">
        <v>594</v>
      </c>
      <c r="D3" s="7">
        <v>47687.199999999997</v>
      </c>
      <c r="E3" s="7">
        <v>51937.2</v>
      </c>
      <c r="F3" s="7">
        <v>27004.2</v>
      </c>
      <c r="G3" s="7">
        <v>29390</v>
      </c>
      <c r="H3" s="7">
        <v>201703570</v>
      </c>
      <c r="I3" s="7">
        <v>7396112</v>
      </c>
      <c r="J3" s="7">
        <v>45842700</v>
      </c>
      <c r="K3" s="7">
        <v>3339000</v>
      </c>
      <c r="L3" s="7">
        <v>0</v>
      </c>
      <c r="M3" s="7">
        <v>0</v>
      </c>
      <c r="N3" s="7">
        <v>0</v>
      </c>
      <c r="O3" s="7">
        <v>6845353</v>
      </c>
      <c r="P3" s="7">
        <v>1469500</v>
      </c>
      <c r="Q3" s="7">
        <v>382070</v>
      </c>
      <c r="R3" s="7">
        <v>5499457</v>
      </c>
      <c r="S3" s="7">
        <v>0</v>
      </c>
      <c r="T3" s="7">
        <v>0</v>
      </c>
      <c r="U3" s="7">
        <v>155580</v>
      </c>
      <c r="V3" s="7">
        <v>-32942</v>
      </c>
      <c r="W3" s="7">
        <v>65654615</v>
      </c>
      <c r="X3" s="7">
        <v>0</v>
      </c>
      <c r="Y3" s="7">
        <v>885658</v>
      </c>
      <c r="Z3" s="7">
        <v>5378861</v>
      </c>
      <c r="AA3" s="7">
        <v>21278360</v>
      </c>
      <c r="AB3" s="7">
        <v>365797894</v>
      </c>
      <c r="AC3" s="7">
        <v>0</v>
      </c>
      <c r="AD3" s="7">
        <v>6845353</v>
      </c>
      <c r="AE3" s="7">
        <v>1469500</v>
      </c>
      <c r="AF3" s="7">
        <v>5499457</v>
      </c>
      <c r="AG3" s="7">
        <v>65642727.210000001</v>
      </c>
      <c r="AH3" s="7">
        <v>0</v>
      </c>
      <c r="AI3" s="7">
        <v>21278360</v>
      </c>
      <c r="AJ3" s="7">
        <v>100735397.21000001</v>
      </c>
      <c r="AL3">
        <f t="shared" ref="AL3:AL66" si="0">AB3-H3</f>
        <v>164094324</v>
      </c>
    </row>
    <row r="4" spans="1:38" x14ac:dyDescent="0.25">
      <c r="A4" s="7">
        <v>2</v>
      </c>
      <c r="B4" s="7">
        <v>1</v>
      </c>
      <c r="C4" t="s">
        <v>57</v>
      </c>
      <c r="D4" s="7">
        <v>179</v>
      </c>
      <c r="E4" s="7">
        <v>197.20000000000002</v>
      </c>
      <c r="F4" s="7">
        <v>220</v>
      </c>
      <c r="G4" s="7">
        <v>242.8</v>
      </c>
      <c r="H4" s="7">
        <v>1666336</v>
      </c>
      <c r="I4" s="7">
        <v>0</v>
      </c>
      <c r="J4" s="7">
        <v>521016</v>
      </c>
      <c r="K4" s="7">
        <v>0</v>
      </c>
      <c r="L4" s="7">
        <v>98677</v>
      </c>
      <c r="M4" s="7">
        <v>357526</v>
      </c>
      <c r="N4" s="7">
        <v>127003</v>
      </c>
      <c r="O4" s="7">
        <v>54353</v>
      </c>
      <c r="P4" s="7">
        <v>40070</v>
      </c>
      <c r="Q4" s="7">
        <v>3156</v>
      </c>
      <c r="R4" s="7">
        <v>12456</v>
      </c>
      <c r="S4" s="7">
        <v>0</v>
      </c>
      <c r="T4" s="7">
        <v>0</v>
      </c>
      <c r="U4" s="7">
        <v>0</v>
      </c>
      <c r="V4" s="7">
        <v>0</v>
      </c>
      <c r="W4" s="7">
        <v>0</v>
      </c>
      <c r="X4" s="7">
        <v>0</v>
      </c>
      <c r="Y4" s="7">
        <v>26139</v>
      </c>
      <c r="Z4" s="7">
        <v>25722</v>
      </c>
      <c r="AA4" s="7">
        <v>175787</v>
      </c>
      <c r="AB4" s="7">
        <v>3108241</v>
      </c>
      <c r="AC4" s="7">
        <v>0</v>
      </c>
      <c r="AD4" s="7">
        <v>15137</v>
      </c>
      <c r="AE4" s="7">
        <v>34548</v>
      </c>
      <c r="AF4" s="7">
        <v>10740</v>
      </c>
      <c r="AG4" s="7">
        <v>0</v>
      </c>
      <c r="AH4" s="7">
        <v>0</v>
      </c>
      <c r="AI4" s="7">
        <v>125158</v>
      </c>
      <c r="AJ4" s="7">
        <v>185583</v>
      </c>
      <c r="AL4">
        <f t="shared" si="0"/>
        <v>1441905</v>
      </c>
    </row>
    <row r="5" spans="1:38" x14ac:dyDescent="0.25">
      <c r="A5" s="7">
        <v>4</v>
      </c>
      <c r="B5" s="7">
        <v>1</v>
      </c>
      <c r="C5" t="s">
        <v>58</v>
      </c>
      <c r="D5" s="7">
        <v>419.44</v>
      </c>
      <c r="E5" s="7">
        <v>460.44000000000005</v>
      </c>
      <c r="F5" s="7">
        <v>419.44</v>
      </c>
      <c r="G5" s="7">
        <v>460.44000000000005</v>
      </c>
      <c r="H5" s="7">
        <v>3160000</v>
      </c>
      <c r="I5" s="7">
        <v>0</v>
      </c>
      <c r="J5" s="7">
        <v>647761</v>
      </c>
      <c r="K5" s="7">
        <v>0</v>
      </c>
      <c r="L5" s="7">
        <v>130343</v>
      </c>
      <c r="M5" s="7">
        <v>630314</v>
      </c>
      <c r="N5" s="7">
        <v>270889</v>
      </c>
      <c r="O5" s="7">
        <v>105278</v>
      </c>
      <c r="P5" s="7">
        <v>77123.25</v>
      </c>
      <c r="Q5" s="7">
        <v>5986</v>
      </c>
      <c r="R5" s="7">
        <v>0</v>
      </c>
      <c r="S5" s="7">
        <v>0</v>
      </c>
      <c r="T5" s="7">
        <v>0</v>
      </c>
      <c r="U5" s="7">
        <v>0</v>
      </c>
      <c r="V5" s="7">
        <v>0</v>
      </c>
      <c r="W5" s="7">
        <v>0</v>
      </c>
      <c r="X5" s="7">
        <v>0</v>
      </c>
      <c r="Y5" s="7">
        <v>4613</v>
      </c>
      <c r="Z5" s="7">
        <v>38523</v>
      </c>
      <c r="AA5" s="7">
        <v>138132</v>
      </c>
      <c r="AB5" s="7">
        <v>5208962.25</v>
      </c>
      <c r="AC5" s="7">
        <v>0</v>
      </c>
      <c r="AD5" s="7">
        <v>105278</v>
      </c>
      <c r="AE5" s="7">
        <v>77123.25</v>
      </c>
      <c r="AF5" s="7">
        <v>0</v>
      </c>
      <c r="AG5" s="7">
        <v>0</v>
      </c>
      <c r="AH5" s="7">
        <v>0</v>
      </c>
      <c r="AI5" s="7">
        <v>128220</v>
      </c>
      <c r="AJ5" s="7">
        <v>310621.25</v>
      </c>
      <c r="AL5">
        <f t="shared" si="0"/>
        <v>2048962.25</v>
      </c>
    </row>
    <row r="6" spans="1:38" x14ac:dyDescent="0.25">
      <c r="A6" s="7">
        <v>6</v>
      </c>
      <c r="B6" s="7">
        <v>3</v>
      </c>
      <c r="C6" t="s">
        <v>595</v>
      </c>
      <c r="D6" s="7">
        <v>2788.38</v>
      </c>
      <c r="E6" s="7">
        <v>3047.3799999999997</v>
      </c>
      <c r="F6" s="7">
        <v>2847.38</v>
      </c>
      <c r="G6" s="7">
        <v>3116.9800000000005</v>
      </c>
      <c r="H6" s="7">
        <v>21391834</v>
      </c>
      <c r="I6" s="7">
        <v>282458</v>
      </c>
      <c r="J6" s="7">
        <v>4220294</v>
      </c>
      <c r="K6" s="7">
        <v>148204</v>
      </c>
      <c r="L6" s="7">
        <v>0</v>
      </c>
      <c r="M6" s="7">
        <v>0</v>
      </c>
      <c r="N6" s="7">
        <v>0</v>
      </c>
      <c r="O6" s="7">
        <v>724706</v>
      </c>
      <c r="P6" s="7">
        <v>240324</v>
      </c>
      <c r="Q6" s="7">
        <v>40521</v>
      </c>
      <c r="R6" s="7">
        <v>90985</v>
      </c>
      <c r="S6" s="7">
        <v>0</v>
      </c>
      <c r="T6" s="7">
        <v>0</v>
      </c>
      <c r="U6" s="7">
        <v>0</v>
      </c>
      <c r="V6" s="7">
        <v>0</v>
      </c>
      <c r="W6" s="7">
        <v>6056012</v>
      </c>
      <c r="X6" s="7">
        <v>0</v>
      </c>
      <c r="Y6" s="7">
        <v>152991</v>
      </c>
      <c r="Z6" s="7">
        <v>249775</v>
      </c>
      <c r="AA6" s="7">
        <v>2256694</v>
      </c>
      <c r="AB6" s="7">
        <v>35854798</v>
      </c>
      <c r="AC6" s="7">
        <v>0</v>
      </c>
      <c r="AD6" s="7">
        <v>267359</v>
      </c>
      <c r="AE6" s="7">
        <v>240324</v>
      </c>
      <c r="AF6" s="7">
        <v>90985</v>
      </c>
      <c r="AG6" s="7">
        <v>6055978.7800000003</v>
      </c>
      <c r="AH6" s="7">
        <v>0</v>
      </c>
      <c r="AI6" s="7">
        <v>1999573</v>
      </c>
      <c r="AJ6" s="7">
        <v>8654219.7800000012</v>
      </c>
      <c r="AL6">
        <f t="shared" si="0"/>
        <v>14462964</v>
      </c>
    </row>
    <row r="7" spans="1:38" x14ac:dyDescent="0.25">
      <c r="A7" s="7">
        <v>11</v>
      </c>
      <c r="B7" s="7">
        <v>1</v>
      </c>
      <c r="C7" t="s">
        <v>596</v>
      </c>
      <c r="D7" s="7">
        <v>41857.919999999998</v>
      </c>
      <c r="E7" s="7">
        <v>45877.919999999998</v>
      </c>
      <c r="F7" s="7">
        <v>38127.919999999998</v>
      </c>
      <c r="G7" s="7">
        <v>41919.520000000004</v>
      </c>
      <c r="H7" s="7">
        <v>287693666</v>
      </c>
      <c r="I7" s="7">
        <v>1511562</v>
      </c>
      <c r="J7" s="7">
        <v>32328354</v>
      </c>
      <c r="K7" s="7">
        <v>1366139</v>
      </c>
      <c r="L7" s="7">
        <v>0</v>
      </c>
      <c r="M7" s="7">
        <v>0</v>
      </c>
      <c r="N7" s="7">
        <v>197952.78700935657</v>
      </c>
      <c r="O7" s="7">
        <v>9569251</v>
      </c>
      <c r="P7" s="7">
        <v>4859962.25</v>
      </c>
      <c r="Q7" s="7">
        <v>544954</v>
      </c>
      <c r="R7" s="7">
        <v>1301182</v>
      </c>
      <c r="S7" s="7">
        <v>0</v>
      </c>
      <c r="T7" s="7">
        <v>0</v>
      </c>
      <c r="U7" s="7">
        <v>0</v>
      </c>
      <c r="V7" s="7">
        <v>-8236</v>
      </c>
      <c r="W7" s="7">
        <v>46051946</v>
      </c>
      <c r="X7" s="7">
        <v>0</v>
      </c>
      <c r="Y7" s="7">
        <v>0</v>
      </c>
      <c r="Z7" s="7">
        <v>3555316</v>
      </c>
      <c r="AA7" s="7">
        <v>30349732</v>
      </c>
      <c r="AB7" s="7">
        <v>419321781.03700936</v>
      </c>
      <c r="AC7" s="7">
        <v>0</v>
      </c>
      <c r="AD7" s="7">
        <v>3500857</v>
      </c>
      <c r="AE7" s="7">
        <v>4859962.25</v>
      </c>
      <c r="AF7" s="7">
        <v>1301182</v>
      </c>
      <c r="AG7" s="7">
        <v>46039578.359999999</v>
      </c>
      <c r="AH7" s="7">
        <v>0</v>
      </c>
      <c r="AI7" s="7">
        <v>26381999</v>
      </c>
      <c r="AJ7" s="7">
        <v>82083578.609999999</v>
      </c>
      <c r="AL7">
        <f t="shared" si="0"/>
        <v>131628115.03700936</v>
      </c>
    </row>
    <row r="8" spans="1:38" x14ac:dyDescent="0.25">
      <c r="A8" s="7">
        <v>12</v>
      </c>
      <c r="B8" s="7">
        <v>1</v>
      </c>
      <c r="C8" t="s">
        <v>61</v>
      </c>
      <c r="D8" s="7">
        <v>5541</v>
      </c>
      <c r="E8" s="7">
        <v>6041.4000000000005</v>
      </c>
      <c r="F8" s="7">
        <v>6465</v>
      </c>
      <c r="G8" s="7">
        <v>7066.0000000000009</v>
      </c>
      <c r="H8" s="7">
        <v>48493958</v>
      </c>
      <c r="I8" s="7">
        <v>153510</v>
      </c>
      <c r="J8" s="7">
        <v>2013100</v>
      </c>
      <c r="K8" s="7">
        <v>179819</v>
      </c>
      <c r="L8" s="7">
        <v>0</v>
      </c>
      <c r="M8" s="7">
        <v>0</v>
      </c>
      <c r="N8" s="7">
        <v>199.24669356774072</v>
      </c>
      <c r="O8" s="7">
        <v>1606296</v>
      </c>
      <c r="P8" s="7">
        <v>884485</v>
      </c>
      <c r="Q8" s="7">
        <v>91858</v>
      </c>
      <c r="R8" s="7">
        <v>0</v>
      </c>
      <c r="S8" s="7">
        <v>0</v>
      </c>
      <c r="T8" s="7">
        <v>0</v>
      </c>
      <c r="U8" s="7">
        <v>0</v>
      </c>
      <c r="V8" s="7">
        <v>-8236</v>
      </c>
      <c r="W8" s="7">
        <v>6565586</v>
      </c>
      <c r="X8" s="7">
        <v>0</v>
      </c>
      <c r="Y8" s="7">
        <v>0</v>
      </c>
      <c r="Z8" s="7">
        <v>445921</v>
      </c>
      <c r="AA8" s="7">
        <v>5115784</v>
      </c>
      <c r="AB8" s="7">
        <v>65542280.246693566</v>
      </c>
      <c r="AC8" s="7">
        <v>0</v>
      </c>
      <c r="AD8" s="7">
        <v>495496</v>
      </c>
      <c r="AE8" s="7">
        <v>884485</v>
      </c>
      <c r="AF8" s="7">
        <v>0</v>
      </c>
      <c r="AG8" s="7">
        <v>6565586</v>
      </c>
      <c r="AH8" s="7">
        <v>0</v>
      </c>
      <c r="AI8" s="7">
        <v>4630020</v>
      </c>
      <c r="AJ8" s="7">
        <v>12575587</v>
      </c>
      <c r="AL8">
        <f t="shared" si="0"/>
        <v>17048322.246693566</v>
      </c>
    </row>
    <row r="9" spans="1:38" x14ac:dyDescent="0.25">
      <c r="A9" s="7">
        <v>13</v>
      </c>
      <c r="B9" s="7">
        <v>1</v>
      </c>
      <c r="C9" t="s">
        <v>62</v>
      </c>
      <c r="D9" s="7">
        <v>3649.1</v>
      </c>
      <c r="E9" s="7">
        <v>3996.2999999999993</v>
      </c>
      <c r="F9" s="7">
        <v>3242.1</v>
      </c>
      <c r="G9" s="7">
        <v>3561.1</v>
      </c>
      <c r="H9" s="7">
        <v>24439829</v>
      </c>
      <c r="I9" s="7">
        <v>1062289</v>
      </c>
      <c r="J9" s="7">
        <v>8322999</v>
      </c>
      <c r="K9" s="7">
        <v>834750</v>
      </c>
      <c r="L9" s="7">
        <v>0</v>
      </c>
      <c r="M9" s="7">
        <v>0</v>
      </c>
      <c r="N9" s="7">
        <v>7395.6908753156513</v>
      </c>
      <c r="O9" s="7">
        <v>843926</v>
      </c>
      <c r="P9" s="7">
        <v>547572.5</v>
      </c>
      <c r="Q9" s="7">
        <v>46294</v>
      </c>
      <c r="R9" s="7">
        <v>0</v>
      </c>
      <c r="S9" s="7">
        <v>0</v>
      </c>
      <c r="T9" s="7">
        <v>0</v>
      </c>
      <c r="U9" s="7">
        <v>0</v>
      </c>
      <c r="V9" s="7">
        <v>0</v>
      </c>
      <c r="W9" s="7">
        <v>1100131</v>
      </c>
      <c r="X9" s="7">
        <v>0</v>
      </c>
      <c r="Y9" s="7">
        <v>132618</v>
      </c>
      <c r="Z9" s="7">
        <v>267045</v>
      </c>
      <c r="AA9" s="7">
        <v>2578236</v>
      </c>
      <c r="AB9" s="7">
        <v>40183085.190875314</v>
      </c>
      <c r="AC9" s="7">
        <v>0</v>
      </c>
      <c r="AD9" s="7">
        <v>344134</v>
      </c>
      <c r="AE9" s="7">
        <v>547572.5</v>
      </c>
      <c r="AF9" s="7">
        <v>0</v>
      </c>
      <c r="AG9" s="7">
        <v>1100131</v>
      </c>
      <c r="AH9" s="7">
        <v>0</v>
      </c>
      <c r="AI9" s="7">
        <v>2293679</v>
      </c>
      <c r="AJ9" s="7">
        <v>4285516.5</v>
      </c>
      <c r="AL9">
        <f t="shared" si="0"/>
        <v>15743256.190875314</v>
      </c>
    </row>
    <row r="10" spans="1:38" x14ac:dyDescent="0.25">
      <c r="A10" s="7">
        <v>14</v>
      </c>
      <c r="B10" s="7">
        <v>1</v>
      </c>
      <c r="C10" t="s">
        <v>63</v>
      </c>
      <c r="D10" s="7">
        <v>2388.8000000000002</v>
      </c>
      <c r="E10" s="7">
        <v>2589.4000000000005</v>
      </c>
      <c r="F10" s="7">
        <v>2653.8</v>
      </c>
      <c r="G10" s="7">
        <v>2910.6</v>
      </c>
      <c r="H10" s="7">
        <v>19975448</v>
      </c>
      <c r="I10" s="7">
        <v>171931</v>
      </c>
      <c r="J10" s="7">
        <v>6060746</v>
      </c>
      <c r="K10" s="7">
        <v>314820</v>
      </c>
      <c r="L10" s="7">
        <v>0</v>
      </c>
      <c r="M10" s="7">
        <v>0</v>
      </c>
      <c r="N10" s="7">
        <v>0</v>
      </c>
      <c r="O10" s="7">
        <v>696178</v>
      </c>
      <c r="P10" s="7">
        <v>411053.75</v>
      </c>
      <c r="Q10" s="7">
        <v>37838</v>
      </c>
      <c r="R10" s="7">
        <v>0</v>
      </c>
      <c r="S10" s="7">
        <v>0</v>
      </c>
      <c r="T10" s="7">
        <v>0</v>
      </c>
      <c r="U10" s="7">
        <v>0</v>
      </c>
      <c r="V10" s="7">
        <v>0</v>
      </c>
      <c r="W10" s="7">
        <v>1690913</v>
      </c>
      <c r="X10" s="7">
        <v>0</v>
      </c>
      <c r="Y10" s="7">
        <v>133002</v>
      </c>
      <c r="Z10" s="7">
        <v>266933</v>
      </c>
      <c r="AA10" s="7">
        <v>2107274</v>
      </c>
      <c r="AB10" s="7">
        <v>31866136.75</v>
      </c>
      <c r="AC10" s="7">
        <v>0</v>
      </c>
      <c r="AD10" s="7">
        <v>231358</v>
      </c>
      <c r="AE10" s="7">
        <v>411053.75</v>
      </c>
      <c r="AF10" s="7">
        <v>0</v>
      </c>
      <c r="AG10" s="7">
        <v>1690913</v>
      </c>
      <c r="AH10" s="7">
        <v>0</v>
      </c>
      <c r="AI10" s="7">
        <v>1883553</v>
      </c>
      <c r="AJ10" s="7">
        <v>4216877.75</v>
      </c>
      <c r="AL10">
        <f t="shared" si="0"/>
        <v>11890688.75</v>
      </c>
    </row>
    <row r="11" spans="1:38" x14ac:dyDescent="0.25">
      <c r="A11" s="7">
        <v>15</v>
      </c>
      <c r="B11" s="7">
        <v>1</v>
      </c>
      <c r="C11" t="s">
        <v>64</v>
      </c>
      <c r="D11" s="7">
        <v>4765</v>
      </c>
      <c r="E11" s="7">
        <v>5216.4000000000005</v>
      </c>
      <c r="F11" s="7">
        <v>3722</v>
      </c>
      <c r="G11" s="7">
        <v>4093.7999999999997</v>
      </c>
      <c r="H11" s="7">
        <v>28095749</v>
      </c>
      <c r="I11" s="7">
        <v>0</v>
      </c>
      <c r="J11" s="7">
        <v>1846958</v>
      </c>
      <c r="K11" s="7">
        <v>44392</v>
      </c>
      <c r="L11" s="7">
        <v>0</v>
      </c>
      <c r="M11" s="7">
        <v>0</v>
      </c>
      <c r="N11" s="7">
        <v>433849.63816173509</v>
      </c>
      <c r="O11" s="7">
        <v>943563</v>
      </c>
      <c r="P11" s="7">
        <v>685711.25</v>
      </c>
      <c r="Q11" s="7">
        <v>53219</v>
      </c>
      <c r="R11" s="7">
        <v>44868</v>
      </c>
      <c r="S11" s="7">
        <v>0</v>
      </c>
      <c r="T11" s="7">
        <v>0</v>
      </c>
      <c r="U11" s="7">
        <v>0</v>
      </c>
      <c r="V11" s="7">
        <v>0</v>
      </c>
      <c r="W11" s="7">
        <v>0</v>
      </c>
      <c r="X11" s="7">
        <v>0</v>
      </c>
      <c r="Y11" s="7">
        <v>884504</v>
      </c>
      <c r="Z11" s="7">
        <v>292089</v>
      </c>
      <c r="AA11" s="7">
        <v>2963911</v>
      </c>
      <c r="AB11" s="7">
        <v>36288813.888161734</v>
      </c>
      <c r="AC11" s="7">
        <v>0</v>
      </c>
      <c r="AD11" s="7">
        <v>495282</v>
      </c>
      <c r="AE11" s="7">
        <v>685711.25</v>
      </c>
      <c r="AF11" s="7">
        <v>44868</v>
      </c>
      <c r="AG11" s="7">
        <v>0</v>
      </c>
      <c r="AH11" s="7">
        <v>0</v>
      </c>
      <c r="AI11" s="7">
        <v>2765397</v>
      </c>
      <c r="AJ11" s="7">
        <v>3991258.25</v>
      </c>
      <c r="AL11">
        <f t="shared" si="0"/>
        <v>8193064.8881617337</v>
      </c>
    </row>
    <row r="12" spans="1:38" x14ac:dyDescent="0.25">
      <c r="A12" s="7">
        <v>16</v>
      </c>
      <c r="B12" s="7">
        <v>1</v>
      </c>
      <c r="C12" t="s">
        <v>65</v>
      </c>
      <c r="D12" s="7">
        <v>5593</v>
      </c>
      <c r="E12" s="7">
        <v>6145.2</v>
      </c>
      <c r="F12" s="7">
        <v>6110</v>
      </c>
      <c r="G12" s="7">
        <v>6687.0000000000009</v>
      </c>
      <c r="H12" s="7">
        <v>45892881</v>
      </c>
      <c r="I12" s="7">
        <v>0</v>
      </c>
      <c r="J12" s="7">
        <v>5541899</v>
      </c>
      <c r="K12" s="7">
        <v>496705</v>
      </c>
      <c r="L12" s="7">
        <v>0</v>
      </c>
      <c r="M12" s="7">
        <v>0</v>
      </c>
      <c r="N12" s="7">
        <v>126823.07934234393</v>
      </c>
      <c r="O12" s="7">
        <v>1496375</v>
      </c>
      <c r="P12" s="7">
        <v>1048996.25</v>
      </c>
      <c r="Q12" s="7">
        <v>86931</v>
      </c>
      <c r="R12" s="7">
        <v>318101</v>
      </c>
      <c r="S12" s="7">
        <v>0</v>
      </c>
      <c r="T12" s="7">
        <v>0</v>
      </c>
      <c r="U12" s="7">
        <v>0</v>
      </c>
      <c r="V12" s="7">
        <v>0</v>
      </c>
      <c r="W12" s="7">
        <v>1297144</v>
      </c>
      <c r="X12" s="7">
        <v>0</v>
      </c>
      <c r="Y12" s="7">
        <v>0</v>
      </c>
      <c r="Z12" s="7">
        <v>463340</v>
      </c>
      <c r="AA12" s="7">
        <v>4841388</v>
      </c>
      <c r="AB12" s="7">
        <v>61610583.329342343</v>
      </c>
      <c r="AC12" s="7">
        <v>0</v>
      </c>
      <c r="AD12" s="7">
        <v>548363</v>
      </c>
      <c r="AE12" s="7">
        <v>1048996.25</v>
      </c>
      <c r="AF12" s="7">
        <v>318101</v>
      </c>
      <c r="AG12" s="7">
        <v>1296149</v>
      </c>
      <c r="AH12" s="7">
        <v>0</v>
      </c>
      <c r="AI12" s="7">
        <v>4494546</v>
      </c>
      <c r="AJ12" s="7">
        <v>7706155.25</v>
      </c>
      <c r="AL12">
        <f t="shared" si="0"/>
        <v>15717702.329342343</v>
      </c>
    </row>
    <row r="13" spans="1:38" x14ac:dyDescent="0.25">
      <c r="A13" s="7">
        <v>22</v>
      </c>
      <c r="B13" s="7">
        <v>1</v>
      </c>
      <c r="C13" t="s">
        <v>597</v>
      </c>
      <c r="D13" s="7">
        <v>2675</v>
      </c>
      <c r="E13" s="7">
        <v>2930.6</v>
      </c>
      <c r="F13" s="7">
        <v>2684</v>
      </c>
      <c r="G13" s="7">
        <v>2945.8</v>
      </c>
      <c r="H13" s="7">
        <v>20217025</v>
      </c>
      <c r="I13" s="7">
        <v>507606</v>
      </c>
      <c r="J13" s="7">
        <v>2207133</v>
      </c>
      <c r="K13" s="7">
        <v>14323</v>
      </c>
      <c r="L13" s="7">
        <v>0</v>
      </c>
      <c r="M13" s="7">
        <v>0</v>
      </c>
      <c r="N13" s="7">
        <v>548447.88865703065</v>
      </c>
      <c r="O13" s="7">
        <v>656466</v>
      </c>
      <c r="P13" s="7">
        <v>492166.25</v>
      </c>
      <c r="Q13" s="7">
        <v>38295</v>
      </c>
      <c r="R13" s="7">
        <v>26100</v>
      </c>
      <c r="S13" s="7">
        <v>0</v>
      </c>
      <c r="T13" s="7">
        <v>0</v>
      </c>
      <c r="U13" s="7">
        <v>0</v>
      </c>
      <c r="V13" s="7">
        <v>0</v>
      </c>
      <c r="W13" s="7">
        <v>0</v>
      </c>
      <c r="X13" s="7">
        <v>0</v>
      </c>
      <c r="Y13" s="7">
        <v>88796</v>
      </c>
      <c r="Z13" s="7">
        <v>238282</v>
      </c>
      <c r="AA13" s="7">
        <v>2132759</v>
      </c>
      <c r="AB13" s="7">
        <v>27167399.13865703</v>
      </c>
      <c r="AC13" s="7">
        <v>0</v>
      </c>
      <c r="AD13" s="7">
        <v>352125</v>
      </c>
      <c r="AE13" s="7">
        <v>492166.25</v>
      </c>
      <c r="AF13" s="7">
        <v>26100</v>
      </c>
      <c r="AG13" s="7">
        <v>0</v>
      </c>
      <c r="AH13" s="7">
        <v>0</v>
      </c>
      <c r="AI13" s="7">
        <v>1946588</v>
      </c>
      <c r="AJ13" s="7">
        <v>2816979.25</v>
      </c>
      <c r="AL13">
        <f t="shared" si="0"/>
        <v>6950374.1386570297</v>
      </c>
    </row>
    <row r="14" spans="1:38" x14ac:dyDescent="0.25">
      <c r="A14" s="7">
        <v>23</v>
      </c>
      <c r="B14" s="7">
        <v>1</v>
      </c>
      <c r="C14" t="s">
        <v>598</v>
      </c>
      <c r="D14" s="7">
        <v>1022</v>
      </c>
      <c r="E14" s="7">
        <v>1120.2</v>
      </c>
      <c r="F14" s="7">
        <v>813</v>
      </c>
      <c r="G14" s="7">
        <v>892.4</v>
      </c>
      <c r="H14" s="7">
        <v>6124541</v>
      </c>
      <c r="I14" s="7">
        <v>0</v>
      </c>
      <c r="J14" s="7">
        <v>747337</v>
      </c>
      <c r="K14" s="7">
        <v>0</v>
      </c>
      <c r="L14" s="7">
        <v>34185</v>
      </c>
      <c r="M14" s="7">
        <v>1826</v>
      </c>
      <c r="N14" s="7">
        <v>278029.76176302461</v>
      </c>
      <c r="O14" s="7">
        <v>202935</v>
      </c>
      <c r="P14" s="7">
        <v>148018.75</v>
      </c>
      <c r="Q14" s="7">
        <v>11601</v>
      </c>
      <c r="R14" s="7">
        <v>30306</v>
      </c>
      <c r="S14" s="7">
        <v>0</v>
      </c>
      <c r="T14" s="7">
        <v>0</v>
      </c>
      <c r="U14" s="7">
        <v>0</v>
      </c>
      <c r="V14" s="7">
        <v>0</v>
      </c>
      <c r="W14" s="7">
        <v>0</v>
      </c>
      <c r="X14" s="7">
        <v>0</v>
      </c>
      <c r="Y14" s="7">
        <v>0</v>
      </c>
      <c r="Z14" s="7">
        <v>62699</v>
      </c>
      <c r="AA14" s="7">
        <v>646098</v>
      </c>
      <c r="AB14" s="7">
        <v>8287576.5117630251</v>
      </c>
      <c r="AC14" s="7">
        <v>0</v>
      </c>
      <c r="AD14" s="7">
        <v>103255</v>
      </c>
      <c r="AE14" s="7">
        <v>148018.75</v>
      </c>
      <c r="AF14" s="7">
        <v>30306</v>
      </c>
      <c r="AG14" s="7">
        <v>0</v>
      </c>
      <c r="AH14" s="7">
        <v>0</v>
      </c>
      <c r="AI14" s="7">
        <v>540475</v>
      </c>
      <c r="AJ14" s="7">
        <v>822054.75</v>
      </c>
      <c r="AL14">
        <f t="shared" si="0"/>
        <v>2163035.5117630251</v>
      </c>
    </row>
    <row r="15" spans="1:38" x14ac:dyDescent="0.25">
      <c r="A15" s="7">
        <v>25</v>
      </c>
      <c r="B15" s="7">
        <v>1</v>
      </c>
      <c r="C15" t="s">
        <v>68</v>
      </c>
      <c r="D15" s="7">
        <v>60</v>
      </c>
      <c r="E15" s="7">
        <v>62</v>
      </c>
      <c r="F15" s="7">
        <v>60</v>
      </c>
      <c r="G15" s="7">
        <v>62</v>
      </c>
      <c r="H15" s="7">
        <v>425506</v>
      </c>
      <c r="I15" s="7">
        <v>0</v>
      </c>
      <c r="J15" s="7">
        <v>227707</v>
      </c>
      <c r="K15" s="7">
        <v>0</v>
      </c>
      <c r="L15" s="7">
        <v>31550</v>
      </c>
      <c r="M15" s="7">
        <v>152117</v>
      </c>
      <c r="N15" s="7">
        <v>8603</v>
      </c>
      <c r="O15" s="7">
        <v>13008</v>
      </c>
      <c r="P15" s="7">
        <v>9815</v>
      </c>
      <c r="Q15" s="7">
        <v>806</v>
      </c>
      <c r="R15" s="7">
        <v>11840</v>
      </c>
      <c r="S15" s="7">
        <v>0</v>
      </c>
      <c r="T15" s="7">
        <v>0</v>
      </c>
      <c r="U15" s="7">
        <v>0</v>
      </c>
      <c r="V15" s="7">
        <v>0</v>
      </c>
      <c r="W15" s="7">
        <v>0</v>
      </c>
      <c r="X15" s="7">
        <v>0</v>
      </c>
      <c r="Y15" s="7">
        <v>769</v>
      </c>
      <c r="Z15" s="7">
        <v>9533</v>
      </c>
      <c r="AA15" s="7">
        <v>44888</v>
      </c>
      <c r="AB15" s="7">
        <v>936142</v>
      </c>
      <c r="AC15" s="7">
        <v>0</v>
      </c>
      <c r="AD15" s="7">
        <v>0</v>
      </c>
      <c r="AE15" s="7">
        <v>0</v>
      </c>
      <c r="AF15" s="7">
        <v>0</v>
      </c>
      <c r="AG15" s="7">
        <v>0</v>
      </c>
      <c r="AH15" s="7">
        <v>0</v>
      </c>
      <c r="AI15" s="7">
        <v>0</v>
      </c>
      <c r="AJ15" s="7">
        <v>0</v>
      </c>
      <c r="AL15">
        <f t="shared" si="0"/>
        <v>510636</v>
      </c>
    </row>
    <row r="16" spans="1:38" x14ac:dyDescent="0.25">
      <c r="A16" s="7">
        <v>31</v>
      </c>
      <c r="B16" s="7">
        <v>1</v>
      </c>
      <c r="C16" t="s">
        <v>69</v>
      </c>
      <c r="D16" s="7">
        <v>5492</v>
      </c>
      <c r="E16" s="7">
        <v>6004.2000000000016</v>
      </c>
      <c r="F16" s="7">
        <v>4655</v>
      </c>
      <c r="G16" s="7">
        <v>5099.0000000000009</v>
      </c>
      <c r="H16" s="7">
        <v>34994437</v>
      </c>
      <c r="I16" s="7">
        <v>536262</v>
      </c>
      <c r="J16" s="7">
        <v>4580348</v>
      </c>
      <c r="K16" s="7">
        <v>14148</v>
      </c>
      <c r="L16" s="7">
        <v>0</v>
      </c>
      <c r="M16" s="7">
        <v>0</v>
      </c>
      <c r="N16" s="7">
        <v>1040980.7392548149</v>
      </c>
      <c r="O16" s="7">
        <v>1119936</v>
      </c>
      <c r="P16" s="7">
        <v>809760</v>
      </c>
      <c r="Q16" s="7">
        <v>66287</v>
      </c>
      <c r="R16" s="7">
        <v>3314</v>
      </c>
      <c r="S16" s="7">
        <v>0</v>
      </c>
      <c r="T16" s="7">
        <v>0</v>
      </c>
      <c r="U16" s="7">
        <v>407810</v>
      </c>
      <c r="V16" s="7">
        <v>-2402</v>
      </c>
      <c r="W16" s="7">
        <v>917820</v>
      </c>
      <c r="X16" s="7">
        <v>0</v>
      </c>
      <c r="Y16" s="7">
        <v>0</v>
      </c>
      <c r="Z16" s="7">
        <v>380764</v>
      </c>
      <c r="AA16" s="7">
        <v>3691676</v>
      </c>
      <c r="AB16" s="7">
        <v>48561140.739254817</v>
      </c>
      <c r="AC16" s="7">
        <v>0</v>
      </c>
      <c r="AD16" s="7">
        <v>442388</v>
      </c>
      <c r="AE16" s="7">
        <v>809760</v>
      </c>
      <c r="AF16" s="7">
        <v>3314</v>
      </c>
      <c r="AG16" s="7">
        <v>853413</v>
      </c>
      <c r="AH16" s="7">
        <v>0</v>
      </c>
      <c r="AI16" s="7">
        <v>3078425</v>
      </c>
      <c r="AJ16" s="7">
        <v>5187300</v>
      </c>
      <c r="AL16">
        <f t="shared" si="0"/>
        <v>13566703.739254817</v>
      </c>
    </row>
    <row r="17" spans="1:38" x14ac:dyDescent="0.25">
      <c r="A17" s="7">
        <v>32</v>
      </c>
      <c r="B17" s="7">
        <v>1</v>
      </c>
      <c r="C17" t="s">
        <v>70</v>
      </c>
      <c r="D17" s="7">
        <v>569.11</v>
      </c>
      <c r="E17" s="7">
        <v>623.11</v>
      </c>
      <c r="F17" s="7">
        <v>569.11</v>
      </c>
      <c r="G17" s="7">
        <v>621.91</v>
      </c>
      <c r="H17" s="7">
        <v>4268168</v>
      </c>
      <c r="I17" s="7">
        <v>0</v>
      </c>
      <c r="J17" s="7">
        <v>1166608</v>
      </c>
      <c r="K17" s="7">
        <v>14096</v>
      </c>
      <c r="L17" s="7">
        <v>119148</v>
      </c>
      <c r="M17" s="7">
        <v>422968</v>
      </c>
      <c r="N17" s="7">
        <v>243256</v>
      </c>
      <c r="O17" s="7">
        <v>143153</v>
      </c>
      <c r="P17" s="7">
        <v>102844.75</v>
      </c>
      <c r="Q17" s="7">
        <v>8085</v>
      </c>
      <c r="R17" s="7">
        <v>27563</v>
      </c>
      <c r="S17" s="7">
        <v>0</v>
      </c>
      <c r="T17" s="7">
        <v>0</v>
      </c>
      <c r="U17" s="7">
        <v>0</v>
      </c>
      <c r="V17" s="7">
        <v>0</v>
      </c>
      <c r="W17" s="7">
        <v>0</v>
      </c>
      <c r="X17" s="7">
        <v>0</v>
      </c>
      <c r="Y17" s="7">
        <v>76496</v>
      </c>
      <c r="Z17" s="7">
        <v>42072</v>
      </c>
      <c r="AA17" s="7">
        <v>450263</v>
      </c>
      <c r="AB17" s="7">
        <v>7084720.75</v>
      </c>
      <c r="AC17" s="7">
        <v>0</v>
      </c>
      <c r="AD17" s="7">
        <v>44747</v>
      </c>
      <c r="AE17" s="7">
        <v>78681</v>
      </c>
      <c r="AF17" s="7">
        <v>21087</v>
      </c>
      <c r="AG17" s="7">
        <v>0</v>
      </c>
      <c r="AH17" s="7">
        <v>0</v>
      </c>
      <c r="AI17" s="7">
        <v>284458</v>
      </c>
      <c r="AJ17" s="7">
        <v>428973</v>
      </c>
      <c r="AL17">
        <f t="shared" si="0"/>
        <v>2816552.75</v>
      </c>
    </row>
    <row r="18" spans="1:38" x14ac:dyDescent="0.25">
      <c r="A18" s="7">
        <v>36</v>
      </c>
      <c r="B18" s="7">
        <v>1</v>
      </c>
      <c r="C18" t="s">
        <v>71</v>
      </c>
      <c r="D18" s="7">
        <v>123</v>
      </c>
      <c r="E18" s="7">
        <v>134</v>
      </c>
      <c r="F18" s="7">
        <v>291</v>
      </c>
      <c r="G18" s="7">
        <v>320</v>
      </c>
      <c r="H18" s="7">
        <v>2196160</v>
      </c>
      <c r="I18" s="7">
        <v>0</v>
      </c>
      <c r="J18" s="7">
        <v>723543</v>
      </c>
      <c r="K18" s="7">
        <v>0</v>
      </c>
      <c r="L18" s="7">
        <v>116053</v>
      </c>
      <c r="M18" s="7">
        <v>644006</v>
      </c>
      <c r="N18" s="7">
        <v>272903</v>
      </c>
      <c r="O18" s="7">
        <v>70226</v>
      </c>
      <c r="P18" s="7">
        <v>51176.25</v>
      </c>
      <c r="Q18" s="7">
        <v>4160</v>
      </c>
      <c r="R18" s="7">
        <v>50384</v>
      </c>
      <c r="S18" s="7">
        <v>0</v>
      </c>
      <c r="T18" s="7">
        <v>0</v>
      </c>
      <c r="U18" s="7">
        <v>0</v>
      </c>
      <c r="V18" s="7">
        <v>0</v>
      </c>
      <c r="W18" s="7">
        <v>0</v>
      </c>
      <c r="X18" s="7">
        <v>0</v>
      </c>
      <c r="Y18" s="7">
        <v>66501</v>
      </c>
      <c r="Z18" s="7">
        <v>30438</v>
      </c>
      <c r="AA18" s="7">
        <v>112000</v>
      </c>
      <c r="AB18" s="7">
        <v>4337550.25</v>
      </c>
      <c r="AC18" s="7">
        <v>0</v>
      </c>
      <c r="AD18" s="7">
        <v>15145</v>
      </c>
      <c r="AE18" s="7">
        <v>41471</v>
      </c>
      <c r="AF18" s="7">
        <v>40829</v>
      </c>
      <c r="AG18" s="7">
        <v>0</v>
      </c>
      <c r="AH18" s="7">
        <v>0</v>
      </c>
      <c r="AI18" s="7">
        <v>58052</v>
      </c>
      <c r="AJ18" s="7">
        <v>155497</v>
      </c>
      <c r="AL18">
        <f t="shared" si="0"/>
        <v>2141390.25</v>
      </c>
    </row>
    <row r="19" spans="1:38" x14ac:dyDescent="0.25">
      <c r="A19" s="7">
        <v>38</v>
      </c>
      <c r="B19" s="7">
        <v>1</v>
      </c>
      <c r="C19" t="s">
        <v>72</v>
      </c>
      <c r="D19" s="7">
        <v>1961</v>
      </c>
      <c r="E19" s="7">
        <v>2152.2000000000003</v>
      </c>
      <c r="F19" s="7">
        <v>1511</v>
      </c>
      <c r="G19" s="7">
        <v>1634.6000000000001</v>
      </c>
      <c r="H19" s="7">
        <v>11218260</v>
      </c>
      <c r="I19" s="7">
        <v>166814</v>
      </c>
      <c r="J19" s="7">
        <v>4505530</v>
      </c>
      <c r="K19" s="7">
        <v>0</v>
      </c>
      <c r="L19" s="7">
        <v>0</v>
      </c>
      <c r="M19" s="7">
        <v>90534</v>
      </c>
      <c r="N19" s="7">
        <v>533722.727862</v>
      </c>
      <c r="O19" s="7">
        <v>356269</v>
      </c>
      <c r="P19" s="7">
        <v>149203.75</v>
      </c>
      <c r="Q19" s="7">
        <v>21250</v>
      </c>
      <c r="R19" s="7">
        <v>336139</v>
      </c>
      <c r="S19" s="7">
        <v>0</v>
      </c>
      <c r="T19" s="7">
        <v>0</v>
      </c>
      <c r="U19" s="7">
        <v>36922</v>
      </c>
      <c r="V19" s="7">
        <v>-8236</v>
      </c>
      <c r="W19" s="7">
        <v>2253231</v>
      </c>
      <c r="X19" s="7">
        <v>0</v>
      </c>
      <c r="Y19" s="7">
        <v>0</v>
      </c>
      <c r="Z19" s="7">
        <v>193170</v>
      </c>
      <c r="AA19" s="7">
        <v>1183450</v>
      </c>
      <c r="AB19" s="7">
        <v>21036259.477862</v>
      </c>
      <c r="AC19" s="7">
        <v>0</v>
      </c>
      <c r="AD19" s="7">
        <v>197</v>
      </c>
      <c r="AE19" s="7">
        <v>154</v>
      </c>
      <c r="AF19" s="7">
        <v>346</v>
      </c>
      <c r="AG19" s="7">
        <v>3414</v>
      </c>
      <c r="AH19" s="7">
        <v>0</v>
      </c>
      <c r="AI19" s="7">
        <v>1007</v>
      </c>
      <c r="AJ19" s="7">
        <v>5118</v>
      </c>
      <c r="AL19">
        <f t="shared" si="0"/>
        <v>9817999.4778620005</v>
      </c>
    </row>
    <row r="20" spans="1:38" x14ac:dyDescent="0.25">
      <c r="A20" s="7">
        <v>47</v>
      </c>
      <c r="B20" s="7">
        <v>1</v>
      </c>
      <c r="C20" t="s">
        <v>73</v>
      </c>
      <c r="D20" s="7">
        <v>4022</v>
      </c>
      <c r="E20" s="7">
        <v>4395.2000000000007</v>
      </c>
      <c r="F20" s="7">
        <v>4292</v>
      </c>
      <c r="G20" s="7">
        <v>4696.2</v>
      </c>
      <c r="H20" s="7">
        <v>32230021</v>
      </c>
      <c r="I20" s="7">
        <v>0</v>
      </c>
      <c r="J20" s="7">
        <v>2444961</v>
      </c>
      <c r="K20" s="7">
        <v>36496</v>
      </c>
      <c r="L20" s="7">
        <v>0</v>
      </c>
      <c r="M20" s="7">
        <v>0</v>
      </c>
      <c r="N20" s="7">
        <v>425384.0360029313</v>
      </c>
      <c r="O20" s="7">
        <v>1046791</v>
      </c>
      <c r="P20" s="7">
        <v>785005</v>
      </c>
      <c r="Q20" s="7">
        <v>61051</v>
      </c>
      <c r="R20" s="7">
        <v>33437</v>
      </c>
      <c r="S20" s="7">
        <v>0</v>
      </c>
      <c r="T20" s="7">
        <v>0</v>
      </c>
      <c r="U20" s="7">
        <v>0</v>
      </c>
      <c r="V20" s="7">
        <v>0</v>
      </c>
      <c r="W20" s="7">
        <v>0</v>
      </c>
      <c r="X20" s="7">
        <v>0</v>
      </c>
      <c r="Y20" s="7">
        <v>71114</v>
      </c>
      <c r="Z20" s="7">
        <v>399936</v>
      </c>
      <c r="AA20" s="7">
        <v>3400049</v>
      </c>
      <c r="AB20" s="7">
        <v>40934245.036002934</v>
      </c>
      <c r="AC20" s="7">
        <v>0</v>
      </c>
      <c r="AD20" s="7">
        <v>267627</v>
      </c>
      <c r="AE20" s="7">
        <v>730691</v>
      </c>
      <c r="AF20" s="7">
        <v>31124</v>
      </c>
      <c r="AG20" s="7">
        <v>0</v>
      </c>
      <c r="AH20" s="7">
        <v>0</v>
      </c>
      <c r="AI20" s="7">
        <v>2613426</v>
      </c>
      <c r="AJ20" s="7">
        <v>3642868</v>
      </c>
      <c r="AL20">
        <f t="shared" si="0"/>
        <v>8704224.036002934</v>
      </c>
    </row>
    <row r="21" spans="1:38" x14ac:dyDescent="0.25">
      <c r="A21" s="7">
        <v>51</v>
      </c>
      <c r="B21" s="7">
        <v>1</v>
      </c>
      <c r="C21" t="s">
        <v>74</v>
      </c>
      <c r="D21" s="7">
        <v>1652</v>
      </c>
      <c r="E21" s="7">
        <v>1816.2</v>
      </c>
      <c r="F21" s="7">
        <v>1832</v>
      </c>
      <c r="G21" s="7">
        <v>2017</v>
      </c>
      <c r="H21" s="7">
        <v>13842671</v>
      </c>
      <c r="I21" s="7">
        <v>0</v>
      </c>
      <c r="J21" s="7">
        <v>667821</v>
      </c>
      <c r="K21" s="7">
        <v>14085</v>
      </c>
      <c r="L21" s="7">
        <v>0</v>
      </c>
      <c r="M21" s="7">
        <v>0</v>
      </c>
      <c r="N21" s="7">
        <v>355380</v>
      </c>
      <c r="O21" s="7">
        <v>439744</v>
      </c>
      <c r="P21" s="7">
        <v>336933.75</v>
      </c>
      <c r="Q21" s="7">
        <v>26221</v>
      </c>
      <c r="R21" s="7">
        <v>19000</v>
      </c>
      <c r="S21" s="7">
        <v>0</v>
      </c>
      <c r="T21" s="7">
        <v>0</v>
      </c>
      <c r="U21" s="7">
        <v>0</v>
      </c>
      <c r="V21" s="7">
        <v>0</v>
      </c>
      <c r="W21" s="7">
        <v>0</v>
      </c>
      <c r="X21" s="7">
        <v>0</v>
      </c>
      <c r="Y21" s="7">
        <v>171827</v>
      </c>
      <c r="Z21" s="7">
        <v>133730</v>
      </c>
      <c r="AA21" s="7">
        <v>1460308</v>
      </c>
      <c r="AB21" s="7">
        <v>17467720.75</v>
      </c>
      <c r="AC21" s="7">
        <v>0</v>
      </c>
      <c r="AD21" s="7">
        <v>103469</v>
      </c>
      <c r="AE21" s="7">
        <v>265998</v>
      </c>
      <c r="AF21" s="7">
        <v>15000</v>
      </c>
      <c r="AG21" s="7">
        <v>0</v>
      </c>
      <c r="AH21" s="7">
        <v>0</v>
      </c>
      <c r="AI21" s="7">
        <v>952012</v>
      </c>
      <c r="AJ21" s="7">
        <v>1336479</v>
      </c>
      <c r="AL21">
        <f t="shared" si="0"/>
        <v>3625049.75</v>
      </c>
    </row>
    <row r="22" spans="1:38" x14ac:dyDescent="0.25">
      <c r="A22" s="7">
        <v>75</v>
      </c>
      <c r="B22" s="7">
        <v>1</v>
      </c>
      <c r="C22" t="s">
        <v>75</v>
      </c>
      <c r="D22" s="7">
        <v>357</v>
      </c>
      <c r="E22" s="7">
        <v>394.6</v>
      </c>
      <c r="F22" s="7">
        <v>798</v>
      </c>
      <c r="G22" s="7">
        <v>879</v>
      </c>
      <c r="H22" s="7">
        <v>6032577</v>
      </c>
      <c r="I22" s="7">
        <v>0</v>
      </c>
      <c r="J22" s="7">
        <v>196503</v>
      </c>
      <c r="K22" s="7">
        <v>0</v>
      </c>
      <c r="L22" s="7">
        <v>40346</v>
      </c>
      <c r="M22" s="7">
        <v>0</v>
      </c>
      <c r="N22" s="7">
        <v>170002</v>
      </c>
      <c r="O22" s="7">
        <v>196850</v>
      </c>
      <c r="P22" s="7">
        <v>125291.25</v>
      </c>
      <c r="Q22" s="7">
        <v>11427</v>
      </c>
      <c r="R22" s="7">
        <v>4896</v>
      </c>
      <c r="S22" s="7">
        <v>0</v>
      </c>
      <c r="T22" s="7">
        <v>0</v>
      </c>
      <c r="U22" s="7">
        <v>0</v>
      </c>
      <c r="V22" s="7">
        <v>0</v>
      </c>
      <c r="W22" s="7">
        <v>451103</v>
      </c>
      <c r="X22" s="7">
        <v>0</v>
      </c>
      <c r="Y22" s="7">
        <v>0</v>
      </c>
      <c r="Z22" s="7">
        <v>43719</v>
      </c>
      <c r="AA22" s="7">
        <v>636396</v>
      </c>
      <c r="AB22" s="7">
        <v>7909110.25</v>
      </c>
      <c r="AC22" s="7">
        <v>0</v>
      </c>
      <c r="AD22" s="7">
        <v>49502</v>
      </c>
      <c r="AE22" s="7">
        <v>125291.25</v>
      </c>
      <c r="AF22" s="7">
        <v>4896</v>
      </c>
      <c r="AG22" s="7">
        <v>420228.22</v>
      </c>
      <c r="AH22" s="7">
        <v>0</v>
      </c>
      <c r="AI22" s="7">
        <v>580403</v>
      </c>
      <c r="AJ22" s="7">
        <v>1180320.47</v>
      </c>
      <c r="AL22">
        <f t="shared" si="0"/>
        <v>1876533.25</v>
      </c>
    </row>
    <row r="23" spans="1:38" x14ac:dyDescent="0.25">
      <c r="A23" s="7">
        <v>77</v>
      </c>
      <c r="B23" s="7">
        <v>1</v>
      </c>
      <c r="C23" t="s">
        <v>76</v>
      </c>
      <c r="D23" s="7">
        <v>8856.0400000000009</v>
      </c>
      <c r="E23" s="7">
        <v>9661.840000000002</v>
      </c>
      <c r="F23" s="7">
        <v>8410.0400000000009</v>
      </c>
      <c r="G23" s="7">
        <v>9199.24</v>
      </c>
      <c r="H23" s="7">
        <v>63134384</v>
      </c>
      <c r="I23" s="7">
        <v>786995</v>
      </c>
      <c r="J23" s="7">
        <v>6083638</v>
      </c>
      <c r="K23" s="7">
        <v>423685</v>
      </c>
      <c r="L23" s="7">
        <v>0</v>
      </c>
      <c r="M23" s="7">
        <v>0</v>
      </c>
      <c r="N23" s="7">
        <v>425375</v>
      </c>
      <c r="O23" s="7">
        <v>2128083</v>
      </c>
      <c r="P23" s="7">
        <v>1278003.25</v>
      </c>
      <c r="Q23" s="7">
        <v>119590</v>
      </c>
      <c r="R23" s="7">
        <v>255647</v>
      </c>
      <c r="S23" s="7">
        <v>0</v>
      </c>
      <c r="T23" s="7">
        <v>0</v>
      </c>
      <c r="U23" s="7">
        <v>28102</v>
      </c>
      <c r="V23" s="7">
        <v>-16471</v>
      </c>
      <c r="W23" s="7">
        <v>5207506</v>
      </c>
      <c r="X23" s="7">
        <v>0</v>
      </c>
      <c r="Y23" s="7">
        <v>29983</v>
      </c>
      <c r="Z23" s="7">
        <v>693356</v>
      </c>
      <c r="AA23" s="7">
        <v>6660250</v>
      </c>
      <c r="AB23" s="7">
        <v>87238126.25</v>
      </c>
      <c r="AC23" s="7">
        <v>0</v>
      </c>
      <c r="AD23" s="7">
        <v>883053</v>
      </c>
      <c r="AE23" s="7">
        <v>1278003.25</v>
      </c>
      <c r="AF23" s="7">
        <v>255647</v>
      </c>
      <c r="AG23" s="7">
        <v>5183685.99</v>
      </c>
      <c r="AH23" s="7">
        <v>0</v>
      </c>
      <c r="AI23" s="7">
        <v>6013744</v>
      </c>
      <c r="AJ23" s="7">
        <v>13614133.24</v>
      </c>
      <c r="AL23">
        <f t="shared" si="0"/>
        <v>24103742.25</v>
      </c>
    </row>
    <row r="24" spans="1:38" x14ac:dyDescent="0.25">
      <c r="A24" s="7">
        <v>81</v>
      </c>
      <c r="B24" s="7">
        <v>1</v>
      </c>
      <c r="C24" t="s">
        <v>77</v>
      </c>
      <c r="D24" s="7">
        <v>144</v>
      </c>
      <c r="E24" s="7">
        <v>160.6</v>
      </c>
      <c r="F24" s="7">
        <v>108</v>
      </c>
      <c r="G24" s="7">
        <v>120.39999999999998</v>
      </c>
      <c r="H24" s="7">
        <v>826305</v>
      </c>
      <c r="I24" s="7">
        <v>0</v>
      </c>
      <c r="J24" s="7">
        <v>104215</v>
      </c>
      <c r="K24" s="7">
        <v>0</v>
      </c>
      <c r="L24" s="7">
        <v>57283</v>
      </c>
      <c r="M24" s="7">
        <v>0</v>
      </c>
      <c r="N24" s="7">
        <v>49690</v>
      </c>
      <c r="O24" s="7">
        <v>27998</v>
      </c>
      <c r="P24" s="7">
        <v>11748.75</v>
      </c>
      <c r="Q24" s="7">
        <v>1565</v>
      </c>
      <c r="R24" s="7">
        <v>12046</v>
      </c>
      <c r="S24" s="7">
        <v>0</v>
      </c>
      <c r="T24" s="7">
        <v>0</v>
      </c>
      <c r="U24" s="7">
        <v>0</v>
      </c>
      <c r="V24" s="7">
        <v>0</v>
      </c>
      <c r="W24" s="7">
        <v>162918</v>
      </c>
      <c r="X24" s="7">
        <v>0</v>
      </c>
      <c r="Y24" s="7">
        <v>10379</v>
      </c>
      <c r="Z24" s="7">
        <v>10906</v>
      </c>
      <c r="AA24" s="7">
        <v>87170</v>
      </c>
      <c r="AB24" s="7">
        <v>1362223.75</v>
      </c>
      <c r="AC24" s="7">
        <v>0</v>
      </c>
      <c r="AD24" s="7">
        <v>27998</v>
      </c>
      <c r="AE24" s="7">
        <v>7306</v>
      </c>
      <c r="AF24" s="7">
        <v>7491</v>
      </c>
      <c r="AG24" s="7">
        <v>62923.520000000004</v>
      </c>
      <c r="AH24" s="7">
        <v>0</v>
      </c>
      <c r="AI24" s="7">
        <v>44765</v>
      </c>
      <c r="AJ24" s="7">
        <v>150483.52000000002</v>
      </c>
      <c r="AL24">
        <f t="shared" si="0"/>
        <v>535918.75</v>
      </c>
    </row>
    <row r="25" spans="1:38" x14ac:dyDescent="0.25">
      <c r="A25" s="7">
        <v>84</v>
      </c>
      <c r="B25" s="7">
        <v>1</v>
      </c>
      <c r="C25" t="s">
        <v>78</v>
      </c>
      <c r="D25" s="7">
        <v>554</v>
      </c>
      <c r="E25" s="7">
        <v>604.4</v>
      </c>
      <c r="F25" s="7">
        <v>560</v>
      </c>
      <c r="G25" s="7">
        <v>610</v>
      </c>
      <c r="H25" s="7">
        <v>4186430</v>
      </c>
      <c r="I25" s="7">
        <v>27632</v>
      </c>
      <c r="J25" s="7">
        <v>496438</v>
      </c>
      <c r="K25" s="7">
        <v>24878</v>
      </c>
      <c r="L25" s="7">
        <v>120983</v>
      </c>
      <c r="M25" s="7">
        <v>72062</v>
      </c>
      <c r="N25" s="7">
        <v>167212</v>
      </c>
      <c r="O25" s="7">
        <v>143404</v>
      </c>
      <c r="P25" s="7">
        <v>101852.5</v>
      </c>
      <c r="Q25" s="7">
        <v>7930</v>
      </c>
      <c r="R25" s="7">
        <v>6704</v>
      </c>
      <c r="S25" s="7">
        <v>0</v>
      </c>
      <c r="T25" s="7">
        <v>0</v>
      </c>
      <c r="U25" s="7">
        <v>0</v>
      </c>
      <c r="V25" s="7">
        <v>0</v>
      </c>
      <c r="W25" s="7">
        <v>0</v>
      </c>
      <c r="X25" s="7">
        <v>0</v>
      </c>
      <c r="Y25" s="7">
        <v>0</v>
      </c>
      <c r="Z25" s="7">
        <v>43399</v>
      </c>
      <c r="AA25" s="7">
        <v>441640</v>
      </c>
      <c r="AB25" s="7">
        <v>5840564.5</v>
      </c>
      <c r="AC25" s="7">
        <v>0</v>
      </c>
      <c r="AD25" s="7">
        <v>95526</v>
      </c>
      <c r="AE25" s="7">
        <v>101852.5</v>
      </c>
      <c r="AF25" s="7">
        <v>6704</v>
      </c>
      <c r="AG25" s="7">
        <v>0</v>
      </c>
      <c r="AH25" s="7">
        <v>0</v>
      </c>
      <c r="AI25" s="7">
        <v>369612</v>
      </c>
      <c r="AJ25" s="7">
        <v>573694.5</v>
      </c>
      <c r="AL25">
        <f t="shared" si="0"/>
        <v>1654134.5</v>
      </c>
    </row>
    <row r="26" spans="1:38" x14ac:dyDescent="0.25">
      <c r="A26" s="7">
        <v>85</v>
      </c>
      <c r="B26" s="7">
        <v>1</v>
      </c>
      <c r="C26" t="s">
        <v>79</v>
      </c>
      <c r="D26" s="7">
        <v>455</v>
      </c>
      <c r="E26" s="7">
        <v>499</v>
      </c>
      <c r="F26" s="7">
        <v>563</v>
      </c>
      <c r="G26" s="7">
        <v>621.20000000000005</v>
      </c>
      <c r="H26" s="7">
        <v>4263296</v>
      </c>
      <c r="I26" s="7">
        <v>0</v>
      </c>
      <c r="J26" s="7">
        <v>528184</v>
      </c>
      <c r="K26" s="7">
        <v>14084</v>
      </c>
      <c r="L26" s="7">
        <v>119262</v>
      </c>
      <c r="M26" s="7">
        <v>0</v>
      </c>
      <c r="N26" s="7">
        <v>168421.93256654567</v>
      </c>
      <c r="O26" s="7">
        <v>141189</v>
      </c>
      <c r="P26" s="7">
        <v>103666.25</v>
      </c>
      <c r="Q26" s="7">
        <v>8076</v>
      </c>
      <c r="R26" s="7">
        <v>7995</v>
      </c>
      <c r="S26" s="7">
        <v>0</v>
      </c>
      <c r="T26" s="7">
        <v>0</v>
      </c>
      <c r="U26" s="7">
        <v>0</v>
      </c>
      <c r="V26" s="7">
        <v>0</v>
      </c>
      <c r="W26" s="7">
        <v>0</v>
      </c>
      <c r="X26" s="7">
        <v>0</v>
      </c>
      <c r="Y26" s="7">
        <v>0</v>
      </c>
      <c r="Z26" s="7">
        <v>43252</v>
      </c>
      <c r="AA26" s="7">
        <v>439872</v>
      </c>
      <c r="AB26" s="7">
        <v>5837298.1825665459</v>
      </c>
      <c r="AC26" s="7">
        <v>0</v>
      </c>
      <c r="AD26" s="7">
        <v>63863</v>
      </c>
      <c r="AE26" s="7">
        <v>70749</v>
      </c>
      <c r="AF26" s="7">
        <v>5456</v>
      </c>
      <c r="AG26" s="7">
        <v>0</v>
      </c>
      <c r="AH26" s="7">
        <v>0</v>
      </c>
      <c r="AI26" s="7">
        <v>246723</v>
      </c>
      <c r="AJ26" s="7">
        <v>386791</v>
      </c>
      <c r="AL26">
        <f t="shared" si="0"/>
        <v>1574002.1825665459</v>
      </c>
    </row>
    <row r="27" spans="1:38" x14ac:dyDescent="0.25">
      <c r="A27" s="7">
        <v>88</v>
      </c>
      <c r="B27" s="7">
        <v>1</v>
      </c>
      <c r="C27" t="s">
        <v>80</v>
      </c>
      <c r="D27" s="7">
        <v>2195</v>
      </c>
      <c r="E27" s="7">
        <v>2400.4</v>
      </c>
      <c r="F27" s="7">
        <v>2165</v>
      </c>
      <c r="G27" s="7">
        <v>2373.6</v>
      </c>
      <c r="H27" s="7">
        <v>16290017</v>
      </c>
      <c r="I27" s="7">
        <v>81872</v>
      </c>
      <c r="J27" s="7">
        <v>1015767</v>
      </c>
      <c r="K27" s="7">
        <v>14313</v>
      </c>
      <c r="L27" s="7">
        <v>0</v>
      </c>
      <c r="M27" s="7">
        <v>0</v>
      </c>
      <c r="N27" s="7">
        <v>428898.80694888753</v>
      </c>
      <c r="O27" s="7">
        <v>537721</v>
      </c>
      <c r="P27" s="7">
        <v>308608.75</v>
      </c>
      <c r="Q27" s="7">
        <v>30857</v>
      </c>
      <c r="R27" s="7">
        <v>0</v>
      </c>
      <c r="S27" s="7">
        <v>0</v>
      </c>
      <c r="T27" s="7">
        <v>0</v>
      </c>
      <c r="U27" s="7">
        <v>0</v>
      </c>
      <c r="V27" s="7">
        <v>0</v>
      </c>
      <c r="W27" s="7">
        <v>1849034</v>
      </c>
      <c r="X27" s="7">
        <v>0</v>
      </c>
      <c r="Y27" s="7">
        <v>0</v>
      </c>
      <c r="Z27" s="7">
        <v>156389</v>
      </c>
      <c r="AA27" s="7">
        <v>1718486</v>
      </c>
      <c r="AB27" s="7">
        <v>22431963.556948889</v>
      </c>
      <c r="AC27" s="7">
        <v>0</v>
      </c>
      <c r="AD27" s="7">
        <v>257341</v>
      </c>
      <c r="AE27" s="7">
        <v>308608.75</v>
      </c>
      <c r="AF27" s="7">
        <v>0</v>
      </c>
      <c r="AG27" s="7">
        <v>1849034</v>
      </c>
      <c r="AH27" s="7">
        <v>0</v>
      </c>
      <c r="AI27" s="7">
        <v>1512494</v>
      </c>
      <c r="AJ27" s="7">
        <v>3927477.75</v>
      </c>
      <c r="AL27">
        <f t="shared" si="0"/>
        <v>6141946.556948889</v>
      </c>
    </row>
    <row r="28" spans="1:38" x14ac:dyDescent="0.25">
      <c r="A28" s="7">
        <v>91</v>
      </c>
      <c r="B28" s="7">
        <v>1</v>
      </c>
      <c r="C28" t="s">
        <v>81</v>
      </c>
      <c r="D28" s="7">
        <v>554</v>
      </c>
      <c r="E28" s="7">
        <v>613.79999999999995</v>
      </c>
      <c r="F28" s="7">
        <v>683</v>
      </c>
      <c r="G28" s="7">
        <v>754.4</v>
      </c>
      <c r="H28" s="7">
        <v>5177447</v>
      </c>
      <c r="I28" s="7">
        <v>0</v>
      </c>
      <c r="J28" s="7">
        <v>325356</v>
      </c>
      <c r="K28" s="7">
        <v>0</v>
      </c>
      <c r="L28" s="7">
        <v>87893</v>
      </c>
      <c r="M28" s="7">
        <v>0</v>
      </c>
      <c r="N28" s="7">
        <v>205897.81333658641</v>
      </c>
      <c r="O28" s="7">
        <v>172935</v>
      </c>
      <c r="P28" s="7">
        <v>125758.75</v>
      </c>
      <c r="Q28" s="7">
        <v>9807</v>
      </c>
      <c r="R28" s="7">
        <v>12538</v>
      </c>
      <c r="S28" s="7">
        <v>0</v>
      </c>
      <c r="T28" s="7">
        <v>0</v>
      </c>
      <c r="U28" s="7">
        <v>0</v>
      </c>
      <c r="V28" s="7">
        <v>0</v>
      </c>
      <c r="W28" s="7">
        <v>0</v>
      </c>
      <c r="X28" s="7">
        <v>0</v>
      </c>
      <c r="Y28" s="7">
        <v>31905</v>
      </c>
      <c r="Z28" s="7">
        <v>49291</v>
      </c>
      <c r="AA28" s="7">
        <v>546186</v>
      </c>
      <c r="AB28" s="7">
        <v>6745014.5633365866</v>
      </c>
      <c r="AC28" s="7">
        <v>0</v>
      </c>
      <c r="AD28" s="7">
        <v>42874</v>
      </c>
      <c r="AE28" s="7">
        <v>109635</v>
      </c>
      <c r="AF28" s="7">
        <v>10930</v>
      </c>
      <c r="AG28" s="7">
        <v>0</v>
      </c>
      <c r="AH28" s="7">
        <v>0</v>
      </c>
      <c r="AI28" s="7">
        <v>393201</v>
      </c>
      <c r="AJ28" s="7">
        <v>556640</v>
      </c>
      <c r="AL28">
        <f t="shared" si="0"/>
        <v>1567567.5633365866</v>
      </c>
    </row>
    <row r="29" spans="1:38" x14ac:dyDescent="0.25">
      <c r="A29" s="7">
        <v>93</v>
      </c>
      <c r="B29" s="7">
        <v>1</v>
      </c>
      <c r="C29" t="s">
        <v>82</v>
      </c>
      <c r="D29" s="7">
        <v>590</v>
      </c>
      <c r="E29" s="7">
        <v>646.79999999999984</v>
      </c>
      <c r="F29" s="7">
        <v>349</v>
      </c>
      <c r="G29" s="7">
        <v>382.59999999999997</v>
      </c>
      <c r="H29" s="7">
        <v>2625784</v>
      </c>
      <c r="I29" s="7">
        <v>0</v>
      </c>
      <c r="J29" s="7">
        <v>237225</v>
      </c>
      <c r="K29" s="7">
        <v>0</v>
      </c>
      <c r="L29" s="7">
        <v>125184</v>
      </c>
      <c r="M29" s="7">
        <v>0</v>
      </c>
      <c r="N29" s="7">
        <v>88151.804705864895</v>
      </c>
      <c r="O29" s="7">
        <v>92781</v>
      </c>
      <c r="P29" s="7">
        <v>49082.5</v>
      </c>
      <c r="Q29" s="7">
        <v>4974</v>
      </c>
      <c r="R29" s="7">
        <v>777</v>
      </c>
      <c r="S29" s="7">
        <v>0</v>
      </c>
      <c r="T29" s="7">
        <v>0</v>
      </c>
      <c r="U29" s="7">
        <v>0</v>
      </c>
      <c r="V29" s="7">
        <v>0</v>
      </c>
      <c r="W29" s="7">
        <v>311023</v>
      </c>
      <c r="X29" s="7">
        <v>0</v>
      </c>
      <c r="Y29" s="7">
        <v>0</v>
      </c>
      <c r="Z29" s="7">
        <v>27966</v>
      </c>
      <c r="AA29" s="7">
        <v>277002</v>
      </c>
      <c r="AB29" s="7">
        <v>3839950.3047058647</v>
      </c>
      <c r="AC29" s="7">
        <v>0</v>
      </c>
      <c r="AD29" s="7">
        <v>61352</v>
      </c>
      <c r="AE29" s="7">
        <v>49082.5</v>
      </c>
      <c r="AF29" s="7">
        <v>777</v>
      </c>
      <c r="AG29" s="7">
        <v>311023</v>
      </c>
      <c r="AH29" s="7">
        <v>0</v>
      </c>
      <c r="AI29" s="7">
        <v>248492</v>
      </c>
      <c r="AJ29" s="7">
        <v>670726.5</v>
      </c>
      <c r="AL29">
        <f t="shared" si="0"/>
        <v>1214166.3047058647</v>
      </c>
    </row>
    <row r="30" spans="1:38" x14ac:dyDescent="0.25">
      <c r="A30" s="7">
        <v>94</v>
      </c>
      <c r="B30" s="7">
        <v>1</v>
      </c>
      <c r="C30" t="s">
        <v>83</v>
      </c>
      <c r="D30" s="7">
        <v>2452</v>
      </c>
      <c r="E30" s="7">
        <v>2670.5499999999997</v>
      </c>
      <c r="F30" s="7">
        <v>2721</v>
      </c>
      <c r="G30" s="7">
        <v>2992.9500000000003</v>
      </c>
      <c r="H30" s="7">
        <v>20540616</v>
      </c>
      <c r="I30" s="7">
        <v>52193</v>
      </c>
      <c r="J30" s="7">
        <v>2872966</v>
      </c>
      <c r="K30" s="7">
        <v>14083</v>
      </c>
      <c r="L30" s="7">
        <v>0</v>
      </c>
      <c r="M30" s="7">
        <v>0</v>
      </c>
      <c r="N30" s="7">
        <v>281067</v>
      </c>
      <c r="O30" s="7">
        <v>668903</v>
      </c>
      <c r="P30" s="7">
        <v>501091.75</v>
      </c>
      <c r="Q30" s="7">
        <v>38908</v>
      </c>
      <c r="R30" s="7">
        <v>4729</v>
      </c>
      <c r="S30" s="7">
        <v>0</v>
      </c>
      <c r="T30" s="7">
        <v>0</v>
      </c>
      <c r="U30" s="7">
        <v>0</v>
      </c>
      <c r="V30" s="7">
        <v>-8236</v>
      </c>
      <c r="W30" s="7">
        <v>0</v>
      </c>
      <c r="X30" s="7">
        <v>0</v>
      </c>
      <c r="Y30" s="7">
        <v>55738</v>
      </c>
      <c r="Z30" s="7">
        <v>221980</v>
      </c>
      <c r="AA30" s="7">
        <v>2166896</v>
      </c>
      <c r="AB30" s="7">
        <v>27410934.75</v>
      </c>
      <c r="AC30" s="7">
        <v>0</v>
      </c>
      <c r="AD30" s="7">
        <v>128053</v>
      </c>
      <c r="AE30" s="7">
        <v>389247</v>
      </c>
      <c r="AF30" s="7">
        <v>3673</v>
      </c>
      <c r="AG30" s="7">
        <v>0</v>
      </c>
      <c r="AH30" s="7">
        <v>0</v>
      </c>
      <c r="AI30" s="7">
        <v>1389982</v>
      </c>
      <c r="AJ30" s="7">
        <v>1910955</v>
      </c>
      <c r="AL30">
        <f t="shared" si="0"/>
        <v>6870318.75</v>
      </c>
    </row>
    <row r="31" spans="1:38" x14ac:dyDescent="0.25">
      <c r="A31" s="7">
        <v>95</v>
      </c>
      <c r="B31" s="7">
        <v>1</v>
      </c>
      <c r="C31" t="s">
        <v>84</v>
      </c>
      <c r="D31" s="7">
        <v>249</v>
      </c>
      <c r="E31" s="7">
        <v>275.60000000000002</v>
      </c>
      <c r="F31" s="7">
        <v>293</v>
      </c>
      <c r="G31" s="7">
        <v>324.60000000000002</v>
      </c>
      <c r="H31" s="7">
        <v>2227730</v>
      </c>
      <c r="I31" s="7">
        <v>0</v>
      </c>
      <c r="J31" s="7">
        <v>135179</v>
      </c>
      <c r="K31" s="7">
        <v>0</v>
      </c>
      <c r="L31" s="7">
        <v>116875</v>
      </c>
      <c r="M31" s="7">
        <v>478240</v>
      </c>
      <c r="N31" s="7">
        <v>133961</v>
      </c>
      <c r="O31" s="7">
        <v>72135</v>
      </c>
      <c r="P31" s="7">
        <v>53828.75</v>
      </c>
      <c r="Q31" s="7">
        <v>4220</v>
      </c>
      <c r="R31" s="7">
        <v>11260</v>
      </c>
      <c r="S31" s="7">
        <v>0</v>
      </c>
      <c r="T31" s="7">
        <v>0</v>
      </c>
      <c r="U31" s="7">
        <v>0</v>
      </c>
      <c r="V31" s="7">
        <v>0</v>
      </c>
      <c r="W31" s="7">
        <v>0</v>
      </c>
      <c r="X31" s="7">
        <v>0</v>
      </c>
      <c r="Y31" s="7">
        <v>2306</v>
      </c>
      <c r="Z31" s="7">
        <v>22616</v>
      </c>
      <c r="AA31" s="7">
        <v>235010</v>
      </c>
      <c r="AB31" s="7">
        <v>3493360.75</v>
      </c>
      <c r="AC31" s="7">
        <v>0</v>
      </c>
      <c r="AD31" s="7">
        <v>24357</v>
      </c>
      <c r="AE31" s="7">
        <v>48562</v>
      </c>
      <c r="AF31" s="7">
        <v>10158</v>
      </c>
      <c r="AG31" s="7">
        <v>0</v>
      </c>
      <c r="AH31" s="7">
        <v>0</v>
      </c>
      <c r="AI31" s="7">
        <v>175078</v>
      </c>
      <c r="AJ31" s="7">
        <v>258155</v>
      </c>
      <c r="AL31">
        <f t="shared" si="0"/>
        <v>1265630.75</v>
      </c>
    </row>
    <row r="32" spans="1:38" x14ac:dyDescent="0.25">
      <c r="A32" s="7">
        <v>97</v>
      </c>
      <c r="B32" s="7">
        <v>1</v>
      </c>
      <c r="C32" t="s">
        <v>85</v>
      </c>
      <c r="D32" s="7">
        <v>621</v>
      </c>
      <c r="E32" s="7">
        <v>686.6</v>
      </c>
      <c r="F32" s="7">
        <v>620</v>
      </c>
      <c r="G32" s="7">
        <v>681</v>
      </c>
      <c r="H32" s="7">
        <v>4673703</v>
      </c>
      <c r="I32" s="7">
        <v>0</v>
      </c>
      <c r="J32" s="7">
        <v>411921</v>
      </c>
      <c r="K32" s="7">
        <v>14084</v>
      </c>
      <c r="L32" s="7">
        <v>107666</v>
      </c>
      <c r="M32" s="7">
        <v>0</v>
      </c>
      <c r="N32" s="7">
        <v>147344</v>
      </c>
      <c r="O32" s="7">
        <v>131739</v>
      </c>
      <c r="P32" s="7">
        <v>114067.5</v>
      </c>
      <c r="Q32" s="7">
        <v>8853</v>
      </c>
      <c r="R32" s="7">
        <v>0</v>
      </c>
      <c r="S32" s="7">
        <v>0</v>
      </c>
      <c r="T32" s="7">
        <v>0</v>
      </c>
      <c r="U32" s="7">
        <v>0</v>
      </c>
      <c r="V32" s="7">
        <v>0</v>
      </c>
      <c r="W32" s="7">
        <v>0</v>
      </c>
      <c r="X32" s="7">
        <v>0</v>
      </c>
      <c r="Y32" s="7">
        <v>0</v>
      </c>
      <c r="Z32" s="7">
        <v>46717</v>
      </c>
      <c r="AA32" s="7">
        <v>493044</v>
      </c>
      <c r="AB32" s="7">
        <v>6149138.5</v>
      </c>
      <c r="AC32" s="7">
        <v>0</v>
      </c>
      <c r="AD32" s="7">
        <v>49462</v>
      </c>
      <c r="AE32" s="7">
        <v>114067.5</v>
      </c>
      <c r="AF32" s="7">
        <v>0</v>
      </c>
      <c r="AG32" s="7">
        <v>0</v>
      </c>
      <c r="AH32" s="7">
        <v>0</v>
      </c>
      <c r="AI32" s="7">
        <v>409210</v>
      </c>
      <c r="AJ32" s="7">
        <v>572739.5</v>
      </c>
      <c r="AL32">
        <f t="shared" si="0"/>
        <v>1475435.5</v>
      </c>
    </row>
    <row r="33" spans="1:38" x14ac:dyDescent="0.25">
      <c r="A33" s="7">
        <v>99</v>
      </c>
      <c r="B33" s="7">
        <v>1</v>
      </c>
      <c r="C33" t="s">
        <v>86</v>
      </c>
      <c r="D33" s="7">
        <v>1054</v>
      </c>
      <c r="E33" s="7">
        <v>1159.2</v>
      </c>
      <c r="F33" s="7">
        <v>1270</v>
      </c>
      <c r="G33" s="7">
        <v>1388.9999999999998</v>
      </c>
      <c r="H33" s="7">
        <v>9532707</v>
      </c>
      <c r="I33" s="7">
        <v>0</v>
      </c>
      <c r="J33" s="7">
        <v>124396</v>
      </c>
      <c r="K33" s="7">
        <v>14082</v>
      </c>
      <c r="L33" s="7">
        <v>0</v>
      </c>
      <c r="M33" s="7">
        <v>0</v>
      </c>
      <c r="N33" s="7">
        <v>131128</v>
      </c>
      <c r="O33" s="7">
        <v>316454</v>
      </c>
      <c r="P33" s="7">
        <v>232450</v>
      </c>
      <c r="Q33" s="7">
        <v>18057</v>
      </c>
      <c r="R33" s="7">
        <v>4320</v>
      </c>
      <c r="S33" s="7">
        <v>0</v>
      </c>
      <c r="T33" s="7">
        <v>0</v>
      </c>
      <c r="U33" s="7">
        <v>0</v>
      </c>
      <c r="V33" s="7">
        <v>0</v>
      </c>
      <c r="W33" s="7">
        <v>0</v>
      </c>
      <c r="X33" s="7">
        <v>0</v>
      </c>
      <c r="Y33" s="7">
        <v>15760</v>
      </c>
      <c r="Z33" s="7">
        <v>87782</v>
      </c>
      <c r="AA33" s="7">
        <v>1005636</v>
      </c>
      <c r="AB33" s="7">
        <v>11482772</v>
      </c>
      <c r="AC33" s="7">
        <v>0</v>
      </c>
      <c r="AD33" s="7">
        <v>72907</v>
      </c>
      <c r="AE33" s="7">
        <v>232450</v>
      </c>
      <c r="AF33" s="7">
        <v>4320</v>
      </c>
      <c r="AG33" s="7">
        <v>0</v>
      </c>
      <c r="AH33" s="7">
        <v>0</v>
      </c>
      <c r="AI33" s="7">
        <v>835890</v>
      </c>
      <c r="AJ33" s="7">
        <v>1145567</v>
      </c>
      <c r="AL33">
        <f t="shared" si="0"/>
        <v>1950065</v>
      </c>
    </row>
    <row r="34" spans="1:38" x14ac:dyDescent="0.25">
      <c r="A34" s="7">
        <v>100</v>
      </c>
      <c r="B34" s="7">
        <v>1</v>
      </c>
      <c r="C34" t="s">
        <v>87</v>
      </c>
      <c r="D34" s="7">
        <v>275</v>
      </c>
      <c r="E34" s="7">
        <v>303.40000000000003</v>
      </c>
      <c r="F34" s="7">
        <v>348</v>
      </c>
      <c r="G34" s="7">
        <v>385.40000000000009</v>
      </c>
      <c r="H34" s="7">
        <v>2645000</v>
      </c>
      <c r="I34" s="7">
        <v>0</v>
      </c>
      <c r="J34" s="7">
        <v>374452</v>
      </c>
      <c r="K34" s="7">
        <v>14105</v>
      </c>
      <c r="L34" s="7">
        <v>125489</v>
      </c>
      <c r="M34" s="7">
        <v>0</v>
      </c>
      <c r="N34" s="7">
        <v>117390</v>
      </c>
      <c r="O34" s="7">
        <v>88141</v>
      </c>
      <c r="P34" s="7">
        <v>64283.75</v>
      </c>
      <c r="Q34" s="7">
        <v>5010</v>
      </c>
      <c r="R34" s="7">
        <v>5627</v>
      </c>
      <c r="S34" s="7">
        <v>0</v>
      </c>
      <c r="T34" s="7">
        <v>0</v>
      </c>
      <c r="U34" s="7">
        <v>0</v>
      </c>
      <c r="V34" s="7">
        <v>0</v>
      </c>
      <c r="W34" s="7">
        <v>0</v>
      </c>
      <c r="X34" s="7">
        <v>0</v>
      </c>
      <c r="Y34" s="7">
        <v>15376</v>
      </c>
      <c r="Z34" s="7">
        <v>29218</v>
      </c>
      <c r="AA34" s="7">
        <v>279030</v>
      </c>
      <c r="AB34" s="7">
        <v>3763121.75</v>
      </c>
      <c r="AC34" s="7">
        <v>0</v>
      </c>
      <c r="AD34" s="7">
        <v>41105</v>
      </c>
      <c r="AE34" s="7">
        <v>64283.75</v>
      </c>
      <c r="AF34" s="7">
        <v>5627</v>
      </c>
      <c r="AG34" s="7">
        <v>0</v>
      </c>
      <c r="AH34" s="7">
        <v>0</v>
      </c>
      <c r="AI34" s="7">
        <v>263631</v>
      </c>
      <c r="AJ34" s="7">
        <v>374646.75</v>
      </c>
      <c r="AL34">
        <f t="shared" si="0"/>
        <v>1118121.75</v>
      </c>
    </row>
    <row r="35" spans="1:38" x14ac:dyDescent="0.25">
      <c r="A35" s="7">
        <v>108</v>
      </c>
      <c r="B35" s="7">
        <v>1</v>
      </c>
      <c r="C35" t="s">
        <v>88</v>
      </c>
      <c r="D35" s="7">
        <v>1290</v>
      </c>
      <c r="E35" s="7">
        <v>1413.0000000000002</v>
      </c>
      <c r="F35" s="7">
        <v>912</v>
      </c>
      <c r="G35" s="7">
        <v>1007.4</v>
      </c>
      <c r="H35" s="7">
        <v>6913786</v>
      </c>
      <c r="I35" s="7">
        <v>0</v>
      </c>
      <c r="J35" s="7">
        <v>178853</v>
      </c>
      <c r="K35" s="7">
        <v>14435</v>
      </c>
      <c r="L35" s="7">
        <v>0</v>
      </c>
      <c r="M35" s="7">
        <v>0</v>
      </c>
      <c r="N35" s="7">
        <v>139041</v>
      </c>
      <c r="O35" s="7">
        <v>233127</v>
      </c>
      <c r="P35" s="7">
        <v>134540</v>
      </c>
      <c r="Q35" s="7">
        <v>13096</v>
      </c>
      <c r="R35" s="7">
        <v>0</v>
      </c>
      <c r="S35" s="7">
        <v>0</v>
      </c>
      <c r="T35" s="7">
        <v>0</v>
      </c>
      <c r="U35" s="7">
        <v>0</v>
      </c>
      <c r="V35" s="7">
        <v>0</v>
      </c>
      <c r="W35" s="7">
        <v>752991</v>
      </c>
      <c r="X35" s="7">
        <v>0</v>
      </c>
      <c r="Y35" s="7">
        <v>26524</v>
      </c>
      <c r="Z35" s="7">
        <v>71169</v>
      </c>
      <c r="AA35" s="7">
        <v>729358</v>
      </c>
      <c r="AB35" s="7">
        <v>9206920</v>
      </c>
      <c r="AC35" s="7">
        <v>0</v>
      </c>
      <c r="AD35" s="7">
        <v>132383</v>
      </c>
      <c r="AE35" s="7">
        <v>134540</v>
      </c>
      <c r="AF35" s="7">
        <v>0</v>
      </c>
      <c r="AG35" s="7">
        <v>752991</v>
      </c>
      <c r="AH35" s="7">
        <v>0</v>
      </c>
      <c r="AI35" s="7">
        <v>649582</v>
      </c>
      <c r="AJ35" s="7">
        <v>1669496</v>
      </c>
      <c r="AL35">
        <f t="shared" si="0"/>
        <v>2293134</v>
      </c>
    </row>
    <row r="36" spans="1:38" x14ac:dyDescent="0.25">
      <c r="A36" s="7">
        <v>110</v>
      </c>
      <c r="B36" s="7">
        <v>1</v>
      </c>
      <c r="C36" t="s">
        <v>89</v>
      </c>
      <c r="D36" s="7">
        <v>4224</v>
      </c>
      <c r="E36" s="7">
        <v>4636.5999999999995</v>
      </c>
      <c r="F36" s="7">
        <v>4112</v>
      </c>
      <c r="G36" s="7">
        <v>4515.8</v>
      </c>
      <c r="H36" s="7">
        <v>30991935</v>
      </c>
      <c r="I36" s="7">
        <v>137136</v>
      </c>
      <c r="J36" s="7">
        <v>246080</v>
      </c>
      <c r="K36" s="7">
        <v>44950</v>
      </c>
      <c r="L36" s="7">
        <v>0</v>
      </c>
      <c r="M36" s="7">
        <v>0</v>
      </c>
      <c r="N36" s="7">
        <v>300822</v>
      </c>
      <c r="O36" s="7">
        <v>962229</v>
      </c>
      <c r="P36" s="7">
        <v>537057.5</v>
      </c>
      <c r="Q36" s="7">
        <v>58705</v>
      </c>
      <c r="R36" s="7">
        <v>0</v>
      </c>
      <c r="S36" s="7">
        <v>0</v>
      </c>
      <c r="T36" s="7">
        <v>0</v>
      </c>
      <c r="U36" s="7">
        <v>0</v>
      </c>
      <c r="V36" s="7">
        <v>0</v>
      </c>
      <c r="W36" s="7">
        <v>4807927</v>
      </c>
      <c r="X36" s="7">
        <v>0</v>
      </c>
      <c r="Y36" s="7">
        <v>0</v>
      </c>
      <c r="Z36" s="7">
        <v>388729</v>
      </c>
      <c r="AA36" s="7">
        <v>3269439</v>
      </c>
      <c r="AB36" s="7">
        <v>41745009.5</v>
      </c>
      <c r="AC36" s="7">
        <v>0</v>
      </c>
      <c r="AD36" s="7">
        <v>358102</v>
      </c>
      <c r="AE36" s="7">
        <v>537057.5</v>
      </c>
      <c r="AF36" s="7">
        <v>0</v>
      </c>
      <c r="AG36" s="7">
        <v>4790625.0599999996</v>
      </c>
      <c r="AH36" s="7">
        <v>0</v>
      </c>
      <c r="AI36" s="7">
        <v>2909176</v>
      </c>
      <c r="AJ36" s="7">
        <v>8594960.5599999987</v>
      </c>
      <c r="AL36">
        <f t="shared" si="0"/>
        <v>10753074.5</v>
      </c>
    </row>
    <row r="37" spans="1:38" x14ac:dyDescent="0.25">
      <c r="A37" s="7">
        <v>111</v>
      </c>
      <c r="B37" s="7">
        <v>1</v>
      </c>
      <c r="C37" t="s">
        <v>599</v>
      </c>
      <c r="D37" s="7">
        <v>1708</v>
      </c>
      <c r="E37" s="7">
        <v>1867.0000000000002</v>
      </c>
      <c r="F37" s="7">
        <v>1551</v>
      </c>
      <c r="G37" s="7">
        <v>1700.4000000000003</v>
      </c>
      <c r="H37" s="7">
        <v>11669845</v>
      </c>
      <c r="I37" s="7">
        <v>18421</v>
      </c>
      <c r="J37" s="7">
        <v>463185</v>
      </c>
      <c r="K37" s="7">
        <v>14403</v>
      </c>
      <c r="L37" s="7">
        <v>0</v>
      </c>
      <c r="M37" s="7">
        <v>0</v>
      </c>
      <c r="N37" s="7">
        <v>195467</v>
      </c>
      <c r="O37" s="7">
        <v>381691</v>
      </c>
      <c r="P37" s="7">
        <v>240613.75</v>
      </c>
      <c r="Q37" s="7">
        <v>22105</v>
      </c>
      <c r="R37" s="7">
        <v>0</v>
      </c>
      <c r="S37" s="7">
        <v>0</v>
      </c>
      <c r="T37" s="7">
        <v>0</v>
      </c>
      <c r="U37" s="7">
        <v>0</v>
      </c>
      <c r="V37" s="7">
        <v>0</v>
      </c>
      <c r="W37" s="7">
        <v>977611</v>
      </c>
      <c r="X37" s="7">
        <v>0</v>
      </c>
      <c r="Y37" s="7">
        <v>16914</v>
      </c>
      <c r="Z37" s="7">
        <v>113684</v>
      </c>
      <c r="AA37" s="7">
        <v>1231090</v>
      </c>
      <c r="AB37" s="7">
        <v>15345029.75</v>
      </c>
      <c r="AC37" s="7">
        <v>0</v>
      </c>
      <c r="AD37" s="7">
        <v>169182</v>
      </c>
      <c r="AE37" s="7">
        <v>240613.75</v>
      </c>
      <c r="AF37" s="7">
        <v>0</v>
      </c>
      <c r="AG37" s="7">
        <v>977611</v>
      </c>
      <c r="AH37" s="7">
        <v>0</v>
      </c>
      <c r="AI37" s="7">
        <v>1108745</v>
      </c>
      <c r="AJ37" s="7">
        <v>2496151.75</v>
      </c>
      <c r="AL37">
        <f t="shared" si="0"/>
        <v>3675184.75</v>
      </c>
    </row>
    <row r="38" spans="1:38" x14ac:dyDescent="0.25">
      <c r="A38" s="7">
        <v>112</v>
      </c>
      <c r="B38" s="7">
        <v>1</v>
      </c>
      <c r="C38" t="s">
        <v>91</v>
      </c>
      <c r="D38" s="7">
        <v>10608</v>
      </c>
      <c r="E38" s="7">
        <v>11591.800000000001</v>
      </c>
      <c r="F38" s="7">
        <v>9442</v>
      </c>
      <c r="G38" s="7">
        <v>10317.6</v>
      </c>
      <c r="H38" s="7">
        <v>70809689</v>
      </c>
      <c r="I38" s="7">
        <v>392986</v>
      </c>
      <c r="J38" s="7">
        <v>1864247</v>
      </c>
      <c r="K38" s="7">
        <v>336850</v>
      </c>
      <c r="L38" s="7">
        <v>0</v>
      </c>
      <c r="M38" s="7">
        <v>0</v>
      </c>
      <c r="N38" s="7">
        <v>497724.38284923183</v>
      </c>
      <c r="O38" s="7">
        <v>2256243</v>
      </c>
      <c r="P38" s="7">
        <v>997095</v>
      </c>
      <c r="Q38" s="7">
        <v>134129</v>
      </c>
      <c r="R38" s="7">
        <v>42921</v>
      </c>
      <c r="S38" s="7">
        <v>0</v>
      </c>
      <c r="T38" s="7">
        <v>0</v>
      </c>
      <c r="U38" s="7">
        <v>81888</v>
      </c>
      <c r="V38" s="7">
        <v>0</v>
      </c>
      <c r="W38" s="7">
        <v>15930993</v>
      </c>
      <c r="X38" s="7">
        <v>0</v>
      </c>
      <c r="Y38" s="7">
        <v>0</v>
      </c>
      <c r="Z38" s="7">
        <v>1003052</v>
      </c>
      <c r="AA38" s="7">
        <v>7469942</v>
      </c>
      <c r="AB38" s="7">
        <v>101817759.38284923</v>
      </c>
      <c r="AC38" s="7">
        <v>0</v>
      </c>
      <c r="AD38" s="7">
        <v>1108479</v>
      </c>
      <c r="AE38" s="7">
        <v>997095</v>
      </c>
      <c r="AF38" s="7">
        <v>42921</v>
      </c>
      <c r="AG38" s="7">
        <v>15864764.75</v>
      </c>
      <c r="AH38" s="7">
        <v>0</v>
      </c>
      <c r="AI38" s="7">
        <v>7254957</v>
      </c>
      <c r="AJ38" s="7">
        <v>25268216.75</v>
      </c>
      <c r="AL38">
        <f t="shared" si="0"/>
        <v>31008070.382849231</v>
      </c>
    </row>
    <row r="39" spans="1:38" x14ac:dyDescent="0.25">
      <c r="A39" s="7">
        <v>113</v>
      </c>
      <c r="B39" s="7">
        <v>1</v>
      </c>
      <c r="C39" t="s">
        <v>92</v>
      </c>
      <c r="D39" s="7">
        <v>871</v>
      </c>
      <c r="E39" s="7">
        <v>956.2</v>
      </c>
      <c r="F39" s="7">
        <v>724</v>
      </c>
      <c r="G39" s="7">
        <v>792</v>
      </c>
      <c r="H39" s="7">
        <v>5435496</v>
      </c>
      <c r="I39" s="7">
        <v>6140</v>
      </c>
      <c r="J39" s="7">
        <v>1123898</v>
      </c>
      <c r="K39" s="7">
        <v>14092</v>
      </c>
      <c r="L39" s="7">
        <v>75398</v>
      </c>
      <c r="M39" s="7">
        <v>143274</v>
      </c>
      <c r="N39" s="7">
        <v>281728.4477698867</v>
      </c>
      <c r="O39" s="7">
        <v>181295</v>
      </c>
      <c r="P39" s="7">
        <v>131381.25</v>
      </c>
      <c r="Q39" s="7">
        <v>10296</v>
      </c>
      <c r="R39" s="7">
        <v>26587</v>
      </c>
      <c r="S39" s="7">
        <v>0</v>
      </c>
      <c r="T39" s="7">
        <v>0</v>
      </c>
      <c r="U39" s="7">
        <v>0</v>
      </c>
      <c r="V39" s="7">
        <v>0</v>
      </c>
      <c r="W39" s="7">
        <v>0</v>
      </c>
      <c r="X39" s="7">
        <v>0</v>
      </c>
      <c r="Y39" s="7">
        <v>18836</v>
      </c>
      <c r="Z39" s="7">
        <v>65080</v>
      </c>
      <c r="AA39" s="7">
        <v>573408</v>
      </c>
      <c r="AB39" s="7">
        <v>8086909.6977698868</v>
      </c>
      <c r="AC39" s="7">
        <v>0</v>
      </c>
      <c r="AD39" s="7">
        <v>181295</v>
      </c>
      <c r="AE39" s="7">
        <v>131381.25</v>
      </c>
      <c r="AF39" s="7">
        <v>26587</v>
      </c>
      <c r="AG39" s="7">
        <v>0</v>
      </c>
      <c r="AH39" s="7">
        <v>0</v>
      </c>
      <c r="AI39" s="7">
        <v>573408</v>
      </c>
      <c r="AJ39" s="7">
        <v>912671.25</v>
      </c>
      <c r="AL39">
        <f t="shared" si="0"/>
        <v>2651413.6977698868</v>
      </c>
    </row>
    <row r="40" spans="1:38" x14ac:dyDescent="0.25">
      <c r="A40" s="7">
        <v>115</v>
      </c>
      <c r="B40" s="7">
        <v>1</v>
      </c>
      <c r="C40" t="s">
        <v>93</v>
      </c>
      <c r="D40" s="7">
        <v>1321.8</v>
      </c>
      <c r="E40" s="7">
        <v>1437.8</v>
      </c>
      <c r="F40" s="7">
        <v>1341.8</v>
      </c>
      <c r="G40" s="7">
        <v>1464.8</v>
      </c>
      <c r="H40" s="7">
        <v>10052922</v>
      </c>
      <c r="I40" s="7">
        <v>313160</v>
      </c>
      <c r="J40" s="7">
        <v>3202117</v>
      </c>
      <c r="K40" s="7">
        <v>0</v>
      </c>
      <c r="L40" s="7">
        <v>0</v>
      </c>
      <c r="M40" s="7">
        <v>0</v>
      </c>
      <c r="N40" s="7">
        <v>368814</v>
      </c>
      <c r="O40" s="7">
        <v>328925</v>
      </c>
      <c r="P40" s="7">
        <v>220522.5</v>
      </c>
      <c r="Q40" s="7">
        <v>19042</v>
      </c>
      <c r="R40" s="7">
        <v>516064</v>
      </c>
      <c r="S40" s="7">
        <v>0</v>
      </c>
      <c r="T40" s="7">
        <v>0</v>
      </c>
      <c r="U40" s="7">
        <v>0</v>
      </c>
      <c r="V40" s="7">
        <v>0</v>
      </c>
      <c r="W40" s="7">
        <v>0</v>
      </c>
      <c r="X40" s="7">
        <v>0</v>
      </c>
      <c r="Y40" s="7">
        <v>0</v>
      </c>
      <c r="Z40" s="7">
        <v>112069</v>
      </c>
      <c r="AA40" s="7">
        <v>1060515</v>
      </c>
      <c r="AB40" s="7">
        <v>16194150.5</v>
      </c>
      <c r="AC40" s="7">
        <v>0</v>
      </c>
      <c r="AD40" s="7">
        <v>89435</v>
      </c>
      <c r="AE40" s="7">
        <v>130738</v>
      </c>
      <c r="AF40" s="7">
        <v>305952</v>
      </c>
      <c r="AG40" s="7">
        <v>0</v>
      </c>
      <c r="AH40" s="7">
        <v>0</v>
      </c>
      <c r="AI40" s="7">
        <v>519195</v>
      </c>
      <c r="AJ40" s="7">
        <v>1045320</v>
      </c>
      <c r="AL40">
        <f t="shared" si="0"/>
        <v>6141228.5</v>
      </c>
    </row>
    <row r="41" spans="1:38" x14ac:dyDescent="0.25">
      <c r="A41" s="7">
        <v>116</v>
      </c>
      <c r="B41" s="7">
        <v>1</v>
      </c>
      <c r="C41" t="s">
        <v>94</v>
      </c>
      <c r="D41" s="7">
        <v>912</v>
      </c>
      <c r="E41" s="7">
        <v>1001.2</v>
      </c>
      <c r="F41" s="7">
        <v>1248</v>
      </c>
      <c r="G41" s="7">
        <v>1358.8</v>
      </c>
      <c r="H41" s="7">
        <v>9325444</v>
      </c>
      <c r="I41" s="7">
        <v>0</v>
      </c>
      <c r="J41" s="7">
        <v>945105</v>
      </c>
      <c r="K41" s="7">
        <v>0</v>
      </c>
      <c r="L41" s="7">
        <v>0</v>
      </c>
      <c r="M41" s="7">
        <v>0</v>
      </c>
      <c r="N41" s="7">
        <v>253981</v>
      </c>
      <c r="O41" s="7">
        <v>289342</v>
      </c>
      <c r="P41" s="7">
        <v>224293.75</v>
      </c>
      <c r="Q41" s="7">
        <v>17664</v>
      </c>
      <c r="R41" s="7">
        <v>68701</v>
      </c>
      <c r="S41" s="7">
        <v>0</v>
      </c>
      <c r="T41" s="7">
        <v>0</v>
      </c>
      <c r="U41" s="7">
        <v>20720</v>
      </c>
      <c r="V41" s="7">
        <v>-8236</v>
      </c>
      <c r="W41" s="7">
        <v>0</v>
      </c>
      <c r="X41" s="7">
        <v>0</v>
      </c>
      <c r="Y41" s="7">
        <v>0</v>
      </c>
      <c r="Z41" s="7">
        <v>93883</v>
      </c>
      <c r="AA41" s="7">
        <v>983771</v>
      </c>
      <c r="AB41" s="7">
        <v>12214668.75</v>
      </c>
      <c r="AC41" s="7">
        <v>0</v>
      </c>
      <c r="AD41" s="7">
        <v>131958</v>
      </c>
      <c r="AE41" s="7">
        <v>224293.75</v>
      </c>
      <c r="AF41" s="7">
        <v>68701</v>
      </c>
      <c r="AG41" s="7">
        <v>0</v>
      </c>
      <c r="AH41" s="7">
        <v>0</v>
      </c>
      <c r="AI41" s="7">
        <v>893290</v>
      </c>
      <c r="AJ41" s="7">
        <v>1318242.75</v>
      </c>
      <c r="AL41">
        <f t="shared" si="0"/>
        <v>2889224.75</v>
      </c>
    </row>
    <row r="42" spans="1:38" x14ac:dyDescent="0.25">
      <c r="A42" s="7">
        <v>118</v>
      </c>
      <c r="B42" s="7">
        <v>1</v>
      </c>
      <c r="C42" t="s">
        <v>95</v>
      </c>
      <c r="D42" s="7">
        <v>427</v>
      </c>
      <c r="E42" s="7">
        <v>464.8</v>
      </c>
      <c r="F42" s="7">
        <v>323</v>
      </c>
      <c r="G42" s="7">
        <v>352.40000000000003</v>
      </c>
      <c r="H42" s="7">
        <v>2418521</v>
      </c>
      <c r="I42" s="7">
        <v>0</v>
      </c>
      <c r="J42" s="7">
        <v>864203</v>
      </c>
      <c r="K42" s="7">
        <v>0</v>
      </c>
      <c r="L42" s="7">
        <v>121334</v>
      </c>
      <c r="M42" s="7">
        <v>644572</v>
      </c>
      <c r="N42" s="7">
        <v>209501</v>
      </c>
      <c r="O42" s="7">
        <v>76031</v>
      </c>
      <c r="P42" s="7">
        <v>59027.5</v>
      </c>
      <c r="Q42" s="7">
        <v>4581</v>
      </c>
      <c r="R42" s="7">
        <v>0</v>
      </c>
      <c r="S42" s="7">
        <v>0</v>
      </c>
      <c r="T42" s="7">
        <v>0</v>
      </c>
      <c r="U42" s="7">
        <v>0</v>
      </c>
      <c r="V42" s="7">
        <v>0</v>
      </c>
      <c r="W42" s="7">
        <v>0</v>
      </c>
      <c r="X42" s="7">
        <v>0</v>
      </c>
      <c r="Y42" s="7">
        <v>7688</v>
      </c>
      <c r="Z42" s="7">
        <v>34076</v>
      </c>
      <c r="AA42" s="7">
        <v>255138</v>
      </c>
      <c r="AB42" s="7">
        <v>4694672.5</v>
      </c>
      <c r="AC42" s="7">
        <v>0</v>
      </c>
      <c r="AD42" s="7">
        <v>76031</v>
      </c>
      <c r="AE42" s="7">
        <v>59027.5</v>
      </c>
      <c r="AF42" s="7">
        <v>0</v>
      </c>
      <c r="AG42" s="7">
        <v>0</v>
      </c>
      <c r="AH42" s="7">
        <v>0</v>
      </c>
      <c r="AI42" s="7">
        <v>255138</v>
      </c>
      <c r="AJ42" s="7">
        <v>390196.5</v>
      </c>
      <c r="AL42">
        <f t="shared" si="0"/>
        <v>2276151.5</v>
      </c>
    </row>
    <row r="43" spans="1:38" x14ac:dyDescent="0.25">
      <c r="A43" s="7">
        <v>129</v>
      </c>
      <c r="B43" s="7">
        <v>1</v>
      </c>
      <c r="C43" t="s">
        <v>96</v>
      </c>
      <c r="D43" s="7">
        <v>1232</v>
      </c>
      <c r="E43" s="7">
        <v>1356</v>
      </c>
      <c r="F43" s="7">
        <v>1462</v>
      </c>
      <c r="G43" s="7">
        <v>1609.6000000000001</v>
      </c>
      <c r="H43" s="7">
        <v>11046685</v>
      </c>
      <c r="I43" s="7">
        <v>178072</v>
      </c>
      <c r="J43" s="7">
        <v>1612806</v>
      </c>
      <c r="K43" s="7">
        <v>105408</v>
      </c>
      <c r="L43" s="7">
        <v>0</v>
      </c>
      <c r="M43" s="7">
        <v>0</v>
      </c>
      <c r="N43" s="7">
        <v>277043</v>
      </c>
      <c r="O43" s="7">
        <v>374924</v>
      </c>
      <c r="P43" s="7">
        <v>256885</v>
      </c>
      <c r="Q43" s="7">
        <v>20925</v>
      </c>
      <c r="R43" s="7">
        <v>12088</v>
      </c>
      <c r="S43" s="7">
        <v>0</v>
      </c>
      <c r="T43" s="7">
        <v>0</v>
      </c>
      <c r="U43" s="7">
        <v>0</v>
      </c>
      <c r="V43" s="7">
        <v>0</v>
      </c>
      <c r="W43" s="7">
        <v>252321</v>
      </c>
      <c r="X43" s="7">
        <v>0</v>
      </c>
      <c r="Y43" s="7">
        <v>300216</v>
      </c>
      <c r="Z43" s="7">
        <v>134930</v>
      </c>
      <c r="AA43" s="7">
        <v>1165350</v>
      </c>
      <c r="AB43" s="7">
        <v>15737653</v>
      </c>
      <c r="AC43" s="7">
        <v>0</v>
      </c>
      <c r="AD43" s="7">
        <v>101923</v>
      </c>
      <c r="AE43" s="7">
        <v>166110</v>
      </c>
      <c r="AF43" s="7">
        <v>7816</v>
      </c>
      <c r="AG43" s="7">
        <v>146757</v>
      </c>
      <c r="AH43" s="7">
        <v>0</v>
      </c>
      <c r="AI43" s="7">
        <v>622268</v>
      </c>
      <c r="AJ43" s="7">
        <v>1044874</v>
      </c>
      <c r="AL43">
        <f t="shared" si="0"/>
        <v>4690968</v>
      </c>
    </row>
    <row r="44" spans="1:38" x14ac:dyDescent="0.25">
      <c r="A44" s="7">
        <v>138</v>
      </c>
      <c r="B44" s="7">
        <v>1</v>
      </c>
      <c r="C44" t="s">
        <v>97</v>
      </c>
      <c r="D44" s="7">
        <v>3096</v>
      </c>
      <c r="E44" s="7">
        <v>3395.4</v>
      </c>
      <c r="F44" s="7">
        <v>2613</v>
      </c>
      <c r="G44" s="7">
        <v>2881</v>
      </c>
      <c r="H44" s="7">
        <v>19772303</v>
      </c>
      <c r="I44" s="7">
        <v>200586</v>
      </c>
      <c r="J44" s="7">
        <v>1277269</v>
      </c>
      <c r="K44" s="7">
        <v>17380</v>
      </c>
      <c r="L44" s="7">
        <v>0</v>
      </c>
      <c r="M44" s="7">
        <v>0</v>
      </c>
      <c r="N44" s="7">
        <v>372703.5776963</v>
      </c>
      <c r="O44" s="7">
        <v>637003</v>
      </c>
      <c r="P44" s="7">
        <v>479993.75</v>
      </c>
      <c r="Q44" s="7">
        <v>37453</v>
      </c>
      <c r="R44" s="7">
        <v>53500</v>
      </c>
      <c r="S44" s="7">
        <v>0</v>
      </c>
      <c r="T44" s="7">
        <v>0</v>
      </c>
      <c r="U44" s="7">
        <v>73197</v>
      </c>
      <c r="V44" s="7">
        <v>0</v>
      </c>
      <c r="W44" s="7">
        <v>0</v>
      </c>
      <c r="X44" s="7">
        <v>0</v>
      </c>
      <c r="Y44" s="7">
        <v>32674</v>
      </c>
      <c r="Z44" s="7">
        <v>173407</v>
      </c>
      <c r="AA44" s="7">
        <v>2085844</v>
      </c>
      <c r="AB44" s="7">
        <v>25213313.327696301</v>
      </c>
      <c r="AC44" s="7">
        <v>0</v>
      </c>
      <c r="AD44" s="7">
        <v>248888</v>
      </c>
      <c r="AE44" s="7">
        <v>479993.75</v>
      </c>
      <c r="AF44" s="7">
        <v>53500</v>
      </c>
      <c r="AG44" s="7">
        <v>0</v>
      </c>
      <c r="AH44" s="7">
        <v>0</v>
      </c>
      <c r="AI44" s="7">
        <v>1857796</v>
      </c>
      <c r="AJ44" s="7">
        <v>2640177.75</v>
      </c>
      <c r="AL44">
        <f t="shared" si="0"/>
        <v>5441010.327696301</v>
      </c>
    </row>
    <row r="45" spans="1:38" x14ac:dyDescent="0.25">
      <c r="A45" s="7">
        <v>139</v>
      </c>
      <c r="B45" s="7">
        <v>1</v>
      </c>
      <c r="C45" t="s">
        <v>98</v>
      </c>
      <c r="D45" s="7">
        <v>860</v>
      </c>
      <c r="E45" s="7">
        <v>945.8</v>
      </c>
      <c r="F45" s="7">
        <v>895</v>
      </c>
      <c r="G45" s="7">
        <v>981.59999999999991</v>
      </c>
      <c r="H45" s="7">
        <v>6736721</v>
      </c>
      <c r="I45" s="7">
        <v>0</v>
      </c>
      <c r="J45" s="7">
        <v>546497</v>
      </c>
      <c r="K45" s="7">
        <v>17512</v>
      </c>
      <c r="L45" s="7">
        <v>0</v>
      </c>
      <c r="M45" s="7">
        <v>0</v>
      </c>
      <c r="N45" s="7">
        <v>163657.44408685001</v>
      </c>
      <c r="O45" s="7">
        <v>218030</v>
      </c>
      <c r="P45" s="7">
        <v>121910</v>
      </c>
      <c r="Q45" s="7">
        <v>12761</v>
      </c>
      <c r="R45" s="7">
        <v>0</v>
      </c>
      <c r="S45" s="7">
        <v>0</v>
      </c>
      <c r="T45" s="7">
        <v>0</v>
      </c>
      <c r="U45" s="7">
        <v>0</v>
      </c>
      <c r="V45" s="7">
        <v>0</v>
      </c>
      <c r="W45" s="7">
        <v>883440</v>
      </c>
      <c r="X45" s="7">
        <v>0</v>
      </c>
      <c r="Y45" s="7">
        <v>23064</v>
      </c>
      <c r="Z45" s="7">
        <v>58788</v>
      </c>
      <c r="AA45" s="7">
        <v>710678</v>
      </c>
      <c r="AB45" s="7">
        <v>9493058.4440868497</v>
      </c>
      <c r="AC45" s="7">
        <v>0</v>
      </c>
      <c r="AD45" s="7">
        <v>75884</v>
      </c>
      <c r="AE45" s="7">
        <v>121910</v>
      </c>
      <c r="AF45" s="7">
        <v>0</v>
      </c>
      <c r="AG45" s="7">
        <v>883440</v>
      </c>
      <c r="AH45" s="7">
        <v>0</v>
      </c>
      <c r="AI45" s="7">
        <v>623213</v>
      </c>
      <c r="AJ45" s="7">
        <v>1704447</v>
      </c>
      <c r="AL45">
        <f t="shared" si="0"/>
        <v>2756337.4440868497</v>
      </c>
    </row>
    <row r="46" spans="1:38" x14ac:dyDescent="0.25">
      <c r="A46" s="7">
        <v>146</v>
      </c>
      <c r="B46" s="7">
        <v>1</v>
      </c>
      <c r="C46" t="s">
        <v>600</v>
      </c>
      <c r="D46" s="7">
        <v>781</v>
      </c>
      <c r="E46" s="7">
        <v>856.2</v>
      </c>
      <c r="F46" s="7">
        <v>896</v>
      </c>
      <c r="G46" s="7">
        <v>975.00000000000011</v>
      </c>
      <c r="H46" s="7">
        <v>6691425</v>
      </c>
      <c r="I46" s="7">
        <v>0</v>
      </c>
      <c r="J46" s="7">
        <v>156202</v>
      </c>
      <c r="K46" s="7">
        <v>0</v>
      </c>
      <c r="L46" s="7">
        <v>0</v>
      </c>
      <c r="M46" s="7">
        <v>19516</v>
      </c>
      <c r="N46" s="7">
        <v>291556</v>
      </c>
      <c r="O46" s="7">
        <v>229955</v>
      </c>
      <c r="P46" s="7">
        <v>150953.75</v>
      </c>
      <c r="Q46" s="7">
        <v>12675</v>
      </c>
      <c r="R46" s="7">
        <v>10979</v>
      </c>
      <c r="S46" s="7">
        <v>0</v>
      </c>
      <c r="T46" s="7">
        <v>0</v>
      </c>
      <c r="U46" s="7">
        <v>0</v>
      </c>
      <c r="V46" s="7">
        <v>0</v>
      </c>
      <c r="W46" s="7">
        <v>245866</v>
      </c>
      <c r="X46" s="7">
        <v>0</v>
      </c>
      <c r="Y46" s="7">
        <v>0</v>
      </c>
      <c r="Z46" s="7">
        <v>57605</v>
      </c>
      <c r="AA46" s="7">
        <v>705900</v>
      </c>
      <c r="AB46" s="7">
        <v>8572632.75</v>
      </c>
      <c r="AC46" s="7">
        <v>0</v>
      </c>
      <c r="AD46" s="7">
        <v>100268</v>
      </c>
      <c r="AE46" s="7">
        <v>142117</v>
      </c>
      <c r="AF46" s="7">
        <v>10336</v>
      </c>
      <c r="AG46" s="7">
        <v>208203</v>
      </c>
      <c r="AH46" s="7">
        <v>0</v>
      </c>
      <c r="AI46" s="7">
        <v>548792</v>
      </c>
      <c r="AJ46" s="7">
        <v>1009716</v>
      </c>
      <c r="AL46">
        <f t="shared" si="0"/>
        <v>1881207.75</v>
      </c>
    </row>
    <row r="47" spans="1:38" x14ac:dyDescent="0.25">
      <c r="A47" s="7">
        <v>150</v>
      </c>
      <c r="B47" s="7">
        <v>1</v>
      </c>
      <c r="C47" t="s">
        <v>100</v>
      </c>
      <c r="D47" s="7">
        <v>946</v>
      </c>
      <c r="E47" s="7">
        <v>1029.4000000000001</v>
      </c>
      <c r="F47" s="7">
        <v>1028</v>
      </c>
      <c r="G47" s="7">
        <v>1121</v>
      </c>
      <c r="H47" s="7">
        <v>7693423</v>
      </c>
      <c r="I47" s="7">
        <v>0</v>
      </c>
      <c r="J47" s="7">
        <v>207948</v>
      </c>
      <c r="K47" s="7">
        <v>14568</v>
      </c>
      <c r="L47" s="7">
        <v>0</v>
      </c>
      <c r="M47" s="7">
        <v>0</v>
      </c>
      <c r="N47" s="7">
        <v>195948</v>
      </c>
      <c r="O47" s="7">
        <v>249115</v>
      </c>
      <c r="P47" s="7">
        <v>187767.5</v>
      </c>
      <c r="Q47" s="7">
        <v>14573</v>
      </c>
      <c r="R47" s="7">
        <v>0</v>
      </c>
      <c r="S47" s="7">
        <v>0</v>
      </c>
      <c r="T47" s="7">
        <v>0</v>
      </c>
      <c r="U47" s="7">
        <v>0</v>
      </c>
      <c r="V47" s="7">
        <v>0</v>
      </c>
      <c r="W47" s="7">
        <v>0</v>
      </c>
      <c r="X47" s="7">
        <v>0</v>
      </c>
      <c r="Y47" s="7">
        <v>0</v>
      </c>
      <c r="Z47" s="7">
        <v>73257</v>
      </c>
      <c r="AA47" s="7">
        <v>811604</v>
      </c>
      <c r="AB47" s="7">
        <v>9448203.5</v>
      </c>
      <c r="AC47" s="7">
        <v>0</v>
      </c>
      <c r="AD47" s="7">
        <v>65239</v>
      </c>
      <c r="AE47" s="7">
        <v>153798</v>
      </c>
      <c r="AF47" s="7">
        <v>0</v>
      </c>
      <c r="AG47" s="7">
        <v>0</v>
      </c>
      <c r="AH47" s="7">
        <v>0</v>
      </c>
      <c r="AI47" s="7">
        <v>548957</v>
      </c>
      <c r="AJ47" s="7">
        <v>767994</v>
      </c>
      <c r="AL47">
        <f t="shared" si="0"/>
        <v>1754780.5</v>
      </c>
    </row>
    <row r="48" spans="1:38" x14ac:dyDescent="0.25">
      <c r="A48" s="7">
        <v>152</v>
      </c>
      <c r="B48" s="7">
        <v>1</v>
      </c>
      <c r="C48" t="s">
        <v>101</v>
      </c>
      <c r="D48" s="7">
        <v>6794</v>
      </c>
      <c r="E48" s="7">
        <v>7405.8</v>
      </c>
      <c r="F48" s="7">
        <v>7120</v>
      </c>
      <c r="G48" s="7">
        <v>7757.2</v>
      </c>
      <c r="H48" s="7">
        <v>53237664</v>
      </c>
      <c r="I48" s="7">
        <v>275295</v>
      </c>
      <c r="J48" s="7">
        <v>7244944</v>
      </c>
      <c r="K48" s="7">
        <v>221680</v>
      </c>
      <c r="L48" s="7">
        <v>0</v>
      </c>
      <c r="M48" s="7">
        <v>0</v>
      </c>
      <c r="N48" s="7">
        <v>773972.84992574505</v>
      </c>
      <c r="O48" s="7">
        <v>1654692</v>
      </c>
      <c r="P48" s="7">
        <v>1196306.25</v>
      </c>
      <c r="Q48" s="7">
        <v>100844</v>
      </c>
      <c r="R48" s="7">
        <v>406167</v>
      </c>
      <c r="S48" s="7">
        <v>0</v>
      </c>
      <c r="T48" s="7">
        <v>0</v>
      </c>
      <c r="U48" s="7">
        <v>0</v>
      </c>
      <c r="V48" s="7">
        <v>0</v>
      </c>
      <c r="W48" s="7">
        <v>1734975</v>
      </c>
      <c r="X48" s="7">
        <v>0</v>
      </c>
      <c r="Y48" s="7">
        <v>0</v>
      </c>
      <c r="Z48" s="7">
        <v>598421</v>
      </c>
      <c r="AA48" s="7">
        <v>5616213</v>
      </c>
      <c r="AB48" s="7">
        <v>73061174.099925742</v>
      </c>
      <c r="AC48" s="7">
        <v>0</v>
      </c>
      <c r="AD48" s="7">
        <v>444370</v>
      </c>
      <c r="AE48" s="7">
        <v>1170660</v>
      </c>
      <c r="AF48" s="7">
        <v>397460</v>
      </c>
      <c r="AG48" s="7">
        <v>1527105</v>
      </c>
      <c r="AH48" s="7">
        <v>0</v>
      </c>
      <c r="AI48" s="7">
        <v>4538325</v>
      </c>
      <c r="AJ48" s="7">
        <v>8077920</v>
      </c>
      <c r="AL48">
        <f t="shared" si="0"/>
        <v>19823510.099925742</v>
      </c>
    </row>
    <row r="49" spans="1:38" x14ac:dyDescent="0.25">
      <c r="A49" s="7">
        <v>160</v>
      </c>
      <c r="B49" s="7">
        <v>70</v>
      </c>
      <c r="C49" t="s">
        <v>601</v>
      </c>
      <c r="D49" s="7">
        <v>0</v>
      </c>
      <c r="E49" s="7">
        <v>0</v>
      </c>
      <c r="F49" s="7">
        <v>0</v>
      </c>
      <c r="G49" s="7">
        <v>0</v>
      </c>
      <c r="H49" s="7">
        <v>0</v>
      </c>
      <c r="I49" s="7">
        <v>0</v>
      </c>
      <c r="J49" s="7">
        <v>227707</v>
      </c>
      <c r="K49" s="7">
        <v>0</v>
      </c>
      <c r="L49" s="7">
        <v>0</v>
      </c>
      <c r="M49" s="7">
        <v>0</v>
      </c>
      <c r="N49" s="7">
        <v>0</v>
      </c>
      <c r="O49" s="7">
        <v>0</v>
      </c>
      <c r="P49" s="7">
        <v>0</v>
      </c>
      <c r="Q49" s="7">
        <v>0</v>
      </c>
      <c r="R49" s="7">
        <v>0</v>
      </c>
      <c r="S49" s="7">
        <v>0</v>
      </c>
      <c r="T49" s="7">
        <v>0</v>
      </c>
      <c r="U49" s="7">
        <v>0</v>
      </c>
      <c r="V49" s="7">
        <v>0</v>
      </c>
      <c r="W49" s="7">
        <v>0</v>
      </c>
      <c r="X49" s="7">
        <v>0</v>
      </c>
      <c r="Y49" s="7">
        <v>0</v>
      </c>
      <c r="Z49" s="7">
        <v>0</v>
      </c>
      <c r="AA49" s="7">
        <v>0</v>
      </c>
      <c r="AB49" s="7">
        <v>227707</v>
      </c>
      <c r="AC49" s="7">
        <v>0</v>
      </c>
      <c r="AD49" s="7">
        <v>0</v>
      </c>
      <c r="AE49" s="7">
        <v>0</v>
      </c>
      <c r="AF49" s="7">
        <v>0</v>
      </c>
      <c r="AG49" s="7">
        <v>0</v>
      </c>
      <c r="AH49" s="7">
        <v>0</v>
      </c>
      <c r="AI49" s="7">
        <v>0</v>
      </c>
      <c r="AJ49" s="7">
        <v>0</v>
      </c>
      <c r="AL49">
        <f t="shared" si="0"/>
        <v>227707</v>
      </c>
    </row>
    <row r="50" spans="1:38" x14ac:dyDescent="0.25">
      <c r="A50" s="7">
        <v>160</v>
      </c>
      <c r="B50" s="7">
        <v>90</v>
      </c>
      <c r="C50" t="s">
        <v>2159</v>
      </c>
      <c r="D50" s="7">
        <v>0</v>
      </c>
      <c r="E50" s="7">
        <v>0</v>
      </c>
      <c r="F50" s="7">
        <v>0</v>
      </c>
      <c r="G50" s="7">
        <v>0</v>
      </c>
      <c r="H50" s="7">
        <v>0</v>
      </c>
      <c r="I50" s="7">
        <v>0</v>
      </c>
      <c r="J50" s="7">
        <v>0</v>
      </c>
      <c r="K50" s="7">
        <v>0</v>
      </c>
      <c r="L50" s="7">
        <v>0</v>
      </c>
      <c r="M50" s="7">
        <v>0</v>
      </c>
      <c r="N50" s="7">
        <v>0</v>
      </c>
      <c r="O50" s="7">
        <v>0</v>
      </c>
      <c r="P50" s="7">
        <v>0</v>
      </c>
      <c r="Q50" s="7">
        <v>0</v>
      </c>
      <c r="R50" s="7">
        <v>0</v>
      </c>
      <c r="S50" s="7">
        <v>0</v>
      </c>
      <c r="T50" s="7">
        <v>0</v>
      </c>
      <c r="U50" s="7">
        <v>0</v>
      </c>
      <c r="V50" s="7">
        <v>621788</v>
      </c>
      <c r="W50" s="7">
        <v>0</v>
      </c>
      <c r="X50" s="7">
        <v>0</v>
      </c>
      <c r="Y50" s="7">
        <v>0</v>
      </c>
      <c r="Z50" s="7">
        <v>0</v>
      </c>
      <c r="AA50" s="7">
        <v>0</v>
      </c>
      <c r="AB50" s="7">
        <v>621788</v>
      </c>
      <c r="AC50" s="7">
        <v>0</v>
      </c>
      <c r="AD50" s="7">
        <v>0</v>
      </c>
      <c r="AE50" s="7">
        <v>0</v>
      </c>
      <c r="AF50" s="7">
        <v>0</v>
      </c>
      <c r="AG50" s="7">
        <v>0</v>
      </c>
      <c r="AH50" s="7">
        <v>0</v>
      </c>
      <c r="AI50" s="7">
        <v>0</v>
      </c>
      <c r="AJ50" s="7">
        <v>0</v>
      </c>
      <c r="AL50">
        <f t="shared" si="0"/>
        <v>621788</v>
      </c>
    </row>
    <row r="51" spans="1:38" x14ac:dyDescent="0.25">
      <c r="A51" s="7">
        <v>162</v>
      </c>
      <c r="B51" s="7">
        <v>1</v>
      </c>
      <c r="C51" t="s">
        <v>102</v>
      </c>
      <c r="D51" s="7">
        <v>944</v>
      </c>
      <c r="E51" s="7">
        <v>1036.8000000000002</v>
      </c>
      <c r="F51" s="7">
        <v>903</v>
      </c>
      <c r="G51" s="7">
        <v>991</v>
      </c>
      <c r="H51" s="7">
        <v>6801233</v>
      </c>
      <c r="I51" s="7">
        <v>12281</v>
      </c>
      <c r="J51" s="7">
        <v>1245703</v>
      </c>
      <c r="K51" s="7">
        <v>0</v>
      </c>
      <c r="L51" s="7">
        <v>0</v>
      </c>
      <c r="M51" s="7">
        <v>0</v>
      </c>
      <c r="N51" s="7">
        <v>365180.72083803819</v>
      </c>
      <c r="O51" s="7">
        <v>223629</v>
      </c>
      <c r="P51" s="7">
        <v>163786.25</v>
      </c>
      <c r="Q51" s="7">
        <v>12883</v>
      </c>
      <c r="R51" s="7">
        <v>45863</v>
      </c>
      <c r="S51" s="7">
        <v>0</v>
      </c>
      <c r="T51" s="7">
        <v>0</v>
      </c>
      <c r="U51" s="7">
        <v>0</v>
      </c>
      <c r="V51" s="7">
        <v>0</v>
      </c>
      <c r="W51" s="7">
        <v>0</v>
      </c>
      <c r="X51" s="7">
        <v>0</v>
      </c>
      <c r="Y51" s="7">
        <v>3075</v>
      </c>
      <c r="Z51" s="7">
        <v>69143</v>
      </c>
      <c r="AA51" s="7">
        <v>717484</v>
      </c>
      <c r="AB51" s="7">
        <v>9660260.9708380383</v>
      </c>
      <c r="AC51" s="7">
        <v>0</v>
      </c>
      <c r="AD51" s="7">
        <v>67732</v>
      </c>
      <c r="AE51" s="7">
        <v>116853</v>
      </c>
      <c r="AF51" s="7">
        <v>32721</v>
      </c>
      <c r="AG51" s="7">
        <v>0</v>
      </c>
      <c r="AH51" s="7">
        <v>0</v>
      </c>
      <c r="AI51" s="7">
        <v>422708</v>
      </c>
      <c r="AJ51" s="7">
        <v>640014</v>
      </c>
      <c r="AL51">
        <f t="shared" si="0"/>
        <v>2859027.9708380383</v>
      </c>
    </row>
    <row r="52" spans="1:38" x14ac:dyDescent="0.25">
      <c r="A52" s="7">
        <v>166</v>
      </c>
      <c r="B52" s="7">
        <v>1</v>
      </c>
      <c r="C52" t="s">
        <v>103</v>
      </c>
      <c r="D52" s="7">
        <v>617.79999999999995</v>
      </c>
      <c r="E52" s="7">
        <v>675</v>
      </c>
      <c r="F52" s="7">
        <v>449.8</v>
      </c>
      <c r="G52" s="7">
        <v>497.20000000000005</v>
      </c>
      <c r="H52" s="7">
        <v>3412284</v>
      </c>
      <c r="I52" s="7">
        <v>12281</v>
      </c>
      <c r="J52" s="7">
        <v>420054</v>
      </c>
      <c r="K52" s="7">
        <v>14125</v>
      </c>
      <c r="L52" s="7">
        <v>130392</v>
      </c>
      <c r="M52" s="7">
        <v>576701</v>
      </c>
      <c r="N52" s="7">
        <v>330706</v>
      </c>
      <c r="O52" s="7">
        <v>113623</v>
      </c>
      <c r="P52" s="7">
        <v>64142.5</v>
      </c>
      <c r="Q52" s="7">
        <v>6464</v>
      </c>
      <c r="R52" s="7">
        <v>0</v>
      </c>
      <c r="S52" s="7">
        <v>0</v>
      </c>
      <c r="T52" s="7">
        <v>0</v>
      </c>
      <c r="U52" s="7">
        <v>139777</v>
      </c>
      <c r="V52" s="7">
        <v>0</v>
      </c>
      <c r="W52" s="7">
        <v>397760</v>
      </c>
      <c r="X52" s="7">
        <v>0</v>
      </c>
      <c r="Y52" s="7">
        <v>0</v>
      </c>
      <c r="Z52" s="7">
        <v>47997</v>
      </c>
      <c r="AA52" s="7">
        <v>359973</v>
      </c>
      <c r="AB52" s="7">
        <v>6026279.5</v>
      </c>
      <c r="AC52" s="7">
        <v>0</v>
      </c>
      <c r="AD52" s="7">
        <v>113623</v>
      </c>
      <c r="AE52" s="7">
        <v>64142.5</v>
      </c>
      <c r="AF52" s="7">
        <v>0</v>
      </c>
      <c r="AG52" s="7">
        <v>397760</v>
      </c>
      <c r="AH52" s="7">
        <v>0</v>
      </c>
      <c r="AI52" s="7">
        <v>359973</v>
      </c>
      <c r="AJ52" s="7">
        <v>935498.5</v>
      </c>
      <c r="AL52">
        <f t="shared" si="0"/>
        <v>2613995.5</v>
      </c>
    </row>
    <row r="53" spans="1:38" x14ac:dyDescent="0.25">
      <c r="A53" s="7">
        <v>173</v>
      </c>
      <c r="B53" s="7">
        <v>1</v>
      </c>
      <c r="C53" t="s">
        <v>104</v>
      </c>
      <c r="D53" s="7">
        <v>478</v>
      </c>
      <c r="E53" s="7">
        <v>525</v>
      </c>
      <c r="F53" s="7">
        <v>499</v>
      </c>
      <c r="G53" s="7">
        <v>548.4</v>
      </c>
      <c r="H53" s="7">
        <v>3763669</v>
      </c>
      <c r="I53" s="7">
        <v>0</v>
      </c>
      <c r="J53" s="7">
        <v>662218</v>
      </c>
      <c r="K53" s="7">
        <v>25141</v>
      </c>
      <c r="L53" s="7">
        <v>127909</v>
      </c>
      <c r="M53" s="7">
        <v>0</v>
      </c>
      <c r="N53" s="7">
        <v>129474</v>
      </c>
      <c r="O53" s="7">
        <v>129430</v>
      </c>
      <c r="P53" s="7">
        <v>56396.25</v>
      </c>
      <c r="Q53" s="7">
        <v>7129</v>
      </c>
      <c r="R53" s="7">
        <v>0</v>
      </c>
      <c r="S53" s="7">
        <v>0</v>
      </c>
      <c r="T53" s="7">
        <v>0</v>
      </c>
      <c r="U53" s="7">
        <v>0</v>
      </c>
      <c r="V53" s="7">
        <v>0</v>
      </c>
      <c r="W53" s="7">
        <v>736984</v>
      </c>
      <c r="X53" s="7">
        <v>0</v>
      </c>
      <c r="Y53" s="7">
        <v>0</v>
      </c>
      <c r="Z53" s="7">
        <v>37915</v>
      </c>
      <c r="AA53" s="7">
        <v>397042</v>
      </c>
      <c r="AB53" s="7">
        <v>6073307.25</v>
      </c>
      <c r="AC53" s="7">
        <v>0</v>
      </c>
      <c r="AD53" s="7">
        <v>74004</v>
      </c>
      <c r="AE53" s="7">
        <v>35560</v>
      </c>
      <c r="AF53" s="7">
        <v>0</v>
      </c>
      <c r="AG53" s="7">
        <v>627791</v>
      </c>
      <c r="AH53" s="7">
        <v>0</v>
      </c>
      <c r="AI53" s="7">
        <v>206733</v>
      </c>
      <c r="AJ53" s="7">
        <v>944088</v>
      </c>
      <c r="AL53">
        <f t="shared" si="0"/>
        <v>2309638.25</v>
      </c>
    </row>
    <row r="54" spans="1:38" x14ac:dyDescent="0.25">
      <c r="A54" s="7">
        <v>177</v>
      </c>
      <c r="B54" s="7">
        <v>1</v>
      </c>
      <c r="C54" t="s">
        <v>105</v>
      </c>
      <c r="D54" s="7">
        <v>1081</v>
      </c>
      <c r="E54" s="7">
        <v>1182.4000000000001</v>
      </c>
      <c r="F54" s="7">
        <v>1182</v>
      </c>
      <c r="G54" s="7">
        <v>1291.6000000000001</v>
      </c>
      <c r="H54" s="7">
        <v>8864251</v>
      </c>
      <c r="I54" s="7">
        <v>0</v>
      </c>
      <c r="J54" s="7">
        <v>1120645</v>
      </c>
      <c r="K54" s="7">
        <v>186984</v>
      </c>
      <c r="L54" s="7">
        <v>0</v>
      </c>
      <c r="M54" s="7">
        <v>0</v>
      </c>
      <c r="N54" s="7">
        <v>241130</v>
      </c>
      <c r="O54" s="7">
        <v>288041</v>
      </c>
      <c r="P54" s="7">
        <v>178246.25</v>
      </c>
      <c r="Q54" s="7">
        <v>16791</v>
      </c>
      <c r="R54" s="7">
        <v>0</v>
      </c>
      <c r="S54" s="7">
        <v>0</v>
      </c>
      <c r="T54" s="7">
        <v>0</v>
      </c>
      <c r="U54" s="7">
        <v>0</v>
      </c>
      <c r="V54" s="7">
        <v>0</v>
      </c>
      <c r="W54" s="7">
        <v>791751</v>
      </c>
      <c r="X54" s="7">
        <v>0</v>
      </c>
      <c r="Y54" s="7">
        <v>0</v>
      </c>
      <c r="Z54" s="7">
        <v>84001</v>
      </c>
      <c r="AA54" s="7">
        <v>935118</v>
      </c>
      <c r="AB54" s="7">
        <v>12706958.25</v>
      </c>
      <c r="AC54" s="7">
        <v>0</v>
      </c>
      <c r="AD54" s="7">
        <v>113410</v>
      </c>
      <c r="AE54" s="7">
        <v>140488</v>
      </c>
      <c r="AF54" s="7">
        <v>0</v>
      </c>
      <c r="AG54" s="7">
        <v>618819</v>
      </c>
      <c r="AH54" s="7">
        <v>0</v>
      </c>
      <c r="AI54" s="7">
        <v>608625</v>
      </c>
      <c r="AJ54" s="7">
        <v>1481342</v>
      </c>
      <c r="AL54">
        <f t="shared" si="0"/>
        <v>3842707.25</v>
      </c>
    </row>
    <row r="55" spans="1:38" x14ac:dyDescent="0.25">
      <c r="A55" s="7">
        <v>181</v>
      </c>
      <c r="B55" s="7">
        <v>1</v>
      </c>
      <c r="C55" t="s">
        <v>106</v>
      </c>
      <c r="D55" s="7">
        <v>6422</v>
      </c>
      <c r="E55" s="7">
        <v>7049.9999999999991</v>
      </c>
      <c r="F55" s="7">
        <v>5929</v>
      </c>
      <c r="G55" s="7">
        <v>6494.8</v>
      </c>
      <c r="H55" s="7">
        <v>44573812</v>
      </c>
      <c r="I55" s="7">
        <v>265061</v>
      </c>
      <c r="J55" s="7">
        <v>5255157</v>
      </c>
      <c r="K55" s="7">
        <v>15671</v>
      </c>
      <c r="L55" s="7">
        <v>0</v>
      </c>
      <c r="M55" s="7">
        <v>0</v>
      </c>
      <c r="N55" s="7">
        <v>885843.52893065021</v>
      </c>
      <c r="O55" s="7">
        <v>1450103</v>
      </c>
      <c r="P55" s="7">
        <v>1084778.75</v>
      </c>
      <c r="Q55" s="7">
        <v>84432</v>
      </c>
      <c r="R55" s="7">
        <v>64428</v>
      </c>
      <c r="S55" s="7">
        <v>0</v>
      </c>
      <c r="T55" s="7">
        <v>0</v>
      </c>
      <c r="U55" s="7">
        <v>47092</v>
      </c>
      <c r="V55" s="7">
        <v>-2402</v>
      </c>
      <c r="W55" s="7">
        <v>0</v>
      </c>
      <c r="X55" s="7">
        <v>0</v>
      </c>
      <c r="Y55" s="7">
        <v>146456</v>
      </c>
      <c r="Z55" s="7">
        <v>509949</v>
      </c>
      <c r="AA55" s="7">
        <v>4702235</v>
      </c>
      <c r="AB55" s="7">
        <v>59082616.278930649</v>
      </c>
      <c r="AC55" s="7">
        <v>0</v>
      </c>
      <c r="AD55" s="7">
        <v>755448</v>
      </c>
      <c r="AE55" s="7">
        <v>1084778.75</v>
      </c>
      <c r="AF55" s="7">
        <v>64428</v>
      </c>
      <c r="AG55" s="7">
        <v>0</v>
      </c>
      <c r="AH55" s="7">
        <v>0</v>
      </c>
      <c r="AI55" s="7">
        <v>4259273</v>
      </c>
      <c r="AJ55" s="7">
        <v>6163927.75</v>
      </c>
      <c r="AL55">
        <f t="shared" si="0"/>
        <v>14508804.278930649</v>
      </c>
    </row>
    <row r="56" spans="1:38" x14ac:dyDescent="0.25">
      <c r="A56" s="7">
        <v>182</v>
      </c>
      <c r="B56" s="7">
        <v>1</v>
      </c>
      <c r="C56" t="s">
        <v>602</v>
      </c>
      <c r="D56" s="7">
        <v>1164</v>
      </c>
      <c r="E56" s="7">
        <v>1275.5999999999999</v>
      </c>
      <c r="F56" s="7">
        <v>1010</v>
      </c>
      <c r="G56" s="7">
        <v>1103</v>
      </c>
      <c r="H56" s="7">
        <v>7569889</v>
      </c>
      <c r="I56" s="7">
        <v>0</v>
      </c>
      <c r="J56" s="7">
        <v>983779</v>
      </c>
      <c r="K56" s="7">
        <v>14082</v>
      </c>
      <c r="L56" s="7">
        <v>0</v>
      </c>
      <c r="M56" s="7">
        <v>0</v>
      </c>
      <c r="N56" s="7">
        <v>272773.70316662919</v>
      </c>
      <c r="O56" s="7">
        <v>249179</v>
      </c>
      <c r="P56" s="7">
        <v>184752.5</v>
      </c>
      <c r="Q56" s="7">
        <v>14339</v>
      </c>
      <c r="R56" s="7">
        <v>0</v>
      </c>
      <c r="S56" s="7">
        <v>0</v>
      </c>
      <c r="T56" s="7">
        <v>0</v>
      </c>
      <c r="U56" s="7">
        <v>0</v>
      </c>
      <c r="V56" s="7">
        <v>0</v>
      </c>
      <c r="W56" s="7">
        <v>0</v>
      </c>
      <c r="X56" s="7">
        <v>0</v>
      </c>
      <c r="Y56" s="7">
        <v>10763</v>
      </c>
      <c r="Z56" s="7">
        <v>72653</v>
      </c>
      <c r="AA56" s="7">
        <v>798572</v>
      </c>
      <c r="AB56" s="7">
        <v>10170782.20316663</v>
      </c>
      <c r="AC56" s="7">
        <v>0</v>
      </c>
      <c r="AD56" s="7">
        <v>249179</v>
      </c>
      <c r="AE56" s="7">
        <v>184752.5</v>
      </c>
      <c r="AF56" s="7">
        <v>0</v>
      </c>
      <c r="AG56" s="7">
        <v>0</v>
      </c>
      <c r="AH56" s="7">
        <v>0</v>
      </c>
      <c r="AI56" s="7">
        <v>798572</v>
      </c>
      <c r="AJ56" s="7">
        <v>1232503.5</v>
      </c>
      <c r="AL56">
        <f t="shared" si="0"/>
        <v>2600893.2031666301</v>
      </c>
    </row>
    <row r="57" spans="1:38" x14ac:dyDescent="0.25">
      <c r="A57" s="7">
        <v>186</v>
      </c>
      <c r="B57" s="7">
        <v>1</v>
      </c>
      <c r="C57" t="s">
        <v>108</v>
      </c>
      <c r="D57" s="7">
        <v>1546</v>
      </c>
      <c r="E57" s="7">
        <v>1694</v>
      </c>
      <c r="F57" s="7">
        <v>1810</v>
      </c>
      <c r="G57" s="7">
        <v>1992.2</v>
      </c>
      <c r="H57" s="7">
        <v>13672469</v>
      </c>
      <c r="I57" s="7">
        <v>0</v>
      </c>
      <c r="J57" s="7">
        <v>840709</v>
      </c>
      <c r="K57" s="7">
        <v>14111</v>
      </c>
      <c r="L57" s="7">
        <v>0</v>
      </c>
      <c r="M57" s="7">
        <v>0</v>
      </c>
      <c r="N57" s="7">
        <v>291681</v>
      </c>
      <c r="O57" s="7">
        <v>441047</v>
      </c>
      <c r="P57" s="7">
        <v>333693.75</v>
      </c>
      <c r="Q57" s="7">
        <v>25899</v>
      </c>
      <c r="R57" s="7">
        <v>0</v>
      </c>
      <c r="S57" s="7">
        <v>0</v>
      </c>
      <c r="T57" s="7">
        <v>0</v>
      </c>
      <c r="U57" s="7">
        <v>0</v>
      </c>
      <c r="V57" s="7">
        <v>0</v>
      </c>
      <c r="W57" s="7">
        <v>0</v>
      </c>
      <c r="X57" s="7">
        <v>0</v>
      </c>
      <c r="Y57" s="7">
        <v>0</v>
      </c>
      <c r="Z57" s="7">
        <v>150741</v>
      </c>
      <c r="AA57" s="7">
        <v>1442353</v>
      </c>
      <c r="AB57" s="7">
        <v>17212703.75</v>
      </c>
      <c r="AC57" s="7">
        <v>0</v>
      </c>
      <c r="AD57" s="7">
        <v>428757</v>
      </c>
      <c r="AE57" s="7">
        <v>333693.75</v>
      </c>
      <c r="AF57" s="7">
        <v>0</v>
      </c>
      <c r="AG57" s="7">
        <v>0</v>
      </c>
      <c r="AH57" s="7">
        <v>0</v>
      </c>
      <c r="AI57" s="7">
        <v>1442353</v>
      </c>
      <c r="AJ57" s="7">
        <v>2204803.75</v>
      </c>
      <c r="AL57">
        <f t="shared" si="0"/>
        <v>3540234.75</v>
      </c>
    </row>
    <row r="58" spans="1:38" x14ac:dyDescent="0.25">
      <c r="A58" s="7">
        <v>191</v>
      </c>
      <c r="B58" s="7">
        <v>1</v>
      </c>
      <c r="C58" t="s">
        <v>109</v>
      </c>
      <c r="D58" s="7">
        <v>10599.6</v>
      </c>
      <c r="E58" s="7">
        <v>11497</v>
      </c>
      <c r="F58" s="7">
        <v>7320.6</v>
      </c>
      <c r="G58" s="7">
        <v>7971.4</v>
      </c>
      <c r="H58" s="7">
        <v>54707718</v>
      </c>
      <c r="I58" s="7">
        <v>852492</v>
      </c>
      <c r="J58" s="7">
        <v>13114248</v>
      </c>
      <c r="K58" s="7">
        <v>1369944</v>
      </c>
      <c r="L58" s="7">
        <v>0</v>
      </c>
      <c r="M58" s="7">
        <v>0</v>
      </c>
      <c r="N58" s="7">
        <v>0</v>
      </c>
      <c r="O58" s="7">
        <v>1877898</v>
      </c>
      <c r="P58" s="7">
        <v>544695</v>
      </c>
      <c r="Q58" s="7">
        <v>103628</v>
      </c>
      <c r="R58" s="7">
        <v>268796</v>
      </c>
      <c r="S58" s="7">
        <v>0</v>
      </c>
      <c r="T58" s="7">
        <v>0</v>
      </c>
      <c r="U58" s="7">
        <v>0</v>
      </c>
      <c r="V58" s="7">
        <v>-16471</v>
      </c>
      <c r="W58" s="7">
        <v>16968305</v>
      </c>
      <c r="X58" s="7">
        <v>0</v>
      </c>
      <c r="Y58" s="7">
        <v>472043</v>
      </c>
      <c r="Z58" s="7">
        <v>733542</v>
      </c>
      <c r="AA58" s="7">
        <v>5771294</v>
      </c>
      <c r="AB58" s="7">
        <v>96768132</v>
      </c>
      <c r="AC58" s="7">
        <v>0</v>
      </c>
      <c r="AD58" s="7">
        <v>1123660</v>
      </c>
      <c r="AE58" s="7">
        <v>544695</v>
      </c>
      <c r="AF58" s="7">
        <v>268796</v>
      </c>
      <c r="AG58" s="7">
        <v>16964913.41</v>
      </c>
      <c r="AH58" s="7">
        <v>0</v>
      </c>
      <c r="AI58" s="7">
        <v>5553088</v>
      </c>
      <c r="AJ58" s="7">
        <v>24455152.41</v>
      </c>
      <c r="AL58">
        <f t="shared" si="0"/>
        <v>42060414</v>
      </c>
    </row>
    <row r="59" spans="1:38" x14ac:dyDescent="0.25">
      <c r="A59" s="7">
        <v>192</v>
      </c>
      <c r="B59" s="7">
        <v>1</v>
      </c>
      <c r="C59" t="s">
        <v>110</v>
      </c>
      <c r="D59" s="7">
        <v>7379</v>
      </c>
      <c r="E59" s="7">
        <v>8099.2</v>
      </c>
      <c r="F59" s="7">
        <v>6899</v>
      </c>
      <c r="G59" s="7">
        <v>7574</v>
      </c>
      <c r="H59" s="7">
        <v>51980362</v>
      </c>
      <c r="I59" s="7">
        <v>106434</v>
      </c>
      <c r="J59" s="7">
        <v>1751719</v>
      </c>
      <c r="K59" s="7">
        <v>162032</v>
      </c>
      <c r="L59" s="7">
        <v>0</v>
      </c>
      <c r="M59" s="7">
        <v>0</v>
      </c>
      <c r="N59" s="7">
        <v>211113</v>
      </c>
      <c r="O59" s="7">
        <v>1639467</v>
      </c>
      <c r="P59" s="7">
        <v>1044242.5</v>
      </c>
      <c r="Q59" s="7">
        <v>98462</v>
      </c>
      <c r="R59" s="7">
        <v>42945</v>
      </c>
      <c r="S59" s="7">
        <v>0</v>
      </c>
      <c r="T59" s="7">
        <v>0</v>
      </c>
      <c r="U59" s="7">
        <v>0</v>
      </c>
      <c r="V59" s="7">
        <v>0</v>
      </c>
      <c r="W59" s="7">
        <v>4908331</v>
      </c>
      <c r="X59" s="7">
        <v>0</v>
      </c>
      <c r="Y59" s="7">
        <v>0</v>
      </c>
      <c r="Z59" s="7">
        <v>716890</v>
      </c>
      <c r="AA59" s="7">
        <v>5483576</v>
      </c>
      <c r="AB59" s="7">
        <v>68145573.5</v>
      </c>
      <c r="AC59" s="7">
        <v>0</v>
      </c>
      <c r="AD59" s="7">
        <v>468950</v>
      </c>
      <c r="AE59" s="7">
        <v>987800</v>
      </c>
      <c r="AF59" s="7">
        <v>40624</v>
      </c>
      <c r="AG59" s="7">
        <v>4388699</v>
      </c>
      <c r="AH59" s="7">
        <v>0</v>
      </c>
      <c r="AI59" s="7">
        <v>4283464</v>
      </c>
      <c r="AJ59" s="7">
        <v>10169537</v>
      </c>
      <c r="AL59">
        <f t="shared" si="0"/>
        <v>16165211.5</v>
      </c>
    </row>
    <row r="60" spans="1:38" x14ac:dyDescent="0.25">
      <c r="A60" s="7">
        <v>194</v>
      </c>
      <c r="B60" s="7">
        <v>1</v>
      </c>
      <c r="C60" t="s">
        <v>111</v>
      </c>
      <c r="D60" s="7">
        <v>11869</v>
      </c>
      <c r="E60" s="7">
        <v>12994.6</v>
      </c>
      <c r="F60" s="7">
        <v>11980</v>
      </c>
      <c r="G60" s="7">
        <v>13115.6</v>
      </c>
      <c r="H60" s="7">
        <v>90012363</v>
      </c>
      <c r="I60" s="7">
        <v>515794</v>
      </c>
      <c r="J60" s="7">
        <v>2326951</v>
      </c>
      <c r="K60" s="7">
        <v>256612</v>
      </c>
      <c r="L60" s="7">
        <v>0</v>
      </c>
      <c r="M60" s="7">
        <v>0</v>
      </c>
      <c r="N60" s="7">
        <v>152743</v>
      </c>
      <c r="O60" s="7">
        <v>2904953</v>
      </c>
      <c r="P60" s="7">
        <v>1223440</v>
      </c>
      <c r="Q60" s="7">
        <v>170503</v>
      </c>
      <c r="R60" s="7">
        <v>14821</v>
      </c>
      <c r="S60" s="7">
        <v>0</v>
      </c>
      <c r="T60" s="7">
        <v>0</v>
      </c>
      <c r="U60" s="7">
        <v>0</v>
      </c>
      <c r="V60" s="7">
        <v>-31570</v>
      </c>
      <c r="W60" s="7">
        <v>21246747</v>
      </c>
      <c r="X60" s="7">
        <v>0</v>
      </c>
      <c r="Y60" s="7">
        <v>0</v>
      </c>
      <c r="Z60" s="7">
        <v>1185394</v>
      </c>
      <c r="AA60" s="7">
        <v>9495694</v>
      </c>
      <c r="AB60" s="7">
        <v>129474445</v>
      </c>
      <c r="AC60" s="7">
        <v>0</v>
      </c>
      <c r="AD60" s="7">
        <v>1096309</v>
      </c>
      <c r="AE60" s="7">
        <v>1223440</v>
      </c>
      <c r="AF60" s="7">
        <v>14821</v>
      </c>
      <c r="AG60" s="7">
        <v>21148316.800000001</v>
      </c>
      <c r="AH60" s="7">
        <v>0</v>
      </c>
      <c r="AI60" s="7">
        <v>8747120</v>
      </c>
      <c r="AJ60" s="7">
        <v>32230006.800000001</v>
      </c>
      <c r="AL60">
        <f t="shared" si="0"/>
        <v>39462082</v>
      </c>
    </row>
    <row r="61" spans="1:38" x14ac:dyDescent="0.25">
      <c r="A61" s="7">
        <v>195</v>
      </c>
      <c r="B61" s="7">
        <v>1</v>
      </c>
      <c r="C61" t="s">
        <v>112</v>
      </c>
      <c r="D61" s="7">
        <v>492</v>
      </c>
      <c r="E61" s="7">
        <v>542</v>
      </c>
      <c r="F61" s="7">
        <v>852</v>
      </c>
      <c r="G61" s="7">
        <v>936</v>
      </c>
      <c r="H61" s="7">
        <v>6423768</v>
      </c>
      <c r="I61" s="7">
        <v>0</v>
      </c>
      <c r="J61" s="7">
        <v>136142</v>
      </c>
      <c r="K61" s="7">
        <v>14083</v>
      </c>
      <c r="L61" s="7">
        <v>12730</v>
      </c>
      <c r="M61" s="7">
        <v>0</v>
      </c>
      <c r="N61" s="7">
        <v>155649</v>
      </c>
      <c r="O61" s="7">
        <v>204759</v>
      </c>
      <c r="P61" s="7">
        <v>157252.5</v>
      </c>
      <c r="Q61" s="7">
        <v>12168</v>
      </c>
      <c r="R61" s="7">
        <v>0</v>
      </c>
      <c r="S61" s="7">
        <v>0</v>
      </c>
      <c r="T61" s="7">
        <v>0</v>
      </c>
      <c r="U61" s="7">
        <v>0</v>
      </c>
      <c r="V61" s="7">
        <v>-8236</v>
      </c>
      <c r="W61" s="7">
        <v>0</v>
      </c>
      <c r="X61" s="7">
        <v>0</v>
      </c>
      <c r="Y61" s="7">
        <v>384</v>
      </c>
      <c r="Z61" s="7">
        <v>48431</v>
      </c>
      <c r="AA61" s="7">
        <v>585000</v>
      </c>
      <c r="AB61" s="7">
        <v>7742130.5</v>
      </c>
      <c r="AC61" s="7">
        <v>0</v>
      </c>
      <c r="AD61" s="7">
        <v>65305</v>
      </c>
      <c r="AE61" s="7">
        <v>157252.5</v>
      </c>
      <c r="AF61" s="7">
        <v>0</v>
      </c>
      <c r="AG61" s="7">
        <v>-4900.9640317552839</v>
      </c>
      <c r="AH61" s="7">
        <v>0</v>
      </c>
      <c r="AI61" s="7">
        <v>548627</v>
      </c>
      <c r="AJ61" s="7">
        <v>766283.53596824477</v>
      </c>
      <c r="AL61">
        <f t="shared" si="0"/>
        <v>1318362.5</v>
      </c>
    </row>
    <row r="62" spans="1:38" x14ac:dyDescent="0.25">
      <c r="A62" s="7">
        <v>196</v>
      </c>
      <c r="B62" s="7">
        <v>1</v>
      </c>
      <c r="C62" t="s">
        <v>113</v>
      </c>
      <c r="D62" s="7">
        <v>27529.84</v>
      </c>
      <c r="E62" s="7">
        <v>30103.24</v>
      </c>
      <c r="F62" s="7">
        <v>28788.84</v>
      </c>
      <c r="G62" s="7">
        <v>31535.239999999998</v>
      </c>
      <c r="H62" s="7">
        <v>216426352</v>
      </c>
      <c r="I62" s="7">
        <v>1599574</v>
      </c>
      <c r="J62" s="7">
        <v>12777747</v>
      </c>
      <c r="K62" s="7">
        <v>1811401</v>
      </c>
      <c r="L62" s="7">
        <v>0</v>
      </c>
      <c r="M62" s="7">
        <v>0</v>
      </c>
      <c r="N62" s="7">
        <v>0</v>
      </c>
      <c r="O62" s="7">
        <v>7118520</v>
      </c>
      <c r="P62" s="7">
        <v>2620124.5</v>
      </c>
      <c r="Q62" s="7">
        <v>409958</v>
      </c>
      <c r="R62" s="7">
        <v>396398</v>
      </c>
      <c r="S62" s="7">
        <v>0</v>
      </c>
      <c r="T62" s="7">
        <v>0</v>
      </c>
      <c r="U62" s="7">
        <v>125195</v>
      </c>
      <c r="V62" s="7">
        <v>-39805</v>
      </c>
      <c r="W62" s="7">
        <v>57700344</v>
      </c>
      <c r="X62" s="7">
        <v>0</v>
      </c>
      <c r="Y62" s="7">
        <v>0</v>
      </c>
      <c r="Z62" s="7">
        <v>2760984</v>
      </c>
      <c r="AA62" s="7">
        <v>22831514</v>
      </c>
      <c r="AB62" s="7">
        <v>326538306.5</v>
      </c>
      <c r="AC62" s="7">
        <v>0</v>
      </c>
      <c r="AD62" s="7">
        <v>2586765</v>
      </c>
      <c r="AE62" s="7">
        <v>2620124.5</v>
      </c>
      <c r="AF62" s="7">
        <v>396398</v>
      </c>
      <c r="AG62" s="7">
        <v>57683206.450000003</v>
      </c>
      <c r="AH62" s="7">
        <v>0</v>
      </c>
      <c r="AI62" s="7">
        <v>21033450</v>
      </c>
      <c r="AJ62" s="7">
        <v>84319943.950000003</v>
      </c>
      <c r="AL62">
        <f t="shared" si="0"/>
        <v>110111954.5</v>
      </c>
    </row>
    <row r="63" spans="1:38" x14ac:dyDescent="0.25">
      <c r="A63" s="7">
        <v>197</v>
      </c>
      <c r="B63" s="7">
        <v>1</v>
      </c>
      <c r="C63" t="s">
        <v>114</v>
      </c>
      <c r="D63" s="7">
        <v>5097</v>
      </c>
      <c r="E63" s="7">
        <v>5573.4000000000005</v>
      </c>
      <c r="F63" s="7">
        <v>4945</v>
      </c>
      <c r="G63" s="7">
        <v>5395</v>
      </c>
      <c r="H63" s="7">
        <v>37025885</v>
      </c>
      <c r="I63" s="7">
        <v>413454</v>
      </c>
      <c r="J63" s="7">
        <v>4353123</v>
      </c>
      <c r="K63" s="7">
        <v>408913</v>
      </c>
      <c r="L63" s="7">
        <v>0</v>
      </c>
      <c r="M63" s="7">
        <v>0</v>
      </c>
      <c r="N63" s="7">
        <v>88731.90487577286</v>
      </c>
      <c r="O63" s="7">
        <v>1244190</v>
      </c>
      <c r="P63" s="7">
        <v>562315</v>
      </c>
      <c r="Q63" s="7">
        <v>70135</v>
      </c>
      <c r="R63" s="7">
        <v>0</v>
      </c>
      <c r="S63" s="7">
        <v>0</v>
      </c>
      <c r="T63" s="7">
        <v>0</v>
      </c>
      <c r="U63" s="7">
        <v>0</v>
      </c>
      <c r="V63" s="7">
        <v>-8236</v>
      </c>
      <c r="W63" s="7">
        <v>7464448</v>
      </c>
      <c r="X63" s="7">
        <v>0</v>
      </c>
      <c r="Y63" s="7">
        <v>0</v>
      </c>
      <c r="Z63" s="7">
        <v>475767</v>
      </c>
      <c r="AA63" s="7">
        <v>3905980</v>
      </c>
      <c r="AB63" s="7">
        <v>56004705.90487577</v>
      </c>
      <c r="AC63" s="7">
        <v>0</v>
      </c>
      <c r="AD63" s="7">
        <v>966618</v>
      </c>
      <c r="AE63" s="7">
        <v>562315</v>
      </c>
      <c r="AF63" s="7">
        <v>0</v>
      </c>
      <c r="AG63" s="7">
        <v>7463396.4000000004</v>
      </c>
      <c r="AH63" s="7">
        <v>0</v>
      </c>
      <c r="AI63" s="7">
        <v>3905980</v>
      </c>
      <c r="AJ63" s="7">
        <v>12898309.4</v>
      </c>
      <c r="AL63">
        <f t="shared" si="0"/>
        <v>18978820.90487577</v>
      </c>
    </row>
    <row r="64" spans="1:38" x14ac:dyDescent="0.25">
      <c r="A64" s="7">
        <v>199</v>
      </c>
      <c r="B64" s="7">
        <v>1</v>
      </c>
      <c r="C64" t="s">
        <v>115</v>
      </c>
      <c r="D64" s="7">
        <v>3914</v>
      </c>
      <c r="E64" s="7">
        <v>4305.3999999999996</v>
      </c>
      <c r="F64" s="7">
        <v>3200</v>
      </c>
      <c r="G64" s="7">
        <v>3509.8</v>
      </c>
      <c r="H64" s="7">
        <v>24087757</v>
      </c>
      <c r="I64" s="7">
        <v>217984</v>
      </c>
      <c r="J64" s="7">
        <v>3826144</v>
      </c>
      <c r="K64" s="7">
        <v>109435</v>
      </c>
      <c r="L64" s="7">
        <v>0</v>
      </c>
      <c r="M64" s="7">
        <v>0</v>
      </c>
      <c r="N64" s="7">
        <v>3134.4259880341297</v>
      </c>
      <c r="O64" s="7">
        <v>803420</v>
      </c>
      <c r="P64" s="7">
        <v>479831.25</v>
      </c>
      <c r="Q64" s="7">
        <v>45627</v>
      </c>
      <c r="R64" s="7">
        <v>0</v>
      </c>
      <c r="S64" s="7">
        <v>0</v>
      </c>
      <c r="T64" s="7">
        <v>0</v>
      </c>
      <c r="U64" s="7">
        <v>0</v>
      </c>
      <c r="V64" s="7">
        <v>-6863</v>
      </c>
      <c r="W64" s="7">
        <v>2382768</v>
      </c>
      <c r="X64" s="7">
        <v>0</v>
      </c>
      <c r="Y64" s="7">
        <v>66117</v>
      </c>
      <c r="Z64" s="7">
        <v>273693</v>
      </c>
      <c r="AA64" s="7">
        <v>2541095</v>
      </c>
      <c r="AB64" s="7">
        <v>34830142.675988033</v>
      </c>
      <c r="AC64" s="7">
        <v>0</v>
      </c>
      <c r="AD64" s="7">
        <v>444920</v>
      </c>
      <c r="AE64" s="7">
        <v>479831.25</v>
      </c>
      <c r="AF64" s="7">
        <v>0</v>
      </c>
      <c r="AG64" s="7">
        <v>2378059.46</v>
      </c>
      <c r="AH64" s="7">
        <v>0</v>
      </c>
      <c r="AI64" s="7">
        <v>2498649</v>
      </c>
      <c r="AJ64" s="7">
        <v>5801459.71</v>
      </c>
      <c r="AL64">
        <f t="shared" si="0"/>
        <v>10742385.675988033</v>
      </c>
    </row>
    <row r="65" spans="1:38" x14ac:dyDescent="0.25">
      <c r="A65" s="7">
        <v>200</v>
      </c>
      <c r="B65" s="7">
        <v>1</v>
      </c>
      <c r="C65" t="s">
        <v>116</v>
      </c>
      <c r="D65" s="7">
        <v>4334</v>
      </c>
      <c r="E65" s="7">
        <v>4771.5999999999995</v>
      </c>
      <c r="F65" s="7">
        <v>4059</v>
      </c>
      <c r="G65" s="7">
        <v>4470.2000000000007</v>
      </c>
      <c r="H65" s="7">
        <v>30678983</v>
      </c>
      <c r="I65" s="7">
        <v>290646</v>
      </c>
      <c r="J65" s="7">
        <v>1385279</v>
      </c>
      <c r="K65" s="7">
        <v>30533</v>
      </c>
      <c r="L65" s="7">
        <v>0</v>
      </c>
      <c r="M65" s="7">
        <v>0</v>
      </c>
      <c r="N65" s="7">
        <v>427086</v>
      </c>
      <c r="O65" s="7">
        <v>1017709</v>
      </c>
      <c r="P65" s="7">
        <v>417733.75</v>
      </c>
      <c r="Q65" s="7">
        <v>58113</v>
      </c>
      <c r="R65" s="7">
        <v>20831</v>
      </c>
      <c r="S65" s="7">
        <v>0</v>
      </c>
      <c r="T65" s="7">
        <v>0</v>
      </c>
      <c r="U65" s="7">
        <v>0</v>
      </c>
      <c r="V65" s="7">
        <v>-8236</v>
      </c>
      <c r="W65" s="7">
        <v>7209539</v>
      </c>
      <c r="X65" s="7">
        <v>0</v>
      </c>
      <c r="Y65" s="7">
        <v>23064</v>
      </c>
      <c r="Z65" s="7">
        <v>315697</v>
      </c>
      <c r="AA65" s="7">
        <v>3236425</v>
      </c>
      <c r="AB65" s="7">
        <v>45103402.75</v>
      </c>
      <c r="AC65" s="7">
        <v>0</v>
      </c>
      <c r="AD65" s="7">
        <v>504638</v>
      </c>
      <c r="AE65" s="7">
        <v>417733.75</v>
      </c>
      <c r="AF65" s="7">
        <v>20831</v>
      </c>
      <c r="AG65" s="7">
        <v>7169681.0199999996</v>
      </c>
      <c r="AH65" s="7">
        <v>0</v>
      </c>
      <c r="AI65" s="7">
        <v>3099058</v>
      </c>
      <c r="AJ65" s="7">
        <v>11211941.77</v>
      </c>
      <c r="AL65">
        <f t="shared" si="0"/>
        <v>14424419.75</v>
      </c>
    </row>
    <row r="66" spans="1:38" x14ac:dyDescent="0.25">
      <c r="A66" s="7">
        <v>203</v>
      </c>
      <c r="B66" s="7">
        <v>1</v>
      </c>
      <c r="C66" t="s">
        <v>117</v>
      </c>
      <c r="D66" s="7">
        <v>702</v>
      </c>
      <c r="E66" s="7">
        <v>772.2</v>
      </c>
      <c r="F66" s="7">
        <v>636</v>
      </c>
      <c r="G66" s="7">
        <v>699.80000000000007</v>
      </c>
      <c r="H66" s="7">
        <v>4802727</v>
      </c>
      <c r="I66" s="7">
        <v>0</v>
      </c>
      <c r="J66" s="7">
        <v>385175</v>
      </c>
      <c r="K66" s="7">
        <v>14168</v>
      </c>
      <c r="L66" s="7">
        <v>103183</v>
      </c>
      <c r="M66" s="7">
        <v>0</v>
      </c>
      <c r="N66" s="7">
        <v>162358</v>
      </c>
      <c r="O66" s="7">
        <v>161120</v>
      </c>
      <c r="P66" s="7">
        <v>97783.75</v>
      </c>
      <c r="Q66" s="7">
        <v>9097</v>
      </c>
      <c r="R66" s="7">
        <v>0</v>
      </c>
      <c r="S66" s="7">
        <v>0</v>
      </c>
      <c r="T66" s="7">
        <v>0</v>
      </c>
      <c r="U66" s="7">
        <v>0</v>
      </c>
      <c r="V66" s="7">
        <v>-8236</v>
      </c>
      <c r="W66" s="7">
        <v>403857</v>
      </c>
      <c r="X66" s="7">
        <v>0</v>
      </c>
      <c r="Y66" s="7">
        <v>40746</v>
      </c>
      <c r="Z66" s="7">
        <v>48450</v>
      </c>
      <c r="AA66" s="7">
        <v>506655</v>
      </c>
      <c r="AB66" s="7">
        <v>6727083.75</v>
      </c>
      <c r="AC66" s="7">
        <v>0</v>
      </c>
      <c r="AD66" s="7">
        <v>109967</v>
      </c>
      <c r="AE66" s="7">
        <v>97783.75</v>
      </c>
      <c r="AF66" s="7">
        <v>0</v>
      </c>
      <c r="AG66" s="7">
        <v>380590</v>
      </c>
      <c r="AH66" s="7">
        <v>0</v>
      </c>
      <c r="AI66" s="7">
        <v>422206</v>
      </c>
      <c r="AJ66" s="7">
        <v>1010546.75</v>
      </c>
      <c r="AL66">
        <f t="shared" si="0"/>
        <v>1924356.75</v>
      </c>
    </row>
    <row r="67" spans="1:38" x14ac:dyDescent="0.25">
      <c r="A67" s="7">
        <v>204</v>
      </c>
      <c r="B67" s="7">
        <v>1</v>
      </c>
      <c r="C67" t="s">
        <v>118</v>
      </c>
      <c r="D67" s="7">
        <v>2065</v>
      </c>
      <c r="E67" s="7">
        <v>2267.0000000000005</v>
      </c>
      <c r="F67" s="7">
        <v>2200</v>
      </c>
      <c r="G67" s="7">
        <v>2410.8000000000002</v>
      </c>
      <c r="H67" s="7">
        <v>16545320</v>
      </c>
      <c r="I67" s="7">
        <v>104387</v>
      </c>
      <c r="J67" s="7">
        <v>396078</v>
      </c>
      <c r="K67" s="7">
        <v>16725</v>
      </c>
      <c r="L67" s="7">
        <v>0</v>
      </c>
      <c r="M67" s="7">
        <v>0</v>
      </c>
      <c r="N67" s="7">
        <v>245899</v>
      </c>
      <c r="O67" s="7">
        <v>509938</v>
      </c>
      <c r="P67" s="7">
        <v>403808.75</v>
      </c>
      <c r="Q67" s="7">
        <v>31340</v>
      </c>
      <c r="R67" s="7">
        <v>0</v>
      </c>
      <c r="S67" s="7">
        <v>0</v>
      </c>
      <c r="T67" s="7">
        <v>0</v>
      </c>
      <c r="U67" s="7">
        <v>0</v>
      </c>
      <c r="V67" s="7">
        <v>-6314</v>
      </c>
      <c r="W67" s="7">
        <v>0</v>
      </c>
      <c r="X67" s="7">
        <v>0</v>
      </c>
      <c r="Y67" s="7">
        <v>51125</v>
      </c>
      <c r="Z67" s="7">
        <v>160842</v>
      </c>
      <c r="AA67" s="7">
        <v>1745419</v>
      </c>
      <c r="AB67" s="7">
        <v>20204567.75</v>
      </c>
      <c r="AC67" s="7">
        <v>0</v>
      </c>
      <c r="AD67" s="7">
        <v>123743</v>
      </c>
      <c r="AE67" s="7">
        <v>351449</v>
      </c>
      <c r="AF67" s="7">
        <v>0</v>
      </c>
      <c r="AG67" s="7">
        <v>0</v>
      </c>
      <c r="AH67" s="7">
        <v>0</v>
      </c>
      <c r="AI67" s="7">
        <v>1254438</v>
      </c>
      <c r="AJ67" s="7">
        <v>1729630</v>
      </c>
      <c r="AL67">
        <f t="shared" ref="AL67:AL130" si="1">AB67-H67</f>
        <v>3659247.75</v>
      </c>
    </row>
    <row r="68" spans="1:38" x14ac:dyDescent="0.25">
      <c r="A68" s="7">
        <v>206</v>
      </c>
      <c r="B68" s="7">
        <v>1</v>
      </c>
      <c r="C68" t="s">
        <v>119</v>
      </c>
      <c r="D68" s="7">
        <v>4172</v>
      </c>
      <c r="E68" s="7">
        <v>4577.2</v>
      </c>
      <c r="F68" s="7">
        <v>4087</v>
      </c>
      <c r="G68" s="7">
        <v>4489.3999999999996</v>
      </c>
      <c r="H68" s="7">
        <v>30810752</v>
      </c>
      <c r="I68" s="7">
        <v>480998</v>
      </c>
      <c r="J68" s="7">
        <v>1591842</v>
      </c>
      <c r="K68" s="7">
        <v>23091</v>
      </c>
      <c r="L68" s="7">
        <v>0</v>
      </c>
      <c r="M68" s="7">
        <v>0</v>
      </c>
      <c r="N68" s="7">
        <v>606280</v>
      </c>
      <c r="O68" s="7">
        <v>953718</v>
      </c>
      <c r="P68" s="7">
        <v>620178.75</v>
      </c>
      <c r="Q68" s="7">
        <v>58362</v>
      </c>
      <c r="R68" s="7">
        <v>67880</v>
      </c>
      <c r="S68" s="7">
        <v>0</v>
      </c>
      <c r="T68" s="7">
        <v>0</v>
      </c>
      <c r="U68" s="7">
        <v>0</v>
      </c>
      <c r="V68" s="7">
        <v>0</v>
      </c>
      <c r="W68" s="7">
        <v>2671193</v>
      </c>
      <c r="X68" s="7">
        <v>0</v>
      </c>
      <c r="Y68" s="7">
        <v>0</v>
      </c>
      <c r="Z68" s="7">
        <v>321355</v>
      </c>
      <c r="AA68" s="7">
        <v>3250326</v>
      </c>
      <c r="AB68" s="7">
        <v>41455975.75</v>
      </c>
      <c r="AC68" s="7">
        <v>0</v>
      </c>
      <c r="AD68" s="7">
        <v>560217</v>
      </c>
      <c r="AE68" s="7">
        <v>620178.75</v>
      </c>
      <c r="AF68" s="7">
        <v>67880</v>
      </c>
      <c r="AG68" s="7">
        <v>2671193</v>
      </c>
      <c r="AH68" s="7">
        <v>0</v>
      </c>
      <c r="AI68" s="7">
        <v>3212212</v>
      </c>
      <c r="AJ68" s="7">
        <v>7131680.75</v>
      </c>
      <c r="AL68">
        <f t="shared" si="1"/>
        <v>10645223.75</v>
      </c>
    </row>
    <row r="69" spans="1:38" x14ac:dyDescent="0.25">
      <c r="A69" s="7">
        <v>213</v>
      </c>
      <c r="B69" s="7">
        <v>1</v>
      </c>
      <c r="C69" t="s">
        <v>120</v>
      </c>
      <c r="D69" s="7">
        <v>622</v>
      </c>
      <c r="E69" s="7">
        <v>688.80000000000007</v>
      </c>
      <c r="F69" s="7">
        <v>842</v>
      </c>
      <c r="G69" s="7">
        <v>928</v>
      </c>
      <c r="H69" s="7">
        <v>6368864</v>
      </c>
      <c r="I69" s="7">
        <v>0</v>
      </c>
      <c r="J69" s="7">
        <v>446680</v>
      </c>
      <c r="K69" s="7">
        <v>14122</v>
      </c>
      <c r="L69" s="7">
        <v>16828</v>
      </c>
      <c r="M69" s="7">
        <v>0</v>
      </c>
      <c r="N69" s="7">
        <v>197444</v>
      </c>
      <c r="O69" s="7">
        <v>207773</v>
      </c>
      <c r="P69" s="7">
        <v>155440</v>
      </c>
      <c r="Q69" s="7">
        <v>12064</v>
      </c>
      <c r="R69" s="7">
        <v>0</v>
      </c>
      <c r="S69" s="7">
        <v>0</v>
      </c>
      <c r="T69" s="7">
        <v>0</v>
      </c>
      <c r="U69" s="7">
        <v>0</v>
      </c>
      <c r="V69" s="7">
        <v>0</v>
      </c>
      <c r="W69" s="7">
        <v>0</v>
      </c>
      <c r="X69" s="7">
        <v>0</v>
      </c>
      <c r="Y69" s="7">
        <v>2691</v>
      </c>
      <c r="Z69" s="7">
        <v>68383</v>
      </c>
      <c r="AA69" s="7">
        <v>533600</v>
      </c>
      <c r="AB69" s="7">
        <v>8023889</v>
      </c>
      <c r="AC69" s="7">
        <v>0</v>
      </c>
      <c r="AD69" s="7">
        <v>62597</v>
      </c>
      <c r="AE69" s="7">
        <v>141378</v>
      </c>
      <c r="AF69" s="7">
        <v>0</v>
      </c>
      <c r="AG69" s="7">
        <v>0</v>
      </c>
      <c r="AH69" s="7">
        <v>0</v>
      </c>
      <c r="AI69" s="7">
        <v>378861</v>
      </c>
      <c r="AJ69" s="7">
        <v>582836</v>
      </c>
      <c r="AL69">
        <f t="shared" si="1"/>
        <v>1655025</v>
      </c>
    </row>
    <row r="70" spans="1:38" x14ac:dyDescent="0.25">
      <c r="A70" s="7">
        <v>227</v>
      </c>
      <c r="B70" s="7">
        <v>1</v>
      </c>
      <c r="C70" t="s">
        <v>121</v>
      </c>
      <c r="D70" s="7">
        <v>897</v>
      </c>
      <c r="E70" s="7">
        <v>983.60000000000014</v>
      </c>
      <c r="F70" s="7">
        <v>900</v>
      </c>
      <c r="G70" s="7">
        <v>986.80000000000007</v>
      </c>
      <c r="H70" s="7">
        <v>6772408</v>
      </c>
      <c r="I70" s="7">
        <v>0</v>
      </c>
      <c r="J70" s="7">
        <v>257887</v>
      </c>
      <c r="K70" s="7">
        <v>0</v>
      </c>
      <c r="L70" s="7">
        <v>0</v>
      </c>
      <c r="M70" s="7">
        <v>0</v>
      </c>
      <c r="N70" s="7">
        <v>181918</v>
      </c>
      <c r="O70" s="7">
        <v>216776</v>
      </c>
      <c r="P70" s="7">
        <v>142687.5</v>
      </c>
      <c r="Q70" s="7">
        <v>12828</v>
      </c>
      <c r="R70" s="7">
        <v>0</v>
      </c>
      <c r="S70" s="7">
        <v>0</v>
      </c>
      <c r="T70" s="7">
        <v>0</v>
      </c>
      <c r="U70" s="7">
        <v>0</v>
      </c>
      <c r="V70" s="7">
        <v>0</v>
      </c>
      <c r="W70" s="7">
        <v>469717</v>
      </c>
      <c r="X70" s="7">
        <v>0</v>
      </c>
      <c r="Y70" s="7">
        <v>0</v>
      </c>
      <c r="Z70" s="7">
        <v>55736</v>
      </c>
      <c r="AA70" s="7">
        <v>714443</v>
      </c>
      <c r="AB70" s="7">
        <v>8824400.5</v>
      </c>
      <c r="AC70" s="7">
        <v>0</v>
      </c>
      <c r="AD70" s="7">
        <v>80781</v>
      </c>
      <c r="AE70" s="7">
        <v>133803</v>
      </c>
      <c r="AF70" s="7">
        <v>0</v>
      </c>
      <c r="AG70" s="7">
        <v>398662</v>
      </c>
      <c r="AH70" s="7">
        <v>0</v>
      </c>
      <c r="AI70" s="7">
        <v>553237</v>
      </c>
      <c r="AJ70" s="7">
        <v>1166483</v>
      </c>
      <c r="AL70">
        <f t="shared" si="1"/>
        <v>2051992.5</v>
      </c>
    </row>
    <row r="71" spans="1:38" x14ac:dyDescent="0.25">
      <c r="A71" s="7">
        <v>229</v>
      </c>
      <c r="B71" s="7">
        <v>1</v>
      </c>
      <c r="C71" t="s">
        <v>122</v>
      </c>
      <c r="D71" s="7">
        <v>230</v>
      </c>
      <c r="E71" s="7">
        <v>252.99999999999997</v>
      </c>
      <c r="F71" s="7">
        <v>409</v>
      </c>
      <c r="G71" s="7">
        <v>446.79999999999995</v>
      </c>
      <c r="H71" s="7">
        <v>3066388</v>
      </c>
      <c r="I71" s="7">
        <v>15351</v>
      </c>
      <c r="J71" s="7">
        <v>245719</v>
      </c>
      <c r="K71" s="7">
        <v>0</v>
      </c>
      <c r="L71" s="7">
        <v>129935</v>
      </c>
      <c r="M71" s="7">
        <v>0</v>
      </c>
      <c r="N71" s="7">
        <v>149729.35206962499</v>
      </c>
      <c r="O71" s="7">
        <v>103284</v>
      </c>
      <c r="P71" s="7">
        <v>74016.25</v>
      </c>
      <c r="Q71" s="7">
        <v>5808</v>
      </c>
      <c r="R71" s="7">
        <v>17099</v>
      </c>
      <c r="S71" s="7">
        <v>0</v>
      </c>
      <c r="T71" s="7">
        <v>0</v>
      </c>
      <c r="U71" s="7">
        <v>0</v>
      </c>
      <c r="V71" s="7">
        <v>0</v>
      </c>
      <c r="W71" s="7">
        <v>0</v>
      </c>
      <c r="X71" s="7">
        <v>0</v>
      </c>
      <c r="Y71" s="7">
        <v>51894</v>
      </c>
      <c r="Z71" s="7">
        <v>29349</v>
      </c>
      <c r="AA71" s="7">
        <v>323483</v>
      </c>
      <c r="AB71" s="7">
        <v>4212055.6020696256</v>
      </c>
      <c r="AC71" s="7">
        <v>0</v>
      </c>
      <c r="AD71" s="7">
        <v>39697</v>
      </c>
      <c r="AE71" s="7">
        <v>74016.25</v>
      </c>
      <c r="AF71" s="7">
        <v>17099</v>
      </c>
      <c r="AG71" s="7">
        <v>0</v>
      </c>
      <c r="AH71" s="7">
        <v>0</v>
      </c>
      <c r="AI71" s="7">
        <v>286942</v>
      </c>
      <c r="AJ71" s="7">
        <v>417754.25</v>
      </c>
      <c r="AL71">
        <f t="shared" si="1"/>
        <v>1145667.6020696256</v>
      </c>
    </row>
    <row r="72" spans="1:38" x14ac:dyDescent="0.25">
      <c r="A72" s="7">
        <v>238</v>
      </c>
      <c r="B72" s="7">
        <v>1</v>
      </c>
      <c r="C72" t="s">
        <v>603</v>
      </c>
      <c r="D72" s="7">
        <v>277</v>
      </c>
      <c r="E72" s="7">
        <v>303.79999999999995</v>
      </c>
      <c r="F72" s="7">
        <v>251</v>
      </c>
      <c r="G72" s="7">
        <v>273.2</v>
      </c>
      <c r="H72" s="7">
        <v>1874972</v>
      </c>
      <c r="I72" s="7">
        <v>0</v>
      </c>
      <c r="J72" s="7">
        <v>153190</v>
      </c>
      <c r="K72" s="7">
        <v>14115</v>
      </c>
      <c r="L72" s="7">
        <v>106326</v>
      </c>
      <c r="M72" s="7">
        <v>0</v>
      </c>
      <c r="N72" s="7">
        <v>85055.957659000007</v>
      </c>
      <c r="O72" s="7">
        <v>63863</v>
      </c>
      <c r="P72" s="7">
        <v>29663.75</v>
      </c>
      <c r="Q72" s="7">
        <v>3552</v>
      </c>
      <c r="R72" s="7">
        <v>3237</v>
      </c>
      <c r="S72" s="7">
        <v>0</v>
      </c>
      <c r="T72" s="7">
        <v>0</v>
      </c>
      <c r="U72" s="7">
        <v>0</v>
      </c>
      <c r="V72" s="7">
        <v>0</v>
      </c>
      <c r="W72" s="7">
        <v>331310</v>
      </c>
      <c r="X72" s="7">
        <v>0</v>
      </c>
      <c r="Y72" s="7">
        <v>0</v>
      </c>
      <c r="Z72" s="7">
        <v>21669</v>
      </c>
      <c r="AA72" s="7">
        <v>197797</v>
      </c>
      <c r="AB72" s="7">
        <v>2884750.7076590001</v>
      </c>
      <c r="AC72" s="7">
        <v>0</v>
      </c>
      <c r="AD72" s="7">
        <v>43753</v>
      </c>
      <c r="AE72" s="7">
        <v>26142</v>
      </c>
      <c r="AF72" s="7">
        <v>2853</v>
      </c>
      <c r="AG72" s="7">
        <v>279028.44</v>
      </c>
      <c r="AH72" s="7">
        <v>0</v>
      </c>
      <c r="AI72" s="7">
        <v>143948</v>
      </c>
      <c r="AJ72" s="7">
        <v>495724.44</v>
      </c>
      <c r="AL72">
        <f t="shared" si="1"/>
        <v>1009778.7076590001</v>
      </c>
    </row>
    <row r="73" spans="1:38" x14ac:dyDescent="0.25">
      <c r="A73" s="7">
        <v>239</v>
      </c>
      <c r="B73" s="7">
        <v>1</v>
      </c>
      <c r="C73" t="s">
        <v>124</v>
      </c>
      <c r="D73" s="7">
        <v>631</v>
      </c>
      <c r="E73" s="7">
        <v>698.4</v>
      </c>
      <c r="F73" s="7">
        <v>629</v>
      </c>
      <c r="G73" s="7">
        <v>695.19999999999993</v>
      </c>
      <c r="H73" s="7">
        <v>4771158</v>
      </c>
      <c r="I73" s="7">
        <v>0</v>
      </c>
      <c r="J73" s="7">
        <v>298610</v>
      </c>
      <c r="K73" s="7">
        <v>14168</v>
      </c>
      <c r="L73" s="7">
        <v>104317</v>
      </c>
      <c r="M73" s="7">
        <v>0</v>
      </c>
      <c r="N73" s="7">
        <v>160203</v>
      </c>
      <c r="O73" s="7">
        <v>134486</v>
      </c>
      <c r="P73" s="7">
        <v>98472.5</v>
      </c>
      <c r="Q73" s="7">
        <v>9038</v>
      </c>
      <c r="R73" s="7">
        <v>15788</v>
      </c>
      <c r="S73" s="7">
        <v>0</v>
      </c>
      <c r="T73" s="7">
        <v>0</v>
      </c>
      <c r="U73" s="7">
        <v>0</v>
      </c>
      <c r="V73" s="7">
        <v>0</v>
      </c>
      <c r="W73" s="7">
        <v>357764</v>
      </c>
      <c r="X73" s="7">
        <v>0</v>
      </c>
      <c r="Y73" s="7">
        <v>22680</v>
      </c>
      <c r="Z73" s="7">
        <v>50291</v>
      </c>
      <c r="AA73" s="7">
        <v>503325</v>
      </c>
      <c r="AB73" s="7">
        <v>6540300.5</v>
      </c>
      <c r="AC73" s="7">
        <v>0</v>
      </c>
      <c r="AD73" s="7">
        <v>54237</v>
      </c>
      <c r="AE73" s="7">
        <v>84260</v>
      </c>
      <c r="AF73" s="7">
        <v>13509</v>
      </c>
      <c r="AG73" s="7">
        <v>284100</v>
      </c>
      <c r="AH73" s="7">
        <v>0</v>
      </c>
      <c r="AI73" s="7">
        <v>355647</v>
      </c>
      <c r="AJ73" s="7">
        <v>791753</v>
      </c>
      <c r="AL73">
        <f t="shared" si="1"/>
        <v>1769142.5</v>
      </c>
    </row>
    <row r="74" spans="1:38" x14ac:dyDescent="0.25">
      <c r="A74" s="7">
        <v>241</v>
      </c>
      <c r="B74" s="7">
        <v>1</v>
      </c>
      <c r="C74" t="s">
        <v>125</v>
      </c>
      <c r="D74" s="7">
        <v>3636</v>
      </c>
      <c r="E74" s="7">
        <v>3969.6</v>
      </c>
      <c r="F74" s="7">
        <v>3371</v>
      </c>
      <c r="G74" s="7">
        <v>3690.6</v>
      </c>
      <c r="H74" s="7">
        <v>25328588</v>
      </c>
      <c r="I74" s="7">
        <v>412430</v>
      </c>
      <c r="J74" s="7">
        <v>5688290</v>
      </c>
      <c r="K74" s="7">
        <v>258080</v>
      </c>
      <c r="L74" s="7">
        <v>0</v>
      </c>
      <c r="M74" s="7">
        <v>0</v>
      </c>
      <c r="N74" s="7">
        <v>441037</v>
      </c>
      <c r="O74" s="7">
        <v>855680</v>
      </c>
      <c r="P74" s="7">
        <v>503938.75</v>
      </c>
      <c r="Q74" s="7">
        <v>47978</v>
      </c>
      <c r="R74" s="7">
        <v>173347</v>
      </c>
      <c r="S74" s="7">
        <v>0</v>
      </c>
      <c r="T74" s="7">
        <v>0</v>
      </c>
      <c r="U74" s="7">
        <v>0</v>
      </c>
      <c r="V74" s="7">
        <v>0</v>
      </c>
      <c r="W74" s="7">
        <v>2200809</v>
      </c>
      <c r="X74" s="7">
        <v>0</v>
      </c>
      <c r="Y74" s="7">
        <v>23448</v>
      </c>
      <c r="Z74" s="7">
        <v>290036</v>
      </c>
      <c r="AA74" s="7">
        <v>2671994</v>
      </c>
      <c r="AB74" s="7">
        <v>38895655.75</v>
      </c>
      <c r="AC74" s="7">
        <v>0</v>
      </c>
      <c r="AD74" s="7">
        <v>241844</v>
      </c>
      <c r="AE74" s="7">
        <v>377225</v>
      </c>
      <c r="AF74" s="7">
        <v>129759</v>
      </c>
      <c r="AG74" s="7">
        <v>1646181</v>
      </c>
      <c r="AH74" s="7">
        <v>0</v>
      </c>
      <c r="AI74" s="7">
        <v>1651663</v>
      </c>
      <c r="AJ74" s="7">
        <v>4046672</v>
      </c>
      <c r="AL74">
        <f t="shared" si="1"/>
        <v>13567067.75</v>
      </c>
    </row>
    <row r="75" spans="1:38" x14ac:dyDescent="0.25">
      <c r="A75" s="7">
        <v>242</v>
      </c>
      <c r="B75" s="7">
        <v>1</v>
      </c>
      <c r="C75" t="s">
        <v>126</v>
      </c>
      <c r="D75" s="7">
        <v>193</v>
      </c>
      <c r="E75" s="7">
        <v>213.00000000000003</v>
      </c>
      <c r="F75" s="7">
        <v>457</v>
      </c>
      <c r="G75" s="7">
        <v>503.20000000000005</v>
      </c>
      <c r="H75" s="7">
        <v>3453462</v>
      </c>
      <c r="I75" s="7">
        <v>0</v>
      </c>
      <c r="J75" s="7">
        <v>213912</v>
      </c>
      <c r="K75" s="7">
        <v>14253</v>
      </c>
      <c r="L75" s="7">
        <v>130255</v>
      </c>
      <c r="M75" s="7">
        <v>0</v>
      </c>
      <c r="N75" s="7">
        <v>151176</v>
      </c>
      <c r="O75" s="7">
        <v>111506</v>
      </c>
      <c r="P75" s="7">
        <v>79133.75</v>
      </c>
      <c r="Q75" s="7">
        <v>6542</v>
      </c>
      <c r="R75" s="7">
        <v>3432</v>
      </c>
      <c r="S75" s="7">
        <v>0</v>
      </c>
      <c r="T75" s="7">
        <v>0</v>
      </c>
      <c r="U75" s="7">
        <v>0</v>
      </c>
      <c r="V75" s="7">
        <v>0</v>
      </c>
      <c r="W75" s="7">
        <v>103659</v>
      </c>
      <c r="X75" s="7">
        <v>0</v>
      </c>
      <c r="Y75" s="7">
        <v>4228</v>
      </c>
      <c r="Z75" s="7">
        <v>41236</v>
      </c>
      <c r="AA75" s="7">
        <v>364317</v>
      </c>
      <c r="AB75" s="7">
        <v>4677111.75</v>
      </c>
      <c r="AC75" s="7">
        <v>0</v>
      </c>
      <c r="AD75" s="7">
        <v>34027</v>
      </c>
      <c r="AE75" s="7">
        <v>72743</v>
      </c>
      <c r="AF75" s="7">
        <v>3155</v>
      </c>
      <c r="AG75" s="7">
        <v>85709</v>
      </c>
      <c r="AH75" s="7">
        <v>0</v>
      </c>
      <c r="AI75" s="7">
        <v>276550</v>
      </c>
      <c r="AJ75" s="7">
        <v>472184</v>
      </c>
      <c r="AL75">
        <f t="shared" si="1"/>
        <v>1223649.75</v>
      </c>
    </row>
    <row r="76" spans="1:38" x14ac:dyDescent="0.25">
      <c r="A76" s="7">
        <v>252</v>
      </c>
      <c r="B76" s="7">
        <v>1</v>
      </c>
      <c r="C76" t="s">
        <v>127</v>
      </c>
      <c r="D76" s="7">
        <v>1102</v>
      </c>
      <c r="E76" s="7">
        <v>1209.8</v>
      </c>
      <c r="F76" s="7">
        <v>1040</v>
      </c>
      <c r="G76" s="7">
        <v>1142.6000000000004</v>
      </c>
      <c r="H76" s="7">
        <v>7841664</v>
      </c>
      <c r="I76" s="7">
        <v>0</v>
      </c>
      <c r="J76" s="7">
        <v>293068</v>
      </c>
      <c r="K76" s="7">
        <v>14133</v>
      </c>
      <c r="L76" s="7">
        <v>0</v>
      </c>
      <c r="M76" s="7">
        <v>0</v>
      </c>
      <c r="N76" s="7">
        <v>180514</v>
      </c>
      <c r="O76" s="7">
        <v>259507</v>
      </c>
      <c r="P76" s="7">
        <v>163896.25</v>
      </c>
      <c r="Q76" s="7">
        <v>14854</v>
      </c>
      <c r="R76" s="7">
        <v>0</v>
      </c>
      <c r="S76" s="7">
        <v>0</v>
      </c>
      <c r="T76" s="7">
        <v>0</v>
      </c>
      <c r="U76" s="7">
        <v>0</v>
      </c>
      <c r="V76" s="7">
        <v>-21962</v>
      </c>
      <c r="W76" s="7">
        <v>571300</v>
      </c>
      <c r="X76" s="7">
        <v>0</v>
      </c>
      <c r="Y76" s="7">
        <v>49972</v>
      </c>
      <c r="Z76" s="7">
        <v>71384</v>
      </c>
      <c r="AA76" s="7">
        <v>827242</v>
      </c>
      <c r="AB76" s="7">
        <v>10265572.25</v>
      </c>
      <c r="AC76" s="7">
        <v>0</v>
      </c>
      <c r="AD76" s="7">
        <v>143750</v>
      </c>
      <c r="AE76" s="7">
        <v>163896.25</v>
      </c>
      <c r="AF76" s="7">
        <v>0</v>
      </c>
      <c r="AG76" s="7">
        <v>571300</v>
      </c>
      <c r="AH76" s="7">
        <v>0</v>
      </c>
      <c r="AI76" s="7">
        <v>787669</v>
      </c>
      <c r="AJ76" s="7">
        <v>1666615.25</v>
      </c>
      <c r="AL76">
        <f t="shared" si="1"/>
        <v>2423908.25</v>
      </c>
    </row>
    <row r="77" spans="1:38" x14ac:dyDescent="0.25">
      <c r="A77" s="7">
        <v>253</v>
      </c>
      <c r="B77" s="7">
        <v>1</v>
      </c>
      <c r="C77" t="s">
        <v>128</v>
      </c>
      <c r="D77" s="7">
        <v>703</v>
      </c>
      <c r="E77" s="7">
        <v>767.2</v>
      </c>
      <c r="F77" s="7">
        <v>717</v>
      </c>
      <c r="G77" s="7">
        <v>782.8</v>
      </c>
      <c r="H77" s="7">
        <v>5372356</v>
      </c>
      <c r="I77" s="7">
        <v>12281</v>
      </c>
      <c r="J77" s="7">
        <v>132709</v>
      </c>
      <c r="K77" s="7">
        <v>23888</v>
      </c>
      <c r="L77" s="7">
        <v>78604</v>
      </c>
      <c r="M77" s="7">
        <v>0</v>
      </c>
      <c r="N77" s="7">
        <v>141801</v>
      </c>
      <c r="O77" s="7">
        <v>171279</v>
      </c>
      <c r="P77" s="7">
        <v>131035</v>
      </c>
      <c r="Q77" s="7">
        <v>10176</v>
      </c>
      <c r="R77" s="7">
        <v>1746</v>
      </c>
      <c r="S77" s="7">
        <v>0</v>
      </c>
      <c r="T77" s="7">
        <v>0</v>
      </c>
      <c r="U77" s="7">
        <v>0</v>
      </c>
      <c r="V77" s="7">
        <v>0</v>
      </c>
      <c r="W77" s="7">
        <v>0</v>
      </c>
      <c r="X77" s="7">
        <v>0</v>
      </c>
      <c r="Y77" s="7">
        <v>0</v>
      </c>
      <c r="Z77" s="7">
        <v>44042</v>
      </c>
      <c r="AA77" s="7">
        <v>566747</v>
      </c>
      <c r="AB77" s="7">
        <v>6686664</v>
      </c>
      <c r="AC77" s="7">
        <v>0</v>
      </c>
      <c r="AD77" s="7">
        <v>58152</v>
      </c>
      <c r="AE77" s="7">
        <v>88220</v>
      </c>
      <c r="AF77" s="7">
        <v>1176</v>
      </c>
      <c r="AG77" s="7">
        <v>0</v>
      </c>
      <c r="AH77" s="7">
        <v>0</v>
      </c>
      <c r="AI77" s="7">
        <v>315090</v>
      </c>
      <c r="AJ77" s="7">
        <v>462638</v>
      </c>
      <c r="AL77">
        <f t="shared" si="1"/>
        <v>1314308</v>
      </c>
    </row>
    <row r="78" spans="1:38" x14ac:dyDescent="0.25">
      <c r="A78" s="7">
        <v>255</v>
      </c>
      <c r="B78" s="7">
        <v>1</v>
      </c>
      <c r="C78" t="s">
        <v>604</v>
      </c>
      <c r="D78" s="7">
        <v>1198</v>
      </c>
      <c r="E78" s="7">
        <v>1308.5999999999999</v>
      </c>
      <c r="F78" s="7">
        <v>1505</v>
      </c>
      <c r="G78" s="7">
        <v>1644.8</v>
      </c>
      <c r="H78" s="7">
        <v>11288262</v>
      </c>
      <c r="I78" s="7">
        <v>24562</v>
      </c>
      <c r="J78" s="7">
        <v>225900</v>
      </c>
      <c r="K78" s="7">
        <v>0</v>
      </c>
      <c r="L78" s="7">
        <v>0</v>
      </c>
      <c r="M78" s="7">
        <v>0</v>
      </c>
      <c r="N78" s="7">
        <v>212261</v>
      </c>
      <c r="O78" s="7">
        <v>351462</v>
      </c>
      <c r="P78" s="7">
        <v>275503.75</v>
      </c>
      <c r="Q78" s="7">
        <v>21382</v>
      </c>
      <c r="R78" s="7">
        <v>0</v>
      </c>
      <c r="S78" s="7">
        <v>0</v>
      </c>
      <c r="T78" s="7">
        <v>0</v>
      </c>
      <c r="U78" s="7">
        <v>0</v>
      </c>
      <c r="V78" s="7">
        <v>-6863</v>
      </c>
      <c r="W78" s="7">
        <v>0</v>
      </c>
      <c r="X78" s="7">
        <v>0</v>
      </c>
      <c r="Y78" s="7">
        <v>32674</v>
      </c>
      <c r="Z78" s="7">
        <v>104295</v>
      </c>
      <c r="AA78" s="7">
        <v>1190835</v>
      </c>
      <c r="AB78" s="7">
        <v>13720273.75</v>
      </c>
      <c r="AC78" s="7">
        <v>0</v>
      </c>
      <c r="AD78" s="7">
        <v>98497</v>
      </c>
      <c r="AE78" s="7">
        <v>275503.75</v>
      </c>
      <c r="AF78" s="7">
        <v>0</v>
      </c>
      <c r="AG78" s="7">
        <v>0</v>
      </c>
      <c r="AH78" s="7">
        <v>0</v>
      </c>
      <c r="AI78" s="7">
        <v>1012873</v>
      </c>
      <c r="AJ78" s="7">
        <v>1386873.75</v>
      </c>
      <c r="AL78">
        <f t="shared" si="1"/>
        <v>2432011.75</v>
      </c>
    </row>
    <row r="79" spans="1:38" x14ac:dyDescent="0.25">
      <c r="A79" s="7">
        <v>256</v>
      </c>
      <c r="B79" s="7">
        <v>1</v>
      </c>
      <c r="C79" t="s">
        <v>130</v>
      </c>
      <c r="D79" s="7">
        <v>2635</v>
      </c>
      <c r="E79" s="7">
        <v>2889.6</v>
      </c>
      <c r="F79" s="7">
        <v>2459</v>
      </c>
      <c r="G79" s="7">
        <v>2690.2</v>
      </c>
      <c r="H79" s="7">
        <v>18462843</v>
      </c>
      <c r="I79" s="7">
        <v>52193</v>
      </c>
      <c r="J79" s="7">
        <v>1453290</v>
      </c>
      <c r="K79" s="7">
        <v>33539</v>
      </c>
      <c r="L79" s="7">
        <v>0</v>
      </c>
      <c r="M79" s="7">
        <v>0</v>
      </c>
      <c r="N79" s="7">
        <v>402135.82660604053</v>
      </c>
      <c r="O79" s="7">
        <v>608271</v>
      </c>
      <c r="P79" s="7">
        <v>237026.25</v>
      </c>
      <c r="Q79" s="7">
        <v>34973</v>
      </c>
      <c r="R79" s="7">
        <v>0</v>
      </c>
      <c r="S79" s="7">
        <v>0</v>
      </c>
      <c r="T79" s="7">
        <v>0</v>
      </c>
      <c r="U79" s="7">
        <v>38567</v>
      </c>
      <c r="V79" s="7">
        <v>-8236</v>
      </c>
      <c r="W79" s="7">
        <v>4438830</v>
      </c>
      <c r="X79" s="7">
        <v>0</v>
      </c>
      <c r="Y79" s="7">
        <v>89950</v>
      </c>
      <c r="Z79" s="7">
        <v>177019</v>
      </c>
      <c r="AA79" s="7">
        <v>1947705</v>
      </c>
      <c r="AB79" s="7">
        <v>27968106.076606039</v>
      </c>
      <c r="AC79" s="7">
        <v>0</v>
      </c>
      <c r="AD79" s="7">
        <v>440213</v>
      </c>
      <c r="AE79" s="7">
        <v>237026.25</v>
      </c>
      <c r="AF79" s="7">
        <v>0</v>
      </c>
      <c r="AG79" s="7">
        <v>4423906.88</v>
      </c>
      <c r="AH79" s="7">
        <v>0</v>
      </c>
      <c r="AI79" s="7">
        <v>1947705</v>
      </c>
      <c r="AJ79" s="7">
        <v>7048851.1299999999</v>
      </c>
      <c r="AL79">
        <f t="shared" si="1"/>
        <v>9505263.076606039</v>
      </c>
    </row>
    <row r="80" spans="1:38" x14ac:dyDescent="0.25">
      <c r="A80" s="7">
        <v>261</v>
      </c>
      <c r="B80" s="7">
        <v>1</v>
      </c>
      <c r="C80" t="s">
        <v>131</v>
      </c>
      <c r="D80" s="7">
        <v>217</v>
      </c>
      <c r="E80" s="7">
        <v>235.8</v>
      </c>
      <c r="F80" s="7">
        <v>332</v>
      </c>
      <c r="G80" s="7">
        <v>359.00000000000006</v>
      </c>
      <c r="H80" s="7">
        <v>2463817</v>
      </c>
      <c r="I80" s="7">
        <v>0</v>
      </c>
      <c r="J80" s="7">
        <v>171443</v>
      </c>
      <c r="K80" s="7">
        <v>14100</v>
      </c>
      <c r="L80" s="7">
        <v>122263</v>
      </c>
      <c r="M80" s="7">
        <v>0</v>
      </c>
      <c r="N80" s="7">
        <v>109260</v>
      </c>
      <c r="O80" s="7">
        <v>79231</v>
      </c>
      <c r="P80" s="7">
        <v>49575</v>
      </c>
      <c r="Q80" s="7">
        <v>4667</v>
      </c>
      <c r="R80" s="7">
        <v>2886</v>
      </c>
      <c r="S80" s="7">
        <v>0</v>
      </c>
      <c r="T80" s="7">
        <v>0</v>
      </c>
      <c r="U80" s="7">
        <v>0</v>
      </c>
      <c r="V80" s="7">
        <v>0</v>
      </c>
      <c r="W80" s="7">
        <v>216516</v>
      </c>
      <c r="X80" s="7">
        <v>0</v>
      </c>
      <c r="Y80" s="7">
        <v>0</v>
      </c>
      <c r="Z80" s="7">
        <v>23010</v>
      </c>
      <c r="AA80" s="7">
        <v>259916</v>
      </c>
      <c r="AB80" s="7">
        <v>3516684</v>
      </c>
      <c r="AC80" s="7">
        <v>0</v>
      </c>
      <c r="AD80" s="7">
        <v>29795</v>
      </c>
      <c r="AE80" s="7">
        <v>49575</v>
      </c>
      <c r="AF80" s="7">
        <v>2886</v>
      </c>
      <c r="AG80" s="7">
        <v>212186</v>
      </c>
      <c r="AH80" s="7">
        <v>0</v>
      </c>
      <c r="AI80" s="7">
        <v>219790</v>
      </c>
      <c r="AJ80" s="7">
        <v>514232</v>
      </c>
      <c r="AL80">
        <f t="shared" si="1"/>
        <v>1052867</v>
      </c>
    </row>
    <row r="81" spans="1:38" x14ac:dyDescent="0.25">
      <c r="A81" s="7">
        <v>264</v>
      </c>
      <c r="B81" s="7">
        <v>1</v>
      </c>
      <c r="C81" t="s">
        <v>132</v>
      </c>
      <c r="D81" s="7">
        <v>126</v>
      </c>
      <c r="E81" s="7">
        <v>138.4</v>
      </c>
      <c r="F81" s="7">
        <v>94</v>
      </c>
      <c r="G81" s="7">
        <v>102.4</v>
      </c>
      <c r="H81" s="7">
        <v>702771</v>
      </c>
      <c r="I81" s="7">
        <v>0</v>
      </c>
      <c r="J81" s="7">
        <v>88553</v>
      </c>
      <c r="K81" s="7">
        <v>14104</v>
      </c>
      <c r="L81" s="7">
        <v>49764</v>
      </c>
      <c r="M81" s="7">
        <v>263972</v>
      </c>
      <c r="N81" s="7">
        <v>56221</v>
      </c>
      <c r="O81" s="7">
        <v>24812</v>
      </c>
      <c r="P81" s="7">
        <v>5120</v>
      </c>
      <c r="Q81" s="7">
        <v>1331</v>
      </c>
      <c r="R81" s="7">
        <v>4210</v>
      </c>
      <c r="S81" s="7">
        <v>0</v>
      </c>
      <c r="T81" s="7">
        <v>0</v>
      </c>
      <c r="U81" s="7">
        <v>0</v>
      </c>
      <c r="V81" s="7">
        <v>0</v>
      </c>
      <c r="W81" s="7">
        <v>300765</v>
      </c>
      <c r="X81" s="7">
        <v>0</v>
      </c>
      <c r="Y81" s="7">
        <v>0</v>
      </c>
      <c r="Z81" s="7">
        <v>12613</v>
      </c>
      <c r="AA81" s="7">
        <v>74138</v>
      </c>
      <c r="AB81" s="7">
        <v>1598374</v>
      </c>
      <c r="AC81" s="7">
        <v>0</v>
      </c>
      <c r="AD81" s="7">
        <v>24812</v>
      </c>
      <c r="AE81" s="7">
        <v>5112</v>
      </c>
      <c r="AF81" s="7">
        <v>4204</v>
      </c>
      <c r="AG81" s="7">
        <v>53432.5</v>
      </c>
      <c r="AH81" s="7">
        <v>0</v>
      </c>
      <c r="AI81" s="7">
        <v>61130</v>
      </c>
      <c r="AJ81" s="7">
        <v>148690.5</v>
      </c>
      <c r="AL81">
        <f t="shared" si="1"/>
        <v>895603</v>
      </c>
    </row>
    <row r="82" spans="1:38" x14ac:dyDescent="0.25">
      <c r="A82" s="7">
        <v>270</v>
      </c>
      <c r="B82" s="7">
        <v>1</v>
      </c>
      <c r="C82" t="s">
        <v>133</v>
      </c>
      <c r="D82" s="7">
        <v>6862</v>
      </c>
      <c r="E82" s="7">
        <v>7500.5999999999995</v>
      </c>
      <c r="F82" s="7">
        <v>6502</v>
      </c>
      <c r="G82" s="7">
        <v>7117.2</v>
      </c>
      <c r="H82" s="7">
        <v>48845344</v>
      </c>
      <c r="I82" s="7">
        <v>440062</v>
      </c>
      <c r="J82" s="7">
        <v>5426540</v>
      </c>
      <c r="K82" s="7">
        <v>398266</v>
      </c>
      <c r="L82" s="7">
        <v>0</v>
      </c>
      <c r="M82" s="7">
        <v>0</v>
      </c>
      <c r="N82" s="7">
        <v>115547.92345251788</v>
      </c>
      <c r="O82" s="7">
        <v>1667893</v>
      </c>
      <c r="P82" s="7">
        <v>355860</v>
      </c>
      <c r="Q82" s="7">
        <v>92524</v>
      </c>
      <c r="R82" s="7">
        <v>2064</v>
      </c>
      <c r="S82" s="7">
        <v>0</v>
      </c>
      <c r="T82" s="7">
        <v>0</v>
      </c>
      <c r="U82" s="7">
        <v>0</v>
      </c>
      <c r="V82" s="7">
        <v>0</v>
      </c>
      <c r="W82" s="7">
        <v>15516279</v>
      </c>
      <c r="X82" s="7">
        <v>0</v>
      </c>
      <c r="Y82" s="7">
        <v>976760</v>
      </c>
      <c r="Z82" s="7">
        <v>644559</v>
      </c>
      <c r="AA82" s="7">
        <v>5152853</v>
      </c>
      <c r="AB82" s="7">
        <v>79634551.923452526</v>
      </c>
      <c r="AC82" s="7">
        <v>0</v>
      </c>
      <c r="AD82" s="7">
        <v>1622677</v>
      </c>
      <c r="AE82" s="7">
        <v>355860</v>
      </c>
      <c r="AF82" s="7">
        <v>2064</v>
      </c>
      <c r="AG82" s="7">
        <v>15504029.060000001</v>
      </c>
      <c r="AH82" s="7">
        <v>0</v>
      </c>
      <c r="AI82" s="7">
        <v>5152853</v>
      </c>
      <c r="AJ82" s="7">
        <v>22637483.060000002</v>
      </c>
      <c r="AL82">
        <f t="shared" si="1"/>
        <v>30789207.923452526</v>
      </c>
    </row>
    <row r="83" spans="1:38" x14ac:dyDescent="0.25">
      <c r="A83" s="7">
        <v>271</v>
      </c>
      <c r="B83" s="7">
        <v>1</v>
      </c>
      <c r="C83" t="s">
        <v>134</v>
      </c>
      <c r="D83" s="7">
        <v>10779.84</v>
      </c>
      <c r="E83" s="7">
        <v>11817.24</v>
      </c>
      <c r="F83" s="7">
        <v>9976.84</v>
      </c>
      <c r="G83" s="7">
        <v>10986.84</v>
      </c>
      <c r="H83" s="7">
        <v>75402683</v>
      </c>
      <c r="I83" s="7">
        <v>448249</v>
      </c>
      <c r="J83" s="7">
        <v>11241326</v>
      </c>
      <c r="K83" s="7">
        <v>984635</v>
      </c>
      <c r="L83" s="7">
        <v>0</v>
      </c>
      <c r="M83" s="7">
        <v>0</v>
      </c>
      <c r="N83" s="7">
        <v>0</v>
      </c>
      <c r="O83" s="7">
        <v>2613412</v>
      </c>
      <c r="P83" s="7">
        <v>790189.5</v>
      </c>
      <c r="Q83" s="7">
        <v>142829</v>
      </c>
      <c r="R83" s="7">
        <v>0</v>
      </c>
      <c r="S83" s="7">
        <v>0</v>
      </c>
      <c r="T83" s="7">
        <v>0</v>
      </c>
      <c r="U83" s="7">
        <v>0</v>
      </c>
      <c r="V83" s="7">
        <v>-20520</v>
      </c>
      <c r="W83" s="7">
        <v>22901848</v>
      </c>
      <c r="X83" s="7">
        <v>0</v>
      </c>
      <c r="Y83" s="7">
        <v>104941</v>
      </c>
      <c r="Z83" s="7">
        <v>1040611</v>
      </c>
      <c r="AA83" s="7">
        <v>7954472</v>
      </c>
      <c r="AB83" s="7">
        <v>123604675.5</v>
      </c>
      <c r="AC83" s="7">
        <v>0</v>
      </c>
      <c r="AD83" s="7">
        <v>1811138</v>
      </c>
      <c r="AE83" s="7">
        <v>790189.5</v>
      </c>
      <c r="AF83" s="7">
        <v>0</v>
      </c>
      <c r="AG83" s="7">
        <v>22901479.140000001</v>
      </c>
      <c r="AH83" s="7">
        <v>0</v>
      </c>
      <c r="AI83" s="7">
        <v>7954472</v>
      </c>
      <c r="AJ83" s="7">
        <v>33457278.640000001</v>
      </c>
      <c r="AL83">
        <f t="shared" si="1"/>
        <v>48201992.5</v>
      </c>
    </row>
    <row r="84" spans="1:38" x14ac:dyDescent="0.25">
      <c r="A84" s="7">
        <v>272</v>
      </c>
      <c r="B84" s="7">
        <v>1</v>
      </c>
      <c r="C84" t="s">
        <v>135</v>
      </c>
      <c r="D84" s="7">
        <v>9341</v>
      </c>
      <c r="E84" s="7">
        <v>10193.599999999999</v>
      </c>
      <c r="F84" s="7">
        <v>8950</v>
      </c>
      <c r="G84" s="7">
        <v>9802.6</v>
      </c>
      <c r="H84" s="7">
        <v>67275244</v>
      </c>
      <c r="I84" s="7">
        <v>231288</v>
      </c>
      <c r="J84" s="7">
        <v>3846565</v>
      </c>
      <c r="K84" s="7">
        <v>552785</v>
      </c>
      <c r="L84" s="7">
        <v>0</v>
      </c>
      <c r="M84" s="7">
        <v>0</v>
      </c>
      <c r="N84" s="7">
        <v>41579.014654643644</v>
      </c>
      <c r="O84" s="7">
        <v>2194634</v>
      </c>
      <c r="P84" s="7">
        <v>706657.5</v>
      </c>
      <c r="Q84" s="7">
        <v>127434</v>
      </c>
      <c r="R84" s="7">
        <v>54699</v>
      </c>
      <c r="S84" s="7">
        <v>0</v>
      </c>
      <c r="T84" s="7">
        <v>0</v>
      </c>
      <c r="U84" s="7">
        <v>0</v>
      </c>
      <c r="V84" s="7">
        <v>0</v>
      </c>
      <c r="W84" s="7">
        <v>20343042</v>
      </c>
      <c r="X84" s="7">
        <v>0</v>
      </c>
      <c r="Y84" s="7">
        <v>29214</v>
      </c>
      <c r="Z84" s="7">
        <v>798102</v>
      </c>
      <c r="AA84" s="7">
        <v>7097082</v>
      </c>
      <c r="AB84" s="7">
        <v>103298325.51465464</v>
      </c>
      <c r="AC84" s="7">
        <v>0</v>
      </c>
      <c r="AD84" s="7">
        <v>1285147</v>
      </c>
      <c r="AE84" s="7">
        <v>706657.5</v>
      </c>
      <c r="AF84" s="7">
        <v>54699</v>
      </c>
      <c r="AG84" s="7">
        <v>20339916.82</v>
      </c>
      <c r="AH84" s="7">
        <v>0</v>
      </c>
      <c r="AI84" s="7">
        <v>7097082</v>
      </c>
      <c r="AJ84" s="7">
        <v>29483502.32</v>
      </c>
      <c r="AL84">
        <f t="shared" si="1"/>
        <v>36023081.514654636</v>
      </c>
    </row>
    <row r="85" spans="1:38" x14ac:dyDescent="0.25">
      <c r="A85" s="7">
        <v>273</v>
      </c>
      <c r="B85" s="7">
        <v>1</v>
      </c>
      <c r="C85" t="s">
        <v>136</v>
      </c>
      <c r="D85" s="7">
        <v>6902</v>
      </c>
      <c r="E85" s="7">
        <v>7547.9999999999991</v>
      </c>
      <c r="F85" s="7">
        <v>8563</v>
      </c>
      <c r="G85" s="7">
        <v>9359.3999999999978</v>
      </c>
      <c r="H85" s="7">
        <v>64233562</v>
      </c>
      <c r="I85" s="7">
        <v>194446</v>
      </c>
      <c r="J85" s="7">
        <v>1284558</v>
      </c>
      <c r="K85" s="7">
        <v>312800</v>
      </c>
      <c r="L85" s="7">
        <v>0</v>
      </c>
      <c r="M85" s="7">
        <v>0</v>
      </c>
      <c r="N85" s="7">
        <v>218505.74421812492</v>
      </c>
      <c r="O85" s="7">
        <v>2156313</v>
      </c>
      <c r="P85" s="7">
        <v>656320</v>
      </c>
      <c r="Q85" s="7">
        <v>121672</v>
      </c>
      <c r="R85" s="7">
        <v>0</v>
      </c>
      <c r="S85" s="7">
        <v>0</v>
      </c>
      <c r="T85" s="7">
        <v>0</v>
      </c>
      <c r="U85" s="7">
        <v>0</v>
      </c>
      <c r="V85" s="7">
        <v>0</v>
      </c>
      <c r="W85" s="7">
        <v>19874405</v>
      </c>
      <c r="X85" s="7">
        <v>0</v>
      </c>
      <c r="Y85" s="7">
        <v>0</v>
      </c>
      <c r="Z85" s="7">
        <v>837434</v>
      </c>
      <c r="AA85" s="7">
        <v>6776206</v>
      </c>
      <c r="AB85" s="7">
        <v>96666221.744218126</v>
      </c>
      <c r="AC85" s="7">
        <v>0</v>
      </c>
      <c r="AD85" s="7">
        <v>1396397</v>
      </c>
      <c r="AE85" s="7">
        <v>656320</v>
      </c>
      <c r="AF85" s="7">
        <v>0</v>
      </c>
      <c r="AG85" s="7">
        <v>19869933.030000001</v>
      </c>
      <c r="AH85" s="7">
        <v>0</v>
      </c>
      <c r="AI85" s="7">
        <v>6776206</v>
      </c>
      <c r="AJ85" s="7">
        <v>28698856.030000001</v>
      </c>
      <c r="AL85">
        <f t="shared" si="1"/>
        <v>32432659.744218126</v>
      </c>
    </row>
    <row r="86" spans="1:38" x14ac:dyDescent="0.25">
      <c r="A86" s="7">
        <v>276</v>
      </c>
      <c r="B86" s="7">
        <v>1</v>
      </c>
      <c r="C86" t="s">
        <v>137</v>
      </c>
      <c r="D86" s="7">
        <v>7230</v>
      </c>
      <c r="E86" s="7">
        <v>7925.1999999999989</v>
      </c>
      <c r="F86" s="7">
        <v>11200</v>
      </c>
      <c r="G86" s="7">
        <v>12257.199999999999</v>
      </c>
      <c r="H86" s="7">
        <v>84121164</v>
      </c>
      <c r="I86" s="7">
        <v>29679</v>
      </c>
      <c r="J86" s="7">
        <v>415415</v>
      </c>
      <c r="K86" s="7">
        <v>165153</v>
      </c>
      <c r="L86" s="7">
        <v>0</v>
      </c>
      <c r="M86" s="7">
        <v>0</v>
      </c>
      <c r="N86" s="7">
        <v>0</v>
      </c>
      <c r="O86" s="7">
        <v>2808306</v>
      </c>
      <c r="P86" s="7">
        <v>855723.75</v>
      </c>
      <c r="Q86" s="7">
        <v>159344</v>
      </c>
      <c r="R86" s="7">
        <v>18999</v>
      </c>
      <c r="S86" s="7">
        <v>0</v>
      </c>
      <c r="T86" s="7">
        <v>0</v>
      </c>
      <c r="U86" s="7">
        <v>0</v>
      </c>
      <c r="V86" s="7">
        <v>0</v>
      </c>
      <c r="W86" s="7">
        <v>26091265</v>
      </c>
      <c r="X86" s="7">
        <v>0</v>
      </c>
      <c r="Y86" s="7">
        <v>0</v>
      </c>
      <c r="Z86" s="7">
        <v>1034146</v>
      </c>
      <c r="AA86" s="7">
        <v>8874213</v>
      </c>
      <c r="AB86" s="7">
        <v>124573407.75</v>
      </c>
      <c r="AC86" s="7">
        <v>0</v>
      </c>
      <c r="AD86" s="7">
        <v>1236870</v>
      </c>
      <c r="AE86" s="7">
        <v>855723.75</v>
      </c>
      <c r="AF86" s="7">
        <v>18999</v>
      </c>
      <c r="AG86" s="7">
        <v>25938911.641893823</v>
      </c>
      <c r="AH86" s="7">
        <v>0</v>
      </c>
      <c r="AI86" s="7">
        <v>8874213</v>
      </c>
      <c r="AJ86" s="7">
        <v>36924717.391893819</v>
      </c>
      <c r="AL86">
        <f t="shared" si="1"/>
        <v>40452243.75</v>
      </c>
    </row>
    <row r="87" spans="1:38" x14ac:dyDescent="0.25">
      <c r="A87" s="7">
        <v>277</v>
      </c>
      <c r="B87" s="7">
        <v>1</v>
      </c>
      <c r="C87" t="s">
        <v>138</v>
      </c>
      <c r="D87" s="7">
        <v>2588</v>
      </c>
      <c r="E87" s="7">
        <v>2829.7999999999997</v>
      </c>
      <c r="F87" s="7">
        <v>2343</v>
      </c>
      <c r="G87" s="7">
        <v>2550.8000000000002</v>
      </c>
      <c r="H87" s="7">
        <v>17506140</v>
      </c>
      <c r="I87" s="7">
        <v>67544</v>
      </c>
      <c r="J87" s="7">
        <v>320838</v>
      </c>
      <c r="K87" s="7">
        <v>14266</v>
      </c>
      <c r="L87" s="7">
        <v>0</v>
      </c>
      <c r="M87" s="7">
        <v>0</v>
      </c>
      <c r="N87" s="7">
        <v>75421</v>
      </c>
      <c r="O87" s="7">
        <v>593045</v>
      </c>
      <c r="P87" s="7">
        <v>229523.75</v>
      </c>
      <c r="Q87" s="7">
        <v>33160</v>
      </c>
      <c r="R87" s="7">
        <v>11096</v>
      </c>
      <c r="S87" s="7">
        <v>0</v>
      </c>
      <c r="T87" s="7">
        <v>0</v>
      </c>
      <c r="U87" s="7">
        <v>0</v>
      </c>
      <c r="V87" s="7">
        <v>0</v>
      </c>
      <c r="W87" s="7">
        <v>4306618</v>
      </c>
      <c r="X87" s="7">
        <v>0</v>
      </c>
      <c r="Y87" s="7">
        <v>161064</v>
      </c>
      <c r="Z87" s="7">
        <v>200767</v>
      </c>
      <c r="AA87" s="7">
        <v>1846779</v>
      </c>
      <c r="AB87" s="7">
        <v>25366261.75</v>
      </c>
      <c r="AC87" s="7">
        <v>0</v>
      </c>
      <c r="AD87" s="7">
        <v>578022</v>
      </c>
      <c r="AE87" s="7">
        <v>229523.75</v>
      </c>
      <c r="AF87" s="7">
        <v>11096</v>
      </c>
      <c r="AG87" s="7">
        <v>4269620.8600000003</v>
      </c>
      <c r="AH87" s="7">
        <v>0</v>
      </c>
      <c r="AI87" s="7">
        <v>1846779</v>
      </c>
      <c r="AJ87" s="7">
        <v>6935041.6100000003</v>
      </c>
      <c r="AL87">
        <f t="shared" si="1"/>
        <v>7860121.75</v>
      </c>
    </row>
    <row r="88" spans="1:38" x14ac:dyDescent="0.25">
      <c r="A88" s="7">
        <v>278</v>
      </c>
      <c r="B88" s="7">
        <v>1</v>
      </c>
      <c r="C88" t="s">
        <v>139</v>
      </c>
      <c r="D88" s="7">
        <v>1949</v>
      </c>
      <c r="E88" s="7">
        <v>2134.8000000000002</v>
      </c>
      <c r="F88" s="7">
        <v>2918</v>
      </c>
      <c r="G88" s="7">
        <v>3202.6</v>
      </c>
      <c r="H88" s="7">
        <v>21979444</v>
      </c>
      <c r="I88" s="7">
        <v>25585</v>
      </c>
      <c r="J88" s="7">
        <v>121384</v>
      </c>
      <c r="K88" s="7">
        <v>26324</v>
      </c>
      <c r="L88" s="7">
        <v>0</v>
      </c>
      <c r="M88" s="7">
        <v>0</v>
      </c>
      <c r="N88" s="7">
        <v>255972.896782</v>
      </c>
      <c r="O88" s="7">
        <v>728387</v>
      </c>
      <c r="P88" s="7">
        <v>226516.25</v>
      </c>
      <c r="Q88" s="7">
        <v>41634</v>
      </c>
      <c r="R88" s="7">
        <v>2786</v>
      </c>
      <c r="S88" s="7">
        <v>0</v>
      </c>
      <c r="T88" s="7">
        <v>0</v>
      </c>
      <c r="U88" s="7">
        <v>0</v>
      </c>
      <c r="V88" s="7">
        <v>0</v>
      </c>
      <c r="W88" s="7">
        <v>6755821</v>
      </c>
      <c r="X88" s="7">
        <v>0</v>
      </c>
      <c r="Y88" s="7">
        <v>0</v>
      </c>
      <c r="Z88" s="7">
        <v>263221</v>
      </c>
      <c r="AA88" s="7">
        <v>2318682</v>
      </c>
      <c r="AB88" s="7">
        <v>32745757.146782</v>
      </c>
      <c r="AC88" s="7">
        <v>0</v>
      </c>
      <c r="AD88" s="7">
        <v>513900</v>
      </c>
      <c r="AE88" s="7">
        <v>226516.25</v>
      </c>
      <c r="AF88" s="7">
        <v>2786</v>
      </c>
      <c r="AG88" s="7">
        <v>6693825.1856710277</v>
      </c>
      <c r="AH88" s="7">
        <v>0</v>
      </c>
      <c r="AI88" s="7">
        <v>2318682</v>
      </c>
      <c r="AJ88" s="7">
        <v>9755709.4356710277</v>
      </c>
      <c r="AL88">
        <f t="shared" si="1"/>
        <v>10766313.146782</v>
      </c>
    </row>
    <row r="89" spans="1:38" x14ac:dyDescent="0.25">
      <c r="A89" s="7">
        <v>279</v>
      </c>
      <c r="B89" s="7">
        <v>1</v>
      </c>
      <c r="C89" t="s">
        <v>140</v>
      </c>
      <c r="D89" s="7">
        <v>25863.5</v>
      </c>
      <c r="E89" s="7">
        <v>28221.5</v>
      </c>
      <c r="F89" s="7">
        <v>20911.5</v>
      </c>
      <c r="G89" s="7">
        <v>22865.3</v>
      </c>
      <c r="H89" s="7">
        <v>156924554</v>
      </c>
      <c r="I89" s="7">
        <v>1130857</v>
      </c>
      <c r="J89" s="7">
        <v>22234775</v>
      </c>
      <c r="K89" s="7">
        <v>1546788</v>
      </c>
      <c r="L89" s="7">
        <v>0</v>
      </c>
      <c r="M89" s="7">
        <v>0</v>
      </c>
      <c r="N89" s="7">
        <v>59837.74151359206</v>
      </c>
      <c r="O89" s="7">
        <v>5234282</v>
      </c>
      <c r="P89" s="7">
        <v>1566236.25</v>
      </c>
      <c r="Q89" s="7">
        <v>297249</v>
      </c>
      <c r="R89" s="7">
        <v>749296</v>
      </c>
      <c r="S89" s="7">
        <v>0</v>
      </c>
      <c r="T89" s="7">
        <v>0</v>
      </c>
      <c r="U89" s="7">
        <v>0</v>
      </c>
      <c r="V89" s="7">
        <v>-15099</v>
      </c>
      <c r="W89" s="7">
        <v>48610942</v>
      </c>
      <c r="X89" s="7">
        <v>0</v>
      </c>
      <c r="Y89" s="7">
        <v>0</v>
      </c>
      <c r="Z89" s="7">
        <v>1841655</v>
      </c>
      <c r="AA89" s="7">
        <v>16554477</v>
      </c>
      <c r="AB89" s="7">
        <v>256735849.99151358</v>
      </c>
      <c r="AC89" s="7">
        <v>0</v>
      </c>
      <c r="AD89" s="7">
        <v>2583876</v>
      </c>
      <c r="AE89" s="7">
        <v>1566236.25</v>
      </c>
      <c r="AF89" s="7">
        <v>749296</v>
      </c>
      <c r="AG89" s="7">
        <v>48576811.100000001</v>
      </c>
      <c r="AH89" s="7">
        <v>0</v>
      </c>
      <c r="AI89" s="7">
        <v>15344147</v>
      </c>
      <c r="AJ89" s="7">
        <v>68820366.349999994</v>
      </c>
      <c r="AL89">
        <f t="shared" si="1"/>
        <v>99811295.99151358</v>
      </c>
    </row>
    <row r="90" spans="1:38" x14ac:dyDescent="0.25">
      <c r="A90" s="7">
        <v>280</v>
      </c>
      <c r="B90" s="7">
        <v>1</v>
      </c>
      <c r="C90" t="s">
        <v>141</v>
      </c>
      <c r="D90" s="7">
        <v>4704</v>
      </c>
      <c r="E90" s="7">
        <v>5145.4000000000005</v>
      </c>
      <c r="F90" s="7">
        <v>3918</v>
      </c>
      <c r="G90" s="7">
        <v>4286.8</v>
      </c>
      <c r="H90" s="7">
        <v>29420308</v>
      </c>
      <c r="I90" s="7">
        <v>890358</v>
      </c>
      <c r="J90" s="7">
        <v>6145143</v>
      </c>
      <c r="K90" s="7">
        <v>858600</v>
      </c>
      <c r="L90" s="7">
        <v>0</v>
      </c>
      <c r="M90" s="7">
        <v>0</v>
      </c>
      <c r="N90" s="7">
        <v>0</v>
      </c>
      <c r="O90" s="7">
        <v>1029409</v>
      </c>
      <c r="P90" s="7">
        <v>499960</v>
      </c>
      <c r="Q90" s="7">
        <v>55728</v>
      </c>
      <c r="R90" s="7">
        <v>0</v>
      </c>
      <c r="S90" s="7">
        <v>0</v>
      </c>
      <c r="T90" s="7">
        <v>0</v>
      </c>
      <c r="U90" s="7">
        <v>175452</v>
      </c>
      <c r="V90" s="7">
        <v>-8236</v>
      </c>
      <c r="W90" s="7">
        <v>4778067</v>
      </c>
      <c r="X90" s="7">
        <v>0</v>
      </c>
      <c r="Y90" s="7">
        <v>201426</v>
      </c>
      <c r="Z90" s="7">
        <v>390769</v>
      </c>
      <c r="AA90" s="7">
        <v>3103643</v>
      </c>
      <c r="AB90" s="7">
        <v>47540627</v>
      </c>
      <c r="AC90" s="7">
        <v>0</v>
      </c>
      <c r="AD90" s="7">
        <v>763362</v>
      </c>
      <c r="AE90" s="7">
        <v>499960</v>
      </c>
      <c r="AF90" s="7">
        <v>0</v>
      </c>
      <c r="AG90" s="7">
        <v>4777844.3600000003</v>
      </c>
      <c r="AH90" s="7">
        <v>0</v>
      </c>
      <c r="AI90" s="7">
        <v>3103643</v>
      </c>
      <c r="AJ90" s="7">
        <v>9144809.3599999994</v>
      </c>
      <c r="AL90">
        <f t="shared" si="1"/>
        <v>18120319</v>
      </c>
    </row>
    <row r="91" spans="1:38" x14ac:dyDescent="0.25">
      <c r="A91" s="7">
        <v>281</v>
      </c>
      <c r="B91" s="7">
        <v>1</v>
      </c>
      <c r="C91" t="s">
        <v>142</v>
      </c>
      <c r="D91" s="7">
        <v>13290</v>
      </c>
      <c r="E91" s="7">
        <v>14502.199999999999</v>
      </c>
      <c r="F91" s="7">
        <v>10520</v>
      </c>
      <c r="G91" s="7">
        <v>11514.599999999999</v>
      </c>
      <c r="H91" s="7">
        <v>79024700</v>
      </c>
      <c r="I91" s="7">
        <v>214914</v>
      </c>
      <c r="J91" s="7">
        <v>17692616</v>
      </c>
      <c r="K91" s="7">
        <v>978499</v>
      </c>
      <c r="L91" s="7">
        <v>0</v>
      </c>
      <c r="M91" s="7">
        <v>0</v>
      </c>
      <c r="N91" s="7">
        <v>183613.4860909931</v>
      </c>
      <c r="O91" s="7">
        <v>2727789</v>
      </c>
      <c r="P91" s="7">
        <v>822243.75</v>
      </c>
      <c r="Q91" s="7">
        <v>149690</v>
      </c>
      <c r="R91" s="7">
        <v>222117</v>
      </c>
      <c r="S91" s="7">
        <v>0</v>
      </c>
      <c r="T91" s="7">
        <v>0</v>
      </c>
      <c r="U91" s="7">
        <v>14133</v>
      </c>
      <c r="V91" s="7">
        <v>0</v>
      </c>
      <c r="W91" s="7">
        <v>23907879</v>
      </c>
      <c r="X91" s="7">
        <v>0</v>
      </c>
      <c r="Y91" s="7">
        <v>604277</v>
      </c>
      <c r="Z91" s="7">
        <v>1082465</v>
      </c>
      <c r="AA91" s="7">
        <v>8336570</v>
      </c>
      <c r="AB91" s="7">
        <v>135961506.23609099</v>
      </c>
      <c r="AC91" s="7">
        <v>0</v>
      </c>
      <c r="AD91" s="7">
        <v>1520469</v>
      </c>
      <c r="AE91" s="7">
        <v>822243.75</v>
      </c>
      <c r="AF91" s="7">
        <v>222117</v>
      </c>
      <c r="AG91" s="7">
        <v>23907441.52</v>
      </c>
      <c r="AH91" s="7">
        <v>0</v>
      </c>
      <c r="AI91" s="7">
        <v>8117384</v>
      </c>
      <c r="AJ91" s="7">
        <v>34589655.269999996</v>
      </c>
      <c r="AL91">
        <f t="shared" si="1"/>
        <v>56936806.236090988</v>
      </c>
    </row>
    <row r="92" spans="1:38" x14ac:dyDescent="0.25">
      <c r="A92" s="7">
        <v>282</v>
      </c>
      <c r="B92" s="7">
        <v>1</v>
      </c>
      <c r="C92" t="s">
        <v>143</v>
      </c>
      <c r="D92" s="7">
        <v>1389</v>
      </c>
      <c r="E92" s="7">
        <v>1516.8000000000002</v>
      </c>
      <c r="F92" s="7">
        <v>1818</v>
      </c>
      <c r="G92" s="7">
        <v>2013.6000000000001</v>
      </c>
      <c r="H92" s="7">
        <v>13819337</v>
      </c>
      <c r="I92" s="7">
        <v>12281</v>
      </c>
      <c r="J92" s="7">
        <v>628002</v>
      </c>
      <c r="K92" s="7">
        <v>95072</v>
      </c>
      <c r="L92" s="7">
        <v>0</v>
      </c>
      <c r="M92" s="7">
        <v>0</v>
      </c>
      <c r="N92" s="7">
        <v>0</v>
      </c>
      <c r="O92" s="7">
        <v>475195</v>
      </c>
      <c r="P92" s="7">
        <v>251715</v>
      </c>
      <c r="Q92" s="7">
        <v>26177</v>
      </c>
      <c r="R92" s="7">
        <v>5940</v>
      </c>
      <c r="S92" s="7">
        <v>0</v>
      </c>
      <c r="T92" s="7">
        <v>0</v>
      </c>
      <c r="U92" s="7">
        <v>0</v>
      </c>
      <c r="V92" s="7">
        <v>0</v>
      </c>
      <c r="W92" s="7">
        <v>1872366</v>
      </c>
      <c r="X92" s="7">
        <v>0</v>
      </c>
      <c r="Y92" s="7">
        <v>0</v>
      </c>
      <c r="Z92" s="7">
        <v>145404</v>
      </c>
      <c r="AA92" s="7">
        <v>1457846</v>
      </c>
      <c r="AB92" s="7">
        <v>18789335</v>
      </c>
      <c r="AC92" s="7">
        <v>0</v>
      </c>
      <c r="AD92" s="7">
        <v>156293</v>
      </c>
      <c r="AE92" s="7">
        <v>251715</v>
      </c>
      <c r="AF92" s="7">
        <v>5940</v>
      </c>
      <c r="AG92" s="7">
        <v>1872366</v>
      </c>
      <c r="AH92" s="7">
        <v>0</v>
      </c>
      <c r="AI92" s="7">
        <v>1457846</v>
      </c>
      <c r="AJ92" s="7">
        <v>3744160</v>
      </c>
      <c r="AL92">
        <f t="shared" si="1"/>
        <v>4969998</v>
      </c>
    </row>
    <row r="93" spans="1:38" x14ac:dyDescent="0.25">
      <c r="A93" s="7">
        <v>283</v>
      </c>
      <c r="B93" s="7">
        <v>1</v>
      </c>
      <c r="C93" t="s">
        <v>605</v>
      </c>
      <c r="D93" s="7">
        <v>4476</v>
      </c>
      <c r="E93" s="7">
        <v>4903</v>
      </c>
      <c r="F93" s="7">
        <v>4476</v>
      </c>
      <c r="G93" s="7">
        <v>4903</v>
      </c>
      <c r="H93" s="7">
        <v>33649289</v>
      </c>
      <c r="I93" s="7">
        <v>460530</v>
      </c>
      <c r="J93" s="7">
        <v>3022482</v>
      </c>
      <c r="K93" s="7">
        <v>303351</v>
      </c>
      <c r="L93" s="7">
        <v>0</v>
      </c>
      <c r="M93" s="7">
        <v>0</v>
      </c>
      <c r="N93" s="7">
        <v>0</v>
      </c>
      <c r="O93" s="7">
        <v>1163165</v>
      </c>
      <c r="P93" s="7">
        <v>245150</v>
      </c>
      <c r="Q93" s="7">
        <v>63739</v>
      </c>
      <c r="R93" s="7">
        <v>107278</v>
      </c>
      <c r="S93" s="7">
        <v>0</v>
      </c>
      <c r="T93" s="7">
        <v>0</v>
      </c>
      <c r="U93" s="7">
        <v>0</v>
      </c>
      <c r="V93" s="7">
        <v>0</v>
      </c>
      <c r="W93" s="7">
        <v>10752916</v>
      </c>
      <c r="X93" s="7">
        <v>0</v>
      </c>
      <c r="Y93" s="7">
        <v>33443</v>
      </c>
      <c r="Z93" s="7">
        <v>483737</v>
      </c>
      <c r="AA93" s="7">
        <v>3549772</v>
      </c>
      <c r="AB93" s="7">
        <v>53834852</v>
      </c>
      <c r="AC93" s="7">
        <v>0</v>
      </c>
      <c r="AD93" s="7">
        <v>906012</v>
      </c>
      <c r="AE93" s="7">
        <v>245150</v>
      </c>
      <c r="AF93" s="7">
        <v>107278</v>
      </c>
      <c r="AG93" s="7">
        <v>10751979.25</v>
      </c>
      <c r="AH93" s="7">
        <v>0</v>
      </c>
      <c r="AI93" s="7">
        <v>3549772</v>
      </c>
      <c r="AJ93" s="7">
        <v>15560191.25</v>
      </c>
      <c r="AL93">
        <f t="shared" si="1"/>
        <v>20185563</v>
      </c>
    </row>
    <row r="94" spans="1:38" x14ac:dyDescent="0.25">
      <c r="A94" s="7">
        <v>284</v>
      </c>
      <c r="B94" s="7">
        <v>1</v>
      </c>
      <c r="C94" t="s">
        <v>145</v>
      </c>
      <c r="D94" s="7">
        <v>12042</v>
      </c>
      <c r="E94" s="7">
        <v>13152.800000000001</v>
      </c>
      <c r="F94" s="7">
        <v>11923</v>
      </c>
      <c r="G94" s="7">
        <v>13022.599999999999</v>
      </c>
      <c r="H94" s="7">
        <v>89374104</v>
      </c>
      <c r="I94" s="7">
        <v>307020</v>
      </c>
      <c r="J94" s="7">
        <v>1281365</v>
      </c>
      <c r="K94" s="7">
        <v>211568</v>
      </c>
      <c r="L94" s="7">
        <v>0</v>
      </c>
      <c r="M94" s="7">
        <v>0</v>
      </c>
      <c r="N94" s="7">
        <v>399689.63503587543</v>
      </c>
      <c r="O94" s="7">
        <v>2889099</v>
      </c>
      <c r="P94" s="7">
        <v>932306.25</v>
      </c>
      <c r="Q94" s="7">
        <v>169294</v>
      </c>
      <c r="R94" s="7">
        <v>15367</v>
      </c>
      <c r="S94" s="7">
        <v>0</v>
      </c>
      <c r="T94" s="7">
        <v>0</v>
      </c>
      <c r="U94" s="7">
        <v>0</v>
      </c>
      <c r="V94" s="7">
        <v>0</v>
      </c>
      <c r="W94" s="7">
        <v>27223224</v>
      </c>
      <c r="X94" s="7">
        <v>0</v>
      </c>
      <c r="Y94" s="7">
        <v>0</v>
      </c>
      <c r="Z94" s="7">
        <v>1193023</v>
      </c>
      <c r="AA94" s="7">
        <v>9428362</v>
      </c>
      <c r="AB94" s="7">
        <v>133424421.88503587</v>
      </c>
      <c r="AC94" s="7">
        <v>0</v>
      </c>
      <c r="AD94" s="7">
        <v>1895609</v>
      </c>
      <c r="AE94" s="7">
        <v>932306.25</v>
      </c>
      <c r="AF94" s="7">
        <v>15367</v>
      </c>
      <c r="AG94" s="7">
        <v>27193488.359999999</v>
      </c>
      <c r="AH94" s="7">
        <v>0</v>
      </c>
      <c r="AI94" s="7">
        <v>9428362</v>
      </c>
      <c r="AJ94" s="7">
        <v>39465132.609999999</v>
      </c>
      <c r="AL94">
        <f t="shared" si="1"/>
        <v>44050317.885035872</v>
      </c>
    </row>
    <row r="95" spans="1:38" x14ac:dyDescent="0.25">
      <c r="A95" s="7">
        <v>286</v>
      </c>
      <c r="B95" s="7">
        <v>1</v>
      </c>
      <c r="C95" t="s">
        <v>146</v>
      </c>
      <c r="D95" s="7">
        <v>1715</v>
      </c>
      <c r="E95" s="7">
        <v>1867</v>
      </c>
      <c r="F95" s="7">
        <v>2106</v>
      </c>
      <c r="G95" s="7">
        <v>2341.4</v>
      </c>
      <c r="H95" s="7">
        <v>16069028</v>
      </c>
      <c r="I95" s="7">
        <v>315207</v>
      </c>
      <c r="J95" s="7">
        <v>5530759</v>
      </c>
      <c r="K95" s="7">
        <v>286200</v>
      </c>
      <c r="L95" s="7">
        <v>0</v>
      </c>
      <c r="M95" s="7">
        <v>0</v>
      </c>
      <c r="N95" s="7">
        <v>0</v>
      </c>
      <c r="O95" s="7">
        <v>525708</v>
      </c>
      <c r="P95" s="7">
        <v>364700</v>
      </c>
      <c r="Q95" s="7">
        <v>30438</v>
      </c>
      <c r="R95" s="7">
        <v>34255</v>
      </c>
      <c r="S95" s="7">
        <v>0</v>
      </c>
      <c r="T95" s="7">
        <v>0</v>
      </c>
      <c r="U95" s="7">
        <v>0</v>
      </c>
      <c r="V95" s="7">
        <v>0</v>
      </c>
      <c r="W95" s="7">
        <v>587668</v>
      </c>
      <c r="X95" s="7">
        <v>0</v>
      </c>
      <c r="Y95" s="7">
        <v>0</v>
      </c>
      <c r="Z95" s="7">
        <v>201172</v>
      </c>
      <c r="AA95" s="7">
        <v>1695174</v>
      </c>
      <c r="AB95" s="7">
        <v>25640309</v>
      </c>
      <c r="AC95" s="7">
        <v>0</v>
      </c>
      <c r="AD95" s="7">
        <v>122408</v>
      </c>
      <c r="AE95" s="7">
        <v>337926</v>
      </c>
      <c r="AF95" s="7">
        <v>31740</v>
      </c>
      <c r="AG95" s="7">
        <v>489784</v>
      </c>
      <c r="AH95" s="7">
        <v>0</v>
      </c>
      <c r="AI95" s="7">
        <v>1297069</v>
      </c>
      <c r="AJ95" s="7">
        <v>2278927</v>
      </c>
      <c r="AL95">
        <f t="shared" si="1"/>
        <v>9571281</v>
      </c>
    </row>
    <row r="96" spans="1:38" x14ac:dyDescent="0.25">
      <c r="A96" s="7">
        <v>294</v>
      </c>
      <c r="B96" s="7">
        <v>1</v>
      </c>
      <c r="C96" t="s">
        <v>147</v>
      </c>
      <c r="D96" s="7">
        <v>407</v>
      </c>
      <c r="E96" s="7">
        <v>445.6</v>
      </c>
      <c r="F96" s="7">
        <v>1740</v>
      </c>
      <c r="G96" s="7">
        <v>1953.2499999999998</v>
      </c>
      <c r="H96" s="7">
        <v>13405155</v>
      </c>
      <c r="I96" s="7">
        <v>0</v>
      </c>
      <c r="J96" s="7">
        <v>3151154</v>
      </c>
      <c r="K96" s="7">
        <v>14584</v>
      </c>
      <c r="L96" s="7">
        <v>0</v>
      </c>
      <c r="M96" s="7">
        <v>0</v>
      </c>
      <c r="N96" s="7">
        <v>535821</v>
      </c>
      <c r="O96" s="7">
        <v>473663</v>
      </c>
      <c r="P96" s="7">
        <v>325328</v>
      </c>
      <c r="Q96" s="7">
        <v>25392</v>
      </c>
      <c r="R96" s="7">
        <v>38284</v>
      </c>
      <c r="S96" s="7">
        <v>0</v>
      </c>
      <c r="T96" s="7">
        <v>0</v>
      </c>
      <c r="U96" s="7">
        <v>0</v>
      </c>
      <c r="V96" s="7">
        <v>0</v>
      </c>
      <c r="W96" s="7">
        <v>0</v>
      </c>
      <c r="X96" s="7">
        <v>0</v>
      </c>
      <c r="Y96" s="7">
        <v>228718</v>
      </c>
      <c r="Z96" s="7">
        <v>166834</v>
      </c>
      <c r="AA96" s="7">
        <v>1414153</v>
      </c>
      <c r="AB96" s="7">
        <v>19779086</v>
      </c>
      <c r="AC96" s="7">
        <v>0</v>
      </c>
      <c r="AD96" s="7">
        <v>45735</v>
      </c>
      <c r="AE96" s="7">
        <v>273354</v>
      </c>
      <c r="AF96" s="7">
        <v>32168</v>
      </c>
      <c r="AG96" s="7">
        <v>0</v>
      </c>
      <c r="AH96" s="7">
        <v>0</v>
      </c>
      <c r="AI96" s="7">
        <v>981213</v>
      </c>
      <c r="AJ96" s="7">
        <v>1332470</v>
      </c>
      <c r="AL96">
        <f t="shared" si="1"/>
        <v>6373931</v>
      </c>
    </row>
    <row r="97" spans="1:38" x14ac:dyDescent="0.25">
      <c r="A97" s="7">
        <v>297</v>
      </c>
      <c r="B97" s="7">
        <v>1</v>
      </c>
      <c r="C97" t="s">
        <v>148</v>
      </c>
      <c r="D97" s="7">
        <v>332</v>
      </c>
      <c r="E97" s="7">
        <v>360.20000000000005</v>
      </c>
      <c r="F97" s="7">
        <v>351</v>
      </c>
      <c r="G97" s="7">
        <v>381.6</v>
      </c>
      <c r="H97" s="7">
        <v>2618921</v>
      </c>
      <c r="I97" s="7">
        <v>0</v>
      </c>
      <c r="J97" s="7">
        <v>152046</v>
      </c>
      <c r="K97" s="7">
        <v>14086</v>
      </c>
      <c r="L97" s="7">
        <v>125073</v>
      </c>
      <c r="M97" s="7">
        <v>0</v>
      </c>
      <c r="N97" s="7">
        <v>86654</v>
      </c>
      <c r="O97" s="7">
        <v>91274</v>
      </c>
      <c r="P97" s="7">
        <v>47071.25</v>
      </c>
      <c r="Q97" s="7">
        <v>4961</v>
      </c>
      <c r="R97" s="7">
        <v>0</v>
      </c>
      <c r="S97" s="7">
        <v>0</v>
      </c>
      <c r="T97" s="7">
        <v>0</v>
      </c>
      <c r="U97" s="7">
        <v>0</v>
      </c>
      <c r="V97" s="7">
        <v>0</v>
      </c>
      <c r="W97" s="7">
        <v>350118</v>
      </c>
      <c r="X97" s="7">
        <v>0</v>
      </c>
      <c r="Y97" s="7">
        <v>0</v>
      </c>
      <c r="Z97" s="7">
        <v>27659</v>
      </c>
      <c r="AA97" s="7">
        <v>276278</v>
      </c>
      <c r="AB97" s="7">
        <v>3794141.25</v>
      </c>
      <c r="AC97" s="7">
        <v>0</v>
      </c>
      <c r="AD97" s="7">
        <v>33332</v>
      </c>
      <c r="AE97" s="7">
        <v>33556</v>
      </c>
      <c r="AF97" s="7">
        <v>0</v>
      </c>
      <c r="AG97" s="7">
        <v>287138</v>
      </c>
      <c r="AH97" s="7">
        <v>0</v>
      </c>
      <c r="AI97" s="7">
        <v>162639</v>
      </c>
      <c r="AJ97" s="7">
        <v>516665</v>
      </c>
      <c r="AL97">
        <f t="shared" si="1"/>
        <v>1175220.25</v>
      </c>
    </row>
    <row r="98" spans="1:38" x14ac:dyDescent="0.25">
      <c r="A98" s="7">
        <v>299</v>
      </c>
      <c r="B98" s="7">
        <v>1</v>
      </c>
      <c r="C98" t="s">
        <v>149</v>
      </c>
      <c r="D98" s="7">
        <v>754</v>
      </c>
      <c r="E98" s="7">
        <v>833.8</v>
      </c>
      <c r="F98" s="7">
        <v>701</v>
      </c>
      <c r="G98" s="7">
        <v>777.4</v>
      </c>
      <c r="H98" s="7">
        <v>5335296</v>
      </c>
      <c r="I98" s="7">
        <v>0</v>
      </c>
      <c r="J98" s="7">
        <v>229575</v>
      </c>
      <c r="K98" s="7">
        <v>14093</v>
      </c>
      <c r="L98" s="7">
        <v>80440</v>
      </c>
      <c r="M98" s="7">
        <v>0</v>
      </c>
      <c r="N98" s="7">
        <v>203056.7282393465</v>
      </c>
      <c r="O98" s="7">
        <v>171894</v>
      </c>
      <c r="P98" s="7">
        <v>113007.5</v>
      </c>
      <c r="Q98" s="7">
        <v>10106</v>
      </c>
      <c r="R98" s="7">
        <v>0</v>
      </c>
      <c r="S98" s="7">
        <v>0</v>
      </c>
      <c r="T98" s="7">
        <v>0</v>
      </c>
      <c r="U98" s="7">
        <v>0</v>
      </c>
      <c r="V98" s="7">
        <v>0</v>
      </c>
      <c r="W98" s="7">
        <v>357604</v>
      </c>
      <c r="X98" s="7">
        <v>0</v>
      </c>
      <c r="Y98" s="7">
        <v>54969</v>
      </c>
      <c r="Z98" s="7">
        <v>53190</v>
      </c>
      <c r="AA98" s="7">
        <v>562838</v>
      </c>
      <c r="AB98" s="7">
        <v>7186069.2282393463</v>
      </c>
      <c r="AC98" s="7">
        <v>0</v>
      </c>
      <c r="AD98" s="7">
        <v>68498</v>
      </c>
      <c r="AE98" s="7">
        <v>104689</v>
      </c>
      <c r="AF98" s="7">
        <v>0</v>
      </c>
      <c r="AG98" s="7">
        <v>297976</v>
      </c>
      <c r="AH98" s="7">
        <v>0</v>
      </c>
      <c r="AI98" s="7">
        <v>430566</v>
      </c>
      <c r="AJ98" s="7">
        <v>901729</v>
      </c>
      <c r="AL98">
        <f t="shared" si="1"/>
        <v>1850773.2282393463</v>
      </c>
    </row>
    <row r="99" spans="1:38" x14ac:dyDescent="0.25">
      <c r="A99" s="7">
        <v>300</v>
      </c>
      <c r="B99" s="7">
        <v>1</v>
      </c>
      <c r="C99" t="s">
        <v>150</v>
      </c>
      <c r="D99" s="7">
        <v>950</v>
      </c>
      <c r="E99" s="7">
        <v>1046.2</v>
      </c>
      <c r="F99" s="7">
        <v>1053</v>
      </c>
      <c r="G99" s="7">
        <v>1164.6000000000001</v>
      </c>
      <c r="H99" s="7">
        <v>7992650</v>
      </c>
      <c r="I99" s="7">
        <v>0</v>
      </c>
      <c r="J99" s="7">
        <v>224936</v>
      </c>
      <c r="K99" s="7">
        <v>14082</v>
      </c>
      <c r="L99" s="7">
        <v>0</v>
      </c>
      <c r="M99" s="7">
        <v>0</v>
      </c>
      <c r="N99" s="7">
        <v>171901</v>
      </c>
      <c r="O99" s="7">
        <v>269049</v>
      </c>
      <c r="P99" s="7">
        <v>138140</v>
      </c>
      <c r="Q99" s="7">
        <v>15140</v>
      </c>
      <c r="R99" s="7">
        <v>0</v>
      </c>
      <c r="S99" s="7">
        <v>0</v>
      </c>
      <c r="T99" s="7">
        <v>0</v>
      </c>
      <c r="U99" s="7">
        <v>44222</v>
      </c>
      <c r="V99" s="7">
        <v>0</v>
      </c>
      <c r="W99" s="7">
        <v>1183164</v>
      </c>
      <c r="X99" s="7">
        <v>0</v>
      </c>
      <c r="Y99" s="7">
        <v>19604</v>
      </c>
      <c r="Z99" s="7">
        <v>75461</v>
      </c>
      <c r="AA99" s="7">
        <v>843170</v>
      </c>
      <c r="AB99" s="7">
        <v>10991519</v>
      </c>
      <c r="AC99" s="7">
        <v>0</v>
      </c>
      <c r="AD99" s="7">
        <v>95989</v>
      </c>
      <c r="AE99" s="7">
        <v>138140</v>
      </c>
      <c r="AF99" s="7">
        <v>0</v>
      </c>
      <c r="AG99" s="7">
        <v>1183164</v>
      </c>
      <c r="AH99" s="7">
        <v>0</v>
      </c>
      <c r="AI99" s="7">
        <v>787368</v>
      </c>
      <c r="AJ99" s="7">
        <v>2204661</v>
      </c>
      <c r="AL99">
        <f t="shared" si="1"/>
        <v>2998869</v>
      </c>
    </row>
    <row r="100" spans="1:38" x14ac:dyDescent="0.25">
      <c r="A100" s="7">
        <v>306</v>
      </c>
      <c r="B100" s="7">
        <v>1</v>
      </c>
      <c r="C100" t="s">
        <v>151</v>
      </c>
      <c r="D100" s="7">
        <v>176.45</v>
      </c>
      <c r="E100" s="7">
        <v>191.45000000000002</v>
      </c>
      <c r="F100" s="7">
        <v>314.45</v>
      </c>
      <c r="G100" s="7">
        <v>345.85</v>
      </c>
      <c r="H100" s="7">
        <v>2373569</v>
      </c>
      <c r="I100" s="7">
        <v>0</v>
      </c>
      <c r="J100" s="7">
        <v>505173</v>
      </c>
      <c r="K100" s="7">
        <v>0</v>
      </c>
      <c r="L100" s="7">
        <v>120362</v>
      </c>
      <c r="M100" s="7">
        <v>34666</v>
      </c>
      <c r="N100" s="7">
        <v>158673.42884935669</v>
      </c>
      <c r="O100" s="7">
        <v>76808</v>
      </c>
      <c r="P100" s="7">
        <v>57098</v>
      </c>
      <c r="Q100" s="7">
        <v>4496</v>
      </c>
      <c r="R100" s="7">
        <v>17296</v>
      </c>
      <c r="S100" s="7">
        <v>0</v>
      </c>
      <c r="T100" s="7">
        <v>0</v>
      </c>
      <c r="U100" s="7">
        <v>0</v>
      </c>
      <c r="V100" s="7">
        <v>0</v>
      </c>
      <c r="W100" s="7">
        <v>0</v>
      </c>
      <c r="X100" s="7">
        <v>0</v>
      </c>
      <c r="Y100" s="7">
        <v>20373</v>
      </c>
      <c r="Z100" s="7">
        <v>24229</v>
      </c>
      <c r="AA100" s="7">
        <v>250395</v>
      </c>
      <c r="AB100" s="7">
        <v>3643138.4288493567</v>
      </c>
      <c r="AC100" s="7">
        <v>0</v>
      </c>
      <c r="AD100" s="7">
        <v>32785</v>
      </c>
      <c r="AE100" s="7">
        <v>57098</v>
      </c>
      <c r="AF100" s="7">
        <v>17296</v>
      </c>
      <c r="AG100" s="7">
        <v>0</v>
      </c>
      <c r="AH100" s="7">
        <v>0</v>
      </c>
      <c r="AI100" s="7">
        <v>238278</v>
      </c>
      <c r="AJ100" s="7">
        <v>345457</v>
      </c>
      <c r="AL100">
        <f t="shared" si="1"/>
        <v>1269569.4288493567</v>
      </c>
    </row>
    <row r="101" spans="1:38" x14ac:dyDescent="0.25">
      <c r="A101" s="7">
        <v>308</v>
      </c>
      <c r="B101" s="7">
        <v>1</v>
      </c>
      <c r="C101" t="s">
        <v>152</v>
      </c>
      <c r="D101" s="7">
        <v>358.2</v>
      </c>
      <c r="E101" s="7">
        <v>388.8</v>
      </c>
      <c r="F101" s="7">
        <v>615.20000000000005</v>
      </c>
      <c r="G101" s="7">
        <v>672.6</v>
      </c>
      <c r="H101" s="7">
        <v>4616054</v>
      </c>
      <c r="I101" s="7">
        <v>12281</v>
      </c>
      <c r="J101" s="7">
        <v>626315</v>
      </c>
      <c r="K101" s="7">
        <v>0</v>
      </c>
      <c r="L101" s="7">
        <v>109540</v>
      </c>
      <c r="M101" s="7">
        <v>0</v>
      </c>
      <c r="N101" s="7">
        <v>183735.295338925</v>
      </c>
      <c r="O101" s="7">
        <v>148941</v>
      </c>
      <c r="P101" s="7">
        <v>110858.75</v>
      </c>
      <c r="Q101" s="7">
        <v>8744</v>
      </c>
      <c r="R101" s="7">
        <v>37457</v>
      </c>
      <c r="S101" s="7">
        <v>0</v>
      </c>
      <c r="T101" s="7">
        <v>0</v>
      </c>
      <c r="U101" s="7">
        <v>0</v>
      </c>
      <c r="V101" s="7">
        <v>0</v>
      </c>
      <c r="W101" s="7">
        <v>0</v>
      </c>
      <c r="X101" s="7">
        <v>0</v>
      </c>
      <c r="Y101" s="7">
        <v>0</v>
      </c>
      <c r="Z101" s="7">
        <v>51115</v>
      </c>
      <c r="AA101" s="7">
        <v>486962</v>
      </c>
      <c r="AB101" s="7">
        <v>6392003.045338925</v>
      </c>
      <c r="AC101" s="7">
        <v>0</v>
      </c>
      <c r="AD101" s="7">
        <v>72470</v>
      </c>
      <c r="AE101" s="7">
        <v>110858.75</v>
      </c>
      <c r="AF101" s="7">
        <v>37457</v>
      </c>
      <c r="AG101" s="7">
        <v>-77584.597212506807</v>
      </c>
      <c r="AH101" s="7">
        <v>0</v>
      </c>
      <c r="AI101" s="7">
        <v>464731</v>
      </c>
      <c r="AJ101" s="7">
        <v>607932.15278749319</v>
      </c>
      <c r="AL101">
        <f t="shared" si="1"/>
        <v>1775949.045338925</v>
      </c>
    </row>
    <row r="102" spans="1:38" x14ac:dyDescent="0.25">
      <c r="A102" s="7">
        <v>309</v>
      </c>
      <c r="B102" s="7">
        <v>1</v>
      </c>
      <c r="C102" t="s">
        <v>153</v>
      </c>
      <c r="D102" s="7">
        <v>1775.61</v>
      </c>
      <c r="E102" s="7">
        <v>1935.2099999999998</v>
      </c>
      <c r="F102" s="7">
        <v>1649.61</v>
      </c>
      <c r="G102" s="7">
        <v>1797.81</v>
      </c>
      <c r="H102" s="7">
        <v>12338370</v>
      </c>
      <c r="I102" s="7">
        <v>75732</v>
      </c>
      <c r="J102" s="7">
        <v>2275265</v>
      </c>
      <c r="K102" s="7">
        <v>14244</v>
      </c>
      <c r="L102" s="7">
        <v>0</v>
      </c>
      <c r="M102" s="7">
        <v>0</v>
      </c>
      <c r="N102" s="7">
        <v>492766.10504338267</v>
      </c>
      <c r="O102" s="7">
        <v>406350</v>
      </c>
      <c r="P102" s="7">
        <v>301133.5</v>
      </c>
      <c r="Q102" s="7">
        <v>23372</v>
      </c>
      <c r="R102" s="7">
        <v>0</v>
      </c>
      <c r="S102" s="7">
        <v>0</v>
      </c>
      <c r="T102" s="7">
        <v>0</v>
      </c>
      <c r="U102" s="7">
        <v>0</v>
      </c>
      <c r="V102" s="7">
        <v>0</v>
      </c>
      <c r="W102" s="7">
        <v>0</v>
      </c>
      <c r="X102" s="7">
        <v>0</v>
      </c>
      <c r="Y102" s="7">
        <v>0</v>
      </c>
      <c r="Z102" s="7">
        <v>121927</v>
      </c>
      <c r="AA102" s="7">
        <v>1301614</v>
      </c>
      <c r="AB102" s="7">
        <v>17350773.605043381</v>
      </c>
      <c r="AC102" s="7">
        <v>0</v>
      </c>
      <c r="AD102" s="7">
        <v>275072</v>
      </c>
      <c r="AE102" s="7">
        <v>301133.5</v>
      </c>
      <c r="AF102" s="7">
        <v>0</v>
      </c>
      <c r="AG102" s="7">
        <v>0</v>
      </c>
      <c r="AH102" s="7">
        <v>0</v>
      </c>
      <c r="AI102" s="7">
        <v>1180284</v>
      </c>
      <c r="AJ102" s="7">
        <v>1756489.5</v>
      </c>
      <c r="AL102">
        <f t="shared" si="1"/>
        <v>5012403.6050433815</v>
      </c>
    </row>
    <row r="103" spans="1:38" x14ac:dyDescent="0.25">
      <c r="A103" s="7">
        <v>314</v>
      </c>
      <c r="B103" s="7">
        <v>1</v>
      </c>
      <c r="C103" t="s">
        <v>154</v>
      </c>
      <c r="D103" s="7">
        <v>903</v>
      </c>
      <c r="E103" s="7">
        <v>986</v>
      </c>
      <c r="F103" s="7">
        <v>755</v>
      </c>
      <c r="G103" s="7">
        <v>827</v>
      </c>
      <c r="H103" s="7">
        <v>5675701</v>
      </c>
      <c r="I103" s="7">
        <v>0</v>
      </c>
      <c r="J103" s="7">
        <v>742940</v>
      </c>
      <c r="K103" s="7">
        <v>14083</v>
      </c>
      <c r="L103" s="7">
        <v>62328</v>
      </c>
      <c r="M103" s="7">
        <v>0</v>
      </c>
      <c r="N103" s="7">
        <v>165476.70843500001</v>
      </c>
      <c r="O103" s="7">
        <v>190587</v>
      </c>
      <c r="P103" s="7">
        <v>120217.5</v>
      </c>
      <c r="Q103" s="7">
        <v>10751</v>
      </c>
      <c r="R103" s="7">
        <v>0</v>
      </c>
      <c r="S103" s="7">
        <v>0</v>
      </c>
      <c r="T103" s="7">
        <v>0</v>
      </c>
      <c r="U103" s="7">
        <v>0</v>
      </c>
      <c r="V103" s="7">
        <v>0</v>
      </c>
      <c r="W103" s="7">
        <v>380420</v>
      </c>
      <c r="X103" s="7">
        <v>0</v>
      </c>
      <c r="Y103" s="7">
        <v>4228</v>
      </c>
      <c r="Z103" s="7">
        <v>48050</v>
      </c>
      <c r="AA103" s="7">
        <v>598748</v>
      </c>
      <c r="AB103" s="7">
        <v>8013530.2084349999</v>
      </c>
      <c r="AC103" s="7">
        <v>0</v>
      </c>
      <c r="AD103" s="7">
        <v>65480</v>
      </c>
      <c r="AE103" s="7">
        <v>114025</v>
      </c>
      <c r="AF103" s="7">
        <v>0</v>
      </c>
      <c r="AG103" s="7">
        <v>324551</v>
      </c>
      <c r="AH103" s="7">
        <v>0</v>
      </c>
      <c r="AI103" s="7">
        <v>468965</v>
      </c>
      <c r="AJ103" s="7">
        <v>973021</v>
      </c>
      <c r="AL103">
        <f t="shared" si="1"/>
        <v>2337829.2084349999</v>
      </c>
    </row>
    <row r="104" spans="1:38" x14ac:dyDescent="0.25">
      <c r="A104" s="7">
        <v>316</v>
      </c>
      <c r="B104" s="7">
        <v>1</v>
      </c>
      <c r="C104" t="s">
        <v>155</v>
      </c>
      <c r="D104" s="7">
        <v>1311</v>
      </c>
      <c r="E104" s="7">
        <v>1435.4</v>
      </c>
      <c r="F104" s="7">
        <v>1026</v>
      </c>
      <c r="G104" s="7">
        <v>1120</v>
      </c>
      <c r="H104" s="7">
        <v>7686560</v>
      </c>
      <c r="I104" s="7">
        <v>0</v>
      </c>
      <c r="J104" s="7">
        <v>1344316</v>
      </c>
      <c r="K104" s="7">
        <v>0</v>
      </c>
      <c r="L104" s="7">
        <v>0</v>
      </c>
      <c r="M104" s="7">
        <v>0</v>
      </c>
      <c r="N104" s="7">
        <v>204038.23692538755</v>
      </c>
      <c r="O104" s="7">
        <v>267523</v>
      </c>
      <c r="P104" s="7">
        <v>186183.75</v>
      </c>
      <c r="Q104" s="7">
        <v>14560</v>
      </c>
      <c r="R104" s="7">
        <v>29434</v>
      </c>
      <c r="S104" s="7">
        <v>0</v>
      </c>
      <c r="T104" s="7">
        <v>0</v>
      </c>
      <c r="U104" s="7">
        <v>0</v>
      </c>
      <c r="V104" s="7">
        <v>0</v>
      </c>
      <c r="W104" s="7">
        <v>0</v>
      </c>
      <c r="X104" s="7">
        <v>0</v>
      </c>
      <c r="Y104" s="7">
        <v>28830</v>
      </c>
      <c r="Z104" s="7">
        <v>76798</v>
      </c>
      <c r="AA104" s="7">
        <v>810880</v>
      </c>
      <c r="AB104" s="7">
        <v>10649122.986925388</v>
      </c>
      <c r="AC104" s="7">
        <v>0</v>
      </c>
      <c r="AD104" s="7">
        <v>83097</v>
      </c>
      <c r="AE104" s="7">
        <v>157264</v>
      </c>
      <c r="AF104" s="7">
        <v>24862</v>
      </c>
      <c r="AG104" s="7">
        <v>0</v>
      </c>
      <c r="AH104" s="7">
        <v>0</v>
      </c>
      <c r="AI104" s="7">
        <v>565599</v>
      </c>
      <c r="AJ104" s="7">
        <v>830822</v>
      </c>
      <c r="AL104">
        <f t="shared" si="1"/>
        <v>2962562.9869253878</v>
      </c>
    </row>
    <row r="105" spans="1:38" x14ac:dyDescent="0.25">
      <c r="A105" s="7">
        <v>317</v>
      </c>
      <c r="B105" s="7">
        <v>1</v>
      </c>
      <c r="C105" t="s">
        <v>156</v>
      </c>
      <c r="D105" s="7">
        <v>895</v>
      </c>
      <c r="E105" s="7">
        <v>977.2</v>
      </c>
      <c r="F105" s="7">
        <v>858</v>
      </c>
      <c r="G105" s="7">
        <v>934.19999999999993</v>
      </c>
      <c r="H105" s="7">
        <v>6411415</v>
      </c>
      <c r="I105" s="7">
        <v>0</v>
      </c>
      <c r="J105" s="7">
        <v>1688648</v>
      </c>
      <c r="K105" s="7">
        <v>14083</v>
      </c>
      <c r="L105" s="7">
        <v>13658</v>
      </c>
      <c r="M105" s="7">
        <v>157621.69</v>
      </c>
      <c r="N105" s="7">
        <v>350777.13113230473</v>
      </c>
      <c r="O105" s="7">
        <v>211035</v>
      </c>
      <c r="P105" s="7">
        <v>154453.75</v>
      </c>
      <c r="Q105" s="7">
        <v>12145</v>
      </c>
      <c r="R105" s="7">
        <v>42076</v>
      </c>
      <c r="S105" s="7">
        <v>0</v>
      </c>
      <c r="T105" s="7">
        <v>0</v>
      </c>
      <c r="U105" s="7">
        <v>0</v>
      </c>
      <c r="V105" s="7">
        <v>0</v>
      </c>
      <c r="W105" s="7">
        <v>0</v>
      </c>
      <c r="X105" s="7">
        <v>0</v>
      </c>
      <c r="Y105" s="7">
        <v>0</v>
      </c>
      <c r="Z105" s="7">
        <v>83592</v>
      </c>
      <c r="AA105" s="7">
        <v>676361</v>
      </c>
      <c r="AB105" s="7">
        <v>9815865.571132306</v>
      </c>
      <c r="AC105" s="7">
        <v>0</v>
      </c>
      <c r="AD105" s="7">
        <v>89113</v>
      </c>
      <c r="AE105" s="7">
        <v>137190</v>
      </c>
      <c r="AF105" s="7">
        <v>37373</v>
      </c>
      <c r="AG105" s="7">
        <v>0</v>
      </c>
      <c r="AH105" s="7">
        <v>0</v>
      </c>
      <c r="AI105" s="7">
        <v>496096</v>
      </c>
      <c r="AJ105" s="7">
        <v>759772</v>
      </c>
      <c r="AL105">
        <f t="shared" si="1"/>
        <v>3404450.571132306</v>
      </c>
    </row>
    <row r="106" spans="1:38" x14ac:dyDescent="0.25">
      <c r="A106" s="7">
        <v>318</v>
      </c>
      <c r="B106" s="7">
        <v>1</v>
      </c>
      <c r="C106" t="s">
        <v>157</v>
      </c>
      <c r="D106" s="7">
        <v>3756</v>
      </c>
      <c r="E106" s="7">
        <v>4101.6000000000004</v>
      </c>
      <c r="F106" s="7">
        <v>3970</v>
      </c>
      <c r="G106" s="7">
        <v>4344.6000000000004</v>
      </c>
      <c r="H106" s="7">
        <v>29816990</v>
      </c>
      <c r="I106" s="7">
        <v>185235</v>
      </c>
      <c r="J106" s="7">
        <v>3631448</v>
      </c>
      <c r="K106" s="7">
        <v>14081</v>
      </c>
      <c r="L106" s="7">
        <v>70189.06</v>
      </c>
      <c r="M106" s="7">
        <v>628290</v>
      </c>
      <c r="N106" s="7">
        <v>1487603.0314349784</v>
      </c>
      <c r="O106" s="7">
        <v>947765</v>
      </c>
      <c r="P106" s="7">
        <v>721415</v>
      </c>
      <c r="Q106" s="7">
        <v>56480</v>
      </c>
      <c r="R106" s="7">
        <v>131033</v>
      </c>
      <c r="S106" s="7">
        <v>0</v>
      </c>
      <c r="T106" s="7">
        <v>0</v>
      </c>
      <c r="U106" s="7">
        <v>0</v>
      </c>
      <c r="V106" s="7">
        <v>-3432</v>
      </c>
      <c r="W106" s="7">
        <v>0</v>
      </c>
      <c r="X106" s="7">
        <v>0</v>
      </c>
      <c r="Y106" s="7">
        <v>0</v>
      </c>
      <c r="Z106" s="7">
        <v>321473</v>
      </c>
      <c r="AA106" s="7">
        <v>3145490</v>
      </c>
      <c r="AB106" s="7">
        <v>41154060.091434978</v>
      </c>
      <c r="AC106" s="7">
        <v>0</v>
      </c>
      <c r="AD106" s="7">
        <v>477961</v>
      </c>
      <c r="AE106" s="7">
        <v>721415</v>
      </c>
      <c r="AF106" s="7">
        <v>131033</v>
      </c>
      <c r="AG106" s="7">
        <v>0</v>
      </c>
      <c r="AH106" s="7">
        <v>0</v>
      </c>
      <c r="AI106" s="7">
        <v>2958306</v>
      </c>
      <c r="AJ106" s="7">
        <v>4288715</v>
      </c>
      <c r="AL106">
        <f t="shared" si="1"/>
        <v>11337070.091434978</v>
      </c>
    </row>
    <row r="107" spans="1:38" x14ac:dyDescent="0.25">
      <c r="A107" s="7">
        <v>319</v>
      </c>
      <c r="B107" s="7">
        <v>1</v>
      </c>
      <c r="C107" t="s">
        <v>158</v>
      </c>
      <c r="D107" s="7">
        <v>517</v>
      </c>
      <c r="E107" s="7">
        <v>569.4</v>
      </c>
      <c r="F107" s="7">
        <v>516</v>
      </c>
      <c r="G107" s="7">
        <v>565.79999999999995</v>
      </c>
      <c r="H107" s="7">
        <v>3883085</v>
      </c>
      <c r="I107" s="7">
        <v>0</v>
      </c>
      <c r="J107" s="7">
        <v>640110</v>
      </c>
      <c r="K107" s="7">
        <v>0</v>
      </c>
      <c r="L107" s="7">
        <v>126388</v>
      </c>
      <c r="M107" s="7">
        <v>150565</v>
      </c>
      <c r="N107" s="7">
        <v>195922.41393559385</v>
      </c>
      <c r="O107" s="7">
        <v>136035</v>
      </c>
      <c r="P107" s="7">
        <v>75958.75</v>
      </c>
      <c r="Q107" s="7">
        <v>7355</v>
      </c>
      <c r="R107" s="7">
        <v>24092</v>
      </c>
      <c r="S107" s="7">
        <v>0</v>
      </c>
      <c r="T107" s="7">
        <v>0</v>
      </c>
      <c r="U107" s="7">
        <v>0</v>
      </c>
      <c r="V107" s="7">
        <v>0</v>
      </c>
      <c r="W107" s="7">
        <v>366882</v>
      </c>
      <c r="X107" s="7">
        <v>0</v>
      </c>
      <c r="Y107" s="7">
        <v>23064</v>
      </c>
      <c r="Z107" s="7">
        <v>45625</v>
      </c>
      <c r="AA107" s="7">
        <v>409639</v>
      </c>
      <c r="AB107" s="7">
        <v>6084721.1639355943</v>
      </c>
      <c r="AC107" s="7">
        <v>0</v>
      </c>
      <c r="AD107" s="7">
        <v>43681</v>
      </c>
      <c r="AE107" s="7">
        <v>62887</v>
      </c>
      <c r="AF107" s="7">
        <v>19946</v>
      </c>
      <c r="AG107" s="7">
        <v>300432</v>
      </c>
      <c r="AH107" s="7">
        <v>0</v>
      </c>
      <c r="AI107" s="7">
        <v>280060</v>
      </c>
      <c r="AJ107" s="7">
        <v>707006</v>
      </c>
      <c r="AL107">
        <f t="shared" si="1"/>
        <v>2201636.1639355943</v>
      </c>
    </row>
    <row r="108" spans="1:38" x14ac:dyDescent="0.25">
      <c r="A108" s="7">
        <v>323</v>
      </c>
      <c r="B108" s="7">
        <v>2</v>
      </c>
      <c r="C108" t="s">
        <v>159</v>
      </c>
      <c r="D108" s="7">
        <v>32</v>
      </c>
      <c r="E108" s="7">
        <v>36.4</v>
      </c>
      <c r="F108" s="7">
        <v>25</v>
      </c>
      <c r="G108" s="7">
        <v>28.6</v>
      </c>
      <c r="H108" s="7">
        <v>196282</v>
      </c>
      <c r="I108" s="7">
        <v>0</v>
      </c>
      <c r="J108" s="7">
        <v>0</v>
      </c>
      <c r="K108" s="7">
        <v>0</v>
      </c>
      <c r="L108" s="7">
        <v>15095</v>
      </c>
      <c r="M108" s="7">
        <v>0</v>
      </c>
      <c r="N108" s="7">
        <v>7206.253737</v>
      </c>
      <c r="O108" s="7">
        <v>5377</v>
      </c>
      <c r="P108" s="7">
        <v>2031.25</v>
      </c>
      <c r="Q108" s="7">
        <v>372</v>
      </c>
      <c r="R108" s="7">
        <v>0</v>
      </c>
      <c r="S108" s="7">
        <v>0</v>
      </c>
      <c r="T108" s="7">
        <v>0</v>
      </c>
      <c r="U108" s="7">
        <v>0</v>
      </c>
      <c r="V108" s="7">
        <v>0</v>
      </c>
      <c r="W108" s="7">
        <v>57342</v>
      </c>
      <c r="X108" s="7">
        <v>0</v>
      </c>
      <c r="Y108" s="7">
        <v>0</v>
      </c>
      <c r="Z108" s="7">
        <v>989</v>
      </c>
      <c r="AA108" s="7">
        <v>20706</v>
      </c>
      <c r="AB108" s="7">
        <v>305400.50373699999</v>
      </c>
      <c r="AC108" s="7">
        <v>0</v>
      </c>
      <c r="AD108" s="7">
        <v>3681</v>
      </c>
      <c r="AE108" s="7">
        <v>2031.25</v>
      </c>
      <c r="AF108" s="7">
        <v>0</v>
      </c>
      <c r="AG108" s="7">
        <v>55464.87</v>
      </c>
      <c r="AH108" s="7">
        <v>0</v>
      </c>
      <c r="AI108" s="7">
        <v>20706</v>
      </c>
      <c r="AJ108" s="7">
        <v>81883.12</v>
      </c>
      <c r="AL108">
        <f t="shared" si="1"/>
        <v>109118.50373699999</v>
      </c>
    </row>
    <row r="109" spans="1:38" x14ac:dyDescent="0.25">
      <c r="A109" s="7">
        <v>330</v>
      </c>
      <c r="B109" s="7">
        <v>1</v>
      </c>
      <c r="C109" t="s">
        <v>160</v>
      </c>
      <c r="D109" s="7">
        <v>206.95</v>
      </c>
      <c r="E109" s="7">
        <v>226.95000000000005</v>
      </c>
      <c r="F109" s="7">
        <v>253.95</v>
      </c>
      <c r="G109" s="7">
        <v>281.14999999999998</v>
      </c>
      <c r="H109" s="7">
        <v>1929532</v>
      </c>
      <c r="I109" s="7">
        <v>0</v>
      </c>
      <c r="J109" s="7">
        <v>321139</v>
      </c>
      <c r="K109" s="7">
        <v>28275</v>
      </c>
      <c r="L109" s="7">
        <v>108153</v>
      </c>
      <c r="M109" s="7">
        <v>194735</v>
      </c>
      <c r="N109" s="7">
        <v>109716</v>
      </c>
      <c r="O109" s="7">
        <v>65353</v>
      </c>
      <c r="P109" s="7">
        <v>29385.5</v>
      </c>
      <c r="Q109" s="7">
        <v>3655</v>
      </c>
      <c r="R109" s="7">
        <v>1684</v>
      </c>
      <c r="S109" s="7">
        <v>0</v>
      </c>
      <c r="T109" s="7">
        <v>0</v>
      </c>
      <c r="U109" s="7">
        <v>0</v>
      </c>
      <c r="V109" s="7">
        <v>0</v>
      </c>
      <c r="W109" s="7">
        <v>366338</v>
      </c>
      <c r="X109" s="7">
        <v>0</v>
      </c>
      <c r="Y109" s="7">
        <v>15760</v>
      </c>
      <c r="Z109" s="7">
        <v>20316</v>
      </c>
      <c r="AA109" s="7">
        <v>203553</v>
      </c>
      <c r="AB109" s="7">
        <v>3397594.5</v>
      </c>
      <c r="AC109" s="7">
        <v>0</v>
      </c>
      <c r="AD109" s="7">
        <v>56643</v>
      </c>
      <c r="AE109" s="7">
        <v>28061</v>
      </c>
      <c r="AF109" s="7">
        <v>1608</v>
      </c>
      <c r="AG109" s="7">
        <v>301224.27</v>
      </c>
      <c r="AH109" s="7">
        <v>0</v>
      </c>
      <c r="AI109" s="7">
        <v>160515</v>
      </c>
      <c r="AJ109" s="7">
        <v>548051.27</v>
      </c>
      <c r="AL109">
        <f t="shared" si="1"/>
        <v>1468062.5</v>
      </c>
    </row>
    <row r="110" spans="1:38" x14ac:dyDescent="0.25">
      <c r="A110" s="7">
        <v>332</v>
      </c>
      <c r="B110" s="7">
        <v>1</v>
      </c>
      <c r="C110" t="s">
        <v>161</v>
      </c>
      <c r="D110" s="7">
        <v>1565</v>
      </c>
      <c r="E110" s="7">
        <v>1714.2</v>
      </c>
      <c r="F110" s="7">
        <v>1550</v>
      </c>
      <c r="G110" s="7">
        <v>1700.9999999999998</v>
      </c>
      <c r="H110" s="7">
        <v>11673963</v>
      </c>
      <c r="I110" s="7">
        <v>72661</v>
      </c>
      <c r="J110" s="7">
        <v>1410038</v>
      </c>
      <c r="K110" s="7">
        <v>14093</v>
      </c>
      <c r="L110" s="7">
        <v>0</v>
      </c>
      <c r="M110" s="7">
        <v>0</v>
      </c>
      <c r="N110" s="7">
        <v>304026</v>
      </c>
      <c r="O110" s="7">
        <v>375925</v>
      </c>
      <c r="P110" s="7">
        <v>284917.5</v>
      </c>
      <c r="Q110" s="7">
        <v>22113</v>
      </c>
      <c r="R110" s="7">
        <v>0</v>
      </c>
      <c r="S110" s="7">
        <v>0</v>
      </c>
      <c r="T110" s="7">
        <v>0</v>
      </c>
      <c r="U110" s="7">
        <v>0</v>
      </c>
      <c r="V110" s="7">
        <v>0</v>
      </c>
      <c r="W110" s="7">
        <v>0</v>
      </c>
      <c r="X110" s="7">
        <v>0</v>
      </c>
      <c r="Y110" s="7">
        <v>53047</v>
      </c>
      <c r="Z110" s="7">
        <v>119451</v>
      </c>
      <c r="AA110" s="7">
        <v>1231524</v>
      </c>
      <c r="AB110" s="7">
        <v>15561758.5</v>
      </c>
      <c r="AC110" s="7">
        <v>0</v>
      </c>
      <c r="AD110" s="7">
        <v>107513</v>
      </c>
      <c r="AE110" s="7">
        <v>250679</v>
      </c>
      <c r="AF110" s="7">
        <v>0</v>
      </c>
      <c r="AG110" s="7">
        <v>0</v>
      </c>
      <c r="AH110" s="7">
        <v>0</v>
      </c>
      <c r="AI110" s="7">
        <v>894758</v>
      </c>
      <c r="AJ110" s="7">
        <v>1252950</v>
      </c>
      <c r="AL110">
        <f t="shared" si="1"/>
        <v>3887795.5</v>
      </c>
    </row>
    <row r="111" spans="1:38" x14ac:dyDescent="0.25">
      <c r="A111" s="7">
        <v>333</v>
      </c>
      <c r="B111" s="7">
        <v>1</v>
      </c>
      <c r="C111" t="s">
        <v>162</v>
      </c>
      <c r="D111" s="7">
        <v>500</v>
      </c>
      <c r="E111" s="7">
        <v>548.39999999999986</v>
      </c>
      <c r="F111" s="7">
        <v>485</v>
      </c>
      <c r="G111" s="7">
        <v>532.20000000000005</v>
      </c>
      <c r="H111" s="7">
        <v>3652489</v>
      </c>
      <c r="I111" s="7">
        <v>0</v>
      </c>
      <c r="J111" s="7">
        <v>450595</v>
      </c>
      <c r="K111" s="7">
        <v>0</v>
      </c>
      <c r="L111" s="7">
        <v>129016</v>
      </c>
      <c r="M111" s="7">
        <v>0</v>
      </c>
      <c r="N111" s="7">
        <v>130508</v>
      </c>
      <c r="O111" s="7">
        <v>117735</v>
      </c>
      <c r="P111" s="7">
        <v>69681.25</v>
      </c>
      <c r="Q111" s="7">
        <v>6919</v>
      </c>
      <c r="R111" s="7">
        <v>21288</v>
      </c>
      <c r="S111" s="7">
        <v>0</v>
      </c>
      <c r="T111" s="7">
        <v>0</v>
      </c>
      <c r="U111" s="7">
        <v>0</v>
      </c>
      <c r="V111" s="7">
        <v>0</v>
      </c>
      <c r="W111" s="7">
        <v>383184</v>
      </c>
      <c r="X111" s="7">
        <v>0</v>
      </c>
      <c r="Y111" s="7">
        <v>19989</v>
      </c>
      <c r="Z111" s="7">
        <v>34904</v>
      </c>
      <c r="AA111" s="7">
        <v>385313</v>
      </c>
      <c r="AB111" s="7">
        <v>5401621.25</v>
      </c>
      <c r="AC111" s="7">
        <v>0</v>
      </c>
      <c r="AD111" s="7">
        <v>33387</v>
      </c>
      <c r="AE111" s="7">
        <v>55448</v>
      </c>
      <c r="AF111" s="7">
        <v>16940</v>
      </c>
      <c r="AG111" s="7">
        <v>313593</v>
      </c>
      <c r="AH111" s="7">
        <v>0</v>
      </c>
      <c r="AI111" s="7">
        <v>253188</v>
      </c>
      <c r="AJ111" s="7">
        <v>672556</v>
      </c>
      <c r="AL111">
        <f t="shared" si="1"/>
        <v>1749132.25</v>
      </c>
    </row>
    <row r="112" spans="1:38" x14ac:dyDescent="0.25">
      <c r="A112" s="7">
        <v>345</v>
      </c>
      <c r="B112" s="7">
        <v>1</v>
      </c>
      <c r="C112" t="s">
        <v>163</v>
      </c>
      <c r="D112" s="7">
        <v>1237</v>
      </c>
      <c r="E112" s="7">
        <v>1363.0000000000002</v>
      </c>
      <c r="F112" s="7">
        <v>1513</v>
      </c>
      <c r="G112" s="7">
        <v>1659.6000000000001</v>
      </c>
      <c r="H112" s="7">
        <v>11389835</v>
      </c>
      <c r="I112" s="7">
        <v>12281</v>
      </c>
      <c r="J112" s="7">
        <v>541196</v>
      </c>
      <c r="K112" s="7">
        <v>18511</v>
      </c>
      <c r="L112" s="7">
        <v>0</v>
      </c>
      <c r="M112" s="7">
        <v>0</v>
      </c>
      <c r="N112" s="7">
        <v>273579</v>
      </c>
      <c r="O112" s="7">
        <v>368101</v>
      </c>
      <c r="P112" s="7">
        <v>196531.25</v>
      </c>
      <c r="Q112" s="7">
        <v>21575</v>
      </c>
      <c r="R112" s="7">
        <v>0</v>
      </c>
      <c r="S112" s="7">
        <v>0</v>
      </c>
      <c r="T112" s="7">
        <v>0</v>
      </c>
      <c r="U112" s="7">
        <v>0</v>
      </c>
      <c r="V112" s="7">
        <v>0</v>
      </c>
      <c r="W112" s="7">
        <v>1692792</v>
      </c>
      <c r="X112" s="7">
        <v>0</v>
      </c>
      <c r="Y112" s="7">
        <v>10763</v>
      </c>
      <c r="Z112" s="7">
        <v>110468</v>
      </c>
      <c r="AA112" s="7">
        <v>1201550</v>
      </c>
      <c r="AB112" s="7">
        <v>15837182.25</v>
      </c>
      <c r="AC112" s="7">
        <v>0</v>
      </c>
      <c r="AD112" s="7">
        <v>170367</v>
      </c>
      <c r="AE112" s="7">
        <v>196531.25</v>
      </c>
      <c r="AF112" s="7">
        <v>0</v>
      </c>
      <c r="AG112" s="7">
        <v>1692792</v>
      </c>
      <c r="AH112" s="7">
        <v>0</v>
      </c>
      <c r="AI112" s="7">
        <v>1173505</v>
      </c>
      <c r="AJ112" s="7">
        <v>3233195.25</v>
      </c>
      <c r="AL112">
        <f t="shared" si="1"/>
        <v>4447347.25</v>
      </c>
    </row>
    <row r="113" spans="1:38" x14ac:dyDescent="0.25">
      <c r="A113" s="7">
        <v>347</v>
      </c>
      <c r="B113" s="7">
        <v>1</v>
      </c>
      <c r="C113" t="s">
        <v>164</v>
      </c>
      <c r="D113" s="7">
        <v>4661.83</v>
      </c>
      <c r="E113" s="7">
        <v>5085.43</v>
      </c>
      <c r="F113" s="7">
        <v>3983.83</v>
      </c>
      <c r="G113" s="7">
        <v>4346.83</v>
      </c>
      <c r="H113" s="7">
        <v>29832294</v>
      </c>
      <c r="I113" s="7">
        <v>432898</v>
      </c>
      <c r="J113" s="7">
        <v>8460347</v>
      </c>
      <c r="K113" s="7">
        <v>766062</v>
      </c>
      <c r="L113" s="7">
        <v>0</v>
      </c>
      <c r="M113" s="7">
        <v>0</v>
      </c>
      <c r="N113" s="7">
        <v>449540</v>
      </c>
      <c r="O113" s="7">
        <v>983610</v>
      </c>
      <c r="P113" s="7">
        <v>711915.75</v>
      </c>
      <c r="Q113" s="7">
        <v>56509</v>
      </c>
      <c r="R113" s="7">
        <v>140185</v>
      </c>
      <c r="S113" s="7">
        <v>0</v>
      </c>
      <c r="T113" s="7">
        <v>0</v>
      </c>
      <c r="U113" s="7">
        <v>0</v>
      </c>
      <c r="V113" s="7">
        <v>-8236</v>
      </c>
      <c r="W113" s="7">
        <v>196042</v>
      </c>
      <c r="X113" s="7">
        <v>0</v>
      </c>
      <c r="Y113" s="7">
        <v>69576</v>
      </c>
      <c r="Z113" s="7">
        <v>323152</v>
      </c>
      <c r="AA113" s="7">
        <v>3147105</v>
      </c>
      <c r="AB113" s="7">
        <v>45560999.75</v>
      </c>
      <c r="AC113" s="7">
        <v>0</v>
      </c>
      <c r="AD113" s="7">
        <v>284991</v>
      </c>
      <c r="AE113" s="7">
        <v>520106</v>
      </c>
      <c r="AF113" s="7">
        <v>102415</v>
      </c>
      <c r="AG113" s="7">
        <v>128825</v>
      </c>
      <c r="AH113" s="7">
        <v>0</v>
      </c>
      <c r="AI113" s="7">
        <v>1898622</v>
      </c>
      <c r="AJ113" s="7">
        <v>2934959</v>
      </c>
      <c r="AL113">
        <f t="shared" si="1"/>
        <v>15728705.75</v>
      </c>
    </row>
    <row r="114" spans="1:38" x14ac:dyDescent="0.25">
      <c r="A114" s="7">
        <v>356</v>
      </c>
      <c r="B114" s="7">
        <v>1</v>
      </c>
      <c r="C114" t="s">
        <v>165</v>
      </c>
      <c r="D114" s="7">
        <v>132</v>
      </c>
      <c r="E114" s="7">
        <v>143.80000000000001</v>
      </c>
      <c r="F114" s="7">
        <v>181</v>
      </c>
      <c r="G114" s="7">
        <v>196</v>
      </c>
      <c r="H114" s="7">
        <v>1345148</v>
      </c>
      <c r="I114" s="7">
        <v>0</v>
      </c>
      <c r="J114" s="7">
        <v>193310</v>
      </c>
      <c r="K114" s="7">
        <v>0</v>
      </c>
      <c r="L114" s="7">
        <v>84855</v>
      </c>
      <c r="M114" s="7">
        <v>187829.59</v>
      </c>
      <c r="N114" s="7">
        <v>127267</v>
      </c>
      <c r="O114" s="7">
        <v>45629</v>
      </c>
      <c r="P114" s="7">
        <v>9800</v>
      </c>
      <c r="Q114" s="7">
        <v>2548</v>
      </c>
      <c r="R114" s="7">
        <v>0</v>
      </c>
      <c r="S114" s="7">
        <v>0</v>
      </c>
      <c r="T114" s="7">
        <v>0</v>
      </c>
      <c r="U114" s="7">
        <v>0</v>
      </c>
      <c r="V114" s="7">
        <v>0</v>
      </c>
      <c r="W114" s="7">
        <v>611698</v>
      </c>
      <c r="X114" s="7">
        <v>0</v>
      </c>
      <c r="Y114" s="7">
        <v>0</v>
      </c>
      <c r="Z114" s="7">
        <v>16003</v>
      </c>
      <c r="AA114" s="7">
        <v>141904</v>
      </c>
      <c r="AB114" s="7">
        <v>2765991.59</v>
      </c>
      <c r="AC114" s="7">
        <v>0</v>
      </c>
      <c r="AD114" s="7">
        <v>16523</v>
      </c>
      <c r="AE114" s="7">
        <v>4882</v>
      </c>
      <c r="AF114" s="7">
        <v>0</v>
      </c>
      <c r="AG114" s="7">
        <v>477456.28</v>
      </c>
      <c r="AH114" s="7">
        <v>0</v>
      </c>
      <c r="AI114" s="7">
        <v>58375</v>
      </c>
      <c r="AJ114" s="7">
        <v>557236.28</v>
      </c>
      <c r="AL114">
        <f t="shared" si="1"/>
        <v>1420843.5899999999</v>
      </c>
    </row>
    <row r="115" spans="1:38" x14ac:dyDescent="0.25">
      <c r="A115" s="7">
        <v>361</v>
      </c>
      <c r="B115" s="7">
        <v>1</v>
      </c>
      <c r="C115" t="s">
        <v>166</v>
      </c>
      <c r="D115" s="7">
        <v>1073</v>
      </c>
      <c r="E115" s="7">
        <v>1182.2</v>
      </c>
      <c r="F115" s="7">
        <v>853</v>
      </c>
      <c r="G115" s="7">
        <v>940.59999999999991</v>
      </c>
      <c r="H115" s="7">
        <v>6455338</v>
      </c>
      <c r="I115" s="7">
        <v>0</v>
      </c>
      <c r="J115" s="7">
        <v>615954</v>
      </c>
      <c r="K115" s="7">
        <v>14147</v>
      </c>
      <c r="L115" s="7">
        <v>10340</v>
      </c>
      <c r="M115" s="7">
        <v>0</v>
      </c>
      <c r="N115" s="7">
        <v>280630</v>
      </c>
      <c r="O115" s="7">
        <v>227952</v>
      </c>
      <c r="P115" s="7">
        <v>125905</v>
      </c>
      <c r="Q115" s="7">
        <v>12228</v>
      </c>
      <c r="R115" s="7">
        <v>2248</v>
      </c>
      <c r="S115" s="7">
        <v>0</v>
      </c>
      <c r="T115" s="7">
        <v>0</v>
      </c>
      <c r="U115" s="7">
        <v>0</v>
      </c>
      <c r="V115" s="7">
        <v>0</v>
      </c>
      <c r="W115" s="7">
        <v>655438</v>
      </c>
      <c r="X115" s="7">
        <v>0</v>
      </c>
      <c r="Y115" s="7">
        <v>43822</v>
      </c>
      <c r="Z115" s="7">
        <v>71576</v>
      </c>
      <c r="AA115" s="7">
        <v>680994</v>
      </c>
      <c r="AB115" s="7">
        <v>9196572</v>
      </c>
      <c r="AC115" s="7">
        <v>0</v>
      </c>
      <c r="AD115" s="7">
        <v>91956</v>
      </c>
      <c r="AE115" s="7">
        <v>119929</v>
      </c>
      <c r="AF115" s="7">
        <v>2141</v>
      </c>
      <c r="AG115" s="7">
        <v>593468</v>
      </c>
      <c r="AH115" s="7">
        <v>0</v>
      </c>
      <c r="AI115" s="7">
        <v>535658</v>
      </c>
      <c r="AJ115" s="7">
        <v>1343152</v>
      </c>
      <c r="AL115">
        <f t="shared" si="1"/>
        <v>2741234</v>
      </c>
    </row>
    <row r="116" spans="1:38" x14ac:dyDescent="0.25">
      <c r="A116" s="7">
        <v>362</v>
      </c>
      <c r="B116" s="7">
        <v>1</v>
      </c>
      <c r="C116" t="s">
        <v>608</v>
      </c>
      <c r="D116" s="7">
        <v>145</v>
      </c>
      <c r="E116" s="7">
        <v>162.80000000000001</v>
      </c>
      <c r="F116" s="7">
        <v>273</v>
      </c>
      <c r="G116" s="7">
        <v>303.40000000000003</v>
      </c>
      <c r="H116" s="7">
        <v>2082234</v>
      </c>
      <c r="I116" s="7">
        <v>0</v>
      </c>
      <c r="J116" s="7">
        <v>255418</v>
      </c>
      <c r="K116" s="7">
        <v>0</v>
      </c>
      <c r="L116" s="7">
        <v>112887</v>
      </c>
      <c r="M116" s="7">
        <v>649067</v>
      </c>
      <c r="N116" s="7">
        <v>271851</v>
      </c>
      <c r="O116" s="7">
        <v>67592</v>
      </c>
      <c r="P116" s="7">
        <v>50748.75</v>
      </c>
      <c r="Q116" s="7">
        <v>3944</v>
      </c>
      <c r="R116" s="7">
        <v>1468</v>
      </c>
      <c r="S116" s="7">
        <v>0</v>
      </c>
      <c r="T116" s="7">
        <v>0</v>
      </c>
      <c r="U116" s="7">
        <v>0</v>
      </c>
      <c r="V116" s="7">
        <v>0</v>
      </c>
      <c r="W116" s="7">
        <v>0</v>
      </c>
      <c r="X116" s="7">
        <v>0</v>
      </c>
      <c r="Y116" s="7">
        <v>93409</v>
      </c>
      <c r="Z116" s="7">
        <v>20789</v>
      </c>
      <c r="AA116" s="7">
        <v>219662</v>
      </c>
      <c r="AB116" s="7">
        <v>3829069.75</v>
      </c>
      <c r="AC116" s="7">
        <v>0</v>
      </c>
      <c r="AD116" s="7">
        <v>16434</v>
      </c>
      <c r="AE116" s="7">
        <v>43696</v>
      </c>
      <c r="AF116" s="7">
        <v>1264</v>
      </c>
      <c r="AG116" s="7">
        <v>0</v>
      </c>
      <c r="AH116" s="7">
        <v>0</v>
      </c>
      <c r="AI116" s="7">
        <v>156185</v>
      </c>
      <c r="AJ116" s="7">
        <v>217579</v>
      </c>
      <c r="AL116">
        <f t="shared" si="1"/>
        <v>1746835.75</v>
      </c>
    </row>
    <row r="117" spans="1:38" x14ac:dyDescent="0.25">
      <c r="A117" s="7">
        <v>363</v>
      </c>
      <c r="B117" s="7">
        <v>1</v>
      </c>
      <c r="C117" t="s">
        <v>168</v>
      </c>
      <c r="D117" s="7">
        <v>124</v>
      </c>
      <c r="E117" s="7">
        <v>136</v>
      </c>
      <c r="F117" s="7">
        <v>268</v>
      </c>
      <c r="G117" s="7">
        <v>295.2</v>
      </c>
      <c r="H117" s="7">
        <v>2025958</v>
      </c>
      <c r="I117" s="7">
        <v>0</v>
      </c>
      <c r="J117" s="7">
        <v>377825</v>
      </c>
      <c r="K117" s="7">
        <v>14088</v>
      </c>
      <c r="L117" s="7">
        <v>112941.63</v>
      </c>
      <c r="M117" s="7">
        <v>1148782</v>
      </c>
      <c r="N117" s="7">
        <v>340554</v>
      </c>
      <c r="O117" s="7">
        <v>68973</v>
      </c>
      <c r="P117" s="7">
        <v>49446.25</v>
      </c>
      <c r="Q117" s="7">
        <v>3838</v>
      </c>
      <c r="R117" s="7">
        <v>0</v>
      </c>
      <c r="S117" s="7">
        <v>0</v>
      </c>
      <c r="T117" s="7">
        <v>0</v>
      </c>
      <c r="U117" s="7">
        <v>0</v>
      </c>
      <c r="V117" s="7">
        <v>0</v>
      </c>
      <c r="W117" s="7">
        <v>0</v>
      </c>
      <c r="X117" s="7">
        <v>0</v>
      </c>
      <c r="Y117" s="7">
        <v>7304</v>
      </c>
      <c r="Z117" s="7">
        <v>28496</v>
      </c>
      <c r="AA117" s="7">
        <v>213725</v>
      </c>
      <c r="AB117" s="7">
        <v>4391930.88</v>
      </c>
      <c r="AC117" s="7">
        <v>0</v>
      </c>
      <c r="AD117" s="7">
        <v>18569</v>
      </c>
      <c r="AE117" s="7">
        <v>38959</v>
      </c>
      <c r="AF117" s="7">
        <v>0</v>
      </c>
      <c r="AG117" s="7">
        <v>-11577.101466061024</v>
      </c>
      <c r="AH117" s="7">
        <v>0</v>
      </c>
      <c r="AI117" s="7">
        <v>139058</v>
      </c>
      <c r="AJ117" s="7">
        <v>185008.89853393898</v>
      </c>
      <c r="AL117">
        <f t="shared" si="1"/>
        <v>2365972.88</v>
      </c>
    </row>
    <row r="118" spans="1:38" x14ac:dyDescent="0.25">
      <c r="A118" s="7">
        <v>378</v>
      </c>
      <c r="B118" s="7">
        <v>1</v>
      </c>
      <c r="C118" t="s">
        <v>169</v>
      </c>
      <c r="D118" s="7">
        <v>449</v>
      </c>
      <c r="E118" s="7">
        <v>495.59999999999991</v>
      </c>
      <c r="F118" s="7">
        <v>563</v>
      </c>
      <c r="G118" s="7">
        <v>617.19999999999993</v>
      </c>
      <c r="H118" s="7">
        <v>4235844</v>
      </c>
      <c r="I118" s="7">
        <v>0</v>
      </c>
      <c r="J118" s="7">
        <v>351741</v>
      </c>
      <c r="K118" s="7">
        <v>14143</v>
      </c>
      <c r="L118" s="7">
        <v>119893</v>
      </c>
      <c r="M118" s="7">
        <v>0</v>
      </c>
      <c r="N118" s="7">
        <v>206992</v>
      </c>
      <c r="O118" s="7">
        <v>139963</v>
      </c>
      <c r="P118" s="7">
        <v>88701.25</v>
      </c>
      <c r="Q118" s="7">
        <v>8024</v>
      </c>
      <c r="R118" s="7">
        <v>21182</v>
      </c>
      <c r="S118" s="7">
        <v>0</v>
      </c>
      <c r="T118" s="7">
        <v>0</v>
      </c>
      <c r="U118" s="7">
        <v>0</v>
      </c>
      <c r="V118" s="7">
        <v>0</v>
      </c>
      <c r="W118" s="7">
        <v>283912</v>
      </c>
      <c r="X118" s="7">
        <v>0</v>
      </c>
      <c r="Y118" s="7">
        <v>0</v>
      </c>
      <c r="Z118" s="7">
        <v>45557</v>
      </c>
      <c r="AA118" s="7">
        <v>446853</v>
      </c>
      <c r="AB118" s="7">
        <v>5962805.25</v>
      </c>
      <c r="AC118" s="7">
        <v>0</v>
      </c>
      <c r="AD118" s="7">
        <v>73253</v>
      </c>
      <c r="AE118" s="7">
        <v>58048</v>
      </c>
      <c r="AF118" s="7">
        <v>13862</v>
      </c>
      <c r="AG118" s="7">
        <v>167119</v>
      </c>
      <c r="AH118" s="7">
        <v>0</v>
      </c>
      <c r="AI118" s="7">
        <v>241482</v>
      </c>
      <c r="AJ118" s="7">
        <v>553764</v>
      </c>
      <c r="AL118">
        <f t="shared" si="1"/>
        <v>1726961.25</v>
      </c>
    </row>
    <row r="119" spans="1:38" x14ac:dyDescent="0.25">
      <c r="A119" s="7">
        <v>381</v>
      </c>
      <c r="B119" s="7">
        <v>1</v>
      </c>
      <c r="C119" t="s">
        <v>609</v>
      </c>
      <c r="D119" s="7">
        <v>1611</v>
      </c>
      <c r="E119" s="7">
        <v>1786.6000000000001</v>
      </c>
      <c r="F119" s="7">
        <v>1284</v>
      </c>
      <c r="G119" s="7">
        <v>1424</v>
      </c>
      <c r="H119" s="7">
        <v>9772912</v>
      </c>
      <c r="I119" s="7">
        <v>12281</v>
      </c>
      <c r="J119" s="7">
        <v>702820</v>
      </c>
      <c r="K119" s="7">
        <v>14087</v>
      </c>
      <c r="L119" s="7">
        <v>241346.69</v>
      </c>
      <c r="M119" s="7">
        <v>651101</v>
      </c>
      <c r="N119" s="7">
        <v>775950</v>
      </c>
      <c r="O119" s="7">
        <v>320015</v>
      </c>
      <c r="P119" s="7">
        <v>237588.75</v>
      </c>
      <c r="Q119" s="7">
        <v>18512</v>
      </c>
      <c r="R119" s="7">
        <v>19352</v>
      </c>
      <c r="S119" s="7">
        <v>0</v>
      </c>
      <c r="T119" s="7">
        <v>0</v>
      </c>
      <c r="U119" s="7">
        <v>0</v>
      </c>
      <c r="V119" s="7">
        <v>0</v>
      </c>
      <c r="W119" s="7">
        <v>0</v>
      </c>
      <c r="X119" s="7">
        <v>0</v>
      </c>
      <c r="Y119" s="7">
        <v>75342</v>
      </c>
      <c r="Z119" s="7">
        <v>121644</v>
      </c>
      <c r="AA119" s="7">
        <v>1030976</v>
      </c>
      <c r="AB119" s="7">
        <v>13993927.439999999</v>
      </c>
      <c r="AC119" s="7">
        <v>0</v>
      </c>
      <c r="AD119" s="7">
        <v>268425</v>
      </c>
      <c r="AE119" s="7">
        <v>237588.75</v>
      </c>
      <c r="AF119" s="7">
        <v>19352</v>
      </c>
      <c r="AG119" s="7">
        <v>0</v>
      </c>
      <c r="AH119" s="7">
        <v>0</v>
      </c>
      <c r="AI119" s="7">
        <v>1027261</v>
      </c>
      <c r="AJ119" s="7">
        <v>1552626.75</v>
      </c>
      <c r="AL119">
        <f t="shared" si="1"/>
        <v>4221015.4399999995</v>
      </c>
    </row>
    <row r="120" spans="1:38" x14ac:dyDescent="0.25">
      <c r="A120" s="7">
        <v>390</v>
      </c>
      <c r="B120" s="7">
        <v>1</v>
      </c>
      <c r="C120" t="s">
        <v>171</v>
      </c>
      <c r="D120" s="7">
        <v>418</v>
      </c>
      <c r="E120" s="7">
        <v>458</v>
      </c>
      <c r="F120" s="7">
        <v>405</v>
      </c>
      <c r="G120" s="7">
        <v>444.59999999999997</v>
      </c>
      <c r="H120" s="7">
        <v>3051290</v>
      </c>
      <c r="I120" s="7">
        <v>0</v>
      </c>
      <c r="J120" s="7">
        <v>305718</v>
      </c>
      <c r="K120" s="7">
        <v>0</v>
      </c>
      <c r="L120" s="7">
        <v>129850</v>
      </c>
      <c r="M120" s="7">
        <v>636783</v>
      </c>
      <c r="N120" s="7">
        <v>300508</v>
      </c>
      <c r="O120" s="7">
        <v>97624</v>
      </c>
      <c r="P120" s="7">
        <v>73600</v>
      </c>
      <c r="Q120" s="7">
        <v>5780</v>
      </c>
      <c r="R120" s="7">
        <v>7323</v>
      </c>
      <c r="S120" s="7">
        <v>0</v>
      </c>
      <c r="T120" s="7">
        <v>0</v>
      </c>
      <c r="U120" s="7">
        <v>0</v>
      </c>
      <c r="V120" s="7">
        <v>0</v>
      </c>
      <c r="W120" s="7">
        <v>10777</v>
      </c>
      <c r="X120" s="7">
        <v>0</v>
      </c>
      <c r="Y120" s="7">
        <v>15760</v>
      </c>
      <c r="Z120" s="7">
        <v>33005</v>
      </c>
      <c r="AA120" s="7">
        <v>321890</v>
      </c>
      <c r="AB120" s="7">
        <v>4989908</v>
      </c>
      <c r="AC120" s="7">
        <v>0</v>
      </c>
      <c r="AD120" s="7">
        <v>66957</v>
      </c>
      <c r="AE120" s="7">
        <v>73600</v>
      </c>
      <c r="AF120" s="7">
        <v>7323</v>
      </c>
      <c r="AG120" s="7">
        <v>10777</v>
      </c>
      <c r="AH120" s="7">
        <v>0</v>
      </c>
      <c r="AI120" s="7">
        <v>288501</v>
      </c>
      <c r="AJ120" s="7">
        <v>447158</v>
      </c>
      <c r="AL120">
        <f t="shared" si="1"/>
        <v>1938618</v>
      </c>
    </row>
    <row r="121" spans="1:38" x14ac:dyDescent="0.25">
      <c r="A121" s="7">
        <v>391</v>
      </c>
      <c r="B121" s="7">
        <v>1</v>
      </c>
      <c r="C121" t="s">
        <v>172</v>
      </c>
      <c r="D121" s="7">
        <v>387</v>
      </c>
      <c r="E121" s="7">
        <v>424.8</v>
      </c>
      <c r="F121" s="7">
        <v>598</v>
      </c>
      <c r="G121" s="7">
        <v>648.4</v>
      </c>
      <c r="H121" s="7">
        <v>4449969</v>
      </c>
      <c r="I121" s="7">
        <v>0</v>
      </c>
      <c r="J121" s="7">
        <v>153010</v>
      </c>
      <c r="K121" s="7">
        <v>14113</v>
      </c>
      <c r="L121" s="7">
        <v>114490</v>
      </c>
      <c r="M121" s="7">
        <v>0</v>
      </c>
      <c r="N121" s="7">
        <v>117302</v>
      </c>
      <c r="O121" s="7">
        <v>141278</v>
      </c>
      <c r="P121" s="7">
        <v>92257.5</v>
      </c>
      <c r="Q121" s="7">
        <v>8429</v>
      </c>
      <c r="R121" s="7">
        <v>7541</v>
      </c>
      <c r="S121" s="7">
        <v>0</v>
      </c>
      <c r="T121" s="7">
        <v>0</v>
      </c>
      <c r="U121" s="7">
        <v>0</v>
      </c>
      <c r="V121" s="7">
        <v>0</v>
      </c>
      <c r="W121" s="7">
        <v>332240</v>
      </c>
      <c r="X121" s="7">
        <v>0</v>
      </c>
      <c r="Y121" s="7">
        <v>211420</v>
      </c>
      <c r="Z121" s="7">
        <v>45663</v>
      </c>
      <c r="AA121" s="7">
        <v>469442</v>
      </c>
      <c r="AB121" s="7">
        <v>6157154.5</v>
      </c>
      <c r="AC121" s="7">
        <v>0</v>
      </c>
      <c r="AD121" s="7">
        <v>60565</v>
      </c>
      <c r="AE121" s="7">
        <v>92257.5</v>
      </c>
      <c r="AF121" s="7">
        <v>7541</v>
      </c>
      <c r="AG121" s="7">
        <v>332240</v>
      </c>
      <c r="AH121" s="7">
        <v>0</v>
      </c>
      <c r="AI121" s="7">
        <v>454400</v>
      </c>
      <c r="AJ121" s="7">
        <v>947003.5</v>
      </c>
      <c r="AL121">
        <f t="shared" si="1"/>
        <v>1707185.5</v>
      </c>
    </row>
    <row r="122" spans="1:38" x14ac:dyDescent="0.25">
      <c r="A122" s="7">
        <v>402</v>
      </c>
      <c r="B122" s="7">
        <v>1</v>
      </c>
      <c r="C122" t="s">
        <v>173</v>
      </c>
      <c r="D122" s="7">
        <v>144</v>
      </c>
      <c r="E122" s="7">
        <v>155.79999999999998</v>
      </c>
      <c r="F122" s="7">
        <v>169</v>
      </c>
      <c r="G122" s="7">
        <v>186.79999999999998</v>
      </c>
      <c r="H122" s="7">
        <v>1282008</v>
      </c>
      <c r="I122" s="7">
        <v>0</v>
      </c>
      <c r="J122" s="7">
        <v>161744</v>
      </c>
      <c r="K122" s="7">
        <v>14132</v>
      </c>
      <c r="L122" s="7">
        <v>81846</v>
      </c>
      <c r="M122" s="7">
        <v>153834</v>
      </c>
      <c r="N122" s="7">
        <v>66884</v>
      </c>
      <c r="O122" s="7">
        <v>45059</v>
      </c>
      <c r="P122" s="7">
        <v>9340</v>
      </c>
      <c r="Q122" s="7">
        <v>2428</v>
      </c>
      <c r="R122" s="7">
        <v>0</v>
      </c>
      <c r="S122" s="7">
        <v>0</v>
      </c>
      <c r="T122" s="7">
        <v>0</v>
      </c>
      <c r="U122" s="7">
        <v>0</v>
      </c>
      <c r="V122" s="7">
        <v>0</v>
      </c>
      <c r="W122" s="7">
        <v>564700</v>
      </c>
      <c r="X122" s="7">
        <v>0</v>
      </c>
      <c r="Y122" s="7">
        <v>6919</v>
      </c>
      <c r="Z122" s="7">
        <v>14068</v>
      </c>
      <c r="AA122" s="7">
        <v>135243</v>
      </c>
      <c r="AB122" s="7">
        <v>2538205</v>
      </c>
      <c r="AC122" s="7">
        <v>0</v>
      </c>
      <c r="AD122" s="7">
        <v>29255</v>
      </c>
      <c r="AE122" s="7">
        <v>9340</v>
      </c>
      <c r="AF122" s="7">
        <v>0</v>
      </c>
      <c r="AG122" s="7">
        <v>556581</v>
      </c>
      <c r="AH122" s="7">
        <v>0</v>
      </c>
      <c r="AI122" s="7">
        <v>111899</v>
      </c>
      <c r="AJ122" s="7">
        <v>707075</v>
      </c>
      <c r="AL122">
        <f t="shared" si="1"/>
        <v>1256197</v>
      </c>
    </row>
    <row r="123" spans="1:38" x14ac:dyDescent="0.25">
      <c r="A123" s="7">
        <v>403</v>
      </c>
      <c r="B123" s="7">
        <v>1</v>
      </c>
      <c r="C123" t="s">
        <v>174</v>
      </c>
      <c r="D123" s="7">
        <v>168</v>
      </c>
      <c r="E123" s="7">
        <v>183.4</v>
      </c>
      <c r="F123" s="7">
        <v>122</v>
      </c>
      <c r="G123" s="7">
        <v>132.20000000000002</v>
      </c>
      <c r="H123" s="7">
        <v>907289</v>
      </c>
      <c r="I123" s="7">
        <v>0</v>
      </c>
      <c r="J123" s="7">
        <v>8193</v>
      </c>
      <c r="K123" s="7">
        <v>0</v>
      </c>
      <c r="L123" s="7">
        <v>62013</v>
      </c>
      <c r="M123" s="7">
        <v>0</v>
      </c>
      <c r="N123" s="7">
        <v>57197.146100420709</v>
      </c>
      <c r="O123" s="7">
        <v>31860</v>
      </c>
      <c r="P123" s="7">
        <v>6610</v>
      </c>
      <c r="Q123" s="7">
        <v>1719</v>
      </c>
      <c r="R123" s="7">
        <v>0</v>
      </c>
      <c r="S123" s="7">
        <v>0</v>
      </c>
      <c r="T123" s="7">
        <v>0</v>
      </c>
      <c r="U123" s="7">
        <v>0</v>
      </c>
      <c r="V123" s="7">
        <v>0</v>
      </c>
      <c r="W123" s="7">
        <v>279070</v>
      </c>
      <c r="X123" s="7">
        <v>0</v>
      </c>
      <c r="Y123" s="7">
        <v>0</v>
      </c>
      <c r="Z123" s="7">
        <v>5995</v>
      </c>
      <c r="AA123" s="7">
        <v>95713</v>
      </c>
      <c r="AB123" s="7">
        <v>1455659.1461004207</v>
      </c>
      <c r="AC123" s="7">
        <v>0</v>
      </c>
      <c r="AD123" s="7">
        <v>31860</v>
      </c>
      <c r="AE123" s="7">
        <v>5397</v>
      </c>
      <c r="AF123" s="7">
        <v>0</v>
      </c>
      <c r="AG123" s="7">
        <v>262917</v>
      </c>
      <c r="AH123" s="7">
        <v>0</v>
      </c>
      <c r="AI123" s="7">
        <v>64531</v>
      </c>
      <c r="AJ123" s="7">
        <v>364705</v>
      </c>
      <c r="AL123">
        <f t="shared" si="1"/>
        <v>548370.14610042074</v>
      </c>
    </row>
    <row r="124" spans="1:38" x14ac:dyDescent="0.25">
      <c r="A124" s="7">
        <v>404</v>
      </c>
      <c r="B124" s="7">
        <v>1</v>
      </c>
      <c r="C124" t="s">
        <v>175</v>
      </c>
      <c r="D124" s="7">
        <v>184</v>
      </c>
      <c r="E124" s="7">
        <v>201.6</v>
      </c>
      <c r="F124" s="7">
        <v>178</v>
      </c>
      <c r="G124" s="7">
        <v>194.20000000000002</v>
      </c>
      <c r="H124" s="7">
        <v>1332795</v>
      </c>
      <c r="I124" s="7">
        <v>0</v>
      </c>
      <c r="J124" s="7">
        <v>80722</v>
      </c>
      <c r="K124" s="7">
        <v>0</v>
      </c>
      <c r="L124" s="7">
        <v>84274</v>
      </c>
      <c r="M124" s="7">
        <v>0</v>
      </c>
      <c r="N124" s="7">
        <v>87059.547506483665</v>
      </c>
      <c r="O124" s="7">
        <v>46122</v>
      </c>
      <c r="P124" s="7">
        <v>9710</v>
      </c>
      <c r="Q124" s="7">
        <v>2525</v>
      </c>
      <c r="R124" s="7">
        <v>0</v>
      </c>
      <c r="S124" s="7">
        <v>0</v>
      </c>
      <c r="T124" s="7">
        <v>0</v>
      </c>
      <c r="U124" s="7">
        <v>0</v>
      </c>
      <c r="V124" s="7">
        <v>0</v>
      </c>
      <c r="W124" s="7">
        <v>437257</v>
      </c>
      <c r="X124" s="7">
        <v>0</v>
      </c>
      <c r="Y124" s="7">
        <v>18067</v>
      </c>
      <c r="Z124" s="7">
        <v>9441</v>
      </c>
      <c r="AA124" s="7">
        <v>140601</v>
      </c>
      <c r="AB124" s="7">
        <v>2248573.5475064837</v>
      </c>
      <c r="AC124" s="7">
        <v>0</v>
      </c>
      <c r="AD124" s="7">
        <v>46122</v>
      </c>
      <c r="AE124" s="7">
        <v>9225</v>
      </c>
      <c r="AF124" s="7">
        <v>0</v>
      </c>
      <c r="AG124" s="7">
        <v>365449.21</v>
      </c>
      <c r="AH124" s="7">
        <v>0</v>
      </c>
      <c r="AI124" s="7">
        <v>110303</v>
      </c>
      <c r="AJ124" s="7">
        <v>531099.21</v>
      </c>
      <c r="AL124">
        <f t="shared" si="1"/>
        <v>915778.54750648374</v>
      </c>
    </row>
    <row r="125" spans="1:38" x14ac:dyDescent="0.25">
      <c r="A125" s="7">
        <v>413</v>
      </c>
      <c r="B125" s="7">
        <v>1</v>
      </c>
      <c r="C125" t="s">
        <v>176</v>
      </c>
      <c r="D125" s="7">
        <v>2534</v>
      </c>
      <c r="E125" s="7">
        <v>2776.4</v>
      </c>
      <c r="F125" s="7">
        <v>2516</v>
      </c>
      <c r="G125" s="7">
        <v>2764.2</v>
      </c>
      <c r="H125" s="7">
        <v>18970705</v>
      </c>
      <c r="I125" s="7">
        <v>263014</v>
      </c>
      <c r="J125" s="7">
        <v>3411753</v>
      </c>
      <c r="K125" s="7">
        <v>381600</v>
      </c>
      <c r="L125" s="7">
        <v>0</v>
      </c>
      <c r="M125" s="7">
        <v>0</v>
      </c>
      <c r="N125" s="7">
        <v>333888</v>
      </c>
      <c r="O125" s="7">
        <v>627765</v>
      </c>
      <c r="P125" s="7">
        <v>462097.5</v>
      </c>
      <c r="Q125" s="7">
        <v>35935</v>
      </c>
      <c r="R125" s="7">
        <v>18824</v>
      </c>
      <c r="S125" s="7">
        <v>0</v>
      </c>
      <c r="T125" s="7">
        <v>0</v>
      </c>
      <c r="U125" s="7">
        <v>0</v>
      </c>
      <c r="V125" s="7">
        <v>0</v>
      </c>
      <c r="W125" s="7">
        <v>0</v>
      </c>
      <c r="X125" s="7">
        <v>0</v>
      </c>
      <c r="Y125" s="7">
        <v>0</v>
      </c>
      <c r="Z125" s="7">
        <v>213485</v>
      </c>
      <c r="AA125" s="7">
        <v>2001281</v>
      </c>
      <c r="AB125" s="7">
        <v>26720347.5</v>
      </c>
      <c r="AC125" s="7">
        <v>0</v>
      </c>
      <c r="AD125" s="7">
        <v>204090</v>
      </c>
      <c r="AE125" s="7">
        <v>395728</v>
      </c>
      <c r="AF125" s="7">
        <v>16120</v>
      </c>
      <c r="AG125" s="7">
        <v>0</v>
      </c>
      <c r="AH125" s="7">
        <v>0</v>
      </c>
      <c r="AI125" s="7">
        <v>1415256</v>
      </c>
      <c r="AJ125" s="7">
        <v>2031194</v>
      </c>
      <c r="AL125">
        <f t="shared" si="1"/>
        <v>7749642.5</v>
      </c>
    </row>
    <row r="126" spans="1:38" x14ac:dyDescent="0.25">
      <c r="A126" s="7">
        <v>414</v>
      </c>
      <c r="B126" s="7">
        <v>1</v>
      </c>
      <c r="C126" t="s">
        <v>177</v>
      </c>
      <c r="D126" s="7">
        <v>388</v>
      </c>
      <c r="E126" s="7">
        <v>424</v>
      </c>
      <c r="F126" s="7">
        <v>451</v>
      </c>
      <c r="G126" s="7">
        <v>494.59999999999997</v>
      </c>
      <c r="H126" s="7">
        <v>3394440</v>
      </c>
      <c r="I126" s="7">
        <v>0</v>
      </c>
      <c r="J126" s="7">
        <v>174395</v>
      </c>
      <c r="K126" s="7">
        <v>14627</v>
      </c>
      <c r="L126" s="7">
        <v>130439</v>
      </c>
      <c r="M126" s="7">
        <v>71004</v>
      </c>
      <c r="N126" s="7">
        <v>150561</v>
      </c>
      <c r="O126" s="7">
        <v>116749</v>
      </c>
      <c r="P126" s="7">
        <v>82845</v>
      </c>
      <c r="Q126" s="7">
        <v>6430</v>
      </c>
      <c r="R126" s="7">
        <v>0</v>
      </c>
      <c r="S126" s="7">
        <v>0</v>
      </c>
      <c r="T126" s="7">
        <v>0</v>
      </c>
      <c r="U126" s="7">
        <v>0</v>
      </c>
      <c r="V126" s="7">
        <v>0</v>
      </c>
      <c r="W126" s="7">
        <v>0</v>
      </c>
      <c r="X126" s="7">
        <v>0</v>
      </c>
      <c r="Y126" s="7">
        <v>41900</v>
      </c>
      <c r="Z126" s="7">
        <v>36019</v>
      </c>
      <c r="AA126" s="7">
        <v>358090</v>
      </c>
      <c r="AB126" s="7">
        <v>4577499</v>
      </c>
      <c r="AC126" s="7">
        <v>0</v>
      </c>
      <c r="AD126" s="7">
        <v>68563</v>
      </c>
      <c r="AE126" s="7">
        <v>58912</v>
      </c>
      <c r="AF126" s="7">
        <v>0</v>
      </c>
      <c r="AG126" s="7">
        <v>0</v>
      </c>
      <c r="AH126" s="7">
        <v>0</v>
      </c>
      <c r="AI126" s="7">
        <v>210279</v>
      </c>
      <c r="AJ126" s="7">
        <v>337754</v>
      </c>
      <c r="AL126">
        <f t="shared" si="1"/>
        <v>1183059</v>
      </c>
    </row>
    <row r="127" spans="1:38" x14ac:dyDescent="0.25">
      <c r="A127" s="7">
        <v>415</v>
      </c>
      <c r="B127" s="7">
        <v>1</v>
      </c>
      <c r="C127" t="s">
        <v>178</v>
      </c>
      <c r="D127" s="7">
        <v>176.2</v>
      </c>
      <c r="E127" s="7">
        <v>193.6</v>
      </c>
      <c r="F127" s="7">
        <v>212.2</v>
      </c>
      <c r="G127" s="7">
        <v>228.99999999999997</v>
      </c>
      <c r="H127" s="7">
        <v>1571627</v>
      </c>
      <c r="I127" s="7">
        <v>0</v>
      </c>
      <c r="J127" s="7">
        <v>205900</v>
      </c>
      <c r="K127" s="7">
        <v>16743</v>
      </c>
      <c r="L127" s="7">
        <v>94859</v>
      </c>
      <c r="M127" s="7">
        <v>0</v>
      </c>
      <c r="N127" s="7">
        <v>90874.679116109663</v>
      </c>
      <c r="O127" s="7">
        <v>54951</v>
      </c>
      <c r="P127" s="7">
        <v>29047.5</v>
      </c>
      <c r="Q127" s="7">
        <v>2977</v>
      </c>
      <c r="R127" s="7">
        <v>22197</v>
      </c>
      <c r="S127" s="7">
        <v>0</v>
      </c>
      <c r="T127" s="7">
        <v>0</v>
      </c>
      <c r="U127" s="7">
        <v>0</v>
      </c>
      <c r="V127" s="7">
        <v>0</v>
      </c>
      <c r="W127" s="7">
        <v>171301</v>
      </c>
      <c r="X127" s="7">
        <v>0</v>
      </c>
      <c r="Y127" s="7">
        <v>0</v>
      </c>
      <c r="Z127" s="7">
        <v>18113</v>
      </c>
      <c r="AA127" s="7">
        <v>165796</v>
      </c>
      <c r="AB127" s="7">
        <v>2444386.1791161094</v>
      </c>
      <c r="AC127" s="7">
        <v>0</v>
      </c>
      <c r="AD127" s="7">
        <v>31075</v>
      </c>
      <c r="AE127" s="7">
        <v>25422</v>
      </c>
      <c r="AF127" s="7">
        <v>19427</v>
      </c>
      <c r="AG127" s="7">
        <v>148886</v>
      </c>
      <c r="AH127" s="7">
        <v>0</v>
      </c>
      <c r="AI127" s="7">
        <v>119823</v>
      </c>
      <c r="AJ127" s="7">
        <v>344633</v>
      </c>
      <c r="AL127">
        <f t="shared" si="1"/>
        <v>872759.17911610939</v>
      </c>
    </row>
    <row r="128" spans="1:38" x14ac:dyDescent="0.25">
      <c r="A128" s="7">
        <v>423</v>
      </c>
      <c r="B128" s="7">
        <v>1</v>
      </c>
      <c r="C128" t="s">
        <v>179</v>
      </c>
      <c r="D128" s="7">
        <v>2581</v>
      </c>
      <c r="E128" s="7">
        <v>2827.2</v>
      </c>
      <c r="F128" s="7">
        <v>2555</v>
      </c>
      <c r="G128" s="7">
        <v>2807.7999999999997</v>
      </c>
      <c r="H128" s="7">
        <v>19269931</v>
      </c>
      <c r="I128" s="7">
        <v>59357</v>
      </c>
      <c r="J128" s="7">
        <v>1495819</v>
      </c>
      <c r="K128" s="7">
        <v>18140</v>
      </c>
      <c r="L128" s="7">
        <v>0</v>
      </c>
      <c r="M128" s="7">
        <v>0</v>
      </c>
      <c r="N128" s="7">
        <v>341127</v>
      </c>
      <c r="O128" s="7">
        <v>616322</v>
      </c>
      <c r="P128" s="7">
        <v>428306.25</v>
      </c>
      <c r="Q128" s="7">
        <v>36501</v>
      </c>
      <c r="R128" s="7">
        <v>0</v>
      </c>
      <c r="S128" s="7">
        <v>0</v>
      </c>
      <c r="T128" s="7">
        <v>0</v>
      </c>
      <c r="U128" s="7">
        <v>0</v>
      </c>
      <c r="V128" s="7">
        <v>0</v>
      </c>
      <c r="W128" s="7">
        <v>872889</v>
      </c>
      <c r="X128" s="7">
        <v>0</v>
      </c>
      <c r="Y128" s="7">
        <v>117626</v>
      </c>
      <c r="Z128" s="7">
        <v>189391</v>
      </c>
      <c r="AA128" s="7">
        <v>2032847</v>
      </c>
      <c r="AB128" s="7">
        <v>25478256.25</v>
      </c>
      <c r="AC128" s="7">
        <v>0</v>
      </c>
      <c r="AD128" s="7">
        <v>222043</v>
      </c>
      <c r="AE128" s="7">
        <v>428306.25</v>
      </c>
      <c r="AF128" s="7">
        <v>0</v>
      </c>
      <c r="AG128" s="7">
        <v>872889</v>
      </c>
      <c r="AH128" s="7">
        <v>0</v>
      </c>
      <c r="AI128" s="7">
        <v>1741548</v>
      </c>
      <c r="AJ128" s="7">
        <v>3264786.25</v>
      </c>
      <c r="AL128">
        <f t="shared" si="1"/>
        <v>6208325.25</v>
      </c>
    </row>
    <row r="129" spans="1:38" x14ac:dyDescent="0.25">
      <c r="A129" s="7">
        <v>424</v>
      </c>
      <c r="B129" s="7">
        <v>1</v>
      </c>
      <c r="C129" t="s">
        <v>612</v>
      </c>
      <c r="D129" s="7">
        <v>498</v>
      </c>
      <c r="E129" s="7">
        <v>549.19999999999993</v>
      </c>
      <c r="F129" s="7">
        <v>501</v>
      </c>
      <c r="G129" s="7">
        <v>553.4</v>
      </c>
      <c r="H129" s="7">
        <v>3797984</v>
      </c>
      <c r="I129" s="7">
        <v>0</v>
      </c>
      <c r="J129" s="7">
        <v>208732</v>
      </c>
      <c r="K129" s="7">
        <v>62010</v>
      </c>
      <c r="L129" s="7">
        <v>127507</v>
      </c>
      <c r="M129" s="7">
        <v>0</v>
      </c>
      <c r="N129" s="7">
        <v>74981</v>
      </c>
      <c r="O129" s="7">
        <v>121786</v>
      </c>
      <c r="P129" s="7">
        <v>74218.75</v>
      </c>
      <c r="Q129" s="7">
        <v>7194</v>
      </c>
      <c r="R129" s="7">
        <v>0</v>
      </c>
      <c r="S129" s="7">
        <v>0</v>
      </c>
      <c r="T129" s="7">
        <v>0</v>
      </c>
      <c r="U129" s="7">
        <v>0</v>
      </c>
      <c r="V129" s="7">
        <v>0</v>
      </c>
      <c r="W129" s="7">
        <v>383988</v>
      </c>
      <c r="X129" s="7">
        <v>0</v>
      </c>
      <c r="Y129" s="7">
        <v>7304</v>
      </c>
      <c r="Z129" s="7">
        <v>30256</v>
      </c>
      <c r="AA129" s="7">
        <v>400662</v>
      </c>
      <c r="AB129" s="7">
        <v>5296622.75</v>
      </c>
      <c r="AC129" s="7">
        <v>0</v>
      </c>
      <c r="AD129" s="7">
        <v>36221</v>
      </c>
      <c r="AE129" s="7">
        <v>73086</v>
      </c>
      <c r="AF129" s="7">
        <v>0</v>
      </c>
      <c r="AG129" s="7">
        <v>354901</v>
      </c>
      <c r="AH129" s="7">
        <v>0</v>
      </c>
      <c r="AI129" s="7">
        <v>325807</v>
      </c>
      <c r="AJ129" s="7">
        <v>790015</v>
      </c>
      <c r="AL129">
        <f t="shared" si="1"/>
        <v>1498638.75</v>
      </c>
    </row>
    <row r="130" spans="1:38" x14ac:dyDescent="0.25">
      <c r="A130" s="7">
        <v>432</v>
      </c>
      <c r="B130" s="7">
        <v>1</v>
      </c>
      <c r="C130" t="s">
        <v>181</v>
      </c>
      <c r="D130" s="7">
        <v>698</v>
      </c>
      <c r="E130" s="7">
        <v>766.4</v>
      </c>
      <c r="F130" s="7">
        <v>618</v>
      </c>
      <c r="G130" s="7">
        <v>672.6</v>
      </c>
      <c r="H130" s="7">
        <v>4616054</v>
      </c>
      <c r="I130" s="7">
        <v>0</v>
      </c>
      <c r="J130" s="7">
        <v>1694130</v>
      </c>
      <c r="K130" s="7">
        <v>0</v>
      </c>
      <c r="L130" s="7">
        <v>109540</v>
      </c>
      <c r="M130" s="7">
        <v>345038</v>
      </c>
      <c r="N130" s="7">
        <v>213868</v>
      </c>
      <c r="O130" s="7">
        <v>156549</v>
      </c>
      <c r="P130" s="7">
        <v>109333.75</v>
      </c>
      <c r="Q130" s="7">
        <v>8744</v>
      </c>
      <c r="R130" s="7">
        <v>69137</v>
      </c>
      <c r="S130" s="7">
        <v>0</v>
      </c>
      <c r="T130" s="7">
        <v>0</v>
      </c>
      <c r="U130" s="7">
        <v>85652</v>
      </c>
      <c r="V130" s="7">
        <v>0</v>
      </c>
      <c r="W130" s="7">
        <v>0</v>
      </c>
      <c r="X130" s="7">
        <v>0</v>
      </c>
      <c r="Y130" s="7">
        <v>0</v>
      </c>
      <c r="Z130" s="7">
        <v>53873</v>
      </c>
      <c r="AA130" s="7">
        <v>486962</v>
      </c>
      <c r="AB130" s="7">
        <v>7948880.75</v>
      </c>
      <c r="AC130" s="7">
        <v>0</v>
      </c>
      <c r="AD130" s="7">
        <v>48961</v>
      </c>
      <c r="AE130" s="7">
        <v>35808</v>
      </c>
      <c r="AF130" s="7">
        <v>22643</v>
      </c>
      <c r="AG130" s="7">
        <v>0</v>
      </c>
      <c r="AH130" s="7">
        <v>0</v>
      </c>
      <c r="AI130" s="7">
        <v>131699</v>
      </c>
      <c r="AJ130" s="7">
        <v>239111</v>
      </c>
      <c r="AL130">
        <f t="shared" si="1"/>
        <v>3332826.75</v>
      </c>
    </row>
    <row r="131" spans="1:38" x14ac:dyDescent="0.25">
      <c r="A131" s="7">
        <v>435</v>
      </c>
      <c r="B131" s="7">
        <v>1</v>
      </c>
      <c r="C131" t="s">
        <v>182</v>
      </c>
      <c r="D131" s="7">
        <v>627</v>
      </c>
      <c r="E131" s="7">
        <v>678</v>
      </c>
      <c r="F131" s="7">
        <v>725</v>
      </c>
      <c r="G131" s="7">
        <v>782.8</v>
      </c>
      <c r="H131" s="7">
        <v>5372356</v>
      </c>
      <c r="I131" s="7">
        <v>0</v>
      </c>
      <c r="J131" s="7">
        <v>1483109</v>
      </c>
      <c r="K131" s="7">
        <v>0</v>
      </c>
      <c r="L131" s="7">
        <v>78604</v>
      </c>
      <c r="M131" s="7">
        <v>405678</v>
      </c>
      <c r="N131" s="7">
        <v>336002.66154375003</v>
      </c>
      <c r="O131" s="7">
        <v>172127</v>
      </c>
      <c r="P131" s="7">
        <v>127693.75</v>
      </c>
      <c r="Q131" s="7">
        <v>10176</v>
      </c>
      <c r="R131" s="7">
        <v>71188</v>
      </c>
      <c r="S131" s="7">
        <v>0</v>
      </c>
      <c r="T131" s="7">
        <v>0</v>
      </c>
      <c r="U131" s="7">
        <v>0</v>
      </c>
      <c r="V131" s="7">
        <v>0</v>
      </c>
      <c r="W131" s="7">
        <v>0</v>
      </c>
      <c r="X131" s="7">
        <v>0</v>
      </c>
      <c r="Y131" s="7">
        <v>0</v>
      </c>
      <c r="Z131" s="7">
        <v>57975</v>
      </c>
      <c r="AA131" s="7">
        <v>566747</v>
      </c>
      <c r="AB131" s="7">
        <v>8681656.4115437493</v>
      </c>
      <c r="AC131" s="7">
        <v>0</v>
      </c>
      <c r="AD131" s="7">
        <v>66553</v>
      </c>
      <c r="AE131" s="7">
        <v>66091</v>
      </c>
      <c r="AF131" s="7">
        <v>36845</v>
      </c>
      <c r="AG131" s="7">
        <v>0</v>
      </c>
      <c r="AH131" s="7">
        <v>0</v>
      </c>
      <c r="AI131" s="7">
        <v>242229</v>
      </c>
      <c r="AJ131" s="7">
        <v>411718</v>
      </c>
      <c r="AL131">
        <f t="shared" ref="AL131:AL194" si="2">AB131-H131</f>
        <v>3309300.4115437493</v>
      </c>
    </row>
    <row r="132" spans="1:38" x14ac:dyDescent="0.25">
      <c r="A132" s="7">
        <v>441</v>
      </c>
      <c r="B132" s="7">
        <v>1</v>
      </c>
      <c r="C132" t="s">
        <v>183</v>
      </c>
      <c r="D132" s="7">
        <v>272</v>
      </c>
      <c r="E132" s="7">
        <v>298.79999999999995</v>
      </c>
      <c r="F132" s="7">
        <v>448</v>
      </c>
      <c r="G132" s="7">
        <v>491.2</v>
      </c>
      <c r="H132" s="7">
        <v>3371106</v>
      </c>
      <c r="I132" s="7">
        <v>0</v>
      </c>
      <c r="J132" s="7">
        <v>243791</v>
      </c>
      <c r="K132" s="7">
        <v>14099</v>
      </c>
      <c r="L132" s="7">
        <v>130489</v>
      </c>
      <c r="M132" s="7">
        <v>592473</v>
      </c>
      <c r="N132" s="7">
        <v>237744.31790325002</v>
      </c>
      <c r="O132" s="7">
        <v>111963</v>
      </c>
      <c r="P132" s="7">
        <v>65572.5</v>
      </c>
      <c r="Q132" s="7">
        <v>6386</v>
      </c>
      <c r="R132" s="7">
        <v>0</v>
      </c>
      <c r="S132" s="7">
        <v>0</v>
      </c>
      <c r="T132" s="7">
        <v>0</v>
      </c>
      <c r="U132" s="7">
        <v>0</v>
      </c>
      <c r="V132" s="7">
        <v>0</v>
      </c>
      <c r="W132" s="7">
        <v>347141</v>
      </c>
      <c r="X132" s="7">
        <v>0</v>
      </c>
      <c r="Y132" s="7">
        <v>10763</v>
      </c>
      <c r="Z132" s="7">
        <v>32041</v>
      </c>
      <c r="AA132" s="7">
        <v>355629</v>
      </c>
      <c r="AB132" s="7">
        <v>5519197.8179032505</v>
      </c>
      <c r="AC132" s="7">
        <v>0</v>
      </c>
      <c r="AD132" s="7">
        <v>49044</v>
      </c>
      <c r="AE132" s="7">
        <v>65572.5</v>
      </c>
      <c r="AF132" s="7">
        <v>0</v>
      </c>
      <c r="AG132" s="7">
        <v>347141</v>
      </c>
      <c r="AH132" s="7">
        <v>0</v>
      </c>
      <c r="AI132" s="7">
        <v>315846</v>
      </c>
      <c r="AJ132" s="7">
        <v>777603.5</v>
      </c>
      <c r="AL132">
        <f t="shared" si="2"/>
        <v>2148091.8179032505</v>
      </c>
    </row>
    <row r="133" spans="1:38" x14ac:dyDescent="0.25">
      <c r="A133" s="7">
        <v>447</v>
      </c>
      <c r="B133" s="7">
        <v>1</v>
      </c>
      <c r="C133" t="s">
        <v>184</v>
      </c>
      <c r="D133" s="7">
        <v>102</v>
      </c>
      <c r="E133" s="7">
        <v>110.80000000000001</v>
      </c>
      <c r="F133" s="7">
        <v>131</v>
      </c>
      <c r="G133" s="7">
        <v>144.39999999999998</v>
      </c>
      <c r="H133" s="7">
        <v>991017</v>
      </c>
      <c r="I133" s="7">
        <v>0</v>
      </c>
      <c r="J133" s="7">
        <v>108854</v>
      </c>
      <c r="K133" s="7">
        <v>0</v>
      </c>
      <c r="L133" s="7">
        <v>66738</v>
      </c>
      <c r="M133" s="7">
        <v>603759</v>
      </c>
      <c r="N133" s="7">
        <v>143922</v>
      </c>
      <c r="O133" s="7">
        <v>34126</v>
      </c>
      <c r="P133" s="7">
        <v>20930</v>
      </c>
      <c r="Q133" s="7">
        <v>1877</v>
      </c>
      <c r="R133" s="7">
        <v>1274</v>
      </c>
      <c r="S133" s="7">
        <v>0</v>
      </c>
      <c r="T133" s="7">
        <v>0</v>
      </c>
      <c r="U133" s="7">
        <v>0</v>
      </c>
      <c r="V133" s="7">
        <v>0</v>
      </c>
      <c r="W133" s="7">
        <v>66424</v>
      </c>
      <c r="X133" s="7">
        <v>0</v>
      </c>
      <c r="Y133" s="7">
        <v>1922</v>
      </c>
      <c r="Z133" s="7">
        <v>16008</v>
      </c>
      <c r="AA133" s="7">
        <v>104546</v>
      </c>
      <c r="AB133" s="7">
        <v>2161397</v>
      </c>
      <c r="AC133" s="7">
        <v>0</v>
      </c>
      <c r="AD133" s="7">
        <v>19145</v>
      </c>
      <c r="AE133" s="7">
        <v>15519</v>
      </c>
      <c r="AF133" s="7">
        <v>945</v>
      </c>
      <c r="AG133" s="7">
        <v>44302</v>
      </c>
      <c r="AH133" s="7">
        <v>0</v>
      </c>
      <c r="AI133" s="7">
        <v>64015</v>
      </c>
      <c r="AJ133" s="7">
        <v>143926</v>
      </c>
      <c r="AL133">
        <f t="shared" si="2"/>
        <v>1170380</v>
      </c>
    </row>
    <row r="134" spans="1:38" x14ac:dyDescent="0.25">
      <c r="A134" s="7">
        <v>458</v>
      </c>
      <c r="B134" s="7">
        <v>1</v>
      </c>
      <c r="C134" t="s">
        <v>185</v>
      </c>
      <c r="D134" s="7">
        <v>269.96000000000004</v>
      </c>
      <c r="E134" s="7">
        <v>296.76</v>
      </c>
      <c r="F134" s="7">
        <v>239.96</v>
      </c>
      <c r="G134" s="7">
        <v>258.36</v>
      </c>
      <c r="H134" s="7">
        <v>1773125</v>
      </c>
      <c r="I134" s="7">
        <v>0</v>
      </c>
      <c r="J134" s="7">
        <v>397162</v>
      </c>
      <c r="K134" s="7">
        <v>0</v>
      </c>
      <c r="L134" s="7">
        <v>102723</v>
      </c>
      <c r="M134" s="7">
        <v>0</v>
      </c>
      <c r="N134" s="7">
        <v>88022.945938000004</v>
      </c>
      <c r="O134" s="7">
        <v>62652</v>
      </c>
      <c r="P134" s="7">
        <v>12918</v>
      </c>
      <c r="Q134" s="7">
        <v>3359</v>
      </c>
      <c r="R134" s="7">
        <v>0</v>
      </c>
      <c r="S134" s="7">
        <v>0</v>
      </c>
      <c r="T134" s="7">
        <v>0</v>
      </c>
      <c r="U134" s="7">
        <v>0</v>
      </c>
      <c r="V134" s="7">
        <v>0</v>
      </c>
      <c r="W134" s="7">
        <v>623629</v>
      </c>
      <c r="X134" s="7">
        <v>0</v>
      </c>
      <c r="Y134" s="7">
        <v>0</v>
      </c>
      <c r="Z134" s="7">
        <v>22207</v>
      </c>
      <c r="AA134" s="7">
        <v>187053</v>
      </c>
      <c r="AB134" s="7">
        <v>3272850.945938</v>
      </c>
      <c r="AC134" s="7">
        <v>0</v>
      </c>
      <c r="AD134" s="7">
        <v>62652</v>
      </c>
      <c r="AE134" s="7">
        <v>10132</v>
      </c>
      <c r="AF134" s="7">
        <v>0</v>
      </c>
      <c r="AG134" s="7">
        <v>418977.91000000003</v>
      </c>
      <c r="AH134" s="7">
        <v>0</v>
      </c>
      <c r="AI134" s="7">
        <v>121149</v>
      </c>
      <c r="AJ134" s="7">
        <v>612910.91</v>
      </c>
      <c r="AL134">
        <f t="shared" si="2"/>
        <v>1499725.945938</v>
      </c>
    </row>
    <row r="135" spans="1:38" x14ac:dyDescent="0.25">
      <c r="A135" s="7">
        <v>463</v>
      </c>
      <c r="B135" s="7">
        <v>1</v>
      </c>
      <c r="C135" t="s">
        <v>186</v>
      </c>
      <c r="D135" s="7">
        <v>786</v>
      </c>
      <c r="E135" s="7">
        <v>866.4</v>
      </c>
      <c r="F135" s="7">
        <v>865</v>
      </c>
      <c r="G135" s="7">
        <v>950.8</v>
      </c>
      <c r="H135" s="7">
        <v>6525340</v>
      </c>
      <c r="I135" s="7">
        <v>20468</v>
      </c>
      <c r="J135" s="7">
        <v>320477</v>
      </c>
      <c r="K135" s="7">
        <v>14144</v>
      </c>
      <c r="L135" s="7">
        <v>4957</v>
      </c>
      <c r="M135" s="7">
        <v>0</v>
      </c>
      <c r="N135" s="7">
        <v>162601.20941182942</v>
      </c>
      <c r="O135" s="7">
        <v>217003</v>
      </c>
      <c r="P135" s="7">
        <v>155805</v>
      </c>
      <c r="Q135" s="7">
        <v>12360</v>
      </c>
      <c r="R135" s="7">
        <v>0</v>
      </c>
      <c r="S135" s="7">
        <v>0</v>
      </c>
      <c r="T135" s="7">
        <v>0</v>
      </c>
      <c r="U135" s="7">
        <v>0</v>
      </c>
      <c r="V135" s="7">
        <v>0</v>
      </c>
      <c r="W135" s="7">
        <v>71795</v>
      </c>
      <c r="X135" s="7">
        <v>0</v>
      </c>
      <c r="Y135" s="7">
        <v>72652</v>
      </c>
      <c r="Z135" s="7">
        <v>62232</v>
      </c>
      <c r="AA135" s="7">
        <v>688379</v>
      </c>
      <c r="AB135" s="7">
        <v>8328213.2094118297</v>
      </c>
      <c r="AC135" s="7">
        <v>0</v>
      </c>
      <c r="AD135" s="7">
        <v>74056</v>
      </c>
      <c r="AE135" s="7">
        <v>144902</v>
      </c>
      <c r="AF135" s="7">
        <v>0</v>
      </c>
      <c r="AG135" s="7">
        <v>60058</v>
      </c>
      <c r="AH135" s="7">
        <v>0</v>
      </c>
      <c r="AI135" s="7">
        <v>528668</v>
      </c>
      <c r="AJ135" s="7">
        <v>807684</v>
      </c>
      <c r="AL135">
        <f t="shared" si="2"/>
        <v>1802873.2094118297</v>
      </c>
    </row>
    <row r="136" spans="1:38" x14ac:dyDescent="0.25">
      <c r="A136" s="7">
        <v>465</v>
      </c>
      <c r="B136" s="7">
        <v>1</v>
      </c>
      <c r="C136" t="s">
        <v>187</v>
      </c>
      <c r="D136" s="7">
        <v>1779</v>
      </c>
      <c r="E136" s="7">
        <v>1946.3999999999999</v>
      </c>
      <c r="F136" s="7">
        <v>1556</v>
      </c>
      <c r="G136" s="7">
        <v>1699.2</v>
      </c>
      <c r="H136" s="7">
        <v>11661610</v>
      </c>
      <c r="I136" s="7">
        <v>24562</v>
      </c>
      <c r="J136" s="7">
        <v>1186909</v>
      </c>
      <c r="K136" s="7">
        <v>16953</v>
      </c>
      <c r="L136" s="7">
        <v>0</v>
      </c>
      <c r="M136" s="7">
        <v>0</v>
      </c>
      <c r="N136" s="7">
        <v>281340</v>
      </c>
      <c r="O136" s="7">
        <v>397943</v>
      </c>
      <c r="P136" s="7">
        <v>224013.75</v>
      </c>
      <c r="Q136" s="7">
        <v>22090</v>
      </c>
      <c r="R136" s="7">
        <v>19167</v>
      </c>
      <c r="S136" s="7">
        <v>0</v>
      </c>
      <c r="T136" s="7">
        <v>0</v>
      </c>
      <c r="U136" s="7">
        <v>0</v>
      </c>
      <c r="V136" s="7">
        <v>0</v>
      </c>
      <c r="W136" s="7">
        <v>1240314</v>
      </c>
      <c r="X136" s="7">
        <v>0</v>
      </c>
      <c r="Y136" s="7">
        <v>6150</v>
      </c>
      <c r="Z136" s="7">
        <v>107573</v>
      </c>
      <c r="AA136" s="7">
        <v>1230221</v>
      </c>
      <c r="AB136" s="7">
        <v>16418845.75</v>
      </c>
      <c r="AC136" s="7">
        <v>0</v>
      </c>
      <c r="AD136" s="7">
        <v>171528</v>
      </c>
      <c r="AE136" s="7">
        <v>215455</v>
      </c>
      <c r="AF136" s="7">
        <v>18435</v>
      </c>
      <c r="AG136" s="7">
        <v>1134877</v>
      </c>
      <c r="AH136" s="7">
        <v>0</v>
      </c>
      <c r="AI136" s="7">
        <v>977078</v>
      </c>
      <c r="AJ136" s="7">
        <v>2517373</v>
      </c>
      <c r="AL136">
        <f t="shared" si="2"/>
        <v>4757235.75</v>
      </c>
    </row>
    <row r="137" spans="1:38" x14ac:dyDescent="0.25">
      <c r="A137" s="7">
        <v>466</v>
      </c>
      <c r="B137" s="7">
        <v>1</v>
      </c>
      <c r="C137" t="s">
        <v>613</v>
      </c>
      <c r="D137" s="7">
        <v>1975</v>
      </c>
      <c r="E137" s="7">
        <v>2169</v>
      </c>
      <c r="F137" s="7">
        <v>2120</v>
      </c>
      <c r="G137" s="7">
        <v>2324.7999999999997</v>
      </c>
      <c r="H137" s="7">
        <v>15955102</v>
      </c>
      <c r="I137" s="7">
        <v>121785</v>
      </c>
      <c r="J137" s="7">
        <v>739687</v>
      </c>
      <c r="K137" s="7">
        <v>14284</v>
      </c>
      <c r="L137" s="7">
        <v>0</v>
      </c>
      <c r="M137" s="7">
        <v>0</v>
      </c>
      <c r="N137" s="7">
        <v>357822.57641061518</v>
      </c>
      <c r="O137" s="7">
        <v>537400</v>
      </c>
      <c r="P137" s="7">
        <v>301577.5</v>
      </c>
      <c r="Q137" s="7">
        <v>30222</v>
      </c>
      <c r="R137" s="7">
        <v>46821</v>
      </c>
      <c r="S137" s="7">
        <v>0</v>
      </c>
      <c r="T137" s="7">
        <v>0</v>
      </c>
      <c r="U137" s="7">
        <v>0</v>
      </c>
      <c r="V137" s="7">
        <v>-8236</v>
      </c>
      <c r="W137" s="7">
        <v>1778449</v>
      </c>
      <c r="X137" s="7">
        <v>0</v>
      </c>
      <c r="Y137" s="7">
        <v>0</v>
      </c>
      <c r="Z137" s="7">
        <v>144016</v>
      </c>
      <c r="AA137" s="7">
        <v>1683155</v>
      </c>
      <c r="AB137" s="7">
        <v>21702085.076410614</v>
      </c>
      <c r="AC137" s="7">
        <v>0</v>
      </c>
      <c r="AD137" s="7">
        <v>149895</v>
      </c>
      <c r="AE137" s="7">
        <v>253352</v>
      </c>
      <c r="AF137" s="7">
        <v>39334</v>
      </c>
      <c r="AG137" s="7">
        <v>1517125</v>
      </c>
      <c r="AH137" s="7">
        <v>0</v>
      </c>
      <c r="AI137" s="7">
        <v>1167653</v>
      </c>
      <c r="AJ137" s="7">
        <v>3127359</v>
      </c>
      <c r="AL137">
        <f t="shared" si="2"/>
        <v>5746983.076410614</v>
      </c>
    </row>
    <row r="138" spans="1:38" x14ac:dyDescent="0.25">
      <c r="A138" s="7">
        <v>473</v>
      </c>
      <c r="B138" s="7">
        <v>1</v>
      </c>
      <c r="C138" t="s">
        <v>189</v>
      </c>
      <c r="D138" s="7">
        <v>308.60000000000002</v>
      </c>
      <c r="E138" s="7">
        <v>337.6</v>
      </c>
      <c r="F138" s="7">
        <v>416.6</v>
      </c>
      <c r="G138" s="7">
        <v>458.79999999999995</v>
      </c>
      <c r="H138" s="7">
        <v>3148744</v>
      </c>
      <c r="I138" s="7">
        <v>12281</v>
      </c>
      <c r="J138" s="7">
        <v>603846</v>
      </c>
      <c r="K138" s="7">
        <v>14085</v>
      </c>
      <c r="L138" s="7">
        <v>130305</v>
      </c>
      <c r="M138" s="7">
        <v>46832</v>
      </c>
      <c r="N138" s="7">
        <v>177072</v>
      </c>
      <c r="O138" s="7">
        <v>104234</v>
      </c>
      <c r="P138" s="7">
        <v>64548.75</v>
      </c>
      <c r="Q138" s="7">
        <v>5964</v>
      </c>
      <c r="R138" s="7">
        <v>16595</v>
      </c>
      <c r="S138" s="7">
        <v>0</v>
      </c>
      <c r="T138" s="7">
        <v>0</v>
      </c>
      <c r="U138" s="7">
        <v>0</v>
      </c>
      <c r="V138" s="7">
        <v>0</v>
      </c>
      <c r="W138" s="7">
        <v>239049</v>
      </c>
      <c r="X138" s="7">
        <v>0</v>
      </c>
      <c r="Y138" s="7">
        <v>0</v>
      </c>
      <c r="Z138" s="7">
        <v>32708</v>
      </c>
      <c r="AA138" s="7">
        <v>332171</v>
      </c>
      <c r="AB138" s="7">
        <v>4928434.75</v>
      </c>
      <c r="AC138" s="7">
        <v>0</v>
      </c>
      <c r="AD138" s="7">
        <v>70943</v>
      </c>
      <c r="AE138" s="7">
        <v>64548.75</v>
      </c>
      <c r="AF138" s="7">
        <v>16595</v>
      </c>
      <c r="AG138" s="7">
        <v>239049</v>
      </c>
      <c r="AH138" s="7">
        <v>0</v>
      </c>
      <c r="AI138" s="7">
        <v>332171</v>
      </c>
      <c r="AJ138" s="7">
        <v>723306.75</v>
      </c>
      <c r="AL138">
        <f t="shared" si="2"/>
        <v>1779690.75</v>
      </c>
    </row>
    <row r="139" spans="1:38" x14ac:dyDescent="0.25">
      <c r="A139" s="7">
        <v>477</v>
      </c>
      <c r="B139" s="7">
        <v>1</v>
      </c>
      <c r="C139" t="s">
        <v>190</v>
      </c>
      <c r="D139" s="7">
        <v>3474</v>
      </c>
      <c r="E139" s="7">
        <v>3794.9999999999995</v>
      </c>
      <c r="F139" s="7">
        <v>3212</v>
      </c>
      <c r="G139" s="7">
        <v>3508.0000000000005</v>
      </c>
      <c r="H139" s="7">
        <v>24075404</v>
      </c>
      <c r="I139" s="7">
        <v>0</v>
      </c>
      <c r="J139" s="7">
        <v>1720515</v>
      </c>
      <c r="K139" s="7">
        <v>14236</v>
      </c>
      <c r="L139" s="7">
        <v>0</v>
      </c>
      <c r="M139" s="7">
        <v>0</v>
      </c>
      <c r="N139" s="7">
        <v>451648.46651</v>
      </c>
      <c r="O139" s="7">
        <v>774973</v>
      </c>
      <c r="P139" s="7">
        <v>586567.5</v>
      </c>
      <c r="Q139" s="7">
        <v>45604</v>
      </c>
      <c r="R139" s="7">
        <v>21258</v>
      </c>
      <c r="S139" s="7">
        <v>0</v>
      </c>
      <c r="T139" s="7">
        <v>0</v>
      </c>
      <c r="U139" s="7">
        <v>0</v>
      </c>
      <c r="V139" s="7">
        <v>0</v>
      </c>
      <c r="W139" s="7">
        <v>0</v>
      </c>
      <c r="X139" s="7">
        <v>0</v>
      </c>
      <c r="Y139" s="7">
        <v>90718</v>
      </c>
      <c r="Z139" s="7">
        <v>239555</v>
      </c>
      <c r="AA139" s="7">
        <v>2539792</v>
      </c>
      <c r="AB139" s="7">
        <v>30560270.966510002</v>
      </c>
      <c r="AC139" s="7">
        <v>0</v>
      </c>
      <c r="AD139" s="7">
        <v>251502</v>
      </c>
      <c r="AE139" s="7">
        <v>586567.5</v>
      </c>
      <c r="AF139" s="7">
        <v>21258</v>
      </c>
      <c r="AG139" s="7">
        <v>0</v>
      </c>
      <c r="AH139" s="7">
        <v>0</v>
      </c>
      <c r="AI139" s="7">
        <v>2142732</v>
      </c>
      <c r="AJ139" s="7">
        <v>3002059.5</v>
      </c>
      <c r="AL139">
        <f t="shared" si="2"/>
        <v>6484866.9665100016</v>
      </c>
    </row>
    <row r="140" spans="1:38" x14ac:dyDescent="0.25">
      <c r="A140" s="7">
        <v>480</v>
      </c>
      <c r="B140" s="7">
        <v>1</v>
      </c>
      <c r="C140" t="s">
        <v>191</v>
      </c>
      <c r="D140" s="7">
        <v>713.4</v>
      </c>
      <c r="E140" s="7">
        <v>776.40000000000009</v>
      </c>
      <c r="F140" s="7">
        <v>639.4</v>
      </c>
      <c r="G140" s="7">
        <v>693.99999999999989</v>
      </c>
      <c r="H140" s="7">
        <v>4762922</v>
      </c>
      <c r="I140" s="7">
        <v>58334</v>
      </c>
      <c r="J140" s="7">
        <v>1331786</v>
      </c>
      <c r="K140" s="7">
        <v>14083</v>
      </c>
      <c r="L140" s="7">
        <v>104609</v>
      </c>
      <c r="M140" s="7">
        <v>242304</v>
      </c>
      <c r="N140" s="7">
        <v>248983.87940962499</v>
      </c>
      <c r="O140" s="7">
        <v>160028</v>
      </c>
      <c r="P140" s="7">
        <v>114668.75</v>
      </c>
      <c r="Q140" s="7">
        <v>9022</v>
      </c>
      <c r="R140" s="7">
        <v>32750</v>
      </c>
      <c r="S140" s="7">
        <v>0</v>
      </c>
      <c r="T140" s="7">
        <v>0</v>
      </c>
      <c r="U140" s="7">
        <v>0</v>
      </c>
      <c r="V140" s="7">
        <v>0</v>
      </c>
      <c r="W140" s="7">
        <v>0</v>
      </c>
      <c r="X140" s="7">
        <v>0</v>
      </c>
      <c r="Y140" s="7">
        <v>0</v>
      </c>
      <c r="Z140" s="7">
        <v>64566</v>
      </c>
      <c r="AA140" s="7">
        <v>502456</v>
      </c>
      <c r="AB140" s="7">
        <v>7646512.6294096252</v>
      </c>
      <c r="AC140" s="7">
        <v>0</v>
      </c>
      <c r="AD140" s="7">
        <v>97121</v>
      </c>
      <c r="AE140" s="7">
        <v>114668.75</v>
      </c>
      <c r="AF140" s="7">
        <v>32750</v>
      </c>
      <c r="AG140" s="7">
        <v>0</v>
      </c>
      <c r="AH140" s="7">
        <v>0</v>
      </c>
      <c r="AI140" s="7">
        <v>421087</v>
      </c>
      <c r="AJ140" s="7">
        <v>665626.75</v>
      </c>
      <c r="AL140">
        <f t="shared" si="2"/>
        <v>2883590.6294096252</v>
      </c>
    </row>
    <row r="141" spans="1:38" x14ac:dyDescent="0.25">
      <c r="A141" s="7">
        <v>482</v>
      </c>
      <c r="B141" s="7">
        <v>1</v>
      </c>
      <c r="C141" t="s">
        <v>192</v>
      </c>
      <c r="D141" s="7">
        <v>2473</v>
      </c>
      <c r="E141" s="7">
        <v>2712.2000000000003</v>
      </c>
      <c r="F141" s="7">
        <v>2308</v>
      </c>
      <c r="G141" s="7">
        <v>2533.1999999999998</v>
      </c>
      <c r="H141" s="7">
        <v>17385352</v>
      </c>
      <c r="I141" s="7">
        <v>36842</v>
      </c>
      <c r="J141" s="7">
        <v>2330565</v>
      </c>
      <c r="K141" s="7">
        <v>14298</v>
      </c>
      <c r="L141" s="7">
        <v>0</v>
      </c>
      <c r="M141" s="7">
        <v>0</v>
      </c>
      <c r="N141" s="7">
        <v>462222.84314228373</v>
      </c>
      <c r="O141" s="7">
        <v>602826</v>
      </c>
      <c r="P141" s="7">
        <v>392887.5</v>
      </c>
      <c r="Q141" s="7">
        <v>32932</v>
      </c>
      <c r="R141" s="7">
        <v>85344</v>
      </c>
      <c r="S141" s="7">
        <v>0</v>
      </c>
      <c r="T141" s="7">
        <v>0</v>
      </c>
      <c r="U141" s="7">
        <v>0</v>
      </c>
      <c r="V141" s="7">
        <v>-15099</v>
      </c>
      <c r="W141" s="7">
        <v>567715</v>
      </c>
      <c r="X141" s="7">
        <v>0</v>
      </c>
      <c r="Y141" s="7">
        <v>63426</v>
      </c>
      <c r="Z141" s="7">
        <v>178923</v>
      </c>
      <c r="AA141" s="7">
        <v>1834037</v>
      </c>
      <c r="AB141" s="7">
        <v>23972271.343142282</v>
      </c>
      <c r="AC141" s="7">
        <v>0</v>
      </c>
      <c r="AD141" s="7">
        <v>188237</v>
      </c>
      <c r="AE141" s="7">
        <v>364010</v>
      </c>
      <c r="AF141" s="7">
        <v>79071</v>
      </c>
      <c r="AG141" s="7">
        <v>473110</v>
      </c>
      <c r="AH141" s="7">
        <v>0</v>
      </c>
      <c r="AI141" s="7">
        <v>1403190</v>
      </c>
      <c r="AJ141" s="7">
        <v>2507618</v>
      </c>
      <c r="AL141">
        <f t="shared" si="2"/>
        <v>6586919.3431422822</v>
      </c>
    </row>
    <row r="142" spans="1:38" x14ac:dyDescent="0.25">
      <c r="A142" s="7">
        <v>484</v>
      </c>
      <c r="B142" s="7">
        <v>1</v>
      </c>
      <c r="C142" t="s">
        <v>193</v>
      </c>
      <c r="D142" s="7">
        <v>930</v>
      </c>
      <c r="E142" s="7">
        <v>1027.4000000000001</v>
      </c>
      <c r="F142" s="7">
        <v>1246</v>
      </c>
      <c r="G142" s="7">
        <v>1379</v>
      </c>
      <c r="H142" s="7">
        <v>9464077</v>
      </c>
      <c r="I142" s="7">
        <v>17398</v>
      </c>
      <c r="J142" s="7">
        <v>649146</v>
      </c>
      <c r="K142" s="7">
        <v>14096</v>
      </c>
      <c r="L142" s="7">
        <v>0</v>
      </c>
      <c r="M142" s="7">
        <v>0</v>
      </c>
      <c r="N142" s="7">
        <v>298278</v>
      </c>
      <c r="O142" s="7">
        <v>305668</v>
      </c>
      <c r="P142" s="7">
        <v>230982.5</v>
      </c>
      <c r="Q142" s="7">
        <v>17927</v>
      </c>
      <c r="R142" s="7">
        <v>0</v>
      </c>
      <c r="S142" s="7">
        <v>0</v>
      </c>
      <c r="T142" s="7">
        <v>0</v>
      </c>
      <c r="U142" s="7">
        <v>0</v>
      </c>
      <c r="V142" s="7">
        <v>-137</v>
      </c>
      <c r="W142" s="7">
        <v>0</v>
      </c>
      <c r="X142" s="7">
        <v>0</v>
      </c>
      <c r="Y142" s="7">
        <v>0</v>
      </c>
      <c r="Z142" s="7">
        <v>86135</v>
      </c>
      <c r="AA142" s="7">
        <v>998396</v>
      </c>
      <c r="AB142" s="7">
        <v>12081966.5</v>
      </c>
      <c r="AC142" s="7">
        <v>0</v>
      </c>
      <c r="AD142" s="7">
        <v>61771</v>
      </c>
      <c r="AE142" s="7">
        <v>161994</v>
      </c>
      <c r="AF142" s="7">
        <v>0</v>
      </c>
      <c r="AG142" s="7">
        <v>0</v>
      </c>
      <c r="AH142" s="7">
        <v>0</v>
      </c>
      <c r="AI142" s="7">
        <v>578213</v>
      </c>
      <c r="AJ142" s="7">
        <v>801978</v>
      </c>
      <c r="AL142">
        <f t="shared" si="2"/>
        <v>2617889.5</v>
      </c>
    </row>
    <row r="143" spans="1:38" x14ac:dyDescent="0.25">
      <c r="A143" s="7">
        <v>485</v>
      </c>
      <c r="B143" s="7">
        <v>1</v>
      </c>
      <c r="C143" t="s">
        <v>194</v>
      </c>
      <c r="D143" s="7">
        <v>758</v>
      </c>
      <c r="E143" s="7">
        <v>844.19999999999993</v>
      </c>
      <c r="F143" s="7">
        <v>966</v>
      </c>
      <c r="G143" s="7">
        <v>1060.8000000000002</v>
      </c>
      <c r="H143" s="7">
        <v>7280270</v>
      </c>
      <c r="I143" s="7">
        <v>0</v>
      </c>
      <c r="J143" s="7">
        <v>301200</v>
      </c>
      <c r="K143" s="7">
        <v>0</v>
      </c>
      <c r="L143" s="7">
        <v>0</v>
      </c>
      <c r="M143" s="7">
        <v>0</v>
      </c>
      <c r="N143" s="7">
        <v>180833</v>
      </c>
      <c r="O143" s="7">
        <v>230731</v>
      </c>
      <c r="P143" s="7">
        <v>176685</v>
      </c>
      <c r="Q143" s="7">
        <v>13790</v>
      </c>
      <c r="R143" s="7">
        <v>20749</v>
      </c>
      <c r="S143" s="7">
        <v>0</v>
      </c>
      <c r="T143" s="7">
        <v>0</v>
      </c>
      <c r="U143" s="7">
        <v>0</v>
      </c>
      <c r="V143" s="7">
        <v>0</v>
      </c>
      <c r="W143" s="7">
        <v>0</v>
      </c>
      <c r="X143" s="7">
        <v>0</v>
      </c>
      <c r="Y143" s="7">
        <v>1538</v>
      </c>
      <c r="Z143" s="7">
        <v>54224</v>
      </c>
      <c r="AA143" s="7">
        <v>768019</v>
      </c>
      <c r="AB143" s="7">
        <v>9028039</v>
      </c>
      <c r="AC143" s="7">
        <v>0</v>
      </c>
      <c r="AD143" s="7">
        <v>49818</v>
      </c>
      <c r="AE143" s="7">
        <v>138114</v>
      </c>
      <c r="AF143" s="7">
        <v>16219</v>
      </c>
      <c r="AG143" s="7">
        <v>0</v>
      </c>
      <c r="AH143" s="7">
        <v>0</v>
      </c>
      <c r="AI143" s="7">
        <v>495763</v>
      </c>
      <c r="AJ143" s="7">
        <v>699914</v>
      </c>
      <c r="AL143">
        <f t="shared" si="2"/>
        <v>1747769</v>
      </c>
    </row>
    <row r="144" spans="1:38" x14ac:dyDescent="0.25">
      <c r="A144" s="7">
        <v>486</v>
      </c>
      <c r="B144" s="7">
        <v>1</v>
      </c>
      <c r="C144" t="s">
        <v>195</v>
      </c>
      <c r="D144" s="7">
        <v>257</v>
      </c>
      <c r="E144" s="7">
        <v>284.39999999999998</v>
      </c>
      <c r="F144" s="7">
        <v>332</v>
      </c>
      <c r="G144" s="7">
        <v>363.60000000000008</v>
      </c>
      <c r="H144" s="7">
        <v>2495387</v>
      </c>
      <c r="I144" s="7">
        <v>0</v>
      </c>
      <c r="J144" s="7">
        <v>223069</v>
      </c>
      <c r="K144" s="7">
        <v>15596</v>
      </c>
      <c r="L144" s="7">
        <v>122882</v>
      </c>
      <c r="M144" s="7">
        <v>0</v>
      </c>
      <c r="N144" s="7">
        <v>96501</v>
      </c>
      <c r="O144" s="7">
        <v>82934</v>
      </c>
      <c r="P144" s="7">
        <v>52855</v>
      </c>
      <c r="Q144" s="7">
        <v>4727</v>
      </c>
      <c r="R144" s="7">
        <v>0</v>
      </c>
      <c r="S144" s="7">
        <v>0</v>
      </c>
      <c r="T144" s="7">
        <v>0</v>
      </c>
      <c r="U144" s="7">
        <v>0</v>
      </c>
      <c r="V144" s="7">
        <v>0</v>
      </c>
      <c r="W144" s="7">
        <v>167256</v>
      </c>
      <c r="X144" s="7">
        <v>0</v>
      </c>
      <c r="Y144" s="7">
        <v>50356</v>
      </c>
      <c r="Z144" s="7">
        <v>22360</v>
      </c>
      <c r="AA144" s="7">
        <v>263246</v>
      </c>
      <c r="AB144" s="7">
        <v>3597169</v>
      </c>
      <c r="AC144" s="7">
        <v>0</v>
      </c>
      <c r="AD144" s="7">
        <v>30751</v>
      </c>
      <c r="AE144" s="7">
        <v>52855</v>
      </c>
      <c r="AF144" s="7">
        <v>0</v>
      </c>
      <c r="AG144" s="7">
        <v>151857</v>
      </c>
      <c r="AH144" s="7">
        <v>0</v>
      </c>
      <c r="AI144" s="7">
        <v>217977</v>
      </c>
      <c r="AJ144" s="7">
        <v>453440</v>
      </c>
      <c r="AL144">
        <f t="shared" si="2"/>
        <v>1101782</v>
      </c>
    </row>
    <row r="145" spans="1:38" x14ac:dyDescent="0.25">
      <c r="A145" s="7">
        <v>487</v>
      </c>
      <c r="B145" s="7">
        <v>1</v>
      </c>
      <c r="C145" t="s">
        <v>196</v>
      </c>
      <c r="D145" s="7">
        <v>234</v>
      </c>
      <c r="E145" s="7">
        <v>255.2</v>
      </c>
      <c r="F145" s="7">
        <v>337</v>
      </c>
      <c r="G145" s="7">
        <v>369.40000000000003</v>
      </c>
      <c r="H145" s="7">
        <v>2535192</v>
      </c>
      <c r="I145" s="7">
        <v>0</v>
      </c>
      <c r="J145" s="7">
        <v>122950</v>
      </c>
      <c r="K145" s="7">
        <v>0</v>
      </c>
      <c r="L145" s="7">
        <v>123628</v>
      </c>
      <c r="M145" s="7">
        <v>0</v>
      </c>
      <c r="N145" s="7">
        <v>88049</v>
      </c>
      <c r="O145" s="7">
        <v>82082</v>
      </c>
      <c r="P145" s="7">
        <v>57931.25</v>
      </c>
      <c r="Q145" s="7">
        <v>4802</v>
      </c>
      <c r="R145" s="7">
        <v>5648</v>
      </c>
      <c r="S145" s="7">
        <v>0</v>
      </c>
      <c r="T145" s="7">
        <v>0</v>
      </c>
      <c r="U145" s="7">
        <v>0</v>
      </c>
      <c r="V145" s="7">
        <v>0</v>
      </c>
      <c r="W145" s="7">
        <v>76296</v>
      </c>
      <c r="X145" s="7">
        <v>0</v>
      </c>
      <c r="Y145" s="7">
        <v>11532</v>
      </c>
      <c r="Z145" s="7">
        <v>25432</v>
      </c>
      <c r="AA145" s="7">
        <v>267446</v>
      </c>
      <c r="AB145" s="7">
        <v>3400988.25</v>
      </c>
      <c r="AC145" s="7">
        <v>0</v>
      </c>
      <c r="AD145" s="7">
        <v>23631</v>
      </c>
      <c r="AE145" s="7">
        <v>57931.25</v>
      </c>
      <c r="AF145" s="7">
        <v>5648</v>
      </c>
      <c r="AG145" s="7">
        <v>59282.65</v>
      </c>
      <c r="AH145" s="7">
        <v>0</v>
      </c>
      <c r="AI145" s="7">
        <v>224028</v>
      </c>
      <c r="AJ145" s="7">
        <v>370520.9</v>
      </c>
      <c r="AL145">
        <f t="shared" si="2"/>
        <v>865796.25</v>
      </c>
    </row>
    <row r="146" spans="1:38" x14ac:dyDescent="0.25">
      <c r="A146" s="7">
        <v>492</v>
      </c>
      <c r="B146" s="7">
        <v>1</v>
      </c>
      <c r="C146" t="s">
        <v>197</v>
      </c>
      <c r="D146" s="7">
        <v>5203.46</v>
      </c>
      <c r="E146" s="7">
        <v>5679.26</v>
      </c>
      <c r="F146" s="7">
        <v>4988.46</v>
      </c>
      <c r="G146" s="7">
        <v>5441.4600000000009</v>
      </c>
      <c r="H146" s="7">
        <v>37344740</v>
      </c>
      <c r="I146" s="7">
        <v>417547</v>
      </c>
      <c r="J146" s="7">
        <v>8691006</v>
      </c>
      <c r="K146" s="7">
        <v>858600</v>
      </c>
      <c r="L146" s="7">
        <v>0</v>
      </c>
      <c r="M146" s="7">
        <v>0</v>
      </c>
      <c r="N146" s="7">
        <v>406561</v>
      </c>
      <c r="O146" s="7">
        <v>1277180</v>
      </c>
      <c r="P146" s="7">
        <v>766275.5</v>
      </c>
      <c r="Q146" s="7">
        <v>70739</v>
      </c>
      <c r="R146" s="7">
        <v>227181</v>
      </c>
      <c r="S146" s="7">
        <v>0</v>
      </c>
      <c r="T146" s="7">
        <v>0</v>
      </c>
      <c r="U146" s="7">
        <v>0</v>
      </c>
      <c r="V146" s="7">
        <v>-30197</v>
      </c>
      <c r="W146" s="7">
        <v>2789837</v>
      </c>
      <c r="X146" s="7">
        <v>0</v>
      </c>
      <c r="Y146" s="7">
        <v>44975</v>
      </c>
      <c r="Z146" s="7">
        <v>410965</v>
      </c>
      <c r="AA146" s="7">
        <v>3939617</v>
      </c>
      <c r="AB146" s="7">
        <v>57215026.5</v>
      </c>
      <c r="AC146" s="7">
        <v>0</v>
      </c>
      <c r="AD146" s="7">
        <v>238857</v>
      </c>
      <c r="AE146" s="7">
        <v>465408</v>
      </c>
      <c r="AF146" s="7">
        <v>137981</v>
      </c>
      <c r="AG146" s="7">
        <v>1654207</v>
      </c>
      <c r="AH146" s="7">
        <v>0</v>
      </c>
      <c r="AI146" s="7">
        <v>1975905</v>
      </c>
      <c r="AJ146" s="7">
        <v>4472358</v>
      </c>
      <c r="AL146">
        <f t="shared" si="2"/>
        <v>19870286.5</v>
      </c>
    </row>
    <row r="147" spans="1:38" x14ac:dyDescent="0.25">
      <c r="A147" s="7">
        <v>495</v>
      </c>
      <c r="B147" s="7">
        <v>1</v>
      </c>
      <c r="C147" t="s">
        <v>198</v>
      </c>
      <c r="D147" s="7">
        <v>372</v>
      </c>
      <c r="E147" s="7">
        <v>401.99999999999994</v>
      </c>
      <c r="F147" s="7">
        <v>453</v>
      </c>
      <c r="G147" s="7">
        <v>493.6</v>
      </c>
      <c r="H147" s="7">
        <v>3387577</v>
      </c>
      <c r="I147" s="7">
        <v>0</v>
      </c>
      <c r="J147" s="7">
        <v>184274</v>
      </c>
      <c r="K147" s="7">
        <v>0</v>
      </c>
      <c r="L147" s="7">
        <v>130455</v>
      </c>
      <c r="M147" s="7">
        <v>0</v>
      </c>
      <c r="N147" s="7">
        <v>109391</v>
      </c>
      <c r="O147" s="7">
        <v>101045</v>
      </c>
      <c r="P147" s="7">
        <v>64667.5</v>
      </c>
      <c r="Q147" s="7">
        <v>6417</v>
      </c>
      <c r="R147" s="7">
        <v>0</v>
      </c>
      <c r="S147" s="7">
        <v>0</v>
      </c>
      <c r="T147" s="7">
        <v>0</v>
      </c>
      <c r="U147" s="7">
        <v>0</v>
      </c>
      <c r="V147" s="7">
        <v>0</v>
      </c>
      <c r="W147" s="7">
        <v>374297</v>
      </c>
      <c r="X147" s="7">
        <v>0</v>
      </c>
      <c r="Y147" s="7">
        <v>8072</v>
      </c>
      <c r="Z147" s="7">
        <v>29730</v>
      </c>
      <c r="AA147" s="7">
        <v>357366</v>
      </c>
      <c r="AB147" s="7">
        <v>4753291.5</v>
      </c>
      <c r="AC147" s="7">
        <v>0</v>
      </c>
      <c r="AD147" s="7">
        <v>45130</v>
      </c>
      <c r="AE147" s="7">
        <v>50744</v>
      </c>
      <c r="AF147" s="7">
        <v>0</v>
      </c>
      <c r="AG147" s="7">
        <v>307497</v>
      </c>
      <c r="AH147" s="7">
        <v>0</v>
      </c>
      <c r="AI147" s="7">
        <v>231564</v>
      </c>
      <c r="AJ147" s="7">
        <v>634935</v>
      </c>
      <c r="AL147">
        <f t="shared" si="2"/>
        <v>1365714.5</v>
      </c>
    </row>
    <row r="148" spans="1:38" x14ac:dyDescent="0.25">
      <c r="A148" s="7">
        <v>497</v>
      </c>
      <c r="B148" s="7">
        <v>1</v>
      </c>
      <c r="C148" t="s">
        <v>199</v>
      </c>
      <c r="D148" s="7">
        <v>186.4</v>
      </c>
      <c r="E148" s="7">
        <v>203.99999999999997</v>
      </c>
      <c r="F148" s="7">
        <v>309.39999999999998</v>
      </c>
      <c r="G148" s="7">
        <v>338.99999999999994</v>
      </c>
      <c r="H148" s="7">
        <v>2326557</v>
      </c>
      <c r="I148" s="7">
        <v>0</v>
      </c>
      <c r="J148" s="7">
        <v>394331</v>
      </c>
      <c r="K148" s="7">
        <v>16577</v>
      </c>
      <c r="L148" s="7">
        <v>119294</v>
      </c>
      <c r="M148" s="7">
        <v>0</v>
      </c>
      <c r="N148" s="7">
        <v>89021</v>
      </c>
      <c r="O148" s="7">
        <v>73775</v>
      </c>
      <c r="P148" s="7">
        <v>40050</v>
      </c>
      <c r="Q148" s="7">
        <v>4407</v>
      </c>
      <c r="R148" s="7">
        <v>11224</v>
      </c>
      <c r="S148" s="7">
        <v>0</v>
      </c>
      <c r="T148" s="7">
        <v>0</v>
      </c>
      <c r="U148" s="7">
        <v>0</v>
      </c>
      <c r="V148" s="7">
        <v>0</v>
      </c>
      <c r="W148" s="7">
        <v>336532</v>
      </c>
      <c r="X148" s="7">
        <v>0</v>
      </c>
      <c r="Y148" s="7">
        <v>3844</v>
      </c>
      <c r="Z148" s="7">
        <v>20926</v>
      </c>
      <c r="AA148" s="7">
        <v>245436</v>
      </c>
      <c r="AB148" s="7">
        <v>3681974</v>
      </c>
      <c r="AC148" s="7">
        <v>0</v>
      </c>
      <c r="AD148" s="7">
        <v>25531</v>
      </c>
      <c r="AE148" s="7">
        <v>28983</v>
      </c>
      <c r="AF148" s="7">
        <v>8122</v>
      </c>
      <c r="AG148" s="7">
        <v>236204.26</v>
      </c>
      <c r="AH148" s="7">
        <v>0</v>
      </c>
      <c r="AI148" s="7">
        <v>146670</v>
      </c>
      <c r="AJ148" s="7">
        <v>445510.26</v>
      </c>
      <c r="AL148">
        <f t="shared" si="2"/>
        <v>1355417</v>
      </c>
    </row>
    <row r="149" spans="1:38" x14ac:dyDescent="0.25">
      <c r="A149" s="7">
        <v>499</v>
      </c>
      <c r="B149" s="7">
        <v>1</v>
      </c>
      <c r="C149" t="s">
        <v>200</v>
      </c>
      <c r="D149" s="7">
        <v>310</v>
      </c>
      <c r="E149" s="7">
        <v>342.59999999999997</v>
      </c>
      <c r="F149" s="7">
        <v>274</v>
      </c>
      <c r="G149" s="7">
        <v>300</v>
      </c>
      <c r="H149" s="7">
        <v>2058900</v>
      </c>
      <c r="I149" s="7">
        <v>0</v>
      </c>
      <c r="J149" s="7">
        <v>105179</v>
      </c>
      <c r="K149" s="7">
        <v>14153</v>
      </c>
      <c r="L149" s="7">
        <v>112200</v>
      </c>
      <c r="M149" s="7">
        <v>115701</v>
      </c>
      <c r="N149" s="7">
        <v>83300</v>
      </c>
      <c r="O149" s="7">
        <v>69951</v>
      </c>
      <c r="P149" s="7">
        <v>15000</v>
      </c>
      <c r="Q149" s="7">
        <v>3900</v>
      </c>
      <c r="R149" s="7">
        <v>0</v>
      </c>
      <c r="S149" s="7">
        <v>0</v>
      </c>
      <c r="T149" s="7">
        <v>0</v>
      </c>
      <c r="U149" s="7">
        <v>0</v>
      </c>
      <c r="V149" s="7">
        <v>0</v>
      </c>
      <c r="W149" s="7">
        <v>675594</v>
      </c>
      <c r="X149" s="7">
        <v>0</v>
      </c>
      <c r="Y149" s="7">
        <v>0</v>
      </c>
      <c r="Z149" s="7">
        <v>23851</v>
      </c>
      <c r="AA149" s="7">
        <v>217200</v>
      </c>
      <c r="AB149" s="7">
        <v>3494929</v>
      </c>
      <c r="AC149" s="7">
        <v>0</v>
      </c>
      <c r="AD149" s="7">
        <v>55619</v>
      </c>
      <c r="AE149" s="7">
        <v>10762</v>
      </c>
      <c r="AF149" s="7">
        <v>0</v>
      </c>
      <c r="AG149" s="7">
        <v>515777.58999999997</v>
      </c>
      <c r="AH149" s="7">
        <v>0</v>
      </c>
      <c r="AI149" s="7">
        <v>128685</v>
      </c>
      <c r="AJ149" s="7">
        <v>710843.59</v>
      </c>
      <c r="AL149">
        <f t="shared" si="2"/>
        <v>1436029</v>
      </c>
    </row>
    <row r="150" spans="1:38" x14ac:dyDescent="0.25">
      <c r="A150" s="7">
        <v>500</v>
      </c>
      <c r="B150" s="7">
        <v>1</v>
      </c>
      <c r="C150" t="s">
        <v>201</v>
      </c>
      <c r="D150" s="7">
        <v>458</v>
      </c>
      <c r="E150" s="7">
        <v>511.4</v>
      </c>
      <c r="F150" s="7">
        <v>439</v>
      </c>
      <c r="G150" s="7">
        <v>489.4</v>
      </c>
      <c r="H150" s="7">
        <v>3358752</v>
      </c>
      <c r="I150" s="7">
        <v>0</v>
      </c>
      <c r="J150" s="7">
        <v>192166</v>
      </c>
      <c r="K150" s="7">
        <v>14200</v>
      </c>
      <c r="L150" s="7">
        <v>130510</v>
      </c>
      <c r="M150" s="7">
        <v>0</v>
      </c>
      <c r="N150" s="7">
        <v>161657.54371150001</v>
      </c>
      <c r="O150" s="7">
        <v>109366</v>
      </c>
      <c r="P150" s="7">
        <v>43328.75</v>
      </c>
      <c r="Q150" s="7">
        <v>6362</v>
      </c>
      <c r="R150" s="7">
        <v>3641</v>
      </c>
      <c r="S150" s="7">
        <v>0</v>
      </c>
      <c r="T150" s="7">
        <v>0</v>
      </c>
      <c r="U150" s="7">
        <v>0</v>
      </c>
      <c r="V150" s="7">
        <v>0</v>
      </c>
      <c r="W150" s="7">
        <v>799533</v>
      </c>
      <c r="X150" s="7">
        <v>0</v>
      </c>
      <c r="Y150" s="7">
        <v>0</v>
      </c>
      <c r="Z150" s="7">
        <v>30408</v>
      </c>
      <c r="AA150" s="7">
        <v>354326</v>
      </c>
      <c r="AB150" s="7">
        <v>5204250.2937115002</v>
      </c>
      <c r="AC150" s="7">
        <v>0</v>
      </c>
      <c r="AD150" s="7">
        <v>88547</v>
      </c>
      <c r="AE150" s="7">
        <v>41578</v>
      </c>
      <c r="AF150" s="7">
        <v>3494</v>
      </c>
      <c r="AG150" s="7">
        <v>721491.23</v>
      </c>
      <c r="AH150" s="7">
        <v>0</v>
      </c>
      <c r="AI150" s="7">
        <v>280773</v>
      </c>
      <c r="AJ150" s="7">
        <v>1135883.23</v>
      </c>
      <c r="AL150">
        <f t="shared" si="2"/>
        <v>1845498.2937115002</v>
      </c>
    </row>
    <row r="151" spans="1:38" x14ac:dyDescent="0.25">
      <c r="A151" s="7">
        <v>505</v>
      </c>
      <c r="B151" s="7">
        <v>1</v>
      </c>
      <c r="C151" t="s">
        <v>202</v>
      </c>
      <c r="D151" s="7">
        <v>384</v>
      </c>
      <c r="E151" s="7">
        <v>418.40000000000003</v>
      </c>
      <c r="F151" s="7">
        <v>374</v>
      </c>
      <c r="G151" s="7">
        <v>410.40000000000009</v>
      </c>
      <c r="H151" s="7">
        <v>2816575</v>
      </c>
      <c r="I151" s="7">
        <v>0</v>
      </c>
      <c r="J151" s="7">
        <v>378849</v>
      </c>
      <c r="K151" s="7">
        <v>39928</v>
      </c>
      <c r="L151" s="7">
        <v>127815</v>
      </c>
      <c r="M151" s="7">
        <v>82177</v>
      </c>
      <c r="N151" s="7">
        <v>145551.14360968405</v>
      </c>
      <c r="O151" s="7">
        <v>99204</v>
      </c>
      <c r="P151" s="7">
        <v>20520</v>
      </c>
      <c r="Q151" s="7">
        <v>5335</v>
      </c>
      <c r="R151" s="7">
        <v>0</v>
      </c>
      <c r="S151" s="7">
        <v>0</v>
      </c>
      <c r="T151" s="7">
        <v>0</v>
      </c>
      <c r="U151" s="7">
        <v>0</v>
      </c>
      <c r="V151" s="7">
        <v>0</v>
      </c>
      <c r="W151" s="7">
        <v>943920</v>
      </c>
      <c r="X151" s="7">
        <v>0</v>
      </c>
      <c r="Y151" s="7">
        <v>0</v>
      </c>
      <c r="Z151" s="7">
        <v>28897</v>
      </c>
      <c r="AA151" s="7">
        <v>297130</v>
      </c>
      <c r="AB151" s="7">
        <v>4985901.143609684</v>
      </c>
      <c r="AC151" s="7">
        <v>0</v>
      </c>
      <c r="AD151" s="7">
        <v>91101</v>
      </c>
      <c r="AE151" s="7">
        <v>12916</v>
      </c>
      <c r="AF151" s="7">
        <v>0</v>
      </c>
      <c r="AG151" s="7">
        <v>862015</v>
      </c>
      <c r="AH151" s="7">
        <v>0</v>
      </c>
      <c r="AI151" s="7">
        <v>154438</v>
      </c>
      <c r="AJ151" s="7">
        <v>1120470</v>
      </c>
      <c r="AL151">
        <f t="shared" si="2"/>
        <v>2169326.143609684</v>
      </c>
    </row>
    <row r="152" spans="1:38" x14ac:dyDescent="0.25">
      <c r="A152" s="7">
        <v>507</v>
      </c>
      <c r="B152" s="7">
        <v>1</v>
      </c>
      <c r="C152" t="s">
        <v>203</v>
      </c>
      <c r="D152" s="7">
        <v>319</v>
      </c>
      <c r="E152" s="7">
        <v>353.8</v>
      </c>
      <c r="F152" s="7">
        <v>348</v>
      </c>
      <c r="G152" s="7">
        <v>383.2</v>
      </c>
      <c r="H152" s="7">
        <v>2629902</v>
      </c>
      <c r="I152" s="7">
        <v>0</v>
      </c>
      <c r="J152" s="7">
        <v>87167</v>
      </c>
      <c r="K152" s="7">
        <v>0</v>
      </c>
      <c r="L152" s="7">
        <v>125250</v>
      </c>
      <c r="M152" s="7">
        <v>0</v>
      </c>
      <c r="N152" s="7">
        <v>113460</v>
      </c>
      <c r="O152" s="7">
        <v>84067</v>
      </c>
      <c r="P152" s="7">
        <v>41360</v>
      </c>
      <c r="Q152" s="7">
        <v>4982</v>
      </c>
      <c r="R152" s="7">
        <v>3552</v>
      </c>
      <c r="S152" s="7">
        <v>0</v>
      </c>
      <c r="T152" s="7">
        <v>0</v>
      </c>
      <c r="U152" s="7">
        <v>0</v>
      </c>
      <c r="V152" s="7">
        <v>0</v>
      </c>
      <c r="W152" s="7">
        <v>470826</v>
      </c>
      <c r="X152" s="7">
        <v>0</v>
      </c>
      <c r="Y152" s="7">
        <v>0</v>
      </c>
      <c r="Z152" s="7">
        <v>24220</v>
      </c>
      <c r="AA152" s="7">
        <v>277437</v>
      </c>
      <c r="AB152" s="7">
        <v>3862223</v>
      </c>
      <c r="AC152" s="7">
        <v>0</v>
      </c>
      <c r="AD152" s="7">
        <v>64781</v>
      </c>
      <c r="AE152" s="7">
        <v>41360</v>
      </c>
      <c r="AF152" s="7">
        <v>3552</v>
      </c>
      <c r="AG152" s="7">
        <v>339334.44</v>
      </c>
      <c r="AH152" s="7">
        <v>0</v>
      </c>
      <c r="AI152" s="7">
        <v>244944</v>
      </c>
      <c r="AJ152" s="7">
        <v>693971.44</v>
      </c>
      <c r="AL152">
        <f t="shared" si="2"/>
        <v>1232321</v>
      </c>
    </row>
    <row r="153" spans="1:38" x14ac:dyDescent="0.25">
      <c r="A153" s="7">
        <v>508</v>
      </c>
      <c r="B153" s="7">
        <v>1</v>
      </c>
      <c r="C153" t="s">
        <v>204</v>
      </c>
      <c r="D153" s="7">
        <v>2065</v>
      </c>
      <c r="E153" s="7">
        <v>2271.7999999999997</v>
      </c>
      <c r="F153" s="7">
        <v>2048</v>
      </c>
      <c r="G153" s="7">
        <v>2253.1999999999998</v>
      </c>
      <c r="H153" s="7">
        <v>15463712</v>
      </c>
      <c r="I153" s="7">
        <v>194446</v>
      </c>
      <c r="J153" s="7">
        <v>1559071</v>
      </c>
      <c r="K153" s="7">
        <v>124253</v>
      </c>
      <c r="L153" s="7">
        <v>0</v>
      </c>
      <c r="M153" s="7">
        <v>0</v>
      </c>
      <c r="N153" s="7">
        <v>256529</v>
      </c>
      <c r="O153" s="7">
        <v>501894</v>
      </c>
      <c r="P153" s="7">
        <v>330227.5</v>
      </c>
      <c r="Q153" s="7">
        <v>29292</v>
      </c>
      <c r="R153" s="7">
        <v>56803</v>
      </c>
      <c r="S153" s="7">
        <v>0</v>
      </c>
      <c r="T153" s="7">
        <v>0</v>
      </c>
      <c r="U153" s="7">
        <v>0</v>
      </c>
      <c r="V153" s="7">
        <v>-6863</v>
      </c>
      <c r="W153" s="7">
        <v>923812</v>
      </c>
      <c r="X153" s="7">
        <v>0</v>
      </c>
      <c r="Y153" s="7">
        <v>70730</v>
      </c>
      <c r="Z153" s="7">
        <v>173117</v>
      </c>
      <c r="AA153" s="7">
        <v>1631317</v>
      </c>
      <c r="AB153" s="7">
        <v>21308340.5</v>
      </c>
      <c r="AC153" s="7">
        <v>0</v>
      </c>
      <c r="AD153" s="7">
        <v>157362</v>
      </c>
      <c r="AE153" s="7">
        <v>312504</v>
      </c>
      <c r="AF153" s="7">
        <v>53754</v>
      </c>
      <c r="AG153" s="7">
        <v>786344</v>
      </c>
      <c r="AH153" s="7">
        <v>0</v>
      </c>
      <c r="AI153" s="7">
        <v>1274805</v>
      </c>
      <c r="AJ153" s="7">
        <v>2584769</v>
      </c>
      <c r="AL153">
        <f t="shared" si="2"/>
        <v>5844628.5</v>
      </c>
    </row>
    <row r="154" spans="1:38" x14ac:dyDescent="0.25">
      <c r="A154" s="7">
        <v>511</v>
      </c>
      <c r="B154" s="7">
        <v>1</v>
      </c>
      <c r="C154" t="s">
        <v>205</v>
      </c>
      <c r="D154" s="7">
        <v>366</v>
      </c>
      <c r="E154" s="7">
        <v>400.59999999999997</v>
      </c>
      <c r="F154" s="7">
        <v>566</v>
      </c>
      <c r="G154" s="7">
        <v>620.00000000000011</v>
      </c>
      <c r="H154" s="7">
        <v>4255060</v>
      </c>
      <c r="I154" s="7">
        <v>0</v>
      </c>
      <c r="J154" s="7">
        <v>330175</v>
      </c>
      <c r="K154" s="7">
        <v>20024</v>
      </c>
      <c r="L154" s="7">
        <v>119453</v>
      </c>
      <c r="M154" s="7">
        <v>0</v>
      </c>
      <c r="N154" s="7">
        <v>194616</v>
      </c>
      <c r="O154" s="7">
        <v>141531</v>
      </c>
      <c r="P154" s="7">
        <v>73807.5</v>
      </c>
      <c r="Q154" s="7">
        <v>8060</v>
      </c>
      <c r="R154" s="7">
        <v>0</v>
      </c>
      <c r="S154" s="7">
        <v>0</v>
      </c>
      <c r="T154" s="7">
        <v>0</v>
      </c>
      <c r="U154" s="7">
        <v>0</v>
      </c>
      <c r="V154" s="7">
        <v>0</v>
      </c>
      <c r="W154" s="7">
        <v>624365</v>
      </c>
      <c r="X154" s="7">
        <v>0</v>
      </c>
      <c r="Y154" s="7">
        <v>5766</v>
      </c>
      <c r="Z154" s="7">
        <v>37042</v>
      </c>
      <c r="AA154" s="7">
        <v>448880</v>
      </c>
      <c r="AB154" s="7">
        <v>6258779.5</v>
      </c>
      <c r="AC154" s="7">
        <v>0</v>
      </c>
      <c r="AD154" s="7">
        <v>89411</v>
      </c>
      <c r="AE154" s="7">
        <v>62664</v>
      </c>
      <c r="AF154" s="7">
        <v>0</v>
      </c>
      <c r="AG154" s="7">
        <v>556964</v>
      </c>
      <c r="AH154" s="7">
        <v>0</v>
      </c>
      <c r="AI154" s="7">
        <v>314712</v>
      </c>
      <c r="AJ154" s="7">
        <v>1023751</v>
      </c>
      <c r="AL154">
        <f t="shared" si="2"/>
        <v>2003719.5</v>
      </c>
    </row>
    <row r="155" spans="1:38" x14ac:dyDescent="0.25">
      <c r="A155" s="7">
        <v>514</v>
      </c>
      <c r="B155" s="7">
        <v>1</v>
      </c>
      <c r="C155" t="s">
        <v>206</v>
      </c>
      <c r="D155" s="7">
        <v>132</v>
      </c>
      <c r="E155" s="7">
        <v>143.60000000000002</v>
      </c>
      <c r="F155" s="7">
        <v>136</v>
      </c>
      <c r="G155" s="7">
        <v>148.6</v>
      </c>
      <c r="H155" s="7">
        <v>1019842</v>
      </c>
      <c r="I155" s="7">
        <v>0</v>
      </c>
      <c r="J155" s="7">
        <v>107649</v>
      </c>
      <c r="K155" s="7">
        <v>14145</v>
      </c>
      <c r="L155" s="7">
        <v>68325</v>
      </c>
      <c r="M155" s="7">
        <v>0</v>
      </c>
      <c r="N155" s="7">
        <v>62145.471861100392</v>
      </c>
      <c r="O155" s="7">
        <v>35925</v>
      </c>
      <c r="P155" s="7">
        <v>7430</v>
      </c>
      <c r="Q155" s="7">
        <v>1932</v>
      </c>
      <c r="R155" s="7">
        <v>0</v>
      </c>
      <c r="S155" s="7">
        <v>0</v>
      </c>
      <c r="T155" s="7">
        <v>0</v>
      </c>
      <c r="U155" s="7">
        <v>0</v>
      </c>
      <c r="V155" s="7">
        <v>0</v>
      </c>
      <c r="W155" s="7">
        <v>308832</v>
      </c>
      <c r="X155" s="7">
        <v>0</v>
      </c>
      <c r="Y155" s="7">
        <v>769</v>
      </c>
      <c r="Z155" s="7">
        <v>11781</v>
      </c>
      <c r="AA155" s="7">
        <v>107586</v>
      </c>
      <c r="AB155" s="7">
        <v>1746361.4718611003</v>
      </c>
      <c r="AC155" s="7">
        <v>0</v>
      </c>
      <c r="AD155" s="7">
        <v>35925</v>
      </c>
      <c r="AE155" s="7">
        <v>4444</v>
      </c>
      <c r="AF155" s="7">
        <v>0</v>
      </c>
      <c r="AG155" s="7">
        <v>216887.12</v>
      </c>
      <c r="AH155" s="7">
        <v>0</v>
      </c>
      <c r="AI155" s="7">
        <v>53138</v>
      </c>
      <c r="AJ155" s="7">
        <v>310394.12</v>
      </c>
      <c r="AL155">
        <f t="shared" si="2"/>
        <v>726519.47186110029</v>
      </c>
    </row>
    <row r="156" spans="1:38" x14ac:dyDescent="0.25">
      <c r="A156" s="7">
        <v>518</v>
      </c>
      <c r="B156" s="7">
        <v>1</v>
      </c>
      <c r="C156" t="s">
        <v>207</v>
      </c>
      <c r="D156" s="7">
        <v>3721</v>
      </c>
      <c r="E156" s="7">
        <v>4063.6000000000004</v>
      </c>
      <c r="F156" s="7">
        <v>3345</v>
      </c>
      <c r="G156" s="7">
        <v>3689.8</v>
      </c>
      <c r="H156" s="7">
        <v>25323097</v>
      </c>
      <c r="I156" s="7">
        <v>401173</v>
      </c>
      <c r="J156" s="7">
        <v>6921456</v>
      </c>
      <c r="K156" s="7">
        <v>1273590</v>
      </c>
      <c r="L156" s="7">
        <v>0</v>
      </c>
      <c r="M156" s="7">
        <v>0</v>
      </c>
      <c r="N156" s="7">
        <v>466281</v>
      </c>
      <c r="O156" s="7">
        <v>824509</v>
      </c>
      <c r="P156" s="7">
        <v>529271.25</v>
      </c>
      <c r="Q156" s="7">
        <v>47967</v>
      </c>
      <c r="R156" s="7">
        <v>0</v>
      </c>
      <c r="S156" s="7">
        <v>0</v>
      </c>
      <c r="T156" s="7">
        <v>0</v>
      </c>
      <c r="U156" s="7">
        <v>0</v>
      </c>
      <c r="V156" s="7">
        <v>-6863</v>
      </c>
      <c r="W156" s="7">
        <v>1844900</v>
      </c>
      <c r="X156" s="7">
        <v>0</v>
      </c>
      <c r="Y156" s="7">
        <v>0</v>
      </c>
      <c r="Z156" s="7">
        <v>229281</v>
      </c>
      <c r="AA156" s="7">
        <v>2671415</v>
      </c>
      <c r="AB156" s="7">
        <v>40526077.25</v>
      </c>
      <c r="AC156" s="7">
        <v>0</v>
      </c>
      <c r="AD156" s="7">
        <v>226914</v>
      </c>
      <c r="AE156" s="7">
        <v>266712</v>
      </c>
      <c r="AF156" s="7">
        <v>0</v>
      </c>
      <c r="AG156" s="7">
        <v>900125</v>
      </c>
      <c r="AH156" s="7">
        <v>0</v>
      </c>
      <c r="AI156" s="7">
        <v>1111651</v>
      </c>
      <c r="AJ156" s="7">
        <v>2505402</v>
      </c>
      <c r="AL156">
        <f t="shared" si="2"/>
        <v>15202980.25</v>
      </c>
    </row>
    <row r="157" spans="1:38" x14ac:dyDescent="0.25">
      <c r="A157" s="7">
        <v>531</v>
      </c>
      <c r="B157" s="7">
        <v>1</v>
      </c>
      <c r="C157" t="s">
        <v>208</v>
      </c>
      <c r="D157" s="7">
        <v>1839</v>
      </c>
      <c r="E157" s="7">
        <v>2013</v>
      </c>
      <c r="F157" s="7">
        <v>2352</v>
      </c>
      <c r="G157" s="7">
        <v>2569</v>
      </c>
      <c r="H157" s="7">
        <v>17631047</v>
      </c>
      <c r="I157" s="7">
        <v>37866</v>
      </c>
      <c r="J157" s="7">
        <v>195298</v>
      </c>
      <c r="K157" s="7">
        <v>14194</v>
      </c>
      <c r="L157" s="7">
        <v>0</v>
      </c>
      <c r="M157" s="7">
        <v>0</v>
      </c>
      <c r="N157" s="7">
        <v>237764</v>
      </c>
      <c r="O157" s="7">
        <v>556085</v>
      </c>
      <c r="P157" s="7">
        <v>430146.25</v>
      </c>
      <c r="Q157" s="7">
        <v>33397</v>
      </c>
      <c r="R157" s="7">
        <v>3340</v>
      </c>
      <c r="S157" s="7">
        <v>0</v>
      </c>
      <c r="T157" s="7">
        <v>0</v>
      </c>
      <c r="U157" s="7">
        <v>0</v>
      </c>
      <c r="V157" s="7">
        <v>0</v>
      </c>
      <c r="W157" s="7">
        <v>0</v>
      </c>
      <c r="X157" s="7">
        <v>0</v>
      </c>
      <c r="Y157" s="7">
        <v>0</v>
      </c>
      <c r="Z157" s="7">
        <v>162690</v>
      </c>
      <c r="AA157" s="7">
        <v>1859956</v>
      </c>
      <c r="AB157" s="7">
        <v>21161783.25</v>
      </c>
      <c r="AC157" s="7">
        <v>0</v>
      </c>
      <c r="AD157" s="7">
        <v>135637</v>
      </c>
      <c r="AE157" s="7">
        <v>430146.25</v>
      </c>
      <c r="AF157" s="7">
        <v>3340</v>
      </c>
      <c r="AG157" s="7">
        <v>0</v>
      </c>
      <c r="AH157" s="7">
        <v>0</v>
      </c>
      <c r="AI157" s="7">
        <v>1547476</v>
      </c>
      <c r="AJ157" s="7">
        <v>2116599.25</v>
      </c>
      <c r="AL157">
        <f t="shared" si="2"/>
        <v>3530736.25</v>
      </c>
    </row>
    <row r="158" spans="1:38" x14ac:dyDescent="0.25">
      <c r="A158" s="7">
        <v>533</v>
      </c>
      <c r="B158" s="7">
        <v>1</v>
      </c>
      <c r="C158" t="s">
        <v>209</v>
      </c>
      <c r="D158" s="7">
        <v>846</v>
      </c>
      <c r="E158" s="7">
        <v>930.4</v>
      </c>
      <c r="F158" s="7">
        <v>1132</v>
      </c>
      <c r="G158" s="7">
        <v>1236.4000000000001</v>
      </c>
      <c r="H158" s="7">
        <v>8485413</v>
      </c>
      <c r="I158" s="7">
        <v>544449</v>
      </c>
      <c r="J158" s="7">
        <v>179816</v>
      </c>
      <c r="K158" s="7">
        <v>14205</v>
      </c>
      <c r="L158" s="7">
        <v>0</v>
      </c>
      <c r="M158" s="7">
        <v>0</v>
      </c>
      <c r="N158" s="7">
        <v>193494</v>
      </c>
      <c r="O158" s="7">
        <v>274949</v>
      </c>
      <c r="P158" s="7">
        <v>206365</v>
      </c>
      <c r="Q158" s="7">
        <v>16073</v>
      </c>
      <c r="R158" s="7">
        <v>15208</v>
      </c>
      <c r="S158" s="7">
        <v>0</v>
      </c>
      <c r="T158" s="7">
        <v>0</v>
      </c>
      <c r="U158" s="7">
        <v>0</v>
      </c>
      <c r="V158" s="7">
        <v>0</v>
      </c>
      <c r="W158" s="7">
        <v>0</v>
      </c>
      <c r="X158" s="7">
        <v>0</v>
      </c>
      <c r="Y158" s="7">
        <v>32674</v>
      </c>
      <c r="Z158" s="7">
        <v>90479</v>
      </c>
      <c r="AA158" s="7">
        <v>895154</v>
      </c>
      <c r="AB158" s="7">
        <v>10948279</v>
      </c>
      <c r="AC158" s="7">
        <v>0</v>
      </c>
      <c r="AD158" s="7">
        <v>67358</v>
      </c>
      <c r="AE158" s="7">
        <v>171237</v>
      </c>
      <c r="AF158" s="7">
        <v>12619</v>
      </c>
      <c r="AG158" s="7">
        <v>0</v>
      </c>
      <c r="AH158" s="7">
        <v>0</v>
      </c>
      <c r="AI158" s="7">
        <v>613371</v>
      </c>
      <c r="AJ158" s="7">
        <v>864585</v>
      </c>
      <c r="AL158">
        <f t="shared" si="2"/>
        <v>2462866</v>
      </c>
    </row>
    <row r="159" spans="1:38" x14ac:dyDescent="0.25">
      <c r="A159" s="7">
        <v>534</v>
      </c>
      <c r="B159" s="7">
        <v>1</v>
      </c>
      <c r="C159" t="s">
        <v>210</v>
      </c>
      <c r="D159" s="7">
        <v>1666</v>
      </c>
      <c r="E159" s="7">
        <v>1827</v>
      </c>
      <c r="F159" s="7">
        <v>2050</v>
      </c>
      <c r="G159" s="7">
        <v>2248.6000000000004</v>
      </c>
      <c r="H159" s="7">
        <v>15432142</v>
      </c>
      <c r="I159" s="7">
        <v>0</v>
      </c>
      <c r="J159" s="7">
        <v>474390</v>
      </c>
      <c r="K159" s="7">
        <v>14188</v>
      </c>
      <c r="L159" s="7">
        <v>0</v>
      </c>
      <c r="M159" s="7">
        <v>0</v>
      </c>
      <c r="N159" s="7">
        <v>302207</v>
      </c>
      <c r="O159" s="7">
        <v>507516</v>
      </c>
      <c r="P159" s="7">
        <v>349643.75</v>
      </c>
      <c r="Q159" s="7">
        <v>29232</v>
      </c>
      <c r="R159" s="7">
        <v>6993</v>
      </c>
      <c r="S159" s="7">
        <v>0</v>
      </c>
      <c r="T159" s="7">
        <v>0</v>
      </c>
      <c r="U159" s="7">
        <v>0</v>
      </c>
      <c r="V159" s="7">
        <v>0</v>
      </c>
      <c r="W159" s="7">
        <v>554078</v>
      </c>
      <c r="X159" s="7">
        <v>0</v>
      </c>
      <c r="Y159" s="7">
        <v>82262</v>
      </c>
      <c r="Z159" s="7">
        <v>140891</v>
      </c>
      <c r="AA159" s="7">
        <v>1627986</v>
      </c>
      <c r="AB159" s="7">
        <v>19521528.75</v>
      </c>
      <c r="AC159" s="7">
        <v>0</v>
      </c>
      <c r="AD159" s="7">
        <v>146408</v>
      </c>
      <c r="AE159" s="7">
        <v>330799</v>
      </c>
      <c r="AF159" s="7">
        <v>6616</v>
      </c>
      <c r="AG159" s="7">
        <v>471515</v>
      </c>
      <c r="AH159" s="7">
        <v>0</v>
      </c>
      <c r="AI159" s="7">
        <v>1271897</v>
      </c>
      <c r="AJ159" s="7">
        <v>2227235</v>
      </c>
      <c r="AL159">
        <f t="shared" si="2"/>
        <v>4089386.75</v>
      </c>
    </row>
    <row r="160" spans="1:38" x14ac:dyDescent="0.25">
      <c r="A160" s="7">
        <v>535</v>
      </c>
      <c r="B160" s="7">
        <v>1</v>
      </c>
      <c r="C160" t="s">
        <v>211</v>
      </c>
      <c r="D160" s="7">
        <v>18909</v>
      </c>
      <c r="E160" s="7">
        <v>20738.400000000001</v>
      </c>
      <c r="F160" s="7">
        <v>16900</v>
      </c>
      <c r="G160" s="7">
        <v>18537.8</v>
      </c>
      <c r="H160" s="7">
        <v>127224921</v>
      </c>
      <c r="I160" s="7">
        <v>728661</v>
      </c>
      <c r="J160" s="7">
        <v>13792318</v>
      </c>
      <c r="K160" s="7">
        <v>1297971</v>
      </c>
      <c r="L160" s="7">
        <v>0</v>
      </c>
      <c r="M160" s="7">
        <v>0</v>
      </c>
      <c r="N160" s="7">
        <v>785626.72310829058</v>
      </c>
      <c r="O160" s="7">
        <v>4300594</v>
      </c>
      <c r="P160" s="7">
        <v>2269700</v>
      </c>
      <c r="Q160" s="7">
        <v>240991</v>
      </c>
      <c r="R160" s="7">
        <v>480685</v>
      </c>
      <c r="S160" s="7">
        <v>0</v>
      </c>
      <c r="T160" s="7">
        <v>0</v>
      </c>
      <c r="U160" s="7">
        <v>0</v>
      </c>
      <c r="V160" s="7">
        <v>-8236</v>
      </c>
      <c r="W160" s="7">
        <v>16880891</v>
      </c>
      <c r="X160" s="7">
        <v>0</v>
      </c>
      <c r="Y160" s="7">
        <v>404389</v>
      </c>
      <c r="Z160" s="7">
        <v>1525620</v>
      </c>
      <c r="AA160" s="7">
        <v>13421367</v>
      </c>
      <c r="AB160" s="7">
        <v>183345498.72310829</v>
      </c>
      <c r="AC160" s="7">
        <v>0</v>
      </c>
      <c r="AD160" s="7">
        <v>2223488</v>
      </c>
      <c r="AE160" s="7">
        <v>2269700</v>
      </c>
      <c r="AF160" s="7">
        <v>480685</v>
      </c>
      <c r="AG160" s="7">
        <v>16859104.300000001</v>
      </c>
      <c r="AH160" s="7">
        <v>0</v>
      </c>
      <c r="AI160" s="7">
        <v>12986422</v>
      </c>
      <c r="AJ160" s="7">
        <v>34819399.299999997</v>
      </c>
      <c r="AL160">
        <f t="shared" si="2"/>
        <v>56120577.723108292</v>
      </c>
    </row>
    <row r="161" spans="1:38" x14ac:dyDescent="0.25">
      <c r="A161" s="7">
        <v>542</v>
      </c>
      <c r="B161" s="7">
        <v>1</v>
      </c>
      <c r="C161" t="s">
        <v>212</v>
      </c>
      <c r="D161" s="7">
        <v>417</v>
      </c>
      <c r="E161" s="7">
        <v>457.20000000000005</v>
      </c>
      <c r="F161" s="7">
        <v>405</v>
      </c>
      <c r="G161" s="7">
        <v>443.79999999999995</v>
      </c>
      <c r="H161" s="7">
        <v>3045799</v>
      </c>
      <c r="I161" s="7">
        <v>0</v>
      </c>
      <c r="J161" s="7">
        <v>233791</v>
      </c>
      <c r="K161" s="7">
        <v>14102</v>
      </c>
      <c r="L161" s="7">
        <v>129817</v>
      </c>
      <c r="M161" s="7">
        <v>0</v>
      </c>
      <c r="N161" s="7">
        <v>161740.60113166957</v>
      </c>
      <c r="O161" s="7">
        <v>99558</v>
      </c>
      <c r="P161" s="7">
        <v>65242.5</v>
      </c>
      <c r="Q161" s="7">
        <v>5769</v>
      </c>
      <c r="R161" s="7">
        <v>11490</v>
      </c>
      <c r="S161" s="7">
        <v>0</v>
      </c>
      <c r="T161" s="7">
        <v>0</v>
      </c>
      <c r="U161" s="7">
        <v>0</v>
      </c>
      <c r="V161" s="7">
        <v>0</v>
      </c>
      <c r="W161" s="7">
        <v>177520</v>
      </c>
      <c r="X161" s="7">
        <v>0</v>
      </c>
      <c r="Y161" s="7">
        <v>769</v>
      </c>
      <c r="Z161" s="7">
        <v>32935</v>
      </c>
      <c r="AA161" s="7">
        <v>321311</v>
      </c>
      <c r="AB161" s="7">
        <v>4299844.1011316702</v>
      </c>
      <c r="AC161" s="7">
        <v>0</v>
      </c>
      <c r="AD161" s="7">
        <v>99558</v>
      </c>
      <c r="AE161" s="7">
        <v>65242.5</v>
      </c>
      <c r="AF161" s="7">
        <v>11490</v>
      </c>
      <c r="AG161" s="7">
        <v>177520</v>
      </c>
      <c r="AH161" s="7">
        <v>0</v>
      </c>
      <c r="AI161" s="7">
        <v>321311</v>
      </c>
      <c r="AJ161" s="7">
        <v>675121.5</v>
      </c>
      <c r="AL161">
        <f t="shared" si="2"/>
        <v>1254045.1011316702</v>
      </c>
    </row>
    <row r="162" spans="1:38" x14ac:dyDescent="0.25">
      <c r="A162" s="7">
        <v>544</v>
      </c>
      <c r="B162" s="7">
        <v>1</v>
      </c>
      <c r="C162" t="s">
        <v>213</v>
      </c>
      <c r="D162" s="7">
        <v>2640</v>
      </c>
      <c r="E162" s="7">
        <v>2867.5</v>
      </c>
      <c r="F162" s="7">
        <v>2900</v>
      </c>
      <c r="G162" s="7">
        <v>3175</v>
      </c>
      <c r="H162" s="7">
        <v>21790025</v>
      </c>
      <c r="I162" s="7">
        <v>163744</v>
      </c>
      <c r="J162" s="7">
        <v>2363215</v>
      </c>
      <c r="K162" s="7">
        <v>21055</v>
      </c>
      <c r="L162" s="7">
        <v>0</v>
      </c>
      <c r="M162" s="7">
        <v>0</v>
      </c>
      <c r="N162" s="7">
        <v>518297</v>
      </c>
      <c r="O162" s="7">
        <v>729241</v>
      </c>
      <c r="P162" s="7">
        <v>529208.75</v>
      </c>
      <c r="Q162" s="7">
        <v>41275</v>
      </c>
      <c r="R162" s="7">
        <v>54102</v>
      </c>
      <c r="S162" s="7">
        <v>0</v>
      </c>
      <c r="T162" s="7">
        <v>0</v>
      </c>
      <c r="U162" s="7">
        <v>0</v>
      </c>
      <c r="V162" s="7">
        <v>-8236</v>
      </c>
      <c r="W162" s="7">
        <v>0</v>
      </c>
      <c r="X162" s="7">
        <v>0</v>
      </c>
      <c r="Y162" s="7">
        <v>138384</v>
      </c>
      <c r="Z162" s="7">
        <v>175124</v>
      </c>
      <c r="AA162" s="7">
        <v>2298700</v>
      </c>
      <c r="AB162" s="7">
        <v>28814134.75</v>
      </c>
      <c r="AC162" s="7">
        <v>0</v>
      </c>
      <c r="AD162" s="7">
        <v>268950</v>
      </c>
      <c r="AE162" s="7">
        <v>529208.75</v>
      </c>
      <c r="AF162" s="7">
        <v>54102</v>
      </c>
      <c r="AG162" s="7">
        <v>0</v>
      </c>
      <c r="AH162" s="7">
        <v>0</v>
      </c>
      <c r="AI162" s="7">
        <v>1972278</v>
      </c>
      <c r="AJ162" s="7">
        <v>2824538.75</v>
      </c>
      <c r="AL162">
        <f t="shared" si="2"/>
        <v>7024109.75</v>
      </c>
    </row>
    <row r="163" spans="1:38" x14ac:dyDescent="0.25">
      <c r="A163" s="7">
        <v>545</v>
      </c>
      <c r="B163" s="7">
        <v>1</v>
      </c>
      <c r="C163" t="s">
        <v>214</v>
      </c>
      <c r="D163" s="7">
        <v>369</v>
      </c>
      <c r="E163" s="7">
        <v>404.8</v>
      </c>
      <c r="F163" s="7">
        <v>338</v>
      </c>
      <c r="G163" s="7">
        <v>369.20000000000005</v>
      </c>
      <c r="H163" s="7">
        <v>2533820</v>
      </c>
      <c r="I163" s="7">
        <v>67544</v>
      </c>
      <c r="J163" s="7">
        <v>313248</v>
      </c>
      <c r="K163" s="7">
        <v>14106</v>
      </c>
      <c r="L163" s="7">
        <v>123603</v>
      </c>
      <c r="M163" s="7">
        <v>159937</v>
      </c>
      <c r="N163" s="7">
        <v>113732</v>
      </c>
      <c r="O163" s="7">
        <v>83998</v>
      </c>
      <c r="P163" s="7">
        <v>52342.5</v>
      </c>
      <c r="Q163" s="7">
        <v>4800</v>
      </c>
      <c r="R163" s="7">
        <v>0</v>
      </c>
      <c r="S163" s="7">
        <v>0</v>
      </c>
      <c r="T163" s="7">
        <v>0</v>
      </c>
      <c r="U163" s="7">
        <v>0</v>
      </c>
      <c r="V163" s="7">
        <v>0</v>
      </c>
      <c r="W163" s="7">
        <v>197393</v>
      </c>
      <c r="X163" s="7">
        <v>0</v>
      </c>
      <c r="Y163" s="7">
        <v>2691</v>
      </c>
      <c r="Z163" s="7">
        <v>28113</v>
      </c>
      <c r="AA163" s="7">
        <v>267301</v>
      </c>
      <c r="AB163" s="7">
        <v>3962628.5</v>
      </c>
      <c r="AC163" s="7">
        <v>0</v>
      </c>
      <c r="AD163" s="7">
        <v>60220</v>
      </c>
      <c r="AE163" s="7">
        <v>52342.5</v>
      </c>
      <c r="AF163" s="7">
        <v>0</v>
      </c>
      <c r="AG163" s="7">
        <v>197393</v>
      </c>
      <c r="AH163" s="7">
        <v>0</v>
      </c>
      <c r="AI163" s="7">
        <v>235836</v>
      </c>
      <c r="AJ163" s="7">
        <v>545791.5</v>
      </c>
      <c r="AL163">
        <f t="shared" si="2"/>
        <v>1428808.5</v>
      </c>
    </row>
    <row r="164" spans="1:38" x14ac:dyDescent="0.25">
      <c r="A164" s="7">
        <v>547</v>
      </c>
      <c r="B164" s="7">
        <v>1</v>
      </c>
      <c r="C164" t="s">
        <v>614</v>
      </c>
      <c r="D164" s="7">
        <v>421</v>
      </c>
      <c r="E164" s="7">
        <v>461.59999999999997</v>
      </c>
      <c r="F164" s="7">
        <v>493</v>
      </c>
      <c r="G164" s="7">
        <v>543.19999999999993</v>
      </c>
      <c r="H164" s="7">
        <v>3727982</v>
      </c>
      <c r="I164" s="7">
        <v>0</v>
      </c>
      <c r="J164" s="7">
        <v>200057</v>
      </c>
      <c r="K164" s="7">
        <v>0</v>
      </c>
      <c r="L164" s="7">
        <v>128297</v>
      </c>
      <c r="M164" s="7">
        <v>224628</v>
      </c>
      <c r="N164" s="7">
        <v>175182.32687936065</v>
      </c>
      <c r="O164" s="7">
        <v>126664</v>
      </c>
      <c r="P164" s="7">
        <v>81557.5</v>
      </c>
      <c r="Q164" s="7">
        <v>7062</v>
      </c>
      <c r="R164" s="7">
        <v>0</v>
      </c>
      <c r="S164" s="7">
        <v>0</v>
      </c>
      <c r="T164" s="7">
        <v>0</v>
      </c>
      <c r="U164" s="7">
        <v>0</v>
      </c>
      <c r="V164" s="7">
        <v>0</v>
      </c>
      <c r="W164" s="7">
        <v>195959</v>
      </c>
      <c r="X164" s="7">
        <v>0</v>
      </c>
      <c r="Y164" s="7">
        <v>61120</v>
      </c>
      <c r="Z164" s="7">
        <v>38970</v>
      </c>
      <c r="AA164" s="7">
        <v>393277</v>
      </c>
      <c r="AB164" s="7">
        <v>5360755.8268793607</v>
      </c>
      <c r="AC164" s="7">
        <v>0</v>
      </c>
      <c r="AD164" s="7">
        <v>53814</v>
      </c>
      <c r="AE164" s="7">
        <v>81557.5</v>
      </c>
      <c r="AF164" s="7">
        <v>0</v>
      </c>
      <c r="AG164" s="7">
        <v>180654</v>
      </c>
      <c r="AH164" s="7">
        <v>0</v>
      </c>
      <c r="AI164" s="7">
        <v>327114</v>
      </c>
      <c r="AJ164" s="7">
        <v>643139.5</v>
      </c>
      <c r="AL164">
        <f t="shared" si="2"/>
        <v>1632773.8268793607</v>
      </c>
    </row>
    <row r="165" spans="1:38" x14ac:dyDescent="0.25">
      <c r="A165" s="7">
        <v>548</v>
      </c>
      <c r="B165" s="7">
        <v>1</v>
      </c>
      <c r="C165" t="s">
        <v>615</v>
      </c>
      <c r="D165" s="7">
        <v>922.8</v>
      </c>
      <c r="E165" s="7">
        <v>1018.5999999999999</v>
      </c>
      <c r="F165" s="7">
        <v>853.8</v>
      </c>
      <c r="G165" s="7">
        <v>936</v>
      </c>
      <c r="H165" s="7">
        <v>6423768</v>
      </c>
      <c r="I165" s="7">
        <v>61404</v>
      </c>
      <c r="J165" s="7">
        <v>1020164</v>
      </c>
      <c r="K165" s="7">
        <v>171720</v>
      </c>
      <c r="L165" s="7">
        <v>12730</v>
      </c>
      <c r="M165" s="7">
        <v>0</v>
      </c>
      <c r="N165" s="7">
        <v>250501</v>
      </c>
      <c r="O165" s="7">
        <v>215917</v>
      </c>
      <c r="P165" s="7">
        <v>141320</v>
      </c>
      <c r="Q165" s="7">
        <v>12168</v>
      </c>
      <c r="R165" s="7">
        <v>26470</v>
      </c>
      <c r="S165" s="7">
        <v>0</v>
      </c>
      <c r="T165" s="7">
        <v>0</v>
      </c>
      <c r="U165" s="7">
        <v>0</v>
      </c>
      <c r="V165" s="7">
        <v>0</v>
      </c>
      <c r="W165" s="7">
        <v>294840</v>
      </c>
      <c r="X165" s="7">
        <v>0</v>
      </c>
      <c r="Y165" s="7">
        <v>16529</v>
      </c>
      <c r="Z165" s="7">
        <v>62784</v>
      </c>
      <c r="AA165" s="7">
        <v>677664</v>
      </c>
      <c r="AB165" s="7">
        <v>9387979</v>
      </c>
      <c r="AC165" s="7">
        <v>0</v>
      </c>
      <c r="AD165" s="7">
        <v>215917</v>
      </c>
      <c r="AE165" s="7">
        <v>141320</v>
      </c>
      <c r="AF165" s="7">
        <v>26470</v>
      </c>
      <c r="AG165" s="7">
        <v>294840</v>
      </c>
      <c r="AH165" s="7">
        <v>0</v>
      </c>
      <c r="AI165" s="7">
        <v>638196</v>
      </c>
      <c r="AJ165" s="7">
        <v>1316743</v>
      </c>
      <c r="AL165">
        <f t="shared" si="2"/>
        <v>2964211</v>
      </c>
    </row>
    <row r="166" spans="1:38" x14ac:dyDescent="0.25">
      <c r="A166" s="7">
        <v>549</v>
      </c>
      <c r="B166" s="7">
        <v>1</v>
      </c>
      <c r="C166" t="s">
        <v>217</v>
      </c>
      <c r="D166" s="7">
        <v>1289</v>
      </c>
      <c r="E166" s="7">
        <v>1410.2</v>
      </c>
      <c r="F166" s="7">
        <v>1631</v>
      </c>
      <c r="G166" s="7">
        <v>1799.1999999999998</v>
      </c>
      <c r="H166" s="7">
        <v>12347910</v>
      </c>
      <c r="I166" s="7">
        <v>67544</v>
      </c>
      <c r="J166" s="7">
        <v>1003116</v>
      </c>
      <c r="K166" s="7">
        <v>30349</v>
      </c>
      <c r="L166" s="7">
        <v>0</v>
      </c>
      <c r="M166" s="7">
        <v>0</v>
      </c>
      <c r="N166" s="7">
        <v>417874.05839400005</v>
      </c>
      <c r="O166" s="7">
        <v>368126</v>
      </c>
      <c r="P166" s="7">
        <v>297961.25</v>
      </c>
      <c r="Q166" s="7">
        <v>23390</v>
      </c>
      <c r="R166" s="7">
        <v>70763</v>
      </c>
      <c r="S166" s="7">
        <v>0</v>
      </c>
      <c r="T166" s="7">
        <v>0</v>
      </c>
      <c r="U166" s="7">
        <v>0</v>
      </c>
      <c r="V166" s="7">
        <v>0</v>
      </c>
      <c r="W166" s="7">
        <v>0</v>
      </c>
      <c r="X166" s="7">
        <v>0</v>
      </c>
      <c r="Y166" s="7">
        <v>0</v>
      </c>
      <c r="Z166" s="7">
        <v>117517</v>
      </c>
      <c r="AA166" s="7">
        <v>1302621</v>
      </c>
      <c r="AB166" s="7">
        <v>16047171.308394</v>
      </c>
      <c r="AC166" s="7">
        <v>0</v>
      </c>
      <c r="AD166" s="7">
        <v>253204</v>
      </c>
      <c r="AE166" s="7">
        <v>297961.25</v>
      </c>
      <c r="AF166" s="7">
        <v>70763</v>
      </c>
      <c r="AG166" s="7">
        <v>0</v>
      </c>
      <c r="AH166" s="7">
        <v>0</v>
      </c>
      <c r="AI166" s="7">
        <v>1302621</v>
      </c>
      <c r="AJ166" s="7">
        <v>1924549.25</v>
      </c>
      <c r="AL166">
        <f t="shared" si="2"/>
        <v>3699261.3083939999</v>
      </c>
    </row>
    <row r="167" spans="1:38" x14ac:dyDescent="0.25">
      <c r="A167" s="7">
        <v>550</v>
      </c>
      <c r="B167" s="7">
        <v>1</v>
      </c>
      <c r="C167" t="s">
        <v>218</v>
      </c>
      <c r="D167" s="7">
        <v>256</v>
      </c>
      <c r="E167" s="7">
        <v>279.60000000000002</v>
      </c>
      <c r="F167" s="7">
        <v>565</v>
      </c>
      <c r="G167" s="7">
        <v>619.4</v>
      </c>
      <c r="H167" s="7">
        <v>4250942</v>
      </c>
      <c r="I167" s="7">
        <v>0</v>
      </c>
      <c r="J167" s="7">
        <v>424090</v>
      </c>
      <c r="K167" s="7">
        <v>14179</v>
      </c>
      <c r="L167" s="7">
        <v>119548</v>
      </c>
      <c r="M167" s="7">
        <v>0</v>
      </c>
      <c r="N167" s="7">
        <v>194330</v>
      </c>
      <c r="O167" s="7">
        <v>137856</v>
      </c>
      <c r="P167" s="7">
        <v>104930</v>
      </c>
      <c r="Q167" s="7">
        <v>8052</v>
      </c>
      <c r="R167" s="7">
        <v>0</v>
      </c>
      <c r="S167" s="7">
        <v>0</v>
      </c>
      <c r="T167" s="7">
        <v>0</v>
      </c>
      <c r="U167" s="7">
        <v>0</v>
      </c>
      <c r="V167" s="7">
        <v>0</v>
      </c>
      <c r="W167" s="7">
        <v>0</v>
      </c>
      <c r="X167" s="7">
        <v>0</v>
      </c>
      <c r="Y167" s="7">
        <v>0</v>
      </c>
      <c r="Z167" s="7">
        <v>45466</v>
      </c>
      <c r="AA167" s="7">
        <v>161286</v>
      </c>
      <c r="AB167" s="7">
        <v>5460679</v>
      </c>
      <c r="AC167" s="7">
        <v>0</v>
      </c>
      <c r="AD167" s="7">
        <v>40870</v>
      </c>
      <c r="AE167" s="7">
        <v>104930</v>
      </c>
      <c r="AF167" s="7">
        <v>0</v>
      </c>
      <c r="AG167" s="7">
        <v>-99745.892539213557</v>
      </c>
      <c r="AH167" s="7">
        <v>0</v>
      </c>
      <c r="AI167" s="7">
        <v>148535</v>
      </c>
      <c r="AJ167" s="7">
        <v>194589.10746078644</v>
      </c>
      <c r="AL167">
        <f t="shared" si="2"/>
        <v>1209737</v>
      </c>
    </row>
    <row r="168" spans="1:38" x14ac:dyDescent="0.25">
      <c r="A168" s="7">
        <v>553</v>
      </c>
      <c r="B168" s="7">
        <v>1</v>
      </c>
      <c r="C168" t="s">
        <v>616</v>
      </c>
      <c r="D168" s="7">
        <v>565</v>
      </c>
      <c r="E168" s="7">
        <v>610.59999999999991</v>
      </c>
      <c r="F168" s="7">
        <v>799</v>
      </c>
      <c r="G168" s="7">
        <v>866.19999999999993</v>
      </c>
      <c r="H168" s="7">
        <v>5944731</v>
      </c>
      <c r="I168" s="7">
        <v>0</v>
      </c>
      <c r="J168" s="7">
        <v>683242</v>
      </c>
      <c r="K168" s="7">
        <v>0</v>
      </c>
      <c r="L168" s="7">
        <v>46041</v>
      </c>
      <c r="M168" s="7">
        <v>0</v>
      </c>
      <c r="N168" s="7">
        <v>220450</v>
      </c>
      <c r="O168" s="7">
        <v>194541</v>
      </c>
      <c r="P168" s="7">
        <v>145088.75</v>
      </c>
      <c r="Q168" s="7">
        <v>11261</v>
      </c>
      <c r="R168" s="7">
        <v>0</v>
      </c>
      <c r="S168" s="7">
        <v>0</v>
      </c>
      <c r="T168" s="7">
        <v>0</v>
      </c>
      <c r="U168" s="7">
        <v>0</v>
      </c>
      <c r="V168" s="7">
        <v>0</v>
      </c>
      <c r="W168" s="7">
        <v>0</v>
      </c>
      <c r="X168" s="7">
        <v>0</v>
      </c>
      <c r="Y168" s="7">
        <v>0</v>
      </c>
      <c r="Z168" s="7">
        <v>48109</v>
      </c>
      <c r="AA168" s="7">
        <v>627129</v>
      </c>
      <c r="AB168" s="7">
        <v>7920592.75</v>
      </c>
      <c r="AC168" s="7">
        <v>0</v>
      </c>
      <c r="AD168" s="7">
        <v>43468</v>
      </c>
      <c r="AE168" s="7">
        <v>112099</v>
      </c>
      <c r="AF168" s="7">
        <v>0</v>
      </c>
      <c r="AG168" s="7">
        <v>0</v>
      </c>
      <c r="AH168" s="7">
        <v>0</v>
      </c>
      <c r="AI168" s="7">
        <v>400119</v>
      </c>
      <c r="AJ168" s="7">
        <v>555686</v>
      </c>
      <c r="AL168">
        <f t="shared" si="2"/>
        <v>1975861.75</v>
      </c>
    </row>
    <row r="169" spans="1:38" x14ac:dyDescent="0.25">
      <c r="A169" s="7">
        <v>561</v>
      </c>
      <c r="B169" s="7">
        <v>1</v>
      </c>
      <c r="C169" t="s">
        <v>220</v>
      </c>
      <c r="D169" s="7">
        <v>132</v>
      </c>
      <c r="E169" s="7">
        <v>145.79999999999998</v>
      </c>
      <c r="F169" s="7">
        <v>245</v>
      </c>
      <c r="G169" s="7">
        <v>268.2</v>
      </c>
      <c r="H169" s="7">
        <v>1840657</v>
      </c>
      <c r="I169" s="7">
        <v>0</v>
      </c>
      <c r="J169" s="7">
        <v>219334</v>
      </c>
      <c r="K169" s="7">
        <v>0</v>
      </c>
      <c r="L169" s="7">
        <v>105140</v>
      </c>
      <c r="M169" s="7">
        <v>414977</v>
      </c>
      <c r="N169" s="7">
        <v>164649.09181778959</v>
      </c>
      <c r="O169" s="7">
        <v>64164</v>
      </c>
      <c r="P169" s="7">
        <v>23921.25</v>
      </c>
      <c r="Q169" s="7">
        <v>3487</v>
      </c>
      <c r="R169" s="7">
        <v>0</v>
      </c>
      <c r="S169" s="7">
        <v>0</v>
      </c>
      <c r="T169" s="7">
        <v>0</v>
      </c>
      <c r="U169" s="7">
        <v>0</v>
      </c>
      <c r="V169" s="7">
        <v>0</v>
      </c>
      <c r="W169" s="7">
        <v>436477</v>
      </c>
      <c r="X169" s="7">
        <v>0</v>
      </c>
      <c r="Y169" s="7">
        <v>0</v>
      </c>
      <c r="Z169" s="7">
        <v>17971</v>
      </c>
      <c r="AA169" s="7">
        <v>194177</v>
      </c>
      <c r="AB169" s="7">
        <v>3484954.3418177897</v>
      </c>
      <c r="AC169" s="7">
        <v>0</v>
      </c>
      <c r="AD169" s="7">
        <v>25095</v>
      </c>
      <c r="AE169" s="7">
        <v>12359</v>
      </c>
      <c r="AF169" s="7">
        <v>0</v>
      </c>
      <c r="AG169" s="7">
        <v>336885.77048676816</v>
      </c>
      <c r="AH169" s="7">
        <v>0</v>
      </c>
      <c r="AI169" s="7">
        <v>82847</v>
      </c>
      <c r="AJ169" s="7">
        <v>457186.77048676816</v>
      </c>
      <c r="AL169">
        <f t="shared" si="2"/>
        <v>1644297.3418177897</v>
      </c>
    </row>
    <row r="170" spans="1:38" x14ac:dyDescent="0.25">
      <c r="A170" s="7">
        <v>564</v>
      </c>
      <c r="B170" s="7">
        <v>1</v>
      </c>
      <c r="C170" t="s">
        <v>221</v>
      </c>
      <c r="D170" s="7">
        <v>1936</v>
      </c>
      <c r="E170" s="7">
        <v>2120</v>
      </c>
      <c r="F170" s="7">
        <v>1777</v>
      </c>
      <c r="G170" s="7">
        <v>1952.8</v>
      </c>
      <c r="H170" s="7">
        <v>13402066</v>
      </c>
      <c r="I170" s="7">
        <v>72661</v>
      </c>
      <c r="J170" s="7">
        <v>911913</v>
      </c>
      <c r="K170" s="7">
        <v>14579</v>
      </c>
      <c r="L170" s="7">
        <v>0</v>
      </c>
      <c r="M170" s="7">
        <v>0</v>
      </c>
      <c r="N170" s="7">
        <v>413130</v>
      </c>
      <c r="O170" s="7">
        <v>451506</v>
      </c>
      <c r="P170" s="7">
        <v>324022.5</v>
      </c>
      <c r="Q170" s="7">
        <v>25386</v>
      </c>
      <c r="R170" s="7">
        <v>63837</v>
      </c>
      <c r="S170" s="7">
        <v>0</v>
      </c>
      <c r="T170" s="7">
        <v>0</v>
      </c>
      <c r="U170" s="7">
        <v>0</v>
      </c>
      <c r="V170" s="7">
        <v>0</v>
      </c>
      <c r="W170" s="7">
        <v>0</v>
      </c>
      <c r="X170" s="7">
        <v>0</v>
      </c>
      <c r="Y170" s="7">
        <v>94178</v>
      </c>
      <c r="Z170" s="7">
        <v>126094</v>
      </c>
      <c r="AA170" s="7">
        <v>1413827</v>
      </c>
      <c r="AB170" s="7">
        <v>17313199.5</v>
      </c>
      <c r="AC170" s="7">
        <v>0</v>
      </c>
      <c r="AD170" s="7">
        <v>161194</v>
      </c>
      <c r="AE170" s="7">
        <v>295206</v>
      </c>
      <c r="AF170" s="7">
        <v>58160</v>
      </c>
      <c r="AG170" s="7">
        <v>0</v>
      </c>
      <c r="AH170" s="7">
        <v>0</v>
      </c>
      <c r="AI170" s="7">
        <v>1063678</v>
      </c>
      <c r="AJ170" s="7">
        <v>1578238</v>
      </c>
      <c r="AL170">
        <f t="shared" si="2"/>
        <v>3911133.5</v>
      </c>
    </row>
    <row r="171" spans="1:38" x14ac:dyDescent="0.25">
      <c r="A171" s="7">
        <v>577</v>
      </c>
      <c r="B171" s="7">
        <v>1</v>
      </c>
      <c r="C171" t="s">
        <v>222</v>
      </c>
      <c r="D171" s="7">
        <v>465</v>
      </c>
      <c r="E171" s="7">
        <v>510.59999999999997</v>
      </c>
      <c r="F171" s="7">
        <v>402</v>
      </c>
      <c r="G171" s="7">
        <v>440.8</v>
      </c>
      <c r="H171" s="7">
        <v>3025210</v>
      </c>
      <c r="I171" s="7">
        <v>0</v>
      </c>
      <c r="J171" s="7">
        <v>283851</v>
      </c>
      <c r="K171" s="7">
        <v>14102</v>
      </c>
      <c r="L171" s="7">
        <v>129689</v>
      </c>
      <c r="M171" s="7">
        <v>201015</v>
      </c>
      <c r="N171" s="7">
        <v>138255</v>
      </c>
      <c r="O171" s="7">
        <v>98875</v>
      </c>
      <c r="P171" s="7">
        <v>72743.75</v>
      </c>
      <c r="Q171" s="7">
        <v>5730</v>
      </c>
      <c r="R171" s="7">
        <v>22653</v>
      </c>
      <c r="S171" s="7">
        <v>0</v>
      </c>
      <c r="T171" s="7">
        <v>0</v>
      </c>
      <c r="U171" s="7">
        <v>0</v>
      </c>
      <c r="V171" s="7">
        <v>0</v>
      </c>
      <c r="W171" s="7">
        <v>0</v>
      </c>
      <c r="X171" s="7">
        <v>0</v>
      </c>
      <c r="Y171" s="7">
        <v>6535</v>
      </c>
      <c r="Z171" s="7">
        <v>33041</v>
      </c>
      <c r="AA171" s="7">
        <v>319139</v>
      </c>
      <c r="AB171" s="7">
        <v>4350838.75</v>
      </c>
      <c r="AC171" s="7">
        <v>0</v>
      </c>
      <c r="AD171" s="7">
        <v>47017</v>
      </c>
      <c r="AE171" s="7">
        <v>71075</v>
      </c>
      <c r="AF171" s="7">
        <v>22133</v>
      </c>
      <c r="AG171" s="7">
        <v>0</v>
      </c>
      <c r="AH171" s="7">
        <v>0</v>
      </c>
      <c r="AI171" s="7">
        <v>257492</v>
      </c>
      <c r="AJ171" s="7">
        <v>397717</v>
      </c>
      <c r="AL171">
        <f t="shared" si="2"/>
        <v>1325628.75</v>
      </c>
    </row>
    <row r="172" spans="1:38" x14ac:dyDescent="0.25">
      <c r="A172" s="7">
        <v>578</v>
      </c>
      <c r="B172" s="7">
        <v>1</v>
      </c>
      <c r="C172" t="s">
        <v>223</v>
      </c>
      <c r="D172" s="7">
        <v>1516</v>
      </c>
      <c r="E172" s="7">
        <v>1661.7999999999997</v>
      </c>
      <c r="F172" s="7">
        <v>1520</v>
      </c>
      <c r="G172" s="7">
        <v>1663.6000000000001</v>
      </c>
      <c r="H172" s="7">
        <v>11417287</v>
      </c>
      <c r="I172" s="7">
        <v>55264</v>
      </c>
      <c r="J172" s="7">
        <v>1121910</v>
      </c>
      <c r="K172" s="7">
        <v>14093</v>
      </c>
      <c r="L172" s="7">
        <v>0</v>
      </c>
      <c r="M172" s="7">
        <v>0</v>
      </c>
      <c r="N172" s="7">
        <v>282312</v>
      </c>
      <c r="O172" s="7">
        <v>379692</v>
      </c>
      <c r="P172" s="7">
        <v>266290</v>
      </c>
      <c r="Q172" s="7">
        <v>21627</v>
      </c>
      <c r="R172" s="7">
        <v>0</v>
      </c>
      <c r="S172" s="7">
        <v>0</v>
      </c>
      <c r="T172" s="7">
        <v>0</v>
      </c>
      <c r="U172" s="7">
        <v>0</v>
      </c>
      <c r="V172" s="7">
        <v>0</v>
      </c>
      <c r="W172" s="7">
        <v>256943</v>
      </c>
      <c r="X172" s="7">
        <v>0</v>
      </c>
      <c r="Y172" s="7">
        <v>40746</v>
      </c>
      <c r="Z172" s="7">
        <v>115753</v>
      </c>
      <c r="AA172" s="7">
        <v>1204446</v>
      </c>
      <c r="AB172" s="7">
        <v>15176363</v>
      </c>
      <c r="AC172" s="7">
        <v>0</v>
      </c>
      <c r="AD172" s="7">
        <v>134268</v>
      </c>
      <c r="AE172" s="7">
        <v>266290</v>
      </c>
      <c r="AF172" s="7">
        <v>0</v>
      </c>
      <c r="AG172" s="7">
        <v>252625</v>
      </c>
      <c r="AH172" s="7">
        <v>0</v>
      </c>
      <c r="AI172" s="7">
        <v>1021529</v>
      </c>
      <c r="AJ172" s="7">
        <v>1674712</v>
      </c>
      <c r="AL172">
        <f t="shared" si="2"/>
        <v>3759076</v>
      </c>
    </row>
    <row r="173" spans="1:38" x14ac:dyDescent="0.25">
      <c r="A173" s="7">
        <v>581</v>
      </c>
      <c r="B173" s="7">
        <v>1</v>
      </c>
      <c r="C173" t="s">
        <v>224</v>
      </c>
      <c r="D173" s="7">
        <v>236</v>
      </c>
      <c r="E173" s="7">
        <v>257.8</v>
      </c>
      <c r="F173" s="7">
        <v>400</v>
      </c>
      <c r="G173" s="7">
        <v>435.8</v>
      </c>
      <c r="H173" s="7">
        <v>2990895</v>
      </c>
      <c r="I173" s="7">
        <v>0</v>
      </c>
      <c r="J173" s="7">
        <v>391259</v>
      </c>
      <c r="K173" s="7">
        <v>29216</v>
      </c>
      <c r="L173" s="7">
        <v>129453</v>
      </c>
      <c r="M173" s="7">
        <v>138770</v>
      </c>
      <c r="N173" s="7">
        <v>153471</v>
      </c>
      <c r="O173" s="7">
        <v>102964</v>
      </c>
      <c r="P173" s="7">
        <v>63205</v>
      </c>
      <c r="Q173" s="7">
        <v>5665</v>
      </c>
      <c r="R173" s="7">
        <v>7635</v>
      </c>
      <c r="S173" s="7">
        <v>0</v>
      </c>
      <c r="T173" s="7">
        <v>0</v>
      </c>
      <c r="U173" s="7">
        <v>0</v>
      </c>
      <c r="V173" s="7">
        <v>-8236</v>
      </c>
      <c r="W173" s="7">
        <v>195857</v>
      </c>
      <c r="X173" s="7">
        <v>0</v>
      </c>
      <c r="Y173" s="7">
        <v>0</v>
      </c>
      <c r="Z173" s="7">
        <v>35024</v>
      </c>
      <c r="AA173" s="7">
        <v>315519</v>
      </c>
      <c r="AB173" s="7">
        <v>4550697</v>
      </c>
      <c r="AC173" s="7">
        <v>0</v>
      </c>
      <c r="AD173" s="7">
        <v>58697</v>
      </c>
      <c r="AE173" s="7">
        <v>63205</v>
      </c>
      <c r="AF173" s="7">
        <v>7635</v>
      </c>
      <c r="AG173" s="7">
        <v>153978.06</v>
      </c>
      <c r="AH173" s="7">
        <v>0</v>
      </c>
      <c r="AI173" s="7">
        <v>269178</v>
      </c>
      <c r="AJ173" s="7">
        <v>552693.06000000006</v>
      </c>
      <c r="AL173">
        <f t="shared" si="2"/>
        <v>1559802</v>
      </c>
    </row>
    <row r="174" spans="1:38" x14ac:dyDescent="0.25">
      <c r="A174" s="7">
        <v>592</v>
      </c>
      <c r="B174" s="7">
        <v>1</v>
      </c>
      <c r="C174" t="s">
        <v>225</v>
      </c>
      <c r="D174" s="7">
        <v>123.8</v>
      </c>
      <c r="E174" s="7">
        <v>137.19999999999999</v>
      </c>
      <c r="F174" s="7">
        <v>179.8</v>
      </c>
      <c r="G174" s="7">
        <v>198.2</v>
      </c>
      <c r="H174" s="7">
        <v>1360247</v>
      </c>
      <c r="I174" s="7">
        <v>0</v>
      </c>
      <c r="J174" s="7">
        <v>323549</v>
      </c>
      <c r="K174" s="7">
        <v>0</v>
      </c>
      <c r="L174" s="7">
        <v>85560</v>
      </c>
      <c r="M174" s="7">
        <v>69301</v>
      </c>
      <c r="N174" s="7">
        <v>87334</v>
      </c>
      <c r="O174" s="7">
        <v>46795</v>
      </c>
      <c r="P174" s="7">
        <v>23848.75</v>
      </c>
      <c r="Q174" s="7">
        <v>2577</v>
      </c>
      <c r="R174" s="7">
        <v>16393</v>
      </c>
      <c r="S174" s="7">
        <v>0</v>
      </c>
      <c r="T174" s="7">
        <v>0</v>
      </c>
      <c r="U174" s="7">
        <v>0</v>
      </c>
      <c r="V174" s="7">
        <v>0</v>
      </c>
      <c r="W174" s="7">
        <v>177926</v>
      </c>
      <c r="X174" s="7">
        <v>0</v>
      </c>
      <c r="Y174" s="7">
        <v>2691</v>
      </c>
      <c r="Z174" s="7">
        <v>20646</v>
      </c>
      <c r="AA174" s="7">
        <v>143497</v>
      </c>
      <c r="AB174" s="7">
        <v>2360364.75</v>
      </c>
      <c r="AC174" s="7">
        <v>0</v>
      </c>
      <c r="AD174" s="7">
        <v>32433</v>
      </c>
      <c r="AE174" s="7">
        <v>12695</v>
      </c>
      <c r="AF174" s="7">
        <v>8726</v>
      </c>
      <c r="AG174" s="7">
        <v>66739.240000000005</v>
      </c>
      <c r="AH174" s="7">
        <v>0</v>
      </c>
      <c r="AI174" s="7">
        <v>63077</v>
      </c>
      <c r="AJ174" s="7">
        <v>183670.24</v>
      </c>
      <c r="AL174">
        <f t="shared" si="2"/>
        <v>1000117.75</v>
      </c>
    </row>
    <row r="175" spans="1:38" x14ac:dyDescent="0.25">
      <c r="A175" s="7">
        <v>593</v>
      </c>
      <c r="B175" s="7">
        <v>1</v>
      </c>
      <c r="C175" t="s">
        <v>226</v>
      </c>
      <c r="D175" s="7">
        <v>1164</v>
      </c>
      <c r="E175" s="7">
        <v>1279</v>
      </c>
      <c r="F175" s="7">
        <v>1078</v>
      </c>
      <c r="G175" s="7">
        <v>1186.5999999999999</v>
      </c>
      <c r="H175" s="7">
        <v>8143636</v>
      </c>
      <c r="I175" s="7">
        <v>24562</v>
      </c>
      <c r="J175" s="7">
        <v>1645034</v>
      </c>
      <c r="K175" s="7">
        <v>18913</v>
      </c>
      <c r="L175" s="7">
        <v>0</v>
      </c>
      <c r="M175" s="7">
        <v>0</v>
      </c>
      <c r="N175" s="7">
        <v>314970</v>
      </c>
      <c r="O175" s="7">
        <v>269139</v>
      </c>
      <c r="P175" s="7">
        <v>165411.25</v>
      </c>
      <c r="Q175" s="7">
        <v>15426</v>
      </c>
      <c r="R175" s="7">
        <v>72264</v>
      </c>
      <c r="S175" s="7">
        <v>0</v>
      </c>
      <c r="T175" s="7">
        <v>0</v>
      </c>
      <c r="U175" s="7">
        <v>0</v>
      </c>
      <c r="V175" s="7">
        <v>0</v>
      </c>
      <c r="W175" s="7">
        <v>620710</v>
      </c>
      <c r="X175" s="7">
        <v>0</v>
      </c>
      <c r="Y175" s="7">
        <v>0</v>
      </c>
      <c r="Z175" s="7">
        <v>82826</v>
      </c>
      <c r="AA175" s="7">
        <v>859098</v>
      </c>
      <c r="AB175" s="7">
        <v>12231989.25</v>
      </c>
      <c r="AC175" s="7">
        <v>0</v>
      </c>
      <c r="AD175" s="7">
        <v>129968</v>
      </c>
      <c r="AE175" s="7">
        <v>146308</v>
      </c>
      <c r="AF175" s="7">
        <v>63918</v>
      </c>
      <c r="AG175" s="7">
        <v>509136</v>
      </c>
      <c r="AH175" s="7">
        <v>0</v>
      </c>
      <c r="AI175" s="7">
        <v>627493</v>
      </c>
      <c r="AJ175" s="7">
        <v>1476823</v>
      </c>
      <c r="AL175">
        <f t="shared" si="2"/>
        <v>4088353.25</v>
      </c>
    </row>
    <row r="176" spans="1:38" x14ac:dyDescent="0.25">
      <c r="A176" s="7">
        <v>595</v>
      </c>
      <c r="B176" s="7">
        <v>1</v>
      </c>
      <c r="C176" t="s">
        <v>227</v>
      </c>
      <c r="D176" s="7">
        <v>1745</v>
      </c>
      <c r="E176" s="7">
        <v>1900.9999999999998</v>
      </c>
      <c r="F176" s="7">
        <v>1875</v>
      </c>
      <c r="G176" s="7">
        <v>2046.2000000000003</v>
      </c>
      <c r="H176" s="7">
        <v>14043071</v>
      </c>
      <c r="I176" s="7">
        <v>0</v>
      </c>
      <c r="J176" s="7">
        <v>1073898</v>
      </c>
      <c r="K176" s="7">
        <v>72158</v>
      </c>
      <c r="L176" s="7">
        <v>0</v>
      </c>
      <c r="M176" s="7">
        <v>0</v>
      </c>
      <c r="N176" s="7">
        <v>300738</v>
      </c>
      <c r="O176" s="7">
        <v>446868</v>
      </c>
      <c r="P176" s="7">
        <v>342738.75</v>
      </c>
      <c r="Q176" s="7">
        <v>26601</v>
      </c>
      <c r="R176" s="7">
        <v>0</v>
      </c>
      <c r="S176" s="7">
        <v>0</v>
      </c>
      <c r="T176" s="7">
        <v>0</v>
      </c>
      <c r="U176" s="7">
        <v>0</v>
      </c>
      <c r="V176" s="7">
        <v>0</v>
      </c>
      <c r="W176" s="7">
        <v>0</v>
      </c>
      <c r="X176" s="7">
        <v>0</v>
      </c>
      <c r="Y176" s="7">
        <v>0</v>
      </c>
      <c r="Z176" s="7">
        <v>135750</v>
      </c>
      <c r="AA176" s="7">
        <v>1481449</v>
      </c>
      <c r="AB176" s="7">
        <v>17923271.75</v>
      </c>
      <c r="AC176" s="7">
        <v>0</v>
      </c>
      <c r="AD176" s="7">
        <v>135323</v>
      </c>
      <c r="AE176" s="7">
        <v>310608</v>
      </c>
      <c r="AF176" s="7">
        <v>0</v>
      </c>
      <c r="AG176" s="7">
        <v>0</v>
      </c>
      <c r="AH176" s="7">
        <v>0</v>
      </c>
      <c r="AI176" s="7">
        <v>1108665</v>
      </c>
      <c r="AJ176" s="7">
        <v>1554596</v>
      </c>
      <c r="AL176">
        <f t="shared" si="2"/>
        <v>3880200.75</v>
      </c>
    </row>
    <row r="177" spans="1:38" x14ac:dyDescent="0.25">
      <c r="A177" s="7">
        <v>599</v>
      </c>
      <c r="B177" s="7">
        <v>1</v>
      </c>
      <c r="C177" t="s">
        <v>228</v>
      </c>
      <c r="D177" s="7">
        <v>417</v>
      </c>
      <c r="E177" s="7">
        <v>460.6</v>
      </c>
      <c r="F177" s="7">
        <v>504</v>
      </c>
      <c r="G177" s="7">
        <v>554.20000000000005</v>
      </c>
      <c r="H177" s="7">
        <v>3803475</v>
      </c>
      <c r="I177" s="7">
        <v>0</v>
      </c>
      <c r="J177" s="7">
        <v>374753</v>
      </c>
      <c r="K177" s="7">
        <v>0</v>
      </c>
      <c r="L177" s="7">
        <v>127440</v>
      </c>
      <c r="M177" s="7">
        <v>382013</v>
      </c>
      <c r="N177" s="7">
        <v>230058</v>
      </c>
      <c r="O177" s="7">
        <v>130884</v>
      </c>
      <c r="P177" s="7">
        <v>78895</v>
      </c>
      <c r="Q177" s="7">
        <v>7205</v>
      </c>
      <c r="R177" s="7">
        <v>17053</v>
      </c>
      <c r="S177" s="7">
        <v>0</v>
      </c>
      <c r="T177" s="7">
        <v>0</v>
      </c>
      <c r="U177" s="7">
        <v>0</v>
      </c>
      <c r="V177" s="7">
        <v>0</v>
      </c>
      <c r="W177" s="7">
        <v>272522</v>
      </c>
      <c r="X177" s="7">
        <v>0</v>
      </c>
      <c r="Y177" s="7">
        <v>3844</v>
      </c>
      <c r="Z177" s="7">
        <v>37689</v>
      </c>
      <c r="AA177" s="7">
        <v>401241</v>
      </c>
      <c r="AB177" s="7">
        <v>5867072</v>
      </c>
      <c r="AC177" s="7">
        <v>0</v>
      </c>
      <c r="AD177" s="7">
        <v>72114</v>
      </c>
      <c r="AE177" s="7">
        <v>71915</v>
      </c>
      <c r="AF177" s="7">
        <v>15544</v>
      </c>
      <c r="AG177" s="7">
        <v>226608</v>
      </c>
      <c r="AH177" s="7">
        <v>0</v>
      </c>
      <c r="AI177" s="7">
        <v>302023</v>
      </c>
      <c r="AJ177" s="7">
        <v>688204</v>
      </c>
      <c r="AL177">
        <f t="shared" si="2"/>
        <v>2063597</v>
      </c>
    </row>
    <row r="178" spans="1:38" x14ac:dyDescent="0.25">
      <c r="A178" s="7">
        <v>600</v>
      </c>
      <c r="B178" s="7">
        <v>1</v>
      </c>
      <c r="C178" t="s">
        <v>229</v>
      </c>
      <c r="D178" s="7">
        <v>111</v>
      </c>
      <c r="E178" s="7">
        <v>120.60000000000001</v>
      </c>
      <c r="F178" s="7">
        <v>229</v>
      </c>
      <c r="G178" s="7">
        <v>248.60000000000002</v>
      </c>
      <c r="H178" s="7">
        <v>1706142</v>
      </c>
      <c r="I178" s="7">
        <v>0</v>
      </c>
      <c r="J178" s="7">
        <v>259815</v>
      </c>
      <c r="K178" s="7">
        <v>0</v>
      </c>
      <c r="L178" s="7">
        <v>100217</v>
      </c>
      <c r="M178" s="7">
        <v>0</v>
      </c>
      <c r="N178" s="7">
        <v>126056</v>
      </c>
      <c r="O178" s="7">
        <v>55229</v>
      </c>
      <c r="P178" s="7">
        <v>39503.75</v>
      </c>
      <c r="Q178" s="7">
        <v>3232</v>
      </c>
      <c r="R178" s="7">
        <v>4385</v>
      </c>
      <c r="S178" s="7">
        <v>0</v>
      </c>
      <c r="T178" s="7">
        <v>0</v>
      </c>
      <c r="U178" s="7">
        <v>0</v>
      </c>
      <c r="V178" s="7">
        <v>0</v>
      </c>
      <c r="W178" s="7">
        <v>40025</v>
      </c>
      <c r="X178" s="7">
        <v>0</v>
      </c>
      <c r="Y178" s="7">
        <v>1538</v>
      </c>
      <c r="Z178" s="7">
        <v>23659</v>
      </c>
      <c r="AA178" s="7">
        <v>179986</v>
      </c>
      <c r="AB178" s="7">
        <v>2539787.75</v>
      </c>
      <c r="AC178" s="7">
        <v>0</v>
      </c>
      <c r="AD178" s="7">
        <v>41051</v>
      </c>
      <c r="AE178" s="7">
        <v>39503.75</v>
      </c>
      <c r="AF178" s="7">
        <v>4385</v>
      </c>
      <c r="AG178" s="7">
        <v>-1621</v>
      </c>
      <c r="AH178" s="7">
        <v>0</v>
      </c>
      <c r="AI178" s="7">
        <v>158155</v>
      </c>
      <c r="AJ178" s="7">
        <v>241473.75</v>
      </c>
      <c r="AL178">
        <f t="shared" si="2"/>
        <v>833645.75</v>
      </c>
    </row>
    <row r="179" spans="1:38" x14ac:dyDescent="0.25">
      <c r="A179" s="7">
        <v>601</v>
      </c>
      <c r="B179" s="7">
        <v>1</v>
      </c>
      <c r="C179" t="s">
        <v>230</v>
      </c>
      <c r="D179" s="7">
        <v>486</v>
      </c>
      <c r="E179" s="7">
        <v>531.4</v>
      </c>
      <c r="F179" s="7">
        <v>588</v>
      </c>
      <c r="G179" s="7">
        <v>643.00000000000011</v>
      </c>
      <c r="H179" s="7">
        <v>4412909</v>
      </c>
      <c r="I179" s="7">
        <v>0</v>
      </c>
      <c r="J179" s="7">
        <v>652580</v>
      </c>
      <c r="K179" s="7">
        <v>0</v>
      </c>
      <c r="L179" s="7">
        <v>115504</v>
      </c>
      <c r="M179" s="7">
        <v>374400</v>
      </c>
      <c r="N179" s="7">
        <v>230901</v>
      </c>
      <c r="O179" s="7">
        <v>147797</v>
      </c>
      <c r="P179" s="7">
        <v>94212.5</v>
      </c>
      <c r="Q179" s="7">
        <v>8359</v>
      </c>
      <c r="R179" s="7">
        <v>0</v>
      </c>
      <c r="S179" s="7">
        <v>0</v>
      </c>
      <c r="T179" s="7">
        <v>0</v>
      </c>
      <c r="U179" s="7">
        <v>0</v>
      </c>
      <c r="V179" s="7">
        <v>0</v>
      </c>
      <c r="W179" s="7">
        <v>280348</v>
      </c>
      <c r="X179" s="7">
        <v>0</v>
      </c>
      <c r="Y179" s="7">
        <v>5382</v>
      </c>
      <c r="Z179" s="7">
        <v>47046</v>
      </c>
      <c r="AA179" s="7">
        <v>465532</v>
      </c>
      <c r="AB179" s="7">
        <v>6834970.5</v>
      </c>
      <c r="AC179" s="7">
        <v>0</v>
      </c>
      <c r="AD179" s="7">
        <v>51668</v>
      </c>
      <c r="AE179" s="7">
        <v>77897</v>
      </c>
      <c r="AF179" s="7">
        <v>0</v>
      </c>
      <c r="AG179" s="7">
        <v>208496</v>
      </c>
      <c r="AH179" s="7">
        <v>0</v>
      </c>
      <c r="AI179" s="7">
        <v>317853</v>
      </c>
      <c r="AJ179" s="7">
        <v>655914</v>
      </c>
      <c r="AL179">
        <f t="shared" si="2"/>
        <v>2422061.5</v>
      </c>
    </row>
    <row r="180" spans="1:38" x14ac:dyDescent="0.25">
      <c r="A180" s="7">
        <v>621</v>
      </c>
      <c r="B180" s="7">
        <v>1</v>
      </c>
      <c r="C180" t="s">
        <v>231</v>
      </c>
      <c r="D180" s="7">
        <v>12390</v>
      </c>
      <c r="E180" s="7">
        <v>13521.399999999998</v>
      </c>
      <c r="F180" s="7">
        <v>11052</v>
      </c>
      <c r="G180" s="7">
        <v>12101.999999999998</v>
      </c>
      <c r="H180" s="7">
        <v>83056026</v>
      </c>
      <c r="I180" s="7">
        <v>592549</v>
      </c>
      <c r="J180" s="7">
        <v>6699290</v>
      </c>
      <c r="K180" s="7">
        <v>379486</v>
      </c>
      <c r="L180" s="7">
        <v>0</v>
      </c>
      <c r="M180" s="7">
        <v>0</v>
      </c>
      <c r="N180" s="7">
        <v>368113.50729171548</v>
      </c>
      <c r="O180" s="7">
        <v>2776554</v>
      </c>
      <c r="P180" s="7">
        <v>899121.25</v>
      </c>
      <c r="Q180" s="7">
        <v>157326</v>
      </c>
      <c r="R180" s="7">
        <v>74911</v>
      </c>
      <c r="S180" s="7">
        <v>0</v>
      </c>
      <c r="T180" s="7">
        <v>0</v>
      </c>
      <c r="U180" s="7">
        <v>0</v>
      </c>
      <c r="V180" s="7">
        <v>-6863</v>
      </c>
      <c r="W180" s="7">
        <v>24528213</v>
      </c>
      <c r="X180" s="7">
        <v>0</v>
      </c>
      <c r="Y180" s="7">
        <v>396316</v>
      </c>
      <c r="Z180" s="7">
        <v>924824</v>
      </c>
      <c r="AA180" s="7">
        <v>8761848</v>
      </c>
      <c r="AB180" s="7">
        <v>129607714.75729172</v>
      </c>
      <c r="AC180" s="7">
        <v>0</v>
      </c>
      <c r="AD180" s="7">
        <v>1337403</v>
      </c>
      <c r="AE180" s="7">
        <v>899121.25</v>
      </c>
      <c r="AF180" s="7">
        <v>74911</v>
      </c>
      <c r="AG180" s="7">
        <v>24524946.059999999</v>
      </c>
      <c r="AH180" s="7">
        <v>0</v>
      </c>
      <c r="AI180" s="7">
        <v>8681746</v>
      </c>
      <c r="AJ180" s="7">
        <v>35518127.310000002</v>
      </c>
      <c r="AL180">
        <f t="shared" si="2"/>
        <v>46551688.757291719</v>
      </c>
    </row>
    <row r="181" spans="1:38" x14ac:dyDescent="0.25">
      <c r="A181" s="7">
        <v>622</v>
      </c>
      <c r="B181" s="7">
        <v>1</v>
      </c>
      <c r="C181" t="s">
        <v>232</v>
      </c>
      <c r="D181" s="7">
        <v>12753.2</v>
      </c>
      <c r="E181" s="7">
        <v>13918.999999999998</v>
      </c>
      <c r="F181" s="7">
        <v>10225.200000000001</v>
      </c>
      <c r="G181" s="7">
        <v>11234.2</v>
      </c>
      <c r="H181" s="7">
        <v>77100315</v>
      </c>
      <c r="I181" s="7">
        <v>1130857</v>
      </c>
      <c r="J181" s="7">
        <v>15704869</v>
      </c>
      <c r="K181" s="7">
        <v>838292</v>
      </c>
      <c r="L181" s="7">
        <v>0</v>
      </c>
      <c r="M181" s="7">
        <v>0</v>
      </c>
      <c r="N181" s="7">
        <v>311445.55586779269</v>
      </c>
      <c r="O181" s="7">
        <v>2606328</v>
      </c>
      <c r="P181" s="7">
        <v>1375338.75</v>
      </c>
      <c r="Q181" s="7">
        <v>146045</v>
      </c>
      <c r="R181" s="7">
        <v>150875</v>
      </c>
      <c r="S181" s="7">
        <v>0</v>
      </c>
      <c r="T181" s="7">
        <v>0</v>
      </c>
      <c r="U181" s="7">
        <v>79274</v>
      </c>
      <c r="V181" s="7">
        <v>-8236</v>
      </c>
      <c r="W181" s="7">
        <v>10958063</v>
      </c>
      <c r="X181" s="7">
        <v>0</v>
      </c>
      <c r="Y181" s="7">
        <v>0</v>
      </c>
      <c r="Z181" s="7">
        <v>898383</v>
      </c>
      <c r="AA181" s="7">
        <v>8133561</v>
      </c>
      <c r="AB181" s="7">
        <v>119425410.30586779</v>
      </c>
      <c r="AC181" s="7">
        <v>0</v>
      </c>
      <c r="AD181" s="7">
        <v>1250681</v>
      </c>
      <c r="AE181" s="7">
        <v>1375338.75</v>
      </c>
      <c r="AF181" s="7">
        <v>150875</v>
      </c>
      <c r="AG181" s="7">
        <v>10948073.550000001</v>
      </c>
      <c r="AH181" s="7">
        <v>0</v>
      </c>
      <c r="AI181" s="7">
        <v>7519340</v>
      </c>
      <c r="AJ181" s="7">
        <v>21244308.300000001</v>
      </c>
      <c r="AL181">
        <f t="shared" si="2"/>
        <v>42325095.305867791</v>
      </c>
    </row>
    <row r="182" spans="1:38" x14ac:dyDescent="0.25">
      <c r="A182" s="7">
        <v>623</v>
      </c>
      <c r="B182" s="7">
        <v>1</v>
      </c>
      <c r="C182" t="s">
        <v>233</v>
      </c>
      <c r="D182" s="7">
        <v>6231</v>
      </c>
      <c r="E182" s="7">
        <v>6809.7999999999993</v>
      </c>
      <c r="F182" s="7">
        <v>7318</v>
      </c>
      <c r="G182" s="7">
        <v>7987.2</v>
      </c>
      <c r="H182" s="7">
        <v>54816154</v>
      </c>
      <c r="I182" s="7">
        <v>525004</v>
      </c>
      <c r="J182" s="7">
        <v>8120412</v>
      </c>
      <c r="K182" s="7">
        <v>906300</v>
      </c>
      <c r="L182" s="7">
        <v>0</v>
      </c>
      <c r="M182" s="7">
        <v>0</v>
      </c>
      <c r="N182" s="7">
        <v>47166.564907436026</v>
      </c>
      <c r="O182" s="7">
        <v>1824942</v>
      </c>
      <c r="P182" s="7">
        <v>623697.5</v>
      </c>
      <c r="Q182" s="7">
        <v>103834</v>
      </c>
      <c r="R182" s="7">
        <v>192252</v>
      </c>
      <c r="S182" s="7">
        <v>0</v>
      </c>
      <c r="T182" s="7">
        <v>0</v>
      </c>
      <c r="U182" s="7">
        <v>0</v>
      </c>
      <c r="V182" s="7">
        <v>0</v>
      </c>
      <c r="W182" s="7">
        <v>15388500</v>
      </c>
      <c r="X182" s="7">
        <v>0</v>
      </c>
      <c r="Y182" s="7">
        <v>0</v>
      </c>
      <c r="Z182" s="7">
        <v>676194</v>
      </c>
      <c r="AA182" s="7">
        <v>5782733</v>
      </c>
      <c r="AB182" s="7">
        <v>89007189.064907432</v>
      </c>
      <c r="AC182" s="7">
        <v>0</v>
      </c>
      <c r="AD182" s="7">
        <v>926590</v>
      </c>
      <c r="AE182" s="7">
        <v>623697.5</v>
      </c>
      <c r="AF182" s="7">
        <v>192252</v>
      </c>
      <c r="AG182" s="7">
        <v>15384307.77</v>
      </c>
      <c r="AH182" s="7">
        <v>0</v>
      </c>
      <c r="AI182" s="7">
        <v>5782733</v>
      </c>
      <c r="AJ182" s="7">
        <v>22909580.27</v>
      </c>
      <c r="AL182">
        <f t="shared" si="2"/>
        <v>34191035.064907432</v>
      </c>
    </row>
    <row r="183" spans="1:38" x14ac:dyDescent="0.25">
      <c r="A183" s="7">
        <v>624</v>
      </c>
      <c r="B183" s="7">
        <v>1</v>
      </c>
      <c r="C183" t="s">
        <v>234</v>
      </c>
      <c r="D183" s="7">
        <v>9138</v>
      </c>
      <c r="E183" s="7">
        <v>9994</v>
      </c>
      <c r="F183" s="7">
        <v>8362</v>
      </c>
      <c r="G183" s="7">
        <v>9140.7999999999993</v>
      </c>
      <c r="H183" s="7">
        <v>62733310</v>
      </c>
      <c r="I183" s="7">
        <v>114621</v>
      </c>
      <c r="J183" s="7">
        <v>3746205</v>
      </c>
      <c r="K183" s="7">
        <v>223263</v>
      </c>
      <c r="L183" s="7">
        <v>0</v>
      </c>
      <c r="M183" s="7">
        <v>0</v>
      </c>
      <c r="N183" s="7">
        <v>168894.93890969851</v>
      </c>
      <c r="O183" s="7">
        <v>2138846</v>
      </c>
      <c r="P183" s="7">
        <v>893797.5</v>
      </c>
      <c r="Q183" s="7">
        <v>118830</v>
      </c>
      <c r="R183" s="7">
        <v>118465</v>
      </c>
      <c r="S183" s="7">
        <v>0</v>
      </c>
      <c r="T183" s="7">
        <v>0</v>
      </c>
      <c r="U183" s="7">
        <v>70790</v>
      </c>
      <c r="V183" s="7">
        <v>-8236</v>
      </c>
      <c r="W183" s="7">
        <v>13807270</v>
      </c>
      <c r="X183" s="7">
        <v>0</v>
      </c>
      <c r="Y183" s="7">
        <v>0</v>
      </c>
      <c r="Z183" s="7">
        <v>776038</v>
      </c>
      <c r="AA183" s="7">
        <v>6617939</v>
      </c>
      <c r="AB183" s="7">
        <v>91520033.438909709</v>
      </c>
      <c r="AC183" s="7">
        <v>0</v>
      </c>
      <c r="AD183" s="7">
        <v>1161376</v>
      </c>
      <c r="AE183" s="7">
        <v>893797.5</v>
      </c>
      <c r="AF183" s="7">
        <v>118465</v>
      </c>
      <c r="AG183" s="7">
        <v>13791046.43</v>
      </c>
      <c r="AH183" s="7">
        <v>0</v>
      </c>
      <c r="AI183" s="7">
        <v>6617939</v>
      </c>
      <c r="AJ183" s="7">
        <v>22582623.93</v>
      </c>
      <c r="AL183">
        <f t="shared" si="2"/>
        <v>28786723.438909709</v>
      </c>
    </row>
    <row r="184" spans="1:38" x14ac:dyDescent="0.25">
      <c r="A184" s="7">
        <v>625</v>
      </c>
      <c r="B184" s="7">
        <v>1</v>
      </c>
      <c r="C184" t="s">
        <v>235</v>
      </c>
      <c r="D184" s="7">
        <v>45058.8</v>
      </c>
      <c r="E184" s="7">
        <v>49138.8</v>
      </c>
      <c r="F184" s="7">
        <v>31541.8</v>
      </c>
      <c r="G184" s="7">
        <v>34359.199999999997</v>
      </c>
      <c r="H184" s="7">
        <v>235807190</v>
      </c>
      <c r="I184" s="7">
        <v>9881950</v>
      </c>
      <c r="J184" s="7">
        <v>68068610</v>
      </c>
      <c r="K184" s="7">
        <v>7250400</v>
      </c>
      <c r="L184" s="7">
        <v>0</v>
      </c>
      <c r="M184" s="7">
        <v>0</v>
      </c>
      <c r="N184" s="7">
        <v>0</v>
      </c>
      <c r="O184" s="7">
        <v>8063419</v>
      </c>
      <c r="P184" s="7">
        <v>1717960</v>
      </c>
      <c r="Q184" s="7">
        <v>446670</v>
      </c>
      <c r="R184" s="7">
        <v>8150002</v>
      </c>
      <c r="S184" s="7">
        <v>0</v>
      </c>
      <c r="T184" s="7">
        <v>0</v>
      </c>
      <c r="U184" s="7">
        <v>28398</v>
      </c>
      <c r="V184" s="7">
        <v>-24707</v>
      </c>
      <c r="W184" s="7">
        <v>37388651</v>
      </c>
      <c r="X184" s="7">
        <v>0</v>
      </c>
      <c r="Y184" s="7">
        <v>1047490</v>
      </c>
      <c r="Z184" s="7">
        <v>9018674</v>
      </c>
      <c r="AA184" s="7">
        <v>24876061</v>
      </c>
      <c r="AB184" s="7">
        <v>411720768</v>
      </c>
      <c r="AC184" s="7">
        <v>0</v>
      </c>
      <c r="AD184" s="7">
        <v>4078755</v>
      </c>
      <c r="AE184" s="7">
        <v>1717960</v>
      </c>
      <c r="AF184" s="7">
        <v>8150002</v>
      </c>
      <c r="AG184" s="7">
        <v>37388651</v>
      </c>
      <c r="AH184" s="7">
        <v>0</v>
      </c>
      <c r="AI184" s="7">
        <v>21750078</v>
      </c>
      <c r="AJ184" s="7">
        <v>73085446</v>
      </c>
      <c r="AL184">
        <f t="shared" si="2"/>
        <v>175913578</v>
      </c>
    </row>
    <row r="185" spans="1:38" x14ac:dyDescent="0.25">
      <c r="A185" s="7">
        <v>630</v>
      </c>
      <c r="B185" s="7">
        <v>1</v>
      </c>
      <c r="C185" t="s">
        <v>617</v>
      </c>
      <c r="D185" s="7">
        <v>375</v>
      </c>
      <c r="E185" s="7">
        <v>408.6</v>
      </c>
      <c r="F185" s="7">
        <v>377</v>
      </c>
      <c r="G185" s="7">
        <v>409.59999999999997</v>
      </c>
      <c r="H185" s="7">
        <v>2811085</v>
      </c>
      <c r="I185" s="7">
        <v>0</v>
      </c>
      <c r="J185" s="7">
        <v>205599</v>
      </c>
      <c r="K185" s="7">
        <v>0</v>
      </c>
      <c r="L185" s="7">
        <v>127752</v>
      </c>
      <c r="M185" s="7">
        <v>252037</v>
      </c>
      <c r="N185" s="7">
        <v>137233.76792625</v>
      </c>
      <c r="O185" s="7">
        <v>91836</v>
      </c>
      <c r="P185" s="7">
        <v>35103.75</v>
      </c>
      <c r="Q185" s="7">
        <v>5325</v>
      </c>
      <c r="R185" s="7">
        <v>0</v>
      </c>
      <c r="S185" s="7">
        <v>0</v>
      </c>
      <c r="T185" s="7">
        <v>0</v>
      </c>
      <c r="U185" s="7">
        <v>0</v>
      </c>
      <c r="V185" s="7">
        <v>0</v>
      </c>
      <c r="W185" s="7">
        <v>696320</v>
      </c>
      <c r="X185" s="7">
        <v>0</v>
      </c>
      <c r="Y185" s="7">
        <v>9994</v>
      </c>
      <c r="Z185" s="7">
        <v>35332</v>
      </c>
      <c r="AA185" s="7">
        <v>296550</v>
      </c>
      <c r="AB185" s="7">
        <v>4704167.5179262497</v>
      </c>
      <c r="AC185" s="7">
        <v>0</v>
      </c>
      <c r="AD185" s="7">
        <v>27317</v>
      </c>
      <c r="AE185" s="7">
        <v>17493</v>
      </c>
      <c r="AF185" s="7">
        <v>0</v>
      </c>
      <c r="AG185" s="7">
        <v>529556</v>
      </c>
      <c r="AH185" s="7">
        <v>0</v>
      </c>
      <c r="AI185" s="7">
        <v>122031</v>
      </c>
      <c r="AJ185" s="7">
        <v>696397</v>
      </c>
      <c r="AL185">
        <f t="shared" si="2"/>
        <v>1893082.5179262497</v>
      </c>
    </row>
    <row r="186" spans="1:38" x14ac:dyDescent="0.25">
      <c r="A186" s="7">
        <v>635</v>
      </c>
      <c r="B186" s="7">
        <v>1</v>
      </c>
      <c r="C186" t="s">
        <v>237</v>
      </c>
      <c r="D186" s="7">
        <v>102</v>
      </c>
      <c r="E186" s="7">
        <v>112.8</v>
      </c>
      <c r="F186" s="7">
        <v>67</v>
      </c>
      <c r="G186" s="7">
        <v>74</v>
      </c>
      <c r="H186" s="7">
        <v>507862</v>
      </c>
      <c r="I186" s="7">
        <v>0</v>
      </c>
      <c r="J186" s="7">
        <v>22048</v>
      </c>
      <c r="K186" s="7">
        <v>0</v>
      </c>
      <c r="L186" s="7">
        <v>37153</v>
      </c>
      <c r="M186" s="7">
        <v>0</v>
      </c>
      <c r="N186" s="7">
        <v>30734</v>
      </c>
      <c r="O186" s="7">
        <v>17945</v>
      </c>
      <c r="P186" s="7">
        <v>3700</v>
      </c>
      <c r="Q186" s="7">
        <v>962</v>
      </c>
      <c r="R186" s="7">
        <v>1001</v>
      </c>
      <c r="S186" s="7">
        <v>0</v>
      </c>
      <c r="T186" s="7">
        <v>0</v>
      </c>
      <c r="U186" s="7">
        <v>0</v>
      </c>
      <c r="V186" s="7">
        <v>0</v>
      </c>
      <c r="W186" s="7">
        <v>290787</v>
      </c>
      <c r="X186" s="7">
        <v>0</v>
      </c>
      <c r="Y186" s="7">
        <v>9994</v>
      </c>
      <c r="Z186" s="7">
        <v>4442</v>
      </c>
      <c r="AA186" s="7">
        <v>53576</v>
      </c>
      <c r="AB186" s="7">
        <v>980204</v>
      </c>
      <c r="AC186" s="7">
        <v>0</v>
      </c>
      <c r="AD186" s="7">
        <v>17945</v>
      </c>
      <c r="AE186" s="7">
        <v>3027</v>
      </c>
      <c r="AF186" s="7">
        <v>819</v>
      </c>
      <c r="AG186" s="7">
        <v>254983.89</v>
      </c>
      <c r="AH186" s="7">
        <v>0</v>
      </c>
      <c r="AI186" s="7">
        <v>36193</v>
      </c>
      <c r="AJ186" s="7">
        <v>312967.89</v>
      </c>
      <c r="AL186">
        <f t="shared" si="2"/>
        <v>472342</v>
      </c>
    </row>
    <row r="187" spans="1:38" x14ac:dyDescent="0.25">
      <c r="A187" s="7">
        <v>640</v>
      </c>
      <c r="B187" s="7">
        <v>1</v>
      </c>
      <c r="C187" t="s">
        <v>238</v>
      </c>
      <c r="D187" s="7">
        <v>361</v>
      </c>
      <c r="E187" s="7">
        <v>401.8</v>
      </c>
      <c r="F187" s="7">
        <v>394</v>
      </c>
      <c r="G187" s="7">
        <v>439.59999999999997</v>
      </c>
      <c r="H187" s="7">
        <v>3016975</v>
      </c>
      <c r="I187" s="7">
        <v>0</v>
      </c>
      <c r="J187" s="7">
        <v>292646</v>
      </c>
      <c r="K187" s="7">
        <v>0</v>
      </c>
      <c r="L187" s="7">
        <v>129635</v>
      </c>
      <c r="M187" s="7">
        <v>55529</v>
      </c>
      <c r="N187" s="7">
        <v>159452.24318825878</v>
      </c>
      <c r="O187" s="7">
        <v>95645</v>
      </c>
      <c r="P187" s="7">
        <v>66326.25</v>
      </c>
      <c r="Q187" s="7">
        <v>5715</v>
      </c>
      <c r="R187" s="7">
        <v>7170</v>
      </c>
      <c r="S187" s="7">
        <v>0</v>
      </c>
      <c r="T187" s="7">
        <v>0</v>
      </c>
      <c r="U187" s="7">
        <v>0</v>
      </c>
      <c r="V187" s="7">
        <v>0</v>
      </c>
      <c r="W187" s="7">
        <v>144677</v>
      </c>
      <c r="X187" s="7">
        <v>0</v>
      </c>
      <c r="Y187" s="7">
        <v>26524</v>
      </c>
      <c r="Z187" s="7">
        <v>31043</v>
      </c>
      <c r="AA187" s="7">
        <v>318270</v>
      </c>
      <c r="AB187" s="7">
        <v>4349607.4931882583</v>
      </c>
      <c r="AC187" s="7">
        <v>0</v>
      </c>
      <c r="AD187" s="7">
        <v>83154</v>
      </c>
      <c r="AE187" s="7">
        <v>50281</v>
      </c>
      <c r="AF187" s="7">
        <v>5436</v>
      </c>
      <c r="AG187" s="7">
        <v>98652</v>
      </c>
      <c r="AH187" s="7">
        <v>0</v>
      </c>
      <c r="AI187" s="7">
        <v>199241</v>
      </c>
      <c r="AJ187" s="7">
        <v>436764</v>
      </c>
      <c r="AL187">
        <f t="shared" si="2"/>
        <v>1332632.4931882583</v>
      </c>
    </row>
    <row r="188" spans="1:38" x14ac:dyDescent="0.25">
      <c r="A188" s="7">
        <v>656</v>
      </c>
      <c r="B188" s="7">
        <v>1</v>
      </c>
      <c r="C188" t="s">
        <v>239</v>
      </c>
      <c r="D188" s="7">
        <v>4253.9699999999993</v>
      </c>
      <c r="E188" s="7">
        <v>4668.57</v>
      </c>
      <c r="F188" s="7">
        <v>3054.97</v>
      </c>
      <c r="G188" s="7">
        <v>3366.97</v>
      </c>
      <c r="H188" s="7">
        <v>23107515</v>
      </c>
      <c r="I188" s="7">
        <v>484068</v>
      </c>
      <c r="J188" s="7">
        <v>6923443</v>
      </c>
      <c r="K188" s="7">
        <v>853830</v>
      </c>
      <c r="L188" s="7">
        <v>0</v>
      </c>
      <c r="M188" s="7">
        <v>0</v>
      </c>
      <c r="N188" s="7">
        <v>365159</v>
      </c>
      <c r="O188" s="7">
        <v>770572</v>
      </c>
      <c r="P188" s="7">
        <v>402434</v>
      </c>
      <c r="Q188" s="7">
        <v>43771</v>
      </c>
      <c r="R188" s="7">
        <v>42087</v>
      </c>
      <c r="S188" s="7">
        <v>0</v>
      </c>
      <c r="T188" s="7">
        <v>0</v>
      </c>
      <c r="U188" s="7">
        <v>167821</v>
      </c>
      <c r="V188" s="7">
        <v>0</v>
      </c>
      <c r="W188" s="7">
        <v>3315051</v>
      </c>
      <c r="X188" s="7">
        <v>0</v>
      </c>
      <c r="Y188" s="7">
        <v>124930</v>
      </c>
      <c r="Z188" s="7">
        <v>313769</v>
      </c>
      <c r="AA188" s="7">
        <v>2437686</v>
      </c>
      <c r="AB188" s="7">
        <v>39352136</v>
      </c>
      <c r="AC188" s="7">
        <v>0</v>
      </c>
      <c r="AD188" s="7">
        <v>392787</v>
      </c>
      <c r="AE188" s="7">
        <v>402434</v>
      </c>
      <c r="AF188" s="7">
        <v>42087</v>
      </c>
      <c r="AG188" s="7">
        <v>3296341.89</v>
      </c>
      <c r="AH188" s="7">
        <v>0</v>
      </c>
      <c r="AI188" s="7">
        <v>2086721</v>
      </c>
      <c r="AJ188" s="7">
        <v>6220370.8900000006</v>
      </c>
      <c r="AL188">
        <f t="shared" si="2"/>
        <v>16244621</v>
      </c>
    </row>
    <row r="189" spans="1:38" x14ac:dyDescent="0.25">
      <c r="A189" s="7">
        <v>659</v>
      </c>
      <c r="B189" s="7">
        <v>1</v>
      </c>
      <c r="C189" t="s">
        <v>240</v>
      </c>
      <c r="D189" s="7">
        <v>3935</v>
      </c>
      <c r="E189" s="7">
        <v>4326.4000000000005</v>
      </c>
      <c r="F189" s="7">
        <v>3664</v>
      </c>
      <c r="G189" s="7">
        <v>4047.6000000000004</v>
      </c>
      <c r="H189" s="7">
        <v>27778679</v>
      </c>
      <c r="I189" s="7">
        <v>183189</v>
      </c>
      <c r="J189" s="7">
        <v>1366785</v>
      </c>
      <c r="K189" s="7">
        <v>151056</v>
      </c>
      <c r="L189" s="7">
        <v>0</v>
      </c>
      <c r="M189" s="7">
        <v>0</v>
      </c>
      <c r="N189" s="7">
        <v>408627</v>
      </c>
      <c r="O189" s="7">
        <v>898073</v>
      </c>
      <c r="P189" s="7">
        <v>278447.5</v>
      </c>
      <c r="Q189" s="7">
        <v>52619</v>
      </c>
      <c r="R189" s="7">
        <v>0</v>
      </c>
      <c r="S189" s="7">
        <v>0</v>
      </c>
      <c r="T189" s="7">
        <v>0</v>
      </c>
      <c r="U189" s="7">
        <v>132751</v>
      </c>
      <c r="V189" s="7">
        <v>-28825</v>
      </c>
      <c r="W189" s="7">
        <v>8303247</v>
      </c>
      <c r="X189" s="7">
        <v>0</v>
      </c>
      <c r="Y189" s="7">
        <v>13070</v>
      </c>
      <c r="Z189" s="7">
        <v>341457</v>
      </c>
      <c r="AA189" s="7">
        <v>2930462</v>
      </c>
      <c r="AB189" s="7">
        <v>42809637.5</v>
      </c>
      <c r="AC189" s="7">
        <v>0</v>
      </c>
      <c r="AD189" s="7">
        <v>379762</v>
      </c>
      <c r="AE189" s="7">
        <v>278447.5</v>
      </c>
      <c r="AF189" s="7">
        <v>0</v>
      </c>
      <c r="AG189" s="7">
        <v>8262552.6399999997</v>
      </c>
      <c r="AH189" s="7">
        <v>0</v>
      </c>
      <c r="AI189" s="7">
        <v>2638547</v>
      </c>
      <c r="AJ189" s="7">
        <v>11559309.140000001</v>
      </c>
      <c r="AL189">
        <f t="shared" si="2"/>
        <v>15030958.5</v>
      </c>
    </row>
    <row r="190" spans="1:38" x14ac:dyDescent="0.25">
      <c r="A190" s="7">
        <v>671</v>
      </c>
      <c r="B190" s="7">
        <v>1</v>
      </c>
      <c r="C190" t="s">
        <v>241</v>
      </c>
      <c r="D190" s="7">
        <v>351</v>
      </c>
      <c r="E190" s="7">
        <v>384.59999999999997</v>
      </c>
      <c r="F190" s="7">
        <v>352</v>
      </c>
      <c r="G190" s="7">
        <v>386.39999999999992</v>
      </c>
      <c r="H190" s="7">
        <v>2651863</v>
      </c>
      <c r="I190" s="7">
        <v>11257</v>
      </c>
      <c r="J190" s="7">
        <v>75902</v>
      </c>
      <c r="K190" s="7">
        <v>14307</v>
      </c>
      <c r="L190" s="7">
        <v>125595</v>
      </c>
      <c r="M190" s="7">
        <v>95586</v>
      </c>
      <c r="N190" s="7">
        <v>98847</v>
      </c>
      <c r="O190" s="7">
        <v>84213</v>
      </c>
      <c r="P190" s="7">
        <v>48042.5</v>
      </c>
      <c r="Q190" s="7">
        <v>5023</v>
      </c>
      <c r="R190" s="7">
        <v>0</v>
      </c>
      <c r="S190" s="7">
        <v>0</v>
      </c>
      <c r="T190" s="7">
        <v>0</v>
      </c>
      <c r="U190" s="7">
        <v>0</v>
      </c>
      <c r="V190" s="7">
        <v>0</v>
      </c>
      <c r="W190" s="7">
        <v>346659</v>
      </c>
      <c r="X190" s="7">
        <v>0</v>
      </c>
      <c r="Y190" s="7">
        <v>16145</v>
      </c>
      <c r="Z190" s="7">
        <v>24918</v>
      </c>
      <c r="AA190" s="7">
        <v>279754</v>
      </c>
      <c r="AB190" s="7">
        <v>3878111.5</v>
      </c>
      <c r="AC190" s="7">
        <v>0</v>
      </c>
      <c r="AD190" s="7">
        <v>65893</v>
      </c>
      <c r="AE190" s="7">
        <v>36476</v>
      </c>
      <c r="AF190" s="7">
        <v>0</v>
      </c>
      <c r="AG190" s="7">
        <v>282526.76</v>
      </c>
      <c r="AH190" s="7">
        <v>0</v>
      </c>
      <c r="AI190" s="7">
        <v>175395</v>
      </c>
      <c r="AJ190" s="7">
        <v>560290.76</v>
      </c>
      <c r="AL190">
        <f t="shared" si="2"/>
        <v>1226248.5</v>
      </c>
    </row>
    <row r="191" spans="1:38" x14ac:dyDescent="0.25">
      <c r="A191" s="7">
        <v>676</v>
      </c>
      <c r="B191" s="7">
        <v>1</v>
      </c>
      <c r="C191" t="s">
        <v>242</v>
      </c>
      <c r="D191" s="7">
        <v>160</v>
      </c>
      <c r="E191" s="7">
        <v>176.39999999999998</v>
      </c>
      <c r="F191" s="7">
        <v>215</v>
      </c>
      <c r="G191" s="7">
        <v>236.40000000000003</v>
      </c>
      <c r="H191" s="7">
        <v>1622413</v>
      </c>
      <c r="I191" s="7">
        <v>0</v>
      </c>
      <c r="J191" s="7">
        <v>244394</v>
      </c>
      <c r="K191" s="7">
        <v>0</v>
      </c>
      <c r="L191" s="7">
        <v>96933</v>
      </c>
      <c r="M191" s="7">
        <v>58732</v>
      </c>
      <c r="N191" s="7">
        <v>111816</v>
      </c>
      <c r="O191" s="7">
        <v>54523</v>
      </c>
      <c r="P191" s="7">
        <v>25908.75</v>
      </c>
      <c r="Q191" s="7">
        <v>3073</v>
      </c>
      <c r="R191" s="7">
        <v>7830</v>
      </c>
      <c r="S191" s="7">
        <v>0</v>
      </c>
      <c r="T191" s="7">
        <v>0</v>
      </c>
      <c r="U191" s="7">
        <v>0</v>
      </c>
      <c r="V191" s="7">
        <v>0</v>
      </c>
      <c r="W191" s="7">
        <v>276657</v>
      </c>
      <c r="X191" s="7">
        <v>0</v>
      </c>
      <c r="Y191" s="7">
        <v>16145</v>
      </c>
      <c r="Z191" s="7">
        <v>19841</v>
      </c>
      <c r="AA191" s="7">
        <v>171154</v>
      </c>
      <c r="AB191" s="7">
        <v>2709419.75</v>
      </c>
      <c r="AC191" s="7">
        <v>0</v>
      </c>
      <c r="AD191" s="7">
        <v>11889</v>
      </c>
      <c r="AE191" s="7">
        <v>13575</v>
      </c>
      <c r="AF191" s="7">
        <v>4102</v>
      </c>
      <c r="AG191" s="7">
        <v>152345.84</v>
      </c>
      <c r="AH191" s="7">
        <v>0</v>
      </c>
      <c r="AI191" s="7">
        <v>74052</v>
      </c>
      <c r="AJ191" s="7">
        <v>255963.84</v>
      </c>
      <c r="AL191">
        <f t="shared" si="2"/>
        <v>1087006.75</v>
      </c>
    </row>
    <row r="192" spans="1:38" x14ac:dyDescent="0.25">
      <c r="A192" s="7">
        <v>682</v>
      </c>
      <c r="B192" s="7">
        <v>1</v>
      </c>
      <c r="C192" t="s">
        <v>243</v>
      </c>
      <c r="D192" s="7">
        <v>1144</v>
      </c>
      <c r="E192" s="7">
        <v>1249.8000000000002</v>
      </c>
      <c r="F192" s="7">
        <v>1144</v>
      </c>
      <c r="G192" s="7">
        <v>1249.8000000000002</v>
      </c>
      <c r="H192" s="7">
        <v>8577377</v>
      </c>
      <c r="I192" s="7">
        <v>42983</v>
      </c>
      <c r="J192" s="7">
        <v>309453</v>
      </c>
      <c r="K192" s="7">
        <v>14088</v>
      </c>
      <c r="L192" s="7">
        <v>0</v>
      </c>
      <c r="M192" s="7">
        <v>0</v>
      </c>
      <c r="N192" s="7">
        <v>448414</v>
      </c>
      <c r="O192" s="7">
        <v>281552</v>
      </c>
      <c r="P192" s="7">
        <v>195700</v>
      </c>
      <c r="Q192" s="7">
        <v>16247</v>
      </c>
      <c r="R192" s="7">
        <v>0</v>
      </c>
      <c r="S192" s="7">
        <v>0</v>
      </c>
      <c r="T192" s="7">
        <v>0</v>
      </c>
      <c r="U192" s="7">
        <v>0</v>
      </c>
      <c r="V192" s="7">
        <v>0</v>
      </c>
      <c r="W192" s="7">
        <v>283505</v>
      </c>
      <c r="X192" s="7">
        <v>0</v>
      </c>
      <c r="Y192" s="7">
        <v>0</v>
      </c>
      <c r="Z192" s="7">
        <v>80430</v>
      </c>
      <c r="AA192" s="7">
        <v>904855</v>
      </c>
      <c r="AB192" s="7">
        <v>11154604</v>
      </c>
      <c r="AC192" s="7">
        <v>0</v>
      </c>
      <c r="AD192" s="7">
        <v>68189</v>
      </c>
      <c r="AE192" s="7">
        <v>130596</v>
      </c>
      <c r="AF192" s="7">
        <v>0</v>
      </c>
      <c r="AG192" s="7">
        <v>170172</v>
      </c>
      <c r="AH192" s="7">
        <v>0</v>
      </c>
      <c r="AI192" s="7">
        <v>498635</v>
      </c>
      <c r="AJ192" s="7">
        <v>867592</v>
      </c>
      <c r="AL192">
        <f t="shared" si="2"/>
        <v>2577227</v>
      </c>
    </row>
    <row r="193" spans="1:38" x14ac:dyDescent="0.25">
      <c r="A193" s="7">
        <v>690</v>
      </c>
      <c r="B193" s="7">
        <v>1</v>
      </c>
      <c r="C193" t="s">
        <v>244</v>
      </c>
      <c r="D193" s="7">
        <v>1027</v>
      </c>
      <c r="E193" s="7">
        <v>1118.8000000000002</v>
      </c>
      <c r="F193" s="7">
        <v>948</v>
      </c>
      <c r="G193" s="7">
        <v>1038</v>
      </c>
      <c r="H193" s="7">
        <v>7123794</v>
      </c>
      <c r="I193" s="7">
        <v>0</v>
      </c>
      <c r="J193" s="7">
        <v>638243</v>
      </c>
      <c r="K193" s="7">
        <v>27564</v>
      </c>
      <c r="L193" s="7">
        <v>0</v>
      </c>
      <c r="M193" s="7">
        <v>60422</v>
      </c>
      <c r="N193" s="7">
        <v>448262</v>
      </c>
      <c r="O193" s="7">
        <v>227910</v>
      </c>
      <c r="P193" s="7">
        <v>150853.75</v>
      </c>
      <c r="Q193" s="7">
        <v>13494</v>
      </c>
      <c r="R193" s="7">
        <v>768</v>
      </c>
      <c r="S193" s="7">
        <v>0</v>
      </c>
      <c r="T193" s="7">
        <v>0</v>
      </c>
      <c r="U193" s="7">
        <v>0</v>
      </c>
      <c r="V193" s="7">
        <v>0</v>
      </c>
      <c r="W193" s="7">
        <v>477480</v>
      </c>
      <c r="X193" s="7">
        <v>0</v>
      </c>
      <c r="Y193" s="7">
        <v>164523</v>
      </c>
      <c r="Z193" s="7">
        <v>79299</v>
      </c>
      <c r="AA193" s="7">
        <v>751512</v>
      </c>
      <c r="AB193" s="7">
        <v>10164124.75</v>
      </c>
      <c r="AC193" s="7">
        <v>0</v>
      </c>
      <c r="AD193" s="7">
        <v>68153</v>
      </c>
      <c r="AE193" s="7">
        <v>110044</v>
      </c>
      <c r="AF193" s="7">
        <v>560</v>
      </c>
      <c r="AG193" s="7">
        <v>313294</v>
      </c>
      <c r="AH193" s="7">
        <v>0</v>
      </c>
      <c r="AI193" s="7">
        <v>452700</v>
      </c>
      <c r="AJ193" s="7">
        <v>944751</v>
      </c>
      <c r="AL193">
        <f t="shared" si="2"/>
        <v>3040330.75</v>
      </c>
    </row>
    <row r="194" spans="1:38" x14ac:dyDescent="0.25">
      <c r="A194" s="7">
        <v>695</v>
      </c>
      <c r="B194" s="7">
        <v>1</v>
      </c>
      <c r="C194" t="s">
        <v>245</v>
      </c>
      <c r="D194" s="7">
        <v>775</v>
      </c>
      <c r="E194" s="7">
        <v>854</v>
      </c>
      <c r="F194" s="7">
        <v>657</v>
      </c>
      <c r="G194" s="7">
        <v>724.19999999999993</v>
      </c>
      <c r="H194" s="7">
        <v>4970185</v>
      </c>
      <c r="I194" s="7">
        <v>12281</v>
      </c>
      <c r="J194" s="7">
        <v>685893</v>
      </c>
      <c r="K194" s="7">
        <v>0</v>
      </c>
      <c r="L194" s="7">
        <v>96768</v>
      </c>
      <c r="M194" s="7">
        <v>0</v>
      </c>
      <c r="N194" s="7">
        <v>100211</v>
      </c>
      <c r="O194" s="7">
        <v>175619</v>
      </c>
      <c r="P194" s="7">
        <v>112543.75</v>
      </c>
      <c r="Q194" s="7">
        <v>9415</v>
      </c>
      <c r="R194" s="7">
        <v>0</v>
      </c>
      <c r="S194" s="7">
        <v>0</v>
      </c>
      <c r="T194" s="7">
        <v>0</v>
      </c>
      <c r="U194" s="7">
        <v>0</v>
      </c>
      <c r="V194" s="7">
        <v>0</v>
      </c>
      <c r="W194" s="7">
        <v>182049</v>
      </c>
      <c r="X194" s="7">
        <v>0</v>
      </c>
      <c r="Y194" s="7">
        <v>0</v>
      </c>
      <c r="Z194" s="7">
        <v>48233</v>
      </c>
      <c r="AA194" s="7">
        <v>524321</v>
      </c>
      <c r="AB194" s="7">
        <v>6917518.75</v>
      </c>
      <c r="AC194" s="7">
        <v>0</v>
      </c>
      <c r="AD194" s="7">
        <v>36394</v>
      </c>
      <c r="AE194" s="7">
        <v>55377</v>
      </c>
      <c r="AF194" s="7">
        <v>0</v>
      </c>
      <c r="AG194" s="7">
        <v>80572</v>
      </c>
      <c r="AH194" s="7">
        <v>0</v>
      </c>
      <c r="AI194" s="7">
        <v>213044</v>
      </c>
      <c r="AJ194" s="7">
        <v>385387</v>
      </c>
      <c r="AL194">
        <f t="shared" si="2"/>
        <v>1947333.75</v>
      </c>
    </row>
    <row r="195" spans="1:38" x14ac:dyDescent="0.25">
      <c r="A195" s="7">
        <v>696</v>
      </c>
      <c r="B195" s="7">
        <v>1</v>
      </c>
      <c r="C195" t="s">
        <v>246</v>
      </c>
      <c r="D195" s="7">
        <v>456</v>
      </c>
      <c r="E195" s="7">
        <v>504.2</v>
      </c>
      <c r="F195" s="7">
        <v>501</v>
      </c>
      <c r="G195" s="7">
        <v>551.99999999999989</v>
      </c>
      <c r="H195" s="7">
        <v>3788376</v>
      </c>
      <c r="I195" s="7">
        <v>0</v>
      </c>
      <c r="J195" s="7">
        <v>273429</v>
      </c>
      <c r="K195" s="7">
        <v>0</v>
      </c>
      <c r="L195" s="7">
        <v>127622</v>
      </c>
      <c r="M195" s="7">
        <v>244309</v>
      </c>
      <c r="N195" s="7">
        <v>184308</v>
      </c>
      <c r="O195" s="7">
        <v>133655</v>
      </c>
      <c r="P195" s="7">
        <v>84216.25</v>
      </c>
      <c r="Q195" s="7">
        <v>7176</v>
      </c>
      <c r="R195" s="7">
        <v>0</v>
      </c>
      <c r="S195" s="7">
        <v>0</v>
      </c>
      <c r="T195" s="7">
        <v>0</v>
      </c>
      <c r="U195" s="7">
        <v>0</v>
      </c>
      <c r="V195" s="7">
        <v>0</v>
      </c>
      <c r="W195" s="7">
        <v>171335</v>
      </c>
      <c r="X195" s="7">
        <v>0</v>
      </c>
      <c r="Y195" s="7">
        <v>12301</v>
      </c>
      <c r="Z195" s="7">
        <v>40623</v>
      </c>
      <c r="AA195" s="7">
        <v>399648</v>
      </c>
      <c r="AB195" s="7">
        <v>5466998.25</v>
      </c>
      <c r="AC195" s="7">
        <v>0</v>
      </c>
      <c r="AD195" s="7">
        <v>91263</v>
      </c>
      <c r="AE195" s="7">
        <v>84216.25</v>
      </c>
      <c r="AF195" s="7">
        <v>0</v>
      </c>
      <c r="AG195" s="7">
        <v>171335</v>
      </c>
      <c r="AH195" s="7">
        <v>0</v>
      </c>
      <c r="AI195" s="7">
        <v>392430</v>
      </c>
      <c r="AJ195" s="7">
        <v>739244.25</v>
      </c>
      <c r="AL195">
        <f t="shared" ref="AL195:AL258" si="3">AB195-H195</f>
        <v>1678622.25</v>
      </c>
    </row>
    <row r="196" spans="1:38" x14ac:dyDescent="0.25">
      <c r="A196" s="7">
        <v>698</v>
      </c>
      <c r="B196" s="7">
        <v>1</v>
      </c>
      <c r="C196" t="s">
        <v>247</v>
      </c>
      <c r="D196" s="7">
        <v>138</v>
      </c>
      <c r="E196" s="7">
        <v>149.20000000000002</v>
      </c>
      <c r="F196" s="7">
        <v>174</v>
      </c>
      <c r="G196" s="7">
        <v>187.79999999999998</v>
      </c>
      <c r="H196" s="7">
        <v>1288871</v>
      </c>
      <c r="I196" s="7">
        <v>6140</v>
      </c>
      <c r="J196" s="7">
        <v>168552</v>
      </c>
      <c r="K196" s="7">
        <v>0</v>
      </c>
      <c r="L196" s="7">
        <v>82178</v>
      </c>
      <c r="M196" s="7">
        <v>414450</v>
      </c>
      <c r="N196" s="7">
        <v>128885.93994700001</v>
      </c>
      <c r="O196" s="7">
        <v>41869</v>
      </c>
      <c r="P196" s="7">
        <v>14505</v>
      </c>
      <c r="Q196" s="7">
        <v>2441</v>
      </c>
      <c r="R196" s="7">
        <v>2456</v>
      </c>
      <c r="S196" s="7">
        <v>0</v>
      </c>
      <c r="T196" s="7">
        <v>0</v>
      </c>
      <c r="U196" s="7">
        <v>0</v>
      </c>
      <c r="V196" s="7">
        <v>0</v>
      </c>
      <c r="W196" s="7">
        <v>349856</v>
      </c>
      <c r="X196" s="7">
        <v>0</v>
      </c>
      <c r="Y196" s="7">
        <v>0</v>
      </c>
      <c r="Z196" s="7">
        <v>15150</v>
      </c>
      <c r="AA196" s="7">
        <v>135967</v>
      </c>
      <c r="AB196" s="7">
        <v>2651320.9399469998</v>
      </c>
      <c r="AC196" s="7">
        <v>0</v>
      </c>
      <c r="AD196" s="7">
        <v>41869</v>
      </c>
      <c r="AE196" s="7">
        <v>14505</v>
      </c>
      <c r="AF196" s="7">
        <v>2456</v>
      </c>
      <c r="AG196" s="7">
        <v>347669.31510239863</v>
      </c>
      <c r="AH196" s="7">
        <v>0</v>
      </c>
      <c r="AI196" s="7">
        <v>135967</v>
      </c>
      <c r="AJ196" s="7">
        <v>542466.31510239863</v>
      </c>
      <c r="AL196">
        <f t="shared" si="3"/>
        <v>1362449.9399469998</v>
      </c>
    </row>
    <row r="197" spans="1:38" x14ac:dyDescent="0.25">
      <c r="A197" s="7">
        <v>700</v>
      </c>
      <c r="B197" s="7">
        <v>1</v>
      </c>
      <c r="C197" t="s">
        <v>248</v>
      </c>
      <c r="D197" s="7">
        <v>1881</v>
      </c>
      <c r="E197" s="7">
        <v>2062.8000000000002</v>
      </c>
      <c r="F197" s="7">
        <v>2086</v>
      </c>
      <c r="G197" s="7">
        <v>2292</v>
      </c>
      <c r="H197" s="7">
        <v>15729996</v>
      </c>
      <c r="I197" s="7">
        <v>18421</v>
      </c>
      <c r="J197" s="7">
        <v>336862</v>
      </c>
      <c r="K197" s="7">
        <v>14090</v>
      </c>
      <c r="L197" s="7">
        <v>0</v>
      </c>
      <c r="M197" s="7">
        <v>0</v>
      </c>
      <c r="N197" s="7">
        <v>241770</v>
      </c>
      <c r="O197" s="7">
        <v>487707</v>
      </c>
      <c r="P197" s="7">
        <v>383910</v>
      </c>
      <c r="Q197" s="7">
        <v>29796</v>
      </c>
      <c r="R197" s="7">
        <v>0</v>
      </c>
      <c r="S197" s="7">
        <v>0</v>
      </c>
      <c r="T197" s="7">
        <v>0</v>
      </c>
      <c r="U197" s="7">
        <v>0</v>
      </c>
      <c r="V197" s="7">
        <v>0</v>
      </c>
      <c r="W197" s="7">
        <v>0</v>
      </c>
      <c r="X197" s="7">
        <v>0</v>
      </c>
      <c r="Y197" s="7">
        <v>22295</v>
      </c>
      <c r="Z197" s="7">
        <v>144713</v>
      </c>
      <c r="AA197" s="7">
        <v>1659408</v>
      </c>
      <c r="AB197" s="7">
        <v>19068968</v>
      </c>
      <c r="AC197" s="7">
        <v>0</v>
      </c>
      <c r="AD197" s="7">
        <v>190097</v>
      </c>
      <c r="AE197" s="7">
        <v>383910</v>
      </c>
      <c r="AF197" s="7">
        <v>0</v>
      </c>
      <c r="AG197" s="7">
        <v>0</v>
      </c>
      <c r="AH197" s="7">
        <v>0</v>
      </c>
      <c r="AI197" s="7">
        <v>1535498</v>
      </c>
      <c r="AJ197" s="7">
        <v>2109505</v>
      </c>
      <c r="AL197">
        <f t="shared" si="3"/>
        <v>3338972</v>
      </c>
    </row>
    <row r="198" spans="1:38" x14ac:dyDescent="0.25">
      <c r="A198" s="7">
        <v>701</v>
      </c>
      <c r="B198" s="7">
        <v>1</v>
      </c>
      <c r="C198" t="s">
        <v>249</v>
      </c>
      <c r="D198" s="7">
        <v>2293</v>
      </c>
      <c r="E198" s="7">
        <v>2512.4</v>
      </c>
      <c r="F198" s="7">
        <v>2126</v>
      </c>
      <c r="G198" s="7">
        <v>2321</v>
      </c>
      <c r="H198" s="7">
        <v>15929023</v>
      </c>
      <c r="I198" s="7">
        <v>18421</v>
      </c>
      <c r="J198" s="7">
        <v>1986173</v>
      </c>
      <c r="K198" s="7">
        <v>14084</v>
      </c>
      <c r="L198" s="7">
        <v>0</v>
      </c>
      <c r="M198" s="7">
        <v>0</v>
      </c>
      <c r="N198" s="7">
        <v>421768.82773287431</v>
      </c>
      <c r="O198" s="7">
        <v>550187</v>
      </c>
      <c r="P198" s="7">
        <v>388651.25</v>
      </c>
      <c r="Q198" s="7">
        <v>30173</v>
      </c>
      <c r="R198" s="7">
        <v>2414</v>
      </c>
      <c r="S198" s="7">
        <v>0</v>
      </c>
      <c r="T198" s="7">
        <v>0</v>
      </c>
      <c r="U198" s="7">
        <v>0</v>
      </c>
      <c r="V198" s="7">
        <v>0</v>
      </c>
      <c r="W198" s="7">
        <v>0</v>
      </c>
      <c r="X198" s="7">
        <v>0</v>
      </c>
      <c r="Y198" s="7">
        <v>0</v>
      </c>
      <c r="Z198" s="7">
        <v>174266</v>
      </c>
      <c r="AA198" s="7">
        <v>1680404</v>
      </c>
      <c r="AB198" s="7">
        <v>21195565.077732876</v>
      </c>
      <c r="AC198" s="7">
        <v>0</v>
      </c>
      <c r="AD198" s="7">
        <v>137493</v>
      </c>
      <c r="AE198" s="7">
        <v>285524</v>
      </c>
      <c r="AF198" s="7">
        <v>1773</v>
      </c>
      <c r="AG198" s="7">
        <v>0</v>
      </c>
      <c r="AH198" s="7">
        <v>0</v>
      </c>
      <c r="AI198" s="7">
        <v>1019436</v>
      </c>
      <c r="AJ198" s="7">
        <v>1444226</v>
      </c>
      <c r="AL198">
        <f t="shared" si="3"/>
        <v>5266542.0777328759</v>
      </c>
    </row>
    <row r="199" spans="1:38" x14ac:dyDescent="0.25">
      <c r="A199" s="7">
        <v>704</v>
      </c>
      <c r="B199" s="7">
        <v>1</v>
      </c>
      <c r="C199" t="s">
        <v>250</v>
      </c>
      <c r="D199" s="7">
        <v>1734</v>
      </c>
      <c r="E199" s="7">
        <v>1914.3999999999999</v>
      </c>
      <c r="F199" s="7">
        <v>1799</v>
      </c>
      <c r="G199" s="7">
        <v>1976.6</v>
      </c>
      <c r="H199" s="7">
        <v>13565406</v>
      </c>
      <c r="I199" s="7">
        <v>0</v>
      </c>
      <c r="J199" s="7">
        <v>939322</v>
      </c>
      <c r="K199" s="7">
        <v>14085</v>
      </c>
      <c r="L199" s="7">
        <v>0</v>
      </c>
      <c r="M199" s="7">
        <v>0</v>
      </c>
      <c r="N199" s="7">
        <v>373651.92172375595</v>
      </c>
      <c r="O199" s="7">
        <v>438261</v>
      </c>
      <c r="P199" s="7">
        <v>329605</v>
      </c>
      <c r="Q199" s="7">
        <v>25696</v>
      </c>
      <c r="R199" s="7">
        <v>30677</v>
      </c>
      <c r="S199" s="7">
        <v>0</v>
      </c>
      <c r="T199" s="7">
        <v>0</v>
      </c>
      <c r="U199" s="7">
        <v>0</v>
      </c>
      <c r="V199" s="7">
        <v>0</v>
      </c>
      <c r="W199" s="7">
        <v>0</v>
      </c>
      <c r="X199" s="7">
        <v>0</v>
      </c>
      <c r="Y199" s="7">
        <v>13070</v>
      </c>
      <c r="Z199" s="7">
        <v>137468</v>
      </c>
      <c r="AA199" s="7">
        <v>1431058</v>
      </c>
      <c r="AB199" s="7">
        <v>17298299.921723753</v>
      </c>
      <c r="AC199" s="7">
        <v>0</v>
      </c>
      <c r="AD199" s="7">
        <v>147351</v>
      </c>
      <c r="AE199" s="7">
        <v>329605</v>
      </c>
      <c r="AF199" s="7">
        <v>30677</v>
      </c>
      <c r="AG199" s="7">
        <v>0</v>
      </c>
      <c r="AH199" s="7">
        <v>0</v>
      </c>
      <c r="AI199" s="7">
        <v>1267132</v>
      </c>
      <c r="AJ199" s="7">
        <v>1774765</v>
      </c>
      <c r="AL199">
        <f t="shared" si="3"/>
        <v>3732893.9217237532</v>
      </c>
    </row>
    <row r="200" spans="1:38" x14ac:dyDescent="0.25">
      <c r="A200" s="7">
        <v>707</v>
      </c>
      <c r="B200" s="7">
        <v>1</v>
      </c>
      <c r="C200" t="s">
        <v>251</v>
      </c>
      <c r="D200" s="7">
        <v>72</v>
      </c>
      <c r="E200" s="7">
        <v>79.599999999999994</v>
      </c>
      <c r="F200" s="7">
        <v>79</v>
      </c>
      <c r="G200" s="7">
        <v>86.600000000000009</v>
      </c>
      <c r="H200" s="7">
        <v>594336</v>
      </c>
      <c r="I200" s="7">
        <v>0</v>
      </c>
      <c r="J200" s="7">
        <v>128853</v>
      </c>
      <c r="K200" s="7">
        <v>0</v>
      </c>
      <c r="L200" s="7">
        <v>42861</v>
      </c>
      <c r="M200" s="7">
        <v>134888</v>
      </c>
      <c r="N200" s="7">
        <v>45917</v>
      </c>
      <c r="O200" s="7">
        <v>19084</v>
      </c>
      <c r="P200" s="7">
        <v>7221.25</v>
      </c>
      <c r="Q200" s="7">
        <v>1126</v>
      </c>
      <c r="R200" s="7">
        <v>6551</v>
      </c>
      <c r="S200" s="7">
        <v>0</v>
      </c>
      <c r="T200" s="7">
        <v>0</v>
      </c>
      <c r="U200" s="7">
        <v>0</v>
      </c>
      <c r="V200" s="7">
        <v>0</v>
      </c>
      <c r="W200" s="7">
        <v>144841</v>
      </c>
      <c r="X200" s="7">
        <v>0</v>
      </c>
      <c r="Y200" s="7">
        <v>0</v>
      </c>
      <c r="Z200" s="7">
        <v>6329</v>
      </c>
      <c r="AA200" s="7">
        <v>62698</v>
      </c>
      <c r="AB200" s="7">
        <v>1194705.25</v>
      </c>
      <c r="AC200" s="7">
        <v>0</v>
      </c>
      <c r="AD200" s="7">
        <v>1286</v>
      </c>
      <c r="AE200" s="7">
        <v>29</v>
      </c>
      <c r="AF200" s="7">
        <v>26</v>
      </c>
      <c r="AG200" s="7">
        <v>879</v>
      </c>
      <c r="AH200" s="7">
        <v>0</v>
      </c>
      <c r="AI200" s="7">
        <v>206</v>
      </c>
      <c r="AJ200" s="7">
        <v>2426</v>
      </c>
      <c r="AL200">
        <f t="shared" si="3"/>
        <v>600369.25</v>
      </c>
    </row>
    <row r="201" spans="1:38" x14ac:dyDescent="0.25">
      <c r="A201" s="7">
        <v>709</v>
      </c>
      <c r="B201" s="7">
        <v>1</v>
      </c>
      <c r="C201" t="s">
        <v>252</v>
      </c>
      <c r="D201" s="7">
        <v>10251.93</v>
      </c>
      <c r="E201" s="7">
        <v>11168.279999999999</v>
      </c>
      <c r="F201" s="7">
        <v>7988.93</v>
      </c>
      <c r="G201" s="7">
        <v>8738.3300000000017</v>
      </c>
      <c r="H201" s="7">
        <v>59971159</v>
      </c>
      <c r="I201" s="7">
        <v>270178</v>
      </c>
      <c r="J201" s="7">
        <v>7755237</v>
      </c>
      <c r="K201" s="7">
        <v>26426</v>
      </c>
      <c r="L201" s="7">
        <v>0</v>
      </c>
      <c r="M201" s="7">
        <v>0</v>
      </c>
      <c r="N201" s="7">
        <v>818115.97825783747</v>
      </c>
      <c r="O201" s="7">
        <v>1938077</v>
      </c>
      <c r="P201" s="7">
        <v>436917</v>
      </c>
      <c r="Q201" s="7">
        <v>113598</v>
      </c>
      <c r="R201" s="7">
        <v>424508</v>
      </c>
      <c r="S201" s="7">
        <v>0</v>
      </c>
      <c r="T201" s="7">
        <v>0</v>
      </c>
      <c r="U201" s="7">
        <v>0</v>
      </c>
      <c r="V201" s="7">
        <v>0</v>
      </c>
      <c r="W201" s="7">
        <v>5651777</v>
      </c>
      <c r="X201" s="7">
        <v>0</v>
      </c>
      <c r="Y201" s="7">
        <v>3844</v>
      </c>
      <c r="Z201" s="7">
        <v>1001791</v>
      </c>
      <c r="AA201" s="7">
        <v>6326551</v>
      </c>
      <c r="AB201" s="7">
        <v>84738178.978257835</v>
      </c>
      <c r="AC201" s="7">
        <v>0</v>
      </c>
      <c r="AD201" s="7">
        <v>1092239</v>
      </c>
      <c r="AE201" s="7">
        <v>436917</v>
      </c>
      <c r="AF201" s="7">
        <v>424508</v>
      </c>
      <c r="AG201" s="7">
        <v>5651777</v>
      </c>
      <c r="AH201" s="7">
        <v>0</v>
      </c>
      <c r="AI201" s="7">
        <v>6004591</v>
      </c>
      <c r="AJ201" s="7">
        <v>13610032</v>
      </c>
      <c r="AL201">
        <f t="shared" si="3"/>
        <v>24767019.978257835</v>
      </c>
    </row>
    <row r="202" spans="1:38" x14ac:dyDescent="0.25">
      <c r="A202" s="7">
        <v>712</v>
      </c>
      <c r="B202" s="7">
        <v>1</v>
      </c>
      <c r="C202" t="s">
        <v>253</v>
      </c>
      <c r="D202" s="7">
        <v>599</v>
      </c>
      <c r="E202" s="7">
        <v>657.8</v>
      </c>
      <c r="F202" s="7">
        <v>534</v>
      </c>
      <c r="G202" s="7">
        <v>585.20000000000005</v>
      </c>
      <c r="H202" s="7">
        <v>4016228</v>
      </c>
      <c r="I202" s="7">
        <v>0</v>
      </c>
      <c r="J202" s="7">
        <v>563244</v>
      </c>
      <c r="K202" s="7">
        <v>0</v>
      </c>
      <c r="L202" s="7">
        <v>124289</v>
      </c>
      <c r="M202" s="7">
        <v>0</v>
      </c>
      <c r="N202" s="7">
        <v>119476</v>
      </c>
      <c r="O202" s="7">
        <v>121799</v>
      </c>
      <c r="P202" s="7">
        <v>97231.25</v>
      </c>
      <c r="Q202" s="7">
        <v>7608</v>
      </c>
      <c r="R202" s="7">
        <v>16409</v>
      </c>
      <c r="S202" s="7">
        <v>0</v>
      </c>
      <c r="T202" s="7">
        <v>0</v>
      </c>
      <c r="U202" s="7">
        <v>0</v>
      </c>
      <c r="V202" s="7">
        <v>0</v>
      </c>
      <c r="W202" s="7">
        <v>0</v>
      </c>
      <c r="X202" s="7">
        <v>0</v>
      </c>
      <c r="Y202" s="7">
        <v>0</v>
      </c>
      <c r="Z202" s="7">
        <v>39044</v>
      </c>
      <c r="AA202" s="7">
        <v>423685</v>
      </c>
      <c r="AB202" s="7">
        <v>5529013.25</v>
      </c>
      <c r="AC202" s="7">
        <v>0</v>
      </c>
      <c r="AD202" s="7">
        <v>45435</v>
      </c>
      <c r="AE202" s="7">
        <v>94319</v>
      </c>
      <c r="AF202" s="7">
        <v>15918</v>
      </c>
      <c r="AG202" s="7">
        <v>0</v>
      </c>
      <c r="AH202" s="7">
        <v>0</v>
      </c>
      <c r="AI202" s="7">
        <v>339391</v>
      </c>
      <c r="AJ202" s="7">
        <v>495063</v>
      </c>
      <c r="AL202">
        <f t="shared" si="3"/>
        <v>1512785.25</v>
      </c>
    </row>
    <row r="203" spans="1:38" x14ac:dyDescent="0.25">
      <c r="A203" s="7">
        <v>716</v>
      </c>
      <c r="B203" s="7">
        <v>1</v>
      </c>
      <c r="C203" t="s">
        <v>254</v>
      </c>
      <c r="D203" s="7">
        <v>1798</v>
      </c>
      <c r="E203" s="7">
        <v>1965.4</v>
      </c>
      <c r="F203" s="7">
        <v>1531</v>
      </c>
      <c r="G203" s="7">
        <v>1675.8</v>
      </c>
      <c r="H203" s="7">
        <v>11501015</v>
      </c>
      <c r="I203" s="7">
        <v>0</v>
      </c>
      <c r="J203" s="7">
        <v>441559</v>
      </c>
      <c r="K203" s="7">
        <v>14368</v>
      </c>
      <c r="L203" s="7">
        <v>0</v>
      </c>
      <c r="M203" s="7">
        <v>0</v>
      </c>
      <c r="N203" s="7">
        <v>195174</v>
      </c>
      <c r="O203" s="7">
        <v>374708</v>
      </c>
      <c r="P203" s="7">
        <v>281210</v>
      </c>
      <c r="Q203" s="7">
        <v>21785</v>
      </c>
      <c r="R203" s="7">
        <v>7239</v>
      </c>
      <c r="S203" s="7">
        <v>0</v>
      </c>
      <c r="T203" s="7">
        <v>0</v>
      </c>
      <c r="U203" s="7">
        <v>0</v>
      </c>
      <c r="V203" s="7">
        <v>0</v>
      </c>
      <c r="W203" s="7">
        <v>0</v>
      </c>
      <c r="X203" s="7">
        <v>0</v>
      </c>
      <c r="Y203" s="7">
        <v>0</v>
      </c>
      <c r="Z203" s="7">
        <v>108943</v>
      </c>
      <c r="AA203" s="7">
        <v>1213279</v>
      </c>
      <c r="AB203" s="7">
        <v>14159280</v>
      </c>
      <c r="AC203" s="7">
        <v>0</v>
      </c>
      <c r="AD203" s="7">
        <v>157264</v>
      </c>
      <c r="AE203" s="7">
        <v>281210</v>
      </c>
      <c r="AF203" s="7">
        <v>7239</v>
      </c>
      <c r="AG203" s="7">
        <v>0</v>
      </c>
      <c r="AH203" s="7">
        <v>0</v>
      </c>
      <c r="AI203" s="7">
        <v>1013043</v>
      </c>
      <c r="AJ203" s="7">
        <v>1458756</v>
      </c>
      <c r="AL203">
        <f t="shared" si="3"/>
        <v>2658265</v>
      </c>
    </row>
    <row r="204" spans="1:38" x14ac:dyDescent="0.25">
      <c r="A204" s="7">
        <v>717</v>
      </c>
      <c r="B204" s="7">
        <v>1</v>
      </c>
      <c r="C204" t="s">
        <v>255</v>
      </c>
      <c r="D204" s="7">
        <v>1834</v>
      </c>
      <c r="E204" s="7">
        <v>2024.4</v>
      </c>
      <c r="F204" s="7">
        <v>1811</v>
      </c>
      <c r="G204" s="7">
        <v>1992.8000000000002</v>
      </c>
      <c r="H204" s="7">
        <v>13676586</v>
      </c>
      <c r="I204" s="7">
        <v>121785</v>
      </c>
      <c r="J204" s="7">
        <v>552100</v>
      </c>
      <c r="K204" s="7">
        <v>46689</v>
      </c>
      <c r="L204" s="7">
        <v>0</v>
      </c>
      <c r="M204" s="7">
        <v>0</v>
      </c>
      <c r="N204" s="7">
        <v>186372</v>
      </c>
      <c r="O204" s="7">
        <v>441657</v>
      </c>
      <c r="P204" s="7">
        <v>333385</v>
      </c>
      <c r="Q204" s="7">
        <v>25906</v>
      </c>
      <c r="R204" s="7">
        <v>30709</v>
      </c>
      <c r="S204" s="7">
        <v>0</v>
      </c>
      <c r="T204" s="7">
        <v>0</v>
      </c>
      <c r="U204" s="7">
        <v>0</v>
      </c>
      <c r="V204" s="7">
        <v>0</v>
      </c>
      <c r="W204" s="7">
        <v>0</v>
      </c>
      <c r="X204" s="7">
        <v>0</v>
      </c>
      <c r="Y204" s="7">
        <v>104172</v>
      </c>
      <c r="Z204" s="7">
        <v>170845</v>
      </c>
      <c r="AA204" s="7">
        <v>1442787</v>
      </c>
      <c r="AB204" s="7">
        <v>17132993</v>
      </c>
      <c r="AC204" s="7">
        <v>0</v>
      </c>
      <c r="AD204" s="7">
        <v>163534</v>
      </c>
      <c r="AE204" s="7">
        <v>333385</v>
      </c>
      <c r="AF204" s="7">
        <v>30709</v>
      </c>
      <c r="AG204" s="7">
        <v>0</v>
      </c>
      <c r="AH204" s="7">
        <v>0</v>
      </c>
      <c r="AI204" s="7">
        <v>1263081</v>
      </c>
      <c r="AJ204" s="7">
        <v>1790709</v>
      </c>
      <c r="AL204">
        <f t="shared" si="3"/>
        <v>3456407</v>
      </c>
    </row>
    <row r="205" spans="1:38" x14ac:dyDescent="0.25">
      <c r="A205" s="7">
        <v>719</v>
      </c>
      <c r="B205" s="7">
        <v>1</v>
      </c>
      <c r="C205" t="s">
        <v>256</v>
      </c>
      <c r="D205" s="7">
        <v>8665</v>
      </c>
      <c r="E205" s="7">
        <v>9504</v>
      </c>
      <c r="F205" s="7">
        <v>8728</v>
      </c>
      <c r="G205" s="7">
        <v>9592.7999999999993</v>
      </c>
      <c r="H205" s="7">
        <v>65835386</v>
      </c>
      <c r="I205" s="7">
        <v>362284</v>
      </c>
      <c r="J205" s="7">
        <v>1307871</v>
      </c>
      <c r="K205" s="7">
        <v>190150</v>
      </c>
      <c r="L205" s="7">
        <v>0</v>
      </c>
      <c r="M205" s="7">
        <v>0</v>
      </c>
      <c r="N205" s="7">
        <v>10550</v>
      </c>
      <c r="O205" s="7">
        <v>2052169</v>
      </c>
      <c r="P205" s="7">
        <v>1334496.25</v>
      </c>
      <c r="Q205" s="7">
        <v>124706</v>
      </c>
      <c r="R205" s="7">
        <v>26860</v>
      </c>
      <c r="S205" s="7">
        <v>0</v>
      </c>
      <c r="T205" s="7">
        <v>0</v>
      </c>
      <c r="U205" s="7">
        <v>215294</v>
      </c>
      <c r="V205" s="7">
        <v>0</v>
      </c>
      <c r="W205" s="7">
        <v>5985619</v>
      </c>
      <c r="X205" s="7">
        <v>0</v>
      </c>
      <c r="Y205" s="7">
        <v>26139</v>
      </c>
      <c r="Z205" s="7">
        <v>822261</v>
      </c>
      <c r="AA205" s="7">
        <v>6945187</v>
      </c>
      <c r="AB205" s="7">
        <v>85238972.25</v>
      </c>
      <c r="AC205" s="7">
        <v>0</v>
      </c>
      <c r="AD205" s="7">
        <v>779992</v>
      </c>
      <c r="AE205" s="7">
        <v>1334496.25</v>
      </c>
      <c r="AF205" s="7">
        <v>26860</v>
      </c>
      <c r="AG205" s="7">
        <v>5959992.9699999997</v>
      </c>
      <c r="AH205" s="7">
        <v>0</v>
      </c>
      <c r="AI205" s="7">
        <v>6488506</v>
      </c>
      <c r="AJ205" s="7">
        <v>14589847.219999999</v>
      </c>
      <c r="AL205">
        <f t="shared" si="3"/>
        <v>19403586.25</v>
      </c>
    </row>
    <row r="206" spans="1:38" x14ac:dyDescent="0.25">
      <c r="A206" s="7">
        <v>720</v>
      </c>
      <c r="B206" s="7">
        <v>1</v>
      </c>
      <c r="C206" t="s">
        <v>257</v>
      </c>
      <c r="D206" s="7">
        <v>8613</v>
      </c>
      <c r="E206" s="7">
        <v>9454.7999999999993</v>
      </c>
      <c r="F206" s="7">
        <v>7652</v>
      </c>
      <c r="G206" s="7">
        <v>8446.4</v>
      </c>
      <c r="H206" s="7">
        <v>57967643</v>
      </c>
      <c r="I206" s="7">
        <v>396056</v>
      </c>
      <c r="J206" s="7">
        <v>5164556</v>
      </c>
      <c r="K206" s="7">
        <v>734349</v>
      </c>
      <c r="L206" s="7">
        <v>0</v>
      </c>
      <c r="M206" s="7">
        <v>0</v>
      </c>
      <c r="N206" s="7">
        <v>25940</v>
      </c>
      <c r="O206" s="7">
        <v>1788289</v>
      </c>
      <c r="P206" s="7">
        <v>905790</v>
      </c>
      <c r="Q206" s="7">
        <v>109803</v>
      </c>
      <c r="R206" s="7">
        <v>159215</v>
      </c>
      <c r="S206" s="7">
        <v>0</v>
      </c>
      <c r="T206" s="7">
        <v>0</v>
      </c>
      <c r="U206" s="7">
        <v>0</v>
      </c>
      <c r="V206" s="7">
        <v>-3363</v>
      </c>
      <c r="W206" s="7">
        <v>10975441</v>
      </c>
      <c r="X206" s="7">
        <v>0</v>
      </c>
      <c r="Y206" s="7">
        <v>355570</v>
      </c>
      <c r="Z206" s="7">
        <v>765156</v>
      </c>
      <c r="AA206" s="7">
        <v>6115194</v>
      </c>
      <c r="AB206" s="7">
        <v>85459639</v>
      </c>
      <c r="AC206" s="7">
        <v>0</v>
      </c>
      <c r="AD206" s="7">
        <v>785476</v>
      </c>
      <c r="AE206" s="7">
        <v>905790</v>
      </c>
      <c r="AF206" s="7">
        <v>159215</v>
      </c>
      <c r="AG206" s="7">
        <v>10952484.18</v>
      </c>
      <c r="AH206" s="7">
        <v>0</v>
      </c>
      <c r="AI206" s="7">
        <v>5612854</v>
      </c>
      <c r="AJ206" s="7">
        <v>18415819.18</v>
      </c>
      <c r="AL206">
        <f t="shared" si="3"/>
        <v>27491996</v>
      </c>
    </row>
    <row r="207" spans="1:38" x14ac:dyDescent="0.25">
      <c r="A207" s="7">
        <v>721</v>
      </c>
      <c r="B207" s="7">
        <v>1</v>
      </c>
      <c r="C207" t="s">
        <v>258</v>
      </c>
      <c r="D207" s="7">
        <v>3831</v>
      </c>
      <c r="E207" s="7">
        <v>4206</v>
      </c>
      <c r="F207" s="7">
        <v>4096</v>
      </c>
      <c r="G207" s="7">
        <v>4496.7999999999993</v>
      </c>
      <c r="H207" s="7">
        <v>30861538</v>
      </c>
      <c r="I207" s="7">
        <v>103363</v>
      </c>
      <c r="J207" s="7">
        <v>611918</v>
      </c>
      <c r="K207" s="7">
        <v>17939</v>
      </c>
      <c r="L207" s="7">
        <v>0</v>
      </c>
      <c r="M207" s="7">
        <v>0</v>
      </c>
      <c r="N207" s="7">
        <v>428379</v>
      </c>
      <c r="O207" s="7">
        <v>988320</v>
      </c>
      <c r="P207" s="7">
        <v>704051.25</v>
      </c>
      <c r="Q207" s="7">
        <v>58458</v>
      </c>
      <c r="R207" s="7">
        <v>6475</v>
      </c>
      <c r="S207" s="7">
        <v>0</v>
      </c>
      <c r="T207" s="7">
        <v>0</v>
      </c>
      <c r="U207" s="7">
        <v>0</v>
      </c>
      <c r="V207" s="7">
        <v>-8236</v>
      </c>
      <c r="W207" s="7">
        <v>1109361</v>
      </c>
      <c r="X207" s="7">
        <v>0</v>
      </c>
      <c r="Y207" s="7">
        <v>4228</v>
      </c>
      <c r="Z207" s="7">
        <v>395506</v>
      </c>
      <c r="AA207" s="7">
        <v>3255683</v>
      </c>
      <c r="AB207" s="7">
        <v>38536983.25</v>
      </c>
      <c r="AC207" s="7">
        <v>0</v>
      </c>
      <c r="AD207" s="7">
        <v>316572</v>
      </c>
      <c r="AE207" s="7">
        <v>704051.25</v>
      </c>
      <c r="AF207" s="7">
        <v>6475</v>
      </c>
      <c r="AG207" s="7">
        <v>1109361</v>
      </c>
      <c r="AH207" s="7">
        <v>0</v>
      </c>
      <c r="AI207" s="7">
        <v>2828811</v>
      </c>
      <c r="AJ207" s="7">
        <v>4965270.25</v>
      </c>
      <c r="AL207">
        <f t="shared" si="3"/>
        <v>7675445.25</v>
      </c>
    </row>
    <row r="208" spans="1:38" x14ac:dyDescent="0.25">
      <c r="A208" s="7">
        <v>726</v>
      </c>
      <c r="B208" s="7">
        <v>1</v>
      </c>
      <c r="C208" t="s">
        <v>259</v>
      </c>
      <c r="D208" s="7">
        <v>2415</v>
      </c>
      <c r="E208" s="7">
        <v>2638.6000000000004</v>
      </c>
      <c r="F208" s="7">
        <v>2835</v>
      </c>
      <c r="G208" s="7">
        <v>3096.3999999999992</v>
      </c>
      <c r="H208" s="7">
        <v>21250593</v>
      </c>
      <c r="I208" s="7">
        <v>47076</v>
      </c>
      <c r="J208" s="7">
        <v>674447</v>
      </c>
      <c r="K208" s="7">
        <v>14394</v>
      </c>
      <c r="L208" s="7">
        <v>0</v>
      </c>
      <c r="M208" s="7">
        <v>0</v>
      </c>
      <c r="N208" s="7">
        <v>357380.81063399167</v>
      </c>
      <c r="O208" s="7">
        <v>685434</v>
      </c>
      <c r="P208" s="7">
        <v>371576.25</v>
      </c>
      <c r="Q208" s="7">
        <v>40253</v>
      </c>
      <c r="R208" s="7">
        <v>0</v>
      </c>
      <c r="S208" s="7">
        <v>0</v>
      </c>
      <c r="T208" s="7">
        <v>0</v>
      </c>
      <c r="U208" s="7">
        <v>0</v>
      </c>
      <c r="V208" s="7">
        <v>-16471</v>
      </c>
      <c r="W208" s="7">
        <v>3056549</v>
      </c>
      <c r="X208" s="7">
        <v>0</v>
      </c>
      <c r="Y208" s="7">
        <v>0</v>
      </c>
      <c r="Z208" s="7">
        <v>251733</v>
      </c>
      <c r="AA208" s="7">
        <v>2241794</v>
      </c>
      <c r="AB208" s="7">
        <v>28974759.060633991</v>
      </c>
      <c r="AC208" s="7">
        <v>0</v>
      </c>
      <c r="AD208" s="7">
        <v>296134</v>
      </c>
      <c r="AE208" s="7">
        <v>371576.25</v>
      </c>
      <c r="AF208" s="7">
        <v>0</v>
      </c>
      <c r="AG208" s="7">
        <v>3003611.58</v>
      </c>
      <c r="AH208" s="7">
        <v>0</v>
      </c>
      <c r="AI208" s="7">
        <v>2125371</v>
      </c>
      <c r="AJ208" s="7">
        <v>5796692.8300000001</v>
      </c>
      <c r="AL208">
        <f t="shared" si="3"/>
        <v>7724166.0606339909</v>
      </c>
    </row>
    <row r="209" spans="1:38" x14ac:dyDescent="0.25">
      <c r="A209" s="7">
        <v>727</v>
      </c>
      <c r="B209" s="7">
        <v>1</v>
      </c>
      <c r="C209" t="s">
        <v>260</v>
      </c>
      <c r="D209" s="7">
        <v>3763</v>
      </c>
      <c r="E209" s="7">
        <v>4118.6000000000004</v>
      </c>
      <c r="F209" s="7">
        <v>3170</v>
      </c>
      <c r="G209" s="7">
        <v>3464.2000000000003</v>
      </c>
      <c r="H209" s="7">
        <v>23774805</v>
      </c>
      <c r="I209" s="7">
        <v>147370</v>
      </c>
      <c r="J209" s="7">
        <v>1581782</v>
      </c>
      <c r="K209" s="7">
        <v>69038</v>
      </c>
      <c r="L209" s="7">
        <v>0</v>
      </c>
      <c r="M209" s="7">
        <v>0</v>
      </c>
      <c r="N209" s="7">
        <v>173510</v>
      </c>
      <c r="O209" s="7">
        <v>758507</v>
      </c>
      <c r="P209" s="7">
        <v>469438.75</v>
      </c>
      <c r="Q209" s="7">
        <v>45035</v>
      </c>
      <c r="R209" s="7">
        <v>29515</v>
      </c>
      <c r="S209" s="7">
        <v>0</v>
      </c>
      <c r="T209" s="7">
        <v>0</v>
      </c>
      <c r="U209" s="7">
        <v>0</v>
      </c>
      <c r="V209" s="7">
        <v>0</v>
      </c>
      <c r="W209" s="7">
        <v>2273520</v>
      </c>
      <c r="X209" s="7">
        <v>0</v>
      </c>
      <c r="Y209" s="7">
        <v>6150</v>
      </c>
      <c r="Z209" s="7">
        <v>294555</v>
      </c>
      <c r="AA209" s="7">
        <v>2508081</v>
      </c>
      <c r="AB209" s="7">
        <v>32131306.75</v>
      </c>
      <c r="AC209" s="7">
        <v>0</v>
      </c>
      <c r="AD209" s="7">
        <v>215565</v>
      </c>
      <c r="AE209" s="7">
        <v>443413</v>
      </c>
      <c r="AF209" s="7">
        <v>27879</v>
      </c>
      <c r="AG209" s="7">
        <v>2033860</v>
      </c>
      <c r="AH209" s="7">
        <v>0</v>
      </c>
      <c r="AI209" s="7">
        <v>1956298</v>
      </c>
      <c r="AJ209" s="7">
        <v>4677015</v>
      </c>
      <c r="AL209">
        <f t="shared" si="3"/>
        <v>8356501.75</v>
      </c>
    </row>
    <row r="210" spans="1:38" x14ac:dyDescent="0.25">
      <c r="A210" s="7">
        <v>728</v>
      </c>
      <c r="B210" s="7">
        <v>1</v>
      </c>
      <c r="C210" t="s">
        <v>261</v>
      </c>
      <c r="D210" s="7">
        <v>14924</v>
      </c>
      <c r="E210" s="7">
        <v>16300.6</v>
      </c>
      <c r="F210" s="7">
        <v>13701</v>
      </c>
      <c r="G210" s="7">
        <v>14939.2</v>
      </c>
      <c r="H210" s="7">
        <v>102527730</v>
      </c>
      <c r="I210" s="7">
        <v>331582</v>
      </c>
      <c r="J210" s="7">
        <v>3269707</v>
      </c>
      <c r="K210" s="7">
        <v>180650</v>
      </c>
      <c r="L210" s="7">
        <v>0</v>
      </c>
      <c r="M210" s="7">
        <v>0</v>
      </c>
      <c r="N210" s="7">
        <v>485075</v>
      </c>
      <c r="O210" s="7">
        <v>3272595</v>
      </c>
      <c r="P210" s="7">
        <v>1476495</v>
      </c>
      <c r="Q210" s="7">
        <v>194210</v>
      </c>
      <c r="R210" s="7">
        <v>83809</v>
      </c>
      <c r="S210" s="7">
        <v>0</v>
      </c>
      <c r="T210" s="7">
        <v>0</v>
      </c>
      <c r="U210" s="7">
        <v>255545</v>
      </c>
      <c r="V210" s="7">
        <v>0</v>
      </c>
      <c r="W210" s="7">
        <v>21235625</v>
      </c>
      <c r="X210" s="7">
        <v>0</v>
      </c>
      <c r="Y210" s="7">
        <v>34596</v>
      </c>
      <c r="Z210" s="7">
        <v>1210941</v>
      </c>
      <c r="AA210" s="7">
        <v>10815981</v>
      </c>
      <c r="AB210" s="7">
        <v>145374541</v>
      </c>
      <c r="AC210" s="7">
        <v>0</v>
      </c>
      <c r="AD210" s="7">
        <v>1118170</v>
      </c>
      <c r="AE210" s="7">
        <v>1476495</v>
      </c>
      <c r="AF210" s="7">
        <v>83809</v>
      </c>
      <c r="AG210" s="7">
        <v>21167347.920000002</v>
      </c>
      <c r="AH210" s="7">
        <v>0</v>
      </c>
      <c r="AI210" s="7">
        <v>9398712</v>
      </c>
      <c r="AJ210" s="7">
        <v>33244533.920000002</v>
      </c>
      <c r="AL210">
        <f t="shared" si="3"/>
        <v>42846811</v>
      </c>
    </row>
    <row r="211" spans="1:38" x14ac:dyDescent="0.25">
      <c r="A211" s="7">
        <v>738</v>
      </c>
      <c r="B211" s="7">
        <v>1</v>
      </c>
      <c r="C211" t="s">
        <v>262</v>
      </c>
      <c r="D211" s="7">
        <v>885</v>
      </c>
      <c r="E211" s="7">
        <v>969.99999999999977</v>
      </c>
      <c r="F211" s="7">
        <v>1070</v>
      </c>
      <c r="G211" s="7">
        <v>1173.0000000000002</v>
      </c>
      <c r="H211" s="7">
        <v>8050299</v>
      </c>
      <c r="I211" s="7">
        <v>0</v>
      </c>
      <c r="J211" s="7">
        <v>196623</v>
      </c>
      <c r="K211" s="7">
        <v>0</v>
      </c>
      <c r="L211" s="7">
        <v>0</v>
      </c>
      <c r="M211" s="7">
        <v>0</v>
      </c>
      <c r="N211" s="7">
        <v>195531</v>
      </c>
      <c r="O211" s="7">
        <v>265581</v>
      </c>
      <c r="P211" s="7">
        <v>185188.75</v>
      </c>
      <c r="Q211" s="7">
        <v>15249</v>
      </c>
      <c r="R211" s="7">
        <v>0</v>
      </c>
      <c r="S211" s="7">
        <v>0</v>
      </c>
      <c r="T211" s="7">
        <v>0</v>
      </c>
      <c r="U211" s="7">
        <v>0</v>
      </c>
      <c r="V211" s="7">
        <v>0</v>
      </c>
      <c r="W211" s="7">
        <v>234600</v>
      </c>
      <c r="X211" s="7">
        <v>0</v>
      </c>
      <c r="Y211" s="7">
        <v>0</v>
      </c>
      <c r="Z211" s="7">
        <v>64945</v>
      </c>
      <c r="AA211" s="7">
        <v>849252</v>
      </c>
      <c r="AB211" s="7">
        <v>10057268.75</v>
      </c>
      <c r="AC211" s="7">
        <v>0</v>
      </c>
      <c r="AD211" s="7">
        <v>61531</v>
      </c>
      <c r="AE211" s="7">
        <v>162841</v>
      </c>
      <c r="AF211" s="7">
        <v>0</v>
      </c>
      <c r="AG211" s="7">
        <v>185551</v>
      </c>
      <c r="AH211" s="7">
        <v>0</v>
      </c>
      <c r="AI211" s="7">
        <v>616664</v>
      </c>
      <c r="AJ211" s="7">
        <v>1026587</v>
      </c>
      <c r="AL211">
        <f t="shared" si="3"/>
        <v>2006969.75</v>
      </c>
    </row>
    <row r="212" spans="1:38" x14ac:dyDescent="0.25">
      <c r="A212" s="7">
        <v>739</v>
      </c>
      <c r="B212" s="7">
        <v>1</v>
      </c>
      <c r="C212" t="s">
        <v>263</v>
      </c>
      <c r="D212" s="7">
        <v>767</v>
      </c>
      <c r="E212" s="7">
        <v>842.80000000000007</v>
      </c>
      <c r="F212" s="7">
        <v>757</v>
      </c>
      <c r="G212" s="7">
        <v>837.6</v>
      </c>
      <c r="H212" s="7">
        <v>5748449</v>
      </c>
      <c r="I212" s="7">
        <v>0</v>
      </c>
      <c r="J212" s="7">
        <v>217948</v>
      </c>
      <c r="K212" s="7">
        <v>0</v>
      </c>
      <c r="L212" s="7">
        <v>58096</v>
      </c>
      <c r="M212" s="7">
        <v>0</v>
      </c>
      <c r="N212" s="7">
        <v>172286.9709324</v>
      </c>
      <c r="O212" s="7">
        <v>191879</v>
      </c>
      <c r="P212" s="7">
        <v>113738.75</v>
      </c>
      <c r="Q212" s="7">
        <v>10889</v>
      </c>
      <c r="R212" s="7">
        <v>9088</v>
      </c>
      <c r="S212" s="7">
        <v>0</v>
      </c>
      <c r="T212" s="7">
        <v>0</v>
      </c>
      <c r="U212" s="7">
        <v>0</v>
      </c>
      <c r="V212" s="7">
        <v>0</v>
      </c>
      <c r="W212" s="7">
        <v>542882</v>
      </c>
      <c r="X212" s="7">
        <v>0</v>
      </c>
      <c r="Y212" s="7">
        <v>21526</v>
      </c>
      <c r="Z212" s="7">
        <v>50548</v>
      </c>
      <c r="AA212" s="7">
        <v>606422</v>
      </c>
      <c r="AB212" s="7">
        <v>7743752.7209323999</v>
      </c>
      <c r="AC212" s="7">
        <v>0</v>
      </c>
      <c r="AD212" s="7">
        <v>76055</v>
      </c>
      <c r="AE212" s="7">
        <v>113738.75</v>
      </c>
      <c r="AF212" s="7">
        <v>9088</v>
      </c>
      <c r="AG212" s="7">
        <v>535056</v>
      </c>
      <c r="AH212" s="7">
        <v>0</v>
      </c>
      <c r="AI212" s="7">
        <v>513758</v>
      </c>
      <c r="AJ212" s="7">
        <v>1247695.75</v>
      </c>
      <c r="AL212">
        <f t="shared" si="3"/>
        <v>1995303.7209323999</v>
      </c>
    </row>
    <row r="213" spans="1:38" x14ac:dyDescent="0.25">
      <c r="A213" s="7">
        <v>740</v>
      </c>
      <c r="B213" s="7">
        <v>1</v>
      </c>
      <c r="C213" t="s">
        <v>264</v>
      </c>
      <c r="D213" s="7">
        <v>1273</v>
      </c>
      <c r="E213" s="7">
        <v>1419.1999999999998</v>
      </c>
      <c r="F213" s="7">
        <v>1275</v>
      </c>
      <c r="G213" s="7">
        <v>1421</v>
      </c>
      <c r="H213" s="7">
        <v>9752323</v>
      </c>
      <c r="I213" s="7">
        <v>24562</v>
      </c>
      <c r="J213" s="7">
        <v>840408</v>
      </c>
      <c r="K213" s="7">
        <v>166950</v>
      </c>
      <c r="L213" s="7">
        <v>0</v>
      </c>
      <c r="M213" s="7">
        <v>0</v>
      </c>
      <c r="N213" s="7">
        <v>271657.23030218744</v>
      </c>
      <c r="O213" s="7">
        <v>323946</v>
      </c>
      <c r="P213" s="7">
        <v>224342.5</v>
      </c>
      <c r="Q213" s="7">
        <v>18473</v>
      </c>
      <c r="R213" s="7">
        <v>0</v>
      </c>
      <c r="S213" s="7">
        <v>0</v>
      </c>
      <c r="T213" s="7">
        <v>0</v>
      </c>
      <c r="U213" s="7">
        <v>0</v>
      </c>
      <c r="V213" s="7">
        <v>0</v>
      </c>
      <c r="W213" s="7">
        <v>284200</v>
      </c>
      <c r="X213" s="7">
        <v>0</v>
      </c>
      <c r="Y213" s="7">
        <v>0</v>
      </c>
      <c r="Z213" s="7">
        <v>89810</v>
      </c>
      <c r="AA213" s="7">
        <v>1028804</v>
      </c>
      <c r="AB213" s="7">
        <v>13025475.730302187</v>
      </c>
      <c r="AC213" s="7">
        <v>0</v>
      </c>
      <c r="AD213" s="7">
        <v>122715</v>
      </c>
      <c r="AE213" s="7">
        <v>224342.5</v>
      </c>
      <c r="AF213" s="7">
        <v>0</v>
      </c>
      <c r="AG213" s="7">
        <v>258387</v>
      </c>
      <c r="AH213" s="7">
        <v>0</v>
      </c>
      <c r="AI213" s="7">
        <v>852229</v>
      </c>
      <c r="AJ213" s="7">
        <v>1457673.5</v>
      </c>
      <c r="AL213">
        <f t="shared" si="3"/>
        <v>3273152.7303021867</v>
      </c>
    </row>
    <row r="214" spans="1:38" x14ac:dyDescent="0.25">
      <c r="A214" s="7">
        <v>741</v>
      </c>
      <c r="B214" s="7">
        <v>1</v>
      </c>
      <c r="C214" t="s">
        <v>265</v>
      </c>
      <c r="D214" s="7">
        <v>884</v>
      </c>
      <c r="E214" s="7">
        <v>968.2</v>
      </c>
      <c r="F214" s="7">
        <v>909</v>
      </c>
      <c r="G214" s="7">
        <v>996.6</v>
      </c>
      <c r="H214" s="7">
        <v>6839666</v>
      </c>
      <c r="I214" s="7">
        <v>0</v>
      </c>
      <c r="J214" s="7">
        <v>280598</v>
      </c>
      <c r="K214" s="7">
        <v>14608</v>
      </c>
      <c r="L214" s="7">
        <v>0</v>
      </c>
      <c r="M214" s="7">
        <v>0</v>
      </c>
      <c r="N214" s="7">
        <v>189185.67446835834</v>
      </c>
      <c r="O214" s="7">
        <v>225099</v>
      </c>
      <c r="P214" s="7">
        <v>144872.5</v>
      </c>
      <c r="Q214" s="7">
        <v>12956</v>
      </c>
      <c r="R214" s="7">
        <v>0</v>
      </c>
      <c r="S214" s="7">
        <v>0</v>
      </c>
      <c r="T214" s="7">
        <v>0</v>
      </c>
      <c r="U214" s="7">
        <v>0</v>
      </c>
      <c r="V214" s="7">
        <v>0</v>
      </c>
      <c r="W214" s="7">
        <v>458436</v>
      </c>
      <c r="X214" s="7">
        <v>0</v>
      </c>
      <c r="Y214" s="7">
        <v>6919</v>
      </c>
      <c r="Z214" s="7">
        <v>72378</v>
      </c>
      <c r="AA214" s="7">
        <v>721538</v>
      </c>
      <c r="AB214" s="7">
        <v>8966256.1744683571</v>
      </c>
      <c r="AC214" s="7">
        <v>0</v>
      </c>
      <c r="AD214" s="7">
        <v>102506</v>
      </c>
      <c r="AE214" s="7">
        <v>144872.5</v>
      </c>
      <c r="AF214" s="7">
        <v>0</v>
      </c>
      <c r="AG214" s="7">
        <v>458436</v>
      </c>
      <c r="AH214" s="7">
        <v>0</v>
      </c>
      <c r="AI214" s="7">
        <v>620974</v>
      </c>
      <c r="AJ214" s="7">
        <v>1326788.5</v>
      </c>
      <c r="AL214">
        <f t="shared" si="3"/>
        <v>2126590.1744683571</v>
      </c>
    </row>
    <row r="215" spans="1:38" x14ac:dyDescent="0.25">
      <c r="A215" s="7">
        <v>742</v>
      </c>
      <c r="B215" s="7">
        <v>1</v>
      </c>
      <c r="C215" t="s">
        <v>266</v>
      </c>
      <c r="D215" s="7">
        <v>13205.5</v>
      </c>
      <c r="E215" s="7">
        <v>14365.5</v>
      </c>
      <c r="F215" s="7">
        <v>9096.5</v>
      </c>
      <c r="G215" s="7">
        <v>9919.5</v>
      </c>
      <c r="H215" s="7">
        <v>68077529</v>
      </c>
      <c r="I215" s="7">
        <v>1333490</v>
      </c>
      <c r="J215" s="7">
        <v>18818072</v>
      </c>
      <c r="K215" s="7">
        <v>1955700</v>
      </c>
      <c r="L215" s="7">
        <v>0</v>
      </c>
      <c r="M215" s="7">
        <v>0</v>
      </c>
      <c r="N215" s="7">
        <v>811106.07951925648</v>
      </c>
      <c r="O215" s="7">
        <v>2218937</v>
      </c>
      <c r="P215" s="7">
        <v>1661516.25</v>
      </c>
      <c r="Q215" s="7">
        <v>128954</v>
      </c>
      <c r="R215" s="7">
        <v>0</v>
      </c>
      <c r="S215" s="7">
        <v>0</v>
      </c>
      <c r="T215" s="7">
        <v>0</v>
      </c>
      <c r="U215" s="7">
        <v>595359</v>
      </c>
      <c r="V215" s="7">
        <v>-8236</v>
      </c>
      <c r="W215" s="7">
        <v>0</v>
      </c>
      <c r="X215" s="7">
        <v>0</v>
      </c>
      <c r="Y215" s="7">
        <v>201426</v>
      </c>
      <c r="Z215" s="7">
        <v>922730</v>
      </c>
      <c r="AA215" s="7">
        <v>7181718</v>
      </c>
      <c r="AB215" s="7">
        <v>103898301.32951926</v>
      </c>
      <c r="AC215" s="7">
        <v>0</v>
      </c>
      <c r="AD215" s="7">
        <v>1033119</v>
      </c>
      <c r="AE215" s="7">
        <v>1661516.25</v>
      </c>
      <c r="AF215" s="7">
        <v>0</v>
      </c>
      <c r="AG215" s="7">
        <v>0</v>
      </c>
      <c r="AH215" s="7">
        <v>0</v>
      </c>
      <c r="AI215" s="7">
        <v>6050041</v>
      </c>
      <c r="AJ215" s="7">
        <v>8744676.25</v>
      </c>
      <c r="AL215">
        <f t="shared" si="3"/>
        <v>35820772.329519257</v>
      </c>
    </row>
    <row r="216" spans="1:38" x14ac:dyDescent="0.25">
      <c r="A216" s="7">
        <v>743</v>
      </c>
      <c r="B216" s="7">
        <v>1</v>
      </c>
      <c r="C216" t="s">
        <v>267</v>
      </c>
      <c r="D216" s="7">
        <v>1071</v>
      </c>
      <c r="E216" s="7">
        <v>1184.8</v>
      </c>
      <c r="F216" s="7">
        <v>1140</v>
      </c>
      <c r="G216" s="7">
        <v>1266.6000000000001</v>
      </c>
      <c r="H216" s="7">
        <v>8692676</v>
      </c>
      <c r="I216" s="7">
        <v>0</v>
      </c>
      <c r="J216" s="7">
        <v>733422</v>
      </c>
      <c r="K216" s="7">
        <v>31293</v>
      </c>
      <c r="L216" s="7">
        <v>0</v>
      </c>
      <c r="M216" s="7">
        <v>0</v>
      </c>
      <c r="N216" s="7">
        <v>233661</v>
      </c>
      <c r="O216" s="7">
        <v>291895</v>
      </c>
      <c r="P216" s="7">
        <v>143491.25</v>
      </c>
      <c r="Q216" s="7">
        <v>16466</v>
      </c>
      <c r="R216" s="7">
        <v>0</v>
      </c>
      <c r="S216" s="7">
        <v>0</v>
      </c>
      <c r="T216" s="7">
        <v>0</v>
      </c>
      <c r="U216" s="7">
        <v>0</v>
      </c>
      <c r="V216" s="7">
        <v>0</v>
      </c>
      <c r="W216" s="7">
        <v>1427040</v>
      </c>
      <c r="X216" s="7">
        <v>0</v>
      </c>
      <c r="Y216" s="7">
        <v>0</v>
      </c>
      <c r="Z216" s="7">
        <v>90859</v>
      </c>
      <c r="AA216" s="7">
        <v>917018</v>
      </c>
      <c r="AB216" s="7">
        <v>12577821.25</v>
      </c>
      <c r="AC216" s="7">
        <v>0</v>
      </c>
      <c r="AD216" s="7">
        <v>127619</v>
      </c>
      <c r="AE216" s="7">
        <v>143491.25</v>
      </c>
      <c r="AF216" s="7">
        <v>0</v>
      </c>
      <c r="AG216" s="7">
        <v>1427040</v>
      </c>
      <c r="AH216" s="7">
        <v>0</v>
      </c>
      <c r="AI216" s="7">
        <v>806065</v>
      </c>
      <c r="AJ216" s="7">
        <v>2504215.25</v>
      </c>
      <c r="AL216">
        <f t="shared" si="3"/>
        <v>3885145.25</v>
      </c>
    </row>
    <row r="217" spans="1:38" x14ac:dyDescent="0.25">
      <c r="A217" s="7">
        <v>745</v>
      </c>
      <c r="B217" s="7">
        <v>1</v>
      </c>
      <c r="C217" t="s">
        <v>268</v>
      </c>
      <c r="D217" s="7">
        <v>1684</v>
      </c>
      <c r="E217" s="7">
        <v>1845.8000000000002</v>
      </c>
      <c r="F217" s="7">
        <v>1785</v>
      </c>
      <c r="G217" s="7">
        <v>1955.8000000000002</v>
      </c>
      <c r="H217" s="7">
        <v>13422655</v>
      </c>
      <c r="I217" s="7">
        <v>57310</v>
      </c>
      <c r="J217" s="7">
        <v>443065</v>
      </c>
      <c r="K217" s="7">
        <v>14181</v>
      </c>
      <c r="L217" s="7">
        <v>0</v>
      </c>
      <c r="M217" s="7">
        <v>0</v>
      </c>
      <c r="N217" s="7">
        <v>274434</v>
      </c>
      <c r="O217" s="7">
        <v>422436</v>
      </c>
      <c r="P217" s="7">
        <v>327170</v>
      </c>
      <c r="Q217" s="7">
        <v>25425</v>
      </c>
      <c r="R217" s="7">
        <v>8860</v>
      </c>
      <c r="S217" s="7">
        <v>0</v>
      </c>
      <c r="T217" s="7">
        <v>0</v>
      </c>
      <c r="U217" s="7">
        <v>0</v>
      </c>
      <c r="V217" s="7">
        <v>0</v>
      </c>
      <c r="W217" s="7">
        <v>0</v>
      </c>
      <c r="X217" s="7">
        <v>0</v>
      </c>
      <c r="Y217" s="7">
        <v>0</v>
      </c>
      <c r="Z217" s="7">
        <v>140753</v>
      </c>
      <c r="AA217" s="7">
        <v>1415999</v>
      </c>
      <c r="AB217" s="7">
        <v>16552288</v>
      </c>
      <c r="AC217" s="7">
        <v>0</v>
      </c>
      <c r="AD217" s="7">
        <v>126262</v>
      </c>
      <c r="AE217" s="7">
        <v>321078</v>
      </c>
      <c r="AF217" s="7">
        <v>8695</v>
      </c>
      <c r="AG217" s="7">
        <v>0</v>
      </c>
      <c r="AH217" s="7">
        <v>0</v>
      </c>
      <c r="AI217" s="7">
        <v>1147530</v>
      </c>
      <c r="AJ217" s="7">
        <v>1603565</v>
      </c>
      <c r="AL217">
        <f t="shared" si="3"/>
        <v>3129633</v>
      </c>
    </row>
    <row r="218" spans="1:38" x14ac:dyDescent="0.25">
      <c r="A218" s="7">
        <v>748</v>
      </c>
      <c r="B218" s="7">
        <v>1</v>
      </c>
      <c r="C218" t="s">
        <v>269</v>
      </c>
      <c r="D218" s="7">
        <v>4018</v>
      </c>
      <c r="E218" s="7">
        <v>4406.1999999999989</v>
      </c>
      <c r="F218" s="7">
        <v>4018</v>
      </c>
      <c r="G218" s="7">
        <v>4406.1999999999989</v>
      </c>
      <c r="H218" s="7">
        <v>30239751</v>
      </c>
      <c r="I218" s="7">
        <v>0</v>
      </c>
      <c r="J218" s="7">
        <v>702037</v>
      </c>
      <c r="K218" s="7">
        <v>32796</v>
      </c>
      <c r="L218" s="7">
        <v>0</v>
      </c>
      <c r="M218" s="7">
        <v>0</v>
      </c>
      <c r="N218" s="7">
        <v>147808</v>
      </c>
      <c r="O218" s="7">
        <v>937580</v>
      </c>
      <c r="P218" s="7">
        <v>640512.5</v>
      </c>
      <c r="Q218" s="7">
        <v>57281</v>
      </c>
      <c r="R218" s="7">
        <v>0</v>
      </c>
      <c r="S218" s="7">
        <v>0</v>
      </c>
      <c r="T218" s="7">
        <v>0</v>
      </c>
      <c r="U218" s="7">
        <v>0</v>
      </c>
      <c r="V218" s="7">
        <v>0</v>
      </c>
      <c r="W218" s="7">
        <v>2026852</v>
      </c>
      <c r="X218" s="7">
        <v>0</v>
      </c>
      <c r="Y218" s="7">
        <v>114551</v>
      </c>
      <c r="Z218" s="7">
        <v>357227</v>
      </c>
      <c r="AA218" s="7">
        <v>3190089</v>
      </c>
      <c r="AB218" s="7">
        <v>38446484.5</v>
      </c>
      <c r="AC218" s="7">
        <v>0</v>
      </c>
      <c r="AD218" s="7">
        <v>214564</v>
      </c>
      <c r="AE218" s="7">
        <v>552398</v>
      </c>
      <c r="AF218" s="7">
        <v>0</v>
      </c>
      <c r="AG218" s="7">
        <v>1572292</v>
      </c>
      <c r="AH218" s="7">
        <v>0</v>
      </c>
      <c r="AI218" s="7">
        <v>2271907</v>
      </c>
      <c r="AJ218" s="7">
        <v>4611161</v>
      </c>
      <c r="AL218">
        <f t="shared" si="3"/>
        <v>8206733.5</v>
      </c>
    </row>
    <row r="219" spans="1:38" x14ac:dyDescent="0.25">
      <c r="A219" s="7">
        <v>750</v>
      </c>
      <c r="B219" s="7">
        <v>1</v>
      </c>
      <c r="C219" t="s">
        <v>270</v>
      </c>
      <c r="D219" s="7">
        <v>1708</v>
      </c>
      <c r="E219" s="7">
        <v>1884.8</v>
      </c>
      <c r="F219" s="7">
        <v>2389</v>
      </c>
      <c r="G219" s="7">
        <v>2656.8</v>
      </c>
      <c r="H219" s="7">
        <v>18233618</v>
      </c>
      <c r="I219" s="7">
        <v>0</v>
      </c>
      <c r="J219" s="7">
        <v>656315</v>
      </c>
      <c r="K219" s="7">
        <v>79528</v>
      </c>
      <c r="L219" s="7">
        <v>0</v>
      </c>
      <c r="M219" s="7">
        <v>0</v>
      </c>
      <c r="N219" s="7">
        <v>368595.83151300001</v>
      </c>
      <c r="O219" s="7">
        <v>605230</v>
      </c>
      <c r="P219" s="7">
        <v>444277.5</v>
      </c>
      <c r="Q219" s="7">
        <v>34538</v>
      </c>
      <c r="R219" s="7">
        <v>15303</v>
      </c>
      <c r="S219" s="7">
        <v>0</v>
      </c>
      <c r="T219" s="7">
        <v>0</v>
      </c>
      <c r="U219" s="7">
        <v>0</v>
      </c>
      <c r="V219" s="7">
        <v>0</v>
      </c>
      <c r="W219" s="7">
        <v>0</v>
      </c>
      <c r="X219" s="7">
        <v>0</v>
      </c>
      <c r="Y219" s="7">
        <v>0</v>
      </c>
      <c r="Z219" s="7">
        <v>163884</v>
      </c>
      <c r="AA219" s="7">
        <v>1923523</v>
      </c>
      <c r="AB219" s="7">
        <v>22524812.331512999</v>
      </c>
      <c r="AC219" s="7">
        <v>0</v>
      </c>
      <c r="AD219" s="7">
        <v>191512</v>
      </c>
      <c r="AE219" s="7">
        <v>444277.5</v>
      </c>
      <c r="AF219" s="7">
        <v>15303</v>
      </c>
      <c r="AG219" s="7">
        <v>0</v>
      </c>
      <c r="AH219" s="7">
        <v>0</v>
      </c>
      <c r="AI219" s="7">
        <v>1822683</v>
      </c>
      <c r="AJ219" s="7">
        <v>2473775.5</v>
      </c>
      <c r="AL219">
        <f t="shared" si="3"/>
        <v>4291194.3315129988</v>
      </c>
    </row>
    <row r="220" spans="1:38" x14ac:dyDescent="0.25">
      <c r="A220" s="7">
        <v>756</v>
      </c>
      <c r="B220" s="7">
        <v>1</v>
      </c>
      <c r="C220" t="s">
        <v>271</v>
      </c>
      <c r="D220" s="7">
        <v>743</v>
      </c>
      <c r="E220" s="7">
        <v>808.8</v>
      </c>
      <c r="F220" s="7">
        <v>836</v>
      </c>
      <c r="G220" s="7">
        <v>910.6</v>
      </c>
      <c r="H220" s="7">
        <v>6249448</v>
      </c>
      <c r="I220" s="7">
        <v>0</v>
      </c>
      <c r="J220" s="7">
        <v>426078</v>
      </c>
      <c r="K220" s="7">
        <v>14122</v>
      </c>
      <c r="L220" s="7">
        <v>25491</v>
      </c>
      <c r="M220" s="7">
        <v>0</v>
      </c>
      <c r="N220" s="7">
        <v>190644</v>
      </c>
      <c r="O220" s="7">
        <v>212672</v>
      </c>
      <c r="P220" s="7">
        <v>134936.25</v>
      </c>
      <c r="Q220" s="7">
        <v>11838</v>
      </c>
      <c r="R220" s="7">
        <v>0</v>
      </c>
      <c r="S220" s="7">
        <v>0</v>
      </c>
      <c r="T220" s="7">
        <v>0</v>
      </c>
      <c r="U220" s="7">
        <v>0</v>
      </c>
      <c r="V220" s="7">
        <v>0</v>
      </c>
      <c r="W220" s="7">
        <v>365542</v>
      </c>
      <c r="X220" s="7">
        <v>0</v>
      </c>
      <c r="Y220" s="7">
        <v>5382</v>
      </c>
      <c r="Z220" s="7">
        <v>64400</v>
      </c>
      <c r="AA220" s="7">
        <v>659274</v>
      </c>
      <c r="AB220" s="7">
        <v>8359827.25</v>
      </c>
      <c r="AC220" s="7">
        <v>0</v>
      </c>
      <c r="AD220" s="7">
        <v>92497</v>
      </c>
      <c r="AE220" s="7">
        <v>104706</v>
      </c>
      <c r="AF220" s="7">
        <v>0</v>
      </c>
      <c r="AG220" s="7">
        <v>255133</v>
      </c>
      <c r="AH220" s="7">
        <v>0</v>
      </c>
      <c r="AI220" s="7">
        <v>422447</v>
      </c>
      <c r="AJ220" s="7">
        <v>874783</v>
      </c>
      <c r="AL220">
        <f t="shared" si="3"/>
        <v>2110379.25</v>
      </c>
    </row>
    <row r="221" spans="1:38" x14ac:dyDescent="0.25">
      <c r="A221" s="7">
        <v>761</v>
      </c>
      <c r="B221" s="7">
        <v>1</v>
      </c>
      <c r="C221" t="s">
        <v>272</v>
      </c>
      <c r="D221" s="7">
        <v>4873</v>
      </c>
      <c r="E221" s="7">
        <v>5341.4000000000005</v>
      </c>
      <c r="F221" s="7">
        <v>4741</v>
      </c>
      <c r="G221" s="7">
        <v>5194.5999999999995</v>
      </c>
      <c r="H221" s="7">
        <v>35650540</v>
      </c>
      <c r="I221" s="7">
        <v>104387</v>
      </c>
      <c r="J221" s="7">
        <v>4605348</v>
      </c>
      <c r="K221" s="7">
        <v>254806</v>
      </c>
      <c r="L221" s="7">
        <v>0</v>
      </c>
      <c r="M221" s="7">
        <v>0</v>
      </c>
      <c r="N221" s="7">
        <v>539054</v>
      </c>
      <c r="O221" s="7">
        <v>1197947</v>
      </c>
      <c r="P221" s="7">
        <v>729660</v>
      </c>
      <c r="Q221" s="7">
        <v>67530</v>
      </c>
      <c r="R221" s="7">
        <v>184928</v>
      </c>
      <c r="S221" s="7">
        <v>0</v>
      </c>
      <c r="T221" s="7">
        <v>0</v>
      </c>
      <c r="U221" s="7">
        <v>27533</v>
      </c>
      <c r="V221" s="7">
        <v>-122161</v>
      </c>
      <c r="W221" s="7">
        <v>2733710</v>
      </c>
      <c r="X221" s="7">
        <v>0</v>
      </c>
      <c r="Y221" s="7">
        <v>63426</v>
      </c>
      <c r="Z221" s="7">
        <v>390739</v>
      </c>
      <c r="AA221" s="7">
        <v>3760890</v>
      </c>
      <c r="AB221" s="7">
        <v>50188337</v>
      </c>
      <c r="AC221" s="7">
        <v>0</v>
      </c>
      <c r="AD221" s="7">
        <v>389470</v>
      </c>
      <c r="AE221" s="7">
        <v>724304</v>
      </c>
      <c r="AF221" s="7">
        <v>183570</v>
      </c>
      <c r="AG221" s="7">
        <v>2477716</v>
      </c>
      <c r="AH221" s="7">
        <v>0</v>
      </c>
      <c r="AI221" s="7">
        <v>3082864</v>
      </c>
      <c r="AJ221" s="7">
        <v>6857924</v>
      </c>
      <c r="AL221">
        <f t="shared" si="3"/>
        <v>14537797</v>
      </c>
    </row>
    <row r="222" spans="1:38" x14ac:dyDescent="0.25">
      <c r="A222" s="7">
        <v>763</v>
      </c>
      <c r="B222" s="7">
        <v>1</v>
      </c>
      <c r="C222" t="s">
        <v>273</v>
      </c>
      <c r="D222" s="7">
        <v>508</v>
      </c>
      <c r="E222" s="7">
        <v>557.79999999999995</v>
      </c>
      <c r="F222" s="7">
        <v>884</v>
      </c>
      <c r="G222" s="7">
        <v>968</v>
      </c>
      <c r="H222" s="7">
        <v>6643384</v>
      </c>
      <c r="I222" s="7">
        <v>0</v>
      </c>
      <c r="J222" s="7">
        <v>524208</v>
      </c>
      <c r="K222" s="7">
        <v>15878</v>
      </c>
      <c r="L222" s="7">
        <v>0</v>
      </c>
      <c r="M222" s="7">
        <v>0</v>
      </c>
      <c r="N222" s="7">
        <v>165184</v>
      </c>
      <c r="O222" s="7">
        <v>202031</v>
      </c>
      <c r="P222" s="7">
        <v>161347.5</v>
      </c>
      <c r="Q222" s="7">
        <v>12584</v>
      </c>
      <c r="R222" s="7">
        <v>16475</v>
      </c>
      <c r="S222" s="7">
        <v>0</v>
      </c>
      <c r="T222" s="7">
        <v>0</v>
      </c>
      <c r="U222" s="7">
        <v>0</v>
      </c>
      <c r="V222" s="7">
        <v>-13726</v>
      </c>
      <c r="W222" s="7">
        <v>0</v>
      </c>
      <c r="X222" s="7">
        <v>0</v>
      </c>
      <c r="Y222" s="7">
        <v>17682</v>
      </c>
      <c r="Z222" s="7">
        <v>72824</v>
      </c>
      <c r="AA222" s="7">
        <v>700832</v>
      </c>
      <c r="AB222" s="7">
        <v>8518703.5</v>
      </c>
      <c r="AC222" s="7">
        <v>0</v>
      </c>
      <c r="AD222" s="7">
        <v>49171</v>
      </c>
      <c r="AE222" s="7">
        <v>161347.5</v>
      </c>
      <c r="AF222" s="7">
        <v>16475</v>
      </c>
      <c r="AG222" s="7">
        <v>0</v>
      </c>
      <c r="AH222" s="7">
        <v>0</v>
      </c>
      <c r="AI222" s="7">
        <v>582801</v>
      </c>
      <c r="AJ222" s="7">
        <v>809794.5</v>
      </c>
      <c r="AL222">
        <f t="shared" si="3"/>
        <v>1875319.5</v>
      </c>
    </row>
    <row r="223" spans="1:38" x14ac:dyDescent="0.25">
      <c r="A223" s="7">
        <v>768</v>
      </c>
      <c r="B223" s="7">
        <v>1</v>
      </c>
      <c r="C223" t="s">
        <v>274</v>
      </c>
      <c r="D223" s="7">
        <v>277</v>
      </c>
      <c r="E223" s="7">
        <v>303.39999999999998</v>
      </c>
      <c r="F223" s="7">
        <v>435</v>
      </c>
      <c r="G223" s="7">
        <v>476.2000000000001</v>
      </c>
      <c r="H223" s="7">
        <v>3268161</v>
      </c>
      <c r="I223" s="7">
        <v>0</v>
      </c>
      <c r="J223" s="7">
        <v>130841</v>
      </c>
      <c r="K223" s="7">
        <v>14125</v>
      </c>
      <c r="L223" s="7">
        <v>130552</v>
      </c>
      <c r="M223" s="7">
        <v>0</v>
      </c>
      <c r="N223" s="7">
        <v>119631</v>
      </c>
      <c r="O223" s="7">
        <v>108513</v>
      </c>
      <c r="P223" s="7">
        <v>68987.5</v>
      </c>
      <c r="Q223" s="7">
        <v>6191</v>
      </c>
      <c r="R223" s="7">
        <v>4891</v>
      </c>
      <c r="S223" s="7">
        <v>0</v>
      </c>
      <c r="T223" s="7">
        <v>0</v>
      </c>
      <c r="U223" s="7">
        <v>0</v>
      </c>
      <c r="V223" s="7">
        <v>0</v>
      </c>
      <c r="W223" s="7">
        <v>219052</v>
      </c>
      <c r="X223" s="7">
        <v>0</v>
      </c>
      <c r="Y223" s="7">
        <v>0</v>
      </c>
      <c r="Z223" s="7">
        <v>29591</v>
      </c>
      <c r="AA223" s="7">
        <v>344769</v>
      </c>
      <c r="AB223" s="7">
        <v>4445304.5</v>
      </c>
      <c r="AC223" s="7">
        <v>0</v>
      </c>
      <c r="AD223" s="7">
        <v>33225</v>
      </c>
      <c r="AE223" s="7">
        <v>32928</v>
      </c>
      <c r="AF223" s="7">
        <v>2334</v>
      </c>
      <c r="AG223" s="7">
        <v>94043</v>
      </c>
      <c r="AH223" s="7">
        <v>0</v>
      </c>
      <c r="AI223" s="7">
        <v>135888</v>
      </c>
      <c r="AJ223" s="7">
        <v>298418</v>
      </c>
      <c r="AL223">
        <f t="shared" si="3"/>
        <v>1177143.5</v>
      </c>
    </row>
    <row r="224" spans="1:38" x14ac:dyDescent="0.25">
      <c r="A224" s="7">
        <v>771</v>
      </c>
      <c r="B224" s="7">
        <v>1</v>
      </c>
      <c r="C224" t="s">
        <v>618</v>
      </c>
      <c r="D224" s="7">
        <v>152</v>
      </c>
      <c r="E224" s="7">
        <v>169.60000000000002</v>
      </c>
      <c r="F224" s="7">
        <v>135</v>
      </c>
      <c r="G224" s="7">
        <v>150.6</v>
      </c>
      <c r="H224" s="7">
        <v>1033568</v>
      </c>
      <c r="I224" s="7">
        <v>0</v>
      </c>
      <c r="J224" s="7">
        <v>92468</v>
      </c>
      <c r="K224" s="7">
        <v>0</v>
      </c>
      <c r="L224" s="7">
        <v>69074</v>
      </c>
      <c r="M224" s="7">
        <v>6655</v>
      </c>
      <c r="N224" s="7">
        <v>81029.964680016594</v>
      </c>
      <c r="O224" s="7">
        <v>36422</v>
      </c>
      <c r="P224" s="7">
        <v>7530</v>
      </c>
      <c r="Q224" s="7">
        <v>1958</v>
      </c>
      <c r="R224" s="7">
        <v>0</v>
      </c>
      <c r="S224" s="7">
        <v>0</v>
      </c>
      <c r="T224" s="7">
        <v>0</v>
      </c>
      <c r="U224" s="7">
        <v>0</v>
      </c>
      <c r="V224" s="7">
        <v>0</v>
      </c>
      <c r="W224" s="7">
        <v>783120</v>
      </c>
      <c r="X224" s="7">
        <v>0</v>
      </c>
      <c r="Y224" s="7">
        <v>0</v>
      </c>
      <c r="Z224" s="7">
        <v>13929</v>
      </c>
      <c r="AA224" s="7">
        <v>109034</v>
      </c>
      <c r="AB224" s="7">
        <v>2234787.9646800165</v>
      </c>
      <c r="AC224" s="7">
        <v>0</v>
      </c>
      <c r="AD224" s="7">
        <v>36422</v>
      </c>
      <c r="AE224" s="7">
        <v>6134</v>
      </c>
      <c r="AF224" s="7">
        <v>0</v>
      </c>
      <c r="AG224" s="7">
        <v>643289.17000000004</v>
      </c>
      <c r="AH224" s="7">
        <v>0</v>
      </c>
      <c r="AI224" s="7">
        <v>73341</v>
      </c>
      <c r="AJ224" s="7">
        <v>759186.17</v>
      </c>
      <c r="AL224">
        <f t="shared" si="3"/>
        <v>1201219.9646800165</v>
      </c>
    </row>
    <row r="225" spans="1:38" x14ac:dyDescent="0.25">
      <c r="A225" s="7">
        <v>775</v>
      </c>
      <c r="B225" s="7">
        <v>1</v>
      </c>
      <c r="C225" t="s">
        <v>276</v>
      </c>
      <c r="D225" s="7">
        <v>470</v>
      </c>
      <c r="E225" s="7">
        <v>516</v>
      </c>
      <c r="F225" s="7">
        <v>779</v>
      </c>
      <c r="G225" s="7">
        <v>857.00000000000011</v>
      </c>
      <c r="H225" s="7">
        <v>5881591</v>
      </c>
      <c r="I225" s="7">
        <v>35819</v>
      </c>
      <c r="J225" s="7">
        <v>583424</v>
      </c>
      <c r="K225" s="7">
        <v>19371</v>
      </c>
      <c r="L225" s="7">
        <v>50020</v>
      </c>
      <c r="M225" s="7">
        <v>24193</v>
      </c>
      <c r="N225" s="7">
        <v>282629</v>
      </c>
      <c r="O225" s="7">
        <v>188393</v>
      </c>
      <c r="P225" s="7">
        <v>143547.5</v>
      </c>
      <c r="Q225" s="7">
        <v>11141</v>
      </c>
      <c r="R225" s="7">
        <v>0</v>
      </c>
      <c r="S225" s="7">
        <v>0</v>
      </c>
      <c r="T225" s="7">
        <v>0</v>
      </c>
      <c r="U225" s="7">
        <v>0</v>
      </c>
      <c r="V225" s="7">
        <v>0</v>
      </c>
      <c r="W225" s="7">
        <v>0</v>
      </c>
      <c r="X225" s="7">
        <v>0</v>
      </c>
      <c r="Y225" s="7">
        <v>20373</v>
      </c>
      <c r="Z225" s="7">
        <v>55803</v>
      </c>
      <c r="AA225" s="7">
        <v>620468</v>
      </c>
      <c r="AB225" s="7">
        <v>7916772.5</v>
      </c>
      <c r="AC225" s="7">
        <v>0</v>
      </c>
      <c r="AD225" s="7">
        <v>83053</v>
      </c>
      <c r="AE225" s="7">
        <v>92048</v>
      </c>
      <c r="AF225" s="7">
        <v>0</v>
      </c>
      <c r="AG225" s="7">
        <v>0</v>
      </c>
      <c r="AH225" s="7">
        <v>0</v>
      </c>
      <c r="AI225" s="7">
        <v>328549</v>
      </c>
      <c r="AJ225" s="7">
        <v>503650</v>
      </c>
      <c r="AL225">
        <f t="shared" si="3"/>
        <v>2035181.5</v>
      </c>
    </row>
    <row r="226" spans="1:38" x14ac:dyDescent="0.25">
      <c r="A226" s="7">
        <v>777</v>
      </c>
      <c r="B226" s="7">
        <v>1</v>
      </c>
      <c r="C226" t="s">
        <v>277</v>
      </c>
      <c r="D226" s="7">
        <v>736.92</v>
      </c>
      <c r="E226" s="7">
        <v>812.12000000000012</v>
      </c>
      <c r="F226" s="7">
        <v>703.92</v>
      </c>
      <c r="G226" s="7">
        <v>773.71999999999991</v>
      </c>
      <c r="H226" s="7">
        <v>5310040</v>
      </c>
      <c r="I226" s="7">
        <v>44006</v>
      </c>
      <c r="J226" s="7">
        <v>808481</v>
      </c>
      <c r="K226" s="7">
        <v>14388</v>
      </c>
      <c r="L226" s="7">
        <v>81673</v>
      </c>
      <c r="M226" s="7">
        <v>196142</v>
      </c>
      <c r="N226" s="7">
        <v>258512</v>
      </c>
      <c r="O226" s="7">
        <v>174867</v>
      </c>
      <c r="P226" s="7">
        <v>105998.5</v>
      </c>
      <c r="Q226" s="7">
        <v>10058</v>
      </c>
      <c r="R226" s="7">
        <v>0</v>
      </c>
      <c r="S226" s="7">
        <v>0</v>
      </c>
      <c r="T226" s="7">
        <v>0</v>
      </c>
      <c r="U226" s="7">
        <v>0</v>
      </c>
      <c r="V226" s="7">
        <v>0</v>
      </c>
      <c r="W226" s="7">
        <v>490461</v>
      </c>
      <c r="X226" s="7">
        <v>0</v>
      </c>
      <c r="Y226" s="7">
        <v>72267</v>
      </c>
      <c r="Z226" s="7">
        <v>57447</v>
      </c>
      <c r="AA226" s="7">
        <v>560173</v>
      </c>
      <c r="AB226" s="7">
        <v>8184513.5</v>
      </c>
      <c r="AC226" s="7">
        <v>0</v>
      </c>
      <c r="AD226" s="7">
        <v>138193</v>
      </c>
      <c r="AE226" s="7">
        <v>88878</v>
      </c>
      <c r="AF226" s="7">
        <v>0</v>
      </c>
      <c r="AG226" s="7">
        <v>402974</v>
      </c>
      <c r="AH226" s="7">
        <v>0</v>
      </c>
      <c r="AI226" s="7">
        <v>387863</v>
      </c>
      <c r="AJ226" s="7">
        <v>1017908</v>
      </c>
      <c r="AL226">
        <f t="shared" si="3"/>
        <v>2874473.5</v>
      </c>
    </row>
    <row r="227" spans="1:38" x14ac:dyDescent="0.25">
      <c r="A227" s="7">
        <v>786</v>
      </c>
      <c r="B227" s="7">
        <v>1</v>
      </c>
      <c r="C227" t="s">
        <v>619</v>
      </c>
      <c r="D227" s="7">
        <v>535</v>
      </c>
      <c r="E227" s="7">
        <v>591.79999999999995</v>
      </c>
      <c r="F227" s="7">
        <v>471</v>
      </c>
      <c r="G227" s="7">
        <v>516.6</v>
      </c>
      <c r="H227" s="7">
        <v>3545426</v>
      </c>
      <c r="I227" s="7">
        <v>0</v>
      </c>
      <c r="J227" s="7">
        <v>598123</v>
      </c>
      <c r="K227" s="7">
        <v>14101</v>
      </c>
      <c r="L227" s="7">
        <v>129801</v>
      </c>
      <c r="M227" s="7">
        <v>44931</v>
      </c>
      <c r="N227" s="7">
        <v>154528.70727516641</v>
      </c>
      <c r="O227" s="7">
        <v>120450</v>
      </c>
      <c r="P227" s="7">
        <v>75096.25</v>
      </c>
      <c r="Q227" s="7">
        <v>6716</v>
      </c>
      <c r="R227" s="7">
        <v>0</v>
      </c>
      <c r="S227" s="7">
        <v>0</v>
      </c>
      <c r="T227" s="7">
        <v>0</v>
      </c>
      <c r="U227" s="7">
        <v>0</v>
      </c>
      <c r="V227" s="7">
        <v>0</v>
      </c>
      <c r="W227" s="7">
        <v>237636</v>
      </c>
      <c r="X227" s="7">
        <v>0</v>
      </c>
      <c r="Y227" s="7">
        <v>0</v>
      </c>
      <c r="Z227" s="7">
        <v>33476</v>
      </c>
      <c r="AA227" s="7">
        <v>374018</v>
      </c>
      <c r="AB227" s="7">
        <v>5334302.9572751662</v>
      </c>
      <c r="AC227" s="7">
        <v>0</v>
      </c>
      <c r="AD227" s="7">
        <v>31226</v>
      </c>
      <c r="AE227" s="7">
        <v>38446</v>
      </c>
      <c r="AF227" s="7">
        <v>0</v>
      </c>
      <c r="AG227" s="7">
        <v>109428</v>
      </c>
      <c r="AH227" s="7">
        <v>0</v>
      </c>
      <c r="AI227" s="7">
        <v>158119</v>
      </c>
      <c r="AJ227" s="7">
        <v>337219</v>
      </c>
      <c r="AL227">
        <f t="shared" si="3"/>
        <v>1788876.9572751662</v>
      </c>
    </row>
    <row r="228" spans="1:38" x14ac:dyDescent="0.25">
      <c r="A228" s="7">
        <v>787</v>
      </c>
      <c r="B228" s="7">
        <v>1</v>
      </c>
      <c r="C228" t="s">
        <v>279</v>
      </c>
      <c r="D228" s="7">
        <v>485</v>
      </c>
      <c r="E228" s="7">
        <v>530.4</v>
      </c>
      <c r="F228" s="7">
        <v>541</v>
      </c>
      <c r="G228" s="7">
        <v>596.4</v>
      </c>
      <c r="H228" s="7">
        <v>4093093</v>
      </c>
      <c r="I228" s="7">
        <v>10234</v>
      </c>
      <c r="J228" s="7">
        <v>635050</v>
      </c>
      <c r="K228" s="7">
        <v>14096</v>
      </c>
      <c r="L228" s="7">
        <v>122882</v>
      </c>
      <c r="M228" s="7">
        <v>0</v>
      </c>
      <c r="N228" s="7">
        <v>186774.3177818</v>
      </c>
      <c r="O228" s="7">
        <v>139693</v>
      </c>
      <c r="P228" s="7">
        <v>99897.5</v>
      </c>
      <c r="Q228" s="7">
        <v>7753</v>
      </c>
      <c r="R228" s="7">
        <v>0</v>
      </c>
      <c r="S228" s="7">
        <v>0</v>
      </c>
      <c r="T228" s="7">
        <v>0</v>
      </c>
      <c r="U228" s="7">
        <v>0</v>
      </c>
      <c r="V228" s="7">
        <v>0</v>
      </c>
      <c r="W228" s="7">
        <v>0</v>
      </c>
      <c r="X228" s="7">
        <v>0</v>
      </c>
      <c r="Y228" s="7">
        <v>0</v>
      </c>
      <c r="Z228" s="7">
        <v>38725</v>
      </c>
      <c r="AA228" s="7">
        <v>431794</v>
      </c>
      <c r="AB228" s="7">
        <v>5779991.8177818004</v>
      </c>
      <c r="AC228" s="7">
        <v>0</v>
      </c>
      <c r="AD228" s="7">
        <v>38320</v>
      </c>
      <c r="AE228" s="7">
        <v>74714</v>
      </c>
      <c r="AF228" s="7">
        <v>0</v>
      </c>
      <c r="AG228" s="7">
        <v>0</v>
      </c>
      <c r="AH228" s="7">
        <v>0</v>
      </c>
      <c r="AI228" s="7">
        <v>266679</v>
      </c>
      <c r="AJ228" s="7">
        <v>379713</v>
      </c>
      <c r="AL228">
        <f t="shared" si="3"/>
        <v>1686898.8177818004</v>
      </c>
    </row>
    <row r="229" spans="1:38" x14ac:dyDescent="0.25">
      <c r="A229" s="7">
        <v>801</v>
      </c>
      <c r="B229" s="7">
        <v>1</v>
      </c>
      <c r="C229" t="s">
        <v>620</v>
      </c>
      <c r="D229" s="7">
        <v>87</v>
      </c>
      <c r="E229" s="7">
        <v>94.8</v>
      </c>
      <c r="F229" s="7">
        <v>162</v>
      </c>
      <c r="G229" s="7">
        <v>168</v>
      </c>
      <c r="H229" s="7">
        <v>1152984</v>
      </c>
      <c r="I229" s="7">
        <v>0</v>
      </c>
      <c r="J229" s="7">
        <v>311079</v>
      </c>
      <c r="K229" s="7">
        <v>0</v>
      </c>
      <c r="L229" s="7">
        <v>75398</v>
      </c>
      <c r="M229" s="7">
        <v>57606</v>
      </c>
      <c r="N229" s="7">
        <v>59923</v>
      </c>
      <c r="O229" s="7">
        <v>40740</v>
      </c>
      <c r="P229" s="7">
        <v>22195</v>
      </c>
      <c r="Q229" s="7">
        <v>2184</v>
      </c>
      <c r="R229" s="7">
        <v>0</v>
      </c>
      <c r="S229" s="7">
        <v>0</v>
      </c>
      <c r="T229" s="7">
        <v>0</v>
      </c>
      <c r="U229" s="7">
        <v>0</v>
      </c>
      <c r="V229" s="7">
        <v>0</v>
      </c>
      <c r="W229" s="7">
        <v>123554</v>
      </c>
      <c r="X229" s="7">
        <v>0</v>
      </c>
      <c r="Y229" s="7">
        <v>0</v>
      </c>
      <c r="Z229" s="7">
        <v>13677</v>
      </c>
      <c r="AA229" s="7">
        <v>121632</v>
      </c>
      <c r="AB229" s="7">
        <v>1980972</v>
      </c>
      <c r="AC229" s="7">
        <v>0</v>
      </c>
      <c r="AD229" s="7">
        <v>17003</v>
      </c>
      <c r="AE229" s="7">
        <v>11125</v>
      </c>
      <c r="AF229" s="7">
        <v>0</v>
      </c>
      <c r="AG229" s="7">
        <v>75630</v>
      </c>
      <c r="AH229" s="7">
        <v>0</v>
      </c>
      <c r="AI229" s="7">
        <v>50343</v>
      </c>
      <c r="AJ229" s="7">
        <v>154101</v>
      </c>
      <c r="AL229">
        <f t="shared" si="3"/>
        <v>827988</v>
      </c>
    </row>
    <row r="230" spans="1:38" x14ac:dyDescent="0.25">
      <c r="A230" s="7">
        <v>803</v>
      </c>
      <c r="B230" s="7">
        <v>1</v>
      </c>
      <c r="C230" t="s">
        <v>281</v>
      </c>
      <c r="D230" s="7">
        <v>336.8</v>
      </c>
      <c r="E230" s="7">
        <v>367.79999999999995</v>
      </c>
      <c r="F230" s="7">
        <v>358.8</v>
      </c>
      <c r="G230" s="7">
        <v>391.2</v>
      </c>
      <c r="H230" s="7">
        <v>2684806</v>
      </c>
      <c r="I230" s="7">
        <v>0</v>
      </c>
      <c r="J230" s="7">
        <v>282465</v>
      </c>
      <c r="K230" s="7">
        <v>14136</v>
      </c>
      <c r="L230" s="7">
        <v>126092</v>
      </c>
      <c r="M230" s="7">
        <v>356190</v>
      </c>
      <c r="N230" s="7">
        <v>190718.96101236658</v>
      </c>
      <c r="O230" s="7">
        <v>94542</v>
      </c>
      <c r="P230" s="7">
        <v>41420</v>
      </c>
      <c r="Q230" s="7">
        <v>5086</v>
      </c>
      <c r="R230" s="7">
        <v>1835</v>
      </c>
      <c r="S230" s="7">
        <v>0</v>
      </c>
      <c r="T230" s="7">
        <v>0</v>
      </c>
      <c r="U230" s="7">
        <v>0</v>
      </c>
      <c r="V230" s="7">
        <v>0</v>
      </c>
      <c r="W230" s="7">
        <v>499164</v>
      </c>
      <c r="X230" s="7">
        <v>0</v>
      </c>
      <c r="Y230" s="7">
        <v>0</v>
      </c>
      <c r="Z230" s="7">
        <v>30687</v>
      </c>
      <c r="AA230" s="7">
        <v>283229</v>
      </c>
      <c r="AB230" s="7">
        <v>4610370.9610123672</v>
      </c>
      <c r="AC230" s="7">
        <v>0</v>
      </c>
      <c r="AD230" s="7">
        <v>91876</v>
      </c>
      <c r="AE230" s="7">
        <v>24276</v>
      </c>
      <c r="AF230" s="7">
        <v>1075</v>
      </c>
      <c r="AG230" s="7">
        <v>414077</v>
      </c>
      <c r="AH230" s="7">
        <v>0</v>
      </c>
      <c r="AI230" s="7">
        <v>137076</v>
      </c>
      <c r="AJ230" s="7">
        <v>668380</v>
      </c>
      <c r="AL230">
        <f t="shared" si="3"/>
        <v>1925564.9610123672</v>
      </c>
    </row>
    <row r="231" spans="1:38" x14ac:dyDescent="0.25">
      <c r="A231" s="7">
        <v>811</v>
      </c>
      <c r="B231" s="7">
        <v>1</v>
      </c>
      <c r="C231" t="s">
        <v>621</v>
      </c>
      <c r="D231" s="7">
        <v>553</v>
      </c>
      <c r="E231" s="7">
        <v>615.80000000000007</v>
      </c>
      <c r="F231" s="7">
        <v>484</v>
      </c>
      <c r="G231" s="7">
        <v>538.99999999999989</v>
      </c>
      <c r="H231" s="7">
        <v>3699157</v>
      </c>
      <c r="I231" s="7">
        <v>0</v>
      </c>
      <c r="J231" s="7">
        <v>658002</v>
      </c>
      <c r="K231" s="7">
        <v>14194</v>
      </c>
      <c r="L231" s="7">
        <v>128587</v>
      </c>
      <c r="M231" s="7">
        <v>1778</v>
      </c>
      <c r="N231" s="7">
        <v>114137</v>
      </c>
      <c r="O231" s="7">
        <v>124885</v>
      </c>
      <c r="P231" s="7">
        <v>68565</v>
      </c>
      <c r="Q231" s="7">
        <v>7007</v>
      </c>
      <c r="R231" s="7">
        <v>0</v>
      </c>
      <c r="S231" s="7">
        <v>0</v>
      </c>
      <c r="T231" s="7">
        <v>0</v>
      </c>
      <c r="U231" s="7">
        <v>0</v>
      </c>
      <c r="V231" s="7">
        <v>0</v>
      </c>
      <c r="W231" s="7">
        <v>451342</v>
      </c>
      <c r="X231" s="7">
        <v>0</v>
      </c>
      <c r="Y231" s="7">
        <v>936783</v>
      </c>
      <c r="Z231" s="7">
        <v>61370</v>
      </c>
      <c r="AA231" s="7">
        <v>390236</v>
      </c>
      <c r="AB231" s="7">
        <v>6656043</v>
      </c>
      <c r="AC231" s="7">
        <v>0</v>
      </c>
      <c r="AD231" s="7">
        <v>87664</v>
      </c>
      <c r="AE231" s="7">
        <v>68565</v>
      </c>
      <c r="AF231" s="7">
        <v>0</v>
      </c>
      <c r="AG231" s="7">
        <v>451342</v>
      </c>
      <c r="AH231" s="7">
        <v>0</v>
      </c>
      <c r="AI231" s="7">
        <v>390236</v>
      </c>
      <c r="AJ231" s="7">
        <v>997807</v>
      </c>
      <c r="AL231">
        <f t="shared" si="3"/>
        <v>2956886</v>
      </c>
    </row>
    <row r="232" spans="1:38" x14ac:dyDescent="0.25">
      <c r="A232" s="7">
        <v>813</v>
      </c>
      <c r="B232" s="7">
        <v>1</v>
      </c>
      <c r="C232" t="s">
        <v>283</v>
      </c>
      <c r="D232" s="7">
        <v>1165</v>
      </c>
      <c r="E232" s="7">
        <v>1284.4000000000001</v>
      </c>
      <c r="F232" s="7">
        <v>1157</v>
      </c>
      <c r="G232" s="7">
        <v>1276.4000000000001</v>
      </c>
      <c r="H232" s="7">
        <v>8759933</v>
      </c>
      <c r="I232" s="7">
        <v>0</v>
      </c>
      <c r="J232" s="7">
        <v>625954</v>
      </c>
      <c r="K232" s="7">
        <v>22837</v>
      </c>
      <c r="L232" s="7">
        <v>0</v>
      </c>
      <c r="M232" s="7">
        <v>0</v>
      </c>
      <c r="N232" s="7">
        <v>227944</v>
      </c>
      <c r="O232" s="7">
        <v>297103</v>
      </c>
      <c r="P232" s="7">
        <v>156482.5</v>
      </c>
      <c r="Q232" s="7">
        <v>16593</v>
      </c>
      <c r="R232" s="7">
        <v>2400</v>
      </c>
      <c r="S232" s="7">
        <v>0</v>
      </c>
      <c r="T232" s="7">
        <v>0</v>
      </c>
      <c r="U232" s="7">
        <v>0</v>
      </c>
      <c r="V232" s="7">
        <v>0</v>
      </c>
      <c r="W232" s="7">
        <v>1188762</v>
      </c>
      <c r="X232" s="7">
        <v>0</v>
      </c>
      <c r="Y232" s="7">
        <v>55738</v>
      </c>
      <c r="Z232" s="7">
        <v>84481</v>
      </c>
      <c r="AA232" s="7">
        <v>924114</v>
      </c>
      <c r="AB232" s="7">
        <v>12362341.5</v>
      </c>
      <c r="AC232" s="7">
        <v>0</v>
      </c>
      <c r="AD232" s="7">
        <v>151902</v>
      </c>
      <c r="AE232" s="7">
        <v>156482.5</v>
      </c>
      <c r="AF232" s="7">
        <v>2400</v>
      </c>
      <c r="AG232" s="7">
        <v>1188762</v>
      </c>
      <c r="AH232" s="7">
        <v>0</v>
      </c>
      <c r="AI232" s="7">
        <v>862733</v>
      </c>
      <c r="AJ232" s="7">
        <v>2362279.5</v>
      </c>
      <c r="AL232">
        <f t="shared" si="3"/>
        <v>3602408.5</v>
      </c>
    </row>
    <row r="233" spans="1:38" x14ac:dyDescent="0.25">
      <c r="A233" s="7">
        <v>815</v>
      </c>
      <c r="B233" s="7">
        <v>2</v>
      </c>
      <c r="C233" t="s">
        <v>284</v>
      </c>
      <c r="D233" s="7">
        <v>27</v>
      </c>
      <c r="E233" s="7">
        <v>28.499999999999993</v>
      </c>
      <c r="F233" s="7">
        <v>1</v>
      </c>
      <c r="G233" s="7">
        <v>1</v>
      </c>
      <c r="H233" s="7">
        <v>6863</v>
      </c>
      <c r="I233" s="7">
        <v>0</v>
      </c>
      <c r="J233" s="7">
        <v>0</v>
      </c>
      <c r="K233" s="7">
        <v>0</v>
      </c>
      <c r="L233" s="7">
        <v>543</v>
      </c>
      <c r="M233" s="7">
        <v>0</v>
      </c>
      <c r="N233" s="7">
        <v>459</v>
      </c>
      <c r="O233" s="7">
        <v>188</v>
      </c>
      <c r="P233" s="7">
        <v>311.34738198920235</v>
      </c>
      <c r="Q233" s="7">
        <v>13</v>
      </c>
      <c r="R233" s="7">
        <v>0</v>
      </c>
      <c r="S233" s="7">
        <v>0</v>
      </c>
      <c r="T233" s="7">
        <v>0</v>
      </c>
      <c r="U233" s="7">
        <v>0</v>
      </c>
      <c r="V233" s="7">
        <v>0</v>
      </c>
      <c r="W233" s="7">
        <v>0</v>
      </c>
      <c r="X233" s="7">
        <v>0</v>
      </c>
      <c r="Y233" s="7">
        <v>0</v>
      </c>
      <c r="Z233" s="7">
        <v>1995</v>
      </c>
      <c r="AA233" s="7">
        <v>0</v>
      </c>
      <c r="AB233" s="7">
        <v>10372.347381989202</v>
      </c>
      <c r="AC233" s="7">
        <v>0</v>
      </c>
      <c r="AD233" s="7">
        <v>188</v>
      </c>
      <c r="AE233" s="7">
        <v>311.34738198920235</v>
      </c>
      <c r="AF233" s="7">
        <v>0</v>
      </c>
      <c r="AG233" s="7">
        <v>0</v>
      </c>
      <c r="AH233" s="7">
        <v>0</v>
      </c>
      <c r="AI233" s="7">
        <v>0</v>
      </c>
      <c r="AJ233" s="7">
        <v>499.34738198920235</v>
      </c>
      <c r="AL233">
        <f t="shared" si="3"/>
        <v>3509.3473819892024</v>
      </c>
    </row>
    <row r="234" spans="1:38" x14ac:dyDescent="0.25">
      <c r="A234" s="7">
        <v>818</v>
      </c>
      <c r="B234" s="7">
        <v>1</v>
      </c>
      <c r="C234" t="s">
        <v>285</v>
      </c>
      <c r="D234" s="7">
        <v>225</v>
      </c>
      <c r="E234" s="7">
        <v>246.8</v>
      </c>
      <c r="F234" s="7">
        <v>510</v>
      </c>
      <c r="G234" s="7">
        <v>560.4</v>
      </c>
      <c r="H234" s="7">
        <v>3846025</v>
      </c>
      <c r="I234" s="7">
        <v>10234</v>
      </c>
      <c r="J234" s="7">
        <v>596617</v>
      </c>
      <c r="K234" s="7">
        <v>14098</v>
      </c>
      <c r="L234" s="7">
        <v>126897</v>
      </c>
      <c r="M234" s="7">
        <v>0</v>
      </c>
      <c r="N234" s="7">
        <v>178366.52432106115</v>
      </c>
      <c r="O234" s="7">
        <v>126478</v>
      </c>
      <c r="P234" s="7">
        <v>92937.5</v>
      </c>
      <c r="Q234" s="7">
        <v>7285</v>
      </c>
      <c r="R234" s="7">
        <v>19306</v>
      </c>
      <c r="S234" s="7">
        <v>0</v>
      </c>
      <c r="T234" s="7">
        <v>0</v>
      </c>
      <c r="U234" s="7">
        <v>0</v>
      </c>
      <c r="V234" s="7">
        <v>0</v>
      </c>
      <c r="W234" s="7">
        <v>0</v>
      </c>
      <c r="X234" s="7">
        <v>0</v>
      </c>
      <c r="Y234" s="7">
        <v>0</v>
      </c>
      <c r="Z234" s="7">
        <v>33305</v>
      </c>
      <c r="AA234" s="7">
        <v>168120</v>
      </c>
      <c r="AB234" s="7">
        <v>5219669.0243210616</v>
      </c>
      <c r="AC234" s="7">
        <v>0</v>
      </c>
      <c r="AD234" s="7">
        <v>19750</v>
      </c>
      <c r="AE234" s="7">
        <v>76856</v>
      </c>
      <c r="AF234" s="7">
        <v>15965</v>
      </c>
      <c r="AG234" s="7">
        <v>0</v>
      </c>
      <c r="AH234" s="7">
        <v>0</v>
      </c>
      <c r="AI234" s="7">
        <v>80573</v>
      </c>
      <c r="AJ234" s="7">
        <v>193144</v>
      </c>
      <c r="AL234">
        <f t="shared" si="3"/>
        <v>1373644.0243210616</v>
      </c>
    </row>
    <row r="235" spans="1:38" x14ac:dyDescent="0.25">
      <c r="A235" s="7">
        <v>820</v>
      </c>
      <c r="B235" s="7">
        <v>1</v>
      </c>
      <c r="C235" t="s">
        <v>286</v>
      </c>
      <c r="D235" s="7">
        <v>456</v>
      </c>
      <c r="E235" s="7">
        <v>507.39999999999992</v>
      </c>
      <c r="F235" s="7">
        <v>439</v>
      </c>
      <c r="G235" s="7">
        <v>486</v>
      </c>
      <c r="H235" s="7">
        <v>3335418</v>
      </c>
      <c r="I235" s="7">
        <v>49123</v>
      </c>
      <c r="J235" s="7">
        <v>550473</v>
      </c>
      <c r="K235" s="7">
        <v>0</v>
      </c>
      <c r="L235" s="7">
        <v>130540</v>
      </c>
      <c r="M235" s="7">
        <v>0</v>
      </c>
      <c r="N235" s="7">
        <v>177697.11185671677</v>
      </c>
      <c r="O235" s="7">
        <v>108081</v>
      </c>
      <c r="P235" s="7">
        <v>77956.25</v>
      </c>
      <c r="Q235" s="7">
        <v>6318</v>
      </c>
      <c r="R235" s="7">
        <v>7203</v>
      </c>
      <c r="S235" s="7">
        <v>0</v>
      </c>
      <c r="T235" s="7">
        <v>0</v>
      </c>
      <c r="U235" s="7">
        <v>0</v>
      </c>
      <c r="V235" s="7">
        <v>0</v>
      </c>
      <c r="W235" s="7">
        <v>64478</v>
      </c>
      <c r="X235" s="7">
        <v>0</v>
      </c>
      <c r="Y235" s="7">
        <v>28830</v>
      </c>
      <c r="Z235" s="7">
        <v>37003</v>
      </c>
      <c r="AA235" s="7">
        <v>351864</v>
      </c>
      <c r="AB235" s="7">
        <v>4924984.3618567167</v>
      </c>
      <c r="AC235" s="7">
        <v>0</v>
      </c>
      <c r="AD235" s="7">
        <v>35383</v>
      </c>
      <c r="AE235" s="7">
        <v>50473</v>
      </c>
      <c r="AF235" s="7">
        <v>4664</v>
      </c>
      <c r="AG235" s="7">
        <v>37550</v>
      </c>
      <c r="AH235" s="7">
        <v>0</v>
      </c>
      <c r="AI235" s="7">
        <v>188127</v>
      </c>
      <c r="AJ235" s="7">
        <v>316197</v>
      </c>
      <c r="AL235">
        <f t="shared" si="3"/>
        <v>1589566.3618567167</v>
      </c>
    </row>
    <row r="236" spans="1:38" x14ac:dyDescent="0.25">
      <c r="A236" s="7">
        <v>821</v>
      </c>
      <c r="B236" s="7">
        <v>1</v>
      </c>
      <c r="C236" t="s">
        <v>287</v>
      </c>
      <c r="D236" s="7">
        <v>932</v>
      </c>
      <c r="E236" s="7">
        <v>1007</v>
      </c>
      <c r="F236" s="7">
        <v>993</v>
      </c>
      <c r="G236" s="7">
        <v>1078.5</v>
      </c>
      <c r="H236" s="7">
        <v>7401746</v>
      </c>
      <c r="I236" s="7">
        <v>98246</v>
      </c>
      <c r="J236" s="7">
        <v>1010646</v>
      </c>
      <c r="K236" s="7">
        <v>14082</v>
      </c>
      <c r="L236" s="7">
        <v>0</v>
      </c>
      <c r="M236" s="7">
        <v>0</v>
      </c>
      <c r="N236" s="7">
        <v>274925.852065015</v>
      </c>
      <c r="O236" s="7">
        <v>231195</v>
      </c>
      <c r="P236" s="7">
        <v>177806.25</v>
      </c>
      <c r="Q236" s="7">
        <v>14021</v>
      </c>
      <c r="R236" s="7">
        <v>59069</v>
      </c>
      <c r="S236" s="7">
        <v>0</v>
      </c>
      <c r="T236" s="7">
        <v>0</v>
      </c>
      <c r="U236" s="7">
        <v>0</v>
      </c>
      <c r="V236" s="7">
        <v>0</v>
      </c>
      <c r="W236" s="7">
        <v>0</v>
      </c>
      <c r="X236" s="7">
        <v>0</v>
      </c>
      <c r="Y236" s="7">
        <v>0</v>
      </c>
      <c r="Z236" s="7">
        <v>69869</v>
      </c>
      <c r="AA236" s="7">
        <v>780834</v>
      </c>
      <c r="AB236" s="7">
        <v>10132440.102065016</v>
      </c>
      <c r="AC236" s="7">
        <v>0</v>
      </c>
      <c r="AD236" s="7">
        <v>43056</v>
      </c>
      <c r="AE236" s="7">
        <v>87626</v>
      </c>
      <c r="AF236" s="7">
        <v>29110</v>
      </c>
      <c r="AG236" s="7">
        <v>0</v>
      </c>
      <c r="AH236" s="7">
        <v>0</v>
      </c>
      <c r="AI236" s="7">
        <v>317767</v>
      </c>
      <c r="AJ236" s="7">
        <v>477559</v>
      </c>
      <c r="AL236">
        <f t="shared" si="3"/>
        <v>2730694.1020650156</v>
      </c>
    </row>
    <row r="237" spans="1:38" x14ac:dyDescent="0.25">
      <c r="A237" s="7">
        <v>829</v>
      </c>
      <c r="B237" s="7">
        <v>1</v>
      </c>
      <c r="C237" t="s">
        <v>288</v>
      </c>
      <c r="D237" s="7">
        <v>1740</v>
      </c>
      <c r="E237" s="7">
        <v>1913.3999999999999</v>
      </c>
      <c r="F237" s="7">
        <v>1664</v>
      </c>
      <c r="G237" s="7">
        <v>1845.1999999999998</v>
      </c>
      <c r="H237" s="7">
        <v>12663608</v>
      </c>
      <c r="I237" s="7">
        <v>178072</v>
      </c>
      <c r="J237" s="7">
        <v>1456543</v>
      </c>
      <c r="K237" s="7">
        <v>18433</v>
      </c>
      <c r="L237" s="7">
        <v>0</v>
      </c>
      <c r="M237" s="7">
        <v>0</v>
      </c>
      <c r="N237" s="7">
        <v>255547</v>
      </c>
      <c r="O237" s="7">
        <v>432359</v>
      </c>
      <c r="P237" s="7">
        <v>308552.5</v>
      </c>
      <c r="Q237" s="7">
        <v>23988</v>
      </c>
      <c r="R237" s="7">
        <v>10776</v>
      </c>
      <c r="S237" s="7">
        <v>0</v>
      </c>
      <c r="T237" s="7">
        <v>0</v>
      </c>
      <c r="U237" s="7">
        <v>43176</v>
      </c>
      <c r="V237" s="7">
        <v>0</v>
      </c>
      <c r="W237" s="7">
        <v>0</v>
      </c>
      <c r="X237" s="7">
        <v>0</v>
      </c>
      <c r="Y237" s="7">
        <v>86490</v>
      </c>
      <c r="Z237" s="7">
        <v>145589</v>
      </c>
      <c r="AA237" s="7">
        <v>1335925</v>
      </c>
      <c r="AB237" s="7">
        <v>16959058.5</v>
      </c>
      <c r="AC237" s="7">
        <v>0</v>
      </c>
      <c r="AD237" s="7">
        <v>143511</v>
      </c>
      <c r="AE237" s="7">
        <v>271992</v>
      </c>
      <c r="AF237" s="7">
        <v>9499</v>
      </c>
      <c r="AG237" s="7">
        <v>0</v>
      </c>
      <c r="AH237" s="7">
        <v>0</v>
      </c>
      <c r="AI237" s="7">
        <v>972463</v>
      </c>
      <c r="AJ237" s="7">
        <v>1397465</v>
      </c>
      <c r="AL237">
        <f t="shared" si="3"/>
        <v>4295450.5</v>
      </c>
    </row>
    <row r="238" spans="1:38" x14ac:dyDescent="0.25">
      <c r="A238" s="7">
        <v>831</v>
      </c>
      <c r="B238" s="7">
        <v>1</v>
      </c>
      <c r="C238" t="s">
        <v>289</v>
      </c>
      <c r="D238" s="7">
        <v>6775</v>
      </c>
      <c r="E238" s="7">
        <v>7409</v>
      </c>
      <c r="F238" s="7">
        <v>5551</v>
      </c>
      <c r="G238" s="7">
        <v>6080.2</v>
      </c>
      <c r="H238" s="7">
        <v>41728413</v>
      </c>
      <c r="I238" s="7">
        <v>624274</v>
      </c>
      <c r="J238" s="7">
        <v>2183278</v>
      </c>
      <c r="K238" s="7">
        <v>36200</v>
      </c>
      <c r="L238" s="7">
        <v>0</v>
      </c>
      <c r="M238" s="7">
        <v>0</v>
      </c>
      <c r="N238" s="7">
        <v>497501</v>
      </c>
      <c r="O238" s="7">
        <v>1373439</v>
      </c>
      <c r="P238" s="7">
        <v>739302.5</v>
      </c>
      <c r="Q238" s="7">
        <v>79043</v>
      </c>
      <c r="R238" s="7">
        <v>123063</v>
      </c>
      <c r="S238" s="7">
        <v>0</v>
      </c>
      <c r="T238" s="7">
        <v>0</v>
      </c>
      <c r="U238" s="7">
        <v>829921</v>
      </c>
      <c r="V238" s="7">
        <v>0</v>
      </c>
      <c r="W238" s="7">
        <v>5999151</v>
      </c>
      <c r="X238" s="7">
        <v>0</v>
      </c>
      <c r="Y238" s="7">
        <v>391704</v>
      </c>
      <c r="Z238" s="7">
        <v>435479</v>
      </c>
      <c r="AA238" s="7">
        <v>4402065</v>
      </c>
      <c r="AB238" s="7">
        <v>59442833.5</v>
      </c>
      <c r="AC238" s="7">
        <v>0</v>
      </c>
      <c r="AD238" s="7">
        <v>797258</v>
      </c>
      <c r="AE238" s="7">
        <v>739302.5</v>
      </c>
      <c r="AF238" s="7">
        <v>123063</v>
      </c>
      <c r="AG238" s="7">
        <v>5999151</v>
      </c>
      <c r="AH238" s="7">
        <v>0</v>
      </c>
      <c r="AI238" s="7">
        <v>4373218</v>
      </c>
      <c r="AJ238" s="7">
        <v>12031992.5</v>
      </c>
      <c r="AL238">
        <f t="shared" si="3"/>
        <v>17714420.5</v>
      </c>
    </row>
    <row r="239" spans="1:38" x14ac:dyDescent="0.25">
      <c r="A239" s="7">
        <v>832</v>
      </c>
      <c r="B239" s="7">
        <v>1</v>
      </c>
      <c r="C239" t="s">
        <v>290</v>
      </c>
      <c r="D239" s="7">
        <v>2397</v>
      </c>
      <c r="E239" s="7">
        <v>2639.6</v>
      </c>
      <c r="F239" s="7">
        <v>3205</v>
      </c>
      <c r="G239" s="7">
        <v>3550.5999999999995</v>
      </c>
      <c r="H239" s="7">
        <v>24367768</v>
      </c>
      <c r="I239" s="7">
        <v>0</v>
      </c>
      <c r="J239" s="7">
        <v>265478</v>
      </c>
      <c r="K239" s="7">
        <v>27745</v>
      </c>
      <c r="L239" s="7">
        <v>0</v>
      </c>
      <c r="M239" s="7">
        <v>0</v>
      </c>
      <c r="N239" s="7">
        <v>143004.25004716689</v>
      </c>
      <c r="O239" s="7">
        <v>791474</v>
      </c>
      <c r="P239" s="7">
        <v>383621.25</v>
      </c>
      <c r="Q239" s="7">
        <v>46158</v>
      </c>
      <c r="R239" s="7">
        <v>20664</v>
      </c>
      <c r="S239" s="7">
        <v>0</v>
      </c>
      <c r="T239" s="7">
        <v>0</v>
      </c>
      <c r="U239" s="7">
        <v>0</v>
      </c>
      <c r="V239" s="7">
        <v>0</v>
      </c>
      <c r="W239" s="7">
        <v>4598027</v>
      </c>
      <c r="X239" s="7">
        <v>0</v>
      </c>
      <c r="Y239" s="7">
        <v>7304</v>
      </c>
      <c r="Z239" s="7">
        <v>261846</v>
      </c>
      <c r="AA239" s="7">
        <v>2570634</v>
      </c>
      <c r="AB239" s="7">
        <v>33483723.500047166</v>
      </c>
      <c r="AC239" s="7">
        <v>0</v>
      </c>
      <c r="AD239" s="7">
        <v>293541</v>
      </c>
      <c r="AE239" s="7">
        <v>383621.25</v>
      </c>
      <c r="AF239" s="7">
        <v>20664</v>
      </c>
      <c r="AG239" s="7">
        <v>4580878.07</v>
      </c>
      <c r="AH239" s="7">
        <v>0</v>
      </c>
      <c r="AI239" s="7">
        <v>2570634</v>
      </c>
      <c r="AJ239" s="7">
        <v>7849338.3200000003</v>
      </c>
      <c r="AL239">
        <f t="shared" si="3"/>
        <v>9115955.5000471659</v>
      </c>
    </row>
    <row r="240" spans="1:38" x14ac:dyDescent="0.25">
      <c r="A240" s="7">
        <v>833</v>
      </c>
      <c r="B240" s="7">
        <v>1</v>
      </c>
      <c r="C240" t="s">
        <v>291</v>
      </c>
      <c r="D240" s="7">
        <v>20577.28</v>
      </c>
      <c r="E240" s="7">
        <v>22461.279999999999</v>
      </c>
      <c r="F240" s="7">
        <v>18835.28</v>
      </c>
      <c r="G240" s="7">
        <v>20572.28</v>
      </c>
      <c r="H240" s="7">
        <v>141187558</v>
      </c>
      <c r="I240" s="7">
        <v>307020</v>
      </c>
      <c r="J240" s="7">
        <v>5717803</v>
      </c>
      <c r="K240" s="7">
        <v>551029</v>
      </c>
      <c r="L240" s="7">
        <v>0</v>
      </c>
      <c r="M240" s="7">
        <v>0</v>
      </c>
      <c r="N240" s="7">
        <v>8741.962455357123</v>
      </c>
      <c r="O240" s="7">
        <v>4570126</v>
      </c>
      <c r="P240" s="7">
        <v>1611521.5</v>
      </c>
      <c r="Q240" s="7">
        <v>267440</v>
      </c>
      <c r="R240" s="7">
        <v>183916</v>
      </c>
      <c r="S240" s="7">
        <v>0</v>
      </c>
      <c r="T240" s="7">
        <v>0</v>
      </c>
      <c r="U240" s="7">
        <v>203865</v>
      </c>
      <c r="V240" s="7">
        <v>-16471</v>
      </c>
      <c r="W240" s="7">
        <v>39836291</v>
      </c>
      <c r="X240" s="7">
        <v>0</v>
      </c>
      <c r="Y240" s="7">
        <v>0</v>
      </c>
      <c r="Z240" s="7">
        <v>1789178</v>
      </c>
      <c r="AA240" s="7">
        <v>14894331</v>
      </c>
      <c r="AB240" s="7">
        <v>211112349.46245536</v>
      </c>
      <c r="AC240" s="7">
        <v>0</v>
      </c>
      <c r="AD240" s="7">
        <v>1603862</v>
      </c>
      <c r="AE240" s="7">
        <v>1611521.5</v>
      </c>
      <c r="AF240" s="7">
        <v>183916</v>
      </c>
      <c r="AG240" s="7">
        <v>39780436.700000003</v>
      </c>
      <c r="AH240" s="7">
        <v>0</v>
      </c>
      <c r="AI240" s="7">
        <v>12945501</v>
      </c>
      <c r="AJ240" s="7">
        <v>56125237.200000003</v>
      </c>
      <c r="AL240">
        <f t="shared" si="3"/>
        <v>69924791.462455362</v>
      </c>
    </row>
    <row r="241" spans="1:38" x14ac:dyDescent="0.25">
      <c r="A241" s="7">
        <v>834</v>
      </c>
      <c r="B241" s="7">
        <v>1</v>
      </c>
      <c r="C241" t="s">
        <v>622</v>
      </c>
      <c r="D241" s="7">
        <v>9863</v>
      </c>
      <c r="E241" s="7">
        <v>10827.6</v>
      </c>
      <c r="F241" s="7">
        <v>8317</v>
      </c>
      <c r="G241" s="7">
        <v>9114.6</v>
      </c>
      <c r="H241" s="7">
        <v>62553500</v>
      </c>
      <c r="I241" s="7">
        <v>185235</v>
      </c>
      <c r="J241" s="7">
        <v>1725876</v>
      </c>
      <c r="K241" s="7">
        <v>237937</v>
      </c>
      <c r="L241" s="7">
        <v>0</v>
      </c>
      <c r="M241" s="7">
        <v>0</v>
      </c>
      <c r="N241" s="7">
        <v>421885</v>
      </c>
      <c r="O241" s="7">
        <v>2057074</v>
      </c>
      <c r="P241" s="7">
        <v>797977.5</v>
      </c>
      <c r="Q241" s="7">
        <v>118490</v>
      </c>
      <c r="R241" s="7">
        <v>27982</v>
      </c>
      <c r="S241" s="7">
        <v>0</v>
      </c>
      <c r="T241" s="7">
        <v>0</v>
      </c>
      <c r="U241" s="7">
        <v>524898</v>
      </c>
      <c r="V241" s="7">
        <v>0</v>
      </c>
      <c r="W241" s="7">
        <v>15880963</v>
      </c>
      <c r="X241" s="7">
        <v>0</v>
      </c>
      <c r="Y241" s="7">
        <v>0</v>
      </c>
      <c r="Z241" s="7">
        <v>659304</v>
      </c>
      <c r="AA241" s="7">
        <v>6598970</v>
      </c>
      <c r="AB241" s="7">
        <v>91790091.5</v>
      </c>
      <c r="AC241" s="7">
        <v>0</v>
      </c>
      <c r="AD241" s="7">
        <v>1353547</v>
      </c>
      <c r="AE241" s="7">
        <v>797977.5</v>
      </c>
      <c r="AF241" s="7">
        <v>27982</v>
      </c>
      <c r="AG241" s="7">
        <v>15826974.01</v>
      </c>
      <c r="AH241" s="7">
        <v>0</v>
      </c>
      <c r="AI241" s="7">
        <v>6598970</v>
      </c>
      <c r="AJ241" s="7">
        <v>24605450.509999998</v>
      </c>
      <c r="AL241">
        <f t="shared" si="3"/>
        <v>29236591.5</v>
      </c>
    </row>
    <row r="242" spans="1:38" x14ac:dyDescent="0.25">
      <c r="A242" s="7">
        <v>836</v>
      </c>
      <c r="B242" s="7">
        <v>1</v>
      </c>
      <c r="C242" t="s">
        <v>293</v>
      </c>
      <c r="D242" s="7">
        <v>235.6</v>
      </c>
      <c r="E242" s="7">
        <v>254.2</v>
      </c>
      <c r="F242" s="7">
        <v>215.6</v>
      </c>
      <c r="G242" s="7">
        <v>234.79999999999995</v>
      </c>
      <c r="H242" s="7">
        <v>1611432</v>
      </c>
      <c r="I242" s="7">
        <v>0</v>
      </c>
      <c r="J242" s="7">
        <v>392946</v>
      </c>
      <c r="K242" s="7">
        <v>92538</v>
      </c>
      <c r="L242" s="7">
        <v>96490</v>
      </c>
      <c r="M242" s="7">
        <v>0</v>
      </c>
      <c r="N242" s="7">
        <v>67299</v>
      </c>
      <c r="O242" s="7">
        <v>56939</v>
      </c>
      <c r="P242" s="7">
        <v>19057.5</v>
      </c>
      <c r="Q242" s="7">
        <v>3052</v>
      </c>
      <c r="R242" s="7">
        <v>0</v>
      </c>
      <c r="S242" s="7">
        <v>0</v>
      </c>
      <c r="T242" s="7">
        <v>0</v>
      </c>
      <c r="U242" s="7">
        <v>0</v>
      </c>
      <c r="V242" s="7">
        <v>0</v>
      </c>
      <c r="W242" s="7">
        <v>421306</v>
      </c>
      <c r="X242" s="7">
        <v>0</v>
      </c>
      <c r="Y242" s="7">
        <v>8841</v>
      </c>
      <c r="Z242" s="7">
        <v>20581</v>
      </c>
      <c r="AA242" s="7">
        <v>169995</v>
      </c>
      <c r="AB242" s="7">
        <v>2960476.5</v>
      </c>
      <c r="AC242" s="7">
        <v>0</v>
      </c>
      <c r="AD242" s="7">
        <v>38771</v>
      </c>
      <c r="AE242" s="7">
        <v>7211</v>
      </c>
      <c r="AF242" s="7">
        <v>0</v>
      </c>
      <c r="AG242" s="7">
        <v>274987</v>
      </c>
      <c r="AH242" s="7">
        <v>0</v>
      </c>
      <c r="AI242" s="7">
        <v>53120</v>
      </c>
      <c r="AJ242" s="7">
        <v>374089</v>
      </c>
      <c r="AL242">
        <f t="shared" si="3"/>
        <v>1349044.5</v>
      </c>
    </row>
    <row r="243" spans="1:38" x14ac:dyDescent="0.25">
      <c r="A243" s="7">
        <v>837</v>
      </c>
      <c r="B243" s="7">
        <v>1</v>
      </c>
      <c r="C243" t="s">
        <v>294</v>
      </c>
      <c r="D243" s="7">
        <v>509</v>
      </c>
      <c r="E243" s="7">
        <v>556.79999999999995</v>
      </c>
      <c r="F243" s="7">
        <v>578</v>
      </c>
      <c r="G243" s="7">
        <v>634.6</v>
      </c>
      <c r="H243" s="7">
        <v>4355260</v>
      </c>
      <c r="I243" s="7">
        <v>0</v>
      </c>
      <c r="J243" s="7">
        <v>791072</v>
      </c>
      <c r="K243" s="7">
        <v>109710</v>
      </c>
      <c r="L243" s="7">
        <v>117016</v>
      </c>
      <c r="M243" s="7">
        <v>0</v>
      </c>
      <c r="N243" s="7">
        <v>148787</v>
      </c>
      <c r="O243" s="7">
        <v>148149</v>
      </c>
      <c r="P243" s="7">
        <v>82233.75</v>
      </c>
      <c r="Q243" s="7">
        <v>8250</v>
      </c>
      <c r="R243" s="7">
        <v>26609</v>
      </c>
      <c r="S243" s="7">
        <v>0</v>
      </c>
      <c r="T243" s="7">
        <v>0</v>
      </c>
      <c r="U243" s="7">
        <v>0</v>
      </c>
      <c r="V243" s="7">
        <v>0</v>
      </c>
      <c r="W243" s="7">
        <v>473456</v>
      </c>
      <c r="X243" s="7">
        <v>0</v>
      </c>
      <c r="Y243" s="7">
        <v>0</v>
      </c>
      <c r="Z243" s="7">
        <v>41897</v>
      </c>
      <c r="AA243" s="7">
        <v>459450</v>
      </c>
      <c r="AB243" s="7">
        <v>6761889.75</v>
      </c>
      <c r="AC243" s="7">
        <v>0</v>
      </c>
      <c r="AD243" s="7">
        <v>65195</v>
      </c>
      <c r="AE243" s="7">
        <v>57737</v>
      </c>
      <c r="AF243" s="7">
        <v>18682</v>
      </c>
      <c r="AG243" s="7">
        <v>365893</v>
      </c>
      <c r="AH243" s="7">
        <v>0</v>
      </c>
      <c r="AI243" s="7">
        <v>266384</v>
      </c>
      <c r="AJ243" s="7">
        <v>773891</v>
      </c>
      <c r="AL243">
        <f t="shared" si="3"/>
        <v>2406629.75</v>
      </c>
    </row>
    <row r="244" spans="1:38" x14ac:dyDescent="0.25">
      <c r="A244" s="7">
        <v>840</v>
      </c>
      <c r="B244" s="7">
        <v>1</v>
      </c>
      <c r="C244" t="s">
        <v>295</v>
      </c>
      <c r="D244" s="7">
        <v>1127.8</v>
      </c>
      <c r="E244" s="7">
        <v>1225.2</v>
      </c>
      <c r="F244" s="7">
        <v>1048.8</v>
      </c>
      <c r="G244" s="7">
        <v>1140.4000000000001</v>
      </c>
      <c r="H244" s="7">
        <v>7826565</v>
      </c>
      <c r="I244" s="7">
        <v>0</v>
      </c>
      <c r="J244" s="7">
        <v>1486783</v>
      </c>
      <c r="K244" s="7">
        <v>124020</v>
      </c>
      <c r="L244" s="7">
        <v>0</v>
      </c>
      <c r="M244" s="7">
        <v>0</v>
      </c>
      <c r="N244" s="7">
        <v>217246</v>
      </c>
      <c r="O244" s="7">
        <v>261196</v>
      </c>
      <c r="P244" s="7">
        <v>163336.25</v>
      </c>
      <c r="Q244" s="7">
        <v>14825</v>
      </c>
      <c r="R244" s="7">
        <v>1072</v>
      </c>
      <c r="S244" s="7">
        <v>0</v>
      </c>
      <c r="T244" s="7">
        <v>0</v>
      </c>
      <c r="U244" s="7">
        <v>0</v>
      </c>
      <c r="V244" s="7">
        <v>0</v>
      </c>
      <c r="W244" s="7">
        <v>574203</v>
      </c>
      <c r="X244" s="7">
        <v>0</v>
      </c>
      <c r="Y244" s="7">
        <v>0</v>
      </c>
      <c r="Z244" s="7">
        <v>74225</v>
      </c>
      <c r="AA244" s="7">
        <v>825650</v>
      </c>
      <c r="AB244" s="7">
        <v>11569121.25</v>
      </c>
      <c r="AC244" s="7">
        <v>0</v>
      </c>
      <c r="AD244" s="7">
        <v>94213</v>
      </c>
      <c r="AE244" s="7">
        <v>75761</v>
      </c>
      <c r="AF244" s="7">
        <v>497</v>
      </c>
      <c r="AG244" s="7">
        <v>259334</v>
      </c>
      <c r="AH244" s="7">
        <v>0</v>
      </c>
      <c r="AI244" s="7">
        <v>316243</v>
      </c>
      <c r="AJ244" s="7">
        <v>746048</v>
      </c>
      <c r="AL244">
        <f t="shared" si="3"/>
        <v>3742556.25</v>
      </c>
    </row>
    <row r="245" spans="1:38" x14ac:dyDescent="0.25">
      <c r="A245" s="7">
        <v>846</v>
      </c>
      <c r="B245" s="7">
        <v>1</v>
      </c>
      <c r="C245" t="s">
        <v>296</v>
      </c>
      <c r="D245" s="7">
        <v>614</v>
      </c>
      <c r="E245" s="7">
        <v>678.19999999999993</v>
      </c>
      <c r="F245" s="7">
        <v>595</v>
      </c>
      <c r="G245" s="7">
        <v>659.19999999999993</v>
      </c>
      <c r="H245" s="7">
        <v>4524090</v>
      </c>
      <c r="I245" s="7">
        <v>18421</v>
      </c>
      <c r="J245" s="7">
        <v>567581</v>
      </c>
      <c r="K245" s="7">
        <v>15546</v>
      </c>
      <c r="L245" s="7">
        <v>112363</v>
      </c>
      <c r="M245" s="7">
        <v>150541</v>
      </c>
      <c r="N245" s="7">
        <v>222819</v>
      </c>
      <c r="O245" s="7">
        <v>157082</v>
      </c>
      <c r="P245" s="7">
        <v>89030</v>
      </c>
      <c r="Q245" s="7">
        <v>8570</v>
      </c>
      <c r="R245" s="7">
        <v>0</v>
      </c>
      <c r="S245" s="7">
        <v>0</v>
      </c>
      <c r="T245" s="7">
        <v>0</v>
      </c>
      <c r="U245" s="7">
        <v>0</v>
      </c>
      <c r="V245" s="7">
        <v>0</v>
      </c>
      <c r="W245" s="7">
        <v>444464</v>
      </c>
      <c r="X245" s="7">
        <v>0</v>
      </c>
      <c r="Y245" s="7">
        <v>43437</v>
      </c>
      <c r="Z245" s="7">
        <v>45466</v>
      </c>
      <c r="AA245" s="7">
        <v>477261</v>
      </c>
      <c r="AB245" s="7">
        <v>6876671</v>
      </c>
      <c r="AC245" s="7">
        <v>0</v>
      </c>
      <c r="AD245" s="7">
        <v>108312</v>
      </c>
      <c r="AE245" s="7">
        <v>81109</v>
      </c>
      <c r="AF245" s="7">
        <v>0</v>
      </c>
      <c r="AG245" s="7">
        <v>389713</v>
      </c>
      <c r="AH245" s="7">
        <v>0</v>
      </c>
      <c r="AI245" s="7">
        <v>359047</v>
      </c>
      <c r="AJ245" s="7">
        <v>938181</v>
      </c>
      <c r="AL245">
        <f t="shared" si="3"/>
        <v>2352581</v>
      </c>
    </row>
    <row r="246" spans="1:38" x14ac:dyDescent="0.25">
      <c r="A246" s="7">
        <v>850</v>
      </c>
      <c r="B246" s="7">
        <v>1</v>
      </c>
      <c r="C246" t="s">
        <v>297</v>
      </c>
      <c r="D246" s="7">
        <v>184</v>
      </c>
      <c r="E246" s="7">
        <v>203.39999999999998</v>
      </c>
      <c r="F246" s="7">
        <v>302</v>
      </c>
      <c r="G246" s="7">
        <v>331.2</v>
      </c>
      <c r="H246" s="7">
        <v>2273026</v>
      </c>
      <c r="I246" s="7">
        <v>0</v>
      </c>
      <c r="J246" s="7">
        <v>183069</v>
      </c>
      <c r="K246" s="7">
        <v>14080</v>
      </c>
      <c r="L246" s="7">
        <v>118013</v>
      </c>
      <c r="M246" s="7">
        <v>34397</v>
      </c>
      <c r="N246" s="7">
        <v>143927</v>
      </c>
      <c r="O246" s="7">
        <v>64793</v>
      </c>
      <c r="P246" s="7">
        <v>51331.25</v>
      </c>
      <c r="Q246" s="7">
        <v>4306</v>
      </c>
      <c r="R246" s="7">
        <v>0</v>
      </c>
      <c r="S246" s="7">
        <v>0</v>
      </c>
      <c r="T246" s="7">
        <v>0</v>
      </c>
      <c r="U246" s="7">
        <v>0</v>
      </c>
      <c r="V246" s="7">
        <v>0</v>
      </c>
      <c r="W246" s="7">
        <v>86148</v>
      </c>
      <c r="X246" s="7">
        <v>0</v>
      </c>
      <c r="Y246" s="7">
        <v>11148</v>
      </c>
      <c r="Z246" s="7">
        <v>18368</v>
      </c>
      <c r="AA246" s="7">
        <v>99360</v>
      </c>
      <c r="AB246" s="7">
        <v>3101966.25</v>
      </c>
      <c r="AC246" s="7">
        <v>0</v>
      </c>
      <c r="AD246" s="7">
        <v>28551</v>
      </c>
      <c r="AE246" s="7">
        <v>41019</v>
      </c>
      <c r="AF246" s="7">
        <v>0</v>
      </c>
      <c r="AG246" s="7">
        <v>20165</v>
      </c>
      <c r="AH246" s="7">
        <v>0</v>
      </c>
      <c r="AI246" s="7">
        <v>46016</v>
      </c>
      <c r="AJ246" s="7">
        <v>135751</v>
      </c>
      <c r="AL246">
        <f t="shared" si="3"/>
        <v>828940.25</v>
      </c>
    </row>
    <row r="247" spans="1:38" x14ac:dyDescent="0.25">
      <c r="A247" s="7">
        <v>852</v>
      </c>
      <c r="B247" s="7">
        <v>1</v>
      </c>
      <c r="C247" t="s">
        <v>623</v>
      </c>
      <c r="D247" s="7">
        <v>83.6</v>
      </c>
      <c r="E247" s="7">
        <v>90.8</v>
      </c>
      <c r="F247" s="7">
        <v>123.6</v>
      </c>
      <c r="G247" s="7">
        <v>133.6</v>
      </c>
      <c r="H247" s="7">
        <v>916897</v>
      </c>
      <c r="I247" s="7">
        <v>0</v>
      </c>
      <c r="J247" s="7">
        <v>86806</v>
      </c>
      <c r="K247" s="7">
        <v>14511</v>
      </c>
      <c r="L247" s="7">
        <v>62564</v>
      </c>
      <c r="M247" s="7">
        <v>125605</v>
      </c>
      <c r="N247" s="7">
        <v>95851</v>
      </c>
      <c r="O247" s="7">
        <v>31935</v>
      </c>
      <c r="P247" s="7">
        <v>6680</v>
      </c>
      <c r="Q247" s="7">
        <v>1737</v>
      </c>
      <c r="R247" s="7">
        <v>0</v>
      </c>
      <c r="S247" s="7">
        <v>0</v>
      </c>
      <c r="T247" s="7">
        <v>0</v>
      </c>
      <c r="U247" s="7">
        <v>0</v>
      </c>
      <c r="V247" s="7">
        <v>0</v>
      </c>
      <c r="W247" s="7">
        <v>311162</v>
      </c>
      <c r="X247" s="7">
        <v>0</v>
      </c>
      <c r="Y247" s="7">
        <v>0</v>
      </c>
      <c r="Z247" s="7">
        <v>10906</v>
      </c>
      <c r="AA247" s="7">
        <v>96726</v>
      </c>
      <c r="AB247" s="7">
        <v>1761380</v>
      </c>
      <c r="AC247" s="7">
        <v>0</v>
      </c>
      <c r="AD247" s="7">
        <v>31935</v>
      </c>
      <c r="AE247" s="7">
        <v>6680</v>
      </c>
      <c r="AF247" s="7">
        <v>0</v>
      </c>
      <c r="AG247" s="7">
        <v>113479.37</v>
      </c>
      <c r="AH247" s="7">
        <v>0</v>
      </c>
      <c r="AI247" s="7">
        <v>82420</v>
      </c>
      <c r="AJ247" s="7">
        <v>234514.37</v>
      </c>
      <c r="AL247">
        <f t="shared" si="3"/>
        <v>844483</v>
      </c>
    </row>
    <row r="248" spans="1:38" x14ac:dyDescent="0.25">
      <c r="A248" s="7">
        <v>857</v>
      </c>
      <c r="B248" s="7">
        <v>1</v>
      </c>
      <c r="C248" t="s">
        <v>624</v>
      </c>
      <c r="D248" s="7">
        <v>498</v>
      </c>
      <c r="E248" s="7">
        <v>557.19999999999993</v>
      </c>
      <c r="F248" s="7">
        <v>549</v>
      </c>
      <c r="G248" s="7">
        <v>608.4</v>
      </c>
      <c r="H248" s="7">
        <v>4175449</v>
      </c>
      <c r="I248" s="7">
        <v>0</v>
      </c>
      <c r="J248" s="7">
        <v>388970</v>
      </c>
      <c r="K248" s="7">
        <v>15281</v>
      </c>
      <c r="L248" s="7">
        <v>121218</v>
      </c>
      <c r="M248" s="7">
        <v>0</v>
      </c>
      <c r="N248" s="7">
        <v>150069</v>
      </c>
      <c r="O248" s="7">
        <v>143604</v>
      </c>
      <c r="P248" s="7">
        <v>100128.75</v>
      </c>
      <c r="Q248" s="7">
        <v>7909</v>
      </c>
      <c r="R248" s="7">
        <v>5360</v>
      </c>
      <c r="S248" s="7">
        <v>0</v>
      </c>
      <c r="T248" s="7">
        <v>0</v>
      </c>
      <c r="U248" s="7">
        <v>0</v>
      </c>
      <c r="V248" s="7">
        <v>0</v>
      </c>
      <c r="W248" s="7">
        <v>31588</v>
      </c>
      <c r="X248" s="7">
        <v>0</v>
      </c>
      <c r="Y248" s="7">
        <v>64964</v>
      </c>
      <c r="Z248" s="7">
        <v>49316</v>
      </c>
      <c r="AA248" s="7">
        <v>440482</v>
      </c>
      <c r="AB248" s="7">
        <v>5694338.75</v>
      </c>
      <c r="AC248" s="7">
        <v>0</v>
      </c>
      <c r="AD248" s="7">
        <v>68799</v>
      </c>
      <c r="AE248" s="7">
        <v>100128.75</v>
      </c>
      <c r="AF248" s="7">
        <v>5360</v>
      </c>
      <c r="AG248" s="7">
        <v>31182</v>
      </c>
      <c r="AH248" s="7">
        <v>0</v>
      </c>
      <c r="AI248" s="7">
        <v>374052</v>
      </c>
      <c r="AJ248" s="7">
        <v>579521.75</v>
      </c>
      <c r="AL248">
        <f t="shared" si="3"/>
        <v>1518889.75</v>
      </c>
    </row>
    <row r="249" spans="1:38" x14ac:dyDescent="0.25">
      <c r="A249" s="7">
        <v>858</v>
      </c>
      <c r="B249" s="7">
        <v>1</v>
      </c>
      <c r="C249" t="s">
        <v>300</v>
      </c>
      <c r="D249" s="7">
        <v>1053</v>
      </c>
      <c r="E249" s="7">
        <v>1143.3999999999999</v>
      </c>
      <c r="F249" s="7">
        <v>1062</v>
      </c>
      <c r="G249" s="7">
        <v>1156.8</v>
      </c>
      <c r="H249" s="7">
        <v>7939118</v>
      </c>
      <c r="I249" s="7">
        <v>0</v>
      </c>
      <c r="J249" s="7">
        <v>363127</v>
      </c>
      <c r="K249" s="7">
        <v>31663</v>
      </c>
      <c r="L249" s="7">
        <v>0</v>
      </c>
      <c r="M249" s="7">
        <v>0</v>
      </c>
      <c r="N249" s="7">
        <v>186478</v>
      </c>
      <c r="O249" s="7">
        <v>263073</v>
      </c>
      <c r="P249" s="7">
        <v>193197.5</v>
      </c>
      <c r="Q249" s="7">
        <v>15038</v>
      </c>
      <c r="R249" s="7">
        <v>11776</v>
      </c>
      <c r="S249" s="7">
        <v>0</v>
      </c>
      <c r="T249" s="7">
        <v>0</v>
      </c>
      <c r="U249" s="7">
        <v>0</v>
      </c>
      <c r="V249" s="7">
        <v>0</v>
      </c>
      <c r="W249" s="7">
        <v>0</v>
      </c>
      <c r="X249" s="7">
        <v>0</v>
      </c>
      <c r="Y249" s="7">
        <v>0</v>
      </c>
      <c r="Z249" s="7">
        <v>76879</v>
      </c>
      <c r="AA249" s="7">
        <v>837523</v>
      </c>
      <c r="AB249" s="7">
        <v>9917872.5</v>
      </c>
      <c r="AC249" s="7">
        <v>0</v>
      </c>
      <c r="AD249" s="7">
        <v>87890</v>
      </c>
      <c r="AE249" s="7">
        <v>173166</v>
      </c>
      <c r="AF249" s="7">
        <v>10555</v>
      </c>
      <c r="AG249" s="7">
        <v>0</v>
      </c>
      <c r="AH249" s="7">
        <v>0</v>
      </c>
      <c r="AI249" s="7">
        <v>619901</v>
      </c>
      <c r="AJ249" s="7">
        <v>891512</v>
      </c>
      <c r="AL249">
        <f t="shared" si="3"/>
        <v>1978754.5</v>
      </c>
    </row>
    <row r="250" spans="1:38" x14ac:dyDescent="0.25">
      <c r="A250" s="7">
        <v>861</v>
      </c>
      <c r="B250" s="7">
        <v>1</v>
      </c>
      <c r="C250" t="s">
        <v>301</v>
      </c>
      <c r="D250" s="7">
        <v>2859</v>
      </c>
      <c r="E250" s="7">
        <v>3126.8</v>
      </c>
      <c r="F250" s="7">
        <v>2216</v>
      </c>
      <c r="G250" s="7">
        <v>2438.8000000000002</v>
      </c>
      <c r="H250" s="7">
        <v>16737484</v>
      </c>
      <c r="I250" s="7">
        <v>73685</v>
      </c>
      <c r="J250" s="7">
        <v>2306831</v>
      </c>
      <c r="K250" s="7">
        <v>45922</v>
      </c>
      <c r="L250" s="7">
        <v>0</v>
      </c>
      <c r="M250" s="7">
        <v>0</v>
      </c>
      <c r="N250" s="7">
        <v>433092.76765650557</v>
      </c>
      <c r="O250" s="7">
        <v>564000</v>
      </c>
      <c r="P250" s="7">
        <v>261991.25</v>
      </c>
      <c r="Q250" s="7">
        <v>31704</v>
      </c>
      <c r="R250" s="7">
        <v>50800</v>
      </c>
      <c r="S250" s="7">
        <v>0</v>
      </c>
      <c r="T250" s="7">
        <v>0</v>
      </c>
      <c r="U250" s="7">
        <v>173576</v>
      </c>
      <c r="V250" s="7">
        <v>-8236</v>
      </c>
      <c r="W250" s="7">
        <v>2994042</v>
      </c>
      <c r="X250" s="7">
        <v>0</v>
      </c>
      <c r="Y250" s="7">
        <v>183359</v>
      </c>
      <c r="Z250" s="7">
        <v>216242</v>
      </c>
      <c r="AA250" s="7">
        <v>1765691</v>
      </c>
      <c r="AB250" s="7">
        <v>25830184.017656505</v>
      </c>
      <c r="AC250" s="7">
        <v>0</v>
      </c>
      <c r="AD250" s="7">
        <v>405747</v>
      </c>
      <c r="AE250" s="7">
        <v>261991.25</v>
      </c>
      <c r="AF250" s="7">
        <v>50800</v>
      </c>
      <c r="AG250" s="7">
        <v>2994042</v>
      </c>
      <c r="AH250" s="7">
        <v>0</v>
      </c>
      <c r="AI250" s="7">
        <v>1765691</v>
      </c>
      <c r="AJ250" s="7">
        <v>5478271.25</v>
      </c>
      <c r="AL250">
        <f t="shared" si="3"/>
        <v>9092700.0176565051</v>
      </c>
    </row>
    <row r="251" spans="1:38" x14ac:dyDescent="0.25">
      <c r="A251" s="7">
        <v>876</v>
      </c>
      <c r="B251" s="7">
        <v>1</v>
      </c>
      <c r="C251" t="s">
        <v>302</v>
      </c>
      <c r="D251" s="7">
        <v>1756</v>
      </c>
      <c r="E251" s="7">
        <v>1931.4</v>
      </c>
      <c r="F251" s="7">
        <v>2029</v>
      </c>
      <c r="G251" s="7">
        <v>2218.6</v>
      </c>
      <c r="H251" s="7">
        <v>15226252</v>
      </c>
      <c r="I251" s="7">
        <v>42983</v>
      </c>
      <c r="J251" s="7">
        <v>526437</v>
      </c>
      <c r="K251" s="7">
        <v>14150</v>
      </c>
      <c r="L251" s="7">
        <v>0</v>
      </c>
      <c r="M251" s="7">
        <v>0</v>
      </c>
      <c r="N251" s="7">
        <v>290375</v>
      </c>
      <c r="O251" s="7">
        <v>481834</v>
      </c>
      <c r="P251" s="7">
        <v>362067.5</v>
      </c>
      <c r="Q251" s="7">
        <v>28842</v>
      </c>
      <c r="R251" s="7">
        <v>23096</v>
      </c>
      <c r="S251" s="7">
        <v>0</v>
      </c>
      <c r="T251" s="7">
        <v>0</v>
      </c>
      <c r="U251" s="7">
        <v>0</v>
      </c>
      <c r="V251" s="7">
        <v>0</v>
      </c>
      <c r="W251" s="7">
        <v>175336</v>
      </c>
      <c r="X251" s="7">
        <v>0</v>
      </c>
      <c r="Y251" s="7">
        <v>0</v>
      </c>
      <c r="Z251" s="7">
        <v>143643</v>
      </c>
      <c r="AA251" s="7">
        <v>1606266</v>
      </c>
      <c r="AB251" s="7">
        <v>18921281.5</v>
      </c>
      <c r="AC251" s="7">
        <v>0</v>
      </c>
      <c r="AD251" s="7">
        <v>221592</v>
      </c>
      <c r="AE251" s="7">
        <v>362067.5</v>
      </c>
      <c r="AF251" s="7">
        <v>23096</v>
      </c>
      <c r="AG251" s="7">
        <v>129052</v>
      </c>
      <c r="AH251" s="7">
        <v>0</v>
      </c>
      <c r="AI251" s="7">
        <v>1468307</v>
      </c>
      <c r="AJ251" s="7">
        <v>2204114.5</v>
      </c>
      <c r="AL251">
        <f t="shared" si="3"/>
        <v>3695029.5</v>
      </c>
    </row>
    <row r="252" spans="1:38" x14ac:dyDescent="0.25">
      <c r="A252" s="7">
        <v>877</v>
      </c>
      <c r="B252" s="7">
        <v>1</v>
      </c>
      <c r="C252" t="s">
        <v>303</v>
      </c>
      <c r="D252" s="7">
        <v>6122</v>
      </c>
      <c r="E252" s="7">
        <v>6707.6</v>
      </c>
      <c r="F252" s="7">
        <v>5245</v>
      </c>
      <c r="G252" s="7">
        <v>5753.6</v>
      </c>
      <c r="H252" s="7">
        <v>39486957</v>
      </c>
      <c r="I252" s="7">
        <v>501466</v>
      </c>
      <c r="J252" s="7">
        <v>1748707</v>
      </c>
      <c r="K252" s="7">
        <v>47555</v>
      </c>
      <c r="L252" s="7">
        <v>0</v>
      </c>
      <c r="M252" s="7">
        <v>0</v>
      </c>
      <c r="N252" s="7">
        <v>394006.6788202193</v>
      </c>
      <c r="O252" s="7">
        <v>1287756</v>
      </c>
      <c r="P252" s="7">
        <v>752947.5</v>
      </c>
      <c r="Q252" s="7">
        <v>74797</v>
      </c>
      <c r="R252" s="7">
        <v>65418</v>
      </c>
      <c r="S252" s="7">
        <v>0</v>
      </c>
      <c r="T252" s="7">
        <v>0</v>
      </c>
      <c r="U252" s="7">
        <v>0</v>
      </c>
      <c r="V252" s="7">
        <v>0</v>
      </c>
      <c r="W252" s="7">
        <v>4315200</v>
      </c>
      <c r="X252" s="7">
        <v>0</v>
      </c>
      <c r="Y252" s="7">
        <v>119548</v>
      </c>
      <c r="Z252" s="7">
        <v>451166</v>
      </c>
      <c r="AA252" s="7">
        <v>4165606</v>
      </c>
      <c r="AB252" s="7">
        <v>53411130.178820223</v>
      </c>
      <c r="AC252" s="7">
        <v>0</v>
      </c>
      <c r="AD252" s="7">
        <v>465053</v>
      </c>
      <c r="AE252" s="7">
        <v>752947.5</v>
      </c>
      <c r="AF252" s="7">
        <v>65418</v>
      </c>
      <c r="AG252" s="7">
        <v>4288183.87</v>
      </c>
      <c r="AH252" s="7">
        <v>0</v>
      </c>
      <c r="AI252" s="7">
        <v>3565320</v>
      </c>
      <c r="AJ252" s="7">
        <v>9136922.370000001</v>
      </c>
      <c r="AL252">
        <f t="shared" si="3"/>
        <v>13924173.178820223</v>
      </c>
    </row>
    <row r="253" spans="1:38" x14ac:dyDescent="0.25">
      <c r="A253" s="7">
        <v>879</v>
      </c>
      <c r="B253" s="7">
        <v>1</v>
      </c>
      <c r="C253" t="s">
        <v>304</v>
      </c>
      <c r="D253" s="7">
        <v>2009</v>
      </c>
      <c r="E253" s="7">
        <v>2213.4</v>
      </c>
      <c r="F253" s="7">
        <v>2374</v>
      </c>
      <c r="G253" s="7">
        <v>2608.4</v>
      </c>
      <c r="H253" s="7">
        <v>17901449</v>
      </c>
      <c r="I253" s="7">
        <v>20468</v>
      </c>
      <c r="J253" s="7">
        <v>141263</v>
      </c>
      <c r="K253" s="7">
        <v>15939</v>
      </c>
      <c r="L253" s="7">
        <v>0</v>
      </c>
      <c r="M253" s="7">
        <v>0</v>
      </c>
      <c r="N253" s="7">
        <v>220536.36425724856</v>
      </c>
      <c r="O253" s="7">
        <v>576271</v>
      </c>
      <c r="P253" s="7">
        <v>361042.5</v>
      </c>
      <c r="Q253" s="7">
        <v>33909</v>
      </c>
      <c r="R253" s="7">
        <v>0</v>
      </c>
      <c r="S253" s="7">
        <v>0</v>
      </c>
      <c r="T253" s="7">
        <v>0</v>
      </c>
      <c r="U253" s="7">
        <v>0</v>
      </c>
      <c r="V253" s="7">
        <v>0</v>
      </c>
      <c r="W253" s="7">
        <v>1576673</v>
      </c>
      <c r="X253" s="7">
        <v>0</v>
      </c>
      <c r="Y253" s="7">
        <v>17682</v>
      </c>
      <c r="Z253" s="7">
        <v>182969</v>
      </c>
      <c r="AA253" s="7">
        <v>1888482</v>
      </c>
      <c r="AB253" s="7">
        <v>22936683.86425725</v>
      </c>
      <c r="AC253" s="7">
        <v>0</v>
      </c>
      <c r="AD253" s="7">
        <v>202032</v>
      </c>
      <c r="AE253" s="7">
        <v>361042.5</v>
      </c>
      <c r="AF253" s="7">
        <v>0</v>
      </c>
      <c r="AG253" s="7">
        <v>1576673</v>
      </c>
      <c r="AH253" s="7">
        <v>0</v>
      </c>
      <c r="AI253" s="7">
        <v>1799789</v>
      </c>
      <c r="AJ253" s="7">
        <v>3939536.5</v>
      </c>
      <c r="AL253">
        <f t="shared" si="3"/>
        <v>5035234.86425725</v>
      </c>
    </row>
    <row r="254" spans="1:38" x14ac:dyDescent="0.25">
      <c r="A254" s="7">
        <v>881</v>
      </c>
      <c r="B254" s="7">
        <v>1</v>
      </c>
      <c r="C254" t="s">
        <v>305</v>
      </c>
      <c r="D254" s="7">
        <v>758</v>
      </c>
      <c r="E254" s="7">
        <v>828.4</v>
      </c>
      <c r="F254" s="7">
        <v>767</v>
      </c>
      <c r="G254" s="7">
        <v>839.59999999999991</v>
      </c>
      <c r="H254" s="7">
        <v>5762175</v>
      </c>
      <c r="I254" s="7">
        <v>22515</v>
      </c>
      <c r="J254" s="7">
        <v>204696</v>
      </c>
      <c r="K254" s="7">
        <v>14107</v>
      </c>
      <c r="L254" s="7">
        <v>57283</v>
      </c>
      <c r="M254" s="7">
        <v>0</v>
      </c>
      <c r="N254" s="7">
        <v>109761</v>
      </c>
      <c r="O254" s="7">
        <v>189079</v>
      </c>
      <c r="P254" s="7">
        <v>111661.25</v>
      </c>
      <c r="Q254" s="7">
        <v>10915</v>
      </c>
      <c r="R254" s="7">
        <v>0</v>
      </c>
      <c r="S254" s="7">
        <v>0</v>
      </c>
      <c r="T254" s="7">
        <v>0</v>
      </c>
      <c r="U254" s="7">
        <v>0</v>
      </c>
      <c r="V254" s="7">
        <v>0</v>
      </c>
      <c r="W254" s="7">
        <v>602111</v>
      </c>
      <c r="X254" s="7">
        <v>0</v>
      </c>
      <c r="Y254" s="7">
        <v>0</v>
      </c>
      <c r="Z254" s="7">
        <v>54540</v>
      </c>
      <c r="AA254" s="7">
        <v>607870</v>
      </c>
      <c r="AB254" s="7">
        <v>7746713.25</v>
      </c>
      <c r="AC254" s="7">
        <v>0</v>
      </c>
      <c r="AD254" s="7">
        <v>79521</v>
      </c>
      <c r="AE254" s="7">
        <v>111661.25</v>
      </c>
      <c r="AF254" s="7">
        <v>0</v>
      </c>
      <c r="AG254" s="7">
        <v>573184.69999999995</v>
      </c>
      <c r="AH254" s="7">
        <v>0</v>
      </c>
      <c r="AI254" s="7">
        <v>555090</v>
      </c>
      <c r="AJ254" s="7">
        <v>1319456.95</v>
      </c>
      <c r="AL254">
        <f t="shared" si="3"/>
        <v>1984538.25</v>
      </c>
    </row>
    <row r="255" spans="1:38" x14ac:dyDescent="0.25">
      <c r="A255" s="7">
        <v>882</v>
      </c>
      <c r="B255" s="7">
        <v>1</v>
      </c>
      <c r="C255" t="s">
        <v>306</v>
      </c>
      <c r="D255" s="7">
        <v>4237</v>
      </c>
      <c r="E255" s="7">
        <v>4638.2</v>
      </c>
      <c r="F255" s="7">
        <v>4129</v>
      </c>
      <c r="G255" s="7">
        <v>4530.4000000000005</v>
      </c>
      <c r="H255" s="7">
        <v>31092135</v>
      </c>
      <c r="I255" s="7">
        <v>214914</v>
      </c>
      <c r="J255" s="7">
        <v>1834067</v>
      </c>
      <c r="K255" s="7">
        <v>67722</v>
      </c>
      <c r="L255" s="7">
        <v>0</v>
      </c>
      <c r="M255" s="7">
        <v>0</v>
      </c>
      <c r="N255" s="7">
        <v>274475</v>
      </c>
      <c r="O255" s="7">
        <v>1022229</v>
      </c>
      <c r="P255" s="7">
        <v>616701.25</v>
      </c>
      <c r="Q255" s="7">
        <v>58895</v>
      </c>
      <c r="R255" s="7">
        <v>29719</v>
      </c>
      <c r="S255" s="7">
        <v>0</v>
      </c>
      <c r="T255" s="7">
        <v>0</v>
      </c>
      <c r="U255" s="7">
        <v>0</v>
      </c>
      <c r="V255" s="7">
        <v>0</v>
      </c>
      <c r="W255" s="7">
        <v>2924373</v>
      </c>
      <c r="X255" s="7">
        <v>0</v>
      </c>
      <c r="Y255" s="7">
        <v>72267</v>
      </c>
      <c r="Z255" s="7">
        <v>360714</v>
      </c>
      <c r="AA255" s="7">
        <v>3280010</v>
      </c>
      <c r="AB255" s="7">
        <v>41848221.25</v>
      </c>
      <c r="AC255" s="7">
        <v>0</v>
      </c>
      <c r="AD255" s="7">
        <v>448988</v>
      </c>
      <c r="AE255" s="7">
        <v>616701.25</v>
      </c>
      <c r="AF255" s="7">
        <v>29719</v>
      </c>
      <c r="AG255" s="7">
        <v>2896577.34</v>
      </c>
      <c r="AH255" s="7">
        <v>0</v>
      </c>
      <c r="AI255" s="7">
        <v>2977444</v>
      </c>
      <c r="AJ255" s="7">
        <v>6969429.5899999999</v>
      </c>
      <c r="AL255">
        <f t="shared" si="3"/>
        <v>10756086.25</v>
      </c>
    </row>
    <row r="256" spans="1:38" x14ac:dyDescent="0.25">
      <c r="A256" s="7">
        <v>883</v>
      </c>
      <c r="B256" s="7">
        <v>1</v>
      </c>
      <c r="C256" t="s">
        <v>307</v>
      </c>
      <c r="D256" s="7">
        <v>1581</v>
      </c>
      <c r="E256" s="7">
        <v>1732.6000000000001</v>
      </c>
      <c r="F256" s="7">
        <v>1601</v>
      </c>
      <c r="G256" s="7">
        <v>1751.6</v>
      </c>
      <c r="H256" s="7">
        <v>12021231</v>
      </c>
      <c r="I256" s="7">
        <v>30702</v>
      </c>
      <c r="J256" s="7">
        <v>602460</v>
      </c>
      <c r="K256" s="7">
        <v>34486</v>
      </c>
      <c r="L256" s="7">
        <v>0</v>
      </c>
      <c r="M256" s="7">
        <v>0</v>
      </c>
      <c r="N256" s="7">
        <v>177153.93990100001</v>
      </c>
      <c r="O256" s="7">
        <v>389824</v>
      </c>
      <c r="P256" s="7">
        <v>216653.75</v>
      </c>
      <c r="Q256" s="7">
        <v>22771</v>
      </c>
      <c r="R256" s="7">
        <v>48747</v>
      </c>
      <c r="S256" s="7">
        <v>0</v>
      </c>
      <c r="T256" s="7">
        <v>0</v>
      </c>
      <c r="U256" s="7">
        <v>0</v>
      </c>
      <c r="V256" s="7">
        <v>0</v>
      </c>
      <c r="W256" s="7">
        <v>1546102</v>
      </c>
      <c r="X256" s="7">
        <v>0</v>
      </c>
      <c r="Y256" s="7">
        <v>0</v>
      </c>
      <c r="Z256" s="7">
        <v>117344</v>
      </c>
      <c r="AA256" s="7">
        <v>1268158</v>
      </c>
      <c r="AB256" s="7">
        <v>16475632.689901</v>
      </c>
      <c r="AC256" s="7">
        <v>0</v>
      </c>
      <c r="AD256" s="7">
        <v>157672</v>
      </c>
      <c r="AE256" s="7">
        <v>216653.75</v>
      </c>
      <c r="AF256" s="7">
        <v>48747</v>
      </c>
      <c r="AG256" s="7">
        <v>1544255.16</v>
      </c>
      <c r="AH256" s="7">
        <v>0</v>
      </c>
      <c r="AI256" s="7">
        <v>1198711</v>
      </c>
      <c r="AJ256" s="7">
        <v>3166038.91</v>
      </c>
      <c r="AL256">
        <f t="shared" si="3"/>
        <v>4454401.6899009999</v>
      </c>
    </row>
    <row r="257" spans="1:38" x14ac:dyDescent="0.25">
      <c r="A257" s="7">
        <v>885</v>
      </c>
      <c r="B257" s="7">
        <v>1</v>
      </c>
      <c r="C257" t="s">
        <v>308</v>
      </c>
      <c r="D257" s="7">
        <v>5915</v>
      </c>
      <c r="E257" s="7">
        <v>6493.2</v>
      </c>
      <c r="F257" s="7">
        <v>6593</v>
      </c>
      <c r="G257" s="7">
        <v>7251.0000000000009</v>
      </c>
      <c r="H257" s="7">
        <v>49763613</v>
      </c>
      <c r="I257" s="7">
        <v>73685</v>
      </c>
      <c r="J257" s="7">
        <v>863360</v>
      </c>
      <c r="K257" s="7">
        <v>58469</v>
      </c>
      <c r="L257" s="7">
        <v>0</v>
      </c>
      <c r="M257" s="7">
        <v>0</v>
      </c>
      <c r="N257" s="7">
        <v>65523</v>
      </c>
      <c r="O257" s="7">
        <v>1540466</v>
      </c>
      <c r="P257" s="7">
        <v>1214312.5</v>
      </c>
      <c r="Q257" s="7">
        <v>94263</v>
      </c>
      <c r="R257" s="7">
        <v>4786</v>
      </c>
      <c r="S257" s="7">
        <v>0</v>
      </c>
      <c r="T257" s="7">
        <v>0</v>
      </c>
      <c r="U257" s="7">
        <v>0</v>
      </c>
      <c r="V257" s="7">
        <v>0</v>
      </c>
      <c r="W257" s="7">
        <v>0</v>
      </c>
      <c r="X257" s="7">
        <v>0</v>
      </c>
      <c r="Y257" s="7">
        <v>0</v>
      </c>
      <c r="Z257" s="7">
        <v>675861</v>
      </c>
      <c r="AA257" s="7">
        <v>5249724</v>
      </c>
      <c r="AB257" s="7">
        <v>59604062.5</v>
      </c>
      <c r="AC257" s="7">
        <v>0</v>
      </c>
      <c r="AD257" s="7">
        <v>287656</v>
      </c>
      <c r="AE257" s="7">
        <v>994290</v>
      </c>
      <c r="AF257" s="7">
        <v>3919</v>
      </c>
      <c r="AG257" s="7">
        <v>0</v>
      </c>
      <c r="AH257" s="7">
        <v>0</v>
      </c>
      <c r="AI257" s="7">
        <v>3549625</v>
      </c>
      <c r="AJ257" s="7">
        <v>4835490</v>
      </c>
      <c r="AL257">
        <f t="shared" si="3"/>
        <v>9840449.5</v>
      </c>
    </row>
    <row r="258" spans="1:38" x14ac:dyDescent="0.25">
      <c r="A258" s="7">
        <v>891</v>
      </c>
      <c r="B258" s="7">
        <v>1</v>
      </c>
      <c r="C258" t="s">
        <v>309</v>
      </c>
      <c r="D258" s="7">
        <v>545</v>
      </c>
      <c r="E258" s="7">
        <v>601.6</v>
      </c>
      <c r="F258" s="7">
        <v>605</v>
      </c>
      <c r="G258" s="7">
        <v>666.6</v>
      </c>
      <c r="H258" s="7">
        <v>4574876</v>
      </c>
      <c r="I258" s="7">
        <v>0</v>
      </c>
      <c r="J258" s="7">
        <v>421861</v>
      </c>
      <c r="K258" s="7">
        <v>14084</v>
      </c>
      <c r="L258" s="7">
        <v>110829</v>
      </c>
      <c r="M258" s="7">
        <v>225439</v>
      </c>
      <c r="N258" s="7">
        <v>238758</v>
      </c>
      <c r="O258" s="7">
        <v>158693</v>
      </c>
      <c r="P258" s="7">
        <v>89972.5</v>
      </c>
      <c r="Q258" s="7">
        <v>8666</v>
      </c>
      <c r="R258" s="7">
        <v>0</v>
      </c>
      <c r="S258" s="7">
        <v>0</v>
      </c>
      <c r="T258" s="7">
        <v>0</v>
      </c>
      <c r="U258" s="7">
        <v>0</v>
      </c>
      <c r="V258" s="7">
        <v>0</v>
      </c>
      <c r="W258" s="7">
        <v>450622</v>
      </c>
      <c r="X258" s="7">
        <v>0</v>
      </c>
      <c r="Y258" s="7">
        <v>0</v>
      </c>
      <c r="Z258" s="7">
        <v>37410</v>
      </c>
      <c r="AA258" s="7">
        <v>482618</v>
      </c>
      <c r="AB258" s="7">
        <v>6813828.5</v>
      </c>
      <c r="AC258" s="7">
        <v>0</v>
      </c>
      <c r="AD258" s="7">
        <v>87760</v>
      </c>
      <c r="AE258" s="7">
        <v>54805</v>
      </c>
      <c r="AF258" s="7">
        <v>0</v>
      </c>
      <c r="AG258" s="7">
        <v>311991</v>
      </c>
      <c r="AH258" s="7">
        <v>0</v>
      </c>
      <c r="AI258" s="7">
        <v>242761</v>
      </c>
      <c r="AJ258" s="7">
        <v>697317</v>
      </c>
      <c r="AL258">
        <f t="shared" si="3"/>
        <v>2238952.5</v>
      </c>
    </row>
    <row r="259" spans="1:38" x14ac:dyDescent="0.25">
      <c r="A259" s="7">
        <v>911</v>
      </c>
      <c r="B259" s="7">
        <v>1</v>
      </c>
      <c r="C259" t="s">
        <v>310</v>
      </c>
      <c r="D259" s="7">
        <v>5507</v>
      </c>
      <c r="E259" s="7">
        <v>6016.9999999999991</v>
      </c>
      <c r="F259" s="7">
        <v>4921</v>
      </c>
      <c r="G259" s="7">
        <v>5417.2</v>
      </c>
      <c r="H259" s="7">
        <v>37178244</v>
      </c>
      <c r="I259" s="7">
        <v>337722</v>
      </c>
      <c r="J259" s="7">
        <v>2721643</v>
      </c>
      <c r="K259" s="7">
        <v>43866</v>
      </c>
      <c r="L259" s="7">
        <v>0</v>
      </c>
      <c r="M259" s="7">
        <v>0</v>
      </c>
      <c r="N259" s="7">
        <v>572725.86244744877</v>
      </c>
      <c r="O259" s="7">
        <v>1238333</v>
      </c>
      <c r="P259" s="7">
        <v>726518.75</v>
      </c>
      <c r="Q259" s="7">
        <v>70424</v>
      </c>
      <c r="R259" s="7">
        <v>42633</v>
      </c>
      <c r="S259" s="7">
        <v>0</v>
      </c>
      <c r="T259" s="7">
        <v>0</v>
      </c>
      <c r="U259" s="7">
        <v>149693</v>
      </c>
      <c r="V259" s="7">
        <v>0</v>
      </c>
      <c r="W259" s="7">
        <v>3716199</v>
      </c>
      <c r="X259" s="7">
        <v>0</v>
      </c>
      <c r="Y259" s="7">
        <v>101866</v>
      </c>
      <c r="Z259" s="7">
        <v>318134</v>
      </c>
      <c r="AA259" s="7">
        <v>3922053</v>
      </c>
      <c r="AB259" s="7">
        <v>51140054.612447448</v>
      </c>
      <c r="AC259" s="7">
        <v>0</v>
      </c>
      <c r="AD259" s="7">
        <v>369515</v>
      </c>
      <c r="AE259" s="7">
        <v>682412</v>
      </c>
      <c r="AF259" s="7">
        <v>40045</v>
      </c>
      <c r="AG259" s="7">
        <v>3329615</v>
      </c>
      <c r="AH259" s="7">
        <v>0</v>
      </c>
      <c r="AI259" s="7">
        <v>3042125</v>
      </c>
      <c r="AJ259" s="7">
        <v>7463712</v>
      </c>
      <c r="AL259">
        <f t="shared" ref="AL259:AL322" si="4">AB259-H259</f>
        <v>13961810.612447448</v>
      </c>
    </row>
    <row r="260" spans="1:38" x14ac:dyDescent="0.25">
      <c r="A260" s="7">
        <v>912</v>
      </c>
      <c r="B260" s="7">
        <v>1</v>
      </c>
      <c r="C260" t="s">
        <v>311</v>
      </c>
      <c r="D260" s="7">
        <v>1847</v>
      </c>
      <c r="E260" s="7">
        <v>2020.8</v>
      </c>
      <c r="F260" s="7">
        <v>1526</v>
      </c>
      <c r="G260" s="7">
        <v>1673.6000000000001</v>
      </c>
      <c r="H260" s="7">
        <v>11485917</v>
      </c>
      <c r="I260" s="7">
        <v>77778</v>
      </c>
      <c r="J260" s="7">
        <v>1437748</v>
      </c>
      <c r="K260" s="7">
        <v>14086</v>
      </c>
      <c r="L260" s="7">
        <v>0</v>
      </c>
      <c r="M260" s="7">
        <v>0</v>
      </c>
      <c r="N260" s="7">
        <v>291086</v>
      </c>
      <c r="O260" s="7">
        <v>383452</v>
      </c>
      <c r="P260" s="7">
        <v>256726.25</v>
      </c>
      <c r="Q260" s="7">
        <v>21757</v>
      </c>
      <c r="R260" s="7">
        <v>0</v>
      </c>
      <c r="S260" s="7">
        <v>0</v>
      </c>
      <c r="T260" s="7">
        <v>0</v>
      </c>
      <c r="U260" s="7">
        <v>0</v>
      </c>
      <c r="V260" s="7">
        <v>0</v>
      </c>
      <c r="W260" s="7">
        <v>490499</v>
      </c>
      <c r="X260" s="7">
        <v>0</v>
      </c>
      <c r="Y260" s="7">
        <v>105710</v>
      </c>
      <c r="Z260" s="7">
        <v>121685</v>
      </c>
      <c r="AA260" s="7">
        <v>1211686</v>
      </c>
      <c r="AB260" s="7">
        <v>15898130.25</v>
      </c>
      <c r="AC260" s="7">
        <v>0</v>
      </c>
      <c r="AD260" s="7">
        <v>117565</v>
      </c>
      <c r="AE260" s="7">
        <v>218000</v>
      </c>
      <c r="AF260" s="7">
        <v>0</v>
      </c>
      <c r="AG260" s="7">
        <v>374638</v>
      </c>
      <c r="AH260" s="7">
        <v>0</v>
      </c>
      <c r="AI260" s="7">
        <v>849650</v>
      </c>
      <c r="AJ260" s="7">
        <v>1559853</v>
      </c>
      <c r="AL260">
        <f t="shared" si="4"/>
        <v>4412213.25</v>
      </c>
    </row>
    <row r="261" spans="1:38" x14ac:dyDescent="0.25">
      <c r="A261" s="7">
        <v>914</v>
      </c>
      <c r="B261" s="7">
        <v>1</v>
      </c>
      <c r="C261" t="s">
        <v>312</v>
      </c>
      <c r="D261" s="7">
        <v>230</v>
      </c>
      <c r="E261" s="7">
        <v>251.79999999999998</v>
      </c>
      <c r="F261" s="7">
        <v>279</v>
      </c>
      <c r="G261" s="7">
        <v>306.79999999999995</v>
      </c>
      <c r="H261" s="7">
        <v>2105568</v>
      </c>
      <c r="I261" s="7">
        <v>0</v>
      </c>
      <c r="J261" s="7">
        <v>174756</v>
      </c>
      <c r="K261" s="7">
        <v>14088</v>
      </c>
      <c r="L261" s="7">
        <v>113561</v>
      </c>
      <c r="M261" s="7">
        <v>33823</v>
      </c>
      <c r="N261" s="7">
        <v>132232</v>
      </c>
      <c r="O261" s="7">
        <v>66641</v>
      </c>
      <c r="P261" s="7">
        <v>29795</v>
      </c>
      <c r="Q261" s="7">
        <v>3988</v>
      </c>
      <c r="R261" s="7">
        <v>0</v>
      </c>
      <c r="S261" s="7">
        <v>0</v>
      </c>
      <c r="T261" s="7">
        <v>0</v>
      </c>
      <c r="U261" s="7">
        <v>0</v>
      </c>
      <c r="V261" s="7">
        <v>0</v>
      </c>
      <c r="W261" s="7">
        <v>448778</v>
      </c>
      <c r="X261" s="7">
        <v>0</v>
      </c>
      <c r="Y261" s="7">
        <v>0</v>
      </c>
      <c r="Z261" s="7">
        <v>23387</v>
      </c>
      <c r="AA261" s="7">
        <v>222123</v>
      </c>
      <c r="AB261" s="7">
        <v>3368740</v>
      </c>
      <c r="AC261" s="7">
        <v>0</v>
      </c>
      <c r="AD261" s="7">
        <v>43047</v>
      </c>
      <c r="AE261" s="7">
        <v>29614</v>
      </c>
      <c r="AF261" s="7">
        <v>0</v>
      </c>
      <c r="AG261" s="7">
        <v>306011.59999999998</v>
      </c>
      <c r="AH261" s="7">
        <v>0</v>
      </c>
      <c r="AI261" s="7">
        <v>182312</v>
      </c>
      <c r="AJ261" s="7">
        <v>560984.6</v>
      </c>
      <c r="AL261">
        <f t="shared" si="4"/>
        <v>1263172</v>
      </c>
    </row>
    <row r="262" spans="1:38" x14ac:dyDescent="0.25">
      <c r="A262" s="7">
        <v>2071</v>
      </c>
      <c r="B262" s="7">
        <v>1</v>
      </c>
      <c r="C262" t="s">
        <v>313</v>
      </c>
      <c r="D262" s="7">
        <v>973</v>
      </c>
      <c r="E262" s="7">
        <v>1067.2</v>
      </c>
      <c r="F262" s="7">
        <v>960</v>
      </c>
      <c r="G262" s="7">
        <v>1048.4000000000001</v>
      </c>
      <c r="H262" s="7">
        <v>7195169</v>
      </c>
      <c r="I262" s="7">
        <v>0</v>
      </c>
      <c r="J262" s="7">
        <v>362464</v>
      </c>
      <c r="K262" s="7">
        <v>14082</v>
      </c>
      <c r="L262" s="7">
        <v>0</v>
      </c>
      <c r="M262" s="7">
        <v>0</v>
      </c>
      <c r="N262" s="7">
        <v>221068.16802700001</v>
      </c>
      <c r="O262" s="7">
        <v>221223</v>
      </c>
      <c r="P262" s="7">
        <v>173297.5</v>
      </c>
      <c r="Q262" s="7">
        <v>13629</v>
      </c>
      <c r="R262" s="7">
        <v>0</v>
      </c>
      <c r="S262" s="7">
        <v>0</v>
      </c>
      <c r="T262" s="7">
        <v>0</v>
      </c>
      <c r="U262" s="7">
        <v>0</v>
      </c>
      <c r="V262" s="7">
        <v>0</v>
      </c>
      <c r="W262" s="7">
        <v>48006</v>
      </c>
      <c r="X262" s="7">
        <v>0</v>
      </c>
      <c r="Y262" s="7">
        <v>0</v>
      </c>
      <c r="Z262" s="7">
        <v>67677</v>
      </c>
      <c r="AA262" s="7">
        <v>759042</v>
      </c>
      <c r="AB262" s="7">
        <v>9075657.6680269986</v>
      </c>
      <c r="AC262" s="7">
        <v>0</v>
      </c>
      <c r="AD262" s="7">
        <v>122149</v>
      </c>
      <c r="AE262" s="7">
        <v>173297.5</v>
      </c>
      <c r="AF262" s="7">
        <v>0</v>
      </c>
      <c r="AG262" s="7">
        <v>25784</v>
      </c>
      <c r="AH262" s="7">
        <v>0</v>
      </c>
      <c r="AI262" s="7">
        <v>638322</v>
      </c>
      <c r="AJ262" s="7">
        <v>959552.5</v>
      </c>
      <c r="AL262">
        <f t="shared" si="4"/>
        <v>1880488.6680269986</v>
      </c>
    </row>
    <row r="263" spans="1:38" x14ac:dyDescent="0.25">
      <c r="A263" s="7">
        <v>2125</v>
      </c>
      <c r="B263" s="7">
        <v>1</v>
      </c>
      <c r="C263" t="s">
        <v>314</v>
      </c>
      <c r="D263" s="7">
        <v>1202</v>
      </c>
      <c r="E263" s="7">
        <v>1318.4</v>
      </c>
      <c r="F263" s="7">
        <v>984</v>
      </c>
      <c r="G263" s="7">
        <v>1086.4000000000001</v>
      </c>
      <c r="H263" s="7">
        <v>7455963</v>
      </c>
      <c r="I263" s="7">
        <v>18421</v>
      </c>
      <c r="J263" s="7">
        <v>620472</v>
      </c>
      <c r="K263" s="7">
        <v>31828</v>
      </c>
      <c r="L263" s="7">
        <v>0</v>
      </c>
      <c r="M263" s="7">
        <v>0</v>
      </c>
      <c r="N263" s="7">
        <v>198941</v>
      </c>
      <c r="O263" s="7">
        <v>235399</v>
      </c>
      <c r="P263" s="7">
        <v>142766.25</v>
      </c>
      <c r="Q263" s="7">
        <v>14123</v>
      </c>
      <c r="R263" s="7">
        <v>0</v>
      </c>
      <c r="S263" s="7">
        <v>0</v>
      </c>
      <c r="T263" s="7">
        <v>0</v>
      </c>
      <c r="U263" s="7">
        <v>0</v>
      </c>
      <c r="V263" s="7">
        <v>0</v>
      </c>
      <c r="W263" s="7">
        <v>814800</v>
      </c>
      <c r="X263" s="7">
        <v>0</v>
      </c>
      <c r="Y263" s="7">
        <v>77264</v>
      </c>
      <c r="Z263" s="7">
        <v>76581</v>
      </c>
      <c r="AA263" s="7">
        <v>786554</v>
      </c>
      <c r="AB263" s="7">
        <v>10473112.25</v>
      </c>
      <c r="AC263" s="7">
        <v>0</v>
      </c>
      <c r="AD263" s="7">
        <v>138906</v>
      </c>
      <c r="AE263" s="7">
        <v>125442</v>
      </c>
      <c r="AF263" s="7">
        <v>0</v>
      </c>
      <c r="AG263" s="7">
        <v>710016</v>
      </c>
      <c r="AH263" s="7">
        <v>0</v>
      </c>
      <c r="AI263" s="7">
        <v>570703</v>
      </c>
      <c r="AJ263" s="7">
        <v>1545067</v>
      </c>
      <c r="AL263">
        <f t="shared" si="4"/>
        <v>3017149.25</v>
      </c>
    </row>
    <row r="264" spans="1:38" x14ac:dyDescent="0.25">
      <c r="A264" s="7">
        <v>2134</v>
      </c>
      <c r="B264" s="7">
        <v>1</v>
      </c>
      <c r="C264" t="s">
        <v>635</v>
      </c>
      <c r="D264" s="7">
        <v>877</v>
      </c>
      <c r="E264" s="7">
        <v>960.59999999999991</v>
      </c>
      <c r="F264" s="7">
        <v>709</v>
      </c>
      <c r="G264" s="7">
        <v>773.4</v>
      </c>
      <c r="H264" s="7">
        <v>5307844</v>
      </c>
      <c r="I264" s="7">
        <v>0</v>
      </c>
      <c r="J264" s="7">
        <v>840047</v>
      </c>
      <c r="K264" s="7">
        <v>17828</v>
      </c>
      <c r="L264" s="7">
        <v>81779</v>
      </c>
      <c r="M264" s="7">
        <v>37452</v>
      </c>
      <c r="N264" s="7">
        <v>217187</v>
      </c>
      <c r="O264" s="7">
        <v>152143</v>
      </c>
      <c r="P264" s="7">
        <v>81670</v>
      </c>
      <c r="Q264" s="7">
        <v>10054</v>
      </c>
      <c r="R264" s="7">
        <v>0</v>
      </c>
      <c r="S264" s="7">
        <v>0</v>
      </c>
      <c r="T264" s="7">
        <v>0</v>
      </c>
      <c r="U264" s="7">
        <v>0</v>
      </c>
      <c r="V264" s="7">
        <v>0</v>
      </c>
      <c r="W264" s="7">
        <v>994979</v>
      </c>
      <c r="X264" s="7">
        <v>0</v>
      </c>
      <c r="Y264" s="7">
        <v>7304</v>
      </c>
      <c r="Z264" s="7">
        <v>55181</v>
      </c>
      <c r="AA264" s="7">
        <v>559942</v>
      </c>
      <c r="AB264" s="7">
        <v>8363410</v>
      </c>
      <c r="AC264" s="7">
        <v>0</v>
      </c>
      <c r="AD264" s="7">
        <v>116723</v>
      </c>
      <c r="AE264" s="7">
        <v>51266</v>
      </c>
      <c r="AF264" s="7">
        <v>0</v>
      </c>
      <c r="AG264" s="7">
        <v>695589.03</v>
      </c>
      <c r="AH264" s="7">
        <v>0</v>
      </c>
      <c r="AI264" s="7">
        <v>290253</v>
      </c>
      <c r="AJ264" s="7">
        <v>1153831.03</v>
      </c>
      <c r="AL264">
        <f t="shared" si="4"/>
        <v>3055566</v>
      </c>
    </row>
    <row r="265" spans="1:38" x14ac:dyDescent="0.25">
      <c r="A265" s="7">
        <v>2135</v>
      </c>
      <c r="B265" s="7">
        <v>1</v>
      </c>
      <c r="C265" t="s">
        <v>316</v>
      </c>
      <c r="D265" s="7">
        <v>920</v>
      </c>
      <c r="E265" s="7">
        <v>1004.6</v>
      </c>
      <c r="F265" s="7">
        <v>941</v>
      </c>
      <c r="G265" s="7">
        <v>1024.4000000000001</v>
      </c>
      <c r="H265" s="7">
        <v>7030457</v>
      </c>
      <c r="I265" s="7">
        <v>0</v>
      </c>
      <c r="J265" s="7">
        <v>552521</v>
      </c>
      <c r="K265" s="7">
        <v>0</v>
      </c>
      <c r="L265" s="7">
        <v>0</v>
      </c>
      <c r="M265" s="7">
        <v>0</v>
      </c>
      <c r="N265" s="7">
        <v>261069</v>
      </c>
      <c r="O265" s="7">
        <v>242075</v>
      </c>
      <c r="P265" s="7">
        <v>158386.25</v>
      </c>
      <c r="Q265" s="7">
        <v>13317</v>
      </c>
      <c r="R265" s="7">
        <v>0</v>
      </c>
      <c r="S265" s="7">
        <v>0</v>
      </c>
      <c r="T265" s="7">
        <v>0</v>
      </c>
      <c r="U265" s="7">
        <v>0</v>
      </c>
      <c r="V265" s="7">
        <v>0</v>
      </c>
      <c r="W265" s="7">
        <v>274355</v>
      </c>
      <c r="X265" s="7">
        <v>0</v>
      </c>
      <c r="Y265" s="7">
        <v>0</v>
      </c>
      <c r="Z265" s="7">
        <v>61947</v>
      </c>
      <c r="AA265" s="7">
        <v>741666</v>
      </c>
      <c r="AB265" s="7">
        <v>9335793.25</v>
      </c>
      <c r="AC265" s="7">
        <v>0</v>
      </c>
      <c r="AD265" s="7">
        <v>144104</v>
      </c>
      <c r="AE265" s="7">
        <v>124287</v>
      </c>
      <c r="AF265" s="7">
        <v>0</v>
      </c>
      <c r="AG265" s="7">
        <v>138462.82</v>
      </c>
      <c r="AH265" s="7">
        <v>0</v>
      </c>
      <c r="AI265" s="7">
        <v>480596</v>
      </c>
      <c r="AJ265" s="7">
        <v>887449.82000000007</v>
      </c>
      <c r="AL265">
        <f t="shared" si="4"/>
        <v>2305336.25</v>
      </c>
    </row>
    <row r="266" spans="1:38" x14ac:dyDescent="0.25">
      <c r="A266" s="7">
        <v>2137</v>
      </c>
      <c r="B266" s="7">
        <v>1</v>
      </c>
      <c r="C266" t="s">
        <v>317</v>
      </c>
      <c r="D266" s="7">
        <v>678</v>
      </c>
      <c r="E266" s="7">
        <v>740.2</v>
      </c>
      <c r="F266" s="7">
        <v>549</v>
      </c>
      <c r="G266" s="7">
        <v>597.79999999999995</v>
      </c>
      <c r="H266" s="7">
        <v>4102701</v>
      </c>
      <c r="I266" s="7">
        <v>12281</v>
      </c>
      <c r="J266" s="7">
        <v>222105</v>
      </c>
      <c r="K266" s="7">
        <v>14084</v>
      </c>
      <c r="L266" s="7">
        <v>122696</v>
      </c>
      <c r="M266" s="7">
        <v>0</v>
      </c>
      <c r="N266" s="7">
        <v>135133</v>
      </c>
      <c r="O266" s="7">
        <v>138587</v>
      </c>
      <c r="P266" s="7">
        <v>75608.75</v>
      </c>
      <c r="Q266" s="7">
        <v>7771</v>
      </c>
      <c r="R266" s="7">
        <v>6295</v>
      </c>
      <c r="S266" s="7">
        <v>0</v>
      </c>
      <c r="T266" s="7">
        <v>0</v>
      </c>
      <c r="U266" s="7">
        <v>0</v>
      </c>
      <c r="V266" s="7">
        <v>0</v>
      </c>
      <c r="W266" s="7">
        <v>503348</v>
      </c>
      <c r="X266" s="7">
        <v>0</v>
      </c>
      <c r="Y266" s="7">
        <v>0</v>
      </c>
      <c r="Z266" s="7">
        <v>36378</v>
      </c>
      <c r="AA266" s="7">
        <v>432807</v>
      </c>
      <c r="AB266" s="7">
        <v>5809794.75</v>
      </c>
      <c r="AC266" s="7">
        <v>0</v>
      </c>
      <c r="AD266" s="7">
        <v>90114</v>
      </c>
      <c r="AE266" s="7">
        <v>75608.75</v>
      </c>
      <c r="AF266" s="7">
        <v>6295</v>
      </c>
      <c r="AG266" s="7">
        <v>487787</v>
      </c>
      <c r="AH266" s="7">
        <v>0</v>
      </c>
      <c r="AI266" s="7">
        <v>362480</v>
      </c>
      <c r="AJ266" s="7">
        <v>1022284.75</v>
      </c>
      <c r="AL266">
        <f t="shared" si="4"/>
        <v>1707093.75</v>
      </c>
    </row>
    <row r="267" spans="1:38" x14ac:dyDescent="0.25">
      <c r="A267" s="7">
        <v>2142</v>
      </c>
      <c r="B267" s="7">
        <v>1</v>
      </c>
      <c r="C267" t="s">
        <v>318</v>
      </c>
      <c r="D267" s="7">
        <v>2073.4</v>
      </c>
      <c r="E267" s="7">
        <v>2274.0000000000005</v>
      </c>
      <c r="F267" s="7">
        <v>1920.4</v>
      </c>
      <c r="G267" s="7">
        <v>2110</v>
      </c>
      <c r="H267" s="7">
        <v>14480930</v>
      </c>
      <c r="I267" s="7">
        <v>0</v>
      </c>
      <c r="J267" s="7">
        <v>1947860</v>
      </c>
      <c r="K267" s="7">
        <v>0</v>
      </c>
      <c r="L267" s="7">
        <v>413221.58</v>
      </c>
      <c r="M267" s="7">
        <v>3226678.76</v>
      </c>
      <c r="N267" s="7">
        <v>1327568.9803269932</v>
      </c>
      <c r="O267" s="7">
        <v>463561</v>
      </c>
      <c r="P267" s="7">
        <v>353425</v>
      </c>
      <c r="Q267" s="7">
        <v>27430</v>
      </c>
      <c r="R267" s="7">
        <v>0</v>
      </c>
      <c r="S267" s="7">
        <v>0</v>
      </c>
      <c r="T267" s="7">
        <v>0</v>
      </c>
      <c r="U267" s="7">
        <v>0</v>
      </c>
      <c r="V267" s="7">
        <v>0</v>
      </c>
      <c r="W267" s="7">
        <v>0</v>
      </c>
      <c r="X267" s="7">
        <v>0</v>
      </c>
      <c r="Y267" s="7">
        <v>0</v>
      </c>
      <c r="Z267" s="7">
        <v>176363</v>
      </c>
      <c r="AA267" s="7">
        <v>1527640</v>
      </c>
      <c r="AB267" s="7">
        <v>23944678.320326988</v>
      </c>
      <c r="AC267" s="7">
        <v>0</v>
      </c>
      <c r="AD267" s="7">
        <v>386895</v>
      </c>
      <c r="AE267" s="7">
        <v>353425</v>
      </c>
      <c r="AF267" s="7">
        <v>0</v>
      </c>
      <c r="AG267" s="7">
        <v>0</v>
      </c>
      <c r="AH267" s="7">
        <v>0</v>
      </c>
      <c r="AI267" s="7">
        <v>1421024</v>
      </c>
      <c r="AJ267" s="7">
        <v>2161344</v>
      </c>
      <c r="AL267">
        <f t="shared" si="4"/>
        <v>9463748.3203269877</v>
      </c>
    </row>
    <row r="268" spans="1:38" x14ac:dyDescent="0.25">
      <c r="A268" s="7">
        <v>2143</v>
      </c>
      <c r="B268" s="7">
        <v>1</v>
      </c>
      <c r="C268" t="s">
        <v>319</v>
      </c>
      <c r="D268" s="7">
        <v>806</v>
      </c>
      <c r="E268" s="7">
        <v>888.19999999999993</v>
      </c>
      <c r="F268" s="7">
        <v>729</v>
      </c>
      <c r="G268" s="7">
        <v>804.19999999999993</v>
      </c>
      <c r="H268" s="7">
        <v>5519225</v>
      </c>
      <c r="I268" s="7">
        <v>0</v>
      </c>
      <c r="J268" s="7">
        <v>383729</v>
      </c>
      <c r="K268" s="7">
        <v>14374</v>
      </c>
      <c r="L268" s="7">
        <v>71000</v>
      </c>
      <c r="M268" s="7">
        <v>0</v>
      </c>
      <c r="N268" s="7">
        <v>163313.27981715702</v>
      </c>
      <c r="O268" s="7">
        <v>192897</v>
      </c>
      <c r="P268" s="7">
        <v>90865</v>
      </c>
      <c r="Q268" s="7">
        <v>10455</v>
      </c>
      <c r="R268" s="7">
        <v>4970</v>
      </c>
      <c r="S268" s="7">
        <v>0</v>
      </c>
      <c r="T268" s="7">
        <v>0</v>
      </c>
      <c r="U268" s="7">
        <v>0</v>
      </c>
      <c r="V268" s="7">
        <v>0</v>
      </c>
      <c r="W268" s="7">
        <v>906116</v>
      </c>
      <c r="X268" s="7">
        <v>0</v>
      </c>
      <c r="Y268" s="7">
        <v>13454</v>
      </c>
      <c r="Z268" s="7">
        <v>54522</v>
      </c>
      <c r="AA268" s="7">
        <v>582241</v>
      </c>
      <c r="AB268" s="7">
        <v>8007161.2798171574</v>
      </c>
      <c r="AC268" s="7">
        <v>0</v>
      </c>
      <c r="AD268" s="7">
        <v>124536</v>
      </c>
      <c r="AE268" s="7">
        <v>90865</v>
      </c>
      <c r="AF268" s="7">
        <v>4970</v>
      </c>
      <c r="AG268" s="7">
        <v>906116</v>
      </c>
      <c r="AH268" s="7">
        <v>0</v>
      </c>
      <c r="AI268" s="7">
        <v>550683</v>
      </c>
      <c r="AJ268" s="7">
        <v>1677170</v>
      </c>
      <c r="AL268">
        <f t="shared" si="4"/>
        <v>2487936.2798171574</v>
      </c>
    </row>
    <row r="269" spans="1:38" x14ac:dyDescent="0.25">
      <c r="A269" s="7">
        <v>2144</v>
      </c>
      <c r="B269" s="7">
        <v>1</v>
      </c>
      <c r="C269" t="s">
        <v>320</v>
      </c>
      <c r="D269" s="7">
        <v>3511</v>
      </c>
      <c r="E269" s="7">
        <v>3847.8</v>
      </c>
      <c r="F269" s="7">
        <v>3367</v>
      </c>
      <c r="G269" s="7">
        <v>3682.7999999999993</v>
      </c>
      <c r="H269" s="7">
        <v>25275056</v>
      </c>
      <c r="I269" s="7">
        <v>0</v>
      </c>
      <c r="J269" s="7">
        <v>774807</v>
      </c>
      <c r="K269" s="7">
        <v>15803</v>
      </c>
      <c r="L269" s="7">
        <v>0</v>
      </c>
      <c r="M269" s="7">
        <v>0</v>
      </c>
      <c r="N269" s="7">
        <v>379735</v>
      </c>
      <c r="O269" s="7">
        <v>808137</v>
      </c>
      <c r="P269" s="7">
        <v>575190</v>
      </c>
      <c r="Q269" s="7">
        <v>47876</v>
      </c>
      <c r="R269" s="7">
        <v>37565</v>
      </c>
      <c r="S269" s="7">
        <v>0</v>
      </c>
      <c r="T269" s="7">
        <v>0</v>
      </c>
      <c r="U269" s="7">
        <v>101726</v>
      </c>
      <c r="V269" s="7">
        <v>0</v>
      </c>
      <c r="W269" s="7">
        <v>828630</v>
      </c>
      <c r="X269" s="7">
        <v>0</v>
      </c>
      <c r="Y269" s="7">
        <v>0</v>
      </c>
      <c r="Z269" s="7">
        <v>233736</v>
      </c>
      <c r="AA269" s="7">
        <v>2666347</v>
      </c>
      <c r="AB269" s="7">
        <v>31744608</v>
      </c>
      <c r="AC269" s="7">
        <v>0</v>
      </c>
      <c r="AD269" s="7">
        <v>316733</v>
      </c>
      <c r="AE269" s="7">
        <v>575190</v>
      </c>
      <c r="AF269" s="7">
        <v>37565</v>
      </c>
      <c r="AG269" s="7">
        <v>828630</v>
      </c>
      <c r="AH269" s="7">
        <v>0</v>
      </c>
      <c r="AI269" s="7">
        <v>2466912</v>
      </c>
      <c r="AJ269" s="7">
        <v>4225030</v>
      </c>
      <c r="AL269">
        <f t="shared" si="4"/>
        <v>6469552</v>
      </c>
    </row>
    <row r="270" spans="1:38" x14ac:dyDescent="0.25">
      <c r="A270" s="7">
        <v>2149</v>
      </c>
      <c r="B270" s="7">
        <v>1</v>
      </c>
      <c r="C270" t="s">
        <v>321</v>
      </c>
      <c r="D270" s="7">
        <v>1151</v>
      </c>
      <c r="E270" s="7">
        <v>1261.8000000000002</v>
      </c>
      <c r="F270" s="7">
        <v>1254</v>
      </c>
      <c r="G270" s="7">
        <v>1379.9999999999998</v>
      </c>
      <c r="H270" s="7">
        <v>9470940</v>
      </c>
      <c r="I270" s="7">
        <v>0</v>
      </c>
      <c r="J270" s="7">
        <v>650652</v>
      </c>
      <c r="K270" s="7">
        <v>14125</v>
      </c>
      <c r="L270" s="7">
        <v>0</v>
      </c>
      <c r="M270" s="7">
        <v>0</v>
      </c>
      <c r="N270" s="7">
        <v>401444.82761009736</v>
      </c>
      <c r="O270" s="7">
        <v>313937</v>
      </c>
      <c r="P270" s="7">
        <v>212377.5</v>
      </c>
      <c r="Q270" s="7">
        <v>17940</v>
      </c>
      <c r="R270" s="7">
        <v>31547</v>
      </c>
      <c r="S270" s="7">
        <v>0</v>
      </c>
      <c r="T270" s="7">
        <v>0</v>
      </c>
      <c r="U270" s="7">
        <v>56310</v>
      </c>
      <c r="V270" s="7">
        <v>-8236</v>
      </c>
      <c r="W270" s="7">
        <v>358607</v>
      </c>
      <c r="X270" s="7">
        <v>0</v>
      </c>
      <c r="Y270" s="7">
        <v>49972</v>
      </c>
      <c r="Z270" s="7">
        <v>105240</v>
      </c>
      <c r="AA270" s="7">
        <v>999120</v>
      </c>
      <c r="AB270" s="7">
        <v>12673976.327610098</v>
      </c>
      <c r="AC270" s="7">
        <v>0</v>
      </c>
      <c r="AD270" s="7">
        <v>194405</v>
      </c>
      <c r="AE270" s="7">
        <v>212377.5</v>
      </c>
      <c r="AF270" s="7">
        <v>31547</v>
      </c>
      <c r="AG270" s="7">
        <v>358607</v>
      </c>
      <c r="AH270" s="7">
        <v>0</v>
      </c>
      <c r="AI270" s="7">
        <v>932878</v>
      </c>
      <c r="AJ270" s="7">
        <v>1729814.5</v>
      </c>
      <c r="AL270">
        <f t="shared" si="4"/>
        <v>3203036.3276100978</v>
      </c>
    </row>
    <row r="271" spans="1:38" x14ac:dyDescent="0.25">
      <c r="A271" s="7">
        <v>2155</v>
      </c>
      <c r="B271" s="7">
        <v>1</v>
      </c>
      <c r="C271" t="s">
        <v>322</v>
      </c>
      <c r="D271" s="7">
        <v>1379</v>
      </c>
      <c r="E271" s="7">
        <v>1509.8</v>
      </c>
      <c r="F271" s="7">
        <v>1130</v>
      </c>
      <c r="G271" s="7">
        <v>1234.5999999999999</v>
      </c>
      <c r="H271" s="7">
        <v>8473060</v>
      </c>
      <c r="I271" s="7">
        <v>85966</v>
      </c>
      <c r="J271" s="7">
        <v>1277148</v>
      </c>
      <c r="K271" s="7">
        <v>14149</v>
      </c>
      <c r="L271" s="7">
        <v>0</v>
      </c>
      <c r="M271" s="7">
        <v>0</v>
      </c>
      <c r="N271" s="7">
        <v>205863</v>
      </c>
      <c r="O271" s="7">
        <v>266461</v>
      </c>
      <c r="P271" s="7">
        <v>172016.25</v>
      </c>
      <c r="Q271" s="7">
        <v>16050</v>
      </c>
      <c r="R271" s="7">
        <v>27371</v>
      </c>
      <c r="S271" s="7">
        <v>0</v>
      </c>
      <c r="T271" s="7">
        <v>0</v>
      </c>
      <c r="U271" s="7">
        <v>0</v>
      </c>
      <c r="V271" s="7">
        <v>0</v>
      </c>
      <c r="W271" s="7">
        <v>695438</v>
      </c>
      <c r="X271" s="7">
        <v>0</v>
      </c>
      <c r="Y271" s="7">
        <v>0</v>
      </c>
      <c r="Z271" s="7">
        <v>76237</v>
      </c>
      <c r="AA271" s="7">
        <v>893850</v>
      </c>
      <c r="AB271" s="7">
        <v>12203609.25</v>
      </c>
      <c r="AC271" s="7">
        <v>0</v>
      </c>
      <c r="AD271" s="7">
        <v>57651</v>
      </c>
      <c r="AE271" s="7">
        <v>99234</v>
      </c>
      <c r="AF271" s="7">
        <v>15790</v>
      </c>
      <c r="AG271" s="7">
        <v>422211</v>
      </c>
      <c r="AH271" s="7">
        <v>0</v>
      </c>
      <c r="AI271" s="7">
        <v>425814</v>
      </c>
      <c r="AJ271" s="7">
        <v>1020700</v>
      </c>
      <c r="AL271">
        <f t="shared" si="4"/>
        <v>3730549.25</v>
      </c>
    </row>
    <row r="272" spans="1:38" x14ac:dyDescent="0.25">
      <c r="A272" s="7">
        <v>2159</v>
      </c>
      <c r="B272" s="7">
        <v>1</v>
      </c>
      <c r="C272" t="s">
        <v>323</v>
      </c>
      <c r="D272" s="7">
        <v>541</v>
      </c>
      <c r="E272" s="7">
        <v>598.99999999999989</v>
      </c>
      <c r="F272" s="7">
        <v>459</v>
      </c>
      <c r="G272" s="7">
        <v>505.59999999999997</v>
      </c>
      <c r="H272" s="7">
        <v>3469933</v>
      </c>
      <c r="I272" s="7">
        <v>0</v>
      </c>
      <c r="J272" s="7">
        <v>534269</v>
      </c>
      <c r="K272" s="7">
        <v>16147</v>
      </c>
      <c r="L272" s="7">
        <v>130189</v>
      </c>
      <c r="M272" s="7">
        <v>167525</v>
      </c>
      <c r="N272" s="7">
        <v>168623</v>
      </c>
      <c r="O272" s="7">
        <v>121583</v>
      </c>
      <c r="P272" s="7">
        <v>66378.75</v>
      </c>
      <c r="Q272" s="7">
        <v>6573</v>
      </c>
      <c r="R272" s="7">
        <v>25998</v>
      </c>
      <c r="S272" s="7">
        <v>0</v>
      </c>
      <c r="T272" s="7">
        <v>0</v>
      </c>
      <c r="U272" s="7">
        <v>0</v>
      </c>
      <c r="V272" s="7">
        <v>0</v>
      </c>
      <c r="W272" s="7">
        <v>354517</v>
      </c>
      <c r="X272" s="7">
        <v>0</v>
      </c>
      <c r="Y272" s="7">
        <v>0</v>
      </c>
      <c r="Z272" s="7">
        <v>35082</v>
      </c>
      <c r="AA272" s="7">
        <v>366054</v>
      </c>
      <c r="AB272" s="7">
        <v>5462871.75</v>
      </c>
      <c r="AC272" s="7">
        <v>0</v>
      </c>
      <c r="AD272" s="7">
        <v>121583</v>
      </c>
      <c r="AE272" s="7">
        <v>58363</v>
      </c>
      <c r="AF272" s="7">
        <v>22859</v>
      </c>
      <c r="AG272" s="7">
        <v>305513.83999999997</v>
      </c>
      <c r="AH272" s="7">
        <v>0</v>
      </c>
      <c r="AI272" s="7">
        <v>265779</v>
      </c>
      <c r="AJ272" s="7">
        <v>774097.84</v>
      </c>
      <c r="AL272">
        <f t="shared" si="4"/>
        <v>1992938.75</v>
      </c>
    </row>
    <row r="273" spans="1:38" x14ac:dyDescent="0.25">
      <c r="A273" s="7">
        <v>2164</v>
      </c>
      <c r="B273" s="7">
        <v>1</v>
      </c>
      <c r="C273" t="s">
        <v>324</v>
      </c>
      <c r="D273" s="7">
        <v>1325</v>
      </c>
      <c r="E273" s="7">
        <v>1450.8</v>
      </c>
      <c r="F273" s="7">
        <v>1709</v>
      </c>
      <c r="G273" s="7">
        <v>1859.1999999999998</v>
      </c>
      <c r="H273" s="7">
        <v>12759690</v>
      </c>
      <c r="I273" s="7">
        <v>0</v>
      </c>
      <c r="J273" s="7">
        <v>662218</v>
      </c>
      <c r="K273" s="7">
        <v>22287</v>
      </c>
      <c r="L273" s="7">
        <v>0</v>
      </c>
      <c r="M273" s="7">
        <v>0</v>
      </c>
      <c r="N273" s="7">
        <v>359087</v>
      </c>
      <c r="O273" s="7">
        <v>424045</v>
      </c>
      <c r="P273" s="7">
        <v>309400</v>
      </c>
      <c r="Q273" s="7">
        <v>24170</v>
      </c>
      <c r="R273" s="7">
        <v>41888</v>
      </c>
      <c r="S273" s="7">
        <v>0</v>
      </c>
      <c r="T273" s="7">
        <v>0</v>
      </c>
      <c r="U273" s="7">
        <v>0</v>
      </c>
      <c r="V273" s="7">
        <v>0</v>
      </c>
      <c r="W273" s="7">
        <v>0</v>
      </c>
      <c r="X273" s="7">
        <v>0</v>
      </c>
      <c r="Y273" s="7">
        <v>0</v>
      </c>
      <c r="Z273" s="7">
        <v>114536</v>
      </c>
      <c r="AA273" s="7">
        <v>1346061</v>
      </c>
      <c r="AB273" s="7">
        <v>16063382</v>
      </c>
      <c r="AC273" s="7">
        <v>0</v>
      </c>
      <c r="AD273" s="7">
        <v>116555</v>
      </c>
      <c r="AE273" s="7">
        <v>228626</v>
      </c>
      <c r="AF273" s="7">
        <v>30952</v>
      </c>
      <c r="AG273" s="7">
        <v>0</v>
      </c>
      <c r="AH273" s="7">
        <v>0</v>
      </c>
      <c r="AI273" s="7">
        <v>821359</v>
      </c>
      <c r="AJ273" s="7">
        <v>1197492</v>
      </c>
      <c r="AL273">
        <f t="shared" si="4"/>
        <v>3303692</v>
      </c>
    </row>
    <row r="274" spans="1:38" x14ac:dyDescent="0.25">
      <c r="A274" s="7">
        <v>2165</v>
      </c>
      <c r="B274" s="7">
        <v>1</v>
      </c>
      <c r="C274" t="s">
        <v>325</v>
      </c>
      <c r="D274" s="7">
        <v>687</v>
      </c>
      <c r="E274" s="7">
        <v>755.40000000000009</v>
      </c>
      <c r="F274" s="7">
        <v>971</v>
      </c>
      <c r="G274" s="7">
        <v>1068.2</v>
      </c>
      <c r="H274" s="7">
        <v>7331057</v>
      </c>
      <c r="I274" s="7">
        <v>282458</v>
      </c>
      <c r="J274" s="7">
        <v>1734551</v>
      </c>
      <c r="K274" s="7">
        <v>14266</v>
      </c>
      <c r="L274" s="7">
        <v>0</v>
      </c>
      <c r="M274" s="7">
        <v>0</v>
      </c>
      <c r="N274" s="7">
        <v>377243</v>
      </c>
      <c r="O274" s="7">
        <v>243297</v>
      </c>
      <c r="P274" s="7">
        <v>178923.75</v>
      </c>
      <c r="Q274" s="7">
        <v>13887</v>
      </c>
      <c r="R274" s="7">
        <v>0</v>
      </c>
      <c r="S274" s="7">
        <v>0</v>
      </c>
      <c r="T274" s="7">
        <v>0</v>
      </c>
      <c r="U274" s="7">
        <v>0</v>
      </c>
      <c r="V274" s="7">
        <v>0</v>
      </c>
      <c r="W274" s="7">
        <v>0</v>
      </c>
      <c r="X274" s="7">
        <v>0</v>
      </c>
      <c r="Y274" s="7">
        <v>769</v>
      </c>
      <c r="Z274" s="7">
        <v>72040</v>
      </c>
      <c r="AA274" s="7">
        <v>773377</v>
      </c>
      <c r="AB274" s="7">
        <v>11021868.75</v>
      </c>
      <c r="AC274" s="7">
        <v>0</v>
      </c>
      <c r="AD274" s="7">
        <v>99321</v>
      </c>
      <c r="AE274" s="7">
        <v>178923.75</v>
      </c>
      <c r="AF274" s="7">
        <v>0</v>
      </c>
      <c r="AG274" s="7">
        <v>0</v>
      </c>
      <c r="AH274" s="7">
        <v>0</v>
      </c>
      <c r="AI274" s="7">
        <v>712660</v>
      </c>
      <c r="AJ274" s="7">
        <v>990904.75</v>
      </c>
      <c r="AL274">
        <f t="shared" si="4"/>
        <v>3690811.75</v>
      </c>
    </row>
    <row r="275" spans="1:38" x14ac:dyDescent="0.25">
      <c r="A275" s="7">
        <v>2167</v>
      </c>
      <c r="B275" s="7">
        <v>1</v>
      </c>
      <c r="C275" t="s">
        <v>326</v>
      </c>
      <c r="D275" s="7">
        <v>433</v>
      </c>
      <c r="E275" s="7">
        <v>473.40000000000003</v>
      </c>
      <c r="F275" s="7">
        <v>684</v>
      </c>
      <c r="G275" s="7">
        <v>747.4</v>
      </c>
      <c r="H275" s="7">
        <v>5129406</v>
      </c>
      <c r="I275" s="7">
        <v>0</v>
      </c>
      <c r="J275" s="7">
        <v>344874</v>
      </c>
      <c r="K275" s="7">
        <v>14161</v>
      </c>
      <c r="L275" s="7">
        <v>90042</v>
      </c>
      <c r="M275" s="7">
        <v>40370</v>
      </c>
      <c r="N275" s="7">
        <v>216841</v>
      </c>
      <c r="O275" s="7">
        <v>154874</v>
      </c>
      <c r="P275" s="7">
        <v>125190</v>
      </c>
      <c r="Q275" s="7">
        <v>9716</v>
      </c>
      <c r="R275" s="7">
        <v>0</v>
      </c>
      <c r="S275" s="7">
        <v>0</v>
      </c>
      <c r="T275" s="7">
        <v>0</v>
      </c>
      <c r="U275" s="7">
        <v>0</v>
      </c>
      <c r="V275" s="7">
        <v>0</v>
      </c>
      <c r="W275" s="7">
        <v>0</v>
      </c>
      <c r="X275" s="7">
        <v>0</v>
      </c>
      <c r="Y275" s="7">
        <v>16914</v>
      </c>
      <c r="Z275" s="7">
        <v>52996</v>
      </c>
      <c r="AA275" s="7">
        <v>541118</v>
      </c>
      <c r="AB275" s="7">
        <v>6736502</v>
      </c>
      <c r="AC275" s="7">
        <v>0</v>
      </c>
      <c r="AD275" s="7">
        <v>74761</v>
      </c>
      <c r="AE275" s="7">
        <v>99134</v>
      </c>
      <c r="AF275" s="7">
        <v>0</v>
      </c>
      <c r="AG275" s="7">
        <v>0</v>
      </c>
      <c r="AH275" s="7">
        <v>0</v>
      </c>
      <c r="AI275" s="7">
        <v>353839</v>
      </c>
      <c r="AJ275" s="7">
        <v>527734</v>
      </c>
      <c r="AL275">
        <f t="shared" si="4"/>
        <v>1607096</v>
      </c>
    </row>
    <row r="276" spans="1:38" x14ac:dyDescent="0.25">
      <c r="A276" s="7">
        <v>2168</v>
      </c>
      <c r="B276" s="7">
        <v>1</v>
      </c>
      <c r="C276" t="s">
        <v>327</v>
      </c>
      <c r="D276" s="7">
        <v>742</v>
      </c>
      <c r="E276" s="7">
        <v>813.59999999999991</v>
      </c>
      <c r="F276" s="7">
        <v>793</v>
      </c>
      <c r="G276" s="7">
        <v>869.4</v>
      </c>
      <c r="H276" s="7">
        <v>5966692</v>
      </c>
      <c r="I276" s="7">
        <v>0</v>
      </c>
      <c r="J276" s="7">
        <v>595352</v>
      </c>
      <c r="K276" s="7">
        <v>14125</v>
      </c>
      <c r="L276" s="7">
        <v>44635</v>
      </c>
      <c r="M276" s="7">
        <v>14088</v>
      </c>
      <c r="N276" s="7">
        <v>216461</v>
      </c>
      <c r="O276" s="7">
        <v>201798</v>
      </c>
      <c r="P276" s="7">
        <v>145210</v>
      </c>
      <c r="Q276" s="7">
        <v>11302</v>
      </c>
      <c r="R276" s="7">
        <v>8616</v>
      </c>
      <c r="S276" s="7">
        <v>0</v>
      </c>
      <c r="T276" s="7">
        <v>0</v>
      </c>
      <c r="U276" s="7">
        <v>0</v>
      </c>
      <c r="V276" s="7">
        <v>-6863</v>
      </c>
      <c r="W276" s="7">
        <v>0</v>
      </c>
      <c r="X276" s="7">
        <v>0</v>
      </c>
      <c r="Y276" s="7">
        <v>35749</v>
      </c>
      <c r="Z276" s="7">
        <v>58367</v>
      </c>
      <c r="AA276" s="7">
        <v>629446</v>
      </c>
      <c r="AB276" s="7">
        <v>7934978</v>
      </c>
      <c r="AC276" s="7">
        <v>0</v>
      </c>
      <c r="AD276" s="7">
        <v>127350</v>
      </c>
      <c r="AE276" s="7">
        <v>145210</v>
      </c>
      <c r="AF276" s="7">
        <v>8616</v>
      </c>
      <c r="AG276" s="7">
        <v>0</v>
      </c>
      <c r="AH276" s="7">
        <v>0</v>
      </c>
      <c r="AI276" s="7">
        <v>528944</v>
      </c>
      <c r="AJ276" s="7">
        <v>810120</v>
      </c>
      <c r="AL276">
        <f t="shared" si="4"/>
        <v>1968286</v>
      </c>
    </row>
    <row r="277" spans="1:38" x14ac:dyDescent="0.25">
      <c r="A277" s="7">
        <v>2169</v>
      </c>
      <c r="B277" s="7">
        <v>1</v>
      </c>
      <c r="C277" t="s">
        <v>636</v>
      </c>
      <c r="D277" s="7">
        <v>710</v>
      </c>
      <c r="E277" s="7">
        <v>767.44999999999993</v>
      </c>
      <c r="F277" s="7">
        <v>700</v>
      </c>
      <c r="G277" s="7">
        <v>757.85</v>
      </c>
      <c r="H277" s="7">
        <v>5201125</v>
      </c>
      <c r="I277" s="7">
        <v>0</v>
      </c>
      <c r="J277" s="7">
        <v>379331</v>
      </c>
      <c r="K277" s="7">
        <v>14159</v>
      </c>
      <c r="L277" s="7">
        <v>86813</v>
      </c>
      <c r="M277" s="7">
        <v>111550</v>
      </c>
      <c r="N277" s="7">
        <v>231569.15459268691</v>
      </c>
      <c r="O277" s="7">
        <v>180673</v>
      </c>
      <c r="P277" s="7">
        <v>103985.5</v>
      </c>
      <c r="Q277" s="7">
        <v>9852</v>
      </c>
      <c r="R277" s="7">
        <v>2895</v>
      </c>
      <c r="S277" s="7">
        <v>0</v>
      </c>
      <c r="T277" s="7">
        <v>0</v>
      </c>
      <c r="U277" s="7">
        <v>0</v>
      </c>
      <c r="V277" s="7">
        <v>0</v>
      </c>
      <c r="W277" s="7">
        <v>474179</v>
      </c>
      <c r="X277" s="7">
        <v>0</v>
      </c>
      <c r="Y277" s="7">
        <v>27581</v>
      </c>
      <c r="Z277" s="7">
        <v>53254</v>
      </c>
      <c r="AA277" s="7">
        <v>548683</v>
      </c>
      <c r="AB277" s="7">
        <v>7425649.6545926873</v>
      </c>
      <c r="AC277" s="7">
        <v>0</v>
      </c>
      <c r="AD277" s="7">
        <v>140803</v>
      </c>
      <c r="AE277" s="7">
        <v>79121</v>
      </c>
      <c r="AF277" s="7">
        <v>2203</v>
      </c>
      <c r="AG277" s="7">
        <v>364154</v>
      </c>
      <c r="AH277" s="7">
        <v>0</v>
      </c>
      <c r="AI277" s="7">
        <v>344748</v>
      </c>
      <c r="AJ277" s="7">
        <v>931029</v>
      </c>
      <c r="AL277">
        <f t="shared" si="4"/>
        <v>2224524.6545926873</v>
      </c>
    </row>
    <row r="278" spans="1:38" x14ac:dyDescent="0.25">
      <c r="A278" s="7">
        <v>2170</v>
      </c>
      <c r="B278" s="7">
        <v>1</v>
      </c>
      <c r="C278" t="s">
        <v>329</v>
      </c>
      <c r="D278" s="7">
        <v>1353</v>
      </c>
      <c r="E278" s="7">
        <v>1487.4</v>
      </c>
      <c r="F278" s="7">
        <v>934</v>
      </c>
      <c r="G278" s="7">
        <v>1027.5999999999999</v>
      </c>
      <c r="H278" s="7">
        <v>7052419</v>
      </c>
      <c r="I278" s="7">
        <v>146346</v>
      </c>
      <c r="J278" s="7">
        <v>849565</v>
      </c>
      <c r="K278" s="7">
        <v>14101</v>
      </c>
      <c r="L278" s="7">
        <v>0</v>
      </c>
      <c r="M278" s="7">
        <v>0</v>
      </c>
      <c r="N278" s="7">
        <v>272530</v>
      </c>
      <c r="O278" s="7">
        <v>243514</v>
      </c>
      <c r="P278" s="7">
        <v>160225</v>
      </c>
      <c r="Q278" s="7">
        <v>13359</v>
      </c>
      <c r="R278" s="7">
        <v>64955</v>
      </c>
      <c r="S278" s="7">
        <v>0</v>
      </c>
      <c r="T278" s="7">
        <v>0</v>
      </c>
      <c r="U278" s="7">
        <v>0</v>
      </c>
      <c r="V278" s="7">
        <v>0</v>
      </c>
      <c r="W278" s="7">
        <v>182327</v>
      </c>
      <c r="X278" s="7">
        <v>0</v>
      </c>
      <c r="Y278" s="7">
        <v>31521</v>
      </c>
      <c r="Z278" s="7">
        <v>61929</v>
      </c>
      <c r="AA278" s="7">
        <v>743982</v>
      </c>
      <c r="AB278" s="7">
        <v>9836773</v>
      </c>
      <c r="AC278" s="7">
        <v>0</v>
      </c>
      <c r="AD278" s="7">
        <v>141177</v>
      </c>
      <c r="AE278" s="7">
        <v>152618</v>
      </c>
      <c r="AF278" s="7">
        <v>61871</v>
      </c>
      <c r="AG278" s="7">
        <v>156212</v>
      </c>
      <c r="AH278" s="7">
        <v>0</v>
      </c>
      <c r="AI278" s="7">
        <v>585196</v>
      </c>
      <c r="AJ278" s="7">
        <v>1097074</v>
      </c>
      <c r="AL278">
        <f t="shared" si="4"/>
        <v>2784354</v>
      </c>
    </row>
    <row r="279" spans="1:38" x14ac:dyDescent="0.25">
      <c r="A279" s="7">
        <v>2171</v>
      </c>
      <c r="B279" s="7">
        <v>1</v>
      </c>
      <c r="C279" t="s">
        <v>330</v>
      </c>
      <c r="D279" s="7">
        <v>251</v>
      </c>
      <c r="E279" s="7">
        <v>275.39999999999998</v>
      </c>
      <c r="F279" s="7">
        <v>239</v>
      </c>
      <c r="G279" s="7">
        <v>260.39999999999998</v>
      </c>
      <c r="H279" s="7">
        <v>1787125</v>
      </c>
      <c r="I279" s="7">
        <v>0</v>
      </c>
      <c r="J279" s="7">
        <v>88914</v>
      </c>
      <c r="K279" s="7">
        <v>14545</v>
      </c>
      <c r="L279" s="7">
        <v>103233</v>
      </c>
      <c r="M279" s="7">
        <v>265383.14</v>
      </c>
      <c r="N279" s="7">
        <v>151622</v>
      </c>
      <c r="O279" s="7">
        <v>57598</v>
      </c>
      <c r="P279" s="7">
        <v>13020</v>
      </c>
      <c r="Q279" s="7">
        <v>3385</v>
      </c>
      <c r="R279" s="7">
        <v>0</v>
      </c>
      <c r="S279" s="7">
        <v>0</v>
      </c>
      <c r="T279" s="7">
        <v>0</v>
      </c>
      <c r="U279" s="7">
        <v>0</v>
      </c>
      <c r="V279" s="7">
        <v>0</v>
      </c>
      <c r="W279" s="7">
        <v>923378</v>
      </c>
      <c r="X279" s="7">
        <v>0</v>
      </c>
      <c r="Y279" s="7">
        <v>0</v>
      </c>
      <c r="Z279" s="7">
        <v>22419</v>
      </c>
      <c r="AA279" s="7">
        <v>188530</v>
      </c>
      <c r="AB279" s="7">
        <v>3619152.14</v>
      </c>
      <c r="AC279" s="7">
        <v>0</v>
      </c>
      <c r="AD279" s="7">
        <v>57598</v>
      </c>
      <c r="AE279" s="7">
        <v>13020</v>
      </c>
      <c r="AF279" s="7">
        <v>0</v>
      </c>
      <c r="AG279" s="7">
        <v>486562.4</v>
      </c>
      <c r="AH279" s="7">
        <v>0</v>
      </c>
      <c r="AI279" s="7">
        <v>188530</v>
      </c>
      <c r="AJ279" s="7">
        <v>745710.4</v>
      </c>
      <c r="AL279">
        <f t="shared" si="4"/>
        <v>1832027.1400000001</v>
      </c>
    </row>
    <row r="280" spans="1:38" x14ac:dyDescent="0.25">
      <c r="A280" s="7">
        <v>2172</v>
      </c>
      <c r="B280" s="7">
        <v>1</v>
      </c>
      <c r="C280" t="s">
        <v>331</v>
      </c>
      <c r="D280" s="7">
        <v>771</v>
      </c>
      <c r="E280" s="7">
        <v>847.4</v>
      </c>
      <c r="F280" s="7">
        <v>661</v>
      </c>
      <c r="G280" s="7">
        <v>730.40000000000009</v>
      </c>
      <c r="H280" s="7">
        <v>5012735</v>
      </c>
      <c r="I280" s="7">
        <v>0</v>
      </c>
      <c r="J280" s="7">
        <v>285779</v>
      </c>
      <c r="K280" s="7">
        <v>14415</v>
      </c>
      <c r="L280" s="7">
        <v>95030</v>
      </c>
      <c r="M280" s="7">
        <v>43587</v>
      </c>
      <c r="N280" s="7">
        <v>190393.53428907171</v>
      </c>
      <c r="O280" s="7">
        <v>162179</v>
      </c>
      <c r="P280" s="7">
        <v>88073.75</v>
      </c>
      <c r="Q280" s="7">
        <v>9495</v>
      </c>
      <c r="R280" s="7">
        <v>0</v>
      </c>
      <c r="S280" s="7">
        <v>0</v>
      </c>
      <c r="T280" s="7">
        <v>0</v>
      </c>
      <c r="U280" s="7">
        <v>0</v>
      </c>
      <c r="V280" s="7">
        <v>-6863</v>
      </c>
      <c r="W280" s="7">
        <v>712198</v>
      </c>
      <c r="X280" s="7">
        <v>0</v>
      </c>
      <c r="Y280" s="7">
        <v>0</v>
      </c>
      <c r="Z280" s="7">
        <v>46349</v>
      </c>
      <c r="AA280" s="7">
        <v>528810</v>
      </c>
      <c r="AB280" s="7">
        <v>7182181.2842890713</v>
      </c>
      <c r="AC280" s="7">
        <v>0</v>
      </c>
      <c r="AD280" s="7">
        <v>112656</v>
      </c>
      <c r="AE280" s="7">
        <v>88073.75</v>
      </c>
      <c r="AF280" s="7">
        <v>0</v>
      </c>
      <c r="AG280" s="7">
        <v>712198</v>
      </c>
      <c r="AH280" s="7">
        <v>0</v>
      </c>
      <c r="AI280" s="7">
        <v>455484</v>
      </c>
      <c r="AJ280" s="7">
        <v>1368411.75</v>
      </c>
      <c r="AL280">
        <f t="shared" si="4"/>
        <v>2169446.2842890713</v>
      </c>
    </row>
    <row r="281" spans="1:38" x14ac:dyDescent="0.25">
      <c r="A281" s="7">
        <v>2174</v>
      </c>
      <c r="B281" s="7">
        <v>1</v>
      </c>
      <c r="C281" t="s">
        <v>332</v>
      </c>
      <c r="D281" s="7">
        <v>1048.5</v>
      </c>
      <c r="E281" s="7">
        <v>1145.0999999999999</v>
      </c>
      <c r="F281" s="7">
        <v>881.5</v>
      </c>
      <c r="G281" s="7">
        <v>963.1</v>
      </c>
      <c r="H281" s="7">
        <v>6609755</v>
      </c>
      <c r="I281" s="7">
        <v>48100</v>
      </c>
      <c r="J281" s="7">
        <v>1439194</v>
      </c>
      <c r="K281" s="7">
        <v>14143</v>
      </c>
      <c r="L281" s="7">
        <v>0</v>
      </c>
      <c r="M281" s="7">
        <v>12444</v>
      </c>
      <c r="N281" s="7">
        <v>327061.69339550001</v>
      </c>
      <c r="O281" s="7">
        <v>223250</v>
      </c>
      <c r="P281" s="7">
        <v>161318.75</v>
      </c>
      <c r="Q281" s="7">
        <v>12520</v>
      </c>
      <c r="R281" s="7">
        <v>0</v>
      </c>
      <c r="S281" s="7">
        <v>0</v>
      </c>
      <c r="T281" s="7">
        <v>0</v>
      </c>
      <c r="U281" s="7">
        <v>0</v>
      </c>
      <c r="V281" s="7">
        <v>0</v>
      </c>
      <c r="W281" s="7">
        <v>0</v>
      </c>
      <c r="X281" s="7">
        <v>0</v>
      </c>
      <c r="Y281" s="7">
        <v>13070</v>
      </c>
      <c r="Z281" s="7">
        <v>72379</v>
      </c>
      <c r="AA281" s="7">
        <v>697284</v>
      </c>
      <c r="AB281" s="7">
        <v>9630519.4433954991</v>
      </c>
      <c r="AC281" s="7">
        <v>0</v>
      </c>
      <c r="AD281" s="7">
        <v>199187</v>
      </c>
      <c r="AE281" s="7">
        <v>161318.75</v>
      </c>
      <c r="AF281" s="7">
        <v>0</v>
      </c>
      <c r="AG281" s="7">
        <v>0</v>
      </c>
      <c r="AH281" s="7">
        <v>0</v>
      </c>
      <c r="AI281" s="7">
        <v>628798</v>
      </c>
      <c r="AJ281" s="7">
        <v>989303.75</v>
      </c>
      <c r="AL281">
        <f t="shared" si="4"/>
        <v>3020764.4433954991</v>
      </c>
    </row>
    <row r="282" spans="1:38" x14ac:dyDescent="0.25">
      <c r="A282" s="7">
        <v>2176</v>
      </c>
      <c r="B282" s="7">
        <v>1</v>
      </c>
      <c r="C282" t="s">
        <v>637</v>
      </c>
      <c r="D282" s="7">
        <v>536.4</v>
      </c>
      <c r="E282" s="7">
        <v>580</v>
      </c>
      <c r="F282" s="7">
        <v>574.4</v>
      </c>
      <c r="G282" s="7">
        <v>619.20000000000005</v>
      </c>
      <c r="H282" s="7">
        <v>4249570</v>
      </c>
      <c r="I282" s="7">
        <v>0</v>
      </c>
      <c r="J282" s="7">
        <v>426258</v>
      </c>
      <c r="K282" s="7">
        <v>0</v>
      </c>
      <c r="L282" s="7">
        <v>119580</v>
      </c>
      <c r="M282" s="7">
        <v>566596</v>
      </c>
      <c r="N282" s="7">
        <v>270945</v>
      </c>
      <c r="O282" s="7">
        <v>149879</v>
      </c>
      <c r="P282" s="7">
        <v>47107.5</v>
      </c>
      <c r="Q282" s="7">
        <v>8050</v>
      </c>
      <c r="R282" s="7">
        <v>0</v>
      </c>
      <c r="S282" s="7">
        <v>0</v>
      </c>
      <c r="T282" s="7">
        <v>0</v>
      </c>
      <c r="U282" s="7">
        <v>0</v>
      </c>
      <c r="V282" s="7">
        <v>0</v>
      </c>
      <c r="W282" s="7">
        <v>1176480</v>
      </c>
      <c r="X282" s="7">
        <v>0</v>
      </c>
      <c r="Y282" s="7">
        <v>0</v>
      </c>
      <c r="Z282" s="7">
        <v>42609</v>
      </c>
      <c r="AA282" s="7">
        <v>448301</v>
      </c>
      <c r="AB282" s="7">
        <v>7505375.5</v>
      </c>
      <c r="AC282" s="7">
        <v>0</v>
      </c>
      <c r="AD282" s="7">
        <v>111331</v>
      </c>
      <c r="AE282" s="7">
        <v>35785</v>
      </c>
      <c r="AF282" s="7">
        <v>0</v>
      </c>
      <c r="AG282" s="7">
        <v>811376.2</v>
      </c>
      <c r="AH282" s="7">
        <v>0</v>
      </c>
      <c r="AI282" s="7">
        <v>281221</v>
      </c>
      <c r="AJ282" s="7">
        <v>1239713.2</v>
      </c>
      <c r="AL282">
        <f t="shared" si="4"/>
        <v>3255805.5</v>
      </c>
    </row>
    <row r="283" spans="1:38" x14ac:dyDescent="0.25">
      <c r="A283" s="7">
        <v>2180</v>
      </c>
      <c r="B283" s="7">
        <v>1</v>
      </c>
      <c r="C283" t="s">
        <v>334</v>
      </c>
      <c r="D283" s="7">
        <v>594</v>
      </c>
      <c r="E283" s="7">
        <v>641.79999999999995</v>
      </c>
      <c r="F283" s="7">
        <v>641</v>
      </c>
      <c r="G283" s="7">
        <v>695.40000000000009</v>
      </c>
      <c r="H283" s="7">
        <v>4772530</v>
      </c>
      <c r="I283" s="7">
        <v>0</v>
      </c>
      <c r="J283" s="7">
        <v>636616</v>
      </c>
      <c r="K283" s="7">
        <v>27027</v>
      </c>
      <c r="L283" s="7">
        <v>104268</v>
      </c>
      <c r="M283" s="7">
        <v>270001</v>
      </c>
      <c r="N283" s="7">
        <v>289709.81319399999</v>
      </c>
      <c r="O283" s="7">
        <v>165792</v>
      </c>
      <c r="P283" s="7">
        <v>75913.75</v>
      </c>
      <c r="Q283" s="7">
        <v>9040</v>
      </c>
      <c r="R283" s="7">
        <v>0</v>
      </c>
      <c r="S283" s="7">
        <v>0</v>
      </c>
      <c r="T283" s="7">
        <v>0</v>
      </c>
      <c r="U283" s="7">
        <v>0</v>
      </c>
      <c r="V283" s="7">
        <v>0</v>
      </c>
      <c r="W283" s="7">
        <v>843061</v>
      </c>
      <c r="X283" s="7">
        <v>0</v>
      </c>
      <c r="Y283" s="7">
        <v>167983</v>
      </c>
      <c r="Z283" s="7">
        <v>58153</v>
      </c>
      <c r="AA283" s="7">
        <v>503470</v>
      </c>
      <c r="AB283" s="7">
        <v>7923564.5631940002</v>
      </c>
      <c r="AC283" s="7">
        <v>0</v>
      </c>
      <c r="AD283" s="7">
        <v>137177</v>
      </c>
      <c r="AE283" s="7">
        <v>68346</v>
      </c>
      <c r="AF283" s="7">
        <v>0</v>
      </c>
      <c r="AG283" s="7">
        <v>663453.68999999994</v>
      </c>
      <c r="AH283" s="7">
        <v>0</v>
      </c>
      <c r="AI283" s="7">
        <v>374309</v>
      </c>
      <c r="AJ283" s="7">
        <v>1243285.69</v>
      </c>
      <c r="AL283">
        <f t="shared" si="4"/>
        <v>3151034.5631940002</v>
      </c>
    </row>
    <row r="284" spans="1:38" x14ac:dyDescent="0.25">
      <c r="A284" s="7">
        <v>2184</v>
      </c>
      <c r="B284" s="7">
        <v>1</v>
      </c>
      <c r="C284" t="s">
        <v>335</v>
      </c>
      <c r="D284" s="7">
        <v>1069</v>
      </c>
      <c r="E284" s="7">
        <v>1176.3999999999999</v>
      </c>
      <c r="F284" s="7">
        <v>1150</v>
      </c>
      <c r="G284" s="7">
        <v>1263.5999999999999</v>
      </c>
      <c r="H284" s="7">
        <v>8672087</v>
      </c>
      <c r="I284" s="7">
        <v>12281</v>
      </c>
      <c r="J284" s="7">
        <v>583123</v>
      </c>
      <c r="K284" s="7">
        <v>14174</v>
      </c>
      <c r="L284" s="7">
        <v>0</v>
      </c>
      <c r="M284" s="7">
        <v>0</v>
      </c>
      <c r="N284" s="7">
        <v>268741</v>
      </c>
      <c r="O284" s="7">
        <v>288132</v>
      </c>
      <c r="P284" s="7">
        <v>183481.25</v>
      </c>
      <c r="Q284" s="7">
        <v>16427</v>
      </c>
      <c r="R284" s="7">
        <v>0</v>
      </c>
      <c r="S284" s="7">
        <v>0</v>
      </c>
      <c r="T284" s="7">
        <v>0</v>
      </c>
      <c r="U284" s="7">
        <v>0</v>
      </c>
      <c r="V284" s="7">
        <v>0</v>
      </c>
      <c r="W284" s="7">
        <v>585476</v>
      </c>
      <c r="X284" s="7">
        <v>0</v>
      </c>
      <c r="Y284" s="7">
        <v>0</v>
      </c>
      <c r="Z284" s="7">
        <v>94098</v>
      </c>
      <c r="AA284" s="7">
        <v>914846</v>
      </c>
      <c r="AB284" s="7">
        <v>11632866.25</v>
      </c>
      <c r="AC284" s="7">
        <v>0</v>
      </c>
      <c r="AD284" s="7">
        <v>163226</v>
      </c>
      <c r="AE284" s="7">
        <v>167117</v>
      </c>
      <c r="AF284" s="7">
        <v>0</v>
      </c>
      <c r="AG284" s="7">
        <v>480413</v>
      </c>
      <c r="AH284" s="7">
        <v>0</v>
      </c>
      <c r="AI284" s="7">
        <v>688082</v>
      </c>
      <c r="AJ284" s="7">
        <v>1498838</v>
      </c>
      <c r="AL284">
        <f t="shared" si="4"/>
        <v>2960779.25</v>
      </c>
    </row>
    <row r="285" spans="1:38" x14ac:dyDescent="0.25">
      <c r="A285" s="7">
        <v>2190</v>
      </c>
      <c r="B285" s="7">
        <v>1</v>
      </c>
      <c r="C285" t="s">
        <v>336</v>
      </c>
      <c r="D285" s="7">
        <v>912</v>
      </c>
      <c r="E285" s="7">
        <v>996.59999999999991</v>
      </c>
      <c r="F285" s="7">
        <v>613</v>
      </c>
      <c r="G285" s="7">
        <v>673.19999999999982</v>
      </c>
      <c r="H285" s="7">
        <v>4620172</v>
      </c>
      <c r="I285" s="7">
        <v>0</v>
      </c>
      <c r="J285" s="7">
        <v>605653</v>
      </c>
      <c r="K285" s="7">
        <v>14713</v>
      </c>
      <c r="L285" s="7">
        <v>109408</v>
      </c>
      <c r="M285" s="7">
        <v>174335</v>
      </c>
      <c r="N285" s="7">
        <v>207059</v>
      </c>
      <c r="O285" s="7">
        <v>160565</v>
      </c>
      <c r="P285" s="7">
        <v>71988.75</v>
      </c>
      <c r="Q285" s="7">
        <v>8752</v>
      </c>
      <c r="R285" s="7">
        <v>0</v>
      </c>
      <c r="S285" s="7">
        <v>0</v>
      </c>
      <c r="T285" s="7">
        <v>0</v>
      </c>
      <c r="U285" s="7">
        <v>0</v>
      </c>
      <c r="V285" s="7">
        <v>0</v>
      </c>
      <c r="W285" s="7">
        <v>847357</v>
      </c>
      <c r="X285" s="7">
        <v>0</v>
      </c>
      <c r="Y285" s="7">
        <v>42668</v>
      </c>
      <c r="Z285" s="7">
        <v>39236</v>
      </c>
      <c r="AA285" s="7">
        <v>487397</v>
      </c>
      <c r="AB285" s="7">
        <v>7389303.75</v>
      </c>
      <c r="AC285" s="7">
        <v>0</v>
      </c>
      <c r="AD285" s="7">
        <v>160565</v>
      </c>
      <c r="AE285" s="7">
        <v>59794</v>
      </c>
      <c r="AF285" s="7">
        <v>0</v>
      </c>
      <c r="AG285" s="7">
        <v>769041</v>
      </c>
      <c r="AH285" s="7">
        <v>0</v>
      </c>
      <c r="AI285" s="7">
        <v>334302</v>
      </c>
      <c r="AJ285" s="7">
        <v>1323702</v>
      </c>
      <c r="AL285">
        <f t="shared" si="4"/>
        <v>2769131.75</v>
      </c>
    </row>
    <row r="286" spans="1:38" x14ac:dyDescent="0.25">
      <c r="A286" s="7">
        <v>2198</v>
      </c>
      <c r="B286" s="7">
        <v>1</v>
      </c>
      <c r="C286" t="s">
        <v>337</v>
      </c>
      <c r="D286" s="7">
        <v>655</v>
      </c>
      <c r="E286" s="7">
        <v>729.19999999999993</v>
      </c>
      <c r="F286" s="7">
        <v>585</v>
      </c>
      <c r="G286" s="7">
        <v>642.4</v>
      </c>
      <c r="H286" s="7">
        <v>4408791</v>
      </c>
      <c r="I286" s="7">
        <v>0</v>
      </c>
      <c r="J286" s="7">
        <v>317043</v>
      </c>
      <c r="K286" s="7">
        <v>14089</v>
      </c>
      <c r="L286" s="7">
        <v>115615</v>
      </c>
      <c r="M286" s="7">
        <v>84527</v>
      </c>
      <c r="N286" s="7">
        <v>179357.71103315233</v>
      </c>
      <c r="O286" s="7">
        <v>152050</v>
      </c>
      <c r="P286" s="7">
        <v>93251.25</v>
      </c>
      <c r="Q286" s="7">
        <v>8351</v>
      </c>
      <c r="R286" s="7">
        <v>0</v>
      </c>
      <c r="S286" s="7">
        <v>0</v>
      </c>
      <c r="T286" s="7">
        <v>0</v>
      </c>
      <c r="U286" s="7">
        <v>0</v>
      </c>
      <c r="V286" s="7">
        <v>0</v>
      </c>
      <c r="W286" s="7">
        <v>298260</v>
      </c>
      <c r="X286" s="7">
        <v>0</v>
      </c>
      <c r="Y286" s="7">
        <v>6919</v>
      </c>
      <c r="Z286" s="7">
        <v>43979</v>
      </c>
      <c r="AA286" s="7">
        <v>465098</v>
      </c>
      <c r="AB286" s="7">
        <v>6187330.9610331524</v>
      </c>
      <c r="AC286" s="7">
        <v>0</v>
      </c>
      <c r="AD286" s="7">
        <v>93858</v>
      </c>
      <c r="AE286" s="7">
        <v>93251.25</v>
      </c>
      <c r="AF286" s="7">
        <v>0</v>
      </c>
      <c r="AG286" s="7">
        <v>269123</v>
      </c>
      <c r="AH286" s="7">
        <v>0</v>
      </c>
      <c r="AI286" s="7">
        <v>384307</v>
      </c>
      <c r="AJ286" s="7">
        <v>840539.25</v>
      </c>
      <c r="AL286">
        <f t="shared" si="4"/>
        <v>1778539.9610331524</v>
      </c>
    </row>
    <row r="287" spans="1:38" x14ac:dyDescent="0.25">
      <c r="A287" s="7">
        <v>2215</v>
      </c>
      <c r="B287" s="7">
        <v>1</v>
      </c>
      <c r="C287" t="s">
        <v>338</v>
      </c>
      <c r="D287" s="7">
        <v>287.8</v>
      </c>
      <c r="E287" s="7">
        <v>318.8</v>
      </c>
      <c r="F287" s="7">
        <v>237.8</v>
      </c>
      <c r="G287" s="7">
        <v>261.39999999999998</v>
      </c>
      <c r="H287" s="7">
        <v>1793988</v>
      </c>
      <c r="I287" s="7">
        <v>0</v>
      </c>
      <c r="J287" s="7">
        <v>249454</v>
      </c>
      <c r="K287" s="7">
        <v>14128</v>
      </c>
      <c r="L287" s="7">
        <v>103481</v>
      </c>
      <c r="M287" s="7">
        <v>219044</v>
      </c>
      <c r="N287" s="7">
        <v>115537</v>
      </c>
      <c r="O287" s="7">
        <v>59993</v>
      </c>
      <c r="P287" s="7">
        <v>24113.75</v>
      </c>
      <c r="Q287" s="7">
        <v>3398</v>
      </c>
      <c r="R287" s="7">
        <v>0</v>
      </c>
      <c r="S287" s="7">
        <v>0</v>
      </c>
      <c r="T287" s="7">
        <v>0</v>
      </c>
      <c r="U287" s="7">
        <v>0</v>
      </c>
      <c r="V287" s="7">
        <v>0</v>
      </c>
      <c r="W287" s="7">
        <v>408814</v>
      </c>
      <c r="X287" s="7">
        <v>0</v>
      </c>
      <c r="Y287" s="7">
        <v>23833</v>
      </c>
      <c r="Z287" s="7">
        <v>24300</v>
      </c>
      <c r="AA287" s="7">
        <v>189254</v>
      </c>
      <c r="AB287" s="7">
        <v>3229337.75</v>
      </c>
      <c r="AC287" s="7">
        <v>0</v>
      </c>
      <c r="AD287" s="7">
        <v>39196</v>
      </c>
      <c r="AE287" s="7">
        <v>14125</v>
      </c>
      <c r="AF287" s="7">
        <v>0</v>
      </c>
      <c r="AG287" s="7">
        <v>351923</v>
      </c>
      <c r="AH287" s="7">
        <v>0</v>
      </c>
      <c r="AI287" s="7">
        <v>91542</v>
      </c>
      <c r="AJ287" s="7">
        <v>496786</v>
      </c>
      <c r="AL287">
        <f t="shared" si="4"/>
        <v>1435349.75</v>
      </c>
    </row>
    <row r="288" spans="1:38" x14ac:dyDescent="0.25">
      <c r="A288" s="7">
        <v>2310</v>
      </c>
      <c r="B288" s="7">
        <v>1</v>
      </c>
      <c r="C288" t="s">
        <v>339</v>
      </c>
      <c r="D288" s="7">
        <v>1085</v>
      </c>
      <c r="E288" s="7">
        <v>1189.4000000000001</v>
      </c>
      <c r="F288" s="7">
        <v>1055</v>
      </c>
      <c r="G288" s="7">
        <v>1154.9999999999998</v>
      </c>
      <c r="H288" s="7">
        <v>7926765</v>
      </c>
      <c r="I288" s="7">
        <v>71638</v>
      </c>
      <c r="J288" s="7">
        <v>824083</v>
      </c>
      <c r="K288" s="7">
        <v>86881</v>
      </c>
      <c r="L288" s="7">
        <v>0</v>
      </c>
      <c r="M288" s="7">
        <v>3102</v>
      </c>
      <c r="N288" s="7">
        <v>234420</v>
      </c>
      <c r="O288" s="7">
        <v>240368</v>
      </c>
      <c r="P288" s="7">
        <v>193172.5</v>
      </c>
      <c r="Q288" s="7">
        <v>15015</v>
      </c>
      <c r="R288" s="7">
        <v>6018</v>
      </c>
      <c r="S288" s="7">
        <v>0</v>
      </c>
      <c r="T288" s="7">
        <v>0</v>
      </c>
      <c r="U288" s="7">
        <v>24101</v>
      </c>
      <c r="V288" s="7">
        <v>-8236</v>
      </c>
      <c r="W288" s="7">
        <v>0</v>
      </c>
      <c r="X288" s="7">
        <v>0</v>
      </c>
      <c r="Y288" s="7">
        <v>41515</v>
      </c>
      <c r="Z288" s="7">
        <v>68600</v>
      </c>
      <c r="AA288" s="7">
        <v>836220</v>
      </c>
      <c r="AB288" s="7">
        <v>10563662.5</v>
      </c>
      <c r="AC288" s="7">
        <v>0</v>
      </c>
      <c r="AD288" s="7">
        <v>130248</v>
      </c>
      <c r="AE288" s="7">
        <v>191119</v>
      </c>
      <c r="AF288" s="7">
        <v>5954</v>
      </c>
      <c r="AG288" s="7">
        <v>0</v>
      </c>
      <c r="AH288" s="7">
        <v>0</v>
      </c>
      <c r="AI288" s="7">
        <v>683192</v>
      </c>
      <c r="AJ288" s="7">
        <v>1010513</v>
      </c>
      <c r="AL288">
        <f t="shared" si="4"/>
        <v>2636897.5</v>
      </c>
    </row>
    <row r="289" spans="1:38" x14ac:dyDescent="0.25">
      <c r="A289" s="7">
        <v>2311</v>
      </c>
      <c r="B289" s="7">
        <v>1</v>
      </c>
      <c r="C289" t="s">
        <v>340</v>
      </c>
      <c r="D289" s="7">
        <v>446</v>
      </c>
      <c r="E289" s="7">
        <v>483.6</v>
      </c>
      <c r="F289" s="7">
        <v>485</v>
      </c>
      <c r="G289" s="7">
        <v>527.4</v>
      </c>
      <c r="H289" s="7">
        <v>3619546</v>
      </c>
      <c r="I289" s="7">
        <v>0</v>
      </c>
      <c r="J289" s="7">
        <v>540654</v>
      </c>
      <c r="K289" s="7">
        <v>0</v>
      </c>
      <c r="L289" s="7">
        <v>129287</v>
      </c>
      <c r="M289" s="7">
        <v>150993</v>
      </c>
      <c r="N289" s="7">
        <v>206913</v>
      </c>
      <c r="O289" s="7">
        <v>109620</v>
      </c>
      <c r="P289" s="7">
        <v>79100</v>
      </c>
      <c r="Q289" s="7">
        <v>6856</v>
      </c>
      <c r="R289" s="7">
        <v>0</v>
      </c>
      <c r="S289" s="7">
        <v>0</v>
      </c>
      <c r="T289" s="7">
        <v>0</v>
      </c>
      <c r="U289" s="7">
        <v>0</v>
      </c>
      <c r="V289" s="7">
        <v>0</v>
      </c>
      <c r="W289" s="7">
        <v>192021</v>
      </c>
      <c r="X289" s="7">
        <v>0</v>
      </c>
      <c r="Y289" s="7">
        <v>0</v>
      </c>
      <c r="Z289" s="7">
        <v>34847</v>
      </c>
      <c r="AA289" s="7">
        <v>381838</v>
      </c>
      <c r="AB289" s="7">
        <v>5451675</v>
      </c>
      <c r="AC289" s="7">
        <v>0</v>
      </c>
      <c r="AD289" s="7">
        <v>82180</v>
      </c>
      <c r="AE289" s="7">
        <v>79100</v>
      </c>
      <c r="AF289" s="7">
        <v>0</v>
      </c>
      <c r="AG289" s="7">
        <v>182817.7</v>
      </c>
      <c r="AH289" s="7">
        <v>0</v>
      </c>
      <c r="AI289" s="7">
        <v>381838</v>
      </c>
      <c r="AJ289" s="7">
        <v>725935.7</v>
      </c>
      <c r="AL289">
        <f t="shared" si="4"/>
        <v>1832129</v>
      </c>
    </row>
    <row r="290" spans="1:38" x14ac:dyDescent="0.25">
      <c r="A290" s="7">
        <v>2342</v>
      </c>
      <c r="B290" s="7">
        <v>1</v>
      </c>
      <c r="C290" t="s">
        <v>341</v>
      </c>
      <c r="D290" s="7">
        <v>857</v>
      </c>
      <c r="E290" s="7">
        <v>935.2</v>
      </c>
      <c r="F290" s="7">
        <v>773</v>
      </c>
      <c r="G290" s="7">
        <v>843.59999999999991</v>
      </c>
      <c r="H290" s="7">
        <v>5789627</v>
      </c>
      <c r="I290" s="7">
        <v>0</v>
      </c>
      <c r="J290" s="7">
        <v>579870</v>
      </c>
      <c r="K290" s="7">
        <v>14182</v>
      </c>
      <c r="L290" s="7">
        <v>55644</v>
      </c>
      <c r="M290" s="7">
        <v>136898</v>
      </c>
      <c r="N290" s="7">
        <v>289605.97955061239</v>
      </c>
      <c r="O290" s="7">
        <v>193162</v>
      </c>
      <c r="P290" s="7">
        <v>77708.75</v>
      </c>
      <c r="Q290" s="7">
        <v>10967</v>
      </c>
      <c r="R290" s="7">
        <v>13236</v>
      </c>
      <c r="S290" s="7">
        <v>0</v>
      </c>
      <c r="T290" s="7">
        <v>0</v>
      </c>
      <c r="U290" s="7">
        <v>0</v>
      </c>
      <c r="V290" s="7">
        <v>0</v>
      </c>
      <c r="W290" s="7">
        <v>1308424</v>
      </c>
      <c r="X290" s="7">
        <v>0</v>
      </c>
      <c r="Y290" s="7">
        <v>19989</v>
      </c>
      <c r="Z290" s="7">
        <v>62860</v>
      </c>
      <c r="AA290" s="7">
        <v>610766</v>
      </c>
      <c r="AB290" s="7">
        <v>9162939.7295506112</v>
      </c>
      <c r="AC290" s="7">
        <v>0</v>
      </c>
      <c r="AD290" s="7">
        <v>142460</v>
      </c>
      <c r="AE290" s="7">
        <v>59062</v>
      </c>
      <c r="AF290" s="7">
        <v>10060</v>
      </c>
      <c r="AG290" s="7">
        <v>1185657</v>
      </c>
      <c r="AH290" s="7">
        <v>0</v>
      </c>
      <c r="AI290" s="7">
        <v>383332</v>
      </c>
      <c r="AJ290" s="7">
        <v>1780571</v>
      </c>
      <c r="AL290">
        <f t="shared" si="4"/>
        <v>3373312.7295506112</v>
      </c>
    </row>
    <row r="291" spans="1:38" x14ac:dyDescent="0.25">
      <c r="A291" s="7">
        <v>2358</v>
      </c>
      <c r="B291" s="7">
        <v>1</v>
      </c>
      <c r="C291" t="s">
        <v>342</v>
      </c>
      <c r="D291" s="7">
        <v>240.8</v>
      </c>
      <c r="E291" s="7">
        <v>263.20000000000005</v>
      </c>
      <c r="F291" s="7">
        <v>218.8</v>
      </c>
      <c r="G291" s="7">
        <v>237.60000000000002</v>
      </c>
      <c r="H291" s="7">
        <v>1630649</v>
      </c>
      <c r="I291" s="7">
        <v>0</v>
      </c>
      <c r="J291" s="7">
        <v>198250</v>
      </c>
      <c r="K291" s="7">
        <v>0</v>
      </c>
      <c r="L291" s="7">
        <v>97264</v>
      </c>
      <c r="M291" s="7">
        <v>544925</v>
      </c>
      <c r="N291" s="7">
        <v>138539</v>
      </c>
      <c r="O291" s="7">
        <v>56380</v>
      </c>
      <c r="P291" s="7">
        <v>11880</v>
      </c>
      <c r="Q291" s="7">
        <v>3089</v>
      </c>
      <c r="R291" s="7">
        <v>0</v>
      </c>
      <c r="S291" s="7">
        <v>0</v>
      </c>
      <c r="T291" s="7">
        <v>0</v>
      </c>
      <c r="U291" s="7">
        <v>0</v>
      </c>
      <c r="V291" s="7">
        <v>0</v>
      </c>
      <c r="W291" s="7">
        <v>588298</v>
      </c>
      <c r="X291" s="7">
        <v>0</v>
      </c>
      <c r="Y291" s="7">
        <v>0</v>
      </c>
      <c r="Z291" s="7">
        <v>19557</v>
      </c>
      <c r="AA291" s="7">
        <v>172022</v>
      </c>
      <c r="AB291" s="7">
        <v>3460853</v>
      </c>
      <c r="AC291" s="7">
        <v>0</v>
      </c>
      <c r="AD291" s="7">
        <v>34838</v>
      </c>
      <c r="AE291" s="7">
        <v>8460</v>
      </c>
      <c r="AF291" s="7">
        <v>0</v>
      </c>
      <c r="AG291" s="7">
        <v>549008</v>
      </c>
      <c r="AH291" s="7">
        <v>0</v>
      </c>
      <c r="AI291" s="7">
        <v>101155</v>
      </c>
      <c r="AJ291" s="7">
        <v>693461</v>
      </c>
      <c r="AL291">
        <f t="shared" si="4"/>
        <v>1830204</v>
      </c>
    </row>
    <row r="292" spans="1:38" x14ac:dyDescent="0.25">
      <c r="A292" s="7">
        <v>2364</v>
      </c>
      <c r="B292" s="7">
        <v>1</v>
      </c>
      <c r="C292" t="s">
        <v>343</v>
      </c>
      <c r="D292" s="7">
        <v>665</v>
      </c>
      <c r="E292" s="7">
        <v>723.80000000000007</v>
      </c>
      <c r="F292" s="7">
        <v>638</v>
      </c>
      <c r="G292" s="7">
        <v>696.8</v>
      </c>
      <c r="H292" s="7">
        <v>4782138</v>
      </c>
      <c r="I292" s="7">
        <v>30702</v>
      </c>
      <c r="J292" s="7">
        <v>470896</v>
      </c>
      <c r="K292" s="7">
        <v>14249</v>
      </c>
      <c r="L292" s="7">
        <v>103925</v>
      </c>
      <c r="M292" s="7">
        <v>167861</v>
      </c>
      <c r="N292" s="7">
        <v>228247</v>
      </c>
      <c r="O292" s="7">
        <v>159085</v>
      </c>
      <c r="P292" s="7">
        <v>89082.5</v>
      </c>
      <c r="Q292" s="7">
        <v>9058</v>
      </c>
      <c r="R292" s="7">
        <v>36122</v>
      </c>
      <c r="S292" s="7">
        <v>0</v>
      </c>
      <c r="T292" s="7">
        <v>0</v>
      </c>
      <c r="U292" s="7">
        <v>0</v>
      </c>
      <c r="V292" s="7">
        <v>0</v>
      </c>
      <c r="W292" s="7">
        <v>538132</v>
      </c>
      <c r="X292" s="7">
        <v>0</v>
      </c>
      <c r="Y292" s="7">
        <v>0</v>
      </c>
      <c r="Z292" s="7">
        <v>47283</v>
      </c>
      <c r="AA292" s="7">
        <v>504483</v>
      </c>
      <c r="AB292" s="7">
        <v>7181263.5</v>
      </c>
      <c r="AC292" s="7">
        <v>0</v>
      </c>
      <c r="AD292" s="7">
        <v>91703</v>
      </c>
      <c r="AE292" s="7">
        <v>74338</v>
      </c>
      <c r="AF292" s="7">
        <v>30143</v>
      </c>
      <c r="AG292" s="7">
        <v>458190</v>
      </c>
      <c r="AH292" s="7">
        <v>0</v>
      </c>
      <c r="AI292" s="7">
        <v>347638</v>
      </c>
      <c r="AJ292" s="7">
        <v>1002012</v>
      </c>
      <c r="AL292">
        <f t="shared" si="4"/>
        <v>2399125.5</v>
      </c>
    </row>
    <row r="293" spans="1:38" x14ac:dyDescent="0.25">
      <c r="A293" s="7">
        <v>2365</v>
      </c>
      <c r="B293" s="7">
        <v>1</v>
      </c>
      <c r="C293" t="s">
        <v>344</v>
      </c>
      <c r="D293" s="7">
        <v>745</v>
      </c>
      <c r="E293" s="7">
        <v>824.6</v>
      </c>
      <c r="F293" s="7">
        <v>603</v>
      </c>
      <c r="G293" s="7">
        <v>668.80000000000007</v>
      </c>
      <c r="H293" s="7">
        <v>4589974</v>
      </c>
      <c r="I293" s="7">
        <v>48100</v>
      </c>
      <c r="J293" s="7">
        <v>651616</v>
      </c>
      <c r="K293" s="7">
        <v>29240</v>
      </c>
      <c r="L293" s="7">
        <v>110361</v>
      </c>
      <c r="M293" s="7">
        <v>166232</v>
      </c>
      <c r="N293" s="7">
        <v>218978</v>
      </c>
      <c r="O293" s="7">
        <v>158102</v>
      </c>
      <c r="P293" s="7">
        <v>65532.5</v>
      </c>
      <c r="Q293" s="7">
        <v>8694</v>
      </c>
      <c r="R293" s="7">
        <v>25682</v>
      </c>
      <c r="S293" s="7">
        <v>0</v>
      </c>
      <c r="T293" s="7">
        <v>0</v>
      </c>
      <c r="U293" s="7">
        <v>0</v>
      </c>
      <c r="V293" s="7">
        <v>0</v>
      </c>
      <c r="W293" s="7">
        <v>940533</v>
      </c>
      <c r="X293" s="7">
        <v>0</v>
      </c>
      <c r="Y293" s="7">
        <v>20373</v>
      </c>
      <c r="Z293" s="7">
        <v>47892</v>
      </c>
      <c r="AA293" s="7">
        <v>484211</v>
      </c>
      <c r="AB293" s="7">
        <v>7565520.5</v>
      </c>
      <c r="AC293" s="7">
        <v>0</v>
      </c>
      <c r="AD293" s="7">
        <v>158102</v>
      </c>
      <c r="AE293" s="7">
        <v>65532.5</v>
      </c>
      <c r="AF293" s="7">
        <v>25682</v>
      </c>
      <c r="AG293" s="7">
        <v>865476.98</v>
      </c>
      <c r="AH293" s="7">
        <v>0</v>
      </c>
      <c r="AI293" s="7">
        <v>402506</v>
      </c>
      <c r="AJ293" s="7">
        <v>1517299.48</v>
      </c>
      <c r="AL293">
        <f t="shared" si="4"/>
        <v>2975546.5</v>
      </c>
    </row>
    <row r="294" spans="1:38" x14ac:dyDescent="0.25">
      <c r="A294" s="7">
        <v>2396</v>
      </c>
      <c r="B294" s="7">
        <v>1</v>
      </c>
      <c r="C294" t="s">
        <v>345</v>
      </c>
      <c r="D294" s="7">
        <v>808</v>
      </c>
      <c r="E294" s="7">
        <v>889.40000000000009</v>
      </c>
      <c r="F294" s="7">
        <v>864</v>
      </c>
      <c r="G294" s="7">
        <v>946.6</v>
      </c>
      <c r="H294" s="7">
        <v>6496516</v>
      </c>
      <c r="I294" s="7">
        <v>0</v>
      </c>
      <c r="J294" s="7">
        <v>893419</v>
      </c>
      <c r="K294" s="7">
        <v>14339</v>
      </c>
      <c r="L294" s="7">
        <v>7188</v>
      </c>
      <c r="M294" s="7">
        <v>112927.12</v>
      </c>
      <c r="N294" s="7">
        <v>286866.27761720272</v>
      </c>
      <c r="O294" s="7">
        <v>215105</v>
      </c>
      <c r="P294" s="7">
        <v>135570</v>
      </c>
      <c r="Q294" s="7">
        <v>12306</v>
      </c>
      <c r="R294" s="7">
        <v>0</v>
      </c>
      <c r="S294" s="7">
        <v>0</v>
      </c>
      <c r="T294" s="7">
        <v>0</v>
      </c>
      <c r="U294" s="7">
        <v>0</v>
      </c>
      <c r="V294" s="7">
        <v>-8236</v>
      </c>
      <c r="W294" s="7">
        <v>477702</v>
      </c>
      <c r="X294" s="7">
        <v>0</v>
      </c>
      <c r="Y294" s="7">
        <v>16145</v>
      </c>
      <c r="Z294" s="7">
        <v>66499</v>
      </c>
      <c r="AA294" s="7">
        <v>685338</v>
      </c>
      <c r="AB294" s="7">
        <v>9411684.3976172023</v>
      </c>
      <c r="AC294" s="7">
        <v>0</v>
      </c>
      <c r="AD294" s="7">
        <v>153587</v>
      </c>
      <c r="AE294" s="7">
        <v>135265</v>
      </c>
      <c r="AF294" s="7">
        <v>0</v>
      </c>
      <c r="AG294" s="7">
        <v>433048</v>
      </c>
      <c r="AH294" s="7">
        <v>0</v>
      </c>
      <c r="AI294" s="7">
        <v>564666</v>
      </c>
      <c r="AJ294" s="7">
        <v>1286566</v>
      </c>
      <c r="AL294">
        <f t="shared" si="4"/>
        <v>2915168.3976172023</v>
      </c>
    </row>
    <row r="295" spans="1:38" x14ac:dyDescent="0.25">
      <c r="A295" s="7">
        <v>2397</v>
      </c>
      <c r="B295" s="7">
        <v>1</v>
      </c>
      <c r="C295" t="s">
        <v>346</v>
      </c>
      <c r="D295" s="7">
        <v>1114</v>
      </c>
      <c r="E295" s="7">
        <v>1228</v>
      </c>
      <c r="F295" s="7">
        <v>887</v>
      </c>
      <c r="G295" s="7">
        <v>977.80000000000007</v>
      </c>
      <c r="H295" s="7">
        <v>6710641</v>
      </c>
      <c r="I295" s="7">
        <v>12281</v>
      </c>
      <c r="J295" s="7">
        <v>530955</v>
      </c>
      <c r="K295" s="7">
        <v>26928</v>
      </c>
      <c r="L295" s="7">
        <v>0</v>
      </c>
      <c r="M295" s="7">
        <v>0</v>
      </c>
      <c r="N295" s="7">
        <v>168527</v>
      </c>
      <c r="O295" s="7">
        <v>228803</v>
      </c>
      <c r="P295" s="7">
        <v>149471.25</v>
      </c>
      <c r="Q295" s="7">
        <v>12711</v>
      </c>
      <c r="R295" s="7">
        <v>13748</v>
      </c>
      <c r="S295" s="7">
        <v>0</v>
      </c>
      <c r="T295" s="7">
        <v>0</v>
      </c>
      <c r="U295" s="7">
        <v>0</v>
      </c>
      <c r="V295" s="7">
        <v>0</v>
      </c>
      <c r="W295" s="7">
        <v>283650</v>
      </c>
      <c r="X295" s="7">
        <v>0</v>
      </c>
      <c r="Y295" s="7">
        <v>66501</v>
      </c>
      <c r="Z295" s="7">
        <v>63541</v>
      </c>
      <c r="AA295" s="7">
        <v>707927</v>
      </c>
      <c r="AB295" s="7">
        <v>8975684.25</v>
      </c>
      <c r="AC295" s="7">
        <v>0</v>
      </c>
      <c r="AD295" s="7">
        <v>124911</v>
      </c>
      <c r="AE295" s="7">
        <v>149471.25</v>
      </c>
      <c r="AF295" s="7">
        <v>13748</v>
      </c>
      <c r="AG295" s="7">
        <v>282187</v>
      </c>
      <c r="AH295" s="7">
        <v>0</v>
      </c>
      <c r="AI295" s="7">
        <v>602616</v>
      </c>
      <c r="AJ295" s="7">
        <v>1172933.25</v>
      </c>
      <c r="AL295">
        <f t="shared" si="4"/>
        <v>2265043.25</v>
      </c>
    </row>
    <row r="296" spans="1:38" x14ac:dyDescent="0.25">
      <c r="A296" s="7">
        <v>2448</v>
      </c>
      <c r="B296" s="7">
        <v>1</v>
      </c>
      <c r="C296" t="s">
        <v>347</v>
      </c>
      <c r="D296" s="7">
        <v>610</v>
      </c>
      <c r="E296" s="7">
        <v>669.80000000000007</v>
      </c>
      <c r="F296" s="7">
        <v>639</v>
      </c>
      <c r="G296" s="7">
        <v>701.8</v>
      </c>
      <c r="H296" s="7">
        <v>4816453</v>
      </c>
      <c r="I296" s="7">
        <v>0</v>
      </c>
      <c r="J296" s="7">
        <v>527702</v>
      </c>
      <c r="K296" s="7">
        <v>14084</v>
      </c>
      <c r="L296" s="7">
        <v>102683</v>
      </c>
      <c r="M296" s="7">
        <v>167388</v>
      </c>
      <c r="N296" s="7">
        <v>235413.86411650892</v>
      </c>
      <c r="O296" s="7">
        <v>168909</v>
      </c>
      <c r="P296" s="7">
        <v>94422.5</v>
      </c>
      <c r="Q296" s="7">
        <v>9123</v>
      </c>
      <c r="R296" s="7">
        <v>0</v>
      </c>
      <c r="S296" s="7">
        <v>0</v>
      </c>
      <c r="T296" s="7">
        <v>0</v>
      </c>
      <c r="U296" s="7">
        <v>0</v>
      </c>
      <c r="V296" s="7">
        <v>0</v>
      </c>
      <c r="W296" s="7">
        <v>480684</v>
      </c>
      <c r="X296" s="7">
        <v>0</v>
      </c>
      <c r="Y296" s="7">
        <v>48050</v>
      </c>
      <c r="Z296" s="7">
        <v>46640</v>
      </c>
      <c r="AA296" s="7">
        <v>508103</v>
      </c>
      <c r="AB296" s="7">
        <v>7219655.3641165085</v>
      </c>
      <c r="AC296" s="7">
        <v>0</v>
      </c>
      <c r="AD296" s="7">
        <v>164962</v>
      </c>
      <c r="AE296" s="7">
        <v>94422.5</v>
      </c>
      <c r="AF296" s="7">
        <v>0</v>
      </c>
      <c r="AG296" s="7">
        <v>254691.92</v>
      </c>
      <c r="AH296" s="7">
        <v>0</v>
      </c>
      <c r="AI296" s="7">
        <v>443288</v>
      </c>
      <c r="AJ296" s="7">
        <v>957364.42</v>
      </c>
      <c r="AL296">
        <f t="shared" si="4"/>
        <v>2403202.3641165085</v>
      </c>
    </row>
    <row r="297" spans="1:38" x14ac:dyDescent="0.25">
      <c r="A297" s="7">
        <v>2534</v>
      </c>
      <c r="B297" s="7">
        <v>1</v>
      </c>
      <c r="C297" t="s">
        <v>348</v>
      </c>
      <c r="D297" s="7">
        <v>595</v>
      </c>
      <c r="E297" s="7">
        <v>655.6</v>
      </c>
      <c r="F297" s="7">
        <v>588</v>
      </c>
      <c r="G297" s="7">
        <v>645.59999999999991</v>
      </c>
      <c r="H297" s="7">
        <v>4430753</v>
      </c>
      <c r="I297" s="7">
        <v>0</v>
      </c>
      <c r="J297" s="7">
        <v>616315</v>
      </c>
      <c r="K297" s="7">
        <v>15299</v>
      </c>
      <c r="L297" s="7">
        <v>115020</v>
      </c>
      <c r="M297" s="7">
        <v>15749</v>
      </c>
      <c r="N297" s="7">
        <v>190512.93808560516</v>
      </c>
      <c r="O297" s="7">
        <v>153295</v>
      </c>
      <c r="P297" s="7">
        <v>88412.5</v>
      </c>
      <c r="Q297" s="7">
        <v>8393</v>
      </c>
      <c r="R297" s="7">
        <v>0</v>
      </c>
      <c r="S297" s="7">
        <v>0</v>
      </c>
      <c r="T297" s="7">
        <v>0</v>
      </c>
      <c r="U297" s="7">
        <v>0</v>
      </c>
      <c r="V297" s="7">
        <v>0</v>
      </c>
      <c r="W297" s="7">
        <v>409956</v>
      </c>
      <c r="X297" s="7">
        <v>0</v>
      </c>
      <c r="Y297" s="7">
        <v>34596</v>
      </c>
      <c r="Z297" s="7">
        <v>40726</v>
      </c>
      <c r="AA297" s="7">
        <v>467414</v>
      </c>
      <c r="AB297" s="7">
        <v>6586441.4380856054</v>
      </c>
      <c r="AC297" s="7">
        <v>0</v>
      </c>
      <c r="AD297" s="7">
        <v>119809</v>
      </c>
      <c r="AE297" s="7">
        <v>87613</v>
      </c>
      <c r="AF297" s="7">
        <v>0</v>
      </c>
      <c r="AG297" s="7">
        <v>377685</v>
      </c>
      <c r="AH297" s="7">
        <v>0</v>
      </c>
      <c r="AI297" s="7">
        <v>382489</v>
      </c>
      <c r="AJ297" s="7">
        <v>967596</v>
      </c>
      <c r="AL297">
        <f t="shared" si="4"/>
        <v>2155688.4380856054</v>
      </c>
    </row>
    <row r="298" spans="1:38" x14ac:dyDescent="0.25">
      <c r="A298" s="7">
        <v>2536</v>
      </c>
      <c r="B298" s="7">
        <v>1</v>
      </c>
      <c r="C298" t="s">
        <v>349</v>
      </c>
      <c r="D298" s="7">
        <v>270</v>
      </c>
      <c r="E298" s="7">
        <v>295.40000000000003</v>
      </c>
      <c r="F298" s="7">
        <v>308</v>
      </c>
      <c r="G298" s="7">
        <v>338.40000000000003</v>
      </c>
      <c r="H298" s="7">
        <v>2322439</v>
      </c>
      <c r="I298" s="7">
        <v>0</v>
      </c>
      <c r="J298" s="7">
        <v>456740</v>
      </c>
      <c r="K298" s="7">
        <v>0</v>
      </c>
      <c r="L298" s="7">
        <v>119198</v>
      </c>
      <c r="M298" s="7">
        <v>16884</v>
      </c>
      <c r="N298" s="7">
        <v>133189.69670057989</v>
      </c>
      <c r="O298" s="7">
        <v>79144</v>
      </c>
      <c r="P298" s="7">
        <v>16920</v>
      </c>
      <c r="Q298" s="7">
        <v>4399</v>
      </c>
      <c r="R298" s="7">
        <v>8670</v>
      </c>
      <c r="S298" s="7">
        <v>0</v>
      </c>
      <c r="T298" s="7">
        <v>0</v>
      </c>
      <c r="U298" s="7">
        <v>0</v>
      </c>
      <c r="V298" s="7">
        <v>0</v>
      </c>
      <c r="W298" s="7">
        <v>984338</v>
      </c>
      <c r="X298" s="7">
        <v>0</v>
      </c>
      <c r="Y298" s="7">
        <v>0</v>
      </c>
      <c r="Z298" s="7">
        <v>20804</v>
      </c>
      <c r="AA298" s="7">
        <v>245002</v>
      </c>
      <c r="AB298" s="7">
        <v>4407727.6967005804</v>
      </c>
      <c r="AC298" s="7">
        <v>0</v>
      </c>
      <c r="AD298" s="7">
        <v>79144</v>
      </c>
      <c r="AE298" s="7">
        <v>14759</v>
      </c>
      <c r="AF298" s="7">
        <v>7563</v>
      </c>
      <c r="AG298" s="7">
        <v>807903.58</v>
      </c>
      <c r="AH298" s="7">
        <v>0</v>
      </c>
      <c r="AI298" s="7">
        <v>176477</v>
      </c>
      <c r="AJ298" s="7">
        <v>1085846.58</v>
      </c>
      <c r="AL298">
        <f t="shared" si="4"/>
        <v>2085288.6967005804</v>
      </c>
    </row>
    <row r="299" spans="1:38" x14ac:dyDescent="0.25">
      <c r="A299" s="7">
        <v>2580</v>
      </c>
      <c r="B299" s="7">
        <v>1</v>
      </c>
      <c r="C299" t="s">
        <v>350</v>
      </c>
      <c r="D299" s="7">
        <v>715</v>
      </c>
      <c r="E299" s="7">
        <v>796.6</v>
      </c>
      <c r="F299" s="7">
        <v>696</v>
      </c>
      <c r="G299" s="7">
        <v>767.8</v>
      </c>
      <c r="H299" s="7">
        <v>5269411</v>
      </c>
      <c r="I299" s="7">
        <v>72661</v>
      </c>
      <c r="J299" s="7">
        <v>909744</v>
      </c>
      <c r="K299" s="7">
        <v>14282</v>
      </c>
      <c r="L299" s="7">
        <v>83624</v>
      </c>
      <c r="M299" s="7">
        <v>90439</v>
      </c>
      <c r="N299" s="7">
        <v>320808</v>
      </c>
      <c r="O299" s="7">
        <v>160070</v>
      </c>
      <c r="P299" s="7">
        <v>126471.25</v>
      </c>
      <c r="Q299" s="7">
        <v>9981</v>
      </c>
      <c r="R299" s="7">
        <v>44379</v>
      </c>
      <c r="S299" s="7">
        <v>0</v>
      </c>
      <c r="T299" s="7">
        <v>0</v>
      </c>
      <c r="U299" s="7">
        <v>0</v>
      </c>
      <c r="V299" s="7">
        <v>0</v>
      </c>
      <c r="W299" s="7">
        <v>0</v>
      </c>
      <c r="X299" s="7">
        <v>0</v>
      </c>
      <c r="Y299" s="7">
        <v>14607</v>
      </c>
      <c r="Z299" s="7">
        <v>56448</v>
      </c>
      <c r="AA299" s="7">
        <v>555887</v>
      </c>
      <c r="AB299" s="7">
        <v>7728812.25</v>
      </c>
      <c r="AC299" s="7">
        <v>0</v>
      </c>
      <c r="AD299" s="7">
        <v>69036</v>
      </c>
      <c r="AE299" s="7">
        <v>114964</v>
      </c>
      <c r="AF299" s="7">
        <v>40341</v>
      </c>
      <c r="AG299" s="7">
        <v>0</v>
      </c>
      <c r="AH299" s="7">
        <v>0</v>
      </c>
      <c r="AI299" s="7">
        <v>417272</v>
      </c>
      <c r="AJ299" s="7">
        <v>641613</v>
      </c>
      <c r="AL299">
        <f t="shared" si="4"/>
        <v>2459401.25</v>
      </c>
    </row>
    <row r="300" spans="1:38" x14ac:dyDescent="0.25">
      <c r="A300" s="7">
        <v>2609</v>
      </c>
      <c r="B300" s="7">
        <v>1</v>
      </c>
      <c r="C300" t="s">
        <v>351</v>
      </c>
      <c r="D300" s="7">
        <v>506</v>
      </c>
      <c r="E300" s="7">
        <v>553</v>
      </c>
      <c r="F300" s="7">
        <v>418</v>
      </c>
      <c r="G300" s="7">
        <v>459.59999999999997</v>
      </c>
      <c r="H300" s="7">
        <v>3154235</v>
      </c>
      <c r="I300" s="7">
        <v>0</v>
      </c>
      <c r="J300" s="7">
        <v>410837</v>
      </c>
      <c r="K300" s="7">
        <v>0</v>
      </c>
      <c r="L300" s="7">
        <v>130324</v>
      </c>
      <c r="M300" s="7">
        <v>129860</v>
      </c>
      <c r="N300" s="7">
        <v>168879.36603612499</v>
      </c>
      <c r="O300" s="7">
        <v>96624</v>
      </c>
      <c r="P300" s="7">
        <v>63081.25</v>
      </c>
      <c r="Q300" s="7">
        <v>5975</v>
      </c>
      <c r="R300" s="7">
        <v>643</v>
      </c>
      <c r="S300" s="7">
        <v>0</v>
      </c>
      <c r="T300" s="7">
        <v>0</v>
      </c>
      <c r="U300" s="7">
        <v>0</v>
      </c>
      <c r="V300" s="7">
        <v>0</v>
      </c>
      <c r="W300" s="7">
        <v>288261</v>
      </c>
      <c r="X300" s="7">
        <v>0</v>
      </c>
      <c r="Y300" s="7">
        <v>769</v>
      </c>
      <c r="Z300" s="7">
        <v>31274</v>
      </c>
      <c r="AA300" s="7">
        <v>332750</v>
      </c>
      <c r="AB300" s="7">
        <v>4813512.6160361245</v>
      </c>
      <c r="AC300" s="7">
        <v>0</v>
      </c>
      <c r="AD300" s="7">
        <v>59535</v>
      </c>
      <c r="AE300" s="7">
        <v>53391</v>
      </c>
      <c r="AF300" s="7">
        <v>544</v>
      </c>
      <c r="AG300" s="7">
        <v>237796</v>
      </c>
      <c r="AH300" s="7">
        <v>0</v>
      </c>
      <c r="AI300" s="7">
        <v>232568</v>
      </c>
      <c r="AJ300" s="7">
        <v>583834</v>
      </c>
      <c r="AL300">
        <f t="shared" si="4"/>
        <v>1659277.6160361245</v>
      </c>
    </row>
    <row r="301" spans="1:38" x14ac:dyDescent="0.25">
      <c r="A301" s="7">
        <v>2683</v>
      </c>
      <c r="B301" s="7">
        <v>1</v>
      </c>
      <c r="C301" t="s">
        <v>639</v>
      </c>
      <c r="D301" s="7">
        <v>300</v>
      </c>
      <c r="E301" s="7">
        <v>330.4</v>
      </c>
      <c r="F301" s="7">
        <v>219</v>
      </c>
      <c r="G301" s="7">
        <v>238.8</v>
      </c>
      <c r="H301" s="7">
        <v>1638884</v>
      </c>
      <c r="I301" s="7">
        <v>0</v>
      </c>
      <c r="J301" s="7">
        <v>98131</v>
      </c>
      <c r="K301" s="7">
        <v>0</v>
      </c>
      <c r="L301" s="7">
        <v>97593</v>
      </c>
      <c r="M301" s="7">
        <v>835324</v>
      </c>
      <c r="N301" s="7">
        <v>160329.0377405544</v>
      </c>
      <c r="O301" s="7">
        <v>57727</v>
      </c>
      <c r="P301" s="7">
        <v>26141.25</v>
      </c>
      <c r="Q301" s="7">
        <v>3104</v>
      </c>
      <c r="R301" s="7">
        <v>0</v>
      </c>
      <c r="S301" s="7">
        <v>0</v>
      </c>
      <c r="T301" s="7">
        <v>0</v>
      </c>
      <c r="U301" s="7">
        <v>0</v>
      </c>
      <c r="V301" s="7">
        <v>0</v>
      </c>
      <c r="W301" s="7">
        <v>288005</v>
      </c>
      <c r="X301" s="7">
        <v>0</v>
      </c>
      <c r="Y301" s="7">
        <v>6919</v>
      </c>
      <c r="Z301" s="7">
        <v>18681</v>
      </c>
      <c r="AA301" s="7">
        <v>172891</v>
      </c>
      <c r="AB301" s="7">
        <v>3403729.2877405542</v>
      </c>
      <c r="AC301" s="7">
        <v>0</v>
      </c>
      <c r="AD301" s="7">
        <v>38085</v>
      </c>
      <c r="AE301" s="7">
        <v>18834</v>
      </c>
      <c r="AF301" s="7">
        <v>0</v>
      </c>
      <c r="AG301" s="7">
        <v>231836.68</v>
      </c>
      <c r="AH301" s="7">
        <v>0</v>
      </c>
      <c r="AI301" s="7">
        <v>102862</v>
      </c>
      <c r="AJ301" s="7">
        <v>391617.68</v>
      </c>
      <c r="AL301">
        <f t="shared" si="4"/>
        <v>1764845.2877405542</v>
      </c>
    </row>
    <row r="302" spans="1:38" x14ac:dyDescent="0.25">
      <c r="A302" s="7">
        <v>2687</v>
      </c>
      <c r="B302" s="7">
        <v>1</v>
      </c>
      <c r="C302" t="s">
        <v>353</v>
      </c>
      <c r="D302" s="7">
        <v>1350</v>
      </c>
      <c r="E302" s="7">
        <v>1480.9999999999998</v>
      </c>
      <c r="F302" s="7">
        <v>1261</v>
      </c>
      <c r="G302" s="7">
        <v>1380.6</v>
      </c>
      <c r="H302" s="7">
        <v>9475058</v>
      </c>
      <c r="I302" s="7">
        <v>0</v>
      </c>
      <c r="J302" s="7">
        <v>542341</v>
      </c>
      <c r="K302" s="7">
        <v>14333</v>
      </c>
      <c r="L302" s="7">
        <v>0</v>
      </c>
      <c r="M302" s="7">
        <v>0</v>
      </c>
      <c r="N302" s="7">
        <v>186779</v>
      </c>
      <c r="O302" s="7">
        <v>289003</v>
      </c>
      <c r="P302" s="7">
        <v>230743.75</v>
      </c>
      <c r="Q302" s="7">
        <v>17948</v>
      </c>
      <c r="R302" s="7">
        <v>10520</v>
      </c>
      <c r="S302" s="7">
        <v>0</v>
      </c>
      <c r="T302" s="7">
        <v>0</v>
      </c>
      <c r="U302" s="7">
        <v>0</v>
      </c>
      <c r="V302" s="7">
        <v>0</v>
      </c>
      <c r="W302" s="7">
        <v>0</v>
      </c>
      <c r="X302" s="7">
        <v>0</v>
      </c>
      <c r="Y302" s="7">
        <v>19604</v>
      </c>
      <c r="Z302" s="7">
        <v>89015</v>
      </c>
      <c r="AA302" s="7">
        <v>999554</v>
      </c>
      <c r="AB302" s="7">
        <v>11874898.75</v>
      </c>
      <c r="AC302" s="7">
        <v>0</v>
      </c>
      <c r="AD302" s="7">
        <v>114764</v>
      </c>
      <c r="AE302" s="7">
        <v>230743.75</v>
      </c>
      <c r="AF302" s="7">
        <v>10520</v>
      </c>
      <c r="AG302" s="7">
        <v>0</v>
      </c>
      <c r="AH302" s="7">
        <v>0</v>
      </c>
      <c r="AI302" s="7">
        <v>881201</v>
      </c>
      <c r="AJ302" s="7">
        <v>1237228.75</v>
      </c>
      <c r="AL302">
        <f t="shared" si="4"/>
        <v>2399840.75</v>
      </c>
    </row>
    <row r="303" spans="1:38" x14ac:dyDescent="0.25">
      <c r="A303" s="7">
        <v>2689</v>
      </c>
      <c r="B303" s="7">
        <v>1</v>
      </c>
      <c r="C303" t="s">
        <v>354</v>
      </c>
      <c r="D303" s="7">
        <v>1247</v>
      </c>
      <c r="E303" s="7">
        <v>1365.8000000000002</v>
      </c>
      <c r="F303" s="7">
        <v>1079</v>
      </c>
      <c r="G303" s="7">
        <v>1178.8</v>
      </c>
      <c r="H303" s="7">
        <v>8090104</v>
      </c>
      <c r="I303" s="7">
        <v>28655</v>
      </c>
      <c r="J303" s="7">
        <v>929865</v>
      </c>
      <c r="K303" s="7">
        <v>49717</v>
      </c>
      <c r="L303" s="7">
        <v>0</v>
      </c>
      <c r="M303" s="7">
        <v>0</v>
      </c>
      <c r="N303" s="7">
        <v>315992.70348980348</v>
      </c>
      <c r="O303" s="7">
        <v>238832</v>
      </c>
      <c r="P303" s="7">
        <v>169113.75</v>
      </c>
      <c r="Q303" s="7">
        <v>15324</v>
      </c>
      <c r="R303" s="7">
        <v>29835</v>
      </c>
      <c r="S303" s="7">
        <v>0</v>
      </c>
      <c r="T303" s="7">
        <v>0</v>
      </c>
      <c r="U303" s="7">
        <v>0</v>
      </c>
      <c r="V303" s="7">
        <v>0</v>
      </c>
      <c r="W303" s="7">
        <v>559058</v>
      </c>
      <c r="X303" s="7">
        <v>0</v>
      </c>
      <c r="Y303" s="7">
        <v>0</v>
      </c>
      <c r="Z303" s="7">
        <v>77306</v>
      </c>
      <c r="AA303" s="7">
        <v>853451</v>
      </c>
      <c r="AB303" s="7">
        <v>11357253.453489803</v>
      </c>
      <c r="AC303" s="7">
        <v>0</v>
      </c>
      <c r="AD303" s="7">
        <v>176529</v>
      </c>
      <c r="AE303" s="7">
        <v>112354</v>
      </c>
      <c r="AF303" s="7">
        <v>19821</v>
      </c>
      <c r="AG303" s="7">
        <v>340847</v>
      </c>
      <c r="AH303" s="7">
        <v>0</v>
      </c>
      <c r="AI303" s="7">
        <v>468222</v>
      </c>
      <c r="AJ303" s="7">
        <v>1117773</v>
      </c>
      <c r="AL303">
        <f t="shared" si="4"/>
        <v>3267149.4534898028</v>
      </c>
    </row>
    <row r="304" spans="1:38" x14ac:dyDescent="0.25">
      <c r="A304" s="7">
        <v>2711</v>
      </c>
      <c r="B304" s="7">
        <v>1</v>
      </c>
      <c r="C304" t="s">
        <v>355</v>
      </c>
      <c r="D304" s="7">
        <v>879.84</v>
      </c>
      <c r="E304" s="7">
        <v>967.24</v>
      </c>
      <c r="F304" s="7">
        <v>871.84</v>
      </c>
      <c r="G304" s="7">
        <v>958.24</v>
      </c>
      <c r="H304" s="7">
        <v>6576401</v>
      </c>
      <c r="I304" s="7">
        <v>30702</v>
      </c>
      <c r="J304" s="7">
        <v>753060</v>
      </c>
      <c r="K304" s="7">
        <v>0</v>
      </c>
      <c r="L304" s="7">
        <v>956</v>
      </c>
      <c r="M304" s="7">
        <v>15247</v>
      </c>
      <c r="N304" s="7">
        <v>290822</v>
      </c>
      <c r="O304" s="7">
        <v>218941</v>
      </c>
      <c r="P304" s="7">
        <v>160445.75</v>
      </c>
      <c r="Q304" s="7">
        <v>12457</v>
      </c>
      <c r="R304" s="7">
        <v>1236</v>
      </c>
      <c r="S304" s="7">
        <v>0</v>
      </c>
      <c r="T304" s="7">
        <v>0</v>
      </c>
      <c r="U304" s="7">
        <v>0</v>
      </c>
      <c r="V304" s="7">
        <v>0</v>
      </c>
      <c r="W304" s="7">
        <v>0</v>
      </c>
      <c r="X304" s="7">
        <v>0</v>
      </c>
      <c r="Y304" s="7">
        <v>32674</v>
      </c>
      <c r="Z304" s="7">
        <v>68796</v>
      </c>
      <c r="AA304" s="7">
        <v>693766</v>
      </c>
      <c r="AB304" s="7">
        <v>8855503.75</v>
      </c>
      <c r="AC304" s="7">
        <v>0</v>
      </c>
      <c r="AD304" s="7">
        <v>79523</v>
      </c>
      <c r="AE304" s="7">
        <v>155011</v>
      </c>
      <c r="AF304" s="7">
        <v>1194</v>
      </c>
      <c r="AG304" s="7">
        <v>0</v>
      </c>
      <c r="AH304" s="7">
        <v>0</v>
      </c>
      <c r="AI304" s="7">
        <v>553490</v>
      </c>
      <c r="AJ304" s="7">
        <v>789218</v>
      </c>
      <c r="AL304">
        <f t="shared" si="4"/>
        <v>2279102.75</v>
      </c>
    </row>
    <row r="305" spans="1:38" x14ac:dyDescent="0.25">
      <c r="A305" s="7">
        <v>2752</v>
      </c>
      <c r="B305" s="7">
        <v>1</v>
      </c>
      <c r="C305" t="s">
        <v>356</v>
      </c>
      <c r="D305" s="7">
        <v>1829</v>
      </c>
      <c r="E305" s="7">
        <v>2000.2</v>
      </c>
      <c r="F305" s="7">
        <v>1804</v>
      </c>
      <c r="G305" s="7">
        <v>1968.4000000000003</v>
      </c>
      <c r="H305" s="7">
        <v>13509129</v>
      </c>
      <c r="I305" s="7">
        <v>104387</v>
      </c>
      <c r="J305" s="7">
        <v>2168459</v>
      </c>
      <c r="K305" s="7">
        <v>102157</v>
      </c>
      <c r="L305" s="7">
        <v>0</v>
      </c>
      <c r="M305" s="7">
        <v>0</v>
      </c>
      <c r="N305" s="7">
        <v>283356</v>
      </c>
      <c r="O305" s="7">
        <v>462125</v>
      </c>
      <c r="P305" s="7">
        <v>298296.25</v>
      </c>
      <c r="Q305" s="7">
        <v>25589</v>
      </c>
      <c r="R305" s="7">
        <v>60213</v>
      </c>
      <c r="S305" s="7">
        <v>0</v>
      </c>
      <c r="T305" s="7">
        <v>0</v>
      </c>
      <c r="U305" s="7">
        <v>0</v>
      </c>
      <c r="V305" s="7">
        <v>0</v>
      </c>
      <c r="W305" s="7">
        <v>592587</v>
      </c>
      <c r="X305" s="7">
        <v>0</v>
      </c>
      <c r="Y305" s="7">
        <v>0</v>
      </c>
      <c r="Z305" s="7">
        <v>125863</v>
      </c>
      <c r="AA305" s="7">
        <v>1425122</v>
      </c>
      <c r="AB305" s="7">
        <v>19157283.25</v>
      </c>
      <c r="AC305" s="7">
        <v>0</v>
      </c>
      <c r="AD305" s="7">
        <v>191976</v>
      </c>
      <c r="AE305" s="7">
        <v>292011</v>
      </c>
      <c r="AF305" s="7">
        <v>58944</v>
      </c>
      <c r="AG305" s="7">
        <v>521785</v>
      </c>
      <c r="AH305" s="7">
        <v>0</v>
      </c>
      <c r="AI305" s="7">
        <v>1152041</v>
      </c>
      <c r="AJ305" s="7">
        <v>2216757</v>
      </c>
      <c r="AL305">
        <f t="shared" si="4"/>
        <v>5648154.25</v>
      </c>
    </row>
    <row r="306" spans="1:38" x14ac:dyDescent="0.25">
      <c r="A306" s="7">
        <v>2753</v>
      </c>
      <c r="B306" s="7">
        <v>1</v>
      </c>
      <c r="C306" t="s">
        <v>357</v>
      </c>
      <c r="D306" s="7">
        <v>1169</v>
      </c>
      <c r="E306" s="7">
        <v>1283.3999999999999</v>
      </c>
      <c r="F306" s="7">
        <v>974</v>
      </c>
      <c r="G306" s="7">
        <v>1070</v>
      </c>
      <c r="H306" s="7">
        <v>7343410</v>
      </c>
      <c r="I306" s="7">
        <v>270178</v>
      </c>
      <c r="J306" s="7">
        <v>1592384</v>
      </c>
      <c r="K306" s="7">
        <v>214650</v>
      </c>
      <c r="L306" s="7">
        <v>0</v>
      </c>
      <c r="M306" s="7">
        <v>0</v>
      </c>
      <c r="N306" s="7">
        <v>210938.80215100001</v>
      </c>
      <c r="O306" s="7">
        <v>240558</v>
      </c>
      <c r="P306" s="7">
        <v>155620</v>
      </c>
      <c r="Q306" s="7">
        <v>13910</v>
      </c>
      <c r="R306" s="7">
        <v>0</v>
      </c>
      <c r="S306" s="7">
        <v>0</v>
      </c>
      <c r="T306" s="7">
        <v>0</v>
      </c>
      <c r="U306" s="7">
        <v>0</v>
      </c>
      <c r="V306" s="7">
        <v>0</v>
      </c>
      <c r="W306" s="7">
        <v>490574</v>
      </c>
      <c r="X306" s="7">
        <v>0</v>
      </c>
      <c r="Y306" s="7">
        <v>0</v>
      </c>
      <c r="Z306" s="7">
        <v>73441</v>
      </c>
      <c r="AA306" s="7">
        <v>774680</v>
      </c>
      <c r="AB306" s="7">
        <v>11380343.802151</v>
      </c>
      <c r="AC306" s="7">
        <v>0</v>
      </c>
      <c r="AD306" s="7">
        <v>92209</v>
      </c>
      <c r="AE306" s="7">
        <v>133559</v>
      </c>
      <c r="AF306" s="7">
        <v>0</v>
      </c>
      <c r="AG306" s="7">
        <v>378703</v>
      </c>
      <c r="AH306" s="7">
        <v>0</v>
      </c>
      <c r="AI306" s="7">
        <v>549026</v>
      </c>
      <c r="AJ306" s="7">
        <v>1153497</v>
      </c>
      <c r="AL306">
        <f t="shared" si="4"/>
        <v>4036933.8021510001</v>
      </c>
    </row>
    <row r="307" spans="1:38" x14ac:dyDescent="0.25">
      <c r="A307" s="7">
        <v>2754</v>
      </c>
      <c r="B307" s="7">
        <v>1</v>
      </c>
      <c r="C307" t="s">
        <v>358</v>
      </c>
      <c r="D307" s="7">
        <v>362</v>
      </c>
      <c r="E307" s="7">
        <v>399.6</v>
      </c>
      <c r="F307" s="7">
        <v>395</v>
      </c>
      <c r="G307" s="7">
        <v>435.79999999999995</v>
      </c>
      <c r="H307" s="7">
        <v>2990895</v>
      </c>
      <c r="I307" s="7">
        <v>0</v>
      </c>
      <c r="J307" s="7">
        <v>401741</v>
      </c>
      <c r="K307" s="7">
        <v>14086</v>
      </c>
      <c r="L307" s="7">
        <v>129453</v>
      </c>
      <c r="M307" s="7">
        <v>4254</v>
      </c>
      <c r="N307" s="7">
        <v>143607</v>
      </c>
      <c r="O307" s="7">
        <v>100984</v>
      </c>
      <c r="P307" s="7">
        <v>53500</v>
      </c>
      <c r="Q307" s="7">
        <v>5665</v>
      </c>
      <c r="R307" s="7">
        <v>0</v>
      </c>
      <c r="S307" s="7">
        <v>0</v>
      </c>
      <c r="T307" s="7">
        <v>0</v>
      </c>
      <c r="U307" s="7">
        <v>0</v>
      </c>
      <c r="V307" s="7">
        <v>0</v>
      </c>
      <c r="W307" s="7">
        <v>405181</v>
      </c>
      <c r="X307" s="7">
        <v>0</v>
      </c>
      <c r="Y307" s="7">
        <v>39209</v>
      </c>
      <c r="Z307" s="7">
        <v>28824</v>
      </c>
      <c r="AA307" s="7">
        <v>315519</v>
      </c>
      <c r="AB307" s="7">
        <v>4632918</v>
      </c>
      <c r="AC307" s="7">
        <v>0</v>
      </c>
      <c r="AD307" s="7">
        <v>81621</v>
      </c>
      <c r="AE307" s="7">
        <v>40558</v>
      </c>
      <c r="AF307" s="7">
        <v>0</v>
      </c>
      <c r="AG307" s="7">
        <v>308712.96000000002</v>
      </c>
      <c r="AH307" s="7">
        <v>0</v>
      </c>
      <c r="AI307" s="7">
        <v>197522</v>
      </c>
      <c r="AJ307" s="7">
        <v>628413.96</v>
      </c>
      <c r="AL307">
        <f t="shared" si="4"/>
        <v>1642023</v>
      </c>
    </row>
    <row r="308" spans="1:38" x14ac:dyDescent="0.25">
      <c r="A308" s="7">
        <v>2769</v>
      </c>
      <c r="B308" s="7">
        <v>1</v>
      </c>
      <c r="C308" t="s">
        <v>359</v>
      </c>
      <c r="D308" s="7">
        <v>1073</v>
      </c>
      <c r="E308" s="7">
        <v>1179.8</v>
      </c>
      <c r="F308" s="7">
        <v>1071</v>
      </c>
      <c r="G308" s="7">
        <v>1177.8000000000002</v>
      </c>
      <c r="H308" s="7">
        <v>8083241</v>
      </c>
      <c r="I308" s="7">
        <v>0</v>
      </c>
      <c r="J308" s="7">
        <v>426559</v>
      </c>
      <c r="K308" s="7">
        <v>91037</v>
      </c>
      <c r="L308" s="7">
        <v>0</v>
      </c>
      <c r="M308" s="7">
        <v>0</v>
      </c>
      <c r="N308" s="7">
        <v>273241</v>
      </c>
      <c r="O308" s="7">
        <v>262855</v>
      </c>
      <c r="P308" s="7">
        <v>181658.75</v>
      </c>
      <c r="Q308" s="7">
        <v>15311</v>
      </c>
      <c r="R308" s="7">
        <v>577</v>
      </c>
      <c r="S308" s="7">
        <v>0</v>
      </c>
      <c r="T308" s="7">
        <v>0</v>
      </c>
      <c r="U308" s="7">
        <v>0</v>
      </c>
      <c r="V308" s="7">
        <v>0</v>
      </c>
      <c r="W308" s="7">
        <v>324095</v>
      </c>
      <c r="X308" s="7">
        <v>0</v>
      </c>
      <c r="Y308" s="7">
        <v>0</v>
      </c>
      <c r="Z308" s="7">
        <v>76923</v>
      </c>
      <c r="AA308" s="7">
        <v>852727</v>
      </c>
      <c r="AB308" s="7">
        <v>10588224.75</v>
      </c>
      <c r="AC308" s="7">
        <v>0</v>
      </c>
      <c r="AD308" s="7">
        <v>117120</v>
      </c>
      <c r="AE308" s="7">
        <v>142097</v>
      </c>
      <c r="AF308" s="7">
        <v>451</v>
      </c>
      <c r="AG308" s="7">
        <v>210446</v>
      </c>
      <c r="AH308" s="7">
        <v>0</v>
      </c>
      <c r="AI308" s="7">
        <v>550809</v>
      </c>
      <c r="AJ308" s="7">
        <v>1020923</v>
      </c>
      <c r="AL308">
        <f t="shared" si="4"/>
        <v>2504983.75</v>
      </c>
    </row>
    <row r="309" spans="1:38" x14ac:dyDescent="0.25">
      <c r="A309" s="7">
        <v>2805</v>
      </c>
      <c r="B309" s="7">
        <v>1</v>
      </c>
      <c r="C309" t="s">
        <v>360</v>
      </c>
      <c r="D309" s="7">
        <v>1240</v>
      </c>
      <c r="E309" s="7">
        <v>1353.3999999999999</v>
      </c>
      <c r="F309" s="7">
        <v>1250</v>
      </c>
      <c r="G309" s="7">
        <v>1368.1999999999998</v>
      </c>
      <c r="H309" s="7">
        <v>9389957</v>
      </c>
      <c r="I309" s="7">
        <v>6140</v>
      </c>
      <c r="J309" s="7">
        <v>466258</v>
      </c>
      <c r="K309" s="7">
        <v>14124</v>
      </c>
      <c r="L309" s="7">
        <v>0</v>
      </c>
      <c r="M309" s="7">
        <v>0</v>
      </c>
      <c r="N309" s="7">
        <v>210064</v>
      </c>
      <c r="O309" s="7">
        <v>323855</v>
      </c>
      <c r="P309" s="7">
        <v>150171.25</v>
      </c>
      <c r="Q309" s="7">
        <v>17787</v>
      </c>
      <c r="R309" s="7">
        <v>8209</v>
      </c>
      <c r="S309" s="7">
        <v>0</v>
      </c>
      <c r="T309" s="7">
        <v>0</v>
      </c>
      <c r="U309" s="7">
        <v>0</v>
      </c>
      <c r="V309" s="7">
        <v>0</v>
      </c>
      <c r="W309" s="7">
        <v>1633686</v>
      </c>
      <c r="X309" s="7">
        <v>0</v>
      </c>
      <c r="Y309" s="7">
        <v>0</v>
      </c>
      <c r="Z309" s="7">
        <v>89147</v>
      </c>
      <c r="AA309" s="7">
        <v>990577</v>
      </c>
      <c r="AB309" s="7">
        <v>13299975.25</v>
      </c>
      <c r="AC309" s="7">
        <v>0</v>
      </c>
      <c r="AD309" s="7">
        <v>121596</v>
      </c>
      <c r="AE309" s="7">
        <v>150171.25</v>
      </c>
      <c r="AF309" s="7">
        <v>8209</v>
      </c>
      <c r="AG309" s="7">
        <v>1573390.45</v>
      </c>
      <c r="AH309" s="7">
        <v>0</v>
      </c>
      <c r="AI309" s="7">
        <v>840172</v>
      </c>
      <c r="AJ309" s="7">
        <v>2693538.7</v>
      </c>
      <c r="AL309">
        <f t="shared" si="4"/>
        <v>3910018.25</v>
      </c>
    </row>
    <row r="310" spans="1:38" x14ac:dyDescent="0.25">
      <c r="A310" s="7">
        <v>2835</v>
      </c>
      <c r="B310" s="7">
        <v>1</v>
      </c>
      <c r="C310" t="s">
        <v>361</v>
      </c>
      <c r="D310" s="7">
        <v>747</v>
      </c>
      <c r="E310" s="7">
        <v>818.4</v>
      </c>
      <c r="F310" s="7">
        <v>683</v>
      </c>
      <c r="G310" s="7">
        <v>750.6</v>
      </c>
      <c r="H310" s="7">
        <v>5151368</v>
      </c>
      <c r="I310" s="7">
        <v>0</v>
      </c>
      <c r="J310" s="7">
        <v>292766</v>
      </c>
      <c r="K310" s="7">
        <v>14083</v>
      </c>
      <c r="L310" s="7">
        <v>89066</v>
      </c>
      <c r="M310" s="7">
        <v>0</v>
      </c>
      <c r="N310" s="7">
        <v>169549</v>
      </c>
      <c r="O310" s="7">
        <v>171155</v>
      </c>
      <c r="P310" s="7">
        <v>78383.75</v>
      </c>
      <c r="Q310" s="7">
        <v>9758</v>
      </c>
      <c r="R310" s="7">
        <v>0</v>
      </c>
      <c r="S310" s="7">
        <v>0</v>
      </c>
      <c r="T310" s="7">
        <v>0</v>
      </c>
      <c r="U310" s="7">
        <v>0</v>
      </c>
      <c r="V310" s="7">
        <v>-8236</v>
      </c>
      <c r="W310" s="7">
        <v>983901</v>
      </c>
      <c r="X310" s="7">
        <v>0</v>
      </c>
      <c r="Y310" s="7">
        <v>12301</v>
      </c>
      <c r="Z310" s="7">
        <v>55015</v>
      </c>
      <c r="AA310" s="7">
        <v>543434</v>
      </c>
      <c r="AB310" s="7">
        <v>7562543.75</v>
      </c>
      <c r="AC310" s="7">
        <v>0</v>
      </c>
      <c r="AD310" s="7">
        <v>102288</v>
      </c>
      <c r="AE310" s="7">
        <v>76304</v>
      </c>
      <c r="AF310" s="7">
        <v>0</v>
      </c>
      <c r="AG310" s="7">
        <v>820178.95</v>
      </c>
      <c r="AH310" s="7">
        <v>0</v>
      </c>
      <c r="AI310" s="7">
        <v>436848</v>
      </c>
      <c r="AJ310" s="7">
        <v>1435618.95</v>
      </c>
      <c r="AL310">
        <f t="shared" si="4"/>
        <v>2411175.75</v>
      </c>
    </row>
    <row r="311" spans="1:38" x14ac:dyDescent="0.25">
      <c r="A311" s="7">
        <v>2853</v>
      </c>
      <c r="B311" s="7">
        <v>1</v>
      </c>
      <c r="C311" t="s">
        <v>640</v>
      </c>
      <c r="D311" s="7">
        <v>967</v>
      </c>
      <c r="E311" s="7">
        <v>1058.8</v>
      </c>
      <c r="F311" s="7">
        <v>791</v>
      </c>
      <c r="G311" s="7">
        <v>862.19999999999993</v>
      </c>
      <c r="H311" s="7">
        <v>5917279</v>
      </c>
      <c r="I311" s="7">
        <v>0</v>
      </c>
      <c r="J311" s="7">
        <v>1083838</v>
      </c>
      <c r="K311" s="7">
        <v>47201</v>
      </c>
      <c r="L311" s="7">
        <v>47783</v>
      </c>
      <c r="M311" s="7">
        <v>121554</v>
      </c>
      <c r="N311" s="7">
        <v>345426</v>
      </c>
      <c r="O311" s="7">
        <v>194789</v>
      </c>
      <c r="P311" s="7">
        <v>120515</v>
      </c>
      <c r="Q311" s="7">
        <v>11209</v>
      </c>
      <c r="R311" s="7">
        <v>8786</v>
      </c>
      <c r="S311" s="7">
        <v>0</v>
      </c>
      <c r="T311" s="7">
        <v>0</v>
      </c>
      <c r="U311" s="7">
        <v>0</v>
      </c>
      <c r="V311" s="7">
        <v>0</v>
      </c>
      <c r="W311" s="7">
        <v>488005</v>
      </c>
      <c r="X311" s="7">
        <v>0</v>
      </c>
      <c r="Y311" s="7">
        <v>0</v>
      </c>
      <c r="Z311" s="7">
        <v>66894</v>
      </c>
      <c r="AA311" s="7">
        <v>624233</v>
      </c>
      <c r="AB311" s="7">
        <v>9077512</v>
      </c>
      <c r="AC311" s="7">
        <v>0</v>
      </c>
      <c r="AD311" s="7">
        <v>182836</v>
      </c>
      <c r="AE311" s="7">
        <v>74883</v>
      </c>
      <c r="AF311" s="7">
        <v>5459</v>
      </c>
      <c r="AG311" s="7">
        <v>313058</v>
      </c>
      <c r="AH311" s="7">
        <v>0</v>
      </c>
      <c r="AI311" s="7">
        <v>320298</v>
      </c>
      <c r="AJ311" s="7">
        <v>896534</v>
      </c>
      <c r="AL311">
        <f t="shared" si="4"/>
        <v>3160233</v>
      </c>
    </row>
    <row r="312" spans="1:38" x14ac:dyDescent="0.25">
      <c r="A312" s="7">
        <v>2856</v>
      </c>
      <c r="B312" s="7">
        <v>1</v>
      </c>
      <c r="C312" t="s">
        <v>363</v>
      </c>
      <c r="D312" s="7">
        <v>285</v>
      </c>
      <c r="E312" s="7">
        <v>310.99999999999994</v>
      </c>
      <c r="F312" s="7">
        <v>285</v>
      </c>
      <c r="G312" s="7">
        <v>310.99999999999994</v>
      </c>
      <c r="H312" s="7">
        <v>2134393</v>
      </c>
      <c r="I312" s="7">
        <v>0</v>
      </c>
      <c r="J312" s="7">
        <v>108854</v>
      </c>
      <c r="K312" s="7">
        <v>14088</v>
      </c>
      <c r="L312" s="7">
        <v>114375</v>
      </c>
      <c r="M312" s="7">
        <v>479807</v>
      </c>
      <c r="N312" s="7">
        <v>161907</v>
      </c>
      <c r="O312" s="7">
        <v>75217</v>
      </c>
      <c r="P312" s="7">
        <v>25591.25</v>
      </c>
      <c r="Q312" s="7">
        <v>4043</v>
      </c>
      <c r="R312" s="7">
        <v>0</v>
      </c>
      <c r="S312" s="7">
        <v>0</v>
      </c>
      <c r="T312" s="7">
        <v>0</v>
      </c>
      <c r="U312" s="7">
        <v>0</v>
      </c>
      <c r="V312" s="7">
        <v>0</v>
      </c>
      <c r="W312" s="7">
        <v>550781</v>
      </c>
      <c r="X312" s="7">
        <v>0</v>
      </c>
      <c r="Y312" s="7">
        <v>3460</v>
      </c>
      <c r="Z312" s="7">
        <v>25438</v>
      </c>
      <c r="AA312" s="7">
        <v>225164</v>
      </c>
      <c r="AB312" s="7">
        <v>3923118.25</v>
      </c>
      <c r="AC312" s="7">
        <v>0</v>
      </c>
      <c r="AD312" s="7">
        <v>75217</v>
      </c>
      <c r="AE312" s="7">
        <v>25591.25</v>
      </c>
      <c r="AF312" s="7">
        <v>0</v>
      </c>
      <c r="AG312" s="7">
        <v>402650.53</v>
      </c>
      <c r="AH312" s="7">
        <v>0</v>
      </c>
      <c r="AI312" s="7">
        <v>196775</v>
      </c>
      <c r="AJ312" s="7">
        <v>700233.78</v>
      </c>
      <c r="AL312">
        <f t="shared" si="4"/>
        <v>1788725.25</v>
      </c>
    </row>
    <row r="313" spans="1:38" x14ac:dyDescent="0.25">
      <c r="A313" s="7">
        <v>2859</v>
      </c>
      <c r="B313" s="7">
        <v>1</v>
      </c>
      <c r="C313" t="s">
        <v>364</v>
      </c>
      <c r="D313" s="7">
        <v>1773</v>
      </c>
      <c r="E313" s="7">
        <v>1950.1999999999998</v>
      </c>
      <c r="F313" s="7">
        <v>1370</v>
      </c>
      <c r="G313" s="7">
        <v>1511.2</v>
      </c>
      <c r="H313" s="7">
        <v>10371366</v>
      </c>
      <c r="I313" s="7">
        <v>0</v>
      </c>
      <c r="J313" s="7">
        <v>966551</v>
      </c>
      <c r="K313" s="7">
        <v>76323</v>
      </c>
      <c r="L313" s="7">
        <v>0</v>
      </c>
      <c r="M313" s="7">
        <v>0</v>
      </c>
      <c r="N313" s="7">
        <v>266836.39957730449</v>
      </c>
      <c r="O313" s="7">
        <v>342581</v>
      </c>
      <c r="P313" s="7">
        <v>211598.75</v>
      </c>
      <c r="Q313" s="7">
        <v>19646</v>
      </c>
      <c r="R313" s="7">
        <v>51199</v>
      </c>
      <c r="S313" s="7">
        <v>0</v>
      </c>
      <c r="T313" s="7">
        <v>0</v>
      </c>
      <c r="U313" s="7">
        <v>0</v>
      </c>
      <c r="V313" s="7">
        <v>0</v>
      </c>
      <c r="W313" s="7">
        <v>811862</v>
      </c>
      <c r="X313" s="7">
        <v>0</v>
      </c>
      <c r="Y313" s="7">
        <v>67654</v>
      </c>
      <c r="Z313" s="7">
        <v>107816</v>
      </c>
      <c r="AA313" s="7">
        <v>1094109</v>
      </c>
      <c r="AB313" s="7">
        <v>14387542.149577305</v>
      </c>
      <c r="AC313" s="7">
        <v>0</v>
      </c>
      <c r="AD313" s="7">
        <v>176826</v>
      </c>
      <c r="AE313" s="7">
        <v>211598.75</v>
      </c>
      <c r="AF313" s="7">
        <v>51199</v>
      </c>
      <c r="AG313" s="7">
        <v>774721.48</v>
      </c>
      <c r="AH313" s="7">
        <v>0</v>
      </c>
      <c r="AI313" s="7">
        <v>926565</v>
      </c>
      <c r="AJ313" s="7">
        <v>2140910.23</v>
      </c>
      <c r="AL313">
        <f t="shared" si="4"/>
        <v>4016176.1495773047</v>
      </c>
    </row>
    <row r="314" spans="1:38" x14ac:dyDescent="0.25">
      <c r="A314" s="7">
        <v>2860</v>
      </c>
      <c r="B314" s="7">
        <v>1</v>
      </c>
      <c r="C314" t="s">
        <v>365</v>
      </c>
      <c r="D314" s="7">
        <v>1173</v>
      </c>
      <c r="E314" s="7">
        <v>1280.8</v>
      </c>
      <c r="F314" s="7">
        <v>1079</v>
      </c>
      <c r="G314" s="7">
        <v>1177.8000000000002</v>
      </c>
      <c r="H314" s="7">
        <v>8083241</v>
      </c>
      <c r="I314" s="7">
        <v>0</v>
      </c>
      <c r="J314" s="7">
        <v>1063778</v>
      </c>
      <c r="K314" s="7">
        <v>26325</v>
      </c>
      <c r="L314" s="7">
        <v>0</v>
      </c>
      <c r="M314" s="7">
        <v>0</v>
      </c>
      <c r="N314" s="7">
        <v>302330</v>
      </c>
      <c r="O314" s="7">
        <v>273497</v>
      </c>
      <c r="P314" s="7">
        <v>154048.75</v>
      </c>
      <c r="Q314" s="7">
        <v>15311</v>
      </c>
      <c r="R314" s="7">
        <v>0</v>
      </c>
      <c r="S314" s="7">
        <v>0</v>
      </c>
      <c r="T314" s="7">
        <v>0</v>
      </c>
      <c r="U314" s="7">
        <v>0</v>
      </c>
      <c r="V314" s="7">
        <v>0</v>
      </c>
      <c r="W314" s="7">
        <v>898497</v>
      </c>
      <c r="X314" s="7">
        <v>0</v>
      </c>
      <c r="Y314" s="7">
        <v>31136</v>
      </c>
      <c r="Z314" s="7">
        <v>74229</v>
      </c>
      <c r="AA314" s="7">
        <v>852727</v>
      </c>
      <c r="AB314" s="7">
        <v>11775119.75</v>
      </c>
      <c r="AC314" s="7">
        <v>0</v>
      </c>
      <c r="AD314" s="7">
        <v>199195</v>
      </c>
      <c r="AE314" s="7">
        <v>123842</v>
      </c>
      <c r="AF314" s="7">
        <v>0</v>
      </c>
      <c r="AG314" s="7">
        <v>748474</v>
      </c>
      <c r="AH314" s="7">
        <v>0</v>
      </c>
      <c r="AI314" s="7">
        <v>566087</v>
      </c>
      <c r="AJ314" s="7">
        <v>1637598</v>
      </c>
      <c r="AL314">
        <f t="shared" si="4"/>
        <v>3691878.75</v>
      </c>
    </row>
    <row r="315" spans="1:38" x14ac:dyDescent="0.25">
      <c r="A315" s="7">
        <v>2884</v>
      </c>
      <c r="B315" s="7">
        <v>1</v>
      </c>
      <c r="C315" t="s">
        <v>366</v>
      </c>
      <c r="D315" s="7">
        <v>539.9</v>
      </c>
      <c r="E315" s="7">
        <v>588.29999999999995</v>
      </c>
      <c r="F315" s="7">
        <v>405.9</v>
      </c>
      <c r="G315" s="7">
        <v>439.09999999999997</v>
      </c>
      <c r="H315" s="7">
        <v>3013543</v>
      </c>
      <c r="I315" s="7">
        <v>0</v>
      </c>
      <c r="J315" s="7">
        <v>296562</v>
      </c>
      <c r="K315" s="7">
        <v>14289</v>
      </c>
      <c r="L315" s="7">
        <v>129612</v>
      </c>
      <c r="M315" s="7">
        <v>192971</v>
      </c>
      <c r="N315" s="7">
        <v>168825.54145580693</v>
      </c>
      <c r="O315" s="7">
        <v>104017</v>
      </c>
      <c r="P315" s="7">
        <v>58760</v>
      </c>
      <c r="Q315" s="7">
        <v>5708</v>
      </c>
      <c r="R315" s="7">
        <v>0</v>
      </c>
      <c r="S315" s="7">
        <v>0</v>
      </c>
      <c r="T315" s="7">
        <v>0</v>
      </c>
      <c r="U315" s="7">
        <v>0</v>
      </c>
      <c r="V315" s="7">
        <v>0</v>
      </c>
      <c r="W315" s="7">
        <v>307370</v>
      </c>
      <c r="X315" s="7">
        <v>0</v>
      </c>
      <c r="Y315" s="7">
        <v>0</v>
      </c>
      <c r="Z315" s="7">
        <v>32862</v>
      </c>
      <c r="AA315" s="7">
        <v>317908</v>
      </c>
      <c r="AB315" s="7">
        <v>4642427.5414558072</v>
      </c>
      <c r="AC315" s="7">
        <v>0</v>
      </c>
      <c r="AD315" s="7">
        <v>104017</v>
      </c>
      <c r="AE315" s="7">
        <v>39075</v>
      </c>
      <c r="AF315" s="7">
        <v>0</v>
      </c>
      <c r="AG315" s="7">
        <v>226199</v>
      </c>
      <c r="AH315" s="7">
        <v>0</v>
      </c>
      <c r="AI315" s="7">
        <v>174574</v>
      </c>
      <c r="AJ315" s="7">
        <v>543865</v>
      </c>
      <c r="AL315">
        <f t="shared" si="4"/>
        <v>1628884.5414558072</v>
      </c>
    </row>
    <row r="316" spans="1:38" x14ac:dyDescent="0.25">
      <c r="A316" s="7">
        <v>2886</v>
      </c>
      <c r="B316" s="7">
        <v>1</v>
      </c>
      <c r="C316" t="s">
        <v>367</v>
      </c>
      <c r="D316" s="7">
        <v>355</v>
      </c>
      <c r="E316" s="7">
        <v>390.59999999999997</v>
      </c>
      <c r="F316" s="7">
        <v>282</v>
      </c>
      <c r="G316" s="7">
        <v>310.8</v>
      </c>
      <c r="H316" s="7">
        <v>2133020</v>
      </c>
      <c r="I316" s="7">
        <v>0</v>
      </c>
      <c r="J316" s="7">
        <v>128010</v>
      </c>
      <c r="K316" s="7">
        <v>14088</v>
      </c>
      <c r="L316" s="7">
        <v>114337</v>
      </c>
      <c r="M316" s="7">
        <v>0</v>
      </c>
      <c r="N316" s="7">
        <v>90664</v>
      </c>
      <c r="O316" s="7">
        <v>75369</v>
      </c>
      <c r="P316" s="7">
        <v>15540</v>
      </c>
      <c r="Q316" s="7">
        <v>4040</v>
      </c>
      <c r="R316" s="7">
        <v>0</v>
      </c>
      <c r="S316" s="7">
        <v>0</v>
      </c>
      <c r="T316" s="7">
        <v>0</v>
      </c>
      <c r="U316" s="7">
        <v>0</v>
      </c>
      <c r="V316" s="7">
        <v>0</v>
      </c>
      <c r="W316" s="7">
        <v>645929</v>
      </c>
      <c r="X316" s="7">
        <v>0</v>
      </c>
      <c r="Y316" s="7">
        <v>11148</v>
      </c>
      <c r="Z316" s="7">
        <v>19426</v>
      </c>
      <c r="AA316" s="7">
        <v>225019</v>
      </c>
      <c r="AB316" s="7">
        <v>3476590</v>
      </c>
      <c r="AC316" s="7">
        <v>0</v>
      </c>
      <c r="AD316" s="7">
        <v>75369</v>
      </c>
      <c r="AE316" s="7">
        <v>15540</v>
      </c>
      <c r="AF316" s="7">
        <v>0</v>
      </c>
      <c r="AG316" s="7">
        <v>488767.69</v>
      </c>
      <c r="AH316" s="7">
        <v>0</v>
      </c>
      <c r="AI316" s="7">
        <v>185909</v>
      </c>
      <c r="AJ316" s="7">
        <v>765585.69</v>
      </c>
      <c r="AL316">
        <f t="shared" si="4"/>
        <v>1343570</v>
      </c>
    </row>
    <row r="317" spans="1:38" x14ac:dyDescent="0.25">
      <c r="A317" s="7">
        <v>2888</v>
      </c>
      <c r="B317" s="7">
        <v>1</v>
      </c>
      <c r="C317" t="s">
        <v>368</v>
      </c>
      <c r="D317" s="7">
        <v>342.2</v>
      </c>
      <c r="E317" s="7">
        <v>371.6</v>
      </c>
      <c r="F317" s="7">
        <v>319.2</v>
      </c>
      <c r="G317" s="7">
        <v>346</v>
      </c>
      <c r="H317" s="7">
        <v>2374598</v>
      </c>
      <c r="I317" s="7">
        <v>0</v>
      </c>
      <c r="J317" s="7">
        <v>300176</v>
      </c>
      <c r="K317" s="7">
        <v>15667</v>
      </c>
      <c r="L317" s="7">
        <v>120385</v>
      </c>
      <c r="M317" s="7">
        <v>376605</v>
      </c>
      <c r="N317" s="7">
        <v>199381.63335700001</v>
      </c>
      <c r="O317" s="7">
        <v>81680</v>
      </c>
      <c r="P317" s="7">
        <v>43418.75</v>
      </c>
      <c r="Q317" s="7">
        <v>4498</v>
      </c>
      <c r="R317" s="7">
        <v>0</v>
      </c>
      <c r="S317" s="7">
        <v>0</v>
      </c>
      <c r="T317" s="7">
        <v>0</v>
      </c>
      <c r="U317" s="7">
        <v>0</v>
      </c>
      <c r="V317" s="7">
        <v>0</v>
      </c>
      <c r="W317" s="7">
        <v>302096</v>
      </c>
      <c r="X317" s="7">
        <v>0</v>
      </c>
      <c r="Y317" s="7">
        <v>2979</v>
      </c>
      <c r="Z317" s="7">
        <v>23505</v>
      </c>
      <c r="AA317" s="7">
        <v>250504</v>
      </c>
      <c r="AB317" s="7">
        <v>4095493.3833570001</v>
      </c>
      <c r="AC317" s="7">
        <v>0</v>
      </c>
      <c r="AD317" s="7">
        <v>81680</v>
      </c>
      <c r="AE317" s="7">
        <v>31744</v>
      </c>
      <c r="AF317" s="7">
        <v>0</v>
      </c>
      <c r="AG317" s="7">
        <v>247603</v>
      </c>
      <c r="AH317" s="7">
        <v>0</v>
      </c>
      <c r="AI317" s="7">
        <v>151240</v>
      </c>
      <c r="AJ317" s="7">
        <v>512267</v>
      </c>
      <c r="AL317">
        <f t="shared" si="4"/>
        <v>1720895.3833570001</v>
      </c>
    </row>
    <row r="318" spans="1:38" x14ac:dyDescent="0.25">
      <c r="A318" s="7">
        <v>2889</v>
      </c>
      <c r="B318" s="7">
        <v>1</v>
      </c>
      <c r="C318" t="s">
        <v>369</v>
      </c>
      <c r="D318" s="7">
        <v>679</v>
      </c>
      <c r="E318" s="7">
        <v>745.6</v>
      </c>
      <c r="F318" s="7">
        <v>723</v>
      </c>
      <c r="G318" s="7">
        <v>793.4</v>
      </c>
      <c r="H318" s="7">
        <v>5445104</v>
      </c>
      <c r="I318" s="7">
        <v>0</v>
      </c>
      <c r="J318" s="7">
        <v>411620</v>
      </c>
      <c r="K318" s="7">
        <v>14092</v>
      </c>
      <c r="L318" s="7">
        <v>74902</v>
      </c>
      <c r="M318" s="7">
        <v>0</v>
      </c>
      <c r="N318" s="7">
        <v>234063.30970597267</v>
      </c>
      <c r="O318" s="7">
        <v>170070</v>
      </c>
      <c r="P318" s="7">
        <v>125466.25</v>
      </c>
      <c r="Q318" s="7">
        <v>10314</v>
      </c>
      <c r="R318" s="7">
        <v>0</v>
      </c>
      <c r="S318" s="7">
        <v>0</v>
      </c>
      <c r="T318" s="7">
        <v>0</v>
      </c>
      <c r="U318" s="7">
        <v>0</v>
      </c>
      <c r="V318" s="7">
        <v>0</v>
      </c>
      <c r="W318" s="7">
        <v>154380</v>
      </c>
      <c r="X318" s="7">
        <v>0</v>
      </c>
      <c r="Y318" s="7">
        <v>26139</v>
      </c>
      <c r="Z318" s="7">
        <v>47157</v>
      </c>
      <c r="AA318" s="7">
        <v>574422</v>
      </c>
      <c r="AB318" s="7">
        <v>7287729.5597059727</v>
      </c>
      <c r="AC318" s="7">
        <v>0</v>
      </c>
      <c r="AD318" s="7">
        <v>162557</v>
      </c>
      <c r="AE318" s="7">
        <v>125466.25</v>
      </c>
      <c r="AF318" s="7">
        <v>0</v>
      </c>
      <c r="AG318" s="7">
        <v>154380</v>
      </c>
      <c r="AH318" s="7">
        <v>0</v>
      </c>
      <c r="AI318" s="7">
        <v>574422</v>
      </c>
      <c r="AJ318" s="7">
        <v>1016825.25</v>
      </c>
      <c r="AL318">
        <f t="shared" si="4"/>
        <v>1842625.5597059727</v>
      </c>
    </row>
    <row r="319" spans="1:38" x14ac:dyDescent="0.25">
      <c r="A319" s="7">
        <v>2890</v>
      </c>
      <c r="B319" s="7">
        <v>1</v>
      </c>
      <c r="C319" t="s">
        <v>642</v>
      </c>
      <c r="D319" s="7">
        <v>656.6</v>
      </c>
      <c r="E319" s="7">
        <v>717.2</v>
      </c>
      <c r="F319" s="7">
        <v>555.6</v>
      </c>
      <c r="G319" s="7">
        <v>601.80000000000007</v>
      </c>
      <c r="H319" s="7">
        <v>4130153</v>
      </c>
      <c r="I319" s="7">
        <v>0</v>
      </c>
      <c r="J319" s="7">
        <v>678845</v>
      </c>
      <c r="K319" s="7">
        <v>76320</v>
      </c>
      <c r="L319" s="7">
        <v>122153</v>
      </c>
      <c r="M319" s="7">
        <v>123380</v>
      </c>
      <c r="N319" s="7">
        <v>188079</v>
      </c>
      <c r="O319" s="7">
        <v>138150</v>
      </c>
      <c r="P319" s="7">
        <v>55690</v>
      </c>
      <c r="Q319" s="7">
        <v>7823</v>
      </c>
      <c r="R319" s="7">
        <v>0</v>
      </c>
      <c r="S319" s="7">
        <v>0</v>
      </c>
      <c r="T319" s="7">
        <v>0</v>
      </c>
      <c r="U319" s="7">
        <v>0</v>
      </c>
      <c r="V319" s="7">
        <v>0</v>
      </c>
      <c r="W319" s="7">
        <v>937556</v>
      </c>
      <c r="X319" s="7">
        <v>0</v>
      </c>
      <c r="Y319" s="7">
        <v>0</v>
      </c>
      <c r="Z319" s="7">
        <v>42278</v>
      </c>
      <c r="AA319" s="7">
        <v>435703</v>
      </c>
      <c r="AB319" s="7">
        <v>6936130</v>
      </c>
      <c r="AC319" s="7">
        <v>0</v>
      </c>
      <c r="AD319" s="7">
        <v>126840</v>
      </c>
      <c r="AE319" s="7">
        <v>37636</v>
      </c>
      <c r="AF319" s="7">
        <v>0</v>
      </c>
      <c r="AG319" s="7">
        <v>691399.99</v>
      </c>
      <c r="AH319" s="7">
        <v>0</v>
      </c>
      <c r="AI319" s="7">
        <v>243157</v>
      </c>
      <c r="AJ319" s="7">
        <v>1099032.99</v>
      </c>
      <c r="AL319">
        <f t="shared" si="4"/>
        <v>2805977</v>
      </c>
    </row>
    <row r="320" spans="1:38" x14ac:dyDescent="0.25">
      <c r="A320" s="7">
        <v>2895</v>
      </c>
      <c r="B320" s="7">
        <v>1</v>
      </c>
      <c r="C320" t="s">
        <v>643</v>
      </c>
      <c r="D320" s="7">
        <v>1105</v>
      </c>
      <c r="E320" s="7">
        <v>1209.8</v>
      </c>
      <c r="F320" s="7">
        <v>1085</v>
      </c>
      <c r="G320" s="7">
        <v>1187.5999999999999</v>
      </c>
      <c r="H320" s="7">
        <v>8150499</v>
      </c>
      <c r="I320" s="7">
        <v>0</v>
      </c>
      <c r="J320" s="7">
        <v>829866</v>
      </c>
      <c r="K320" s="7">
        <v>14537</v>
      </c>
      <c r="L320" s="7">
        <v>0</v>
      </c>
      <c r="M320" s="7">
        <v>0</v>
      </c>
      <c r="N320" s="7">
        <v>337356</v>
      </c>
      <c r="O320" s="7">
        <v>274699</v>
      </c>
      <c r="P320" s="7">
        <v>172637.5</v>
      </c>
      <c r="Q320" s="7">
        <v>15439</v>
      </c>
      <c r="R320" s="7">
        <v>0</v>
      </c>
      <c r="S320" s="7">
        <v>0</v>
      </c>
      <c r="T320" s="7">
        <v>0</v>
      </c>
      <c r="U320" s="7">
        <v>0</v>
      </c>
      <c r="V320" s="7">
        <v>0</v>
      </c>
      <c r="W320" s="7">
        <v>546296</v>
      </c>
      <c r="X320" s="7">
        <v>0</v>
      </c>
      <c r="Y320" s="7">
        <v>46512</v>
      </c>
      <c r="Z320" s="7">
        <v>87780</v>
      </c>
      <c r="AA320" s="7">
        <v>859822</v>
      </c>
      <c r="AB320" s="7">
        <v>11335443.5</v>
      </c>
      <c r="AC320" s="7">
        <v>0</v>
      </c>
      <c r="AD320" s="7">
        <v>209007</v>
      </c>
      <c r="AE320" s="7">
        <v>167735</v>
      </c>
      <c r="AF320" s="7">
        <v>0</v>
      </c>
      <c r="AG320" s="7">
        <v>477423</v>
      </c>
      <c r="AH320" s="7">
        <v>0</v>
      </c>
      <c r="AI320" s="7">
        <v>689859</v>
      </c>
      <c r="AJ320" s="7">
        <v>1544024</v>
      </c>
      <c r="AL320">
        <f t="shared" si="4"/>
        <v>3184944.5</v>
      </c>
    </row>
    <row r="321" spans="1:38" x14ac:dyDescent="0.25">
      <c r="A321" s="7">
        <v>2897</v>
      </c>
      <c r="B321" s="7">
        <v>1</v>
      </c>
      <c r="C321" t="s">
        <v>372</v>
      </c>
      <c r="D321" s="7">
        <v>1172</v>
      </c>
      <c r="E321" s="7">
        <v>1290</v>
      </c>
      <c r="F321" s="7">
        <v>1099</v>
      </c>
      <c r="G321" s="7">
        <v>1204.5999999999999</v>
      </c>
      <c r="H321" s="7">
        <v>8267170</v>
      </c>
      <c r="I321" s="7">
        <v>24562</v>
      </c>
      <c r="J321" s="7">
        <v>1018719</v>
      </c>
      <c r="K321" s="7">
        <v>14082</v>
      </c>
      <c r="L321" s="7">
        <v>0</v>
      </c>
      <c r="M321" s="7">
        <v>0</v>
      </c>
      <c r="N321" s="7">
        <v>294653.03862079122</v>
      </c>
      <c r="O321" s="7">
        <v>270201</v>
      </c>
      <c r="P321" s="7">
        <v>173355</v>
      </c>
      <c r="Q321" s="7">
        <v>15660</v>
      </c>
      <c r="R321" s="7">
        <v>36427</v>
      </c>
      <c r="S321" s="7">
        <v>0</v>
      </c>
      <c r="T321" s="7">
        <v>0</v>
      </c>
      <c r="U321" s="7">
        <v>0</v>
      </c>
      <c r="V321" s="7">
        <v>0</v>
      </c>
      <c r="W321" s="7">
        <v>554116</v>
      </c>
      <c r="X321" s="7">
        <v>0</v>
      </c>
      <c r="Y321" s="7">
        <v>0</v>
      </c>
      <c r="Z321" s="7">
        <v>84588</v>
      </c>
      <c r="AA321" s="7">
        <v>872130</v>
      </c>
      <c r="AB321" s="7">
        <v>11625663.03862079</v>
      </c>
      <c r="AC321" s="7">
        <v>0</v>
      </c>
      <c r="AD321" s="7">
        <v>135952</v>
      </c>
      <c r="AE321" s="7">
        <v>140106</v>
      </c>
      <c r="AF321" s="7">
        <v>29440</v>
      </c>
      <c r="AG321" s="7">
        <v>402817</v>
      </c>
      <c r="AH321" s="7">
        <v>0</v>
      </c>
      <c r="AI321" s="7">
        <v>582056</v>
      </c>
      <c r="AJ321" s="7">
        <v>1290371</v>
      </c>
      <c r="AL321">
        <f t="shared" si="4"/>
        <v>3358493.0386207905</v>
      </c>
    </row>
    <row r="322" spans="1:38" x14ac:dyDescent="0.25">
      <c r="A322" s="7">
        <v>2898</v>
      </c>
      <c r="B322" s="7">
        <v>1</v>
      </c>
      <c r="C322" t="s">
        <v>373</v>
      </c>
      <c r="D322" s="7">
        <v>481.4</v>
      </c>
      <c r="E322" s="7">
        <v>523.6</v>
      </c>
      <c r="F322" s="7">
        <v>448.4</v>
      </c>
      <c r="G322" s="7">
        <v>486.19999999999993</v>
      </c>
      <c r="H322" s="7">
        <v>3336791</v>
      </c>
      <c r="I322" s="7">
        <v>0</v>
      </c>
      <c r="J322" s="7">
        <v>599508</v>
      </c>
      <c r="K322" s="7">
        <v>42175</v>
      </c>
      <c r="L322" s="7">
        <v>130538</v>
      </c>
      <c r="M322" s="7">
        <v>439804</v>
      </c>
      <c r="N322" s="7">
        <v>164331.3590342</v>
      </c>
      <c r="O322" s="7">
        <v>117273</v>
      </c>
      <c r="P322" s="7">
        <v>44890</v>
      </c>
      <c r="Q322" s="7">
        <v>6321</v>
      </c>
      <c r="R322" s="7">
        <v>54595</v>
      </c>
      <c r="S322" s="7">
        <v>0</v>
      </c>
      <c r="T322" s="7">
        <v>0</v>
      </c>
      <c r="U322" s="7">
        <v>0</v>
      </c>
      <c r="V322" s="7">
        <v>0</v>
      </c>
      <c r="W322" s="7">
        <v>704990</v>
      </c>
      <c r="X322" s="7">
        <v>0</v>
      </c>
      <c r="Y322" s="7">
        <v>0</v>
      </c>
      <c r="Z322" s="7">
        <v>36974</v>
      </c>
      <c r="AA322" s="7">
        <v>352009</v>
      </c>
      <c r="AB322" s="7">
        <v>6030199.3590342002</v>
      </c>
      <c r="AC322" s="7">
        <v>0</v>
      </c>
      <c r="AD322" s="7">
        <v>95823</v>
      </c>
      <c r="AE322" s="7">
        <v>24138</v>
      </c>
      <c r="AF322" s="7">
        <v>29357</v>
      </c>
      <c r="AG322" s="7">
        <v>563345</v>
      </c>
      <c r="AH322" s="7">
        <v>0</v>
      </c>
      <c r="AI322" s="7">
        <v>156305</v>
      </c>
      <c r="AJ322" s="7">
        <v>868968</v>
      </c>
      <c r="AL322">
        <f t="shared" si="4"/>
        <v>2693408.3590342002</v>
      </c>
    </row>
    <row r="323" spans="1:38" x14ac:dyDescent="0.25">
      <c r="A323" s="7">
        <v>2899</v>
      </c>
      <c r="B323" s="7">
        <v>1</v>
      </c>
      <c r="C323" t="s">
        <v>374</v>
      </c>
      <c r="D323" s="7">
        <v>1400</v>
      </c>
      <c r="E323" s="7">
        <v>1536</v>
      </c>
      <c r="F323" s="7">
        <v>1458</v>
      </c>
      <c r="G323" s="7">
        <v>1601.2000000000003</v>
      </c>
      <c r="H323" s="7">
        <v>10989036</v>
      </c>
      <c r="I323" s="7">
        <v>0</v>
      </c>
      <c r="J323" s="7">
        <v>702941</v>
      </c>
      <c r="K323" s="7">
        <v>26500</v>
      </c>
      <c r="L323" s="7">
        <v>0</v>
      </c>
      <c r="M323" s="7">
        <v>0</v>
      </c>
      <c r="N323" s="7">
        <v>291650</v>
      </c>
      <c r="O323" s="7">
        <v>376213</v>
      </c>
      <c r="P323" s="7">
        <v>267531.25</v>
      </c>
      <c r="Q323" s="7">
        <v>20816</v>
      </c>
      <c r="R323" s="7">
        <v>13930</v>
      </c>
      <c r="S323" s="7">
        <v>0</v>
      </c>
      <c r="T323" s="7">
        <v>0</v>
      </c>
      <c r="U323" s="7">
        <v>0</v>
      </c>
      <c r="V323" s="7">
        <v>0</v>
      </c>
      <c r="W323" s="7">
        <v>0</v>
      </c>
      <c r="X323" s="7">
        <v>0</v>
      </c>
      <c r="Y323" s="7">
        <v>18451</v>
      </c>
      <c r="Z323" s="7">
        <v>95819</v>
      </c>
      <c r="AA323" s="7">
        <v>1159269</v>
      </c>
      <c r="AB323" s="7">
        <v>13962156.25</v>
      </c>
      <c r="AC323" s="7">
        <v>0</v>
      </c>
      <c r="AD323" s="7">
        <v>135231</v>
      </c>
      <c r="AE323" s="7">
        <v>249826</v>
      </c>
      <c r="AF323" s="7">
        <v>13008</v>
      </c>
      <c r="AG323" s="7">
        <v>0</v>
      </c>
      <c r="AH323" s="7">
        <v>0</v>
      </c>
      <c r="AI323" s="7">
        <v>893947</v>
      </c>
      <c r="AJ323" s="7">
        <v>1292012</v>
      </c>
      <c r="AL323">
        <f t="shared" ref="AL323:AL386" si="5">AB323-H323</f>
        <v>2973120.25</v>
      </c>
    </row>
    <row r="324" spans="1:38" x14ac:dyDescent="0.25">
      <c r="A324" s="7">
        <v>2902</v>
      </c>
      <c r="B324" s="7">
        <v>1</v>
      </c>
      <c r="C324" t="s">
        <v>375</v>
      </c>
      <c r="D324" s="7">
        <v>579</v>
      </c>
      <c r="E324" s="7">
        <v>637.59999999999991</v>
      </c>
      <c r="F324" s="7">
        <v>615</v>
      </c>
      <c r="G324" s="7">
        <v>678.40000000000009</v>
      </c>
      <c r="H324" s="7">
        <v>4655859</v>
      </c>
      <c r="I324" s="7">
        <v>24562</v>
      </c>
      <c r="J324" s="7">
        <v>282646</v>
      </c>
      <c r="K324" s="7">
        <v>14113</v>
      </c>
      <c r="L324" s="7">
        <v>108255</v>
      </c>
      <c r="M324" s="7">
        <v>362243</v>
      </c>
      <c r="N324" s="7">
        <v>253715.3509205438</v>
      </c>
      <c r="O324" s="7">
        <v>163721</v>
      </c>
      <c r="P324" s="7">
        <v>113352.5</v>
      </c>
      <c r="Q324" s="7">
        <v>8819</v>
      </c>
      <c r="R324" s="7">
        <v>5821</v>
      </c>
      <c r="S324" s="7">
        <v>0</v>
      </c>
      <c r="T324" s="7">
        <v>0</v>
      </c>
      <c r="U324" s="7">
        <v>0</v>
      </c>
      <c r="V324" s="7">
        <v>0</v>
      </c>
      <c r="W324" s="7">
        <v>0</v>
      </c>
      <c r="X324" s="7">
        <v>0</v>
      </c>
      <c r="Y324" s="7">
        <v>0</v>
      </c>
      <c r="Z324" s="7">
        <v>37277</v>
      </c>
      <c r="AA324" s="7">
        <v>491162</v>
      </c>
      <c r="AB324" s="7">
        <v>6521545.850920544</v>
      </c>
      <c r="AC324" s="7">
        <v>0</v>
      </c>
      <c r="AD324" s="7">
        <v>102487</v>
      </c>
      <c r="AE324" s="7">
        <v>78294</v>
      </c>
      <c r="AF324" s="7">
        <v>4021</v>
      </c>
      <c r="AG324" s="7">
        <v>0</v>
      </c>
      <c r="AH324" s="7">
        <v>0</v>
      </c>
      <c r="AI324" s="7">
        <v>280146</v>
      </c>
      <c r="AJ324" s="7">
        <v>464948</v>
      </c>
      <c r="AL324">
        <f t="shared" si="5"/>
        <v>1865686.850920544</v>
      </c>
    </row>
    <row r="325" spans="1:38" x14ac:dyDescent="0.25">
      <c r="A325" s="7">
        <v>2903</v>
      </c>
      <c r="B325" s="7">
        <v>1</v>
      </c>
      <c r="C325" t="s">
        <v>376</v>
      </c>
      <c r="D325" s="7">
        <v>515</v>
      </c>
      <c r="E325" s="7">
        <v>563</v>
      </c>
      <c r="F325" s="7">
        <v>489</v>
      </c>
      <c r="G325" s="7">
        <v>532.4</v>
      </c>
      <c r="H325" s="7">
        <v>3653861</v>
      </c>
      <c r="I325" s="7">
        <v>0</v>
      </c>
      <c r="J325" s="7">
        <v>320778</v>
      </c>
      <c r="K325" s="7">
        <v>14194</v>
      </c>
      <c r="L325" s="7">
        <v>129004</v>
      </c>
      <c r="M325" s="7">
        <v>401145</v>
      </c>
      <c r="N325" s="7">
        <v>183532</v>
      </c>
      <c r="O325" s="7">
        <v>123501</v>
      </c>
      <c r="P325" s="7">
        <v>75092.5</v>
      </c>
      <c r="Q325" s="7">
        <v>6921</v>
      </c>
      <c r="R325" s="7">
        <v>0</v>
      </c>
      <c r="S325" s="7">
        <v>0</v>
      </c>
      <c r="T325" s="7">
        <v>0</v>
      </c>
      <c r="U325" s="7">
        <v>0</v>
      </c>
      <c r="V325" s="7">
        <v>0</v>
      </c>
      <c r="W325" s="7">
        <v>292714</v>
      </c>
      <c r="X325" s="7">
        <v>0</v>
      </c>
      <c r="Y325" s="7">
        <v>0</v>
      </c>
      <c r="Z325" s="7">
        <v>39478</v>
      </c>
      <c r="AA325" s="7">
        <v>385458</v>
      </c>
      <c r="AB325" s="7">
        <v>5625678.5</v>
      </c>
      <c r="AC325" s="7">
        <v>0</v>
      </c>
      <c r="AD325" s="7">
        <v>76433</v>
      </c>
      <c r="AE325" s="7">
        <v>56230</v>
      </c>
      <c r="AF325" s="7">
        <v>0</v>
      </c>
      <c r="AG325" s="7">
        <v>178205.05</v>
      </c>
      <c r="AH325" s="7">
        <v>0</v>
      </c>
      <c r="AI325" s="7">
        <v>238347</v>
      </c>
      <c r="AJ325" s="7">
        <v>549215.05000000005</v>
      </c>
      <c r="AL325">
        <f t="shared" si="5"/>
        <v>1971817.5</v>
      </c>
    </row>
    <row r="326" spans="1:38" x14ac:dyDescent="0.25">
      <c r="A326" s="7">
        <v>2904</v>
      </c>
      <c r="B326" s="7">
        <v>1</v>
      </c>
      <c r="C326" t="s">
        <v>377</v>
      </c>
      <c r="D326" s="7">
        <v>658</v>
      </c>
      <c r="E326" s="7">
        <v>723.19999999999993</v>
      </c>
      <c r="F326" s="7">
        <v>623</v>
      </c>
      <c r="G326" s="7">
        <v>686.19999999999993</v>
      </c>
      <c r="H326" s="7">
        <v>4709391</v>
      </c>
      <c r="I326" s="7">
        <v>0</v>
      </c>
      <c r="J326" s="7">
        <v>687459</v>
      </c>
      <c r="K326" s="7">
        <v>19931</v>
      </c>
      <c r="L326" s="7">
        <v>106466</v>
      </c>
      <c r="M326" s="7">
        <v>317619</v>
      </c>
      <c r="N326" s="7">
        <v>225836</v>
      </c>
      <c r="O326" s="7">
        <v>163165</v>
      </c>
      <c r="P326" s="7">
        <v>92711.25</v>
      </c>
      <c r="Q326" s="7">
        <v>8921</v>
      </c>
      <c r="R326" s="7">
        <v>44479</v>
      </c>
      <c r="S326" s="7">
        <v>0</v>
      </c>
      <c r="T326" s="7">
        <v>0</v>
      </c>
      <c r="U326" s="7">
        <v>0</v>
      </c>
      <c r="V326" s="7">
        <v>0</v>
      </c>
      <c r="W326" s="7">
        <v>417463</v>
      </c>
      <c r="X326" s="7">
        <v>0</v>
      </c>
      <c r="Y326" s="7">
        <v>16914</v>
      </c>
      <c r="Z326" s="7">
        <v>47107</v>
      </c>
      <c r="AA326" s="7">
        <v>496809</v>
      </c>
      <c r="AB326" s="7">
        <v>7354271.25</v>
      </c>
      <c r="AC326" s="7">
        <v>0</v>
      </c>
      <c r="AD326" s="7">
        <v>158127</v>
      </c>
      <c r="AE326" s="7">
        <v>86773</v>
      </c>
      <c r="AF326" s="7">
        <v>41630</v>
      </c>
      <c r="AG326" s="7">
        <v>365273.43</v>
      </c>
      <c r="AH326" s="7">
        <v>0</v>
      </c>
      <c r="AI326" s="7">
        <v>383976</v>
      </c>
      <c r="AJ326" s="7">
        <v>1035779.4299999999</v>
      </c>
      <c r="AL326">
        <f t="shared" si="5"/>
        <v>2644880.25</v>
      </c>
    </row>
    <row r="327" spans="1:38" x14ac:dyDescent="0.25">
      <c r="A327" s="7">
        <v>2905</v>
      </c>
      <c r="B327" s="7">
        <v>1</v>
      </c>
      <c r="C327" t="s">
        <v>378</v>
      </c>
      <c r="D327" s="7">
        <v>2356</v>
      </c>
      <c r="E327" s="7">
        <v>2567.7999999999997</v>
      </c>
      <c r="F327" s="7">
        <v>1889</v>
      </c>
      <c r="G327" s="7">
        <v>2071.7999999999997</v>
      </c>
      <c r="H327" s="7">
        <v>14218763</v>
      </c>
      <c r="I327" s="7">
        <v>51170</v>
      </c>
      <c r="J327" s="7">
        <v>1286305</v>
      </c>
      <c r="K327" s="7">
        <v>114144</v>
      </c>
      <c r="L327" s="7">
        <v>0</v>
      </c>
      <c r="M327" s="7">
        <v>0</v>
      </c>
      <c r="N327" s="7">
        <v>297243</v>
      </c>
      <c r="O327" s="7">
        <v>462011</v>
      </c>
      <c r="P327" s="7">
        <v>346692.5</v>
      </c>
      <c r="Q327" s="7">
        <v>26933</v>
      </c>
      <c r="R327" s="7">
        <v>6941</v>
      </c>
      <c r="S327" s="7">
        <v>0</v>
      </c>
      <c r="T327" s="7">
        <v>0</v>
      </c>
      <c r="U327" s="7">
        <v>0</v>
      </c>
      <c r="V327" s="7">
        <v>-13726</v>
      </c>
      <c r="W327" s="7">
        <v>0</v>
      </c>
      <c r="X327" s="7">
        <v>0</v>
      </c>
      <c r="Y327" s="7">
        <v>0</v>
      </c>
      <c r="Z327" s="7">
        <v>136574</v>
      </c>
      <c r="AA327" s="7">
        <v>1499983</v>
      </c>
      <c r="AB327" s="7">
        <v>18433033.5</v>
      </c>
      <c r="AC327" s="7">
        <v>0</v>
      </c>
      <c r="AD327" s="7">
        <v>179799</v>
      </c>
      <c r="AE327" s="7">
        <v>326109</v>
      </c>
      <c r="AF327" s="7">
        <v>6529</v>
      </c>
      <c r="AG327" s="7">
        <v>0</v>
      </c>
      <c r="AH327" s="7">
        <v>0</v>
      </c>
      <c r="AI327" s="7">
        <v>1165114</v>
      </c>
      <c r="AJ327" s="7">
        <v>1677551</v>
      </c>
      <c r="AL327">
        <f t="shared" si="5"/>
        <v>4214270.5</v>
      </c>
    </row>
    <row r="328" spans="1:38" x14ac:dyDescent="0.25">
      <c r="A328" s="7">
        <v>2906</v>
      </c>
      <c r="B328" s="7">
        <v>1</v>
      </c>
      <c r="C328" t="s">
        <v>379</v>
      </c>
      <c r="D328" s="7">
        <v>343.2</v>
      </c>
      <c r="E328" s="7">
        <v>376.6</v>
      </c>
      <c r="F328" s="7">
        <v>348.2</v>
      </c>
      <c r="G328" s="7">
        <v>381.79999999999995</v>
      </c>
      <c r="H328" s="7">
        <v>2620293</v>
      </c>
      <c r="I328" s="7">
        <v>0</v>
      </c>
      <c r="J328" s="7">
        <v>269032</v>
      </c>
      <c r="K328" s="7">
        <v>14087</v>
      </c>
      <c r="L328" s="7">
        <v>125095</v>
      </c>
      <c r="M328" s="7">
        <v>394263</v>
      </c>
      <c r="N328" s="7">
        <v>178805.99346092984</v>
      </c>
      <c r="O328" s="7">
        <v>92054</v>
      </c>
      <c r="P328" s="7">
        <v>49313.75</v>
      </c>
      <c r="Q328" s="7">
        <v>4963</v>
      </c>
      <c r="R328" s="7">
        <v>4673</v>
      </c>
      <c r="S328" s="7">
        <v>0</v>
      </c>
      <c r="T328" s="7">
        <v>0</v>
      </c>
      <c r="U328" s="7">
        <v>0</v>
      </c>
      <c r="V328" s="7">
        <v>0</v>
      </c>
      <c r="W328" s="7">
        <v>299541</v>
      </c>
      <c r="X328" s="7">
        <v>0</v>
      </c>
      <c r="Y328" s="7">
        <v>26524</v>
      </c>
      <c r="Z328" s="7">
        <v>30394</v>
      </c>
      <c r="AA328" s="7">
        <v>276423</v>
      </c>
      <c r="AB328" s="7">
        <v>4385461.74346093</v>
      </c>
      <c r="AC328" s="7">
        <v>0</v>
      </c>
      <c r="AD328" s="7">
        <v>56417</v>
      </c>
      <c r="AE328" s="7">
        <v>49313.75</v>
      </c>
      <c r="AF328" s="7">
        <v>4673</v>
      </c>
      <c r="AG328" s="7">
        <v>213677.68</v>
      </c>
      <c r="AH328" s="7">
        <v>0</v>
      </c>
      <c r="AI328" s="7">
        <v>232153</v>
      </c>
      <c r="AJ328" s="7">
        <v>556234.42999999993</v>
      </c>
      <c r="AL328">
        <f t="shared" si="5"/>
        <v>1765168.74346093</v>
      </c>
    </row>
    <row r="329" spans="1:38" x14ac:dyDescent="0.25">
      <c r="A329" s="7">
        <v>2907</v>
      </c>
      <c r="B329" s="7">
        <v>1</v>
      </c>
      <c r="C329" t="s">
        <v>380</v>
      </c>
      <c r="D329" s="7">
        <v>194</v>
      </c>
      <c r="E329" s="7">
        <v>213</v>
      </c>
      <c r="F329" s="7">
        <v>519</v>
      </c>
      <c r="G329" s="7">
        <v>552</v>
      </c>
      <c r="H329" s="7">
        <v>3788376</v>
      </c>
      <c r="I329" s="7">
        <v>0</v>
      </c>
      <c r="J329" s="7">
        <v>773000</v>
      </c>
      <c r="K329" s="7">
        <v>117342</v>
      </c>
      <c r="L329" s="7">
        <v>127622</v>
      </c>
      <c r="M329" s="7">
        <v>0</v>
      </c>
      <c r="N329" s="7">
        <v>252537.36976177501</v>
      </c>
      <c r="O329" s="7">
        <v>128300</v>
      </c>
      <c r="P329" s="7">
        <v>72020</v>
      </c>
      <c r="Q329" s="7">
        <v>7176</v>
      </c>
      <c r="R329" s="7">
        <v>2644</v>
      </c>
      <c r="S329" s="7">
        <v>0</v>
      </c>
      <c r="T329" s="7">
        <v>0</v>
      </c>
      <c r="U329" s="7">
        <v>0</v>
      </c>
      <c r="V329" s="7">
        <v>0</v>
      </c>
      <c r="W329" s="7">
        <v>422148</v>
      </c>
      <c r="X329" s="7">
        <v>0</v>
      </c>
      <c r="Y329" s="7">
        <v>0</v>
      </c>
      <c r="Z329" s="7">
        <v>29950</v>
      </c>
      <c r="AA329" s="7">
        <v>399648</v>
      </c>
      <c r="AB329" s="7">
        <v>6120763.3697617752</v>
      </c>
      <c r="AC329" s="7">
        <v>0</v>
      </c>
      <c r="AD329" s="7">
        <v>63848</v>
      </c>
      <c r="AE329" s="7">
        <v>72020</v>
      </c>
      <c r="AF329" s="7">
        <v>2644</v>
      </c>
      <c r="AG329" s="7">
        <v>332450.73</v>
      </c>
      <c r="AH329" s="7">
        <v>0</v>
      </c>
      <c r="AI329" s="7">
        <v>344560</v>
      </c>
      <c r="AJ329" s="7">
        <v>815522.73</v>
      </c>
      <c r="AL329">
        <f t="shared" si="5"/>
        <v>2332387.3697617752</v>
      </c>
    </row>
    <row r="330" spans="1:38" x14ac:dyDescent="0.25">
      <c r="A330" s="7">
        <v>2908</v>
      </c>
      <c r="B330" s="7">
        <v>1</v>
      </c>
      <c r="C330" t="s">
        <v>381</v>
      </c>
      <c r="D330" s="7">
        <v>543</v>
      </c>
      <c r="E330" s="7">
        <v>594.6</v>
      </c>
      <c r="F330" s="7">
        <v>516</v>
      </c>
      <c r="G330" s="7">
        <v>562.59999999999991</v>
      </c>
      <c r="H330" s="7">
        <v>3861124</v>
      </c>
      <c r="I330" s="7">
        <v>0</v>
      </c>
      <c r="J330" s="7">
        <v>261803</v>
      </c>
      <c r="K330" s="7">
        <v>0</v>
      </c>
      <c r="L330" s="7">
        <v>126694</v>
      </c>
      <c r="M330" s="7">
        <v>156097</v>
      </c>
      <c r="N330" s="7">
        <v>183618.6018663455</v>
      </c>
      <c r="O330" s="7">
        <v>134671</v>
      </c>
      <c r="P330" s="7">
        <v>81915</v>
      </c>
      <c r="Q330" s="7">
        <v>7314</v>
      </c>
      <c r="R330" s="7">
        <v>5131</v>
      </c>
      <c r="S330" s="7">
        <v>0</v>
      </c>
      <c r="T330" s="7">
        <v>0</v>
      </c>
      <c r="U330" s="7">
        <v>0</v>
      </c>
      <c r="V330" s="7">
        <v>0</v>
      </c>
      <c r="W330" s="7">
        <v>250925</v>
      </c>
      <c r="X330" s="7">
        <v>0</v>
      </c>
      <c r="Y330" s="7">
        <v>0</v>
      </c>
      <c r="Z330" s="7">
        <v>35657</v>
      </c>
      <c r="AA330" s="7">
        <v>407322</v>
      </c>
      <c r="AB330" s="7">
        <v>5512271.6018663459</v>
      </c>
      <c r="AC330" s="7">
        <v>0</v>
      </c>
      <c r="AD330" s="7">
        <v>76318</v>
      </c>
      <c r="AE330" s="7">
        <v>81915</v>
      </c>
      <c r="AF330" s="7">
        <v>5131</v>
      </c>
      <c r="AG330" s="7">
        <v>245574</v>
      </c>
      <c r="AH330" s="7">
        <v>0</v>
      </c>
      <c r="AI330" s="7">
        <v>344971</v>
      </c>
      <c r="AJ330" s="7">
        <v>753909</v>
      </c>
      <c r="AL330">
        <f t="shared" si="5"/>
        <v>1651147.6018663459</v>
      </c>
    </row>
    <row r="331" spans="1:38" x14ac:dyDescent="0.25">
      <c r="A331" s="7">
        <v>2909</v>
      </c>
      <c r="B331" s="7">
        <v>1</v>
      </c>
      <c r="C331" t="s">
        <v>1708</v>
      </c>
      <c r="D331" s="7">
        <v>2309</v>
      </c>
      <c r="E331" s="7">
        <v>2539.6</v>
      </c>
      <c r="F331" s="7">
        <v>2294</v>
      </c>
      <c r="G331" s="7">
        <v>2521</v>
      </c>
      <c r="H331" s="7">
        <v>17301623</v>
      </c>
      <c r="I331" s="7">
        <v>0</v>
      </c>
      <c r="J331" s="7">
        <v>1583710</v>
      </c>
      <c r="K331" s="7">
        <v>14095</v>
      </c>
      <c r="L331" s="7">
        <v>0</v>
      </c>
      <c r="M331" s="7">
        <v>0</v>
      </c>
      <c r="N331" s="7">
        <v>407871</v>
      </c>
      <c r="O331" s="7">
        <v>593179</v>
      </c>
      <c r="P331" s="7">
        <v>395123.75</v>
      </c>
      <c r="Q331" s="7">
        <v>32773</v>
      </c>
      <c r="R331" s="7">
        <v>5672</v>
      </c>
      <c r="S331" s="7">
        <v>0</v>
      </c>
      <c r="T331" s="7">
        <v>0</v>
      </c>
      <c r="U331" s="7">
        <v>0</v>
      </c>
      <c r="V331" s="7">
        <v>0</v>
      </c>
      <c r="W331" s="7">
        <v>558452</v>
      </c>
      <c r="X331" s="7">
        <v>0</v>
      </c>
      <c r="Y331" s="7">
        <v>19989</v>
      </c>
      <c r="Z331" s="7">
        <v>166158</v>
      </c>
      <c r="AA331" s="7">
        <v>1825204</v>
      </c>
      <c r="AB331" s="7">
        <v>22903849.75</v>
      </c>
      <c r="AC331" s="7">
        <v>0</v>
      </c>
      <c r="AD331" s="7">
        <v>146362</v>
      </c>
      <c r="AE331" s="7">
        <v>319091</v>
      </c>
      <c r="AF331" s="7">
        <v>4581</v>
      </c>
      <c r="AG331" s="7">
        <v>405653</v>
      </c>
      <c r="AH331" s="7">
        <v>0</v>
      </c>
      <c r="AI331" s="7">
        <v>1217184</v>
      </c>
      <c r="AJ331" s="7">
        <v>2092871</v>
      </c>
      <c r="AL331">
        <f t="shared" si="5"/>
        <v>5602226.75</v>
      </c>
    </row>
    <row r="332" spans="1:38" x14ac:dyDescent="0.25">
      <c r="A332" s="7">
        <v>2910</v>
      </c>
      <c r="B332" s="7">
        <v>1</v>
      </c>
      <c r="D332" s="7">
        <v>695.49</v>
      </c>
      <c r="E332" s="7">
        <v>761.4899999999999</v>
      </c>
      <c r="F332" s="7">
        <v>719.49</v>
      </c>
      <c r="G332" s="7">
        <v>786.49</v>
      </c>
      <c r="H332" s="7">
        <v>5397681</v>
      </c>
      <c r="I332" s="7">
        <v>0</v>
      </c>
      <c r="J332" s="7">
        <v>618484</v>
      </c>
      <c r="K332" s="7">
        <v>14093</v>
      </c>
      <c r="L332" s="7">
        <v>77330</v>
      </c>
      <c r="M332" s="7">
        <v>144595</v>
      </c>
      <c r="N332" s="7">
        <v>314151</v>
      </c>
      <c r="O332" s="7">
        <v>174607</v>
      </c>
      <c r="P332" s="7">
        <v>120113.75</v>
      </c>
      <c r="Q332" s="7">
        <v>10224</v>
      </c>
      <c r="R332" s="7">
        <v>16619</v>
      </c>
      <c r="S332" s="7">
        <v>0</v>
      </c>
      <c r="T332" s="7">
        <v>0</v>
      </c>
      <c r="U332" s="7">
        <v>0</v>
      </c>
      <c r="V332" s="7">
        <v>0</v>
      </c>
      <c r="W332" s="7">
        <v>224960</v>
      </c>
      <c r="X332" s="7">
        <v>0</v>
      </c>
      <c r="Y332" s="7">
        <v>0</v>
      </c>
      <c r="Z332" s="7">
        <v>50965</v>
      </c>
      <c r="AA332" s="7">
        <v>569419</v>
      </c>
      <c r="AB332" s="7">
        <v>7733241.75</v>
      </c>
      <c r="AC332" s="7">
        <v>0</v>
      </c>
      <c r="AD332" s="7">
        <v>120019</v>
      </c>
      <c r="AE332" s="7">
        <v>62623</v>
      </c>
      <c r="AF332" s="7">
        <v>8665</v>
      </c>
      <c r="AG332" s="7">
        <v>105495</v>
      </c>
      <c r="AH332" s="7">
        <v>0</v>
      </c>
      <c r="AI332" s="7">
        <v>245151</v>
      </c>
      <c r="AJ332" s="7">
        <v>541953</v>
      </c>
      <c r="AL332">
        <f t="shared" si="5"/>
        <v>2335560.75</v>
      </c>
    </row>
    <row r="333" spans="1:38" x14ac:dyDescent="0.25">
      <c r="A333" s="7">
        <v>3000</v>
      </c>
      <c r="B333" s="7">
        <v>1</v>
      </c>
      <c r="C333" t="s">
        <v>2160</v>
      </c>
      <c r="D333" s="7">
        <v>0</v>
      </c>
      <c r="E333" s="7">
        <v>0</v>
      </c>
      <c r="F333" s="7">
        <v>0</v>
      </c>
      <c r="G333" s="7">
        <v>0</v>
      </c>
      <c r="H333" s="7">
        <v>0</v>
      </c>
      <c r="I333" s="7">
        <v>0</v>
      </c>
      <c r="J333" s="7">
        <v>0</v>
      </c>
      <c r="K333" s="7">
        <v>0</v>
      </c>
      <c r="L333" s="7">
        <v>0</v>
      </c>
      <c r="M333" s="7">
        <v>0</v>
      </c>
      <c r="N333" s="7">
        <v>0</v>
      </c>
      <c r="O333" s="7">
        <v>0</v>
      </c>
      <c r="P333" s="7">
        <v>0</v>
      </c>
      <c r="Q333" s="7">
        <v>0</v>
      </c>
      <c r="R333" s="7">
        <v>0</v>
      </c>
      <c r="S333" s="7">
        <v>0</v>
      </c>
      <c r="T333" s="7">
        <v>0</v>
      </c>
      <c r="U333" s="7">
        <v>0</v>
      </c>
      <c r="V333" s="7">
        <v>0</v>
      </c>
      <c r="W333" s="7">
        <v>0</v>
      </c>
      <c r="X333" s="7">
        <v>0</v>
      </c>
      <c r="Y333" s="7">
        <v>0</v>
      </c>
      <c r="Z333" s="7">
        <v>0</v>
      </c>
      <c r="AA333" s="7">
        <v>0</v>
      </c>
      <c r="AB333" s="7">
        <v>0</v>
      </c>
      <c r="AC333" s="7">
        <v>0</v>
      </c>
      <c r="AD333" s="7">
        <v>0</v>
      </c>
      <c r="AE333" s="7">
        <v>0</v>
      </c>
      <c r="AF333" s="7">
        <v>0</v>
      </c>
      <c r="AG333" s="7">
        <v>0</v>
      </c>
      <c r="AH333" s="7">
        <v>0</v>
      </c>
      <c r="AI333" s="7">
        <v>0</v>
      </c>
      <c r="AJ333" s="7">
        <v>0</v>
      </c>
      <c r="AL333">
        <f t="shared" si="5"/>
        <v>0</v>
      </c>
    </row>
    <row r="334" spans="1:38" x14ac:dyDescent="0.25">
      <c r="A334" s="7">
        <v>3999</v>
      </c>
      <c r="B334" s="7">
        <v>1</v>
      </c>
      <c r="C334" t="s">
        <v>384</v>
      </c>
      <c r="D334" s="7">
        <v>11607.461551535991</v>
      </c>
      <c r="E334" s="7">
        <v>12770.835587318699</v>
      </c>
      <c r="F334" s="7">
        <v>3749.4250920226332</v>
      </c>
      <c r="G334" s="7">
        <v>4196.1234578408039</v>
      </c>
      <c r="H334" s="7">
        <v>28797995</v>
      </c>
      <c r="I334" s="7">
        <v>8711581</v>
      </c>
      <c r="J334" s="7">
        <v>839384</v>
      </c>
      <c r="K334" s="7">
        <v>3640828</v>
      </c>
      <c r="L334" s="7">
        <v>81082</v>
      </c>
      <c r="M334" s="7">
        <v>0</v>
      </c>
      <c r="N334" s="7">
        <v>0</v>
      </c>
      <c r="O334" s="7">
        <v>950776</v>
      </c>
      <c r="P334" s="7">
        <v>481952</v>
      </c>
      <c r="Q334" s="7">
        <v>54550</v>
      </c>
      <c r="R334" s="7">
        <v>124164</v>
      </c>
      <c r="S334" s="7">
        <v>0</v>
      </c>
      <c r="T334" s="7">
        <v>0</v>
      </c>
      <c r="U334" s="7">
        <v>0</v>
      </c>
      <c r="V334" s="7">
        <v>0</v>
      </c>
      <c r="W334" s="7">
        <v>4325276</v>
      </c>
      <c r="X334" s="7">
        <v>0</v>
      </c>
      <c r="Y334" s="7">
        <v>0</v>
      </c>
      <c r="Z334" s="7">
        <v>378857</v>
      </c>
      <c r="AA334" s="7">
        <v>3031969</v>
      </c>
      <c r="AB334" s="7">
        <v>51418414</v>
      </c>
      <c r="AC334" s="7">
        <v>0</v>
      </c>
      <c r="AD334" s="7">
        <v>46863</v>
      </c>
      <c r="AE334" s="7">
        <v>115929.25</v>
      </c>
      <c r="AF334" s="7">
        <v>78995</v>
      </c>
      <c r="AG334" s="7">
        <v>3607338</v>
      </c>
      <c r="AH334" s="7">
        <v>0</v>
      </c>
      <c r="AI334" s="7">
        <v>-290965</v>
      </c>
      <c r="AJ334" s="7">
        <v>3558160.25</v>
      </c>
      <c r="AL334">
        <f t="shared" si="5"/>
        <v>22620419</v>
      </c>
    </row>
    <row r="335" spans="1:38" x14ac:dyDescent="0.25">
      <c r="A335" s="7">
        <v>4000</v>
      </c>
      <c r="B335" s="7">
        <v>7</v>
      </c>
      <c r="C335" t="s">
        <v>645</v>
      </c>
      <c r="D335" s="7">
        <v>0</v>
      </c>
      <c r="E335" s="7">
        <v>0</v>
      </c>
      <c r="F335" s="7">
        <v>110</v>
      </c>
      <c r="G335" s="7">
        <v>132</v>
      </c>
      <c r="H335" s="7">
        <v>905916</v>
      </c>
      <c r="I335" s="7">
        <v>0</v>
      </c>
      <c r="J335" s="7">
        <v>361440</v>
      </c>
      <c r="K335" s="7">
        <v>16056</v>
      </c>
      <c r="L335" s="7">
        <v>0</v>
      </c>
      <c r="M335" s="7">
        <v>4271</v>
      </c>
      <c r="N335" s="7">
        <v>0</v>
      </c>
      <c r="O335" s="7">
        <v>29909</v>
      </c>
      <c r="P335" s="7">
        <v>15161</v>
      </c>
      <c r="Q335" s="7">
        <v>1716</v>
      </c>
      <c r="R335" s="7">
        <v>0</v>
      </c>
      <c r="S335" s="7">
        <v>0</v>
      </c>
      <c r="T335" s="7">
        <v>8976</v>
      </c>
      <c r="U335" s="7">
        <v>0</v>
      </c>
      <c r="V335" s="7">
        <v>0</v>
      </c>
      <c r="W335" s="7">
        <v>0</v>
      </c>
      <c r="X335" s="7">
        <v>0</v>
      </c>
      <c r="Y335" s="7">
        <v>0</v>
      </c>
      <c r="Z335" s="7">
        <v>7657</v>
      </c>
      <c r="AA335" s="7">
        <v>0</v>
      </c>
      <c r="AB335" s="7">
        <v>1351102</v>
      </c>
      <c r="AC335" s="7">
        <v>0</v>
      </c>
      <c r="AD335" s="7">
        <v>0</v>
      </c>
      <c r="AE335" s="7">
        <v>0</v>
      </c>
      <c r="AF335" s="7">
        <v>0</v>
      </c>
      <c r="AG335" s="7">
        <v>0</v>
      </c>
      <c r="AH335" s="7">
        <v>0</v>
      </c>
      <c r="AI335" s="7">
        <v>0</v>
      </c>
      <c r="AJ335" s="7">
        <v>0</v>
      </c>
      <c r="AL335">
        <f t="shared" si="5"/>
        <v>445186</v>
      </c>
    </row>
    <row r="336" spans="1:38" x14ac:dyDescent="0.25">
      <c r="A336" s="7">
        <v>4001</v>
      </c>
      <c r="B336" s="7">
        <v>7</v>
      </c>
      <c r="C336" t="s">
        <v>646</v>
      </c>
      <c r="D336" s="7">
        <v>0</v>
      </c>
      <c r="E336" s="7">
        <v>0</v>
      </c>
      <c r="F336" s="7">
        <v>212</v>
      </c>
      <c r="G336" s="7">
        <v>220.6</v>
      </c>
      <c r="H336" s="7">
        <v>1513978</v>
      </c>
      <c r="I336" s="7">
        <v>0</v>
      </c>
      <c r="J336" s="7">
        <v>57650</v>
      </c>
      <c r="K336" s="7">
        <v>14121</v>
      </c>
      <c r="L336" s="7">
        <v>0</v>
      </c>
      <c r="M336" s="7">
        <v>7137</v>
      </c>
      <c r="N336" s="7">
        <v>38225</v>
      </c>
      <c r="O336" s="7">
        <v>49985</v>
      </c>
      <c r="P336" s="7">
        <v>25337</v>
      </c>
      <c r="Q336" s="7">
        <v>2868</v>
      </c>
      <c r="R336" s="7">
        <v>600</v>
      </c>
      <c r="S336" s="7">
        <v>0</v>
      </c>
      <c r="T336" s="7">
        <v>0</v>
      </c>
      <c r="U336" s="7">
        <v>-108776</v>
      </c>
      <c r="V336" s="7">
        <v>0</v>
      </c>
      <c r="W336" s="7">
        <v>0</v>
      </c>
      <c r="X336" s="7">
        <v>0</v>
      </c>
      <c r="Y336" s="7">
        <v>0</v>
      </c>
      <c r="Z336" s="7">
        <v>247</v>
      </c>
      <c r="AA336" s="7">
        <v>0</v>
      </c>
      <c r="AB336" s="7">
        <v>1601372</v>
      </c>
      <c r="AC336" s="7">
        <v>0</v>
      </c>
      <c r="AD336" s="7">
        <v>0</v>
      </c>
      <c r="AE336" s="7">
        <v>0</v>
      </c>
      <c r="AF336" s="7">
        <v>0</v>
      </c>
      <c r="AG336" s="7">
        <v>0</v>
      </c>
      <c r="AH336" s="7">
        <v>0</v>
      </c>
      <c r="AI336" s="7">
        <v>0</v>
      </c>
      <c r="AJ336" s="7">
        <v>0</v>
      </c>
      <c r="AL336">
        <f t="shared" si="5"/>
        <v>87394</v>
      </c>
    </row>
    <row r="337" spans="1:38" x14ac:dyDescent="0.25">
      <c r="A337" s="7">
        <v>4003</v>
      </c>
      <c r="B337" s="7">
        <v>7</v>
      </c>
      <c r="C337" t="s">
        <v>647</v>
      </c>
      <c r="D337" s="7">
        <v>0</v>
      </c>
      <c r="E337" s="7">
        <v>0</v>
      </c>
      <c r="F337" s="7">
        <v>100</v>
      </c>
      <c r="G337" s="7">
        <v>113.8</v>
      </c>
      <c r="H337" s="7">
        <v>781009</v>
      </c>
      <c r="I337" s="7">
        <v>0</v>
      </c>
      <c r="J337" s="7">
        <v>153973</v>
      </c>
      <c r="K337" s="7">
        <v>0</v>
      </c>
      <c r="L337" s="7">
        <v>0</v>
      </c>
      <c r="M337" s="7">
        <v>3682</v>
      </c>
      <c r="N337" s="7">
        <v>8118</v>
      </c>
      <c r="O337" s="7">
        <v>25785</v>
      </c>
      <c r="P337" s="7">
        <v>13071</v>
      </c>
      <c r="Q337" s="7">
        <v>1479</v>
      </c>
      <c r="R337" s="7">
        <v>0</v>
      </c>
      <c r="S337" s="7">
        <v>0</v>
      </c>
      <c r="T337" s="7">
        <v>1251.8</v>
      </c>
      <c r="U337" s="7">
        <v>-44513</v>
      </c>
      <c r="V337" s="7">
        <v>0</v>
      </c>
      <c r="W337" s="7">
        <v>0</v>
      </c>
      <c r="X337" s="7">
        <v>0</v>
      </c>
      <c r="Y337" s="7">
        <v>28830</v>
      </c>
      <c r="Z337" s="7">
        <v>9379</v>
      </c>
      <c r="AA337" s="7">
        <v>0</v>
      </c>
      <c r="AB337" s="7">
        <v>982064.8</v>
      </c>
      <c r="AC337" s="7">
        <v>0</v>
      </c>
      <c r="AD337" s="7">
        <v>0</v>
      </c>
      <c r="AE337" s="7">
        <v>0</v>
      </c>
      <c r="AF337" s="7">
        <v>0</v>
      </c>
      <c r="AG337" s="7">
        <v>0</v>
      </c>
      <c r="AH337" s="7">
        <v>0</v>
      </c>
      <c r="AI337" s="7">
        <v>0</v>
      </c>
      <c r="AJ337" s="7">
        <v>0</v>
      </c>
      <c r="AL337">
        <f t="shared" si="5"/>
        <v>201055.80000000005</v>
      </c>
    </row>
    <row r="338" spans="1:38" x14ac:dyDescent="0.25">
      <c r="A338" s="7">
        <v>4004</v>
      </c>
      <c r="B338" s="7">
        <v>7</v>
      </c>
      <c r="C338" t="s">
        <v>648</v>
      </c>
      <c r="D338" s="7">
        <v>0</v>
      </c>
      <c r="E338" s="7">
        <v>0</v>
      </c>
      <c r="F338" s="7">
        <v>0</v>
      </c>
      <c r="G338" s="7">
        <v>0</v>
      </c>
      <c r="H338" s="7">
        <v>0</v>
      </c>
      <c r="I338" s="7">
        <v>0</v>
      </c>
      <c r="J338" s="7">
        <v>0</v>
      </c>
      <c r="K338" s="7">
        <v>0</v>
      </c>
      <c r="L338" s="7">
        <v>0</v>
      </c>
      <c r="M338" s="7">
        <v>0</v>
      </c>
      <c r="N338" s="7">
        <v>0</v>
      </c>
      <c r="O338" s="7">
        <v>0</v>
      </c>
      <c r="P338" s="7">
        <v>0</v>
      </c>
      <c r="Q338" s="7">
        <v>0</v>
      </c>
      <c r="R338" s="7">
        <v>0</v>
      </c>
      <c r="S338" s="7">
        <v>0</v>
      </c>
      <c r="T338" s="7">
        <v>0</v>
      </c>
      <c r="U338" s="7">
        <v>0</v>
      </c>
      <c r="V338" s="7">
        <v>0</v>
      </c>
      <c r="W338" s="7">
        <v>0</v>
      </c>
      <c r="X338" s="7">
        <v>0</v>
      </c>
      <c r="Y338" s="7">
        <v>0</v>
      </c>
      <c r="Z338" s="7">
        <v>0</v>
      </c>
      <c r="AA338" s="7">
        <v>0</v>
      </c>
      <c r="AB338" s="7">
        <v>0</v>
      </c>
      <c r="AC338" s="7">
        <v>0</v>
      </c>
      <c r="AD338" s="7">
        <v>0</v>
      </c>
      <c r="AE338" s="7">
        <v>0</v>
      </c>
      <c r="AF338" s="7">
        <v>0</v>
      </c>
      <c r="AG338" s="7">
        <v>0</v>
      </c>
      <c r="AH338" s="7">
        <v>0</v>
      </c>
      <c r="AI338" s="7">
        <v>0</v>
      </c>
      <c r="AJ338" s="7">
        <v>0</v>
      </c>
      <c r="AL338">
        <f t="shared" si="5"/>
        <v>0</v>
      </c>
    </row>
    <row r="339" spans="1:38" x14ac:dyDescent="0.25">
      <c r="A339" s="7">
        <v>4005</v>
      </c>
      <c r="B339" s="7">
        <v>7</v>
      </c>
      <c r="C339" t="s">
        <v>649</v>
      </c>
      <c r="D339" s="7">
        <v>0</v>
      </c>
      <c r="E339" s="7">
        <v>0</v>
      </c>
      <c r="F339" s="7">
        <v>44</v>
      </c>
      <c r="G339" s="7">
        <v>49.8</v>
      </c>
      <c r="H339" s="7">
        <v>341777</v>
      </c>
      <c r="I339" s="7">
        <v>0</v>
      </c>
      <c r="J339" s="7">
        <v>231141</v>
      </c>
      <c r="K339" s="7">
        <v>0</v>
      </c>
      <c r="L339" s="7">
        <v>0</v>
      </c>
      <c r="M339" s="7">
        <v>1611</v>
      </c>
      <c r="N339" s="7">
        <v>0</v>
      </c>
      <c r="O339" s="7">
        <v>11284</v>
      </c>
      <c r="P339" s="7">
        <v>5720</v>
      </c>
      <c r="Q339" s="7">
        <v>647</v>
      </c>
      <c r="R339" s="7">
        <v>2497</v>
      </c>
      <c r="S339" s="7">
        <v>0</v>
      </c>
      <c r="T339" s="7">
        <v>2739</v>
      </c>
      <c r="U339" s="7">
        <v>0</v>
      </c>
      <c r="V339" s="7">
        <v>0</v>
      </c>
      <c r="W339" s="7">
        <v>0</v>
      </c>
      <c r="X339" s="7">
        <v>0</v>
      </c>
      <c r="Y339" s="7">
        <v>0</v>
      </c>
      <c r="Z339" s="7">
        <v>36602</v>
      </c>
      <c r="AA339" s="7">
        <v>0</v>
      </c>
      <c r="AB339" s="7">
        <v>634018</v>
      </c>
      <c r="AC339" s="7">
        <v>0</v>
      </c>
      <c r="AD339" s="7">
        <v>0</v>
      </c>
      <c r="AE339" s="7">
        <v>0</v>
      </c>
      <c r="AF339" s="7">
        <v>0</v>
      </c>
      <c r="AG339" s="7">
        <v>0</v>
      </c>
      <c r="AH339" s="7">
        <v>0</v>
      </c>
      <c r="AI339" s="7">
        <v>0</v>
      </c>
      <c r="AJ339" s="7">
        <v>0</v>
      </c>
      <c r="AL339">
        <f t="shared" si="5"/>
        <v>292241</v>
      </c>
    </row>
    <row r="340" spans="1:38" x14ac:dyDescent="0.25">
      <c r="A340" s="7">
        <v>4007</v>
      </c>
      <c r="B340" s="7">
        <v>7</v>
      </c>
      <c r="C340" t="s">
        <v>650</v>
      </c>
      <c r="D340" s="7">
        <v>0</v>
      </c>
      <c r="E340" s="7">
        <v>0</v>
      </c>
      <c r="F340" s="7">
        <v>188</v>
      </c>
      <c r="G340" s="7">
        <v>208.2</v>
      </c>
      <c r="H340" s="7">
        <v>1428877</v>
      </c>
      <c r="I340" s="7">
        <v>0</v>
      </c>
      <c r="J340" s="7">
        <v>106926</v>
      </c>
      <c r="K340" s="7">
        <v>0</v>
      </c>
      <c r="L340" s="7">
        <v>0</v>
      </c>
      <c r="M340" s="7">
        <v>6736</v>
      </c>
      <c r="N340" s="7">
        <v>37484</v>
      </c>
      <c r="O340" s="7">
        <v>47175</v>
      </c>
      <c r="P340" s="7">
        <v>23913</v>
      </c>
      <c r="Q340" s="7">
        <v>2707</v>
      </c>
      <c r="R340" s="7">
        <v>0</v>
      </c>
      <c r="S340" s="7">
        <v>0</v>
      </c>
      <c r="T340" s="7">
        <v>23526.6</v>
      </c>
      <c r="U340" s="7">
        <v>0</v>
      </c>
      <c r="V340" s="7">
        <v>0</v>
      </c>
      <c r="W340" s="7">
        <v>0</v>
      </c>
      <c r="X340" s="7">
        <v>0</v>
      </c>
      <c r="Y340" s="7">
        <v>64579</v>
      </c>
      <c r="Z340" s="7">
        <v>16814</v>
      </c>
      <c r="AA340" s="7">
        <v>0</v>
      </c>
      <c r="AB340" s="7">
        <v>1758737.6</v>
      </c>
      <c r="AC340" s="7">
        <v>0</v>
      </c>
      <c r="AD340" s="7">
        <v>0</v>
      </c>
      <c r="AE340" s="7">
        <v>0</v>
      </c>
      <c r="AF340" s="7">
        <v>0</v>
      </c>
      <c r="AG340" s="7">
        <v>0</v>
      </c>
      <c r="AH340" s="7">
        <v>0</v>
      </c>
      <c r="AI340" s="7">
        <v>0</v>
      </c>
      <c r="AJ340" s="7">
        <v>0</v>
      </c>
      <c r="AL340">
        <f t="shared" si="5"/>
        <v>329860.60000000009</v>
      </c>
    </row>
    <row r="341" spans="1:38" x14ac:dyDescent="0.25">
      <c r="A341" s="7">
        <v>4008</v>
      </c>
      <c r="B341" s="7">
        <v>7</v>
      </c>
      <c r="C341" t="s">
        <v>651</v>
      </c>
      <c r="D341" s="7">
        <v>0</v>
      </c>
      <c r="E341" s="7">
        <v>0</v>
      </c>
      <c r="F341" s="7">
        <v>962</v>
      </c>
      <c r="G341" s="7">
        <v>1047.9499999999998</v>
      </c>
      <c r="H341" s="7">
        <v>7192081</v>
      </c>
      <c r="I341" s="7">
        <v>0</v>
      </c>
      <c r="J341" s="7">
        <v>151805</v>
      </c>
      <c r="K341" s="7">
        <v>32663</v>
      </c>
      <c r="L341" s="7">
        <v>0</v>
      </c>
      <c r="M341" s="7">
        <v>33905</v>
      </c>
      <c r="N341" s="7">
        <v>0</v>
      </c>
      <c r="O341" s="7">
        <v>237449</v>
      </c>
      <c r="P341" s="7">
        <v>120364</v>
      </c>
      <c r="Q341" s="7">
        <v>13623</v>
      </c>
      <c r="R341" s="7">
        <v>1310</v>
      </c>
      <c r="S341" s="7">
        <v>0</v>
      </c>
      <c r="T341" s="7">
        <v>81740.099999999991</v>
      </c>
      <c r="U341" s="7">
        <v>0</v>
      </c>
      <c r="V341" s="7">
        <v>0</v>
      </c>
      <c r="W341" s="7">
        <v>0</v>
      </c>
      <c r="X341" s="7">
        <v>0</v>
      </c>
      <c r="Y341" s="7">
        <v>0</v>
      </c>
      <c r="Z341" s="7">
        <v>35919</v>
      </c>
      <c r="AA341" s="7">
        <v>0</v>
      </c>
      <c r="AB341" s="7">
        <v>7900859.0999999996</v>
      </c>
      <c r="AC341" s="7">
        <v>0</v>
      </c>
      <c r="AD341" s="7">
        <v>0</v>
      </c>
      <c r="AE341" s="7">
        <v>0</v>
      </c>
      <c r="AF341" s="7">
        <v>0</v>
      </c>
      <c r="AG341" s="7">
        <v>0</v>
      </c>
      <c r="AH341" s="7">
        <v>0</v>
      </c>
      <c r="AI341" s="7">
        <v>0</v>
      </c>
      <c r="AJ341" s="7">
        <v>0</v>
      </c>
      <c r="AL341">
        <f t="shared" si="5"/>
        <v>708778.09999999963</v>
      </c>
    </row>
    <row r="342" spans="1:38" x14ac:dyDescent="0.25">
      <c r="A342" s="7">
        <v>4011</v>
      </c>
      <c r="B342" s="7">
        <v>7</v>
      </c>
      <c r="C342" t="s">
        <v>652</v>
      </c>
      <c r="D342" s="7">
        <v>0</v>
      </c>
      <c r="E342" s="7">
        <v>0</v>
      </c>
      <c r="F342" s="7">
        <v>920</v>
      </c>
      <c r="G342" s="7">
        <v>956</v>
      </c>
      <c r="H342" s="7">
        <v>6561028</v>
      </c>
      <c r="I342" s="7">
        <v>0</v>
      </c>
      <c r="J342" s="7">
        <v>2013703</v>
      </c>
      <c r="K342" s="7">
        <v>49761</v>
      </c>
      <c r="L342" s="7">
        <v>0</v>
      </c>
      <c r="M342" s="7">
        <v>30930</v>
      </c>
      <c r="N342" s="7">
        <v>0</v>
      </c>
      <c r="O342" s="7">
        <v>216615</v>
      </c>
      <c r="P342" s="7">
        <v>109803</v>
      </c>
      <c r="Q342" s="7">
        <v>12428</v>
      </c>
      <c r="R342" s="7">
        <v>241113</v>
      </c>
      <c r="S342" s="7">
        <v>0</v>
      </c>
      <c r="T342" s="7">
        <v>53536</v>
      </c>
      <c r="U342" s="7">
        <v>0</v>
      </c>
      <c r="V342" s="7">
        <v>0</v>
      </c>
      <c r="W342" s="7">
        <v>0</v>
      </c>
      <c r="X342" s="7">
        <v>0</v>
      </c>
      <c r="Y342" s="7">
        <v>0</v>
      </c>
      <c r="Z342" s="7">
        <v>51964</v>
      </c>
      <c r="AA342" s="7">
        <v>0</v>
      </c>
      <c r="AB342" s="7">
        <v>9340881</v>
      </c>
      <c r="AC342" s="7">
        <v>0</v>
      </c>
      <c r="AD342" s="7">
        <v>0</v>
      </c>
      <c r="AE342" s="7">
        <v>0</v>
      </c>
      <c r="AF342" s="7">
        <v>0</v>
      </c>
      <c r="AG342" s="7">
        <v>0</v>
      </c>
      <c r="AH342" s="7">
        <v>0</v>
      </c>
      <c r="AI342" s="7">
        <v>0</v>
      </c>
      <c r="AJ342" s="7">
        <v>0</v>
      </c>
      <c r="AL342">
        <f t="shared" si="5"/>
        <v>2779853</v>
      </c>
    </row>
    <row r="343" spans="1:38" x14ac:dyDescent="0.25">
      <c r="A343" s="7">
        <v>4015</v>
      </c>
      <c r="B343" s="7">
        <v>7</v>
      </c>
      <c r="C343" t="s">
        <v>653</v>
      </c>
      <c r="D343" s="7">
        <v>0</v>
      </c>
      <c r="E343" s="7">
        <v>0</v>
      </c>
      <c r="F343" s="7">
        <v>894.6</v>
      </c>
      <c r="G343" s="7">
        <v>978.6</v>
      </c>
      <c r="H343" s="7">
        <v>6716132</v>
      </c>
      <c r="I343" s="7">
        <v>0</v>
      </c>
      <c r="J343" s="7">
        <v>2533815</v>
      </c>
      <c r="K343" s="7">
        <v>152640</v>
      </c>
      <c r="L343" s="7">
        <v>0</v>
      </c>
      <c r="M343" s="7">
        <v>31661</v>
      </c>
      <c r="N343" s="7">
        <v>0</v>
      </c>
      <c r="O343" s="7">
        <v>221735</v>
      </c>
      <c r="P343" s="7">
        <v>112399</v>
      </c>
      <c r="Q343" s="7">
        <v>12722</v>
      </c>
      <c r="R343" s="7">
        <v>36668</v>
      </c>
      <c r="S343" s="7">
        <v>0</v>
      </c>
      <c r="T343" s="7">
        <v>71437.8</v>
      </c>
      <c r="U343" s="7">
        <v>0</v>
      </c>
      <c r="V343" s="7">
        <v>0</v>
      </c>
      <c r="W343" s="7">
        <v>0</v>
      </c>
      <c r="X343" s="7">
        <v>0</v>
      </c>
      <c r="Y343" s="7">
        <v>0</v>
      </c>
      <c r="Z343" s="7">
        <v>65334</v>
      </c>
      <c r="AA343" s="7">
        <v>0</v>
      </c>
      <c r="AB343" s="7">
        <v>9954543.8000000007</v>
      </c>
      <c r="AC343" s="7">
        <v>0</v>
      </c>
      <c r="AD343" s="7">
        <v>0</v>
      </c>
      <c r="AE343" s="7">
        <v>0</v>
      </c>
      <c r="AF343" s="7">
        <v>0</v>
      </c>
      <c r="AG343" s="7">
        <v>0</v>
      </c>
      <c r="AH343" s="7">
        <v>0</v>
      </c>
      <c r="AI343" s="7">
        <v>0</v>
      </c>
      <c r="AJ343" s="7">
        <v>0</v>
      </c>
      <c r="AL343">
        <f t="shared" si="5"/>
        <v>3238411.8000000007</v>
      </c>
    </row>
    <row r="344" spans="1:38" x14ac:dyDescent="0.25">
      <c r="A344" s="7">
        <v>4016</v>
      </c>
      <c r="B344" s="7">
        <v>7</v>
      </c>
      <c r="C344" t="s">
        <v>654</v>
      </c>
      <c r="D344" s="7">
        <v>0</v>
      </c>
      <c r="E344" s="7">
        <v>0</v>
      </c>
      <c r="F344" s="7">
        <v>219</v>
      </c>
      <c r="G344" s="7">
        <v>229.60000000000002</v>
      </c>
      <c r="H344" s="7">
        <v>1575745</v>
      </c>
      <c r="I344" s="7">
        <v>0</v>
      </c>
      <c r="J344" s="7">
        <v>25602</v>
      </c>
      <c r="K344" s="7">
        <v>14120</v>
      </c>
      <c r="L344" s="7">
        <v>0</v>
      </c>
      <c r="M344" s="7">
        <v>7428</v>
      </c>
      <c r="N344" s="7">
        <v>10735</v>
      </c>
      <c r="O344" s="7">
        <v>52024</v>
      </c>
      <c r="P344" s="7">
        <v>26371</v>
      </c>
      <c r="Q344" s="7">
        <v>2985</v>
      </c>
      <c r="R344" s="7">
        <v>0</v>
      </c>
      <c r="S344" s="7">
        <v>0</v>
      </c>
      <c r="T344" s="7">
        <v>7117.6</v>
      </c>
      <c r="U344" s="7">
        <v>-84165</v>
      </c>
      <c r="V344" s="7">
        <v>0</v>
      </c>
      <c r="W344" s="7">
        <v>0</v>
      </c>
      <c r="X344" s="7">
        <v>0</v>
      </c>
      <c r="Y344" s="7">
        <v>0</v>
      </c>
      <c r="Z344" s="7">
        <v>14039</v>
      </c>
      <c r="AA344" s="7">
        <v>0</v>
      </c>
      <c r="AB344" s="7">
        <v>1652001.6</v>
      </c>
      <c r="AC344" s="7">
        <v>0</v>
      </c>
      <c r="AD344" s="7">
        <v>0</v>
      </c>
      <c r="AE344" s="7">
        <v>0</v>
      </c>
      <c r="AF344" s="7">
        <v>0</v>
      </c>
      <c r="AG344" s="7">
        <v>0</v>
      </c>
      <c r="AH344" s="7">
        <v>0</v>
      </c>
      <c r="AI344" s="7">
        <v>0</v>
      </c>
      <c r="AJ344" s="7">
        <v>0</v>
      </c>
      <c r="AL344">
        <f t="shared" si="5"/>
        <v>76256.600000000093</v>
      </c>
    </row>
    <row r="345" spans="1:38" x14ac:dyDescent="0.25">
      <c r="A345" s="7">
        <v>4017</v>
      </c>
      <c r="B345" s="7">
        <v>7</v>
      </c>
      <c r="C345" t="s">
        <v>655</v>
      </c>
      <c r="D345" s="7">
        <v>0</v>
      </c>
      <c r="E345" s="7">
        <v>0</v>
      </c>
      <c r="F345" s="7">
        <v>4921</v>
      </c>
      <c r="G345" s="7">
        <v>5529.5999999999995</v>
      </c>
      <c r="H345" s="7">
        <v>37949645</v>
      </c>
      <c r="I345" s="7">
        <v>0</v>
      </c>
      <c r="J345" s="7">
        <v>7380605</v>
      </c>
      <c r="K345" s="7">
        <v>184382</v>
      </c>
      <c r="L345" s="7">
        <v>0</v>
      </c>
      <c r="M345" s="7">
        <v>178900</v>
      </c>
      <c r="N345" s="7">
        <v>0</v>
      </c>
      <c r="O345" s="7">
        <v>1252921</v>
      </c>
      <c r="P345" s="7">
        <v>635111</v>
      </c>
      <c r="Q345" s="7">
        <v>71885</v>
      </c>
      <c r="R345" s="7">
        <v>531948</v>
      </c>
      <c r="S345" s="7">
        <v>0</v>
      </c>
      <c r="T345" s="7">
        <v>453427.19999999995</v>
      </c>
      <c r="U345" s="7">
        <v>0</v>
      </c>
      <c r="V345" s="7">
        <v>0</v>
      </c>
      <c r="W345" s="7">
        <v>0</v>
      </c>
      <c r="X345" s="7">
        <v>0</v>
      </c>
      <c r="Y345" s="7">
        <v>1173958</v>
      </c>
      <c r="Z345" s="7">
        <v>229144</v>
      </c>
      <c r="AA345" s="7">
        <v>0</v>
      </c>
      <c r="AB345" s="7">
        <v>50041926.200000003</v>
      </c>
      <c r="AC345" s="7">
        <v>0</v>
      </c>
      <c r="AD345" s="7">
        <v>0</v>
      </c>
      <c r="AE345" s="7">
        <v>0</v>
      </c>
      <c r="AF345" s="7">
        <v>0</v>
      </c>
      <c r="AG345" s="7">
        <v>0</v>
      </c>
      <c r="AH345" s="7">
        <v>0</v>
      </c>
      <c r="AI345" s="7">
        <v>0</v>
      </c>
      <c r="AJ345" s="7">
        <v>0</v>
      </c>
      <c r="AL345">
        <f t="shared" si="5"/>
        <v>12092281.200000003</v>
      </c>
    </row>
    <row r="346" spans="1:38" x14ac:dyDescent="0.25">
      <c r="A346" s="7">
        <v>4018</v>
      </c>
      <c r="B346" s="7">
        <v>7</v>
      </c>
      <c r="C346" t="s">
        <v>656</v>
      </c>
      <c r="D346" s="7">
        <v>0</v>
      </c>
      <c r="E346" s="7">
        <v>0</v>
      </c>
      <c r="F346" s="7">
        <v>456</v>
      </c>
      <c r="G346" s="7">
        <v>475</v>
      </c>
      <c r="H346" s="7">
        <v>3259925</v>
      </c>
      <c r="I346" s="7">
        <v>0</v>
      </c>
      <c r="J346" s="7">
        <v>1226486</v>
      </c>
      <c r="K346" s="7">
        <v>133560</v>
      </c>
      <c r="L346" s="7">
        <v>0</v>
      </c>
      <c r="M346" s="7">
        <v>15368</v>
      </c>
      <c r="N346" s="7">
        <v>0</v>
      </c>
      <c r="O346" s="7">
        <v>107628</v>
      </c>
      <c r="P346" s="7">
        <v>54557</v>
      </c>
      <c r="Q346" s="7">
        <v>6175</v>
      </c>
      <c r="R346" s="7">
        <v>118783</v>
      </c>
      <c r="S346" s="7">
        <v>0</v>
      </c>
      <c r="T346" s="7">
        <v>32300</v>
      </c>
      <c r="U346" s="7">
        <v>0</v>
      </c>
      <c r="V346" s="7">
        <v>0</v>
      </c>
      <c r="W346" s="7">
        <v>0</v>
      </c>
      <c r="X346" s="7">
        <v>0</v>
      </c>
      <c r="Y346" s="7">
        <v>0</v>
      </c>
      <c r="Z346" s="7">
        <v>39656</v>
      </c>
      <c r="AA346" s="7">
        <v>0</v>
      </c>
      <c r="AB346" s="7">
        <v>4994438</v>
      </c>
      <c r="AC346" s="7">
        <v>0</v>
      </c>
      <c r="AD346" s="7">
        <v>0</v>
      </c>
      <c r="AE346" s="7">
        <v>0</v>
      </c>
      <c r="AF346" s="7">
        <v>0</v>
      </c>
      <c r="AG346" s="7">
        <v>0</v>
      </c>
      <c r="AH346" s="7">
        <v>0</v>
      </c>
      <c r="AI346" s="7">
        <v>0</v>
      </c>
      <c r="AJ346" s="7">
        <v>0</v>
      </c>
      <c r="AL346">
        <f t="shared" si="5"/>
        <v>1734513</v>
      </c>
    </row>
    <row r="347" spans="1:38" x14ac:dyDescent="0.25">
      <c r="A347" s="7">
        <v>4020</v>
      </c>
      <c r="B347" s="7">
        <v>7</v>
      </c>
      <c r="C347" t="s">
        <v>657</v>
      </c>
      <c r="D347" s="7">
        <v>0</v>
      </c>
      <c r="E347" s="7">
        <v>0</v>
      </c>
      <c r="F347" s="7">
        <v>932</v>
      </c>
      <c r="G347" s="7">
        <v>969.6</v>
      </c>
      <c r="H347" s="7">
        <v>6654365</v>
      </c>
      <c r="I347" s="7">
        <v>0</v>
      </c>
      <c r="J347" s="7">
        <v>911612</v>
      </c>
      <c r="K347" s="7">
        <v>14089</v>
      </c>
      <c r="L347" s="7">
        <v>0</v>
      </c>
      <c r="M347" s="7">
        <v>31370</v>
      </c>
      <c r="N347" s="7">
        <v>93309</v>
      </c>
      <c r="O347" s="7">
        <v>219696</v>
      </c>
      <c r="P347" s="7">
        <v>111365</v>
      </c>
      <c r="Q347" s="7">
        <v>12605</v>
      </c>
      <c r="R347" s="7">
        <v>18723</v>
      </c>
      <c r="S347" s="7">
        <v>0</v>
      </c>
      <c r="T347" s="7">
        <v>37814.400000000001</v>
      </c>
      <c r="U347" s="7">
        <v>0</v>
      </c>
      <c r="V347" s="7">
        <v>0</v>
      </c>
      <c r="W347" s="7">
        <v>0</v>
      </c>
      <c r="X347" s="7">
        <v>0</v>
      </c>
      <c r="Y347" s="7">
        <v>0</v>
      </c>
      <c r="Z347" s="7">
        <v>83993</v>
      </c>
      <c r="AA347" s="7">
        <v>0</v>
      </c>
      <c r="AB347" s="7">
        <v>8188941.4000000004</v>
      </c>
      <c r="AC347" s="7">
        <v>0</v>
      </c>
      <c r="AD347" s="7">
        <v>0</v>
      </c>
      <c r="AE347" s="7">
        <v>0</v>
      </c>
      <c r="AF347" s="7">
        <v>0</v>
      </c>
      <c r="AG347" s="7">
        <v>0</v>
      </c>
      <c r="AH347" s="7">
        <v>0</v>
      </c>
      <c r="AI347" s="7">
        <v>0</v>
      </c>
      <c r="AJ347" s="7">
        <v>0</v>
      </c>
      <c r="AL347">
        <f t="shared" si="5"/>
        <v>1534576.4000000004</v>
      </c>
    </row>
    <row r="348" spans="1:38" x14ac:dyDescent="0.25">
      <c r="A348" s="7">
        <v>4025</v>
      </c>
      <c r="B348" s="7">
        <v>7</v>
      </c>
      <c r="C348" t="s">
        <v>658</v>
      </c>
      <c r="D348" s="7">
        <v>0</v>
      </c>
      <c r="E348" s="7">
        <v>0</v>
      </c>
      <c r="F348" s="7">
        <v>160</v>
      </c>
      <c r="G348" s="7">
        <v>184.2</v>
      </c>
      <c r="H348" s="7">
        <v>1264165</v>
      </c>
      <c r="I348" s="7">
        <v>2674</v>
      </c>
      <c r="J348" s="7">
        <v>146323</v>
      </c>
      <c r="K348" s="7">
        <v>14094</v>
      </c>
      <c r="L348" s="7">
        <v>0</v>
      </c>
      <c r="M348" s="7">
        <v>5959</v>
      </c>
      <c r="N348" s="7">
        <v>0</v>
      </c>
      <c r="O348" s="7">
        <v>41737</v>
      </c>
      <c r="P348" s="7">
        <v>21157</v>
      </c>
      <c r="Q348" s="7">
        <v>2395</v>
      </c>
      <c r="R348" s="7">
        <v>1733</v>
      </c>
      <c r="S348" s="7">
        <v>0</v>
      </c>
      <c r="T348" s="7">
        <v>8841.5999999999985</v>
      </c>
      <c r="U348" s="7">
        <v>0</v>
      </c>
      <c r="V348" s="7">
        <v>0</v>
      </c>
      <c r="W348" s="7">
        <v>0</v>
      </c>
      <c r="X348" s="7">
        <v>0</v>
      </c>
      <c r="Y348" s="7">
        <v>152991</v>
      </c>
      <c r="Z348" s="7">
        <v>20058</v>
      </c>
      <c r="AA348" s="7">
        <v>0</v>
      </c>
      <c r="AB348" s="7">
        <v>1682127.6</v>
      </c>
      <c r="AC348" s="7">
        <v>0</v>
      </c>
      <c r="AD348" s="7">
        <v>0</v>
      </c>
      <c r="AE348" s="7">
        <v>0</v>
      </c>
      <c r="AF348" s="7">
        <v>0</v>
      </c>
      <c r="AG348" s="7">
        <v>0</v>
      </c>
      <c r="AH348" s="7">
        <v>0</v>
      </c>
      <c r="AI348" s="7">
        <v>0</v>
      </c>
      <c r="AJ348" s="7">
        <v>0</v>
      </c>
      <c r="AL348">
        <f t="shared" si="5"/>
        <v>417962.60000000009</v>
      </c>
    </row>
    <row r="349" spans="1:38" x14ac:dyDescent="0.25">
      <c r="A349" s="7">
        <v>4026</v>
      </c>
      <c r="B349" s="7">
        <v>7</v>
      </c>
      <c r="C349" t="s">
        <v>659</v>
      </c>
      <c r="D349" s="7">
        <v>0</v>
      </c>
      <c r="E349" s="7">
        <v>0</v>
      </c>
      <c r="F349" s="7">
        <v>58</v>
      </c>
      <c r="G349" s="7">
        <v>65.8</v>
      </c>
      <c r="H349" s="7">
        <v>451585</v>
      </c>
      <c r="I349" s="7">
        <v>0</v>
      </c>
      <c r="J349" s="7">
        <v>160961</v>
      </c>
      <c r="K349" s="7">
        <v>15429</v>
      </c>
      <c r="L349" s="7">
        <v>0</v>
      </c>
      <c r="M349" s="7">
        <v>2129</v>
      </c>
      <c r="N349" s="7">
        <v>20971</v>
      </c>
      <c r="O349" s="7">
        <v>14909</v>
      </c>
      <c r="P349" s="7">
        <v>7558</v>
      </c>
      <c r="Q349" s="7">
        <v>855</v>
      </c>
      <c r="R349" s="7">
        <v>0</v>
      </c>
      <c r="S349" s="7">
        <v>0</v>
      </c>
      <c r="T349" s="7">
        <v>15989.4</v>
      </c>
      <c r="U349" s="7">
        <v>0</v>
      </c>
      <c r="V349" s="7">
        <v>0</v>
      </c>
      <c r="W349" s="7">
        <v>0</v>
      </c>
      <c r="X349" s="7">
        <v>0</v>
      </c>
      <c r="Y349" s="7">
        <v>0</v>
      </c>
      <c r="Z349" s="7">
        <v>3638</v>
      </c>
      <c r="AA349" s="7">
        <v>0</v>
      </c>
      <c r="AB349" s="7">
        <v>694024.4</v>
      </c>
      <c r="AC349" s="7">
        <v>0</v>
      </c>
      <c r="AD349" s="7">
        <v>0</v>
      </c>
      <c r="AE349" s="7">
        <v>0</v>
      </c>
      <c r="AF349" s="7">
        <v>0</v>
      </c>
      <c r="AG349" s="7">
        <v>0</v>
      </c>
      <c r="AH349" s="7">
        <v>0</v>
      </c>
      <c r="AI349" s="7">
        <v>0</v>
      </c>
      <c r="AJ349" s="7">
        <v>0</v>
      </c>
      <c r="AL349">
        <f t="shared" si="5"/>
        <v>242439.40000000002</v>
      </c>
    </row>
    <row r="350" spans="1:38" x14ac:dyDescent="0.25">
      <c r="A350" s="7">
        <v>4027</v>
      </c>
      <c r="B350" s="7">
        <v>7</v>
      </c>
      <c r="C350" t="s">
        <v>660</v>
      </c>
      <c r="D350" s="7">
        <v>0</v>
      </c>
      <c r="E350" s="7">
        <v>0</v>
      </c>
      <c r="F350" s="7">
        <v>1105</v>
      </c>
      <c r="G350" s="7">
        <v>1204</v>
      </c>
      <c r="H350" s="7">
        <v>8263052</v>
      </c>
      <c r="I350" s="7">
        <v>0</v>
      </c>
      <c r="J350" s="7">
        <v>3665002</v>
      </c>
      <c r="K350" s="7">
        <v>286200</v>
      </c>
      <c r="L350" s="7">
        <v>0</v>
      </c>
      <c r="M350" s="7">
        <v>38953</v>
      </c>
      <c r="N350" s="7">
        <v>0</v>
      </c>
      <c r="O350" s="7">
        <v>272808</v>
      </c>
      <c r="P350" s="7">
        <v>138287</v>
      </c>
      <c r="Q350" s="7">
        <v>15652</v>
      </c>
      <c r="R350" s="7">
        <v>310475</v>
      </c>
      <c r="S350" s="7">
        <v>0</v>
      </c>
      <c r="T350" s="7">
        <v>60200</v>
      </c>
      <c r="U350" s="7">
        <v>0</v>
      </c>
      <c r="V350" s="7">
        <v>0</v>
      </c>
      <c r="W350" s="7">
        <v>0</v>
      </c>
      <c r="X350" s="7">
        <v>0</v>
      </c>
      <c r="Y350" s="7">
        <v>0</v>
      </c>
      <c r="Z350" s="7">
        <v>62853</v>
      </c>
      <c r="AA350" s="7">
        <v>0</v>
      </c>
      <c r="AB350" s="7">
        <v>13113482</v>
      </c>
      <c r="AC350" s="7">
        <v>0</v>
      </c>
      <c r="AD350" s="7">
        <v>0</v>
      </c>
      <c r="AE350" s="7">
        <v>0</v>
      </c>
      <c r="AF350" s="7">
        <v>0</v>
      </c>
      <c r="AG350" s="7">
        <v>0</v>
      </c>
      <c r="AH350" s="7">
        <v>0</v>
      </c>
      <c r="AI350" s="7">
        <v>0</v>
      </c>
      <c r="AJ350" s="7">
        <v>0</v>
      </c>
      <c r="AL350">
        <f t="shared" si="5"/>
        <v>4850430</v>
      </c>
    </row>
    <row r="351" spans="1:38" x14ac:dyDescent="0.25">
      <c r="A351" s="7">
        <v>4029</v>
      </c>
      <c r="B351" s="7">
        <v>7</v>
      </c>
      <c r="C351" t="s">
        <v>661</v>
      </c>
      <c r="D351" s="7">
        <v>0</v>
      </c>
      <c r="E351" s="7">
        <v>0</v>
      </c>
      <c r="F351" s="7">
        <v>694.4</v>
      </c>
      <c r="G351" s="7">
        <v>752.4</v>
      </c>
      <c r="H351" s="7">
        <v>5163721</v>
      </c>
      <c r="I351" s="7">
        <v>0</v>
      </c>
      <c r="J351" s="7">
        <v>1671660</v>
      </c>
      <c r="K351" s="7">
        <v>200340</v>
      </c>
      <c r="L351" s="7">
        <v>0</v>
      </c>
      <c r="M351" s="7">
        <v>24343</v>
      </c>
      <c r="N351" s="7">
        <v>0</v>
      </c>
      <c r="O351" s="7">
        <v>170482</v>
      </c>
      <c r="P351" s="7">
        <v>86418</v>
      </c>
      <c r="Q351" s="7">
        <v>9781</v>
      </c>
      <c r="R351" s="7">
        <v>0</v>
      </c>
      <c r="S351" s="7">
        <v>0</v>
      </c>
      <c r="T351" s="7">
        <v>54925.2</v>
      </c>
      <c r="U351" s="7">
        <v>0</v>
      </c>
      <c r="V351" s="7">
        <v>0</v>
      </c>
      <c r="W351" s="7">
        <v>0</v>
      </c>
      <c r="X351" s="7">
        <v>0</v>
      </c>
      <c r="Y351" s="7">
        <v>0</v>
      </c>
      <c r="Z351" s="7">
        <v>53946</v>
      </c>
      <c r="AA351" s="7">
        <v>0</v>
      </c>
      <c r="AB351" s="7">
        <v>7435616.2000000002</v>
      </c>
      <c r="AC351" s="7">
        <v>0</v>
      </c>
      <c r="AD351" s="7">
        <v>0</v>
      </c>
      <c r="AE351" s="7">
        <v>0</v>
      </c>
      <c r="AF351" s="7">
        <v>0</v>
      </c>
      <c r="AG351" s="7">
        <v>0</v>
      </c>
      <c r="AH351" s="7">
        <v>0</v>
      </c>
      <c r="AI351" s="7">
        <v>0</v>
      </c>
      <c r="AJ351" s="7">
        <v>0</v>
      </c>
      <c r="AL351">
        <f t="shared" si="5"/>
        <v>2271895.2000000002</v>
      </c>
    </row>
    <row r="352" spans="1:38" x14ac:dyDescent="0.25">
      <c r="A352" s="7">
        <v>4031</v>
      </c>
      <c r="B352" s="7">
        <v>7</v>
      </c>
      <c r="C352" t="s">
        <v>662</v>
      </c>
      <c r="D352" s="7">
        <v>0</v>
      </c>
      <c r="E352" s="7">
        <v>0</v>
      </c>
      <c r="F352" s="7">
        <v>65</v>
      </c>
      <c r="G352" s="7">
        <v>78</v>
      </c>
      <c r="H352" s="7">
        <v>535314</v>
      </c>
      <c r="I352" s="7">
        <v>0</v>
      </c>
      <c r="J352" s="7">
        <v>151805</v>
      </c>
      <c r="K352" s="7">
        <v>0</v>
      </c>
      <c r="L352" s="7">
        <v>0</v>
      </c>
      <c r="M352" s="7">
        <v>2524</v>
      </c>
      <c r="N352" s="7">
        <v>0</v>
      </c>
      <c r="O352" s="7">
        <v>17674</v>
      </c>
      <c r="P352" s="7">
        <v>8959</v>
      </c>
      <c r="Q352" s="7">
        <v>1014</v>
      </c>
      <c r="R352" s="7">
        <v>0</v>
      </c>
      <c r="S352" s="7">
        <v>0</v>
      </c>
      <c r="T352" s="7">
        <v>4836</v>
      </c>
      <c r="U352" s="7">
        <v>0</v>
      </c>
      <c r="V352" s="7">
        <v>0</v>
      </c>
      <c r="W352" s="7">
        <v>0</v>
      </c>
      <c r="X352" s="7">
        <v>0</v>
      </c>
      <c r="Y352" s="7">
        <v>0</v>
      </c>
      <c r="Z352" s="7">
        <v>4895</v>
      </c>
      <c r="AA352" s="7">
        <v>0</v>
      </c>
      <c r="AB352" s="7">
        <v>727021</v>
      </c>
      <c r="AC352" s="7">
        <v>0</v>
      </c>
      <c r="AD352" s="7">
        <v>0</v>
      </c>
      <c r="AE352" s="7">
        <v>0</v>
      </c>
      <c r="AF352" s="7">
        <v>0</v>
      </c>
      <c r="AG352" s="7">
        <v>0</v>
      </c>
      <c r="AH352" s="7">
        <v>0</v>
      </c>
      <c r="AI352" s="7">
        <v>0</v>
      </c>
      <c r="AJ352" s="7">
        <v>0</v>
      </c>
      <c r="AL352">
        <f t="shared" si="5"/>
        <v>191707</v>
      </c>
    </row>
    <row r="353" spans="1:38" x14ac:dyDescent="0.25">
      <c r="A353" s="7">
        <v>4035</v>
      </c>
      <c r="B353" s="7">
        <v>7</v>
      </c>
      <c r="C353" t="s">
        <v>663</v>
      </c>
      <c r="D353" s="7">
        <v>0</v>
      </c>
      <c r="E353" s="7">
        <v>0</v>
      </c>
      <c r="F353" s="7">
        <v>330</v>
      </c>
      <c r="G353" s="7">
        <v>330</v>
      </c>
      <c r="H353" s="7">
        <v>2264790</v>
      </c>
      <c r="I353" s="7">
        <v>0</v>
      </c>
      <c r="J353" s="7">
        <v>533124</v>
      </c>
      <c r="K353" s="7">
        <v>38160</v>
      </c>
      <c r="L353" s="7">
        <v>0</v>
      </c>
      <c r="M353" s="7">
        <v>10677</v>
      </c>
      <c r="N353" s="7">
        <v>0</v>
      </c>
      <c r="O353" s="7">
        <v>74773</v>
      </c>
      <c r="P353" s="7">
        <v>37903</v>
      </c>
      <c r="Q353" s="7">
        <v>4290</v>
      </c>
      <c r="R353" s="7">
        <v>109375</v>
      </c>
      <c r="S353" s="7">
        <v>0</v>
      </c>
      <c r="T353" s="7">
        <v>24750</v>
      </c>
      <c r="U353" s="7">
        <v>0</v>
      </c>
      <c r="V353" s="7">
        <v>0</v>
      </c>
      <c r="W353" s="7">
        <v>0</v>
      </c>
      <c r="X353" s="7">
        <v>0</v>
      </c>
      <c r="Y353" s="7">
        <v>0</v>
      </c>
      <c r="Z353" s="7">
        <v>21871</v>
      </c>
      <c r="AA353" s="7">
        <v>0</v>
      </c>
      <c r="AB353" s="7">
        <v>3119713</v>
      </c>
      <c r="AC353" s="7">
        <v>0</v>
      </c>
      <c r="AD353" s="7">
        <v>0</v>
      </c>
      <c r="AE353" s="7">
        <v>0</v>
      </c>
      <c r="AF353" s="7">
        <v>0</v>
      </c>
      <c r="AG353" s="7">
        <v>0</v>
      </c>
      <c r="AH353" s="7">
        <v>0</v>
      </c>
      <c r="AI353" s="7">
        <v>0</v>
      </c>
      <c r="AJ353" s="7">
        <v>0</v>
      </c>
      <c r="AL353">
        <f t="shared" si="5"/>
        <v>854923</v>
      </c>
    </row>
    <row r="354" spans="1:38" x14ac:dyDescent="0.25">
      <c r="A354" s="7">
        <v>4036</v>
      </c>
      <c r="B354" s="7">
        <v>7</v>
      </c>
      <c r="C354" t="s">
        <v>664</v>
      </c>
      <c r="D354" s="7">
        <v>0</v>
      </c>
      <c r="E354" s="7">
        <v>0</v>
      </c>
      <c r="F354" s="7">
        <v>92</v>
      </c>
      <c r="G354" s="7">
        <v>110.39999999999999</v>
      </c>
      <c r="H354" s="7">
        <v>757675</v>
      </c>
      <c r="I354" s="7">
        <v>0</v>
      </c>
      <c r="J354" s="7">
        <v>272887</v>
      </c>
      <c r="K354" s="7">
        <v>0</v>
      </c>
      <c r="L354" s="7">
        <v>0</v>
      </c>
      <c r="M354" s="7">
        <v>3572</v>
      </c>
      <c r="N354" s="7">
        <v>0</v>
      </c>
      <c r="O354" s="7">
        <v>25015</v>
      </c>
      <c r="P354" s="7">
        <v>12680</v>
      </c>
      <c r="Q354" s="7">
        <v>1435</v>
      </c>
      <c r="R354" s="7">
        <v>0</v>
      </c>
      <c r="S354" s="7">
        <v>0</v>
      </c>
      <c r="T354" s="7">
        <v>8500.7999999999993</v>
      </c>
      <c r="U354" s="7">
        <v>0</v>
      </c>
      <c r="V354" s="7">
        <v>0</v>
      </c>
      <c r="W354" s="7">
        <v>0</v>
      </c>
      <c r="X354" s="7">
        <v>0</v>
      </c>
      <c r="Y354" s="7">
        <v>0</v>
      </c>
      <c r="Z354" s="7">
        <v>10291</v>
      </c>
      <c r="AA354" s="7">
        <v>0</v>
      </c>
      <c r="AB354" s="7">
        <v>1092055.8</v>
      </c>
      <c r="AC354" s="7">
        <v>0</v>
      </c>
      <c r="AD354" s="7">
        <v>0</v>
      </c>
      <c r="AE354" s="7">
        <v>0</v>
      </c>
      <c r="AF354" s="7">
        <v>0</v>
      </c>
      <c r="AG354" s="7">
        <v>0</v>
      </c>
      <c r="AH354" s="7">
        <v>0</v>
      </c>
      <c r="AI354" s="7">
        <v>0</v>
      </c>
      <c r="AJ354" s="7">
        <v>0</v>
      </c>
      <c r="AL354">
        <f t="shared" si="5"/>
        <v>334380.80000000005</v>
      </c>
    </row>
    <row r="355" spans="1:38" x14ac:dyDescent="0.25">
      <c r="A355" s="7">
        <v>4038</v>
      </c>
      <c r="B355" s="7">
        <v>7</v>
      </c>
      <c r="C355" t="s">
        <v>665</v>
      </c>
      <c r="D355" s="7">
        <v>0</v>
      </c>
      <c r="E355" s="7">
        <v>0</v>
      </c>
      <c r="F355" s="7">
        <v>336</v>
      </c>
      <c r="G355" s="7">
        <v>354</v>
      </c>
      <c r="H355" s="7">
        <v>2429502</v>
      </c>
      <c r="I355" s="7">
        <v>0</v>
      </c>
      <c r="J355" s="7">
        <v>912636</v>
      </c>
      <c r="K355" s="7">
        <v>47700</v>
      </c>
      <c r="L355" s="7">
        <v>0</v>
      </c>
      <c r="M355" s="7">
        <v>11453</v>
      </c>
      <c r="N355" s="7">
        <v>0</v>
      </c>
      <c r="O355" s="7">
        <v>80211</v>
      </c>
      <c r="P355" s="7">
        <v>40659</v>
      </c>
      <c r="Q355" s="7">
        <v>4602</v>
      </c>
      <c r="R355" s="7">
        <v>27669</v>
      </c>
      <c r="S355" s="7">
        <v>0</v>
      </c>
      <c r="T355" s="7">
        <v>4956</v>
      </c>
      <c r="U355" s="7">
        <v>0</v>
      </c>
      <c r="V355" s="7">
        <v>0</v>
      </c>
      <c r="W355" s="7">
        <v>0</v>
      </c>
      <c r="X355" s="7">
        <v>0</v>
      </c>
      <c r="Y355" s="7">
        <v>0</v>
      </c>
      <c r="Z355" s="7">
        <v>27369</v>
      </c>
      <c r="AA355" s="7">
        <v>0</v>
      </c>
      <c r="AB355" s="7">
        <v>3586757</v>
      </c>
      <c r="AC355" s="7">
        <v>0</v>
      </c>
      <c r="AD355" s="7">
        <v>0</v>
      </c>
      <c r="AE355" s="7">
        <v>0</v>
      </c>
      <c r="AF355" s="7">
        <v>0</v>
      </c>
      <c r="AG355" s="7">
        <v>0</v>
      </c>
      <c r="AH355" s="7">
        <v>0</v>
      </c>
      <c r="AI355" s="7">
        <v>0</v>
      </c>
      <c r="AJ355" s="7">
        <v>0</v>
      </c>
      <c r="AL355">
        <f t="shared" si="5"/>
        <v>1157255</v>
      </c>
    </row>
    <row r="356" spans="1:38" x14ac:dyDescent="0.25">
      <c r="A356" s="7">
        <v>4039</v>
      </c>
      <c r="B356" s="7">
        <v>7</v>
      </c>
      <c r="C356" t="s">
        <v>666</v>
      </c>
      <c r="D356" s="7">
        <v>0</v>
      </c>
      <c r="E356" s="7">
        <v>0</v>
      </c>
      <c r="F356" s="7">
        <v>225</v>
      </c>
      <c r="G356" s="7">
        <v>270</v>
      </c>
      <c r="H356" s="7">
        <v>1853010</v>
      </c>
      <c r="I356" s="7">
        <v>0</v>
      </c>
      <c r="J356" s="7">
        <v>742759</v>
      </c>
      <c r="K356" s="7">
        <v>0</v>
      </c>
      <c r="L356" s="7">
        <v>0</v>
      </c>
      <c r="M356" s="7">
        <v>8735</v>
      </c>
      <c r="N356" s="7">
        <v>0</v>
      </c>
      <c r="O356" s="7">
        <v>61178</v>
      </c>
      <c r="P356" s="7">
        <v>31011</v>
      </c>
      <c r="Q356" s="7">
        <v>3510</v>
      </c>
      <c r="R356" s="7">
        <v>23849</v>
      </c>
      <c r="S356" s="7">
        <v>0</v>
      </c>
      <c r="T356" s="7">
        <v>15120</v>
      </c>
      <c r="U356" s="7">
        <v>0</v>
      </c>
      <c r="V356" s="7">
        <v>0</v>
      </c>
      <c r="W356" s="7">
        <v>0</v>
      </c>
      <c r="X356" s="7">
        <v>0</v>
      </c>
      <c r="Y356" s="7">
        <v>0</v>
      </c>
      <c r="Z356" s="7">
        <v>9636</v>
      </c>
      <c r="AA356" s="7">
        <v>0</v>
      </c>
      <c r="AB356" s="7">
        <v>2748808</v>
      </c>
      <c r="AC356" s="7">
        <v>0</v>
      </c>
      <c r="AD356" s="7">
        <v>0</v>
      </c>
      <c r="AE356" s="7">
        <v>0</v>
      </c>
      <c r="AF356" s="7">
        <v>0</v>
      </c>
      <c r="AG356" s="7">
        <v>0</v>
      </c>
      <c r="AH356" s="7">
        <v>0</v>
      </c>
      <c r="AI356" s="7">
        <v>0</v>
      </c>
      <c r="AJ356" s="7">
        <v>0</v>
      </c>
      <c r="AL356">
        <f t="shared" si="5"/>
        <v>895798</v>
      </c>
    </row>
    <row r="357" spans="1:38" x14ac:dyDescent="0.25">
      <c r="A357" s="7">
        <v>4043</v>
      </c>
      <c r="B357" s="7">
        <v>7</v>
      </c>
      <c r="C357" t="s">
        <v>667</v>
      </c>
      <c r="D357" s="7">
        <v>0</v>
      </c>
      <c r="E357" s="7">
        <v>0</v>
      </c>
      <c r="F357" s="7">
        <v>545</v>
      </c>
      <c r="G357" s="7">
        <v>636.40000000000009</v>
      </c>
      <c r="H357" s="7">
        <v>4367613</v>
      </c>
      <c r="I357" s="7">
        <v>0</v>
      </c>
      <c r="J357" s="7">
        <v>18554</v>
      </c>
      <c r="K357" s="7">
        <v>14084</v>
      </c>
      <c r="L357" s="7">
        <v>0</v>
      </c>
      <c r="M357" s="7">
        <v>20590</v>
      </c>
      <c r="N357" s="7">
        <v>0</v>
      </c>
      <c r="O357" s="7">
        <v>144198</v>
      </c>
      <c r="P357" s="7">
        <v>73095</v>
      </c>
      <c r="Q357" s="7">
        <v>8273</v>
      </c>
      <c r="R357" s="7">
        <v>426</v>
      </c>
      <c r="S357" s="7">
        <v>0</v>
      </c>
      <c r="T357" s="7">
        <v>42638.8</v>
      </c>
      <c r="U357" s="7">
        <v>-203531</v>
      </c>
      <c r="V357" s="7">
        <v>0</v>
      </c>
      <c r="W357" s="7">
        <v>0</v>
      </c>
      <c r="X357" s="7">
        <v>0</v>
      </c>
      <c r="Y357" s="7">
        <v>0</v>
      </c>
      <c r="Z357" s="7">
        <v>29371</v>
      </c>
      <c r="AA357" s="7">
        <v>0</v>
      </c>
      <c r="AB357" s="7">
        <v>4515311.8</v>
      </c>
      <c r="AC357" s="7">
        <v>0</v>
      </c>
      <c r="AD357" s="7">
        <v>0</v>
      </c>
      <c r="AE357" s="7">
        <v>0</v>
      </c>
      <c r="AF357" s="7">
        <v>0</v>
      </c>
      <c r="AG357" s="7">
        <v>0</v>
      </c>
      <c r="AH357" s="7">
        <v>0</v>
      </c>
      <c r="AI357" s="7">
        <v>0</v>
      </c>
      <c r="AJ357" s="7">
        <v>0</v>
      </c>
      <c r="AL357">
        <f t="shared" si="5"/>
        <v>147698.79999999981</v>
      </c>
    </row>
    <row r="358" spans="1:38" x14ac:dyDescent="0.25">
      <c r="A358" s="7">
        <v>4049</v>
      </c>
      <c r="B358" s="7">
        <v>7</v>
      </c>
      <c r="C358" t="s">
        <v>668</v>
      </c>
      <c r="D358" s="7">
        <v>0</v>
      </c>
      <c r="E358" s="7">
        <v>0</v>
      </c>
      <c r="F358" s="7">
        <v>125</v>
      </c>
      <c r="G358" s="7">
        <v>150</v>
      </c>
      <c r="H358" s="7">
        <v>1029450</v>
      </c>
      <c r="I358" s="7">
        <v>0</v>
      </c>
      <c r="J358" s="7">
        <v>109637</v>
      </c>
      <c r="K358" s="7">
        <v>14150</v>
      </c>
      <c r="L358" s="7">
        <v>0</v>
      </c>
      <c r="M358" s="7">
        <v>4853</v>
      </c>
      <c r="N358" s="7">
        <v>0</v>
      </c>
      <c r="O358" s="7">
        <v>33988</v>
      </c>
      <c r="P358" s="7">
        <v>17228</v>
      </c>
      <c r="Q358" s="7">
        <v>1950</v>
      </c>
      <c r="R358" s="7">
        <v>0</v>
      </c>
      <c r="S358" s="7">
        <v>0</v>
      </c>
      <c r="T358" s="7">
        <v>11400</v>
      </c>
      <c r="U358" s="7">
        <v>0</v>
      </c>
      <c r="V358" s="7">
        <v>0</v>
      </c>
      <c r="W358" s="7">
        <v>0</v>
      </c>
      <c r="X358" s="7">
        <v>0</v>
      </c>
      <c r="Y358" s="7">
        <v>71498</v>
      </c>
      <c r="Z358" s="7">
        <v>14165</v>
      </c>
      <c r="AA358" s="7">
        <v>0</v>
      </c>
      <c r="AB358" s="7">
        <v>1308319</v>
      </c>
      <c r="AC358" s="7">
        <v>0</v>
      </c>
      <c r="AD358" s="7">
        <v>0</v>
      </c>
      <c r="AE358" s="7">
        <v>0</v>
      </c>
      <c r="AF358" s="7">
        <v>0</v>
      </c>
      <c r="AG358" s="7">
        <v>0</v>
      </c>
      <c r="AH358" s="7">
        <v>0</v>
      </c>
      <c r="AI358" s="7">
        <v>0</v>
      </c>
      <c r="AJ358" s="7">
        <v>0</v>
      </c>
      <c r="AL358">
        <f t="shared" si="5"/>
        <v>278869</v>
      </c>
    </row>
    <row r="359" spans="1:38" x14ac:dyDescent="0.25">
      <c r="A359" s="7">
        <v>4050</v>
      </c>
      <c r="B359" s="7">
        <v>7</v>
      </c>
      <c r="C359" t="s">
        <v>669</v>
      </c>
      <c r="D359" s="7">
        <v>0</v>
      </c>
      <c r="E359" s="7">
        <v>0</v>
      </c>
      <c r="F359" s="7">
        <v>0</v>
      </c>
      <c r="G359" s="7">
        <v>0</v>
      </c>
      <c r="H359" s="7">
        <v>0</v>
      </c>
      <c r="I359" s="7">
        <v>0</v>
      </c>
      <c r="J359" s="7">
        <v>0</v>
      </c>
      <c r="K359" s="7">
        <v>0</v>
      </c>
      <c r="L359" s="7">
        <v>0</v>
      </c>
      <c r="M359" s="7">
        <v>0</v>
      </c>
      <c r="N359" s="7">
        <v>0</v>
      </c>
      <c r="O359" s="7">
        <v>0</v>
      </c>
      <c r="P359" s="7">
        <v>0</v>
      </c>
      <c r="Q359" s="7">
        <v>0</v>
      </c>
      <c r="R359" s="7">
        <v>0</v>
      </c>
      <c r="S359" s="7">
        <v>0</v>
      </c>
      <c r="T359" s="7">
        <v>0</v>
      </c>
      <c r="U359" s="7">
        <v>0</v>
      </c>
      <c r="V359" s="7">
        <v>0</v>
      </c>
      <c r="W359" s="7">
        <v>0</v>
      </c>
      <c r="X359" s="7">
        <v>0</v>
      </c>
      <c r="Y359" s="7">
        <v>0</v>
      </c>
      <c r="Z359" s="7">
        <v>0</v>
      </c>
      <c r="AA359" s="7">
        <v>0</v>
      </c>
      <c r="AB359" s="7">
        <v>0</v>
      </c>
      <c r="AC359" s="7">
        <v>0</v>
      </c>
      <c r="AD359" s="7">
        <v>0</v>
      </c>
      <c r="AE359" s="7">
        <v>0</v>
      </c>
      <c r="AF359" s="7">
        <v>0</v>
      </c>
      <c r="AG359" s="7">
        <v>0</v>
      </c>
      <c r="AH359" s="7">
        <v>0</v>
      </c>
      <c r="AI359" s="7">
        <v>0</v>
      </c>
      <c r="AJ359" s="7">
        <v>0</v>
      </c>
      <c r="AL359">
        <f t="shared" si="5"/>
        <v>0</v>
      </c>
    </row>
    <row r="360" spans="1:38" x14ac:dyDescent="0.25">
      <c r="A360" s="7">
        <v>4053</v>
      </c>
      <c r="B360" s="7">
        <v>7</v>
      </c>
      <c r="C360" t="s">
        <v>670</v>
      </c>
      <c r="D360" s="7">
        <v>0</v>
      </c>
      <c r="E360" s="7">
        <v>0</v>
      </c>
      <c r="F360" s="7">
        <v>675</v>
      </c>
      <c r="G360" s="7">
        <v>732</v>
      </c>
      <c r="H360" s="7">
        <v>5023716</v>
      </c>
      <c r="I360" s="7">
        <v>0</v>
      </c>
      <c r="J360" s="7">
        <v>278369</v>
      </c>
      <c r="K360" s="7">
        <v>14093</v>
      </c>
      <c r="L360" s="7">
        <v>0</v>
      </c>
      <c r="M360" s="7">
        <v>23683</v>
      </c>
      <c r="N360" s="7">
        <v>69559</v>
      </c>
      <c r="O360" s="7">
        <v>165860</v>
      </c>
      <c r="P360" s="7">
        <v>84075</v>
      </c>
      <c r="Q360" s="7">
        <v>9516</v>
      </c>
      <c r="R360" s="7">
        <v>2950</v>
      </c>
      <c r="S360" s="7">
        <v>0</v>
      </c>
      <c r="T360" s="7">
        <v>19764</v>
      </c>
      <c r="U360" s="7">
        <v>-303664</v>
      </c>
      <c r="V360" s="7">
        <v>0</v>
      </c>
      <c r="W360" s="7">
        <v>0</v>
      </c>
      <c r="X360" s="7">
        <v>0</v>
      </c>
      <c r="Y360" s="7">
        <v>0</v>
      </c>
      <c r="Z360" s="7">
        <v>47117</v>
      </c>
      <c r="AA360" s="7">
        <v>0</v>
      </c>
      <c r="AB360" s="7">
        <v>5435038</v>
      </c>
      <c r="AC360" s="7">
        <v>0</v>
      </c>
      <c r="AD360" s="7">
        <v>0</v>
      </c>
      <c r="AE360" s="7">
        <v>0</v>
      </c>
      <c r="AF360" s="7">
        <v>0</v>
      </c>
      <c r="AG360" s="7">
        <v>0</v>
      </c>
      <c r="AH360" s="7">
        <v>0</v>
      </c>
      <c r="AI360" s="7">
        <v>0</v>
      </c>
      <c r="AJ360" s="7">
        <v>0</v>
      </c>
      <c r="AL360">
        <f t="shared" si="5"/>
        <v>411322</v>
      </c>
    </row>
    <row r="361" spans="1:38" x14ac:dyDescent="0.25">
      <c r="A361" s="7">
        <v>4054</v>
      </c>
      <c r="B361" s="7">
        <v>7</v>
      </c>
      <c r="C361" t="s">
        <v>2161</v>
      </c>
      <c r="D361" s="7">
        <v>0</v>
      </c>
      <c r="E361" s="7">
        <v>0</v>
      </c>
      <c r="F361" s="7">
        <v>99</v>
      </c>
      <c r="G361" s="7">
        <v>109</v>
      </c>
      <c r="H361" s="7">
        <v>748067</v>
      </c>
      <c r="I361" s="7">
        <v>0</v>
      </c>
      <c r="J361" s="7">
        <v>55059</v>
      </c>
      <c r="K361" s="7">
        <v>0</v>
      </c>
      <c r="L361" s="7">
        <v>0</v>
      </c>
      <c r="M361" s="7">
        <v>3527</v>
      </c>
      <c r="N361" s="7">
        <v>16311</v>
      </c>
      <c r="O361" s="7">
        <v>24698</v>
      </c>
      <c r="P361" s="7">
        <v>12519</v>
      </c>
      <c r="Q361" s="7">
        <v>1417</v>
      </c>
      <c r="R361" s="7">
        <v>511</v>
      </c>
      <c r="S361" s="7">
        <v>0</v>
      </c>
      <c r="T361" s="7">
        <v>7739</v>
      </c>
      <c r="U361" s="7">
        <v>-51171</v>
      </c>
      <c r="V361" s="7">
        <v>0</v>
      </c>
      <c r="W361" s="7">
        <v>0</v>
      </c>
      <c r="X361" s="7">
        <v>0</v>
      </c>
      <c r="Y361" s="7">
        <v>0</v>
      </c>
      <c r="Z361" s="7">
        <v>4682</v>
      </c>
      <c r="AA361" s="7">
        <v>0</v>
      </c>
      <c r="AB361" s="7">
        <v>823359</v>
      </c>
      <c r="AC361" s="7">
        <v>0</v>
      </c>
      <c r="AD361" s="7">
        <v>0</v>
      </c>
      <c r="AE361" s="7">
        <v>0</v>
      </c>
      <c r="AF361" s="7">
        <v>0</v>
      </c>
      <c r="AG361" s="7">
        <v>0</v>
      </c>
      <c r="AH361" s="7">
        <v>0</v>
      </c>
      <c r="AI361" s="7">
        <v>0</v>
      </c>
      <c r="AJ361" s="7">
        <v>0</v>
      </c>
      <c r="AL361">
        <f t="shared" si="5"/>
        <v>75292</v>
      </c>
    </row>
    <row r="362" spans="1:38" x14ac:dyDescent="0.25">
      <c r="A362" s="7">
        <v>4055</v>
      </c>
      <c r="B362" s="7">
        <v>7</v>
      </c>
      <c r="C362" t="s">
        <v>672</v>
      </c>
      <c r="D362" s="7">
        <v>0</v>
      </c>
      <c r="E362" s="7">
        <v>0</v>
      </c>
      <c r="F362" s="7">
        <v>118</v>
      </c>
      <c r="G362" s="7">
        <v>118</v>
      </c>
      <c r="H362" s="7">
        <v>809834</v>
      </c>
      <c r="I362" s="7">
        <v>1713</v>
      </c>
      <c r="J362" s="7">
        <v>26867</v>
      </c>
      <c r="K362" s="7">
        <v>0</v>
      </c>
      <c r="L362" s="7">
        <v>0</v>
      </c>
      <c r="M362" s="7">
        <v>3818</v>
      </c>
      <c r="N362" s="7">
        <v>13284</v>
      </c>
      <c r="O362" s="7">
        <v>26737</v>
      </c>
      <c r="P362" s="7">
        <v>13553</v>
      </c>
      <c r="Q362" s="7">
        <v>1534</v>
      </c>
      <c r="R362" s="7">
        <v>629</v>
      </c>
      <c r="S362" s="7">
        <v>0</v>
      </c>
      <c r="T362" s="7">
        <v>12626</v>
      </c>
      <c r="U362" s="7">
        <v>-51022</v>
      </c>
      <c r="V362" s="7">
        <v>0</v>
      </c>
      <c r="W362" s="7">
        <v>0</v>
      </c>
      <c r="X362" s="7">
        <v>0</v>
      </c>
      <c r="Y362" s="7">
        <v>0</v>
      </c>
      <c r="Z362" s="7">
        <v>7537</v>
      </c>
      <c r="AA362" s="7">
        <v>0</v>
      </c>
      <c r="AB362" s="7">
        <v>867110</v>
      </c>
      <c r="AC362" s="7">
        <v>0</v>
      </c>
      <c r="AD362" s="7">
        <v>0</v>
      </c>
      <c r="AE362" s="7">
        <v>0</v>
      </c>
      <c r="AF362" s="7">
        <v>0</v>
      </c>
      <c r="AG362" s="7">
        <v>0</v>
      </c>
      <c r="AH362" s="7">
        <v>0</v>
      </c>
      <c r="AI362" s="7">
        <v>0</v>
      </c>
      <c r="AJ362" s="7">
        <v>0</v>
      </c>
      <c r="AL362">
        <f t="shared" si="5"/>
        <v>57276</v>
      </c>
    </row>
    <row r="363" spans="1:38" x14ac:dyDescent="0.25">
      <c r="A363" s="7">
        <v>4056</v>
      </c>
      <c r="B363" s="7">
        <v>7</v>
      </c>
      <c r="C363" t="s">
        <v>673</v>
      </c>
      <c r="D363" s="7">
        <v>0</v>
      </c>
      <c r="E363" s="7">
        <v>0</v>
      </c>
      <c r="F363" s="7">
        <v>70</v>
      </c>
      <c r="G363" s="7">
        <v>84</v>
      </c>
      <c r="H363" s="7">
        <v>576492</v>
      </c>
      <c r="I363" s="7">
        <v>0</v>
      </c>
      <c r="J363" s="7">
        <v>85119</v>
      </c>
      <c r="K363" s="7">
        <v>0</v>
      </c>
      <c r="L363" s="7">
        <v>0</v>
      </c>
      <c r="M363" s="7">
        <v>2718</v>
      </c>
      <c r="N363" s="7">
        <v>2791</v>
      </c>
      <c r="O363" s="7">
        <v>19033</v>
      </c>
      <c r="P363" s="7">
        <v>9648</v>
      </c>
      <c r="Q363" s="7">
        <v>1092</v>
      </c>
      <c r="R363" s="7">
        <v>0</v>
      </c>
      <c r="S363" s="7">
        <v>0</v>
      </c>
      <c r="T363" s="7">
        <v>5124</v>
      </c>
      <c r="U363" s="7">
        <v>0</v>
      </c>
      <c r="V363" s="7">
        <v>0</v>
      </c>
      <c r="W363" s="7">
        <v>0</v>
      </c>
      <c r="X363" s="7">
        <v>0</v>
      </c>
      <c r="Y363" s="7">
        <v>0</v>
      </c>
      <c r="Z363" s="7">
        <v>2892</v>
      </c>
      <c r="AA363" s="7">
        <v>0</v>
      </c>
      <c r="AB363" s="7">
        <v>704909</v>
      </c>
      <c r="AC363" s="7">
        <v>0</v>
      </c>
      <c r="AD363" s="7">
        <v>0</v>
      </c>
      <c r="AE363" s="7">
        <v>0</v>
      </c>
      <c r="AF363" s="7">
        <v>0</v>
      </c>
      <c r="AG363" s="7">
        <v>0</v>
      </c>
      <c r="AH363" s="7">
        <v>0</v>
      </c>
      <c r="AI363" s="7">
        <v>0</v>
      </c>
      <c r="AJ363" s="7">
        <v>0</v>
      </c>
      <c r="AL363">
        <f t="shared" si="5"/>
        <v>128417</v>
      </c>
    </row>
    <row r="364" spans="1:38" x14ac:dyDescent="0.25">
      <c r="A364" s="7">
        <v>4057</v>
      </c>
      <c r="B364" s="7">
        <v>7</v>
      </c>
      <c r="C364" t="s">
        <v>674</v>
      </c>
      <c r="D364" s="7">
        <v>0</v>
      </c>
      <c r="E364" s="7">
        <v>0</v>
      </c>
      <c r="F364" s="7">
        <v>140</v>
      </c>
      <c r="G364" s="7">
        <v>168</v>
      </c>
      <c r="H364" s="7">
        <v>1152984</v>
      </c>
      <c r="I364" s="7">
        <v>0</v>
      </c>
      <c r="J364" s="7">
        <v>219515</v>
      </c>
      <c r="K364" s="7">
        <v>24804</v>
      </c>
      <c r="L364" s="7">
        <v>0</v>
      </c>
      <c r="M364" s="7">
        <v>5435</v>
      </c>
      <c r="N364" s="7">
        <v>0</v>
      </c>
      <c r="O364" s="7">
        <v>38066</v>
      </c>
      <c r="P364" s="7">
        <v>19296</v>
      </c>
      <c r="Q364" s="7">
        <v>2184</v>
      </c>
      <c r="R364" s="7">
        <v>0</v>
      </c>
      <c r="S364" s="7">
        <v>0</v>
      </c>
      <c r="T364" s="7">
        <v>840</v>
      </c>
      <c r="U364" s="7">
        <v>0</v>
      </c>
      <c r="V364" s="7">
        <v>0</v>
      </c>
      <c r="W364" s="7">
        <v>0</v>
      </c>
      <c r="X364" s="7">
        <v>0</v>
      </c>
      <c r="Y364" s="7">
        <v>0</v>
      </c>
      <c r="Z364" s="7">
        <v>10451</v>
      </c>
      <c r="AA364" s="7">
        <v>0</v>
      </c>
      <c r="AB364" s="7">
        <v>1473575</v>
      </c>
      <c r="AC364" s="7">
        <v>0</v>
      </c>
      <c r="AD364" s="7">
        <v>0</v>
      </c>
      <c r="AE364" s="7">
        <v>0</v>
      </c>
      <c r="AF364" s="7">
        <v>0</v>
      </c>
      <c r="AG364" s="7">
        <v>0</v>
      </c>
      <c r="AH364" s="7">
        <v>0</v>
      </c>
      <c r="AI364" s="7">
        <v>0</v>
      </c>
      <c r="AJ364" s="7">
        <v>0</v>
      </c>
      <c r="AL364">
        <f t="shared" si="5"/>
        <v>320591</v>
      </c>
    </row>
    <row r="365" spans="1:38" x14ac:dyDescent="0.25">
      <c r="A365" s="7">
        <v>4058</v>
      </c>
      <c r="B365" s="7">
        <v>7</v>
      </c>
      <c r="C365" t="s">
        <v>415</v>
      </c>
      <c r="D365" s="7">
        <v>0</v>
      </c>
      <c r="E365" s="7">
        <v>0</v>
      </c>
      <c r="F365" s="7">
        <v>205</v>
      </c>
      <c r="G365" s="7">
        <v>213</v>
      </c>
      <c r="H365" s="7">
        <v>1461819</v>
      </c>
      <c r="I365" s="7">
        <v>0</v>
      </c>
      <c r="J365" s="7">
        <v>161443</v>
      </c>
      <c r="K365" s="7">
        <v>0</v>
      </c>
      <c r="L365" s="7">
        <v>0</v>
      </c>
      <c r="M365" s="7">
        <v>6891</v>
      </c>
      <c r="N365" s="7">
        <v>42990</v>
      </c>
      <c r="O365" s="7">
        <v>48262</v>
      </c>
      <c r="P365" s="7">
        <v>24464</v>
      </c>
      <c r="Q365" s="7">
        <v>2769</v>
      </c>
      <c r="R365" s="7">
        <v>3133</v>
      </c>
      <c r="S365" s="7">
        <v>0</v>
      </c>
      <c r="T365" s="7">
        <v>25134</v>
      </c>
      <c r="U365" s="7">
        <v>-111111</v>
      </c>
      <c r="V365" s="7">
        <v>0</v>
      </c>
      <c r="W365" s="7">
        <v>0</v>
      </c>
      <c r="X365" s="7">
        <v>0</v>
      </c>
      <c r="Y365" s="7">
        <v>0</v>
      </c>
      <c r="Z365" s="7">
        <v>12773</v>
      </c>
      <c r="AA365" s="7">
        <v>0</v>
      </c>
      <c r="AB365" s="7">
        <v>1678567</v>
      </c>
      <c r="AC365" s="7">
        <v>0</v>
      </c>
      <c r="AD365" s="7">
        <v>0</v>
      </c>
      <c r="AE365" s="7">
        <v>0</v>
      </c>
      <c r="AF365" s="7">
        <v>0</v>
      </c>
      <c r="AG365" s="7">
        <v>0</v>
      </c>
      <c r="AH365" s="7">
        <v>0</v>
      </c>
      <c r="AI365" s="7">
        <v>0</v>
      </c>
      <c r="AJ365" s="7">
        <v>0</v>
      </c>
      <c r="AL365">
        <f t="shared" si="5"/>
        <v>216748</v>
      </c>
    </row>
    <row r="366" spans="1:38" x14ac:dyDescent="0.25">
      <c r="A366" s="7">
        <v>4059</v>
      </c>
      <c r="B366" s="7">
        <v>7</v>
      </c>
      <c r="C366" t="s">
        <v>675</v>
      </c>
      <c r="D366" s="7">
        <v>0</v>
      </c>
      <c r="E366" s="7">
        <v>0</v>
      </c>
      <c r="F366" s="7">
        <v>234</v>
      </c>
      <c r="G366" s="7">
        <v>255.20000000000002</v>
      </c>
      <c r="H366" s="7">
        <v>1751438</v>
      </c>
      <c r="I366" s="7">
        <v>3705</v>
      </c>
      <c r="J366" s="7">
        <v>475776</v>
      </c>
      <c r="K366" s="7">
        <v>14084</v>
      </c>
      <c r="L366" s="7">
        <v>0</v>
      </c>
      <c r="M366" s="7">
        <v>8257</v>
      </c>
      <c r="N366" s="7">
        <v>38662</v>
      </c>
      <c r="O366" s="7">
        <v>57824</v>
      </c>
      <c r="P366" s="7">
        <v>29311</v>
      </c>
      <c r="Q366" s="7">
        <v>3318</v>
      </c>
      <c r="R366" s="7">
        <v>6992</v>
      </c>
      <c r="S366" s="7">
        <v>0</v>
      </c>
      <c r="T366" s="7">
        <v>11739.2</v>
      </c>
      <c r="U366" s="7">
        <v>0</v>
      </c>
      <c r="V366" s="7">
        <v>0</v>
      </c>
      <c r="W366" s="7">
        <v>0</v>
      </c>
      <c r="X366" s="7">
        <v>0</v>
      </c>
      <c r="Y366" s="7">
        <v>401314</v>
      </c>
      <c r="Z366" s="7">
        <v>26740</v>
      </c>
      <c r="AA366" s="7">
        <v>0</v>
      </c>
      <c r="AB366" s="7">
        <v>2829160.2</v>
      </c>
      <c r="AC366" s="7">
        <v>0</v>
      </c>
      <c r="AD366" s="7">
        <v>0</v>
      </c>
      <c r="AE366" s="7">
        <v>0</v>
      </c>
      <c r="AF366" s="7">
        <v>0</v>
      </c>
      <c r="AG366" s="7">
        <v>0</v>
      </c>
      <c r="AH366" s="7">
        <v>0</v>
      </c>
      <c r="AI366" s="7">
        <v>0</v>
      </c>
      <c r="AJ366" s="7">
        <v>0</v>
      </c>
      <c r="AL366">
        <f t="shared" si="5"/>
        <v>1077722.2000000002</v>
      </c>
    </row>
    <row r="367" spans="1:38" x14ac:dyDescent="0.25">
      <c r="A367" s="7">
        <v>4064</v>
      </c>
      <c r="B367" s="7">
        <v>7</v>
      </c>
      <c r="C367" t="s">
        <v>676</v>
      </c>
      <c r="D367" s="7">
        <v>0</v>
      </c>
      <c r="E367" s="7">
        <v>0</v>
      </c>
      <c r="F367" s="7">
        <v>119</v>
      </c>
      <c r="G367" s="7">
        <v>130.39999999999998</v>
      </c>
      <c r="H367" s="7">
        <v>894935</v>
      </c>
      <c r="I367" s="7">
        <v>0</v>
      </c>
      <c r="J367" s="7">
        <v>249815</v>
      </c>
      <c r="K367" s="7">
        <v>14098</v>
      </c>
      <c r="L367" s="7">
        <v>0</v>
      </c>
      <c r="M367" s="7">
        <v>4219</v>
      </c>
      <c r="N367" s="7">
        <v>22595</v>
      </c>
      <c r="O367" s="7">
        <v>29547</v>
      </c>
      <c r="P367" s="7">
        <v>14977</v>
      </c>
      <c r="Q367" s="7">
        <v>1695</v>
      </c>
      <c r="R367" s="7">
        <v>0</v>
      </c>
      <c r="S367" s="7">
        <v>0</v>
      </c>
      <c r="T367" s="7">
        <v>0</v>
      </c>
      <c r="U367" s="7">
        <v>0</v>
      </c>
      <c r="V367" s="7">
        <v>0</v>
      </c>
      <c r="W367" s="7">
        <v>0</v>
      </c>
      <c r="X367" s="7">
        <v>0</v>
      </c>
      <c r="Y367" s="7">
        <v>11916</v>
      </c>
      <c r="Z367" s="7">
        <v>9466</v>
      </c>
      <c r="AA367" s="7">
        <v>0</v>
      </c>
      <c r="AB367" s="7">
        <v>1253263</v>
      </c>
      <c r="AC367" s="7">
        <v>0</v>
      </c>
      <c r="AD367" s="7">
        <v>0</v>
      </c>
      <c r="AE367" s="7">
        <v>0</v>
      </c>
      <c r="AF367" s="7">
        <v>0</v>
      </c>
      <c r="AG367" s="7">
        <v>0</v>
      </c>
      <c r="AH367" s="7">
        <v>0</v>
      </c>
      <c r="AI367" s="7">
        <v>0</v>
      </c>
      <c r="AJ367" s="7">
        <v>0</v>
      </c>
      <c r="AL367">
        <f t="shared" si="5"/>
        <v>358328</v>
      </c>
    </row>
    <row r="368" spans="1:38" x14ac:dyDescent="0.25">
      <c r="A368" s="7">
        <v>4066</v>
      </c>
      <c r="B368" s="7">
        <v>7</v>
      </c>
      <c r="C368" t="s">
        <v>2162</v>
      </c>
      <c r="D368" s="7">
        <v>0</v>
      </c>
      <c r="E368" s="7">
        <v>0</v>
      </c>
      <c r="F368" s="7">
        <v>52</v>
      </c>
      <c r="G368" s="7">
        <v>61</v>
      </c>
      <c r="H368" s="7">
        <v>418643</v>
      </c>
      <c r="I368" s="7">
        <v>0</v>
      </c>
      <c r="J368" s="7">
        <v>183130</v>
      </c>
      <c r="K368" s="7">
        <v>14086</v>
      </c>
      <c r="L368" s="7">
        <v>0</v>
      </c>
      <c r="M368" s="7">
        <v>1974</v>
      </c>
      <c r="N368" s="7">
        <v>2929</v>
      </c>
      <c r="O368" s="7">
        <v>13822</v>
      </c>
      <c r="P368" s="7">
        <v>7006</v>
      </c>
      <c r="Q368" s="7">
        <v>793</v>
      </c>
      <c r="R368" s="7">
        <v>576</v>
      </c>
      <c r="S368" s="7">
        <v>0</v>
      </c>
      <c r="T368" s="7">
        <v>3721</v>
      </c>
      <c r="U368" s="7">
        <v>-22438</v>
      </c>
      <c r="V368" s="7">
        <v>0</v>
      </c>
      <c r="W368" s="7">
        <v>0</v>
      </c>
      <c r="X368" s="7">
        <v>0</v>
      </c>
      <c r="Y368" s="7">
        <v>29983</v>
      </c>
      <c r="Z368" s="7">
        <v>7996</v>
      </c>
      <c r="AA368" s="7">
        <v>0</v>
      </c>
      <c r="AB368" s="7">
        <v>662221</v>
      </c>
      <c r="AC368" s="7">
        <v>0</v>
      </c>
      <c r="AD368" s="7">
        <v>0</v>
      </c>
      <c r="AE368" s="7">
        <v>0</v>
      </c>
      <c r="AF368" s="7">
        <v>0</v>
      </c>
      <c r="AG368" s="7">
        <v>0</v>
      </c>
      <c r="AH368" s="7">
        <v>0</v>
      </c>
      <c r="AI368" s="7">
        <v>0</v>
      </c>
      <c r="AJ368" s="7">
        <v>0</v>
      </c>
      <c r="AL368">
        <f t="shared" si="5"/>
        <v>243578</v>
      </c>
    </row>
    <row r="369" spans="1:38" x14ac:dyDescent="0.25">
      <c r="A369" s="7">
        <v>4067</v>
      </c>
      <c r="B369" s="7">
        <v>7</v>
      </c>
      <c r="C369" t="s">
        <v>678</v>
      </c>
      <c r="D369" s="7">
        <v>0</v>
      </c>
      <c r="E369" s="7">
        <v>0</v>
      </c>
      <c r="F369" s="7">
        <v>447</v>
      </c>
      <c r="G369" s="7">
        <v>467</v>
      </c>
      <c r="H369" s="7">
        <v>3205021</v>
      </c>
      <c r="I369" s="7">
        <v>0</v>
      </c>
      <c r="J369" s="7">
        <v>1057513</v>
      </c>
      <c r="K369" s="7">
        <v>343440</v>
      </c>
      <c r="L369" s="7">
        <v>0</v>
      </c>
      <c r="M369" s="7">
        <v>15109</v>
      </c>
      <c r="N369" s="7">
        <v>0</v>
      </c>
      <c r="O369" s="7">
        <v>105815</v>
      </c>
      <c r="P369" s="7">
        <v>53638</v>
      </c>
      <c r="Q369" s="7">
        <v>6071</v>
      </c>
      <c r="R369" s="7">
        <v>31882</v>
      </c>
      <c r="S369" s="7">
        <v>0</v>
      </c>
      <c r="T369" s="7">
        <v>2335</v>
      </c>
      <c r="U369" s="7">
        <v>0</v>
      </c>
      <c r="V369" s="7">
        <v>0</v>
      </c>
      <c r="W369" s="7">
        <v>0</v>
      </c>
      <c r="X369" s="7">
        <v>0</v>
      </c>
      <c r="Y369" s="7">
        <v>13454</v>
      </c>
      <c r="Z369" s="7">
        <v>32501</v>
      </c>
      <c r="AA369" s="7">
        <v>0</v>
      </c>
      <c r="AB369" s="7">
        <v>4866779</v>
      </c>
      <c r="AC369" s="7">
        <v>0</v>
      </c>
      <c r="AD369" s="7">
        <v>0</v>
      </c>
      <c r="AE369" s="7">
        <v>0</v>
      </c>
      <c r="AF369" s="7">
        <v>0</v>
      </c>
      <c r="AG369" s="7">
        <v>0</v>
      </c>
      <c r="AH369" s="7">
        <v>0</v>
      </c>
      <c r="AI369" s="7">
        <v>0</v>
      </c>
      <c r="AJ369" s="7">
        <v>0</v>
      </c>
      <c r="AL369">
        <f t="shared" si="5"/>
        <v>1661758</v>
      </c>
    </row>
    <row r="370" spans="1:38" x14ac:dyDescent="0.25">
      <c r="A370" s="7">
        <v>4068</v>
      </c>
      <c r="B370" s="7">
        <v>7</v>
      </c>
      <c r="C370" t="s">
        <v>679</v>
      </c>
      <c r="D370" s="7">
        <v>0</v>
      </c>
      <c r="E370" s="7">
        <v>0</v>
      </c>
      <c r="F370" s="7">
        <v>581.20000000000005</v>
      </c>
      <c r="G370" s="7">
        <v>603.20000000000005</v>
      </c>
      <c r="H370" s="7">
        <v>4139762</v>
      </c>
      <c r="I370" s="7">
        <v>0</v>
      </c>
      <c r="J370" s="7">
        <v>1601179</v>
      </c>
      <c r="K370" s="7">
        <v>114480</v>
      </c>
      <c r="L370" s="7">
        <v>0</v>
      </c>
      <c r="M370" s="7">
        <v>19515</v>
      </c>
      <c r="N370" s="7">
        <v>0</v>
      </c>
      <c r="O370" s="7">
        <v>136676</v>
      </c>
      <c r="P370" s="7">
        <v>69282</v>
      </c>
      <c r="Q370" s="7">
        <v>7842</v>
      </c>
      <c r="R370" s="7">
        <v>53492</v>
      </c>
      <c r="S370" s="7">
        <v>0</v>
      </c>
      <c r="T370" s="7">
        <v>31366.400000000001</v>
      </c>
      <c r="U370" s="7">
        <v>0</v>
      </c>
      <c r="V370" s="7">
        <v>0</v>
      </c>
      <c r="W370" s="7">
        <v>0</v>
      </c>
      <c r="X370" s="7">
        <v>0</v>
      </c>
      <c r="Y370" s="7">
        <v>0</v>
      </c>
      <c r="Z370" s="7">
        <v>51480</v>
      </c>
      <c r="AA370" s="7">
        <v>0</v>
      </c>
      <c r="AB370" s="7">
        <v>6225074.4000000004</v>
      </c>
      <c r="AC370" s="7">
        <v>0</v>
      </c>
      <c r="AD370" s="7">
        <v>0</v>
      </c>
      <c r="AE370" s="7">
        <v>0</v>
      </c>
      <c r="AF370" s="7">
        <v>0</v>
      </c>
      <c r="AG370" s="7">
        <v>0</v>
      </c>
      <c r="AH370" s="7">
        <v>0</v>
      </c>
      <c r="AI370" s="7">
        <v>0</v>
      </c>
      <c r="AJ370" s="7">
        <v>0</v>
      </c>
      <c r="AL370">
        <f t="shared" si="5"/>
        <v>2085312.4000000004</v>
      </c>
    </row>
    <row r="371" spans="1:38" x14ac:dyDescent="0.25">
      <c r="A371" s="7">
        <v>4070</v>
      </c>
      <c r="B371" s="7">
        <v>7</v>
      </c>
      <c r="C371" t="s">
        <v>680</v>
      </c>
      <c r="D371" s="7">
        <v>0</v>
      </c>
      <c r="E371" s="7">
        <v>0</v>
      </c>
      <c r="F371" s="7">
        <v>880</v>
      </c>
      <c r="G371" s="7">
        <v>947.80000000000007</v>
      </c>
      <c r="H371" s="7">
        <v>6504751</v>
      </c>
      <c r="I371" s="7">
        <v>0</v>
      </c>
      <c r="J371" s="7">
        <v>2304180</v>
      </c>
      <c r="K371" s="7">
        <v>386370</v>
      </c>
      <c r="L371" s="7">
        <v>0</v>
      </c>
      <c r="M371" s="7">
        <v>30664</v>
      </c>
      <c r="N371" s="7">
        <v>0</v>
      </c>
      <c r="O371" s="7">
        <v>214757</v>
      </c>
      <c r="P371" s="7">
        <v>108861</v>
      </c>
      <c r="Q371" s="7">
        <v>12321</v>
      </c>
      <c r="R371" s="7">
        <v>273431</v>
      </c>
      <c r="S371" s="7">
        <v>0</v>
      </c>
      <c r="T371" s="7">
        <v>72032.800000000003</v>
      </c>
      <c r="U371" s="7">
        <v>0</v>
      </c>
      <c r="V371" s="7">
        <v>0</v>
      </c>
      <c r="W371" s="7">
        <v>0</v>
      </c>
      <c r="X371" s="7">
        <v>0</v>
      </c>
      <c r="Y371" s="7">
        <v>0</v>
      </c>
      <c r="Z371" s="7">
        <v>56575</v>
      </c>
      <c r="AA371" s="7">
        <v>0</v>
      </c>
      <c r="AB371" s="7">
        <v>9963942.8000000007</v>
      </c>
      <c r="AC371" s="7">
        <v>0</v>
      </c>
      <c r="AD371" s="7">
        <v>0</v>
      </c>
      <c r="AE371" s="7">
        <v>0</v>
      </c>
      <c r="AF371" s="7">
        <v>0</v>
      </c>
      <c r="AG371" s="7">
        <v>0</v>
      </c>
      <c r="AH371" s="7">
        <v>0</v>
      </c>
      <c r="AI371" s="7">
        <v>0</v>
      </c>
      <c r="AJ371" s="7">
        <v>0</v>
      </c>
      <c r="AL371">
        <f t="shared" si="5"/>
        <v>3459191.8000000007</v>
      </c>
    </row>
    <row r="372" spans="1:38" x14ac:dyDescent="0.25">
      <c r="A372" s="7">
        <v>4073</v>
      </c>
      <c r="B372" s="7">
        <v>7</v>
      </c>
      <c r="C372" t="s">
        <v>681</v>
      </c>
      <c r="D372" s="7">
        <v>0</v>
      </c>
      <c r="E372" s="7">
        <v>0</v>
      </c>
      <c r="F372" s="7">
        <v>544</v>
      </c>
      <c r="G372" s="7">
        <v>571</v>
      </c>
      <c r="H372" s="7">
        <v>3918773</v>
      </c>
      <c r="I372" s="7">
        <v>0</v>
      </c>
      <c r="J372" s="7">
        <v>1487808</v>
      </c>
      <c r="K372" s="7">
        <v>291924</v>
      </c>
      <c r="L372" s="7">
        <v>0</v>
      </c>
      <c r="M372" s="7">
        <v>18474</v>
      </c>
      <c r="N372" s="7">
        <v>0</v>
      </c>
      <c r="O372" s="7">
        <v>129380</v>
      </c>
      <c r="P372" s="7">
        <v>65583</v>
      </c>
      <c r="Q372" s="7">
        <v>7423</v>
      </c>
      <c r="R372" s="7">
        <v>0</v>
      </c>
      <c r="S372" s="7">
        <v>0</v>
      </c>
      <c r="T372" s="7">
        <v>42254</v>
      </c>
      <c r="U372" s="7">
        <v>0</v>
      </c>
      <c r="V372" s="7">
        <v>0</v>
      </c>
      <c r="W372" s="7">
        <v>0</v>
      </c>
      <c r="X372" s="7">
        <v>0</v>
      </c>
      <c r="Y372" s="7">
        <v>1922</v>
      </c>
      <c r="Z372" s="7">
        <v>32179</v>
      </c>
      <c r="AA372" s="7">
        <v>0</v>
      </c>
      <c r="AB372" s="7">
        <v>5995720</v>
      </c>
      <c r="AC372" s="7">
        <v>0</v>
      </c>
      <c r="AD372" s="7">
        <v>0</v>
      </c>
      <c r="AE372" s="7">
        <v>0</v>
      </c>
      <c r="AF372" s="7">
        <v>0</v>
      </c>
      <c r="AG372" s="7">
        <v>0</v>
      </c>
      <c r="AH372" s="7">
        <v>0</v>
      </c>
      <c r="AI372" s="7">
        <v>0</v>
      </c>
      <c r="AJ372" s="7">
        <v>0</v>
      </c>
      <c r="AL372">
        <f t="shared" si="5"/>
        <v>2076947</v>
      </c>
    </row>
    <row r="373" spans="1:38" x14ac:dyDescent="0.25">
      <c r="A373" s="7">
        <v>4074</v>
      </c>
      <c r="B373" s="7">
        <v>7</v>
      </c>
      <c r="C373" t="s">
        <v>682</v>
      </c>
      <c r="D373" s="7">
        <v>0</v>
      </c>
      <c r="E373" s="7">
        <v>0</v>
      </c>
      <c r="F373" s="7">
        <v>410</v>
      </c>
      <c r="G373" s="7">
        <v>460.6</v>
      </c>
      <c r="H373" s="7">
        <v>3161098</v>
      </c>
      <c r="I373" s="7">
        <v>0</v>
      </c>
      <c r="J373" s="7">
        <v>508908</v>
      </c>
      <c r="K373" s="7">
        <v>14213</v>
      </c>
      <c r="L373" s="7">
        <v>0</v>
      </c>
      <c r="M373" s="7">
        <v>14902</v>
      </c>
      <c r="N373" s="7">
        <v>2700</v>
      </c>
      <c r="O373" s="7">
        <v>104365</v>
      </c>
      <c r="P373" s="7">
        <v>52903</v>
      </c>
      <c r="Q373" s="7">
        <v>5988</v>
      </c>
      <c r="R373" s="7">
        <v>0</v>
      </c>
      <c r="S373" s="7">
        <v>0</v>
      </c>
      <c r="T373" s="7">
        <v>17963.400000000001</v>
      </c>
      <c r="U373" s="7">
        <v>0</v>
      </c>
      <c r="V373" s="7">
        <v>0</v>
      </c>
      <c r="W373" s="7">
        <v>0</v>
      </c>
      <c r="X373" s="7">
        <v>0</v>
      </c>
      <c r="Y373" s="7">
        <v>62273</v>
      </c>
      <c r="Z373" s="7">
        <v>33479</v>
      </c>
      <c r="AA373" s="7">
        <v>0</v>
      </c>
      <c r="AB373" s="7">
        <v>3978792.4</v>
      </c>
      <c r="AC373" s="7">
        <v>0</v>
      </c>
      <c r="AD373" s="7">
        <v>0</v>
      </c>
      <c r="AE373" s="7">
        <v>0</v>
      </c>
      <c r="AF373" s="7">
        <v>0</v>
      </c>
      <c r="AG373" s="7">
        <v>0</v>
      </c>
      <c r="AH373" s="7">
        <v>0</v>
      </c>
      <c r="AI373" s="7">
        <v>0</v>
      </c>
      <c r="AJ373" s="7">
        <v>0</v>
      </c>
      <c r="AL373">
        <f t="shared" si="5"/>
        <v>817694.39999999991</v>
      </c>
    </row>
    <row r="374" spans="1:38" x14ac:dyDescent="0.25">
      <c r="A374" s="7">
        <v>4075</v>
      </c>
      <c r="B374" s="7">
        <v>7</v>
      </c>
      <c r="C374" t="s">
        <v>683</v>
      </c>
      <c r="D374" s="7">
        <v>0</v>
      </c>
      <c r="E374" s="7">
        <v>0</v>
      </c>
      <c r="F374" s="7">
        <v>257</v>
      </c>
      <c r="G374" s="7">
        <v>304</v>
      </c>
      <c r="H374" s="7">
        <v>2086352</v>
      </c>
      <c r="I374" s="7">
        <v>0</v>
      </c>
      <c r="J374" s="7">
        <v>99757</v>
      </c>
      <c r="K374" s="7">
        <v>14088</v>
      </c>
      <c r="L374" s="7">
        <v>0</v>
      </c>
      <c r="M374" s="7">
        <v>9835</v>
      </c>
      <c r="N374" s="7">
        <v>0</v>
      </c>
      <c r="O374" s="7">
        <v>68882</v>
      </c>
      <c r="P374" s="7">
        <v>34916</v>
      </c>
      <c r="Q374" s="7">
        <v>3952</v>
      </c>
      <c r="R374" s="7">
        <v>0</v>
      </c>
      <c r="S374" s="7">
        <v>0</v>
      </c>
      <c r="T374" s="7">
        <v>11552</v>
      </c>
      <c r="U374" s="7">
        <v>0</v>
      </c>
      <c r="V374" s="7">
        <v>0</v>
      </c>
      <c r="W374" s="7">
        <v>0</v>
      </c>
      <c r="X374" s="7">
        <v>0</v>
      </c>
      <c r="Y374" s="7">
        <v>0</v>
      </c>
      <c r="Z374" s="7">
        <v>28362</v>
      </c>
      <c r="AA374" s="7">
        <v>0</v>
      </c>
      <c r="AB374" s="7">
        <v>2357696</v>
      </c>
      <c r="AC374" s="7">
        <v>0</v>
      </c>
      <c r="AD374" s="7">
        <v>0</v>
      </c>
      <c r="AE374" s="7">
        <v>0</v>
      </c>
      <c r="AF374" s="7">
        <v>0</v>
      </c>
      <c r="AG374" s="7">
        <v>0</v>
      </c>
      <c r="AH374" s="7">
        <v>0</v>
      </c>
      <c r="AI374" s="7">
        <v>0</v>
      </c>
      <c r="AJ374" s="7">
        <v>0</v>
      </c>
      <c r="AL374">
        <f t="shared" si="5"/>
        <v>271344</v>
      </c>
    </row>
    <row r="375" spans="1:38" x14ac:dyDescent="0.25">
      <c r="A375" s="7">
        <v>4078</v>
      </c>
      <c r="B375" s="7">
        <v>7</v>
      </c>
      <c r="C375" t="s">
        <v>684</v>
      </c>
      <c r="D375" s="7">
        <v>0</v>
      </c>
      <c r="E375" s="7">
        <v>0</v>
      </c>
      <c r="F375" s="7">
        <v>1076</v>
      </c>
      <c r="G375" s="7">
        <v>1123.5999999999999</v>
      </c>
      <c r="H375" s="7">
        <v>7711267</v>
      </c>
      <c r="I375" s="7">
        <v>0</v>
      </c>
      <c r="J375" s="7">
        <v>3261996</v>
      </c>
      <c r="K375" s="7">
        <v>503712</v>
      </c>
      <c r="L375" s="7">
        <v>0</v>
      </c>
      <c r="M375" s="7">
        <v>36352</v>
      </c>
      <c r="N375" s="7">
        <v>0</v>
      </c>
      <c r="O375" s="7">
        <v>254590</v>
      </c>
      <c r="P375" s="7">
        <v>129053</v>
      </c>
      <c r="Q375" s="7">
        <v>14607</v>
      </c>
      <c r="R375" s="7">
        <v>501069</v>
      </c>
      <c r="S375" s="7">
        <v>0</v>
      </c>
      <c r="T375" s="7">
        <v>10112.4</v>
      </c>
      <c r="U375" s="7">
        <v>0</v>
      </c>
      <c r="V375" s="7">
        <v>0</v>
      </c>
      <c r="W375" s="7">
        <v>0</v>
      </c>
      <c r="X375" s="7">
        <v>0</v>
      </c>
      <c r="Y375" s="7">
        <v>0</v>
      </c>
      <c r="Z375" s="7">
        <v>65183</v>
      </c>
      <c r="AA375" s="7">
        <v>0</v>
      </c>
      <c r="AB375" s="7">
        <v>12487941.4</v>
      </c>
      <c r="AC375" s="7">
        <v>0</v>
      </c>
      <c r="AD375" s="7">
        <v>0</v>
      </c>
      <c r="AE375" s="7">
        <v>0</v>
      </c>
      <c r="AF375" s="7">
        <v>0</v>
      </c>
      <c r="AG375" s="7">
        <v>0</v>
      </c>
      <c r="AH375" s="7">
        <v>0</v>
      </c>
      <c r="AI375" s="7">
        <v>0</v>
      </c>
      <c r="AJ375" s="7">
        <v>0</v>
      </c>
      <c r="AL375">
        <f t="shared" si="5"/>
        <v>4776674.4000000004</v>
      </c>
    </row>
    <row r="376" spans="1:38" x14ac:dyDescent="0.25">
      <c r="A376" s="7">
        <v>4079</v>
      </c>
      <c r="B376" s="7">
        <v>7</v>
      </c>
      <c r="C376" t="s">
        <v>685</v>
      </c>
      <c r="D376" s="7">
        <v>0</v>
      </c>
      <c r="E376" s="7">
        <v>0</v>
      </c>
      <c r="F376" s="7">
        <v>365</v>
      </c>
      <c r="G376" s="7">
        <v>381</v>
      </c>
      <c r="H376" s="7">
        <v>2614803</v>
      </c>
      <c r="I376" s="7">
        <v>0</v>
      </c>
      <c r="J376" s="7">
        <v>952394</v>
      </c>
      <c r="K376" s="7">
        <v>14168</v>
      </c>
      <c r="L376" s="7">
        <v>0</v>
      </c>
      <c r="M376" s="7">
        <v>12327</v>
      </c>
      <c r="N376" s="7">
        <v>0</v>
      </c>
      <c r="O376" s="7">
        <v>86329</v>
      </c>
      <c r="P376" s="7">
        <v>43760</v>
      </c>
      <c r="Q376" s="7">
        <v>4953</v>
      </c>
      <c r="R376" s="7">
        <v>0</v>
      </c>
      <c r="S376" s="7">
        <v>0</v>
      </c>
      <c r="T376" s="7">
        <v>8001</v>
      </c>
      <c r="U376" s="7">
        <v>-121850</v>
      </c>
      <c r="V376" s="7">
        <v>0</v>
      </c>
      <c r="W376" s="7">
        <v>0</v>
      </c>
      <c r="X376" s="7">
        <v>0</v>
      </c>
      <c r="Y376" s="7">
        <v>0</v>
      </c>
      <c r="Z376" s="7">
        <v>21359</v>
      </c>
      <c r="AA376" s="7">
        <v>0</v>
      </c>
      <c r="AB376" s="7">
        <v>3636244</v>
      </c>
      <c r="AC376" s="7">
        <v>0</v>
      </c>
      <c r="AD376" s="7">
        <v>0</v>
      </c>
      <c r="AE376" s="7">
        <v>0</v>
      </c>
      <c r="AF376" s="7">
        <v>0</v>
      </c>
      <c r="AG376" s="7">
        <v>0</v>
      </c>
      <c r="AH376" s="7">
        <v>0</v>
      </c>
      <c r="AI376" s="7">
        <v>0</v>
      </c>
      <c r="AJ376" s="7">
        <v>0</v>
      </c>
      <c r="AL376">
        <f t="shared" si="5"/>
        <v>1021441</v>
      </c>
    </row>
    <row r="377" spans="1:38" x14ac:dyDescent="0.25">
      <c r="A377" s="7">
        <v>4080</v>
      </c>
      <c r="B377" s="7">
        <v>7</v>
      </c>
      <c r="C377" t="s">
        <v>686</v>
      </c>
      <c r="D377" s="7">
        <v>0</v>
      </c>
      <c r="E377" s="7">
        <v>0</v>
      </c>
      <c r="F377" s="7">
        <v>42</v>
      </c>
      <c r="G377" s="7">
        <v>50.4</v>
      </c>
      <c r="H377" s="7">
        <v>345895</v>
      </c>
      <c r="I377" s="7">
        <v>0</v>
      </c>
      <c r="J377" s="7">
        <v>112046</v>
      </c>
      <c r="K377" s="7">
        <v>0</v>
      </c>
      <c r="L377" s="7">
        <v>0</v>
      </c>
      <c r="M377" s="7">
        <v>1631</v>
      </c>
      <c r="N377" s="7">
        <v>9790</v>
      </c>
      <c r="O377" s="7">
        <v>11420</v>
      </c>
      <c r="P377" s="7">
        <v>5789</v>
      </c>
      <c r="Q377" s="7">
        <v>655</v>
      </c>
      <c r="R377" s="7">
        <v>6483</v>
      </c>
      <c r="S377" s="7">
        <v>0</v>
      </c>
      <c r="T377" s="7">
        <v>4183.2</v>
      </c>
      <c r="U377" s="7">
        <v>-25909</v>
      </c>
      <c r="V377" s="7">
        <v>0</v>
      </c>
      <c r="W377" s="7">
        <v>0</v>
      </c>
      <c r="X377" s="7">
        <v>0</v>
      </c>
      <c r="Y377" s="7">
        <v>0</v>
      </c>
      <c r="Z377" s="7">
        <v>3081</v>
      </c>
      <c r="AA377" s="7">
        <v>0</v>
      </c>
      <c r="AB377" s="7">
        <v>475064.2</v>
      </c>
      <c r="AC377" s="7">
        <v>0</v>
      </c>
      <c r="AD377" s="7">
        <v>0</v>
      </c>
      <c r="AE377" s="7">
        <v>0</v>
      </c>
      <c r="AF377" s="7">
        <v>0</v>
      </c>
      <c r="AG377" s="7">
        <v>0</v>
      </c>
      <c r="AH377" s="7">
        <v>0</v>
      </c>
      <c r="AI377" s="7">
        <v>0</v>
      </c>
      <c r="AJ377" s="7">
        <v>0</v>
      </c>
      <c r="AL377">
        <f t="shared" si="5"/>
        <v>129169.20000000001</v>
      </c>
    </row>
    <row r="378" spans="1:38" x14ac:dyDescent="0.25">
      <c r="A378" s="7">
        <v>4081</v>
      </c>
      <c r="B378" s="7">
        <v>7</v>
      </c>
      <c r="C378" t="s">
        <v>687</v>
      </c>
      <c r="D378" s="7">
        <v>0</v>
      </c>
      <c r="E378" s="7">
        <v>0</v>
      </c>
      <c r="F378" s="7">
        <v>54</v>
      </c>
      <c r="G378" s="7">
        <v>64.2</v>
      </c>
      <c r="H378" s="7">
        <v>440605</v>
      </c>
      <c r="I378" s="7">
        <v>0</v>
      </c>
      <c r="J378" s="7">
        <v>136685</v>
      </c>
      <c r="K378" s="7">
        <v>0</v>
      </c>
      <c r="L378" s="7">
        <v>0</v>
      </c>
      <c r="M378" s="7">
        <v>2077</v>
      </c>
      <c r="N378" s="7">
        <v>7227</v>
      </c>
      <c r="O378" s="7">
        <v>14547</v>
      </c>
      <c r="P378" s="7">
        <v>7374</v>
      </c>
      <c r="Q378" s="7">
        <v>835</v>
      </c>
      <c r="R378" s="7">
        <v>0</v>
      </c>
      <c r="S378" s="7">
        <v>0</v>
      </c>
      <c r="T378" s="7">
        <v>7254.6</v>
      </c>
      <c r="U378" s="7">
        <v>-27759</v>
      </c>
      <c r="V378" s="7">
        <v>0</v>
      </c>
      <c r="W378" s="7">
        <v>0</v>
      </c>
      <c r="X378" s="7">
        <v>0</v>
      </c>
      <c r="Y378" s="7">
        <v>0</v>
      </c>
      <c r="Z378" s="7">
        <v>4932</v>
      </c>
      <c r="AA378" s="7">
        <v>0</v>
      </c>
      <c r="AB378" s="7">
        <v>593777.6</v>
      </c>
      <c r="AC378" s="7">
        <v>0</v>
      </c>
      <c r="AD378" s="7">
        <v>0</v>
      </c>
      <c r="AE378" s="7">
        <v>0</v>
      </c>
      <c r="AF378" s="7">
        <v>0</v>
      </c>
      <c r="AG378" s="7">
        <v>0</v>
      </c>
      <c r="AH378" s="7">
        <v>0</v>
      </c>
      <c r="AI378" s="7">
        <v>0</v>
      </c>
      <c r="AJ378" s="7">
        <v>0</v>
      </c>
      <c r="AL378">
        <f t="shared" si="5"/>
        <v>153172.59999999998</v>
      </c>
    </row>
    <row r="379" spans="1:38" x14ac:dyDescent="0.25">
      <c r="A379" s="7">
        <v>4082</v>
      </c>
      <c r="B379" s="7">
        <v>7</v>
      </c>
      <c r="C379" t="s">
        <v>688</v>
      </c>
      <c r="D379" s="7">
        <v>0</v>
      </c>
      <c r="E379" s="7">
        <v>0</v>
      </c>
      <c r="F379" s="7">
        <v>305</v>
      </c>
      <c r="G379" s="7">
        <v>364</v>
      </c>
      <c r="H379" s="7">
        <v>2498132</v>
      </c>
      <c r="I379" s="7">
        <v>0</v>
      </c>
      <c r="J379" s="7">
        <v>452583</v>
      </c>
      <c r="K379" s="7">
        <v>14087</v>
      </c>
      <c r="L379" s="7">
        <v>0</v>
      </c>
      <c r="M379" s="7">
        <v>11777</v>
      </c>
      <c r="N379" s="7">
        <v>0</v>
      </c>
      <c r="O379" s="7">
        <v>82477</v>
      </c>
      <c r="P379" s="7">
        <v>41808</v>
      </c>
      <c r="Q379" s="7">
        <v>4732</v>
      </c>
      <c r="R379" s="7">
        <v>557</v>
      </c>
      <c r="S379" s="7">
        <v>0</v>
      </c>
      <c r="T379" s="7">
        <v>30940</v>
      </c>
      <c r="U379" s="7">
        <v>0</v>
      </c>
      <c r="V379" s="7">
        <v>0</v>
      </c>
      <c r="W379" s="7">
        <v>0</v>
      </c>
      <c r="X379" s="7">
        <v>0</v>
      </c>
      <c r="Y379" s="7">
        <v>606583</v>
      </c>
      <c r="Z379" s="7">
        <v>53991</v>
      </c>
      <c r="AA379" s="7">
        <v>0</v>
      </c>
      <c r="AB379" s="7">
        <v>3797667</v>
      </c>
      <c r="AC379" s="7">
        <v>0</v>
      </c>
      <c r="AD379" s="7">
        <v>0</v>
      </c>
      <c r="AE379" s="7">
        <v>0</v>
      </c>
      <c r="AF379" s="7">
        <v>0</v>
      </c>
      <c r="AG379" s="7">
        <v>0</v>
      </c>
      <c r="AH379" s="7">
        <v>0</v>
      </c>
      <c r="AI379" s="7">
        <v>0</v>
      </c>
      <c r="AJ379" s="7">
        <v>0</v>
      </c>
      <c r="AL379">
        <f t="shared" si="5"/>
        <v>1299535</v>
      </c>
    </row>
    <row r="380" spans="1:38" x14ac:dyDescent="0.25">
      <c r="A380" s="7">
        <v>4083</v>
      </c>
      <c r="B380" s="7">
        <v>7</v>
      </c>
      <c r="C380" t="s">
        <v>689</v>
      </c>
      <c r="D380" s="7">
        <v>0</v>
      </c>
      <c r="E380" s="7">
        <v>0</v>
      </c>
      <c r="F380" s="7">
        <v>97</v>
      </c>
      <c r="G380" s="7">
        <v>97</v>
      </c>
      <c r="H380" s="7">
        <v>665711</v>
      </c>
      <c r="I380" s="7">
        <v>1408</v>
      </c>
      <c r="J380" s="7">
        <v>7169</v>
      </c>
      <c r="K380" s="7">
        <v>0</v>
      </c>
      <c r="L380" s="7">
        <v>0</v>
      </c>
      <c r="M380" s="7">
        <v>3138</v>
      </c>
      <c r="N380" s="7">
        <v>16808</v>
      </c>
      <c r="O380" s="7">
        <v>21979</v>
      </c>
      <c r="P380" s="7">
        <v>11141</v>
      </c>
      <c r="Q380" s="7">
        <v>1261</v>
      </c>
      <c r="R380" s="7">
        <v>1809</v>
      </c>
      <c r="S380" s="7">
        <v>0</v>
      </c>
      <c r="T380" s="7">
        <v>679</v>
      </c>
      <c r="U380" s="7">
        <v>-47830</v>
      </c>
      <c r="V380" s="7">
        <v>0</v>
      </c>
      <c r="W380" s="7">
        <v>0</v>
      </c>
      <c r="X380" s="7">
        <v>0</v>
      </c>
      <c r="Y380" s="7">
        <v>0</v>
      </c>
      <c r="Z380" s="7">
        <v>5246</v>
      </c>
      <c r="AA380" s="7">
        <v>0</v>
      </c>
      <c r="AB380" s="7">
        <v>688519</v>
      </c>
      <c r="AC380" s="7">
        <v>0</v>
      </c>
      <c r="AD380" s="7">
        <v>0</v>
      </c>
      <c r="AE380" s="7">
        <v>0</v>
      </c>
      <c r="AF380" s="7">
        <v>0</v>
      </c>
      <c r="AG380" s="7">
        <v>0</v>
      </c>
      <c r="AH380" s="7">
        <v>0</v>
      </c>
      <c r="AI380" s="7">
        <v>0</v>
      </c>
      <c r="AJ380" s="7">
        <v>0</v>
      </c>
      <c r="AL380">
        <f t="shared" si="5"/>
        <v>22808</v>
      </c>
    </row>
    <row r="381" spans="1:38" x14ac:dyDescent="0.25">
      <c r="A381" s="7">
        <v>4084</v>
      </c>
      <c r="B381" s="7">
        <v>7</v>
      </c>
      <c r="C381" t="s">
        <v>690</v>
      </c>
      <c r="D381" s="7">
        <v>0</v>
      </c>
      <c r="E381" s="7">
        <v>0</v>
      </c>
      <c r="F381" s="7">
        <v>360</v>
      </c>
      <c r="G381" s="7">
        <v>360</v>
      </c>
      <c r="H381" s="7">
        <v>2470680</v>
      </c>
      <c r="I381" s="7">
        <v>0</v>
      </c>
      <c r="J381" s="7">
        <v>124938</v>
      </c>
      <c r="K381" s="7">
        <v>0</v>
      </c>
      <c r="L381" s="7">
        <v>0</v>
      </c>
      <c r="M381" s="7">
        <v>11647</v>
      </c>
      <c r="N381" s="7">
        <v>201996</v>
      </c>
      <c r="O381" s="7">
        <v>81570</v>
      </c>
      <c r="P381" s="7">
        <v>41348</v>
      </c>
      <c r="Q381" s="7">
        <v>4680</v>
      </c>
      <c r="R381" s="7">
        <v>6678</v>
      </c>
      <c r="S381" s="7">
        <v>0</v>
      </c>
      <c r="T381" s="7">
        <v>10440</v>
      </c>
      <c r="U381" s="7">
        <v>0</v>
      </c>
      <c r="V381" s="7">
        <v>0</v>
      </c>
      <c r="W381" s="7">
        <v>0</v>
      </c>
      <c r="X381" s="7">
        <v>0</v>
      </c>
      <c r="Y381" s="7">
        <v>0</v>
      </c>
      <c r="Z381" s="7">
        <v>22515</v>
      </c>
      <c r="AA381" s="7">
        <v>0</v>
      </c>
      <c r="AB381" s="7">
        <v>2976492</v>
      </c>
      <c r="AC381" s="7">
        <v>0</v>
      </c>
      <c r="AD381" s="7">
        <v>0</v>
      </c>
      <c r="AE381" s="7">
        <v>0</v>
      </c>
      <c r="AF381" s="7">
        <v>0</v>
      </c>
      <c r="AG381" s="7">
        <v>0</v>
      </c>
      <c r="AH381" s="7">
        <v>0</v>
      </c>
      <c r="AI381" s="7">
        <v>0</v>
      </c>
      <c r="AJ381" s="7">
        <v>0</v>
      </c>
      <c r="AL381">
        <f t="shared" si="5"/>
        <v>505812</v>
      </c>
    </row>
    <row r="382" spans="1:38" x14ac:dyDescent="0.25">
      <c r="A382" s="7">
        <v>4085</v>
      </c>
      <c r="B382" s="7">
        <v>7</v>
      </c>
      <c r="C382" t="s">
        <v>691</v>
      </c>
      <c r="D382" s="7">
        <v>0</v>
      </c>
      <c r="E382" s="7">
        <v>0</v>
      </c>
      <c r="F382" s="7">
        <v>220</v>
      </c>
      <c r="G382" s="7">
        <v>264</v>
      </c>
      <c r="H382" s="7">
        <v>1811832</v>
      </c>
      <c r="I382" s="7">
        <v>0</v>
      </c>
      <c r="J382" s="7">
        <v>109938</v>
      </c>
      <c r="K382" s="7">
        <v>14090</v>
      </c>
      <c r="L382" s="7">
        <v>0</v>
      </c>
      <c r="M382" s="7">
        <v>8541</v>
      </c>
      <c r="N382" s="7">
        <v>25406</v>
      </c>
      <c r="O382" s="7">
        <v>59818</v>
      </c>
      <c r="P382" s="7">
        <v>30322</v>
      </c>
      <c r="Q382" s="7">
        <v>3432</v>
      </c>
      <c r="R382" s="7">
        <v>3411</v>
      </c>
      <c r="S382" s="7">
        <v>0</v>
      </c>
      <c r="T382" s="7">
        <v>10824</v>
      </c>
      <c r="U382" s="7">
        <v>0</v>
      </c>
      <c r="V382" s="7">
        <v>0</v>
      </c>
      <c r="W382" s="7">
        <v>0</v>
      </c>
      <c r="X382" s="7">
        <v>0</v>
      </c>
      <c r="Y382" s="7">
        <v>0</v>
      </c>
      <c r="Z382" s="7">
        <v>17165</v>
      </c>
      <c r="AA382" s="7">
        <v>0</v>
      </c>
      <c r="AB382" s="7">
        <v>2094779</v>
      </c>
      <c r="AC382" s="7">
        <v>0</v>
      </c>
      <c r="AD382" s="7">
        <v>0</v>
      </c>
      <c r="AE382" s="7">
        <v>0</v>
      </c>
      <c r="AF382" s="7">
        <v>0</v>
      </c>
      <c r="AG382" s="7">
        <v>0</v>
      </c>
      <c r="AH382" s="7">
        <v>0</v>
      </c>
      <c r="AI382" s="7">
        <v>0</v>
      </c>
      <c r="AJ382" s="7">
        <v>0</v>
      </c>
      <c r="AL382">
        <f t="shared" si="5"/>
        <v>282947</v>
      </c>
    </row>
    <row r="383" spans="1:38" x14ac:dyDescent="0.25">
      <c r="A383" s="7">
        <v>4087</v>
      </c>
      <c r="B383" s="7">
        <v>7</v>
      </c>
      <c r="C383" t="s">
        <v>692</v>
      </c>
      <c r="D383" s="7">
        <v>0</v>
      </c>
      <c r="E383" s="7">
        <v>0</v>
      </c>
      <c r="F383" s="7">
        <v>76</v>
      </c>
      <c r="G383" s="7">
        <v>91.2</v>
      </c>
      <c r="H383" s="7">
        <v>625906</v>
      </c>
      <c r="I383" s="7">
        <v>0</v>
      </c>
      <c r="J383" s="7">
        <v>83131</v>
      </c>
      <c r="K383" s="7">
        <v>14795</v>
      </c>
      <c r="L383" s="7">
        <v>0</v>
      </c>
      <c r="M383" s="7">
        <v>2951</v>
      </c>
      <c r="N383" s="7">
        <v>0</v>
      </c>
      <c r="O383" s="7">
        <v>20664</v>
      </c>
      <c r="P383" s="7">
        <v>10475</v>
      </c>
      <c r="Q383" s="7">
        <v>1186</v>
      </c>
      <c r="R383" s="7">
        <v>886</v>
      </c>
      <c r="S383" s="7">
        <v>0</v>
      </c>
      <c r="T383" s="7">
        <v>4924.8</v>
      </c>
      <c r="U383" s="7">
        <v>0</v>
      </c>
      <c r="V383" s="7">
        <v>0</v>
      </c>
      <c r="W383" s="7">
        <v>0</v>
      </c>
      <c r="X383" s="7">
        <v>0</v>
      </c>
      <c r="Y383" s="7">
        <v>2306</v>
      </c>
      <c r="Z383" s="7">
        <v>8334</v>
      </c>
      <c r="AA383" s="7">
        <v>0</v>
      </c>
      <c r="AB383" s="7">
        <v>775558.8</v>
      </c>
      <c r="AC383" s="7">
        <v>0</v>
      </c>
      <c r="AD383" s="7">
        <v>0</v>
      </c>
      <c r="AE383" s="7">
        <v>0</v>
      </c>
      <c r="AF383" s="7">
        <v>0</v>
      </c>
      <c r="AG383" s="7">
        <v>0</v>
      </c>
      <c r="AH383" s="7">
        <v>0</v>
      </c>
      <c r="AI383" s="7">
        <v>0</v>
      </c>
      <c r="AJ383" s="7">
        <v>0</v>
      </c>
      <c r="AL383">
        <f t="shared" si="5"/>
        <v>149652.80000000005</v>
      </c>
    </row>
    <row r="384" spans="1:38" x14ac:dyDescent="0.25">
      <c r="A384" s="7">
        <v>4088</v>
      </c>
      <c r="B384" s="7">
        <v>7</v>
      </c>
      <c r="C384" t="s">
        <v>693</v>
      </c>
      <c r="D384" s="7">
        <v>0</v>
      </c>
      <c r="E384" s="7">
        <v>0</v>
      </c>
      <c r="F384" s="7">
        <v>416</v>
      </c>
      <c r="G384" s="7">
        <v>425</v>
      </c>
      <c r="H384" s="7">
        <v>2916775</v>
      </c>
      <c r="I384" s="7">
        <v>0</v>
      </c>
      <c r="J384" s="7">
        <v>1583107</v>
      </c>
      <c r="K384" s="7">
        <v>209880</v>
      </c>
      <c r="L384" s="7">
        <v>0</v>
      </c>
      <c r="M384" s="7">
        <v>13750</v>
      </c>
      <c r="N384" s="7">
        <v>0</v>
      </c>
      <c r="O384" s="7">
        <v>96298</v>
      </c>
      <c r="P384" s="7">
        <v>48814</v>
      </c>
      <c r="Q384" s="7">
        <v>5525</v>
      </c>
      <c r="R384" s="7">
        <v>0</v>
      </c>
      <c r="S384" s="7">
        <v>0</v>
      </c>
      <c r="T384" s="7">
        <v>31025</v>
      </c>
      <c r="U384" s="7">
        <v>0</v>
      </c>
      <c r="V384" s="7">
        <v>0</v>
      </c>
      <c r="W384" s="7">
        <v>0</v>
      </c>
      <c r="X384" s="7">
        <v>0</v>
      </c>
      <c r="Y384" s="7">
        <v>0</v>
      </c>
      <c r="Z384" s="7">
        <v>26182</v>
      </c>
      <c r="AA384" s="7">
        <v>0</v>
      </c>
      <c r="AB384" s="7">
        <v>4931356</v>
      </c>
      <c r="AC384" s="7">
        <v>0</v>
      </c>
      <c r="AD384" s="7">
        <v>0</v>
      </c>
      <c r="AE384" s="7">
        <v>0</v>
      </c>
      <c r="AF384" s="7">
        <v>0</v>
      </c>
      <c r="AG384" s="7">
        <v>0</v>
      </c>
      <c r="AH384" s="7">
        <v>0</v>
      </c>
      <c r="AI384" s="7">
        <v>0</v>
      </c>
      <c r="AJ384" s="7">
        <v>0</v>
      </c>
      <c r="AL384">
        <f t="shared" si="5"/>
        <v>2014581</v>
      </c>
    </row>
    <row r="385" spans="1:38" x14ac:dyDescent="0.25">
      <c r="A385" s="7">
        <v>4089</v>
      </c>
      <c r="B385" s="7">
        <v>7</v>
      </c>
      <c r="C385" t="s">
        <v>694</v>
      </c>
      <c r="D385" s="7">
        <v>0</v>
      </c>
      <c r="E385" s="7">
        <v>0</v>
      </c>
      <c r="F385" s="7">
        <v>367</v>
      </c>
      <c r="G385" s="7">
        <v>385.4</v>
      </c>
      <c r="H385" s="7">
        <v>2645000</v>
      </c>
      <c r="I385" s="7">
        <v>0</v>
      </c>
      <c r="J385" s="7">
        <v>327525</v>
      </c>
      <c r="K385" s="7">
        <v>15241</v>
      </c>
      <c r="L385" s="7">
        <v>0</v>
      </c>
      <c r="M385" s="7">
        <v>12469</v>
      </c>
      <c r="N385" s="7">
        <v>0</v>
      </c>
      <c r="O385" s="7">
        <v>87326</v>
      </c>
      <c r="P385" s="7">
        <v>44266</v>
      </c>
      <c r="Q385" s="7">
        <v>5010</v>
      </c>
      <c r="R385" s="7">
        <v>0</v>
      </c>
      <c r="S385" s="7">
        <v>0</v>
      </c>
      <c r="T385" s="7">
        <v>1541.6</v>
      </c>
      <c r="U385" s="7">
        <v>0</v>
      </c>
      <c r="V385" s="7">
        <v>0</v>
      </c>
      <c r="W385" s="7">
        <v>0</v>
      </c>
      <c r="X385" s="7">
        <v>0</v>
      </c>
      <c r="Y385" s="7">
        <v>0</v>
      </c>
      <c r="Z385" s="7">
        <v>24555</v>
      </c>
      <c r="AA385" s="7">
        <v>0</v>
      </c>
      <c r="AB385" s="7">
        <v>3162933.6</v>
      </c>
      <c r="AC385" s="7">
        <v>0</v>
      </c>
      <c r="AD385" s="7">
        <v>0</v>
      </c>
      <c r="AE385" s="7">
        <v>0</v>
      </c>
      <c r="AF385" s="7">
        <v>0</v>
      </c>
      <c r="AG385" s="7">
        <v>0</v>
      </c>
      <c r="AH385" s="7">
        <v>0</v>
      </c>
      <c r="AI385" s="7">
        <v>0</v>
      </c>
      <c r="AJ385" s="7">
        <v>0</v>
      </c>
      <c r="AL385">
        <f t="shared" si="5"/>
        <v>517933.60000000009</v>
      </c>
    </row>
    <row r="386" spans="1:38" x14ac:dyDescent="0.25">
      <c r="A386" s="7">
        <v>4090</v>
      </c>
      <c r="B386" s="7">
        <v>7</v>
      </c>
      <c r="C386" t="s">
        <v>695</v>
      </c>
      <c r="D386" s="7">
        <v>0</v>
      </c>
      <c r="E386" s="7">
        <v>0</v>
      </c>
      <c r="F386" s="7">
        <v>180</v>
      </c>
      <c r="G386" s="7">
        <v>180</v>
      </c>
      <c r="H386" s="7">
        <v>1235340</v>
      </c>
      <c r="I386" s="7">
        <v>0</v>
      </c>
      <c r="J386" s="7">
        <v>12349</v>
      </c>
      <c r="K386" s="7">
        <v>0</v>
      </c>
      <c r="L386" s="7">
        <v>0</v>
      </c>
      <c r="M386" s="7">
        <v>5824</v>
      </c>
      <c r="N386" s="7">
        <v>19000</v>
      </c>
      <c r="O386" s="7">
        <v>40785</v>
      </c>
      <c r="P386" s="7">
        <v>20674</v>
      </c>
      <c r="Q386" s="7">
        <v>2340</v>
      </c>
      <c r="R386" s="7">
        <v>1566</v>
      </c>
      <c r="S386" s="7">
        <v>0</v>
      </c>
      <c r="T386" s="7">
        <v>12060</v>
      </c>
      <c r="U386" s="7">
        <v>-76567</v>
      </c>
      <c r="V386" s="7">
        <v>0</v>
      </c>
      <c r="W386" s="7">
        <v>0</v>
      </c>
      <c r="X386" s="7">
        <v>0</v>
      </c>
      <c r="Y386" s="7">
        <v>0</v>
      </c>
      <c r="Z386" s="7">
        <v>13298</v>
      </c>
      <c r="AA386" s="7">
        <v>0</v>
      </c>
      <c r="AB386" s="7">
        <v>1286669</v>
      </c>
      <c r="AC386" s="7">
        <v>0</v>
      </c>
      <c r="AD386" s="7">
        <v>0</v>
      </c>
      <c r="AE386" s="7">
        <v>0</v>
      </c>
      <c r="AF386" s="7">
        <v>0</v>
      </c>
      <c r="AG386" s="7">
        <v>0</v>
      </c>
      <c r="AH386" s="7">
        <v>0</v>
      </c>
      <c r="AI386" s="7">
        <v>0</v>
      </c>
      <c r="AJ386" s="7">
        <v>0</v>
      </c>
      <c r="AL386">
        <f t="shared" si="5"/>
        <v>51329</v>
      </c>
    </row>
    <row r="387" spans="1:38" x14ac:dyDescent="0.25">
      <c r="A387" s="7">
        <v>4091</v>
      </c>
      <c r="B387" s="7">
        <v>7</v>
      </c>
      <c r="C387" t="s">
        <v>696</v>
      </c>
      <c r="D387" s="7">
        <v>0</v>
      </c>
      <c r="E387" s="7">
        <v>0</v>
      </c>
      <c r="F387" s="7">
        <v>127</v>
      </c>
      <c r="G387" s="7">
        <v>148.4</v>
      </c>
      <c r="H387" s="7">
        <v>1018469</v>
      </c>
      <c r="I387" s="7">
        <v>0</v>
      </c>
      <c r="J387" s="7">
        <v>33072</v>
      </c>
      <c r="K387" s="7">
        <v>14148</v>
      </c>
      <c r="L387" s="7">
        <v>0</v>
      </c>
      <c r="M387" s="7">
        <v>4801</v>
      </c>
      <c r="N387" s="7">
        <v>15664</v>
      </c>
      <c r="O387" s="7">
        <v>33625</v>
      </c>
      <c r="P387" s="7">
        <v>17045</v>
      </c>
      <c r="Q387" s="7">
        <v>1929</v>
      </c>
      <c r="R387" s="7">
        <v>0</v>
      </c>
      <c r="S387" s="7">
        <v>0</v>
      </c>
      <c r="T387" s="7">
        <v>10536.4</v>
      </c>
      <c r="U387" s="7">
        <v>-63125</v>
      </c>
      <c r="V387" s="7">
        <v>0</v>
      </c>
      <c r="W387" s="7">
        <v>0</v>
      </c>
      <c r="X387" s="7">
        <v>0</v>
      </c>
      <c r="Y387" s="7">
        <v>0</v>
      </c>
      <c r="Z387" s="7">
        <v>8471</v>
      </c>
      <c r="AA387" s="7">
        <v>0</v>
      </c>
      <c r="AB387" s="7">
        <v>1094635.3999999999</v>
      </c>
      <c r="AC387" s="7">
        <v>0</v>
      </c>
      <c r="AD387" s="7">
        <v>0</v>
      </c>
      <c r="AE387" s="7">
        <v>0</v>
      </c>
      <c r="AF387" s="7">
        <v>0</v>
      </c>
      <c r="AG387" s="7">
        <v>0</v>
      </c>
      <c r="AH387" s="7">
        <v>0</v>
      </c>
      <c r="AI387" s="7">
        <v>0</v>
      </c>
      <c r="AJ387" s="7">
        <v>0</v>
      </c>
      <c r="AL387">
        <f t="shared" ref="AL387:AL450" si="6">AB387-H387</f>
        <v>76166.399999999907</v>
      </c>
    </row>
    <row r="388" spans="1:38" x14ac:dyDescent="0.25">
      <c r="A388" s="7">
        <v>4092</v>
      </c>
      <c r="B388" s="7">
        <v>7</v>
      </c>
      <c r="C388" t="s">
        <v>697</v>
      </c>
      <c r="D388" s="7">
        <v>0</v>
      </c>
      <c r="E388" s="7">
        <v>0</v>
      </c>
      <c r="F388" s="7">
        <v>51</v>
      </c>
      <c r="G388" s="7">
        <v>61.2</v>
      </c>
      <c r="H388" s="7">
        <v>420016</v>
      </c>
      <c r="I388" s="7">
        <v>0</v>
      </c>
      <c r="J388" s="7">
        <v>72288</v>
      </c>
      <c r="K388" s="7">
        <v>0</v>
      </c>
      <c r="L388" s="7">
        <v>0</v>
      </c>
      <c r="M388" s="7">
        <v>1980</v>
      </c>
      <c r="N388" s="7">
        <v>0</v>
      </c>
      <c r="O388" s="7">
        <v>13867</v>
      </c>
      <c r="P388" s="7">
        <v>7029</v>
      </c>
      <c r="Q388" s="7">
        <v>796</v>
      </c>
      <c r="R388" s="7">
        <v>94</v>
      </c>
      <c r="S388" s="7">
        <v>0</v>
      </c>
      <c r="T388" s="7">
        <v>306</v>
      </c>
      <c r="U388" s="7">
        <v>0</v>
      </c>
      <c r="V388" s="7">
        <v>0</v>
      </c>
      <c r="W388" s="7">
        <v>0</v>
      </c>
      <c r="X388" s="7">
        <v>0</v>
      </c>
      <c r="Y388" s="7">
        <v>0</v>
      </c>
      <c r="Z388" s="7">
        <v>4449</v>
      </c>
      <c r="AA388" s="7">
        <v>0</v>
      </c>
      <c r="AB388" s="7">
        <v>520825</v>
      </c>
      <c r="AC388" s="7">
        <v>0</v>
      </c>
      <c r="AD388" s="7">
        <v>0</v>
      </c>
      <c r="AE388" s="7">
        <v>0</v>
      </c>
      <c r="AF388" s="7">
        <v>0</v>
      </c>
      <c r="AG388" s="7">
        <v>0</v>
      </c>
      <c r="AH388" s="7">
        <v>0</v>
      </c>
      <c r="AI388" s="7">
        <v>0</v>
      </c>
      <c r="AJ388" s="7">
        <v>0</v>
      </c>
      <c r="AL388">
        <f t="shared" si="6"/>
        <v>100809</v>
      </c>
    </row>
    <row r="389" spans="1:38" x14ac:dyDescent="0.25">
      <c r="A389" s="7">
        <v>4093</v>
      </c>
      <c r="B389" s="7">
        <v>7</v>
      </c>
      <c r="C389" t="s">
        <v>698</v>
      </c>
      <c r="D389" s="7">
        <v>0</v>
      </c>
      <c r="E389" s="7">
        <v>0</v>
      </c>
      <c r="F389" s="7">
        <v>120</v>
      </c>
      <c r="G389" s="7">
        <v>144</v>
      </c>
      <c r="H389" s="7">
        <v>988272</v>
      </c>
      <c r="I389" s="7">
        <v>0</v>
      </c>
      <c r="J389" s="7">
        <v>121082</v>
      </c>
      <c r="K389" s="7">
        <v>0</v>
      </c>
      <c r="L389" s="7">
        <v>0</v>
      </c>
      <c r="M389" s="7">
        <v>4659</v>
      </c>
      <c r="N389" s="7">
        <v>18092</v>
      </c>
      <c r="O389" s="7">
        <v>32628</v>
      </c>
      <c r="P389" s="7">
        <v>16539</v>
      </c>
      <c r="Q389" s="7">
        <v>1872</v>
      </c>
      <c r="R389" s="7">
        <v>539</v>
      </c>
      <c r="S389" s="7">
        <v>0</v>
      </c>
      <c r="T389" s="7">
        <v>19584</v>
      </c>
      <c r="U389" s="7">
        <v>0</v>
      </c>
      <c r="V389" s="7">
        <v>0</v>
      </c>
      <c r="W389" s="7">
        <v>0</v>
      </c>
      <c r="X389" s="7">
        <v>0</v>
      </c>
      <c r="Y389" s="7">
        <v>0</v>
      </c>
      <c r="Z389" s="7">
        <v>7133</v>
      </c>
      <c r="AA389" s="7">
        <v>0</v>
      </c>
      <c r="AB389" s="7">
        <v>1210400</v>
      </c>
      <c r="AC389" s="7">
        <v>0</v>
      </c>
      <c r="AD389" s="7">
        <v>0</v>
      </c>
      <c r="AE389" s="7">
        <v>0</v>
      </c>
      <c r="AF389" s="7">
        <v>0</v>
      </c>
      <c r="AG389" s="7">
        <v>0</v>
      </c>
      <c r="AH389" s="7">
        <v>0</v>
      </c>
      <c r="AI389" s="7">
        <v>0</v>
      </c>
      <c r="AJ389" s="7">
        <v>0</v>
      </c>
      <c r="AL389">
        <f t="shared" si="6"/>
        <v>222128</v>
      </c>
    </row>
    <row r="390" spans="1:38" x14ac:dyDescent="0.25">
      <c r="A390" s="7">
        <v>4095</v>
      </c>
      <c r="B390" s="7">
        <v>7</v>
      </c>
      <c r="C390" t="s">
        <v>699</v>
      </c>
      <c r="D390" s="7">
        <v>0</v>
      </c>
      <c r="E390" s="7">
        <v>0</v>
      </c>
      <c r="F390" s="7">
        <v>200</v>
      </c>
      <c r="G390" s="7">
        <v>240</v>
      </c>
      <c r="H390" s="7">
        <v>1647120</v>
      </c>
      <c r="I390" s="7">
        <v>0</v>
      </c>
      <c r="J390" s="7">
        <v>116866</v>
      </c>
      <c r="K390" s="7">
        <v>0</v>
      </c>
      <c r="L390" s="7">
        <v>0</v>
      </c>
      <c r="M390" s="7">
        <v>7765</v>
      </c>
      <c r="N390" s="7">
        <v>25723</v>
      </c>
      <c r="O390" s="7">
        <v>54380</v>
      </c>
      <c r="P390" s="7">
        <v>27566</v>
      </c>
      <c r="Q390" s="7">
        <v>3120</v>
      </c>
      <c r="R390" s="7">
        <v>2726</v>
      </c>
      <c r="S390" s="7">
        <v>0</v>
      </c>
      <c r="T390" s="7">
        <v>12480</v>
      </c>
      <c r="U390" s="7">
        <v>-102479</v>
      </c>
      <c r="V390" s="7">
        <v>0</v>
      </c>
      <c r="W390" s="7">
        <v>0</v>
      </c>
      <c r="X390" s="7">
        <v>0</v>
      </c>
      <c r="Y390" s="7">
        <v>0</v>
      </c>
      <c r="Z390" s="7">
        <v>11333</v>
      </c>
      <c r="AA390" s="7">
        <v>0</v>
      </c>
      <c r="AB390" s="7">
        <v>1806600</v>
      </c>
      <c r="AC390" s="7">
        <v>0</v>
      </c>
      <c r="AD390" s="7">
        <v>0</v>
      </c>
      <c r="AE390" s="7">
        <v>0</v>
      </c>
      <c r="AF390" s="7">
        <v>0</v>
      </c>
      <c r="AG390" s="7">
        <v>0</v>
      </c>
      <c r="AH390" s="7">
        <v>0</v>
      </c>
      <c r="AI390" s="7">
        <v>0</v>
      </c>
      <c r="AJ390" s="7">
        <v>0</v>
      </c>
      <c r="AL390">
        <f t="shared" si="6"/>
        <v>159480</v>
      </c>
    </row>
    <row r="391" spans="1:38" x14ac:dyDescent="0.25">
      <c r="A391" s="7">
        <v>4097</v>
      </c>
      <c r="B391" s="7">
        <v>7</v>
      </c>
      <c r="C391" t="s">
        <v>700</v>
      </c>
      <c r="D391" s="7">
        <v>0</v>
      </c>
      <c r="E391" s="7">
        <v>0</v>
      </c>
      <c r="F391" s="7">
        <v>510.4</v>
      </c>
      <c r="G391" s="7">
        <v>532.20000000000005</v>
      </c>
      <c r="H391" s="7">
        <v>3652489</v>
      </c>
      <c r="I391" s="7">
        <v>0</v>
      </c>
      <c r="J391" s="7">
        <v>1406484</v>
      </c>
      <c r="K391" s="7">
        <v>343440</v>
      </c>
      <c r="L391" s="7">
        <v>0</v>
      </c>
      <c r="M391" s="7">
        <v>17218</v>
      </c>
      <c r="N391" s="7">
        <v>0</v>
      </c>
      <c r="O391" s="7">
        <v>120588</v>
      </c>
      <c r="P391" s="7">
        <v>61127</v>
      </c>
      <c r="Q391" s="7">
        <v>6919</v>
      </c>
      <c r="R391" s="7">
        <v>135344</v>
      </c>
      <c r="S391" s="7">
        <v>0</v>
      </c>
      <c r="T391" s="7">
        <v>2661</v>
      </c>
      <c r="U391" s="7">
        <v>-170206</v>
      </c>
      <c r="V391" s="7">
        <v>0</v>
      </c>
      <c r="W391" s="7">
        <v>0</v>
      </c>
      <c r="X391" s="7">
        <v>0</v>
      </c>
      <c r="Y391" s="7">
        <v>28061</v>
      </c>
      <c r="Z391" s="7">
        <v>57957</v>
      </c>
      <c r="AA391" s="7">
        <v>0</v>
      </c>
      <c r="AB391" s="7">
        <v>5662082</v>
      </c>
      <c r="AC391" s="7">
        <v>0</v>
      </c>
      <c r="AD391" s="7">
        <v>0</v>
      </c>
      <c r="AE391" s="7">
        <v>0</v>
      </c>
      <c r="AF391" s="7">
        <v>0</v>
      </c>
      <c r="AG391" s="7">
        <v>0</v>
      </c>
      <c r="AH391" s="7">
        <v>0</v>
      </c>
      <c r="AI391" s="7">
        <v>0</v>
      </c>
      <c r="AJ391" s="7">
        <v>0</v>
      </c>
      <c r="AL391">
        <f t="shared" si="6"/>
        <v>2009593</v>
      </c>
    </row>
    <row r="392" spans="1:38" x14ac:dyDescent="0.25">
      <c r="A392" s="7">
        <v>4098</v>
      </c>
      <c r="B392" s="7">
        <v>7</v>
      </c>
      <c r="C392" t="s">
        <v>701</v>
      </c>
      <c r="D392" s="7">
        <v>0</v>
      </c>
      <c r="E392" s="7">
        <v>0</v>
      </c>
      <c r="F392" s="7">
        <v>1042</v>
      </c>
      <c r="G392" s="7">
        <v>1137.6000000000001</v>
      </c>
      <c r="H392" s="7">
        <v>7807349</v>
      </c>
      <c r="I392" s="7">
        <v>0</v>
      </c>
      <c r="J392" s="7">
        <v>138853</v>
      </c>
      <c r="K392" s="7">
        <v>22998</v>
      </c>
      <c r="L392" s="7">
        <v>0</v>
      </c>
      <c r="M392" s="7">
        <v>36805</v>
      </c>
      <c r="N392" s="7">
        <v>0</v>
      </c>
      <c r="O392" s="7">
        <v>257762</v>
      </c>
      <c r="P392" s="7">
        <v>130661</v>
      </c>
      <c r="Q392" s="7">
        <v>14789</v>
      </c>
      <c r="R392" s="7">
        <v>0</v>
      </c>
      <c r="S392" s="7">
        <v>0</v>
      </c>
      <c r="T392" s="7">
        <v>62568.000000000007</v>
      </c>
      <c r="U392" s="7">
        <v>0</v>
      </c>
      <c r="V392" s="7">
        <v>0</v>
      </c>
      <c r="W392" s="7">
        <v>0</v>
      </c>
      <c r="X392" s="7">
        <v>0</v>
      </c>
      <c r="Y392" s="7">
        <v>0</v>
      </c>
      <c r="Z392" s="7">
        <v>61411</v>
      </c>
      <c r="AA392" s="7">
        <v>0</v>
      </c>
      <c r="AB392" s="7">
        <v>8533196</v>
      </c>
      <c r="AC392" s="7">
        <v>0</v>
      </c>
      <c r="AD392" s="7">
        <v>0</v>
      </c>
      <c r="AE392" s="7">
        <v>0</v>
      </c>
      <c r="AF392" s="7">
        <v>0</v>
      </c>
      <c r="AG392" s="7">
        <v>0</v>
      </c>
      <c r="AH392" s="7">
        <v>0</v>
      </c>
      <c r="AI392" s="7">
        <v>0</v>
      </c>
      <c r="AJ392" s="7">
        <v>0</v>
      </c>
      <c r="AL392">
        <f t="shared" si="6"/>
        <v>725847</v>
      </c>
    </row>
    <row r="393" spans="1:38" x14ac:dyDescent="0.25">
      <c r="A393" s="7">
        <v>4100</v>
      </c>
      <c r="B393" s="7">
        <v>7</v>
      </c>
      <c r="C393" t="s">
        <v>702</v>
      </c>
      <c r="D393" s="7">
        <v>0</v>
      </c>
      <c r="E393" s="7">
        <v>0</v>
      </c>
      <c r="F393" s="7">
        <v>145</v>
      </c>
      <c r="G393" s="7">
        <v>150.4</v>
      </c>
      <c r="H393" s="7">
        <v>1032195</v>
      </c>
      <c r="I393" s="7">
        <v>0</v>
      </c>
      <c r="J393" s="7">
        <v>70300</v>
      </c>
      <c r="K393" s="7">
        <v>0</v>
      </c>
      <c r="L393" s="7">
        <v>0</v>
      </c>
      <c r="M393" s="7">
        <v>4866</v>
      </c>
      <c r="N393" s="7">
        <v>104177</v>
      </c>
      <c r="O393" s="7">
        <v>34078</v>
      </c>
      <c r="P393" s="7">
        <v>17274</v>
      </c>
      <c r="Q393" s="7">
        <v>1955</v>
      </c>
      <c r="R393" s="7">
        <v>0</v>
      </c>
      <c r="S393" s="7">
        <v>0</v>
      </c>
      <c r="T393" s="7">
        <v>0</v>
      </c>
      <c r="U393" s="7">
        <v>-152277</v>
      </c>
      <c r="V393" s="7">
        <v>0</v>
      </c>
      <c r="W393" s="7">
        <v>0</v>
      </c>
      <c r="X393" s="7">
        <v>0</v>
      </c>
      <c r="Y393" s="7">
        <v>0</v>
      </c>
      <c r="Z393" s="7">
        <v>8089</v>
      </c>
      <c r="AA393" s="7">
        <v>0</v>
      </c>
      <c r="AB393" s="7">
        <v>1120657</v>
      </c>
      <c r="AC393" s="7">
        <v>0</v>
      </c>
      <c r="AD393" s="7">
        <v>0</v>
      </c>
      <c r="AE393" s="7">
        <v>0</v>
      </c>
      <c r="AF393" s="7">
        <v>0</v>
      </c>
      <c r="AG393" s="7">
        <v>0</v>
      </c>
      <c r="AH393" s="7">
        <v>0</v>
      </c>
      <c r="AI393" s="7">
        <v>0</v>
      </c>
      <c r="AJ393" s="7">
        <v>0</v>
      </c>
      <c r="AL393">
        <f t="shared" si="6"/>
        <v>88462</v>
      </c>
    </row>
    <row r="394" spans="1:38" x14ac:dyDescent="0.25">
      <c r="A394" s="7">
        <v>4102</v>
      </c>
      <c r="B394" s="7">
        <v>7</v>
      </c>
      <c r="C394" t="s">
        <v>703</v>
      </c>
      <c r="D394" s="7">
        <v>0</v>
      </c>
      <c r="E394" s="7">
        <v>0</v>
      </c>
      <c r="F394" s="7">
        <v>400</v>
      </c>
      <c r="G394" s="7">
        <v>480</v>
      </c>
      <c r="H394" s="7">
        <v>3294240</v>
      </c>
      <c r="I394" s="7">
        <v>6968</v>
      </c>
      <c r="J394" s="7">
        <v>824083</v>
      </c>
      <c r="K394" s="7">
        <v>14167</v>
      </c>
      <c r="L394" s="7">
        <v>0</v>
      </c>
      <c r="M394" s="7">
        <v>15530</v>
      </c>
      <c r="N394" s="7">
        <v>0</v>
      </c>
      <c r="O394" s="7">
        <v>108760</v>
      </c>
      <c r="P394" s="7">
        <v>55131</v>
      </c>
      <c r="Q394" s="7">
        <v>6240</v>
      </c>
      <c r="R394" s="7">
        <v>0</v>
      </c>
      <c r="S394" s="7">
        <v>0</v>
      </c>
      <c r="T394" s="7">
        <v>12960</v>
      </c>
      <c r="U394" s="7">
        <v>0</v>
      </c>
      <c r="V394" s="7">
        <v>0</v>
      </c>
      <c r="W394" s="7">
        <v>0</v>
      </c>
      <c r="X394" s="7">
        <v>0</v>
      </c>
      <c r="Y394" s="7">
        <v>0</v>
      </c>
      <c r="Z394" s="7">
        <v>25790</v>
      </c>
      <c r="AA394" s="7">
        <v>0</v>
      </c>
      <c r="AB394" s="7">
        <v>4363869</v>
      </c>
      <c r="AC394" s="7">
        <v>0</v>
      </c>
      <c r="AD394" s="7">
        <v>0</v>
      </c>
      <c r="AE394" s="7">
        <v>0</v>
      </c>
      <c r="AF394" s="7">
        <v>0</v>
      </c>
      <c r="AG394" s="7">
        <v>0</v>
      </c>
      <c r="AH394" s="7">
        <v>0</v>
      </c>
      <c r="AI394" s="7">
        <v>0</v>
      </c>
      <c r="AJ394" s="7">
        <v>0</v>
      </c>
      <c r="AL394">
        <f t="shared" si="6"/>
        <v>1069629</v>
      </c>
    </row>
    <row r="395" spans="1:38" x14ac:dyDescent="0.25">
      <c r="A395" s="7">
        <v>4103</v>
      </c>
      <c r="B395" s="7">
        <v>7</v>
      </c>
      <c r="C395" t="s">
        <v>704</v>
      </c>
      <c r="D395" s="7">
        <v>0</v>
      </c>
      <c r="E395" s="7">
        <v>0</v>
      </c>
      <c r="F395" s="7">
        <v>2375</v>
      </c>
      <c r="G395" s="7">
        <v>2605</v>
      </c>
      <c r="H395" s="7">
        <v>17878115</v>
      </c>
      <c r="I395" s="7">
        <v>0</v>
      </c>
      <c r="J395" s="7">
        <v>6431343</v>
      </c>
      <c r="K395" s="7">
        <v>618192</v>
      </c>
      <c r="L395" s="7">
        <v>0</v>
      </c>
      <c r="M395" s="7">
        <v>84280</v>
      </c>
      <c r="N395" s="7">
        <v>0</v>
      </c>
      <c r="O395" s="7">
        <v>590252</v>
      </c>
      <c r="P395" s="7">
        <v>299201</v>
      </c>
      <c r="Q395" s="7">
        <v>33865</v>
      </c>
      <c r="R395" s="7">
        <v>0</v>
      </c>
      <c r="S395" s="7">
        <v>0</v>
      </c>
      <c r="T395" s="7">
        <v>164115</v>
      </c>
      <c r="U395" s="7">
        <v>0</v>
      </c>
      <c r="V395" s="7">
        <v>0</v>
      </c>
      <c r="W395" s="7">
        <v>0</v>
      </c>
      <c r="X395" s="7">
        <v>0</v>
      </c>
      <c r="Y395" s="7">
        <v>0</v>
      </c>
      <c r="Z395" s="7">
        <v>134861</v>
      </c>
      <c r="AA395" s="7">
        <v>0</v>
      </c>
      <c r="AB395" s="7">
        <v>26234224</v>
      </c>
      <c r="AC395" s="7">
        <v>0</v>
      </c>
      <c r="AD395" s="7">
        <v>0</v>
      </c>
      <c r="AE395" s="7">
        <v>0</v>
      </c>
      <c r="AF395" s="7">
        <v>0</v>
      </c>
      <c r="AG395" s="7">
        <v>0</v>
      </c>
      <c r="AH395" s="7">
        <v>0</v>
      </c>
      <c r="AI395" s="7">
        <v>0</v>
      </c>
      <c r="AJ395" s="7">
        <v>0</v>
      </c>
      <c r="AL395">
        <f t="shared" si="6"/>
        <v>8356109</v>
      </c>
    </row>
    <row r="396" spans="1:38" x14ac:dyDescent="0.25">
      <c r="A396" s="7">
        <v>4104</v>
      </c>
      <c r="B396" s="7">
        <v>7</v>
      </c>
      <c r="C396" t="s">
        <v>2163</v>
      </c>
      <c r="D396" s="7">
        <v>0</v>
      </c>
      <c r="E396" s="7">
        <v>0</v>
      </c>
      <c r="F396" s="7">
        <v>240</v>
      </c>
      <c r="G396" s="7">
        <v>288</v>
      </c>
      <c r="H396" s="7">
        <v>1976544</v>
      </c>
      <c r="I396" s="7">
        <v>4181</v>
      </c>
      <c r="J396" s="7">
        <v>398608</v>
      </c>
      <c r="K396" s="7">
        <v>14116</v>
      </c>
      <c r="L396" s="7">
        <v>0</v>
      </c>
      <c r="M396" s="7">
        <v>9318</v>
      </c>
      <c r="N396" s="7">
        <v>2765</v>
      </c>
      <c r="O396" s="7">
        <v>65256</v>
      </c>
      <c r="P396" s="7">
        <v>33079</v>
      </c>
      <c r="Q396" s="7">
        <v>3744</v>
      </c>
      <c r="R396" s="7">
        <v>0</v>
      </c>
      <c r="S396" s="7">
        <v>0</v>
      </c>
      <c r="T396" s="7">
        <v>15552</v>
      </c>
      <c r="U396" s="7">
        <v>0</v>
      </c>
      <c r="V396" s="7">
        <v>0</v>
      </c>
      <c r="W396" s="7">
        <v>0</v>
      </c>
      <c r="X396" s="7">
        <v>0</v>
      </c>
      <c r="Y396" s="7">
        <v>0</v>
      </c>
      <c r="Z396" s="7">
        <v>14169</v>
      </c>
      <c r="AA396" s="7">
        <v>0</v>
      </c>
      <c r="AB396" s="7">
        <v>2537332</v>
      </c>
      <c r="AC396" s="7">
        <v>0</v>
      </c>
      <c r="AD396" s="7">
        <v>0</v>
      </c>
      <c r="AE396" s="7">
        <v>0</v>
      </c>
      <c r="AF396" s="7">
        <v>0</v>
      </c>
      <c r="AG396" s="7">
        <v>0</v>
      </c>
      <c r="AH396" s="7">
        <v>0</v>
      </c>
      <c r="AI396" s="7">
        <v>0</v>
      </c>
      <c r="AJ396" s="7">
        <v>0</v>
      </c>
      <c r="AL396">
        <f t="shared" si="6"/>
        <v>560788</v>
      </c>
    </row>
    <row r="397" spans="1:38" x14ac:dyDescent="0.25">
      <c r="A397" s="7">
        <v>4105</v>
      </c>
      <c r="B397" s="7">
        <v>7</v>
      </c>
      <c r="C397" t="s">
        <v>706</v>
      </c>
      <c r="D397" s="7">
        <v>0</v>
      </c>
      <c r="E397" s="7">
        <v>0</v>
      </c>
      <c r="F397" s="7">
        <v>779</v>
      </c>
      <c r="G397" s="7">
        <v>858.60000000000014</v>
      </c>
      <c r="H397" s="7">
        <v>5892572</v>
      </c>
      <c r="I397" s="7">
        <v>0</v>
      </c>
      <c r="J397" s="7">
        <v>119155</v>
      </c>
      <c r="K397" s="7">
        <v>14359</v>
      </c>
      <c r="L397" s="7">
        <v>0</v>
      </c>
      <c r="M397" s="7">
        <v>27778</v>
      </c>
      <c r="N397" s="7">
        <v>0</v>
      </c>
      <c r="O397" s="7">
        <v>194545</v>
      </c>
      <c r="P397" s="7">
        <v>98616</v>
      </c>
      <c r="Q397" s="7">
        <v>11162</v>
      </c>
      <c r="R397" s="7">
        <v>0</v>
      </c>
      <c r="S397" s="7">
        <v>0</v>
      </c>
      <c r="T397" s="7">
        <v>37778.400000000009</v>
      </c>
      <c r="U397" s="7">
        <v>0</v>
      </c>
      <c r="V397" s="7">
        <v>0</v>
      </c>
      <c r="W397" s="7">
        <v>0</v>
      </c>
      <c r="X397" s="7">
        <v>0</v>
      </c>
      <c r="Y397" s="7">
        <v>0</v>
      </c>
      <c r="Z397" s="7">
        <v>46560</v>
      </c>
      <c r="AA397" s="7">
        <v>0</v>
      </c>
      <c r="AB397" s="7">
        <v>6442525.4000000004</v>
      </c>
      <c r="AC397" s="7">
        <v>0</v>
      </c>
      <c r="AD397" s="7">
        <v>0</v>
      </c>
      <c r="AE397" s="7">
        <v>0</v>
      </c>
      <c r="AF397" s="7">
        <v>0</v>
      </c>
      <c r="AG397" s="7">
        <v>0</v>
      </c>
      <c r="AH397" s="7">
        <v>0</v>
      </c>
      <c r="AI397" s="7">
        <v>0</v>
      </c>
      <c r="AJ397" s="7">
        <v>0</v>
      </c>
      <c r="AL397">
        <f t="shared" si="6"/>
        <v>549953.40000000037</v>
      </c>
    </row>
    <row r="398" spans="1:38" x14ac:dyDescent="0.25">
      <c r="A398" s="7">
        <v>4106</v>
      </c>
      <c r="B398" s="7">
        <v>7</v>
      </c>
      <c r="C398" t="s">
        <v>707</v>
      </c>
      <c r="D398" s="7">
        <v>0</v>
      </c>
      <c r="E398" s="7">
        <v>0</v>
      </c>
      <c r="F398" s="7">
        <v>245</v>
      </c>
      <c r="G398" s="7">
        <v>286.39999999999998</v>
      </c>
      <c r="H398" s="7">
        <v>1965563</v>
      </c>
      <c r="I398" s="7">
        <v>0</v>
      </c>
      <c r="J398" s="7">
        <v>365898</v>
      </c>
      <c r="K398" s="7">
        <v>0</v>
      </c>
      <c r="L398" s="7">
        <v>0</v>
      </c>
      <c r="M398" s="7">
        <v>9266</v>
      </c>
      <c r="N398" s="7">
        <v>57804</v>
      </c>
      <c r="O398" s="7">
        <v>64894</v>
      </c>
      <c r="P398" s="7">
        <v>32895</v>
      </c>
      <c r="Q398" s="7">
        <v>3723</v>
      </c>
      <c r="R398" s="7">
        <v>0</v>
      </c>
      <c r="S398" s="7">
        <v>0</v>
      </c>
      <c r="T398" s="7">
        <v>103963.2</v>
      </c>
      <c r="U398" s="7">
        <v>-149399</v>
      </c>
      <c r="V398" s="7">
        <v>0</v>
      </c>
      <c r="W398" s="7">
        <v>0</v>
      </c>
      <c r="X398" s="7">
        <v>0</v>
      </c>
      <c r="Y398" s="7">
        <v>16914</v>
      </c>
      <c r="Z398" s="7">
        <v>20617</v>
      </c>
      <c r="AA398" s="7">
        <v>0</v>
      </c>
      <c r="AB398" s="7">
        <v>2492138.2000000002</v>
      </c>
      <c r="AC398" s="7">
        <v>0</v>
      </c>
      <c r="AD398" s="7">
        <v>0</v>
      </c>
      <c r="AE398" s="7">
        <v>0</v>
      </c>
      <c r="AF398" s="7">
        <v>0</v>
      </c>
      <c r="AG398" s="7">
        <v>0</v>
      </c>
      <c r="AH398" s="7">
        <v>0</v>
      </c>
      <c r="AI398" s="7">
        <v>0</v>
      </c>
      <c r="AJ398" s="7">
        <v>0</v>
      </c>
      <c r="AL398">
        <f t="shared" si="6"/>
        <v>526575.20000000019</v>
      </c>
    </row>
    <row r="399" spans="1:38" x14ac:dyDescent="0.25">
      <c r="A399" s="7">
        <v>4107</v>
      </c>
      <c r="B399" s="7">
        <v>7</v>
      </c>
      <c r="C399" t="s">
        <v>708</v>
      </c>
      <c r="D399" s="7">
        <v>0</v>
      </c>
      <c r="E399" s="7">
        <v>0</v>
      </c>
      <c r="F399" s="7">
        <v>112</v>
      </c>
      <c r="G399" s="7">
        <v>131.20000000000002</v>
      </c>
      <c r="H399" s="7">
        <v>900426</v>
      </c>
      <c r="I399" s="7">
        <v>0</v>
      </c>
      <c r="J399" s="7">
        <v>304694</v>
      </c>
      <c r="K399" s="7">
        <v>0</v>
      </c>
      <c r="L399" s="7">
        <v>0</v>
      </c>
      <c r="M399" s="7">
        <v>4245</v>
      </c>
      <c r="N399" s="7">
        <v>26480</v>
      </c>
      <c r="O399" s="7">
        <v>29728</v>
      </c>
      <c r="P399" s="7">
        <v>15069</v>
      </c>
      <c r="Q399" s="7">
        <v>1706</v>
      </c>
      <c r="R399" s="7">
        <v>0</v>
      </c>
      <c r="S399" s="7">
        <v>0</v>
      </c>
      <c r="T399" s="7">
        <v>58777.600000000006</v>
      </c>
      <c r="U399" s="7">
        <v>-68440</v>
      </c>
      <c r="V399" s="7">
        <v>0</v>
      </c>
      <c r="W399" s="7">
        <v>0</v>
      </c>
      <c r="X399" s="7">
        <v>0</v>
      </c>
      <c r="Y399" s="7">
        <v>0</v>
      </c>
      <c r="Z399" s="7">
        <v>9311</v>
      </c>
      <c r="AA399" s="7">
        <v>0</v>
      </c>
      <c r="AB399" s="7">
        <v>1281996.6000000001</v>
      </c>
      <c r="AC399" s="7">
        <v>0</v>
      </c>
      <c r="AD399" s="7">
        <v>0</v>
      </c>
      <c r="AE399" s="7">
        <v>0</v>
      </c>
      <c r="AF399" s="7">
        <v>0</v>
      </c>
      <c r="AG399" s="7">
        <v>0</v>
      </c>
      <c r="AH399" s="7">
        <v>0</v>
      </c>
      <c r="AI399" s="7">
        <v>0</v>
      </c>
      <c r="AJ399" s="7">
        <v>0</v>
      </c>
      <c r="AL399">
        <f t="shared" si="6"/>
        <v>381570.60000000009</v>
      </c>
    </row>
    <row r="400" spans="1:38" x14ac:dyDescent="0.25">
      <c r="A400" s="7">
        <v>4110</v>
      </c>
      <c r="B400" s="7">
        <v>7</v>
      </c>
      <c r="C400" t="s">
        <v>709</v>
      </c>
      <c r="D400" s="7">
        <v>0</v>
      </c>
      <c r="E400" s="7">
        <v>0</v>
      </c>
      <c r="F400" s="7">
        <v>375</v>
      </c>
      <c r="G400" s="7">
        <v>450</v>
      </c>
      <c r="H400" s="7">
        <v>3088350</v>
      </c>
      <c r="I400" s="7">
        <v>6533</v>
      </c>
      <c r="J400" s="7">
        <v>70421</v>
      </c>
      <c r="K400" s="7">
        <v>14086</v>
      </c>
      <c r="L400" s="7">
        <v>0</v>
      </c>
      <c r="M400" s="7">
        <v>14559</v>
      </c>
      <c r="N400" s="7">
        <v>0</v>
      </c>
      <c r="O400" s="7">
        <v>101963</v>
      </c>
      <c r="P400" s="7">
        <v>51685</v>
      </c>
      <c r="Q400" s="7">
        <v>5850</v>
      </c>
      <c r="R400" s="7">
        <v>0</v>
      </c>
      <c r="S400" s="7">
        <v>0</v>
      </c>
      <c r="T400" s="7">
        <v>10350</v>
      </c>
      <c r="U400" s="7">
        <v>0</v>
      </c>
      <c r="V400" s="7">
        <v>0</v>
      </c>
      <c r="W400" s="7">
        <v>0</v>
      </c>
      <c r="X400" s="7">
        <v>0</v>
      </c>
      <c r="Y400" s="7">
        <v>0</v>
      </c>
      <c r="Z400" s="7">
        <v>28199</v>
      </c>
      <c r="AA400" s="7">
        <v>0</v>
      </c>
      <c r="AB400" s="7">
        <v>3391996</v>
      </c>
      <c r="AC400" s="7">
        <v>0</v>
      </c>
      <c r="AD400" s="7">
        <v>0</v>
      </c>
      <c r="AE400" s="7">
        <v>0</v>
      </c>
      <c r="AF400" s="7">
        <v>0</v>
      </c>
      <c r="AG400" s="7">
        <v>0</v>
      </c>
      <c r="AH400" s="7">
        <v>0</v>
      </c>
      <c r="AI400" s="7">
        <v>0</v>
      </c>
      <c r="AJ400" s="7">
        <v>0</v>
      </c>
      <c r="AL400">
        <f t="shared" si="6"/>
        <v>303646</v>
      </c>
    </row>
    <row r="401" spans="1:38" x14ac:dyDescent="0.25">
      <c r="A401" s="7">
        <v>4111</v>
      </c>
      <c r="B401" s="7">
        <v>7</v>
      </c>
      <c r="C401" t="s">
        <v>710</v>
      </c>
      <c r="D401" s="7">
        <v>0</v>
      </c>
      <c r="E401" s="7">
        <v>0</v>
      </c>
      <c r="F401" s="7">
        <v>112</v>
      </c>
      <c r="G401" s="7">
        <v>134.4</v>
      </c>
      <c r="H401" s="7">
        <v>922387</v>
      </c>
      <c r="I401" s="7">
        <v>1951</v>
      </c>
      <c r="J401" s="7">
        <v>292766</v>
      </c>
      <c r="K401" s="7">
        <v>0</v>
      </c>
      <c r="L401" s="7">
        <v>0</v>
      </c>
      <c r="M401" s="7">
        <v>4348</v>
      </c>
      <c r="N401" s="7">
        <v>0</v>
      </c>
      <c r="O401" s="7">
        <v>30453</v>
      </c>
      <c r="P401" s="7">
        <v>15437</v>
      </c>
      <c r="Q401" s="7">
        <v>1747</v>
      </c>
      <c r="R401" s="7">
        <v>0</v>
      </c>
      <c r="S401" s="7">
        <v>0</v>
      </c>
      <c r="T401" s="7">
        <v>2150.4</v>
      </c>
      <c r="U401" s="7">
        <v>0</v>
      </c>
      <c r="V401" s="7">
        <v>0</v>
      </c>
      <c r="W401" s="7">
        <v>0</v>
      </c>
      <c r="X401" s="7">
        <v>0</v>
      </c>
      <c r="Y401" s="7">
        <v>0</v>
      </c>
      <c r="Z401" s="7">
        <v>5115</v>
      </c>
      <c r="AA401" s="7">
        <v>0</v>
      </c>
      <c r="AB401" s="7">
        <v>1276354.3999999999</v>
      </c>
      <c r="AC401" s="7">
        <v>0</v>
      </c>
      <c r="AD401" s="7">
        <v>0</v>
      </c>
      <c r="AE401" s="7">
        <v>0</v>
      </c>
      <c r="AF401" s="7">
        <v>0</v>
      </c>
      <c r="AG401" s="7">
        <v>0</v>
      </c>
      <c r="AH401" s="7">
        <v>0</v>
      </c>
      <c r="AI401" s="7">
        <v>0</v>
      </c>
      <c r="AJ401" s="7">
        <v>0</v>
      </c>
      <c r="AL401">
        <f t="shared" si="6"/>
        <v>353967.39999999991</v>
      </c>
    </row>
    <row r="402" spans="1:38" x14ac:dyDescent="0.25">
      <c r="A402" s="7">
        <v>4112</v>
      </c>
      <c r="B402" s="7">
        <v>7</v>
      </c>
      <c r="C402" t="s">
        <v>452</v>
      </c>
      <c r="D402" s="7">
        <v>0</v>
      </c>
      <c r="E402" s="7">
        <v>0</v>
      </c>
      <c r="F402" s="7">
        <v>430</v>
      </c>
      <c r="G402" s="7">
        <v>516</v>
      </c>
      <c r="H402" s="7">
        <v>3541308</v>
      </c>
      <c r="I402" s="7">
        <v>0</v>
      </c>
      <c r="J402" s="7">
        <v>21566</v>
      </c>
      <c r="K402" s="7">
        <v>0</v>
      </c>
      <c r="L402" s="7">
        <v>0</v>
      </c>
      <c r="M402" s="7">
        <v>16694</v>
      </c>
      <c r="N402" s="7">
        <v>0</v>
      </c>
      <c r="O402" s="7">
        <v>116918</v>
      </c>
      <c r="P402" s="7">
        <v>59266</v>
      </c>
      <c r="Q402" s="7">
        <v>6708</v>
      </c>
      <c r="R402" s="7">
        <v>0</v>
      </c>
      <c r="S402" s="7">
        <v>0</v>
      </c>
      <c r="T402" s="7">
        <v>24768</v>
      </c>
      <c r="U402" s="7">
        <v>0</v>
      </c>
      <c r="V402" s="7">
        <v>0</v>
      </c>
      <c r="W402" s="7">
        <v>0</v>
      </c>
      <c r="X402" s="7">
        <v>0</v>
      </c>
      <c r="Y402" s="7">
        <v>0</v>
      </c>
      <c r="Z402" s="7">
        <v>25051</v>
      </c>
      <c r="AA402" s="7">
        <v>0</v>
      </c>
      <c r="AB402" s="7">
        <v>3812279</v>
      </c>
      <c r="AC402" s="7">
        <v>0</v>
      </c>
      <c r="AD402" s="7">
        <v>0</v>
      </c>
      <c r="AE402" s="7">
        <v>0</v>
      </c>
      <c r="AF402" s="7">
        <v>0</v>
      </c>
      <c r="AG402" s="7">
        <v>0</v>
      </c>
      <c r="AH402" s="7">
        <v>0</v>
      </c>
      <c r="AI402" s="7">
        <v>0</v>
      </c>
      <c r="AJ402" s="7">
        <v>0</v>
      </c>
      <c r="AL402">
        <f t="shared" si="6"/>
        <v>270971</v>
      </c>
    </row>
    <row r="403" spans="1:38" x14ac:dyDescent="0.25">
      <c r="A403" s="7">
        <v>4113</v>
      </c>
      <c r="B403" s="7">
        <v>7</v>
      </c>
      <c r="C403" t="s">
        <v>2164</v>
      </c>
      <c r="D403" s="7">
        <v>0</v>
      </c>
      <c r="E403" s="7">
        <v>0</v>
      </c>
      <c r="F403" s="7">
        <v>268</v>
      </c>
      <c r="G403" s="7">
        <v>268</v>
      </c>
      <c r="H403" s="7">
        <v>1839284</v>
      </c>
      <c r="I403" s="7">
        <v>0</v>
      </c>
      <c r="J403" s="7">
        <v>173190</v>
      </c>
      <c r="K403" s="7">
        <v>14477</v>
      </c>
      <c r="L403" s="7">
        <v>0</v>
      </c>
      <c r="M403" s="7">
        <v>8671</v>
      </c>
      <c r="N403" s="7">
        <v>0</v>
      </c>
      <c r="O403" s="7">
        <v>60725</v>
      </c>
      <c r="P403" s="7">
        <v>30782</v>
      </c>
      <c r="Q403" s="7">
        <v>3484</v>
      </c>
      <c r="R403" s="7">
        <v>0</v>
      </c>
      <c r="S403" s="7">
        <v>0</v>
      </c>
      <c r="T403" s="7">
        <v>11256</v>
      </c>
      <c r="U403" s="7">
        <v>0</v>
      </c>
      <c r="V403" s="7">
        <v>0</v>
      </c>
      <c r="W403" s="7">
        <v>0</v>
      </c>
      <c r="X403" s="7">
        <v>0</v>
      </c>
      <c r="Y403" s="7">
        <v>0</v>
      </c>
      <c r="Z403" s="7">
        <v>41807</v>
      </c>
      <c r="AA403" s="7">
        <v>0</v>
      </c>
      <c r="AB403" s="7">
        <v>2183676</v>
      </c>
      <c r="AC403" s="7">
        <v>0</v>
      </c>
      <c r="AD403" s="7">
        <v>0</v>
      </c>
      <c r="AE403" s="7">
        <v>0</v>
      </c>
      <c r="AF403" s="7">
        <v>0</v>
      </c>
      <c r="AG403" s="7">
        <v>0</v>
      </c>
      <c r="AH403" s="7">
        <v>0</v>
      </c>
      <c r="AI403" s="7">
        <v>0</v>
      </c>
      <c r="AJ403" s="7">
        <v>0</v>
      </c>
      <c r="AL403">
        <f t="shared" si="6"/>
        <v>344392</v>
      </c>
    </row>
    <row r="404" spans="1:38" x14ac:dyDescent="0.25">
      <c r="A404" s="7">
        <v>4116</v>
      </c>
      <c r="B404" s="7">
        <v>7</v>
      </c>
      <c r="C404" t="s">
        <v>712</v>
      </c>
      <c r="D404" s="7">
        <v>0</v>
      </c>
      <c r="E404" s="7">
        <v>0</v>
      </c>
      <c r="F404" s="7">
        <v>1409</v>
      </c>
      <c r="G404" s="7">
        <v>1517.4</v>
      </c>
      <c r="H404" s="7">
        <v>10413916</v>
      </c>
      <c r="I404" s="7">
        <v>22028</v>
      </c>
      <c r="J404" s="7">
        <v>156383</v>
      </c>
      <c r="K404" s="7">
        <v>43387</v>
      </c>
      <c r="L404" s="7">
        <v>0</v>
      </c>
      <c r="M404" s="7">
        <v>49093</v>
      </c>
      <c r="N404" s="7">
        <v>144193</v>
      </c>
      <c r="O404" s="7">
        <v>343819</v>
      </c>
      <c r="P404" s="7">
        <v>174283</v>
      </c>
      <c r="Q404" s="7">
        <v>19726</v>
      </c>
      <c r="R404" s="7">
        <v>0</v>
      </c>
      <c r="S404" s="7">
        <v>0</v>
      </c>
      <c r="T404" s="7">
        <v>40969.800000000003</v>
      </c>
      <c r="U404" s="7">
        <v>-629481</v>
      </c>
      <c r="V404" s="7">
        <v>0</v>
      </c>
      <c r="W404" s="7">
        <v>0</v>
      </c>
      <c r="X404" s="7">
        <v>0</v>
      </c>
      <c r="Y404" s="7">
        <v>0</v>
      </c>
      <c r="Z404" s="7">
        <v>88586</v>
      </c>
      <c r="AA404" s="7">
        <v>0</v>
      </c>
      <c r="AB404" s="7">
        <v>10866902.800000001</v>
      </c>
      <c r="AC404" s="7">
        <v>0</v>
      </c>
      <c r="AD404" s="7">
        <v>0</v>
      </c>
      <c r="AE404" s="7">
        <v>0</v>
      </c>
      <c r="AF404" s="7">
        <v>0</v>
      </c>
      <c r="AG404" s="7">
        <v>0</v>
      </c>
      <c r="AH404" s="7">
        <v>0</v>
      </c>
      <c r="AI404" s="7">
        <v>0</v>
      </c>
      <c r="AJ404" s="7">
        <v>0</v>
      </c>
      <c r="AL404">
        <f t="shared" si="6"/>
        <v>452986.80000000075</v>
      </c>
    </row>
    <row r="405" spans="1:38" x14ac:dyDescent="0.25">
      <c r="A405" s="7">
        <v>4118</v>
      </c>
      <c r="B405" s="7">
        <v>7</v>
      </c>
      <c r="C405" t="s">
        <v>713</v>
      </c>
      <c r="D405" s="7">
        <v>0</v>
      </c>
      <c r="E405" s="7">
        <v>0</v>
      </c>
      <c r="F405" s="7">
        <v>702</v>
      </c>
      <c r="G405" s="7">
        <v>753.59999999999991</v>
      </c>
      <c r="H405" s="7">
        <v>5171957</v>
      </c>
      <c r="I405" s="7">
        <v>0</v>
      </c>
      <c r="J405" s="7">
        <v>218250</v>
      </c>
      <c r="K405" s="7">
        <v>14191</v>
      </c>
      <c r="L405" s="7">
        <v>0</v>
      </c>
      <c r="M405" s="7">
        <v>24381</v>
      </c>
      <c r="N405" s="7">
        <v>25385</v>
      </c>
      <c r="O405" s="7">
        <v>170754</v>
      </c>
      <c r="P405" s="7">
        <v>86556</v>
      </c>
      <c r="Q405" s="7">
        <v>9797</v>
      </c>
      <c r="R405" s="7">
        <v>0</v>
      </c>
      <c r="S405" s="7">
        <v>0</v>
      </c>
      <c r="T405" s="7">
        <v>76113.599999999991</v>
      </c>
      <c r="U405" s="7">
        <v>-266398</v>
      </c>
      <c r="V405" s="7">
        <v>0</v>
      </c>
      <c r="W405" s="7">
        <v>0</v>
      </c>
      <c r="X405" s="7">
        <v>0</v>
      </c>
      <c r="Y405" s="7">
        <v>0</v>
      </c>
      <c r="Z405" s="7">
        <v>41803</v>
      </c>
      <c r="AA405" s="7">
        <v>0</v>
      </c>
      <c r="AB405" s="7">
        <v>5572789.5999999996</v>
      </c>
      <c r="AC405" s="7">
        <v>0</v>
      </c>
      <c r="AD405" s="7">
        <v>0</v>
      </c>
      <c r="AE405" s="7">
        <v>0</v>
      </c>
      <c r="AF405" s="7">
        <v>0</v>
      </c>
      <c r="AG405" s="7">
        <v>0</v>
      </c>
      <c r="AH405" s="7">
        <v>0</v>
      </c>
      <c r="AI405" s="7">
        <v>0</v>
      </c>
      <c r="AJ405" s="7">
        <v>0</v>
      </c>
      <c r="AL405">
        <f t="shared" si="6"/>
        <v>400832.59999999963</v>
      </c>
    </row>
    <row r="406" spans="1:38" x14ac:dyDescent="0.25">
      <c r="A406" s="7">
        <v>4119</v>
      </c>
      <c r="B406" s="7">
        <v>7</v>
      </c>
      <c r="C406" t="s">
        <v>714</v>
      </c>
      <c r="D406" s="7">
        <v>0</v>
      </c>
      <c r="E406" s="7">
        <v>0</v>
      </c>
      <c r="F406" s="7">
        <v>84</v>
      </c>
      <c r="G406" s="7">
        <v>100.8</v>
      </c>
      <c r="H406" s="7">
        <v>691790</v>
      </c>
      <c r="I406" s="7">
        <v>0</v>
      </c>
      <c r="J406" s="7">
        <v>27409</v>
      </c>
      <c r="K406" s="7">
        <v>0</v>
      </c>
      <c r="L406" s="7">
        <v>0</v>
      </c>
      <c r="M406" s="7">
        <v>3261</v>
      </c>
      <c r="N406" s="7">
        <v>289</v>
      </c>
      <c r="O406" s="7">
        <v>22840</v>
      </c>
      <c r="P406" s="7">
        <v>11578</v>
      </c>
      <c r="Q406" s="7">
        <v>1310</v>
      </c>
      <c r="R406" s="7">
        <v>0</v>
      </c>
      <c r="S406" s="7">
        <v>0</v>
      </c>
      <c r="T406" s="7">
        <v>4435.2</v>
      </c>
      <c r="U406" s="7">
        <v>0</v>
      </c>
      <c r="V406" s="7">
        <v>0</v>
      </c>
      <c r="W406" s="7">
        <v>0</v>
      </c>
      <c r="X406" s="7">
        <v>0</v>
      </c>
      <c r="Y406" s="7">
        <v>59966</v>
      </c>
      <c r="Z406" s="7">
        <v>9138</v>
      </c>
      <c r="AA406" s="7">
        <v>0</v>
      </c>
      <c r="AB406" s="7">
        <v>832016.2</v>
      </c>
      <c r="AC406" s="7">
        <v>0</v>
      </c>
      <c r="AD406" s="7">
        <v>0</v>
      </c>
      <c r="AE406" s="7">
        <v>0</v>
      </c>
      <c r="AF406" s="7">
        <v>0</v>
      </c>
      <c r="AG406" s="7">
        <v>0</v>
      </c>
      <c r="AH406" s="7">
        <v>0</v>
      </c>
      <c r="AI406" s="7">
        <v>0</v>
      </c>
      <c r="AJ406" s="7">
        <v>0</v>
      </c>
      <c r="AL406">
        <f t="shared" si="6"/>
        <v>140226.19999999995</v>
      </c>
    </row>
    <row r="407" spans="1:38" x14ac:dyDescent="0.25">
      <c r="A407" s="7">
        <v>4120</v>
      </c>
      <c r="B407" s="7">
        <v>7</v>
      </c>
      <c r="C407" t="s">
        <v>715</v>
      </c>
      <c r="D407" s="7">
        <v>0</v>
      </c>
      <c r="E407" s="7">
        <v>0</v>
      </c>
      <c r="F407" s="7">
        <v>1202</v>
      </c>
      <c r="G407" s="7">
        <v>1314.2</v>
      </c>
      <c r="H407" s="7">
        <v>9019355</v>
      </c>
      <c r="I407" s="7">
        <v>0</v>
      </c>
      <c r="J407" s="7">
        <v>58373</v>
      </c>
      <c r="K407" s="7">
        <v>22748</v>
      </c>
      <c r="L407" s="7">
        <v>0</v>
      </c>
      <c r="M407" s="7">
        <v>42519</v>
      </c>
      <c r="N407" s="7">
        <v>93752</v>
      </c>
      <c r="O407" s="7">
        <v>297777</v>
      </c>
      <c r="P407" s="7">
        <v>150945</v>
      </c>
      <c r="Q407" s="7">
        <v>17085</v>
      </c>
      <c r="R407" s="7">
        <v>0</v>
      </c>
      <c r="S407" s="7">
        <v>0</v>
      </c>
      <c r="T407" s="7">
        <v>19713</v>
      </c>
      <c r="U407" s="7">
        <v>-514054</v>
      </c>
      <c r="V407" s="7">
        <v>0</v>
      </c>
      <c r="W407" s="7">
        <v>0</v>
      </c>
      <c r="X407" s="7">
        <v>0</v>
      </c>
      <c r="Y407" s="7">
        <v>0</v>
      </c>
      <c r="Z407" s="7">
        <v>70963</v>
      </c>
      <c r="AA407" s="7">
        <v>0</v>
      </c>
      <c r="AB407" s="7">
        <v>9279176</v>
      </c>
      <c r="AC407" s="7">
        <v>0</v>
      </c>
      <c r="AD407" s="7">
        <v>0</v>
      </c>
      <c r="AE407" s="7">
        <v>0</v>
      </c>
      <c r="AF407" s="7">
        <v>0</v>
      </c>
      <c r="AG407" s="7">
        <v>0</v>
      </c>
      <c r="AH407" s="7">
        <v>0</v>
      </c>
      <c r="AI407" s="7">
        <v>0</v>
      </c>
      <c r="AJ407" s="7">
        <v>0</v>
      </c>
      <c r="AL407">
        <f t="shared" si="6"/>
        <v>259821</v>
      </c>
    </row>
    <row r="408" spans="1:38" x14ac:dyDescent="0.25">
      <c r="A408" s="7">
        <v>4121</v>
      </c>
      <c r="B408" s="7">
        <v>7</v>
      </c>
      <c r="C408" t="s">
        <v>458</v>
      </c>
      <c r="D408" s="7">
        <v>0</v>
      </c>
      <c r="E408" s="7">
        <v>0</v>
      </c>
      <c r="F408" s="7">
        <v>320</v>
      </c>
      <c r="G408" s="7">
        <v>384</v>
      </c>
      <c r="H408" s="7">
        <v>2635392</v>
      </c>
      <c r="I408" s="7">
        <v>0</v>
      </c>
      <c r="J408" s="7">
        <v>854806</v>
      </c>
      <c r="K408" s="7">
        <v>27234</v>
      </c>
      <c r="L408" s="7">
        <v>0</v>
      </c>
      <c r="M408" s="7">
        <v>12424</v>
      </c>
      <c r="N408" s="7">
        <v>0</v>
      </c>
      <c r="O408" s="7">
        <v>87008</v>
      </c>
      <c r="P408" s="7">
        <v>44105</v>
      </c>
      <c r="Q408" s="7">
        <v>4992</v>
      </c>
      <c r="R408" s="7">
        <v>0</v>
      </c>
      <c r="S408" s="7">
        <v>0</v>
      </c>
      <c r="T408" s="7">
        <v>3840</v>
      </c>
      <c r="U408" s="7">
        <v>0</v>
      </c>
      <c r="V408" s="7">
        <v>0</v>
      </c>
      <c r="W408" s="7">
        <v>0</v>
      </c>
      <c r="X408" s="7">
        <v>0</v>
      </c>
      <c r="Y408" s="7">
        <v>0</v>
      </c>
      <c r="Z408" s="7">
        <v>23464</v>
      </c>
      <c r="AA408" s="7">
        <v>0</v>
      </c>
      <c r="AB408" s="7">
        <v>3693265</v>
      </c>
      <c r="AC408" s="7">
        <v>0</v>
      </c>
      <c r="AD408" s="7">
        <v>0</v>
      </c>
      <c r="AE408" s="7">
        <v>0</v>
      </c>
      <c r="AF408" s="7">
        <v>0</v>
      </c>
      <c r="AG408" s="7">
        <v>0</v>
      </c>
      <c r="AH408" s="7">
        <v>0</v>
      </c>
      <c r="AI408" s="7">
        <v>0</v>
      </c>
      <c r="AJ408" s="7">
        <v>0</v>
      </c>
      <c r="AL408">
        <f t="shared" si="6"/>
        <v>1057873</v>
      </c>
    </row>
    <row r="409" spans="1:38" x14ac:dyDescent="0.25">
      <c r="A409" s="7">
        <v>4122</v>
      </c>
      <c r="B409" s="7">
        <v>7</v>
      </c>
      <c r="C409" t="s">
        <v>716</v>
      </c>
      <c r="D409" s="7">
        <v>0</v>
      </c>
      <c r="E409" s="7">
        <v>0</v>
      </c>
      <c r="F409" s="7">
        <v>1488</v>
      </c>
      <c r="G409" s="7">
        <v>1592.4</v>
      </c>
      <c r="H409" s="7">
        <v>10928641</v>
      </c>
      <c r="I409" s="7">
        <v>0</v>
      </c>
      <c r="J409" s="7">
        <v>477763</v>
      </c>
      <c r="K409" s="7">
        <v>70395</v>
      </c>
      <c r="L409" s="7">
        <v>0</v>
      </c>
      <c r="M409" s="7">
        <v>51519</v>
      </c>
      <c r="N409" s="7">
        <v>0</v>
      </c>
      <c r="O409" s="7">
        <v>360813</v>
      </c>
      <c r="P409" s="7">
        <v>182898</v>
      </c>
      <c r="Q409" s="7">
        <v>20701</v>
      </c>
      <c r="R409" s="7">
        <v>0</v>
      </c>
      <c r="S409" s="7">
        <v>0</v>
      </c>
      <c r="T409" s="7">
        <v>23886</v>
      </c>
      <c r="U409" s="7">
        <v>0</v>
      </c>
      <c r="V409" s="7">
        <v>0</v>
      </c>
      <c r="W409" s="7">
        <v>0</v>
      </c>
      <c r="X409" s="7">
        <v>0</v>
      </c>
      <c r="Y409" s="7">
        <v>0</v>
      </c>
      <c r="Z409" s="7">
        <v>88918</v>
      </c>
      <c r="AA409" s="7">
        <v>0</v>
      </c>
      <c r="AB409" s="7">
        <v>12205534</v>
      </c>
      <c r="AC409" s="7">
        <v>0</v>
      </c>
      <c r="AD409" s="7">
        <v>0</v>
      </c>
      <c r="AE409" s="7">
        <v>0</v>
      </c>
      <c r="AF409" s="7">
        <v>0</v>
      </c>
      <c r="AG409" s="7">
        <v>0</v>
      </c>
      <c r="AH409" s="7">
        <v>0</v>
      </c>
      <c r="AI409" s="7">
        <v>0</v>
      </c>
      <c r="AJ409" s="7">
        <v>0</v>
      </c>
      <c r="AL409">
        <f t="shared" si="6"/>
        <v>1276893</v>
      </c>
    </row>
    <row r="410" spans="1:38" x14ac:dyDescent="0.25">
      <c r="A410" s="7">
        <v>4124</v>
      </c>
      <c r="B410" s="7">
        <v>7</v>
      </c>
      <c r="C410" t="s">
        <v>717</v>
      </c>
      <c r="D410" s="7">
        <v>0</v>
      </c>
      <c r="E410" s="7">
        <v>0</v>
      </c>
      <c r="F410" s="7">
        <v>600</v>
      </c>
      <c r="G410" s="7">
        <v>626</v>
      </c>
      <c r="H410" s="7">
        <v>4296238</v>
      </c>
      <c r="I410" s="7">
        <v>9088</v>
      </c>
      <c r="J410" s="7">
        <v>560533</v>
      </c>
      <c r="K410" s="7">
        <v>19864</v>
      </c>
      <c r="L410" s="7">
        <v>0</v>
      </c>
      <c r="M410" s="7">
        <v>20253</v>
      </c>
      <c r="N410" s="7">
        <v>0</v>
      </c>
      <c r="O410" s="7">
        <v>141842</v>
      </c>
      <c r="P410" s="7">
        <v>71900</v>
      </c>
      <c r="Q410" s="7">
        <v>8138</v>
      </c>
      <c r="R410" s="7">
        <v>0</v>
      </c>
      <c r="S410" s="7">
        <v>0</v>
      </c>
      <c r="T410" s="7">
        <v>23162</v>
      </c>
      <c r="U410" s="7">
        <v>0</v>
      </c>
      <c r="V410" s="7">
        <v>0</v>
      </c>
      <c r="W410" s="7">
        <v>0</v>
      </c>
      <c r="X410" s="7">
        <v>0</v>
      </c>
      <c r="Y410" s="7">
        <v>0</v>
      </c>
      <c r="Z410" s="7">
        <v>47520</v>
      </c>
      <c r="AA410" s="7">
        <v>0</v>
      </c>
      <c r="AB410" s="7">
        <v>5198538</v>
      </c>
      <c r="AC410" s="7">
        <v>0</v>
      </c>
      <c r="AD410" s="7">
        <v>0</v>
      </c>
      <c r="AE410" s="7">
        <v>0</v>
      </c>
      <c r="AF410" s="7">
        <v>0</v>
      </c>
      <c r="AG410" s="7">
        <v>0</v>
      </c>
      <c r="AH410" s="7">
        <v>0</v>
      </c>
      <c r="AI410" s="7">
        <v>0</v>
      </c>
      <c r="AJ410" s="7">
        <v>0</v>
      </c>
      <c r="AL410">
        <f t="shared" si="6"/>
        <v>902300</v>
      </c>
    </row>
    <row r="411" spans="1:38" x14ac:dyDescent="0.25">
      <c r="A411" s="7">
        <v>4126</v>
      </c>
      <c r="B411" s="7">
        <v>7</v>
      </c>
      <c r="C411" t="s">
        <v>718</v>
      </c>
      <c r="D411" s="7">
        <v>0</v>
      </c>
      <c r="E411" s="7">
        <v>0</v>
      </c>
      <c r="F411" s="7">
        <v>760</v>
      </c>
      <c r="G411" s="7">
        <v>829.4</v>
      </c>
      <c r="H411" s="7">
        <v>5692172</v>
      </c>
      <c r="I411" s="7">
        <v>0</v>
      </c>
      <c r="J411" s="7">
        <v>1846175</v>
      </c>
      <c r="K411" s="7">
        <v>201294</v>
      </c>
      <c r="L411" s="7">
        <v>0</v>
      </c>
      <c r="M411" s="7">
        <v>26834</v>
      </c>
      <c r="N411" s="7">
        <v>0</v>
      </c>
      <c r="O411" s="7">
        <v>187929</v>
      </c>
      <c r="P411" s="7">
        <v>95262</v>
      </c>
      <c r="Q411" s="7">
        <v>10782</v>
      </c>
      <c r="R411" s="7">
        <v>0</v>
      </c>
      <c r="S411" s="7">
        <v>0</v>
      </c>
      <c r="T411" s="7">
        <v>31517.200000000001</v>
      </c>
      <c r="U411" s="7">
        <v>0</v>
      </c>
      <c r="V411" s="7">
        <v>0</v>
      </c>
      <c r="W411" s="7">
        <v>0</v>
      </c>
      <c r="X411" s="7">
        <v>0</v>
      </c>
      <c r="Y411" s="7">
        <v>0</v>
      </c>
      <c r="Z411" s="7">
        <v>48536</v>
      </c>
      <c r="AA411" s="7">
        <v>0</v>
      </c>
      <c r="AB411" s="7">
        <v>8140501.2000000002</v>
      </c>
      <c r="AC411" s="7">
        <v>0</v>
      </c>
      <c r="AD411" s="7">
        <v>0</v>
      </c>
      <c r="AE411" s="7">
        <v>0</v>
      </c>
      <c r="AF411" s="7">
        <v>0</v>
      </c>
      <c r="AG411" s="7">
        <v>0</v>
      </c>
      <c r="AH411" s="7">
        <v>0</v>
      </c>
      <c r="AI411" s="7">
        <v>0</v>
      </c>
      <c r="AJ411" s="7">
        <v>0</v>
      </c>
      <c r="AL411">
        <f t="shared" si="6"/>
        <v>2448329.2000000002</v>
      </c>
    </row>
    <row r="412" spans="1:38" x14ac:dyDescent="0.25">
      <c r="A412" s="7">
        <v>4127</v>
      </c>
      <c r="B412" s="7">
        <v>7</v>
      </c>
      <c r="C412" t="s">
        <v>719</v>
      </c>
      <c r="D412" s="7">
        <v>0</v>
      </c>
      <c r="E412" s="7">
        <v>0</v>
      </c>
      <c r="F412" s="7">
        <v>93</v>
      </c>
      <c r="G412" s="7">
        <v>93</v>
      </c>
      <c r="H412" s="7">
        <v>638259</v>
      </c>
      <c r="I412" s="7">
        <v>0</v>
      </c>
      <c r="J412" s="7">
        <v>223310</v>
      </c>
      <c r="K412" s="7">
        <v>18580</v>
      </c>
      <c r="L412" s="7">
        <v>0</v>
      </c>
      <c r="M412" s="7">
        <v>3009</v>
      </c>
      <c r="N412" s="7">
        <v>13282</v>
      </c>
      <c r="O412" s="7">
        <v>21072</v>
      </c>
      <c r="P412" s="7">
        <v>10682</v>
      </c>
      <c r="Q412" s="7">
        <v>1209</v>
      </c>
      <c r="R412" s="7">
        <v>0</v>
      </c>
      <c r="S412" s="7">
        <v>0</v>
      </c>
      <c r="T412" s="7">
        <v>11253</v>
      </c>
      <c r="U412" s="7">
        <v>-43025</v>
      </c>
      <c r="V412" s="7">
        <v>0</v>
      </c>
      <c r="W412" s="7">
        <v>0</v>
      </c>
      <c r="X412" s="7">
        <v>0</v>
      </c>
      <c r="Y412" s="7">
        <v>1922</v>
      </c>
      <c r="Z412" s="7">
        <v>10227</v>
      </c>
      <c r="AA412" s="7">
        <v>0</v>
      </c>
      <c r="AB412" s="7">
        <v>909780</v>
      </c>
      <c r="AC412" s="7">
        <v>0</v>
      </c>
      <c r="AD412" s="7">
        <v>0</v>
      </c>
      <c r="AE412" s="7">
        <v>0</v>
      </c>
      <c r="AF412" s="7">
        <v>0</v>
      </c>
      <c r="AG412" s="7">
        <v>0</v>
      </c>
      <c r="AH412" s="7">
        <v>0</v>
      </c>
      <c r="AI412" s="7">
        <v>0</v>
      </c>
      <c r="AJ412" s="7">
        <v>0</v>
      </c>
      <c r="AL412">
        <f t="shared" si="6"/>
        <v>271521</v>
      </c>
    </row>
    <row r="413" spans="1:38" x14ac:dyDescent="0.25">
      <c r="A413" s="7">
        <v>4131</v>
      </c>
      <c r="B413" s="7">
        <v>7</v>
      </c>
      <c r="C413" t="s">
        <v>720</v>
      </c>
      <c r="D413" s="7">
        <v>0</v>
      </c>
      <c r="E413" s="7">
        <v>0</v>
      </c>
      <c r="F413" s="7">
        <v>546</v>
      </c>
      <c r="G413" s="7">
        <v>641.19999999999993</v>
      </c>
      <c r="H413" s="7">
        <v>4400556</v>
      </c>
      <c r="I413" s="7">
        <v>0</v>
      </c>
      <c r="J413" s="7">
        <v>3254767</v>
      </c>
      <c r="K413" s="7">
        <v>331992</v>
      </c>
      <c r="L413" s="7">
        <v>0</v>
      </c>
      <c r="M413" s="7">
        <v>20745</v>
      </c>
      <c r="N413" s="7">
        <v>0</v>
      </c>
      <c r="O413" s="7">
        <v>145286</v>
      </c>
      <c r="P413" s="7">
        <v>73646</v>
      </c>
      <c r="Q413" s="7">
        <v>8336</v>
      </c>
      <c r="R413" s="7">
        <v>0</v>
      </c>
      <c r="S413" s="7">
        <v>0</v>
      </c>
      <c r="T413" s="7">
        <v>2564.7999999999997</v>
      </c>
      <c r="U413" s="7">
        <v>0</v>
      </c>
      <c r="V413" s="7">
        <v>0</v>
      </c>
      <c r="W413" s="7">
        <v>0</v>
      </c>
      <c r="X413" s="7">
        <v>0</v>
      </c>
      <c r="Y413" s="7">
        <v>1121679</v>
      </c>
      <c r="Z413" s="7">
        <v>58232</v>
      </c>
      <c r="AA413" s="7">
        <v>0</v>
      </c>
      <c r="AB413" s="7">
        <v>9417803.8000000007</v>
      </c>
      <c r="AC413" s="7">
        <v>0</v>
      </c>
      <c r="AD413" s="7">
        <v>0</v>
      </c>
      <c r="AE413" s="7">
        <v>0</v>
      </c>
      <c r="AF413" s="7">
        <v>0</v>
      </c>
      <c r="AG413" s="7">
        <v>0</v>
      </c>
      <c r="AH413" s="7">
        <v>0</v>
      </c>
      <c r="AI413" s="7">
        <v>0</v>
      </c>
      <c r="AJ413" s="7">
        <v>0</v>
      </c>
      <c r="AL413">
        <f t="shared" si="6"/>
        <v>5017247.8000000007</v>
      </c>
    </row>
    <row r="414" spans="1:38" x14ac:dyDescent="0.25">
      <c r="A414" s="7">
        <v>4132</v>
      </c>
      <c r="B414" s="7">
        <v>7</v>
      </c>
      <c r="C414" t="s">
        <v>721</v>
      </c>
      <c r="D414" s="7">
        <v>0</v>
      </c>
      <c r="E414" s="7">
        <v>0</v>
      </c>
      <c r="F414" s="7">
        <v>518</v>
      </c>
      <c r="G414" s="7">
        <v>611.6</v>
      </c>
      <c r="H414" s="7">
        <v>4197411</v>
      </c>
      <c r="I414" s="7">
        <v>0</v>
      </c>
      <c r="J414" s="7">
        <v>946370</v>
      </c>
      <c r="K414" s="7">
        <v>14286</v>
      </c>
      <c r="L414" s="7">
        <v>0</v>
      </c>
      <c r="M414" s="7">
        <v>19787</v>
      </c>
      <c r="N414" s="7">
        <v>0</v>
      </c>
      <c r="O414" s="7">
        <v>138579</v>
      </c>
      <c r="P414" s="7">
        <v>70246</v>
      </c>
      <c r="Q414" s="7">
        <v>7951</v>
      </c>
      <c r="R414" s="7">
        <v>0</v>
      </c>
      <c r="S414" s="7">
        <v>0</v>
      </c>
      <c r="T414" s="7">
        <v>45258.400000000001</v>
      </c>
      <c r="U414" s="7">
        <v>0</v>
      </c>
      <c r="V414" s="7">
        <v>0</v>
      </c>
      <c r="W414" s="7">
        <v>0</v>
      </c>
      <c r="X414" s="7">
        <v>0</v>
      </c>
      <c r="Y414" s="7">
        <v>0</v>
      </c>
      <c r="Z414" s="7">
        <v>41068</v>
      </c>
      <c r="AA414" s="7">
        <v>0</v>
      </c>
      <c r="AB414" s="7">
        <v>5480956.4000000004</v>
      </c>
      <c r="AC414" s="7">
        <v>0</v>
      </c>
      <c r="AD414" s="7">
        <v>0</v>
      </c>
      <c r="AE414" s="7">
        <v>0</v>
      </c>
      <c r="AF414" s="7">
        <v>0</v>
      </c>
      <c r="AG414" s="7">
        <v>0</v>
      </c>
      <c r="AH414" s="7">
        <v>0</v>
      </c>
      <c r="AI414" s="7">
        <v>0</v>
      </c>
      <c r="AJ414" s="7">
        <v>0</v>
      </c>
      <c r="AL414">
        <f t="shared" si="6"/>
        <v>1283545.4000000004</v>
      </c>
    </row>
    <row r="415" spans="1:38" x14ac:dyDescent="0.25">
      <c r="A415" s="7">
        <v>4135</v>
      </c>
      <c r="B415" s="7">
        <v>7</v>
      </c>
      <c r="C415" t="s">
        <v>722</v>
      </c>
      <c r="D415" s="7">
        <v>0</v>
      </c>
      <c r="E415" s="7">
        <v>0</v>
      </c>
      <c r="F415" s="7">
        <v>525</v>
      </c>
      <c r="G415" s="7">
        <v>546.79999999999995</v>
      </c>
      <c r="H415" s="7">
        <v>3752688</v>
      </c>
      <c r="I415" s="7">
        <v>0</v>
      </c>
      <c r="J415" s="7">
        <v>1429495</v>
      </c>
      <c r="K415" s="7">
        <v>183168</v>
      </c>
      <c r="L415" s="7">
        <v>0</v>
      </c>
      <c r="M415" s="7">
        <v>17691</v>
      </c>
      <c r="N415" s="7">
        <v>18169</v>
      </c>
      <c r="O415" s="7">
        <v>123896</v>
      </c>
      <c r="P415" s="7">
        <v>62804</v>
      </c>
      <c r="Q415" s="7">
        <v>7108</v>
      </c>
      <c r="R415" s="7">
        <v>0</v>
      </c>
      <c r="S415" s="7">
        <v>0</v>
      </c>
      <c r="T415" s="7">
        <v>16950.8</v>
      </c>
      <c r="U415" s="7">
        <v>0</v>
      </c>
      <c r="V415" s="7">
        <v>0</v>
      </c>
      <c r="W415" s="7">
        <v>0</v>
      </c>
      <c r="X415" s="7">
        <v>0</v>
      </c>
      <c r="Y415" s="7">
        <v>0</v>
      </c>
      <c r="Z415" s="7">
        <v>25944</v>
      </c>
      <c r="AA415" s="7">
        <v>0</v>
      </c>
      <c r="AB415" s="7">
        <v>5637913.7999999998</v>
      </c>
      <c r="AC415" s="7">
        <v>0</v>
      </c>
      <c r="AD415" s="7">
        <v>0</v>
      </c>
      <c r="AE415" s="7">
        <v>0</v>
      </c>
      <c r="AF415" s="7">
        <v>0</v>
      </c>
      <c r="AG415" s="7">
        <v>0</v>
      </c>
      <c r="AH415" s="7">
        <v>0</v>
      </c>
      <c r="AI415" s="7">
        <v>0</v>
      </c>
      <c r="AJ415" s="7">
        <v>0</v>
      </c>
      <c r="AL415">
        <f t="shared" si="6"/>
        <v>1885225.7999999998</v>
      </c>
    </row>
    <row r="416" spans="1:38" x14ac:dyDescent="0.25">
      <c r="A416" s="7">
        <v>4137</v>
      </c>
      <c r="B416" s="7">
        <v>7</v>
      </c>
      <c r="C416" t="s">
        <v>723</v>
      </c>
      <c r="D416" s="7">
        <v>0</v>
      </c>
      <c r="E416" s="7">
        <v>0</v>
      </c>
      <c r="F416" s="7">
        <v>163</v>
      </c>
      <c r="G416" s="7">
        <v>163</v>
      </c>
      <c r="H416" s="7">
        <v>1118669</v>
      </c>
      <c r="I416" s="7">
        <v>0</v>
      </c>
      <c r="J416" s="7">
        <v>22409</v>
      </c>
      <c r="K416" s="7">
        <v>0</v>
      </c>
      <c r="L416" s="7">
        <v>0</v>
      </c>
      <c r="M416" s="7">
        <v>5274</v>
      </c>
      <c r="N416" s="7">
        <v>0</v>
      </c>
      <c r="O416" s="7">
        <v>36933</v>
      </c>
      <c r="P416" s="7">
        <v>18722</v>
      </c>
      <c r="Q416" s="7">
        <v>2119</v>
      </c>
      <c r="R416" s="7">
        <v>0</v>
      </c>
      <c r="S416" s="7">
        <v>0</v>
      </c>
      <c r="T416" s="7">
        <v>14833</v>
      </c>
      <c r="U416" s="7">
        <v>0</v>
      </c>
      <c r="V416" s="7">
        <v>0</v>
      </c>
      <c r="W416" s="7">
        <v>0</v>
      </c>
      <c r="X416" s="7">
        <v>0</v>
      </c>
      <c r="Y416" s="7">
        <v>5766</v>
      </c>
      <c r="Z416" s="7">
        <v>11815</v>
      </c>
      <c r="AA416" s="7">
        <v>0</v>
      </c>
      <c r="AB416" s="7">
        <v>1236540</v>
      </c>
      <c r="AC416" s="7">
        <v>0</v>
      </c>
      <c r="AD416" s="7">
        <v>0</v>
      </c>
      <c r="AE416" s="7">
        <v>0</v>
      </c>
      <c r="AF416" s="7">
        <v>0</v>
      </c>
      <c r="AG416" s="7">
        <v>0</v>
      </c>
      <c r="AH416" s="7">
        <v>0</v>
      </c>
      <c r="AI416" s="7">
        <v>0</v>
      </c>
      <c r="AJ416" s="7">
        <v>0</v>
      </c>
      <c r="AL416">
        <f t="shared" si="6"/>
        <v>117871</v>
      </c>
    </row>
    <row r="417" spans="1:38" x14ac:dyDescent="0.25">
      <c r="A417" s="7">
        <v>4139</v>
      </c>
      <c r="B417" s="7">
        <v>7</v>
      </c>
      <c r="C417" t="s">
        <v>724</v>
      </c>
      <c r="D417" s="7">
        <v>0</v>
      </c>
      <c r="E417" s="7">
        <v>0</v>
      </c>
      <c r="F417" s="7">
        <v>155</v>
      </c>
      <c r="G417" s="7">
        <v>162</v>
      </c>
      <c r="H417" s="7">
        <v>1111806</v>
      </c>
      <c r="I417" s="7">
        <v>0</v>
      </c>
      <c r="J417" s="7">
        <v>306260</v>
      </c>
      <c r="K417" s="7">
        <v>0</v>
      </c>
      <c r="L417" s="7">
        <v>0</v>
      </c>
      <c r="M417" s="7">
        <v>5241</v>
      </c>
      <c r="N417" s="7">
        <v>0</v>
      </c>
      <c r="O417" s="7">
        <v>36707</v>
      </c>
      <c r="P417" s="7">
        <v>18607</v>
      </c>
      <c r="Q417" s="7">
        <v>2106</v>
      </c>
      <c r="R417" s="7">
        <v>0</v>
      </c>
      <c r="S417" s="7">
        <v>0</v>
      </c>
      <c r="T417" s="7">
        <v>3078</v>
      </c>
      <c r="U417" s="7">
        <v>0</v>
      </c>
      <c r="V417" s="7">
        <v>0</v>
      </c>
      <c r="W417" s="7">
        <v>0</v>
      </c>
      <c r="X417" s="7">
        <v>0</v>
      </c>
      <c r="Y417" s="7">
        <v>5382</v>
      </c>
      <c r="Z417" s="7">
        <v>12653</v>
      </c>
      <c r="AA417" s="7">
        <v>0</v>
      </c>
      <c r="AB417" s="7">
        <v>1501840</v>
      </c>
      <c r="AC417" s="7">
        <v>0</v>
      </c>
      <c r="AD417" s="7">
        <v>0</v>
      </c>
      <c r="AE417" s="7">
        <v>0</v>
      </c>
      <c r="AF417" s="7">
        <v>0</v>
      </c>
      <c r="AG417" s="7">
        <v>0</v>
      </c>
      <c r="AH417" s="7">
        <v>0</v>
      </c>
      <c r="AI417" s="7">
        <v>0</v>
      </c>
      <c r="AJ417" s="7">
        <v>0</v>
      </c>
      <c r="AL417">
        <f t="shared" si="6"/>
        <v>390034</v>
      </c>
    </row>
    <row r="418" spans="1:38" x14ac:dyDescent="0.25">
      <c r="A418" s="7">
        <v>4140</v>
      </c>
      <c r="B418" s="7">
        <v>7</v>
      </c>
      <c r="C418" t="s">
        <v>725</v>
      </c>
      <c r="D418" s="7">
        <v>0</v>
      </c>
      <c r="E418" s="7">
        <v>0</v>
      </c>
      <c r="F418" s="7">
        <v>790</v>
      </c>
      <c r="G418" s="7">
        <v>831.4</v>
      </c>
      <c r="H418" s="7">
        <v>5705898</v>
      </c>
      <c r="I418" s="7">
        <v>0</v>
      </c>
      <c r="J418" s="7">
        <v>110781</v>
      </c>
      <c r="K418" s="7">
        <v>15181</v>
      </c>
      <c r="L418" s="7">
        <v>0</v>
      </c>
      <c r="M418" s="7">
        <v>26898</v>
      </c>
      <c r="N418" s="7">
        <v>0</v>
      </c>
      <c r="O418" s="7">
        <v>188382</v>
      </c>
      <c r="P418" s="7">
        <v>95492</v>
      </c>
      <c r="Q418" s="7">
        <v>10808</v>
      </c>
      <c r="R418" s="7">
        <v>0</v>
      </c>
      <c r="S418" s="7">
        <v>0</v>
      </c>
      <c r="T418" s="7">
        <v>15796.6</v>
      </c>
      <c r="U418" s="7">
        <v>0</v>
      </c>
      <c r="V418" s="7">
        <v>0</v>
      </c>
      <c r="W418" s="7">
        <v>0</v>
      </c>
      <c r="X418" s="7">
        <v>0</v>
      </c>
      <c r="Y418" s="7">
        <v>72267</v>
      </c>
      <c r="Z418" s="7">
        <v>49685</v>
      </c>
      <c r="AA418" s="7">
        <v>0</v>
      </c>
      <c r="AB418" s="7">
        <v>6291188.5999999996</v>
      </c>
      <c r="AC418" s="7">
        <v>0</v>
      </c>
      <c r="AD418" s="7">
        <v>0</v>
      </c>
      <c r="AE418" s="7">
        <v>0</v>
      </c>
      <c r="AF418" s="7">
        <v>0</v>
      </c>
      <c r="AG418" s="7">
        <v>0</v>
      </c>
      <c r="AH418" s="7">
        <v>0</v>
      </c>
      <c r="AI418" s="7">
        <v>0</v>
      </c>
      <c r="AJ418" s="7">
        <v>0</v>
      </c>
      <c r="AL418">
        <f t="shared" si="6"/>
        <v>585290.59999999963</v>
      </c>
    </row>
    <row r="419" spans="1:38" x14ac:dyDescent="0.25">
      <c r="A419" s="7">
        <v>4142</v>
      </c>
      <c r="B419" s="7">
        <v>7</v>
      </c>
      <c r="C419" t="s">
        <v>726</v>
      </c>
      <c r="D419" s="7">
        <v>0</v>
      </c>
      <c r="E419" s="7">
        <v>0</v>
      </c>
      <c r="F419" s="7">
        <v>545</v>
      </c>
      <c r="G419" s="7">
        <v>569</v>
      </c>
      <c r="H419" s="7">
        <v>3905047</v>
      </c>
      <c r="I419" s="7">
        <v>0</v>
      </c>
      <c r="J419" s="7">
        <v>1612022</v>
      </c>
      <c r="K419" s="7">
        <v>238500</v>
      </c>
      <c r="L419" s="7">
        <v>0</v>
      </c>
      <c r="M419" s="7">
        <v>18409</v>
      </c>
      <c r="N419" s="7">
        <v>45752</v>
      </c>
      <c r="O419" s="7">
        <v>128927</v>
      </c>
      <c r="P419" s="7">
        <v>65353</v>
      </c>
      <c r="Q419" s="7">
        <v>7397</v>
      </c>
      <c r="R419" s="7">
        <v>0</v>
      </c>
      <c r="S419" s="7">
        <v>0</v>
      </c>
      <c r="T419" s="7">
        <v>52917</v>
      </c>
      <c r="U419" s="7">
        <v>-227727</v>
      </c>
      <c r="V419" s="7">
        <v>0</v>
      </c>
      <c r="W419" s="7">
        <v>0</v>
      </c>
      <c r="X419" s="7">
        <v>0</v>
      </c>
      <c r="Y419" s="7">
        <v>2306</v>
      </c>
      <c r="Z419" s="7">
        <v>37172</v>
      </c>
      <c r="AA419" s="7">
        <v>0</v>
      </c>
      <c r="AB419" s="7">
        <v>5886075</v>
      </c>
      <c r="AC419" s="7">
        <v>0</v>
      </c>
      <c r="AD419" s="7">
        <v>0</v>
      </c>
      <c r="AE419" s="7">
        <v>0</v>
      </c>
      <c r="AF419" s="7">
        <v>0</v>
      </c>
      <c r="AG419" s="7">
        <v>0</v>
      </c>
      <c r="AH419" s="7">
        <v>0</v>
      </c>
      <c r="AI419" s="7">
        <v>0</v>
      </c>
      <c r="AJ419" s="7">
        <v>0</v>
      </c>
      <c r="AL419">
        <f t="shared" si="6"/>
        <v>1981028</v>
      </c>
    </row>
    <row r="420" spans="1:38" x14ac:dyDescent="0.25">
      <c r="A420" s="7">
        <v>4143</v>
      </c>
      <c r="B420" s="7">
        <v>7</v>
      </c>
      <c r="C420" t="s">
        <v>727</v>
      </c>
      <c r="D420" s="7">
        <v>0</v>
      </c>
      <c r="E420" s="7">
        <v>0</v>
      </c>
      <c r="F420" s="7">
        <v>900</v>
      </c>
      <c r="G420" s="7">
        <v>936</v>
      </c>
      <c r="H420" s="7">
        <v>6423768</v>
      </c>
      <c r="I420" s="7">
        <v>0</v>
      </c>
      <c r="J420" s="7">
        <v>2018401</v>
      </c>
      <c r="K420" s="7">
        <v>462690</v>
      </c>
      <c r="L420" s="7">
        <v>0</v>
      </c>
      <c r="M420" s="7">
        <v>30283</v>
      </c>
      <c r="N420" s="7">
        <v>0</v>
      </c>
      <c r="O420" s="7">
        <v>212083</v>
      </c>
      <c r="P420" s="7">
        <v>107506</v>
      </c>
      <c r="Q420" s="7">
        <v>12168</v>
      </c>
      <c r="R420" s="7">
        <v>0</v>
      </c>
      <c r="S420" s="7">
        <v>0</v>
      </c>
      <c r="T420" s="7">
        <v>33696</v>
      </c>
      <c r="U420" s="7">
        <v>0</v>
      </c>
      <c r="V420" s="7">
        <v>0</v>
      </c>
      <c r="W420" s="7">
        <v>0</v>
      </c>
      <c r="X420" s="7">
        <v>0</v>
      </c>
      <c r="Y420" s="7">
        <v>0</v>
      </c>
      <c r="Z420" s="7">
        <v>52111</v>
      </c>
      <c r="AA420" s="7">
        <v>0</v>
      </c>
      <c r="AB420" s="7">
        <v>9352706</v>
      </c>
      <c r="AC420" s="7">
        <v>0</v>
      </c>
      <c r="AD420" s="7">
        <v>0</v>
      </c>
      <c r="AE420" s="7">
        <v>0</v>
      </c>
      <c r="AF420" s="7">
        <v>0</v>
      </c>
      <c r="AG420" s="7">
        <v>0</v>
      </c>
      <c r="AH420" s="7">
        <v>0</v>
      </c>
      <c r="AI420" s="7">
        <v>0</v>
      </c>
      <c r="AJ420" s="7">
        <v>0</v>
      </c>
      <c r="AL420">
        <f t="shared" si="6"/>
        <v>2928938</v>
      </c>
    </row>
    <row r="421" spans="1:38" x14ac:dyDescent="0.25">
      <c r="A421" s="7">
        <v>4144</v>
      </c>
      <c r="B421" s="7">
        <v>7</v>
      </c>
      <c r="C421" t="s">
        <v>728</v>
      </c>
      <c r="D421" s="7">
        <v>0</v>
      </c>
      <c r="E421" s="7">
        <v>0</v>
      </c>
      <c r="F421" s="7">
        <v>59</v>
      </c>
      <c r="G421" s="7">
        <v>59</v>
      </c>
      <c r="H421" s="7">
        <v>404917</v>
      </c>
      <c r="I421" s="7">
        <v>0</v>
      </c>
      <c r="J421" s="7">
        <v>16265</v>
      </c>
      <c r="K421" s="7">
        <v>14670</v>
      </c>
      <c r="L421" s="7">
        <v>0</v>
      </c>
      <c r="M421" s="7">
        <v>1909</v>
      </c>
      <c r="N421" s="7">
        <v>12215</v>
      </c>
      <c r="O421" s="7">
        <v>13368</v>
      </c>
      <c r="P421" s="7">
        <v>6777</v>
      </c>
      <c r="Q421" s="7">
        <v>767</v>
      </c>
      <c r="R421" s="7">
        <v>0</v>
      </c>
      <c r="S421" s="7">
        <v>0</v>
      </c>
      <c r="T421" s="7">
        <v>6549</v>
      </c>
      <c r="U421" s="7">
        <v>-31084</v>
      </c>
      <c r="V421" s="7">
        <v>0</v>
      </c>
      <c r="W421" s="7">
        <v>0</v>
      </c>
      <c r="X421" s="7">
        <v>0</v>
      </c>
      <c r="Y421" s="7">
        <v>0</v>
      </c>
      <c r="Z421" s="7">
        <v>3469</v>
      </c>
      <c r="AA421" s="7">
        <v>0</v>
      </c>
      <c r="AB421" s="7">
        <v>449822</v>
      </c>
      <c r="AC421" s="7">
        <v>0</v>
      </c>
      <c r="AD421" s="7">
        <v>0</v>
      </c>
      <c r="AE421" s="7">
        <v>0</v>
      </c>
      <c r="AF421" s="7">
        <v>0</v>
      </c>
      <c r="AG421" s="7">
        <v>0</v>
      </c>
      <c r="AH421" s="7">
        <v>0</v>
      </c>
      <c r="AI421" s="7">
        <v>0</v>
      </c>
      <c r="AJ421" s="7">
        <v>0</v>
      </c>
      <c r="AL421">
        <f t="shared" si="6"/>
        <v>44905</v>
      </c>
    </row>
    <row r="422" spans="1:38" x14ac:dyDescent="0.25">
      <c r="A422" s="7">
        <v>4145</v>
      </c>
      <c r="B422" s="7">
        <v>7</v>
      </c>
      <c r="C422" t="s">
        <v>729</v>
      </c>
      <c r="D422" s="7">
        <v>0</v>
      </c>
      <c r="E422" s="7">
        <v>0</v>
      </c>
      <c r="F422" s="7">
        <v>33</v>
      </c>
      <c r="G422" s="7">
        <v>33</v>
      </c>
      <c r="H422" s="7">
        <v>226479</v>
      </c>
      <c r="I422" s="7">
        <v>0</v>
      </c>
      <c r="J422" s="7">
        <v>31084</v>
      </c>
      <c r="K422" s="7">
        <v>0</v>
      </c>
      <c r="L422" s="7">
        <v>0</v>
      </c>
      <c r="M422" s="7">
        <v>1068</v>
      </c>
      <c r="N422" s="7">
        <v>22858</v>
      </c>
      <c r="O422" s="7">
        <v>7477</v>
      </c>
      <c r="P422" s="7">
        <v>3790</v>
      </c>
      <c r="Q422" s="7">
        <v>429</v>
      </c>
      <c r="R422" s="7">
        <v>0</v>
      </c>
      <c r="S422" s="7">
        <v>0</v>
      </c>
      <c r="T422" s="7">
        <v>198</v>
      </c>
      <c r="U422" s="7">
        <v>0</v>
      </c>
      <c r="V422" s="7">
        <v>0</v>
      </c>
      <c r="W422" s="7">
        <v>0</v>
      </c>
      <c r="X422" s="7">
        <v>0</v>
      </c>
      <c r="Y422" s="7">
        <v>19220</v>
      </c>
      <c r="Z422" s="7">
        <v>4030</v>
      </c>
      <c r="AA422" s="7">
        <v>0</v>
      </c>
      <c r="AB422" s="7">
        <v>316633</v>
      </c>
      <c r="AC422" s="7">
        <v>0</v>
      </c>
      <c r="AD422" s="7">
        <v>0</v>
      </c>
      <c r="AE422" s="7">
        <v>0</v>
      </c>
      <c r="AF422" s="7">
        <v>0</v>
      </c>
      <c r="AG422" s="7">
        <v>0</v>
      </c>
      <c r="AH422" s="7">
        <v>0</v>
      </c>
      <c r="AI422" s="7">
        <v>0</v>
      </c>
      <c r="AJ422" s="7">
        <v>0</v>
      </c>
      <c r="AL422">
        <f t="shared" si="6"/>
        <v>90154</v>
      </c>
    </row>
    <row r="423" spans="1:38" x14ac:dyDescent="0.25">
      <c r="A423" s="7">
        <v>4146</v>
      </c>
      <c r="B423" s="7">
        <v>7</v>
      </c>
      <c r="C423" t="s">
        <v>730</v>
      </c>
      <c r="D423" s="7">
        <v>0</v>
      </c>
      <c r="E423" s="7">
        <v>0</v>
      </c>
      <c r="F423" s="7">
        <v>84</v>
      </c>
      <c r="G423" s="7">
        <v>99.2</v>
      </c>
      <c r="H423" s="7">
        <v>680810</v>
      </c>
      <c r="I423" s="7">
        <v>0</v>
      </c>
      <c r="J423" s="7">
        <v>225659</v>
      </c>
      <c r="K423" s="7">
        <v>0</v>
      </c>
      <c r="L423" s="7">
        <v>0</v>
      </c>
      <c r="M423" s="7">
        <v>3209</v>
      </c>
      <c r="N423" s="7">
        <v>33843</v>
      </c>
      <c r="O423" s="7">
        <v>22477</v>
      </c>
      <c r="P423" s="7">
        <v>11394</v>
      </c>
      <c r="Q423" s="7">
        <v>1290</v>
      </c>
      <c r="R423" s="7">
        <v>0</v>
      </c>
      <c r="S423" s="7">
        <v>0</v>
      </c>
      <c r="T423" s="7">
        <v>10912</v>
      </c>
      <c r="U423" s="7">
        <v>0</v>
      </c>
      <c r="V423" s="7">
        <v>0</v>
      </c>
      <c r="W423" s="7">
        <v>0</v>
      </c>
      <c r="X423" s="7">
        <v>0</v>
      </c>
      <c r="Y423" s="7">
        <v>0</v>
      </c>
      <c r="Z423" s="7">
        <v>8688</v>
      </c>
      <c r="AA423" s="7">
        <v>0</v>
      </c>
      <c r="AB423" s="7">
        <v>998282</v>
      </c>
      <c r="AC423" s="7">
        <v>0</v>
      </c>
      <c r="AD423" s="7">
        <v>0</v>
      </c>
      <c r="AE423" s="7">
        <v>0</v>
      </c>
      <c r="AF423" s="7">
        <v>0</v>
      </c>
      <c r="AG423" s="7">
        <v>0</v>
      </c>
      <c r="AH423" s="7">
        <v>0</v>
      </c>
      <c r="AI423" s="7">
        <v>0</v>
      </c>
      <c r="AJ423" s="7">
        <v>0</v>
      </c>
      <c r="AL423">
        <f t="shared" si="6"/>
        <v>317472</v>
      </c>
    </row>
    <row r="424" spans="1:38" x14ac:dyDescent="0.25">
      <c r="A424" s="7">
        <v>4150</v>
      </c>
      <c r="B424" s="7">
        <v>7</v>
      </c>
      <c r="C424" t="s">
        <v>731</v>
      </c>
      <c r="D424" s="7">
        <v>0</v>
      </c>
      <c r="E424" s="7">
        <v>0</v>
      </c>
      <c r="F424" s="7">
        <v>198</v>
      </c>
      <c r="G424" s="7">
        <v>237.6</v>
      </c>
      <c r="H424" s="7">
        <v>1630649</v>
      </c>
      <c r="I424" s="7">
        <v>0</v>
      </c>
      <c r="J424" s="7">
        <v>76625</v>
      </c>
      <c r="K424" s="7">
        <v>0</v>
      </c>
      <c r="L424" s="7">
        <v>0</v>
      </c>
      <c r="M424" s="7">
        <v>7687</v>
      </c>
      <c r="N424" s="7">
        <v>0</v>
      </c>
      <c r="O424" s="7">
        <v>53836</v>
      </c>
      <c r="P424" s="7">
        <v>27290</v>
      </c>
      <c r="Q424" s="7">
        <v>3089</v>
      </c>
      <c r="R424" s="7">
        <v>0</v>
      </c>
      <c r="S424" s="7">
        <v>0</v>
      </c>
      <c r="T424" s="7">
        <v>19245.599999999999</v>
      </c>
      <c r="U424" s="7">
        <v>0</v>
      </c>
      <c r="V424" s="7">
        <v>0</v>
      </c>
      <c r="W424" s="7">
        <v>0</v>
      </c>
      <c r="X424" s="7">
        <v>0</v>
      </c>
      <c r="Y424" s="7">
        <v>0</v>
      </c>
      <c r="Z424" s="7">
        <v>19280</v>
      </c>
      <c r="AA424" s="7">
        <v>0</v>
      </c>
      <c r="AB424" s="7">
        <v>1837701.6</v>
      </c>
      <c r="AC424" s="7">
        <v>0</v>
      </c>
      <c r="AD424" s="7">
        <v>0</v>
      </c>
      <c r="AE424" s="7">
        <v>0</v>
      </c>
      <c r="AF424" s="7">
        <v>0</v>
      </c>
      <c r="AG424" s="7">
        <v>0</v>
      </c>
      <c r="AH424" s="7">
        <v>0</v>
      </c>
      <c r="AI424" s="7">
        <v>0</v>
      </c>
      <c r="AJ424" s="7">
        <v>0</v>
      </c>
      <c r="AL424">
        <f t="shared" si="6"/>
        <v>207052.60000000009</v>
      </c>
    </row>
    <row r="425" spans="1:38" x14ac:dyDescent="0.25">
      <c r="A425" s="7">
        <v>4151</v>
      </c>
      <c r="B425" s="7">
        <v>7</v>
      </c>
      <c r="C425" t="s">
        <v>732</v>
      </c>
      <c r="D425" s="7">
        <v>0</v>
      </c>
      <c r="E425" s="7">
        <v>0</v>
      </c>
      <c r="F425" s="7">
        <v>106</v>
      </c>
      <c r="G425" s="7">
        <v>127.19999999999999</v>
      </c>
      <c r="H425" s="7">
        <v>872974</v>
      </c>
      <c r="I425" s="7">
        <v>0</v>
      </c>
      <c r="J425" s="7">
        <v>21325</v>
      </c>
      <c r="K425" s="7">
        <v>14101</v>
      </c>
      <c r="L425" s="7">
        <v>0</v>
      </c>
      <c r="M425" s="7">
        <v>4115</v>
      </c>
      <c r="N425" s="7">
        <v>22901</v>
      </c>
      <c r="O425" s="7">
        <v>28822</v>
      </c>
      <c r="P425" s="7">
        <v>14610</v>
      </c>
      <c r="Q425" s="7">
        <v>1654</v>
      </c>
      <c r="R425" s="7">
        <v>0</v>
      </c>
      <c r="S425" s="7">
        <v>0</v>
      </c>
      <c r="T425" s="7">
        <v>9412.7999999999993</v>
      </c>
      <c r="U425" s="7">
        <v>0</v>
      </c>
      <c r="V425" s="7">
        <v>0</v>
      </c>
      <c r="W425" s="7">
        <v>0</v>
      </c>
      <c r="X425" s="7">
        <v>0</v>
      </c>
      <c r="Y425" s="7">
        <v>0</v>
      </c>
      <c r="Z425" s="7">
        <v>9715</v>
      </c>
      <c r="AA425" s="7">
        <v>0</v>
      </c>
      <c r="AB425" s="7">
        <v>999629.8</v>
      </c>
      <c r="AC425" s="7">
        <v>0</v>
      </c>
      <c r="AD425" s="7">
        <v>0</v>
      </c>
      <c r="AE425" s="7">
        <v>0</v>
      </c>
      <c r="AF425" s="7">
        <v>0</v>
      </c>
      <c r="AG425" s="7">
        <v>0</v>
      </c>
      <c r="AH425" s="7">
        <v>0</v>
      </c>
      <c r="AI425" s="7">
        <v>0</v>
      </c>
      <c r="AJ425" s="7">
        <v>0</v>
      </c>
      <c r="AL425">
        <f t="shared" si="6"/>
        <v>126655.80000000005</v>
      </c>
    </row>
    <row r="426" spans="1:38" x14ac:dyDescent="0.25">
      <c r="A426" s="7">
        <v>4152</v>
      </c>
      <c r="B426" s="7">
        <v>7</v>
      </c>
      <c r="C426" t="s">
        <v>733</v>
      </c>
      <c r="D426" s="7">
        <v>0</v>
      </c>
      <c r="E426" s="7">
        <v>0</v>
      </c>
      <c r="F426" s="7">
        <v>626</v>
      </c>
      <c r="G426" s="7">
        <v>651.80000000000007</v>
      </c>
      <c r="H426" s="7">
        <v>4473303</v>
      </c>
      <c r="I426" s="7">
        <v>0</v>
      </c>
      <c r="J426" s="7">
        <v>19879</v>
      </c>
      <c r="K426" s="7">
        <v>14427</v>
      </c>
      <c r="L426" s="7">
        <v>0</v>
      </c>
      <c r="M426" s="7">
        <v>21088</v>
      </c>
      <c r="N426" s="7">
        <v>0</v>
      </c>
      <c r="O426" s="7">
        <v>147688</v>
      </c>
      <c r="P426" s="7">
        <v>74864</v>
      </c>
      <c r="Q426" s="7">
        <v>8473</v>
      </c>
      <c r="R426" s="7">
        <v>0</v>
      </c>
      <c r="S426" s="7">
        <v>0</v>
      </c>
      <c r="T426" s="7">
        <v>27375.600000000002</v>
      </c>
      <c r="U426" s="7">
        <v>0</v>
      </c>
      <c r="V426" s="7">
        <v>0</v>
      </c>
      <c r="W426" s="7">
        <v>0</v>
      </c>
      <c r="X426" s="7">
        <v>0</v>
      </c>
      <c r="Y426" s="7">
        <v>0</v>
      </c>
      <c r="Z426" s="7">
        <v>34773</v>
      </c>
      <c r="AA426" s="7">
        <v>0</v>
      </c>
      <c r="AB426" s="7">
        <v>4821870.5999999996</v>
      </c>
      <c r="AC426" s="7">
        <v>0</v>
      </c>
      <c r="AD426" s="7">
        <v>0</v>
      </c>
      <c r="AE426" s="7">
        <v>0</v>
      </c>
      <c r="AF426" s="7">
        <v>0</v>
      </c>
      <c r="AG426" s="7">
        <v>0</v>
      </c>
      <c r="AH426" s="7">
        <v>0</v>
      </c>
      <c r="AI426" s="7">
        <v>0</v>
      </c>
      <c r="AJ426" s="7">
        <v>0</v>
      </c>
      <c r="AL426">
        <f t="shared" si="6"/>
        <v>348567.59999999963</v>
      </c>
    </row>
    <row r="427" spans="1:38" x14ac:dyDescent="0.25">
      <c r="A427" s="7">
        <v>4153</v>
      </c>
      <c r="B427" s="7">
        <v>7</v>
      </c>
      <c r="C427" t="s">
        <v>734</v>
      </c>
      <c r="D427" s="7">
        <v>0</v>
      </c>
      <c r="E427" s="7">
        <v>0</v>
      </c>
      <c r="F427" s="7">
        <v>330</v>
      </c>
      <c r="G427" s="7">
        <v>344</v>
      </c>
      <c r="H427" s="7">
        <v>2360872</v>
      </c>
      <c r="I427" s="7">
        <v>0</v>
      </c>
      <c r="J427" s="7">
        <v>1434917</v>
      </c>
      <c r="K427" s="7">
        <v>257580</v>
      </c>
      <c r="L427" s="7">
        <v>0</v>
      </c>
      <c r="M427" s="7">
        <v>11130</v>
      </c>
      <c r="N427" s="7">
        <v>0</v>
      </c>
      <c r="O427" s="7">
        <v>77945</v>
      </c>
      <c r="P427" s="7">
        <v>39511</v>
      </c>
      <c r="Q427" s="7">
        <v>4472</v>
      </c>
      <c r="R427" s="7">
        <v>0</v>
      </c>
      <c r="S427" s="7">
        <v>0</v>
      </c>
      <c r="T427" s="7">
        <v>3440</v>
      </c>
      <c r="U427" s="7">
        <v>0</v>
      </c>
      <c r="V427" s="7">
        <v>0</v>
      </c>
      <c r="W427" s="7">
        <v>0</v>
      </c>
      <c r="X427" s="7">
        <v>0</v>
      </c>
      <c r="Y427" s="7">
        <v>167214</v>
      </c>
      <c r="Z427" s="7">
        <v>24408</v>
      </c>
      <c r="AA427" s="7">
        <v>0</v>
      </c>
      <c r="AB427" s="7">
        <v>4381489</v>
      </c>
      <c r="AC427" s="7">
        <v>0</v>
      </c>
      <c r="AD427" s="7">
        <v>0</v>
      </c>
      <c r="AE427" s="7">
        <v>0</v>
      </c>
      <c r="AF427" s="7">
        <v>0</v>
      </c>
      <c r="AG427" s="7">
        <v>0</v>
      </c>
      <c r="AH427" s="7">
        <v>0</v>
      </c>
      <c r="AI427" s="7">
        <v>0</v>
      </c>
      <c r="AJ427" s="7">
        <v>0</v>
      </c>
      <c r="AL427">
        <f t="shared" si="6"/>
        <v>2020617</v>
      </c>
    </row>
    <row r="428" spans="1:38" x14ac:dyDescent="0.25">
      <c r="A428" s="7">
        <v>4155</v>
      </c>
      <c r="B428" s="7">
        <v>7</v>
      </c>
      <c r="C428" t="s">
        <v>735</v>
      </c>
      <c r="D428" s="7">
        <v>0</v>
      </c>
      <c r="E428" s="7">
        <v>0</v>
      </c>
      <c r="F428" s="7">
        <v>137</v>
      </c>
      <c r="G428" s="7">
        <v>137</v>
      </c>
      <c r="H428" s="7">
        <v>940231</v>
      </c>
      <c r="I428" s="7">
        <v>0</v>
      </c>
      <c r="J428" s="7">
        <v>401198</v>
      </c>
      <c r="K428" s="7">
        <v>0</v>
      </c>
      <c r="L428" s="7">
        <v>0</v>
      </c>
      <c r="M428" s="7">
        <v>4432</v>
      </c>
      <c r="N428" s="7">
        <v>44674</v>
      </c>
      <c r="O428" s="7">
        <v>31042</v>
      </c>
      <c r="P428" s="7">
        <v>15735</v>
      </c>
      <c r="Q428" s="7">
        <v>1781</v>
      </c>
      <c r="R428" s="7">
        <v>0</v>
      </c>
      <c r="S428" s="7">
        <v>0</v>
      </c>
      <c r="T428" s="7">
        <v>25893</v>
      </c>
      <c r="U428" s="7">
        <v>-88489</v>
      </c>
      <c r="V428" s="7">
        <v>0</v>
      </c>
      <c r="W428" s="7">
        <v>0</v>
      </c>
      <c r="X428" s="7">
        <v>0</v>
      </c>
      <c r="Y428" s="7">
        <v>0</v>
      </c>
      <c r="Z428" s="7">
        <v>13997</v>
      </c>
      <c r="AA428" s="7">
        <v>0</v>
      </c>
      <c r="AB428" s="7">
        <v>1390494</v>
      </c>
      <c r="AC428" s="7">
        <v>0</v>
      </c>
      <c r="AD428" s="7">
        <v>0</v>
      </c>
      <c r="AE428" s="7">
        <v>0</v>
      </c>
      <c r="AF428" s="7">
        <v>0</v>
      </c>
      <c r="AG428" s="7">
        <v>0</v>
      </c>
      <c r="AH428" s="7">
        <v>0</v>
      </c>
      <c r="AI428" s="7">
        <v>0</v>
      </c>
      <c r="AJ428" s="7">
        <v>0</v>
      </c>
      <c r="AL428">
        <f t="shared" si="6"/>
        <v>450263</v>
      </c>
    </row>
    <row r="429" spans="1:38" x14ac:dyDescent="0.25">
      <c r="A429" s="7">
        <v>4159</v>
      </c>
      <c r="B429" s="7">
        <v>7</v>
      </c>
      <c r="C429" t="s">
        <v>2165</v>
      </c>
      <c r="D429" s="7">
        <v>0</v>
      </c>
      <c r="E429" s="7">
        <v>0</v>
      </c>
      <c r="F429" s="7">
        <v>1265</v>
      </c>
      <c r="G429" s="7">
        <v>1311</v>
      </c>
      <c r="H429" s="7">
        <v>8997393</v>
      </c>
      <c r="I429" s="7">
        <v>19032</v>
      </c>
      <c r="J429" s="7">
        <v>615834</v>
      </c>
      <c r="K429" s="7">
        <v>78295</v>
      </c>
      <c r="L429" s="7">
        <v>0</v>
      </c>
      <c r="M429" s="7">
        <v>42415</v>
      </c>
      <c r="N429" s="7">
        <v>0</v>
      </c>
      <c r="O429" s="7">
        <v>297052</v>
      </c>
      <c r="P429" s="7">
        <v>150577</v>
      </c>
      <c r="Q429" s="7">
        <v>17043</v>
      </c>
      <c r="R429" s="7">
        <v>0</v>
      </c>
      <c r="S429" s="7">
        <v>0</v>
      </c>
      <c r="T429" s="7">
        <v>10488</v>
      </c>
      <c r="U429" s="7">
        <v>0</v>
      </c>
      <c r="V429" s="7">
        <v>0</v>
      </c>
      <c r="W429" s="7">
        <v>0</v>
      </c>
      <c r="X429" s="7">
        <v>0</v>
      </c>
      <c r="Y429" s="7">
        <v>0</v>
      </c>
      <c r="Z429" s="7">
        <v>80716</v>
      </c>
      <c r="AA429" s="7">
        <v>0</v>
      </c>
      <c r="AB429" s="7">
        <v>10308845</v>
      </c>
      <c r="AC429" s="7">
        <v>0</v>
      </c>
      <c r="AD429" s="7">
        <v>0</v>
      </c>
      <c r="AE429" s="7">
        <v>0</v>
      </c>
      <c r="AF429" s="7">
        <v>0</v>
      </c>
      <c r="AG429" s="7">
        <v>0</v>
      </c>
      <c r="AH429" s="7">
        <v>0</v>
      </c>
      <c r="AI429" s="7">
        <v>0</v>
      </c>
      <c r="AJ429" s="7">
        <v>0</v>
      </c>
      <c r="AL429">
        <f t="shared" si="6"/>
        <v>1311452</v>
      </c>
    </row>
    <row r="430" spans="1:38" x14ac:dyDescent="0.25">
      <c r="A430" s="7">
        <v>4160</v>
      </c>
      <c r="B430" s="7">
        <v>7</v>
      </c>
      <c r="C430" t="s">
        <v>737</v>
      </c>
      <c r="D430" s="7">
        <v>0</v>
      </c>
      <c r="E430" s="7">
        <v>0</v>
      </c>
      <c r="F430" s="7">
        <v>835</v>
      </c>
      <c r="G430" s="7">
        <v>977</v>
      </c>
      <c r="H430" s="7">
        <v>6705151</v>
      </c>
      <c r="I430" s="7">
        <v>0</v>
      </c>
      <c r="J430" s="7">
        <v>85119</v>
      </c>
      <c r="K430" s="7">
        <v>14103</v>
      </c>
      <c r="L430" s="7">
        <v>0</v>
      </c>
      <c r="M430" s="7">
        <v>31609</v>
      </c>
      <c r="N430" s="7">
        <v>32910</v>
      </c>
      <c r="O430" s="7">
        <v>221373</v>
      </c>
      <c r="P430" s="7">
        <v>112215</v>
      </c>
      <c r="Q430" s="7">
        <v>12701</v>
      </c>
      <c r="R430" s="7">
        <v>0</v>
      </c>
      <c r="S430" s="7">
        <v>0</v>
      </c>
      <c r="T430" s="7">
        <v>92815</v>
      </c>
      <c r="U430" s="7">
        <v>0</v>
      </c>
      <c r="V430" s="7">
        <v>0</v>
      </c>
      <c r="W430" s="7">
        <v>0</v>
      </c>
      <c r="X430" s="7">
        <v>0</v>
      </c>
      <c r="Y430" s="7">
        <v>98406</v>
      </c>
      <c r="Z430" s="7">
        <v>46123</v>
      </c>
      <c r="AA430" s="7">
        <v>0</v>
      </c>
      <c r="AB430" s="7">
        <v>7452525</v>
      </c>
      <c r="AC430" s="7">
        <v>0</v>
      </c>
      <c r="AD430" s="7">
        <v>0</v>
      </c>
      <c r="AE430" s="7">
        <v>0</v>
      </c>
      <c r="AF430" s="7">
        <v>0</v>
      </c>
      <c r="AG430" s="7">
        <v>0</v>
      </c>
      <c r="AH430" s="7">
        <v>0</v>
      </c>
      <c r="AI430" s="7">
        <v>0</v>
      </c>
      <c r="AJ430" s="7">
        <v>0</v>
      </c>
      <c r="AL430">
        <f t="shared" si="6"/>
        <v>747374</v>
      </c>
    </row>
    <row r="431" spans="1:38" x14ac:dyDescent="0.25">
      <c r="A431" s="7">
        <v>4161</v>
      </c>
      <c r="B431" s="7">
        <v>7</v>
      </c>
      <c r="C431" t="s">
        <v>738</v>
      </c>
      <c r="D431" s="7">
        <v>0</v>
      </c>
      <c r="E431" s="7">
        <v>0</v>
      </c>
      <c r="F431" s="7">
        <v>181.6</v>
      </c>
      <c r="G431" s="7">
        <v>186.39999999999998</v>
      </c>
      <c r="H431" s="7">
        <v>1279263</v>
      </c>
      <c r="I431" s="7">
        <v>0</v>
      </c>
      <c r="J431" s="7">
        <v>477944</v>
      </c>
      <c r="K431" s="7">
        <v>14370</v>
      </c>
      <c r="L431" s="7">
        <v>0</v>
      </c>
      <c r="M431" s="7">
        <v>6031</v>
      </c>
      <c r="N431" s="7">
        <v>23419</v>
      </c>
      <c r="O431" s="7">
        <v>42235</v>
      </c>
      <c r="P431" s="7">
        <v>21409</v>
      </c>
      <c r="Q431" s="7">
        <v>2423</v>
      </c>
      <c r="R431" s="7">
        <v>0</v>
      </c>
      <c r="S431" s="7">
        <v>0</v>
      </c>
      <c r="T431" s="7">
        <v>22367.999999999996</v>
      </c>
      <c r="U431" s="7">
        <v>0</v>
      </c>
      <c r="V431" s="7">
        <v>0</v>
      </c>
      <c r="W431" s="7">
        <v>0</v>
      </c>
      <c r="X431" s="7">
        <v>0</v>
      </c>
      <c r="Y431" s="7">
        <v>69576</v>
      </c>
      <c r="Z431" s="7">
        <v>21745</v>
      </c>
      <c r="AA431" s="7">
        <v>0</v>
      </c>
      <c r="AB431" s="7">
        <v>1980783</v>
      </c>
      <c r="AC431" s="7">
        <v>0</v>
      </c>
      <c r="AD431" s="7">
        <v>0</v>
      </c>
      <c r="AE431" s="7">
        <v>0</v>
      </c>
      <c r="AF431" s="7">
        <v>0</v>
      </c>
      <c r="AG431" s="7">
        <v>0</v>
      </c>
      <c r="AH431" s="7">
        <v>0</v>
      </c>
      <c r="AI431" s="7">
        <v>0</v>
      </c>
      <c r="AJ431" s="7">
        <v>0</v>
      </c>
      <c r="AL431">
        <f t="shared" si="6"/>
        <v>701520</v>
      </c>
    </row>
    <row r="432" spans="1:38" x14ac:dyDescent="0.25">
      <c r="A432" s="7">
        <v>4162</v>
      </c>
      <c r="B432" s="7">
        <v>7</v>
      </c>
      <c r="C432" t="s">
        <v>739</v>
      </c>
      <c r="D432" s="7">
        <v>0</v>
      </c>
      <c r="E432" s="7">
        <v>0</v>
      </c>
      <c r="F432" s="7">
        <v>130</v>
      </c>
      <c r="G432" s="7">
        <v>135.6</v>
      </c>
      <c r="H432" s="7">
        <v>930623</v>
      </c>
      <c r="I432" s="7">
        <v>0</v>
      </c>
      <c r="J432" s="7">
        <v>92649</v>
      </c>
      <c r="K432" s="7">
        <v>14097</v>
      </c>
      <c r="L432" s="7">
        <v>0</v>
      </c>
      <c r="M432" s="7">
        <v>4387</v>
      </c>
      <c r="N432" s="7">
        <v>0</v>
      </c>
      <c r="O432" s="7">
        <v>30725</v>
      </c>
      <c r="P432" s="7">
        <v>15575</v>
      </c>
      <c r="Q432" s="7">
        <v>1763</v>
      </c>
      <c r="R432" s="7">
        <v>0</v>
      </c>
      <c r="S432" s="7">
        <v>0</v>
      </c>
      <c r="T432" s="7">
        <v>135.6</v>
      </c>
      <c r="U432" s="7">
        <v>-43367</v>
      </c>
      <c r="V432" s="7">
        <v>0</v>
      </c>
      <c r="W432" s="7">
        <v>0</v>
      </c>
      <c r="X432" s="7">
        <v>0</v>
      </c>
      <c r="Y432" s="7">
        <v>0</v>
      </c>
      <c r="Z432" s="7">
        <v>6293</v>
      </c>
      <c r="AA432" s="7">
        <v>0</v>
      </c>
      <c r="AB432" s="7">
        <v>1052880.6000000001</v>
      </c>
      <c r="AC432" s="7">
        <v>0</v>
      </c>
      <c r="AD432" s="7">
        <v>0</v>
      </c>
      <c r="AE432" s="7">
        <v>0</v>
      </c>
      <c r="AF432" s="7">
        <v>0</v>
      </c>
      <c r="AG432" s="7">
        <v>0</v>
      </c>
      <c r="AH432" s="7">
        <v>0</v>
      </c>
      <c r="AI432" s="7">
        <v>0</v>
      </c>
      <c r="AJ432" s="7">
        <v>0</v>
      </c>
      <c r="AL432">
        <f t="shared" si="6"/>
        <v>122257.60000000009</v>
      </c>
    </row>
    <row r="433" spans="1:38" x14ac:dyDescent="0.25">
      <c r="A433" s="7">
        <v>4164</v>
      </c>
      <c r="B433" s="7">
        <v>7</v>
      </c>
      <c r="C433" t="s">
        <v>740</v>
      </c>
      <c r="D433" s="7">
        <v>0</v>
      </c>
      <c r="E433" s="7">
        <v>0</v>
      </c>
      <c r="F433" s="7">
        <v>75</v>
      </c>
      <c r="G433" s="7">
        <v>84</v>
      </c>
      <c r="H433" s="7">
        <v>576492</v>
      </c>
      <c r="I433" s="7">
        <v>0</v>
      </c>
      <c r="J433" s="7">
        <v>31204</v>
      </c>
      <c r="K433" s="7">
        <v>14086</v>
      </c>
      <c r="L433" s="7">
        <v>0</v>
      </c>
      <c r="M433" s="7">
        <v>2718</v>
      </c>
      <c r="N433" s="7">
        <v>0</v>
      </c>
      <c r="O433" s="7">
        <v>19033</v>
      </c>
      <c r="P433" s="7">
        <v>9648</v>
      </c>
      <c r="Q433" s="7">
        <v>1092</v>
      </c>
      <c r="R433" s="7">
        <v>0</v>
      </c>
      <c r="S433" s="7">
        <v>0</v>
      </c>
      <c r="T433" s="7">
        <v>3780</v>
      </c>
      <c r="U433" s="7">
        <v>-26865</v>
      </c>
      <c r="V433" s="7">
        <v>0</v>
      </c>
      <c r="W433" s="7">
        <v>0</v>
      </c>
      <c r="X433" s="7">
        <v>0</v>
      </c>
      <c r="Y433" s="7">
        <v>8841</v>
      </c>
      <c r="Z433" s="7">
        <v>13443</v>
      </c>
      <c r="AA433" s="7">
        <v>0</v>
      </c>
      <c r="AB433" s="7">
        <v>653472</v>
      </c>
      <c r="AC433" s="7">
        <v>0</v>
      </c>
      <c r="AD433" s="7">
        <v>0</v>
      </c>
      <c r="AE433" s="7">
        <v>0</v>
      </c>
      <c r="AF433" s="7">
        <v>0</v>
      </c>
      <c r="AG433" s="7">
        <v>0</v>
      </c>
      <c r="AH433" s="7">
        <v>0</v>
      </c>
      <c r="AI433" s="7">
        <v>0</v>
      </c>
      <c r="AJ433" s="7">
        <v>0</v>
      </c>
      <c r="AL433">
        <f t="shared" si="6"/>
        <v>76980</v>
      </c>
    </row>
    <row r="434" spans="1:38" x14ac:dyDescent="0.25">
      <c r="A434" s="7">
        <v>4166</v>
      </c>
      <c r="B434" s="7">
        <v>7</v>
      </c>
      <c r="C434" t="s">
        <v>741</v>
      </c>
      <c r="D434" s="7">
        <v>0</v>
      </c>
      <c r="E434" s="7">
        <v>0</v>
      </c>
      <c r="F434" s="7">
        <v>145</v>
      </c>
      <c r="G434" s="7">
        <v>174</v>
      </c>
      <c r="H434" s="7">
        <v>1194162</v>
      </c>
      <c r="I434" s="7">
        <v>0</v>
      </c>
      <c r="J434" s="7">
        <v>390717</v>
      </c>
      <c r="K434" s="7">
        <v>0</v>
      </c>
      <c r="L434" s="7">
        <v>0</v>
      </c>
      <c r="M434" s="7">
        <v>5629</v>
      </c>
      <c r="N434" s="7">
        <v>36191</v>
      </c>
      <c r="O434" s="7">
        <v>39426</v>
      </c>
      <c r="P434" s="7">
        <v>19985</v>
      </c>
      <c r="Q434" s="7">
        <v>2262</v>
      </c>
      <c r="R434" s="7">
        <v>0</v>
      </c>
      <c r="S434" s="7">
        <v>0</v>
      </c>
      <c r="T434" s="7">
        <v>27492</v>
      </c>
      <c r="U434" s="7">
        <v>0</v>
      </c>
      <c r="V434" s="7">
        <v>0</v>
      </c>
      <c r="W434" s="7">
        <v>0</v>
      </c>
      <c r="X434" s="7">
        <v>0</v>
      </c>
      <c r="Y434" s="7">
        <v>0</v>
      </c>
      <c r="Z434" s="7">
        <v>10791</v>
      </c>
      <c r="AA434" s="7">
        <v>0</v>
      </c>
      <c r="AB434" s="7">
        <v>1726655</v>
      </c>
      <c r="AC434" s="7">
        <v>0</v>
      </c>
      <c r="AD434" s="7">
        <v>0</v>
      </c>
      <c r="AE434" s="7">
        <v>0</v>
      </c>
      <c r="AF434" s="7">
        <v>0</v>
      </c>
      <c r="AG434" s="7">
        <v>0</v>
      </c>
      <c r="AH434" s="7">
        <v>0</v>
      </c>
      <c r="AI434" s="7">
        <v>0</v>
      </c>
      <c r="AJ434" s="7">
        <v>0</v>
      </c>
      <c r="AL434">
        <f t="shared" si="6"/>
        <v>532493</v>
      </c>
    </row>
    <row r="435" spans="1:38" x14ac:dyDescent="0.25">
      <c r="A435" s="7">
        <v>4167</v>
      </c>
      <c r="B435" s="7">
        <v>7</v>
      </c>
      <c r="C435" t="s">
        <v>742</v>
      </c>
      <c r="D435" s="7">
        <v>0</v>
      </c>
      <c r="E435" s="7">
        <v>0</v>
      </c>
      <c r="F435" s="7">
        <v>455</v>
      </c>
      <c r="G435" s="7">
        <v>455</v>
      </c>
      <c r="H435" s="7">
        <v>3122665</v>
      </c>
      <c r="I435" s="7">
        <v>0</v>
      </c>
      <c r="J435" s="7">
        <v>31445</v>
      </c>
      <c r="K435" s="7">
        <v>14099</v>
      </c>
      <c r="L435" s="7">
        <v>0</v>
      </c>
      <c r="M435" s="7">
        <v>14721</v>
      </c>
      <c r="N435" s="7">
        <v>659</v>
      </c>
      <c r="O435" s="7">
        <v>103096</v>
      </c>
      <c r="P435" s="7">
        <v>52260</v>
      </c>
      <c r="Q435" s="7">
        <v>5915</v>
      </c>
      <c r="R435" s="7">
        <v>0</v>
      </c>
      <c r="S435" s="7">
        <v>0</v>
      </c>
      <c r="T435" s="7">
        <v>2730</v>
      </c>
      <c r="U435" s="7">
        <v>0</v>
      </c>
      <c r="V435" s="7">
        <v>0</v>
      </c>
      <c r="W435" s="7">
        <v>0</v>
      </c>
      <c r="X435" s="7">
        <v>0</v>
      </c>
      <c r="Y435" s="7">
        <v>0</v>
      </c>
      <c r="Z435" s="7">
        <v>23416</v>
      </c>
      <c r="AA435" s="7">
        <v>0</v>
      </c>
      <c r="AB435" s="7">
        <v>3371006</v>
      </c>
      <c r="AC435" s="7">
        <v>0</v>
      </c>
      <c r="AD435" s="7">
        <v>0</v>
      </c>
      <c r="AE435" s="7">
        <v>0</v>
      </c>
      <c r="AF435" s="7">
        <v>0</v>
      </c>
      <c r="AG435" s="7">
        <v>0</v>
      </c>
      <c r="AH435" s="7">
        <v>0</v>
      </c>
      <c r="AI435" s="7">
        <v>0</v>
      </c>
      <c r="AJ435" s="7">
        <v>0</v>
      </c>
      <c r="AL435">
        <f t="shared" si="6"/>
        <v>248341</v>
      </c>
    </row>
    <row r="436" spans="1:38" x14ac:dyDescent="0.25">
      <c r="A436" s="7">
        <v>4168</v>
      </c>
      <c r="B436" s="7">
        <v>7</v>
      </c>
      <c r="C436" t="s">
        <v>743</v>
      </c>
      <c r="D436" s="7">
        <v>0</v>
      </c>
      <c r="E436" s="7">
        <v>0</v>
      </c>
      <c r="F436" s="7">
        <v>95</v>
      </c>
      <c r="G436" s="7">
        <v>95</v>
      </c>
      <c r="H436" s="7">
        <v>651985</v>
      </c>
      <c r="I436" s="7">
        <v>1379</v>
      </c>
      <c r="J436" s="7">
        <v>128853</v>
      </c>
      <c r="K436" s="7">
        <v>0</v>
      </c>
      <c r="L436" s="7">
        <v>0</v>
      </c>
      <c r="M436" s="7">
        <v>3074</v>
      </c>
      <c r="N436" s="7">
        <v>28051</v>
      </c>
      <c r="O436" s="7">
        <v>21526</v>
      </c>
      <c r="P436" s="7">
        <v>10911</v>
      </c>
      <c r="Q436" s="7">
        <v>1235</v>
      </c>
      <c r="R436" s="7">
        <v>0</v>
      </c>
      <c r="S436" s="7">
        <v>0</v>
      </c>
      <c r="T436" s="7">
        <v>4750</v>
      </c>
      <c r="U436" s="7">
        <v>-58434</v>
      </c>
      <c r="V436" s="7">
        <v>0</v>
      </c>
      <c r="W436" s="7">
        <v>0</v>
      </c>
      <c r="X436" s="7">
        <v>0</v>
      </c>
      <c r="Y436" s="7">
        <v>0</v>
      </c>
      <c r="Z436" s="7">
        <v>9876</v>
      </c>
      <c r="AA436" s="7">
        <v>0</v>
      </c>
      <c r="AB436" s="7">
        <v>803206</v>
      </c>
      <c r="AC436" s="7">
        <v>0</v>
      </c>
      <c r="AD436" s="7">
        <v>0</v>
      </c>
      <c r="AE436" s="7">
        <v>0</v>
      </c>
      <c r="AF436" s="7">
        <v>0</v>
      </c>
      <c r="AG436" s="7">
        <v>0</v>
      </c>
      <c r="AH436" s="7">
        <v>0</v>
      </c>
      <c r="AI436" s="7">
        <v>0</v>
      </c>
      <c r="AJ436" s="7">
        <v>0</v>
      </c>
      <c r="AL436">
        <f t="shared" si="6"/>
        <v>151221</v>
      </c>
    </row>
    <row r="437" spans="1:38" x14ac:dyDescent="0.25">
      <c r="A437" s="7">
        <v>4169</v>
      </c>
      <c r="B437" s="7">
        <v>7</v>
      </c>
      <c r="C437" t="s">
        <v>2166</v>
      </c>
      <c r="D437" s="7">
        <v>0</v>
      </c>
      <c r="E437" s="7">
        <v>0</v>
      </c>
      <c r="F437" s="7">
        <v>336</v>
      </c>
      <c r="G437" s="7">
        <v>349</v>
      </c>
      <c r="H437" s="7">
        <v>2395187</v>
      </c>
      <c r="I437" s="7">
        <v>0</v>
      </c>
      <c r="J437" s="7">
        <v>921672</v>
      </c>
      <c r="K437" s="7">
        <v>47700</v>
      </c>
      <c r="L437" s="7">
        <v>0</v>
      </c>
      <c r="M437" s="7">
        <v>11291</v>
      </c>
      <c r="N437" s="7">
        <v>0</v>
      </c>
      <c r="O437" s="7">
        <v>79078</v>
      </c>
      <c r="P437" s="7">
        <v>40085</v>
      </c>
      <c r="Q437" s="7">
        <v>4537</v>
      </c>
      <c r="R437" s="7">
        <v>0</v>
      </c>
      <c r="S437" s="7">
        <v>0</v>
      </c>
      <c r="T437" s="7">
        <v>2443</v>
      </c>
      <c r="U437" s="7">
        <v>0</v>
      </c>
      <c r="V437" s="7">
        <v>0</v>
      </c>
      <c r="W437" s="7">
        <v>0</v>
      </c>
      <c r="X437" s="7">
        <v>0</v>
      </c>
      <c r="Y437" s="7">
        <v>0</v>
      </c>
      <c r="Z437" s="7">
        <v>18529</v>
      </c>
      <c r="AA437" s="7">
        <v>0</v>
      </c>
      <c r="AB437" s="7">
        <v>3520522</v>
      </c>
      <c r="AC437" s="7">
        <v>0</v>
      </c>
      <c r="AD437" s="7">
        <v>0</v>
      </c>
      <c r="AE437" s="7">
        <v>0</v>
      </c>
      <c r="AF437" s="7">
        <v>0</v>
      </c>
      <c r="AG437" s="7">
        <v>0</v>
      </c>
      <c r="AH437" s="7">
        <v>0</v>
      </c>
      <c r="AI437" s="7">
        <v>0</v>
      </c>
      <c r="AJ437" s="7">
        <v>0</v>
      </c>
      <c r="AL437">
        <f t="shared" si="6"/>
        <v>1125335</v>
      </c>
    </row>
    <row r="438" spans="1:38" x14ac:dyDescent="0.25">
      <c r="A438" s="7">
        <v>4170</v>
      </c>
      <c r="B438" s="7">
        <v>7</v>
      </c>
      <c r="C438" t="s">
        <v>745</v>
      </c>
      <c r="D438" s="7">
        <v>0</v>
      </c>
      <c r="E438" s="7">
        <v>0</v>
      </c>
      <c r="F438" s="7">
        <v>1656</v>
      </c>
      <c r="G438" s="7">
        <v>1852</v>
      </c>
      <c r="H438" s="7">
        <v>12710276</v>
      </c>
      <c r="I438" s="7">
        <v>0</v>
      </c>
      <c r="J438" s="7">
        <v>4622456</v>
      </c>
      <c r="K438" s="7">
        <v>596250</v>
      </c>
      <c r="L438" s="7">
        <v>0</v>
      </c>
      <c r="M438" s="7">
        <v>59918</v>
      </c>
      <c r="N438" s="7">
        <v>0</v>
      </c>
      <c r="O438" s="7">
        <v>419634</v>
      </c>
      <c r="P438" s="7">
        <v>212714</v>
      </c>
      <c r="Q438" s="7">
        <v>24076</v>
      </c>
      <c r="R438" s="7">
        <v>0</v>
      </c>
      <c r="S438" s="7">
        <v>0</v>
      </c>
      <c r="T438" s="7">
        <v>3704</v>
      </c>
      <c r="U438" s="7">
        <v>0</v>
      </c>
      <c r="V438" s="7">
        <v>0</v>
      </c>
      <c r="W438" s="7">
        <v>0</v>
      </c>
      <c r="X438" s="7">
        <v>0</v>
      </c>
      <c r="Y438" s="7">
        <v>0</v>
      </c>
      <c r="Z438" s="7">
        <v>141874</v>
      </c>
      <c r="AA438" s="7">
        <v>0</v>
      </c>
      <c r="AB438" s="7">
        <v>18790902</v>
      </c>
      <c r="AC438" s="7">
        <v>0</v>
      </c>
      <c r="AD438" s="7">
        <v>0</v>
      </c>
      <c r="AE438" s="7">
        <v>0</v>
      </c>
      <c r="AF438" s="7">
        <v>0</v>
      </c>
      <c r="AG438" s="7">
        <v>0</v>
      </c>
      <c r="AH438" s="7">
        <v>0</v>
      </c>
      <c r="AI438" s="7">
        <v>0</v>
      </c>
      <c r="AJ438" s="7">
        <v>0</v>
      </c>
      <c r="AL438">
        <f t="shared" si="6"/>
        <v>6080626</v>
      </c>
    </row>
    <row r="439" spans="1:38" x14ac:dyDescent="0.25">
      <c r="A439" s="7">
        <v>4171</v>
      </c>
      <c r="B439" s="7">
        <v>7</v>
      </c>
      <c r="C439" t="s">
        <v>746</v>
      </c>
      <c r="D439" s="7">
        <v>0</v>
      </c>
      <c r="E439" s="7">
        <v>0</v>
      </c>
      <c r="F439" s="7">
        <v>840</v>
      </c>
      <c r="G439" s="7">
        <v>864</v>
      </c>
      <c r="H439" s="7">
        <v>5929632</v>
      </c>
      <c r="I439" s="7">
        <v>0</v>
      </c>
      <c r="J439" s="7">
        <v>812216</v>
      </c>
      <c r="K439" s="7">
        <v>286200</v>
      </c>
      <c r="L439" s="7">
        <v>0</v>
      </c>
      <c r="M439" s="7">
        <v>27953</v>
      </c>
      <c r="N439" s="7">
        <v>0</v>
      </c>
      <c r="O439" s="7">
        <v>195769</v>
      </c>
      <c r="P439" s="7">
        <v>99236</v>
      </c>
      <c r="Q439" s="7">
        <v>11232</v>
      </c>
      <c r="R439" s="7">
        <v>0</v>
      </c>
      <c r="S439" s="7">
        <v>0</v>
      </c>
      <c r="T439" s="7">
        <v>41472</v>
      </c>
      <c r="U439" s="7">
        <v>0</v>
      </c>
      <c r="V439" s="7">
        <v>0</v>
      </c>
      <c r="W439" s="7">
        <v>0</v>
      </c>
      <c r="X439" s="7">
        <v>0</v>
      </c>
      <c r="Y439" s="7">
        <v>0</v>
      </c>
      <c r="Z439" s="7">
        <v>22233</v>
      </c>
      <c r="AA439" s="7">
        <v>0</v>
      </c>
      <c r="AB439" s="7">
        <v>7425943</v>
      </c>
      <c r="AC439" s="7">
        <v>0</v>
      </c>
      <c r="AD439" s="7">
        <v>0</v>
      </c>
      <c r="AE439" s="7">
        <v>0</v>
      </c>
      <c r="AF439" s="7">
        <v>0</v>
      </c>
      <c r="AG439" s="7">
        <v>0</v>
      </c>
      <c r="AH439" s="7">
        <v>0</v>
      </c>
      <c r="AI439" s="7">
        <v>0</v>
      </c>
      <c r="AJ439" s="7">
        <v>0</v>
      </c>
      <c r="AL439">
        <f t="shared" si="6"/>
        <v>1496311</v>
      </c>
    </row>
    <row r="440" spans="1:38" x14ac:dyDescent="0.25">
      <c r="A440" s="7">
        <v>4172</v>
      </c>
      <c r="B440" s="7">
        <v>7</v>
      </c>
      <c r="C440" t="s">
        <v>747</v>
      </c>
      <c r="D440" s="7">
        <v>0</v>
      </c>
      <c r="E440" s="7">
        <v>0</v>
      </c>
      <c r="F440" s="7">
        <v>0</v>
      </c>
      <c r="G440" s="7">
        <v>0</v>
      </c>
      <c r="H440" s="7">
        <v>0</v>
      </c>
      <c r="I440" s="7">
        <v>0</v>
      </c>
      <c r="J440" s="7">
        <v>0</v>
      </c>
      <c r="K440" s="7">
        <v>0</v>
      </c>
      <c r="L440" s="7">
        <v>0</v>
      </c>
      <c r="M440" s="7">
        <v>0</v>
      </c>
      <c r="N440" s="7">
        <v>0</v>
      </c>
      <c r="O440" s="7">
        <v>0</v>
      </c>
      <c r="P440" s="7">
        <v>0</v>
      </c>
      <c r="Q440" s="7">
        <v>0</v>
      </c>
      <c r="R440" s="7">
        <v>0</v>
      </c>
      <c r="S440" s="7">
        <v>0</v>
      </c>
      <c r="T440" s="7">
        <v>0</v>
      </c>
      <c r="U440" s="7">
        <v>0</v>
      </c>
      <c r="V440" s="7">
        <v>0</v>
      </c>
      <c r="W440" s="7">
        <v>0</v>
      </c>
      <c r="X440" s="7">
        <v>0</v>
      </c>
      <c r="Y440" s="7">
        <v>0</v>
      </c>
      <c r="Z440" s="7">
        <v>0</v>
      </c>
      <c r="AA440" s="7">
        <v>0</v>
      </c>
      <c r="AB440" s="7">
        <v>0</v>
      </c>
      <c r="AC440" s="7">
        <v>0</v>
      </c>
      <c r="AD440" s="7">
        <v>0</v>
      </c>
      <c r="AE440" s="7">
        <v>0</v>
      </c>
      <c r="AF440" s="7">
        <v>0</v>
      </c>
      <c r="AG440" s="7">
        <v>0</v>
      </c>
      <c r="AH440" s="7">
        <v>0</v>
      </c>
      <c r="AI440" s="7">
        <v>0</v>
      </c>
      <c r="AJ440" s="7">
        <v>0</v>
      </c>
      <c r="AL440">
        <f t="shared" si="6"/>
        <v>0</v>
      </c>
    </row>
    <row r="441" spans="1:38" x14ac:dyDescent="0.25">
      <c r="A441" s="7">
        <v>4177</v>
      </c>
      <c r="B441" s="7">
        <v>7</v>
      </c>
      <c r="C441" t="s">
        <v>748</v>
      </c>
      <c r="D441" s="7">
        <v>0</v>
      </c>
      <c r="E441" s="7">
        <v>0</v>
      </c>
      <c r="F441" s="7">
        <v>0</v>
      </c>
      <c r="G441" s="7">
        <v>0</v>
      </c>
      <c r="H441" s="7">
        <v>0</v>
      </c>
      <c r="I441" s="7">
        <v>0</v>
      </c>
      <c r="J441" s="7">
        <v>0</v>
      </c>
      <c r="K441" s="7">
        <v>0</v>
      </c>
      <c r="L441" s="7">
        <v>0</v>
      </c>
      <c r="M441" s="7">
        <v>0</v>
      </c>
      <c r="N441" s="7">
        <v>0</v>
      </c>
      <c r="O441" s="7">
        <v>0</v>
      </c>
      <c r="P441" s="7">
        <v>0</v>
      </c>
      <c r="Q441" s="7">
        <v>0</v>
      </c>
      <c r="R441" s="7">
        <v>0</v>
      </c>
      <c r="S441" s="7">
        <v>0</v>
      </c>
      <c r="T441" s="7">
        <v>0</v>
      </c>
      <c r="U441" s="7">
        <v>0</v>
      </c>
      <c r="V441" s="7">
        <v>0</v>
      </c>
      <c r="W441" s="7">
        <v>0</v>
      </c>
      <c r="X441" s="7">
        <v>0</v>
      </c>
      <c r="Y441" s="7">
        <v>0</v>
      </c>
      <c r="Z441" s="7">
        <v>0</v>
      </c>
      <c r="AA441" s="7">
        <v>0</v>
      </c>
      <c r="AB441" s="7">
        <v>0</v>
      </c>
      <c r="AC441" s="7">
        <v>0</v>
      </c>
      <c r="AD441" s="7">
        <v>0</v>
      </c>
      <c r="AE441" s="7">
        <v>0</v>
      </c>
      <c r="AF441" s="7">
        <v>0</v>
      </c>
      <c r="AG441" s="7">
        <v>0</v>
      </c>
      <c r="AH441" s="7">
        <v>0</v>
      </c>
      <c r="AI441" s="7">
        <v>0</v>
      </c>
      <c r="AJ441" s="7">
        <v>0</v>
      </c>
      <c r="AL441">
        <f t="shared" si="6"/>
        <v>0</v>
      </c>
    </row>
    <row r="442" spans="1:38" x14ac:dyDescent="0.25">
      <c r="A442" s="7">
        <v>4178</v>
      </c>
      <c r="B442" s="7">
        <v>7</v>
      </c>
      <c r="C442" t="s">
        <v>749</v>
      </c>
      <c r="D442" s="7">
        <v>0</v>
      </c>
      <c r="E442" s="7">
        <v>0</v>
      </c>
      <c r="F442" s="7">
        <v>160</v>
      </c>
      <c r="G442" s="7">
        <v>192</v>
      </c>
      <c r="H442" s="7">
        <v>1317696</v>
      </c>
      <c r="I442" s="7">
        <v>0</v>
      </c>
      <c r="J442" s="7">
        <v>408427</v>
      </c>
      <c r="K442" s="7">
        <v>114480</v>
      </c>
      <c r="L442" s="7">
        <v>0</v>
      </c>
      <c r="M442" s="7">
        <v>6212</v>
      </c>
      <c r="N442" s="7">
        <v>0</v>
      </c>
      <c r="O442" s="7">
        <v>43504</v>
      </c>
      <c r="P442" s="7">
        <v>22052</v>
      </c>
      <c r="Q442" s="7">
        <v>2496</v>
      </c>
      <c r="R442" s="7">
        <v>0</v>
      </c>
      <c r="S442" s="7">
        <v>0</v>
      </c>
      <c r="T442" s="7">
        <v>2688</v>
      </c>
      <c r="U442" s="7">
        <v>0</v>
      </c>
      <c r="V442" s="7">
        <v>0</v>
      </c>
      <c r="W442" s="7">
        <v>0</v>
      </c>
      <c r="X442" s="7">
        <v>0</v>
      </c>
      <c r="Y442" s="7">
        <v>0</v>
      </c>
      <c r="Z442" s="7">
        <v>15839</v>
      </c>
      <c r="AA442" s="7">
        <v>0</v>
      </c>
      <c r="AB442" s="7">
        <v>1933394</v>
      </c>
      <c r="AC442" s="7">
        <v>0</v>
      </c>
      <c r="AD442" s="7">
        <v>0</v>
      </c>
      <c r="AE442" s="7">
        <v>0</v>
      </c>
      <c r="AF442" s="7">
        <v>0</v>
      </c>
      <c r="AG442" s="7">
        <v>0</v>
      </c>
      <c r="AH442" s="7">
        <v>0</v>
      </c>
      <c r="AI442" s="7">
        <v>0</v>
      </c>
      <c r="AJ442" s="7">
        <v>0</v>
      </c>
      <c r="AL442">
        <f t="shared" si="6"/>
        <v>615698</v>
      </c>
    </row>
    <row r="443" spans="1:38" x14ac:dyDescent="0.25">
      <c r="A443" s="7">
        <v>4181</v>
      </c>
      <c r="B443" s="7">
        <v>7</v>
      </c>
      <c r="C443" t="s">
        <v>750</v>
      </c>
      <c r="D443" s="7">
        <v>0</v>
      </c>
      <c r="E443" s="7">
        <v>0</v>
      </c>
      <c r="F443" s="7">
        <v>1535</v>
      </c>
      <c r="G443" s="7">
        <v>1637</v>
      </c>
      <c r="H443" s="7">
        <v>11234731</v>
      </c>
      <c r="I443" s="7">
        <v>0</v>
      </c>
      <c r="J443" s="7">
        <v>4581252</v>
      </c>
      <c r="K443" s="7">
        <v>686880</v>
      </c>
      <c r="L443" s="7">
        <v>0</v>
      </c>
      <c r="M443" s="7">
        <v>52962</v>
      </c>
      <c r="N443" s="7">
        <v>0</v>
      </c>
      <c r="O443" s="7">
        <v>370919</v>
      </c>
      <c r="P443" s="7">
        <v>188020</v>
      </c>
      <c r="Q443" s="7">
        <v>21281</v>
      </c>
      <c r="R443" s="7">
        <v>0</v>
      </c>
      <c r="S443" s="7">
        <v>0</v>
      </c>
      <c r="T443" s="7">
        <v>111316</v>
      </c>
      <c r="U443" s="7">
        <v>0</v>
      </c>
      <c r="V443" s="7">
        <v>0</v>
      </c>
      <c r="W443" s="7">
        <v>0</v>
      </c>
      <c r="X443" s="7">
        <v>0</v>
      </c>
      <c r="Y443" s="7">
        <v>0</v>
      </c>
      <c r="Z443" s="7">
        <v>77278</v>
      </c>
      <c r="AA443" s="7">
        <v>0</v>
      </c>
      <c r="AB443" s="7">
        <v>17324639</v>
      </c>
      <c r="AC443" s="7">
        <v>0</v>
      </c>
      <c r="AD443" s="7">
        <v>0</v>
      </c>
      <c r="AE443" s="7">
        <v>0</v>
      </c>
      <c r="AF443" s="7">
        <v>0</v>
      </c>
      <c r="AG443" s="7">
        <v>0</v>
      </c>
      <c r="AH443" s="7">
        <v>0</v>
      </c>
      <c r="AI443" s="7">
        <v>0</v>
      </c>
      <c r="AJ443" s="7">
        <v>0</v>
      </c>
      <c r="AL443">
        <f t="shared" si="6"/>
        <v>6089908</v>
      </c>
    </row>
    <row r="444" spans="1:38" x14ac:dyDescent="0.25">
      <c r="A444" s="7">
        <v>4183</v>
      </c>
      <c r="B444" s="7">
        <v>7</v>
      </c>
      <c r="C444" t="s">
        <v>751</v>
      </c>
      <c r="D444" s="7">
        <v>0</v>
      </c>
      <c r="E444" s="7">
        <v>0</v>
      </c>
      <c r="F444" s="7">
        <v>404</v>
      </c>
      <c r="G444" s="7">
        <v>484.79999999999995</v>
      </c>
      <c r="H444" s="7">
        <v>3327182</v>
      </c>
      <c r="I444" s="7">
        <v>0</v>
      </c>
      <c r="J444" s="7">
        <v>144576</v>
      </c>
      <c r="K444" s="7">
        <v>14274</v>
      </c>
      <c r="L444" s="7">
        <v>0</v>
      </c>
      <c r="M444" s="7">
        <v>15685</v>
      </c>
      <c r="N444" s="7">
        <v>0</v>
      </c>
      <c r="O444" s="7">
        <v>109848</v>
      </c>
      <c r="P444" s="7">
        <v>55682</v>
      </c>
      <c r="Q444" s="7">
        <v>6302</v>
      </c>
      <c r="R444" s="7">
        <v>0</v>
      </c>
      <c r="S444" s="7">
        <v>0</v>
      </c>
      <c r="T444" s="7">
        <v>17937.599999999999</v>
      </c>
      <c r="U444" s="7">
        <v>0</v>
      </c>
      <c r="V444" s="7">
        <v>0</v>
      </c>
      <c r="W444" s="7">
        <v>0</v>
      </c>
      <c r="X444" s="7">
        <v>0</v>
      </c>
      <c r="Y444" s="7">
        <v>39209</v>
      </c>
      <c r="Z444" s="7">
        <v>103230</v>
      </c>
      <c r="AA444" s="7">
        <v>0</v>
      </c>
      <c r="AB444" s="7">
        <v>3833925.6</v>
      </c>
      <c r="AC444" s="7">
        <v>0</v>
      </c>
      <c r="AD444" s="7">
        <v>0</v>
      </c>
      <c r="AE444" s="7">
        <v>0</v>
      </c>
      <c r="AF444" s="7">
        <v>0</v>
      </c>
      <c r="AG444" s="7">
        <v>0</v>
      </c>
      <c r="AH444" s="7">
        <v>0</v>
      </c>
      <c r="AI444" s="7">
        <v>0</v>
      </c>
      <c r="AJ444" s="7">
        <v>0</v>
      </c>
      <c r="AL444">
        <f t="shared" si="6"/>
        <v>506743.60000000009</v>
      </c>
    </row>
    <row r="445" spans="1:38" x14ac:dyDescent="0.25">
      <c r="A445" s="7">
        <v>4184</v>
      </c>
      <c r="B445" s="7">
        <v>7</v>
      </c>
      <c r="C445" t="s">
        <v>752</v>
      </c>
      <c r="D445" s="7">
        <v>0</v>
      </c>
      <c r="E445" s="7">
        <v>0</v>
      </c>
      <c r="F445" s="7">
        <v>667</v>
      </c>
      <c r="G445" s="7">
        <v>676.4</v>
      </c>
      <c r="H445" s="7">
        <v>4642133</v>
      </c>
      <c r="I445" s="7">
        <v>0</v>
      </c>
      <c r="J445" s="7">
        <v>158190</v>
      </c>
      <c r="K445" s="7">
        <v>43348</v>
      </c>
      <c r="L445" s="7">
        <v>0</v>
      </c>
      <c r="M445" s="7">
        <v>21884</v>
      </c>
      <c r="N445" s="7">
        <v>1134</v>
      </c>
      <c r="O445" s="7">
        <v>153262</v>
      </c>
      <c r="P445" s="7">
        <v>77689</v>
      </c>
      <c r="Q445" s="7">
        <v>8793</v>
      </c>
      <c r="R445" s="7">
        <v>0</v>
      </c>
      <c r="S445" s="7">
        <v>0</v>
      </c>
      <c r="T445" s="7">
        <v>33820</v>
      </c>
      <c r="U445" s="7">
        <v>-217457</v>
      </c>
      <c r="V445" s="7">
        <v>0</v>
      </c>
      <c r="W445" s="7">
        <v>0</v>
      </c>
      <c r="X445" s="7">
        <v>0</v>
      </c>
      <c r="Y445" s="7">
        <v>0</v>
      </c>
      <c r="Z445" s="7">
        <v>33373</v>
      </c>
      <c r="AA445" s="7">
        <v>0</v>
      </c>
      <c r="AB445" s="7">
        <v>4956169</v>
      </c>
      <c r="AC445" s="7">
        <v>0</v>
      </c>
      <c r="AD445" s="7">
        <v>0</v>
      </c>
      <c r="AE445" s="7">
        <v>0</v>
      </c>
      <c r="AF445" s="7">
        <v>0</v>
      </c>
      <c r="AG445" s="7">
        <v>0</v>
      </c>
      <c r="AH445" s="7">
        <v>0</v>
      </c>
      <c r="AI445" s="7">
        <v>0</v>
      </c>
      <c r="AJ445" s="7">
        <v>0</v>
      </c>
      <c r="AL445">
        <f t="shared" si="6"/>
        <v>314036</v>
      </c>
    </row>
    <row r="446" spans="1:38" x14ac:dyDescent="0.25">
      <c r="A446" s="7">
        <v>4185</v>
      </c>
      <c r="B446" s="7">
        <v>7</v>
      </c>
      <c r="C446" t="s">
        <v>753</v>
      </c>
      <c r="D446" s="7">
        <v>0</v>
      </c>
      <c r="E446" s="7">
        <v>0</v>
      </c>
      <c r="F446" s="7">
        <v>978</v>
      </c>
      <c r="G446" s="7">
        <v>1020</v>
      </c>
      <c r="H446" s="7">
        <v>7000260</v>
      </c>
      <c r="I446" s="7">
        <v>0</v>
      </c>
      <c r="J446" s="7">
        <v>343368</v>
      </c>
      <c r="K446" s="7">
        <v>29091</v>
      </c>
      <c r="L446" s="7">
        <v>0</v>
      </c>
      <c r="M446" s="7">
        <v>33000</v>
      </c>
      <c r="N446" s="7">
        <v>0</v>
      </c>
      <c r="O446" s="7">
        <v>231116</v>
      </c>
      <c r="P446" s="7">
        <v>117154</v>
      </c>
      <c r="Q446" s="7">
        <v>13260</v>
      </c>
      <c r="R446" s="7">
        <v>0</v>
      </c>
      <c r="S446" s="7">
        <v>0</v>
      </c>
      <c r="T446" s="7">
        <v>77520</v>
      </c>
      <c r="U446" s="7">
        <v>0</v>
      </c>
      <c r="V446" s="7">
        <v>0</v>
      </c>
      <c r="W446" s="7">
        <v>0</v>
      </c>
      <c r="X446" s="7">
        <v>0</v>
      </c>
      <c r="Y446" s="7">
        <v>0</v>
      </c>
      <c r="Z446" s="7">
        <v>61073</v>
      </c>
      <c r="AA446" s="7">
        <v>0</v>
      </c>
      <c r="AB446" s="7">
        <v>7905842</v>
      </c>
      <c r="AC446" s="7">
        <v>0</v>
      </c>
      <c r="AD446" s="7">
        <v>0</v>
      </c>
      <c r="AE446" s="7">
        <v>0</v>
      </c>
      <c r="AF446" s="7">
        <v>0</v>
      </c>
      <c r="AG446" s="7">
        <v>0</v>
      </c>
      <c r="AH446" s="7">
        <v>0</v>
      </c>
      <c r="AI446" s="7">
        <v>0</v>
      </c>
      <c r="AJ446" s="7">
        <v>0</v>
      </c>
      <c r="AL446">
        <f t="shared" si="6"/>
        <v>905582</v>
      </c>
    </row>
    <row r="447" spans="1:38" x14ac:dyDescent="0.25">
      <c r="A447" s="7">
        <v>4186</v>
      </c>
      <c r="B447" s="7">
        <v>7</v>
      </c>
      <c r="C447" t="s">
        <v>754</v>
      </c>
      <c r="D447" s="7">
        <v>0</v>
      </c>
      <c r="E447" s="7">
        <v>0</v>
      </c>
      <c r="F447" s="7">
        <v>458</v>
      </c>
      <c r="G447" s="7">
        <v>478.4</v>
      </c>
      <c r="H447" s="7">
        <v>3283259</v>
      </c>
      <c r="I447" s="7">
        <v>6945</v>
      </c>
      <c r="J447" s="7">
        <v>1348171</v>
      </c>
      <c r="K447" s="7">
        <v>143100</v>
      </c>
      <c r="L447" s="7">
        <v>0</v>
      </c>
      <c r="M447" s="7">
        <v>15478</v>
      </c>
      <c r="N447" s="7">
        <v>0</v>
      </c>
      <c r="O447" s="7">
        <v>108398</v>
      </c>
      <c r="P447" s="7">
        <v>54947</v>
      </c>
      <c r="Q447" s="7">
        <v>6219</v>
      </c>
      <c r="R447" s="7">
        <v>0</v>
      </c>
      <c r="S447" s="7">
        <v>0</v>
      </c>
      <c r="T447" s="7">
        <v>21528</v>
      </c>
      <c r="U447" s="7">
        <v>0</v>
      </c>
      <c r="V447" s="7">
        <v>0</v>
      </c>
      <c r="W447" s="7">
        <v>0</v>
      </c>
      <c r="X447" s="7">
        <v>0</v>
      </c>
      <c r="Y447" s="7">
        <v>0</v>
      </c>
      <c r="Z447" s="7">
        <v>40249</v>
      </c>
      <c r="AA447" s="7">
        <v>0</v>
      </c>
      <c r="AB447" s="7">
        <v>5028294</v>
      </c>
      <c r="AC447" s="7">
        <v>0</v>
      </c>
      <c r="AD447" s="7">
        <v>0</v>
      </c>
      <c r="AE447" s="7">
        <v>0</v>
      </c>
      <c r="AF447" s="7">
        <v>0</v>
      </c>
      <c r="AG447" s="7">
        <v>0</v>
      </c>
      <c r="AH447" s="7">
        <v>0</v>
      </c>
      <c r="AI447" s="7">
        <v>0</v>
      </c>
      <c r="AJ447" s="7">
        <v>0</v>
      </c>
      <c r="AL447">
        <f t="shared" si="6"/>
        <v>1745035</v>
      </c>
    </row>
    <row r="448" spans="1:38" x14ac:dyDescent="0.25">
      <c r="A448" s="7">
        <v>4187</v>
      </c>
      <c r="B448" s="7">
        <v>7</v>
      </c>
      <c r="C448" t="s">
        <v>2167</v>
      </c>
      <c r="D448" s="7">
        <v>0</v>
      </c>
      <c r="E448" s="7">
        <v>0</v>
      </c>
      <c r="F448" s="7">
        <v>0</v>
      </c>
      <c r="G448" s="7">
        <v>0</v>
      </c>
      <c r="H448" s="7">
        <v>0</v>
      </c>
      <c r="I448" s="7">
        <v>0</v>
      </c>
      <c r="J448" s="7">
        <v>0</v>
      </c>
      <c r="K448" s="7">
        <v>0</v>
      </c>
      <c r="L448" s="7">
        <v>0</v>
      </c>
      <c r="M448" s="7">
        <v>0</v>
      </c>
      <c r="N448" s="7">
        <v>0</v>
      </c>
      <c r="O448" s="7">
        <v>0</v>
      </c>
      <c r="P448" s="7">
        <v>0</v>
      </c>
      <c r="Q448" s="7">
        <v>0</v>
      </c>
      <c r="R448" s="7">
        <v>0</v>
      </c>
      <c r="S448" s="7">
        <v>0</v>
      </c>
      <c r="T448" s="7">
        <v>0</v>
      </c>
      <c r="U448" s="7">
        <v>0</v>
      </c>
      <c r="V448" s="7">
        <v>0</v>
      </c>
      <c r="W448" s="7">
        <v>0</v>
      </c>
      <c r="X448" s="7">
        <v>0</v>
      </c>
      <c r="Y448" s="7">
        <v>0</v>
      </c>
      <c r="Z448" s="7">
        <v>0</v>
      </c>
      <c r="AA448" s="7">
        <v>0</v>
      </c>
      <c r="AB448" s="7">
        <v>0</v>
      </c>
      <c r="AC448" s="7">
        <v>0</v>
      </c>
      <c r="AD448" s="7">
        <v>0</v>
      </c>
      <c r="AE448" s="7">
        <v>0</v>
      </c>
      <c r="AF448" s="7">
        <v>0</v>
      </c>
      <c r="AG448" s="7">
        <v>0</v>
      </c>
      <c r="AH448" s="7">
        <v>0</v>
      </c>
      <c r="AI448" s="7">
        <v>0</v>
      </c>
      <c r="AJ448" s="7">
        <v>0</v>
      </c>
      <c r="AL448">
        <f t="shared" si="6"/>
        <v>0</v>
      </c>
    </row>
    <row r="449" spans="1:38" x14ac:dyDescent="0.25">
      <c r="A449" s="7">
        <v>4188</v>
      </c>
      <c r="B449" s="7">
        <v>7</v>
      </c>
      <c r="C449" t="s">
        <v>755</v>
      </c>
      <c r="D449" s="7">
        <v>0</v>
      </c>
      <c r="E449" s="7">
        <v>0</v>
      </c>
      <c r="F449" s="7">
        <v>900</v>
      </c>
      <c r="G449" s="7">
        <v>940.40000000000009</v>
      </c>
      <c r="H449" s="7">
        <v>6453965</v>
      </c>
      <c r="I449" s="7">
        <v>13652</v>
      </c>
      <c r="J449" s="7">
        <v>99998</v>
      </c>
      <c r="K449" s="7">
        <v>14090</v>
      </c>
      <c r="L449" s="7">
        <v>0</v>
      </c>
      <c r="M449" s="7">
        <v>30425</v>
      </c>
      <c r="N449" s="7">
        <v>134387</v>
      </c>
      <c r="O449" s="7">
        <v>213080</v>
      </c>
      <c r="P449" s="7">
        <v>108011</v>
      </c>
      <c r="Q449" s="7">
        <v>12225</v>
      </c>
      <c r="R449" s="7">
        <v>0</v>
      </c>
      <c r="S449" s="7">
        <v>0</v>
      </c>
      <c r="T449" s="7">
        <v>56424.000000000007</v>
      </c>
      <c r="U449" s="7">
        <v>0</v>
      </c>
      <c r="V449" s="7">
        <v>0</v>
      </c>
      <c r="W449" s="7">
        <v>0</v>
      </c>
      <c r="X449" s="7">
        <v>0</v>
      </c>
      <c r="Y449" s="7">
        <v>0</v>
      </c>
      <c r="Z449" s="7">
        <v>47136</v>
      </c>
      <c r="AA449" s="7">
        <v>0</v>
      </c>
      <c r="AB449" s="7">
        <v>7183393</v>
      </c>
      <c r="AC449" s="7">
        <v>0</v>
      </c>
      <c r="AD449" s="7">
        <v>0</v>
      </c>
      <c r="AE449" s="7">
        <v>0</v>
      </c>
      <c r="AF449" s="7">
        <v>0</v>
      </c>
      <c r="AG449" s="7">
        <v>0</v>
      </c>
      <c r="AH449" s="7">
        <v>0</v>
      </c>
      <c r="AI449" s="7">
        <v>0</v>
      </c>
      <c r="AJ449" s="7">
        <v>0</v>
      </c>
      <c r="AL449">
        <f t="shared" si="6"/>
        <v>729428</v>
      </c>
    </row>
    <row r="450" spans="1:38" x14ac:dyDescent="0.25">
      <c r="A450" s="7">
        <v>4189</v>
      </c>
      <c r="B450" s="7">
        <v>7</v>
      </c>
      <c r="C450" t="s">
        <v>756</v>
      </c>
      <c r="D450" s="7">
        <v>0</v>
      </c>
      <c r="E450" s="7">
        <v>0</v>
      </c>
      <c r="F450" s="7">
        <v>183</v>
      </c>
      <c r="G450" s="7">
        <v>183</v>
      </c>
      <c r="H450" s="7">
        <v>1255929</v>
      </c>
      <c r="I450" s="7">
        <v>0</v>
      </c>
      <c r="J450" s="7">
        <v>268851</v>
      </c>
      <c r="K450" s="7">
        <v>15268</v>
      </c>
      <c r="L450" s="7">
        <v>0</v>
      </c>
      <c r="M450" s="7">
        <v>5921</v>
      </c>
      <c r="N450" s="7">
        <v>0</v>
      </c>
      <c r="O450" s="7">
        <v>41465</v>
      </c>
      <c r="P450" s="7">
        <v>21019</v>
      </c>
      <c r="Q450" s="7">
        <v>2379</v>
      </c>
      <c r="R450" s="7">
        <v>0</v>
      </c>
      <c r="S450" s="7">
        <v>0</v>
      </c>
      <c r="T450" s="7">
        <v>4026</v>
      </c>
      <c r="U450" s="7">
        <v>0</v>
      </c>
      <c r="V450" s="7">
        <v>0</v>
      </c>
      <c r="W450" s="7">
        <v>0</v>
      </c>
      <c r="X450" s="7">
        <v>0</v>
      </c>
      <c r="Y450" s="7">
        <v>0</v>
      </c>
      <c r="Z450" s="7">
        <v>9490</v>
      </c>
      <c r="AA450" s="7">
        <v>0</v>
      </c>
      <c r="AB450" s="7">
        <v>1624348</v>
      </c>
      <c r="AC450" s="7">
        <v>0</v>
      </c>
      <c r="AD450" s="7">
        <v>0</v>
      </c>
      <c r="AE450" s="7">
        <v>0</v>
      </c>
      <c r="AF450" s="7">
        <v>0</v>
      </c>
      <c r="AG450" s="7">
        <v>0</v>
      </c>
      <c r="AH450" s="7">
        <v>0</v>
      </c>
      <c r="AI450" s="7">
        <v>0</v>
      </c>
      <c r="AJ450" s="7">
        <v>0</v>
      </c>
      <c r="AL450">
        <f t="shared" si="6"/>
        <v>368419</v>
      </c>
    </row>
    <row r="451" spans="1:38" x14ac:dyDescent="0.25">
      <c r="A451" s="7">
        <v>4191</v>
      </c>
      <c r="B451" s="7">
        <v>7</v>
      </c>
      <c r="C451" t="s">
        <v>757</v>
      </c>
      <c r="D451" s="7">
        <v>0</v>
      </c>
      <c r="E451" s="7">
        <v>0</v>
      </c>
      <c r="F451" s="7">
        <v>927</v>
      </c>
      <c r="G451" s="7">
        <v>970.6</v>
      </c>
      <c r="H451" s="7">
        <v>6661228</v>
      </c>
      <c r="I451" s="7">
        <v>0</v>
      </c>
      <c r="J451" s="7">
        <v>1463832</v>
      </c>
      <c r="K451" s="7">
        <v>14315</v>
      </c>
      <c r="L451" s="7">
        <v>0</v>
      </c>
      <c r="M451" s="7">
        <v>31402</v>
      </c>
      <c r="N451" s="7">
        <v>0</v>
      </c>
      <c r="O451" s="7">
        <v>219923</v>
      </c>
      <c r="P451" s="7">
        <v>111480</v>
      </c>
      <c r="Q451" s="7">
        <v>12618</v>
      </c>
      <c r="R451" s="7">
        <v>0</v>
      </c>
      <c r="S451" s="7">
        <v>0</v>
      </c>
      <c r="T451" s="7">
        <v>12617.800000000001</v>
      </c>
      <c r="U451" s="7">
        <v>0</v>
      </c>
      <c r="V451" s="7">
        <v>0</v>
      </c>
      <c r="W451" s="7">
        <v>0</v>
      </c>
      <c r="X451" s="7">
        <v>0</v>
      </c>
      <c r="Y451" s="7">
        <v>0</v>
      </c>
      <c r="Z451" s="7">
        <v>34249</v>
      </c>
      <c r="AA451" s="7">
        <v>0</v>
      </c>
      <c r="AB451" s="7">
        <v>8561664.8000000007</v>
      </c>
      <c r="AC451" s="7">
        <v>0</v>
      </c>
      <c r="AD451" s="7">
        <v>0</v>
      </c>
      <c r="AE451" s="7">
        <v>0</v>
      </c>
      <c r="AF451" s="7">
        <v>0</v>
      </c>
      <c r="AG451" s="7">
        <v>0</v>
      </c>
      <c r="AH451" s="7">
        <v>0</v>
      </c>
      <c r="AI451" s="7">
        <v>0</v>
      </c>
      <c r="AJ451" s="7">
        <v>0</v>
      </c>
      <c r="AL451">
        <f t="shared" ref="AL451:AL514" si="7">AB451-H451</f>
        <v>1900436.8000000007</v>
      </c>
    </row>
    <row r="452" spans="1:38" x14ac:dyDescent="0.25">
      <c r="A452" s="7">
        <v>4192</v>
      </c>
      <c r="B452" s="7">
        <v>7</v>
      </c>
      <c r="C452" t="s">
        <v>758</v>
      </c>
      <c r="D452" s="7">
        <v>0</v>
      </c>
      <c r="E452" s="7">
        <v>0</v>
      </c>
      <c r="F452" s="7">
        <v>765</v>
      </c>
      <c r="G452" s="7">
        <v>796</v>
      </c>
      <c r="H452" s="7">
        <v>5462948</v>
      </c>
      <c r="I452" s="7">
        <v>0</v>
      </c>
      <c r="J452" s="7">
        <v>2078280</v>
      </c>
      <c r="K452" s="7">
        <v>176490</v>
      </c>
      <c r="L452" s="7">
        <v>0</v>
      </c>
      <c r="M452" s="7">
        <v>25753</v>
      </c>
      <c r="N452" s="7">
        <v>0</v>
      </c>
      <c r="O452" s="7">
        <v>180361</v>
      </c>
      <c r="P452" s="7">
        <v>91426</v>
      </c>
      <c r="Q452" s="7">
        <v>10348</v>
      </c>
      <c r="R452" s="7">
        <v>0</v>
      </c>
      <c r="S452" s="7">
        <v>0</v>
      </c>
      <c r="T452" s="7">
        <v>7164</v>
      </c>
      <c r="U452" s="7">
        <v>0</v>
      </c>
      <c r="V452" s="7">
        <v>0</v>
      </c>
      <c r="W452" s="7">
        <v>0</v>
      </c>
      <c r="X452" s="7">
        <v>0</v>
      </c>
      <c r="Y452" s="7">
        <v>0</v>
      </c>
      <c r="Z452" s="7">
        <v>55088</v>
      </c>
      <c r="AA452" s="7">
        <v>0</v>
      </c>
      <c r="AB452" s="7">
        <v>8087858</v>
      </c>
      <c r="AC452" s="7">
        <v>0</v>
      </c>
      <c r="AD452" s="7">
        <v>0</v>
      </c>
      <c r="AE452" s="7">
        <v>0</v>
      </c>
      <c r="AF452" s="7">
        <v>0</v>
      </c>
      <c r="AG452" s="7">
        <v>0</v>
      </c>
      <c r="AH452" s="7">
        <v>0</v>
      </c>
      <c r="AI452" s="7">
        <v>0</v>
      </c>
      <c r="AJ452" s="7">
        <v>0</v>
      </c>
      <c r="AL452">
        <f t="shared" si="7"/>
        <v>2624910</v>
      </c>
    </row>
    <row r="453" spans="1:38" x14ac:dyDescent="0.25">
      <c r="A453" s="7">
        <v>4193</v>
      </c>
      <c r="B453" s="7">
        <v>7</v>
      </c>
      <c r="C453" t="s">
        <v>759</v>
      </c>
      <c r="D453" s="7">
        <v>0</v>
      </c>
      <c r="E453" s="7">
        <v>0</v>
      </c>
      <c r="F453" s="7">
        <v>291</v>
      </c>
      <c r="G453" s="7">
        <v>291</v>
      </c>
      <c r="H453" s="7">
        <v>1997133</v>
      </c>
      <c r="I453" s="7">
        <v>0</v>
      </c>
      <c r="J453" s="7">
        <v>471679</v>
      </c>
      <c r="K453" s="7">
        <v>191754</v>
      </c>
      <c r="L453" s="7">
        <v>0</v>
      </c>
      <c r="M453" s="7">
        <v>9415</v>
      </c>
      <c r="N453" s="7">
        <v>0</v>
      </c>
      <c r="O453" s="7">
        <v>65936</v>
      </c>
      <c r="P453" s="7">
        <v>33423</v>
      </c>
      <c r="Q453" s="7">
        <v>3783</v>
      </c>
      <c r="R453" s="7">
        <v>0</v>
      </c>
      <c r="S453" s="7">
        <v>0</v>
      </c>
      <c r="T453" s="7">
        <v>21243</v>
      </c>
      <c r="U453" s="7">
        <v>0</v>
      </c>
      <c r="V453" s="7">
        <v>0</v>
      </c>
      <c r="W453" s="7">
        <v>0</v>
      </c>
      <c r="X453" s="7">
        <v>0</v>
      </c>
      <c r="Y453" s="7">
        <v>0</v>
      </c>
      <c r="Z453" s="7">
        <v>10880</v>
      </c>
      <c r="AA453" s="7">
        <v>0</v>
      </c>
      <c r="AB453" s="7">
        <v>2805246</v>
      </c>
      <c r="AC453" s="7">
        <v>0</v>
      </c>
      <c r="AD453" s="7">
        <v>0</v>
      </c>
      <c r="AE453" s="7">
        <v>0</v>
      </c>
      <c r="AF453" s="7">
        <v>0</v>
      </c>
      <c r="AG453" s="7">
        <v>0</v>
      </c>
      <c r="AH453" s="7">
        <v>0</v>
      </c>
      <c r="AI453" s="7">
        <v>0</v>
      </c>
      <c r="AJ453" s="7">
        <v>0</v>
      </c>
      <c r="AL453">
        <f t="shared" si="7"/>
        <v>808113</v>
      </c>
    </row>
    <row r="454" spans="1:38" x14ac:dyDescent="0.25">
      <c r="A454" s="7">
        <v>4194</v>
      </c>
      <c r="B454" s="7">
        <v>7</v>
      </c>
      <c r="C454" t="s">
        <v>760</v>
      </c>
      <c r="D454" s="7">
        <v>0</v>
      </c>
      <c r="E454" s="7">
        <v>0</v>
      </c>
      <c r="F454" s="7">
        <v>250</v>
      </c>
      <c r="G454" s="7">
        <v>259</v>
      </c>
      <c r="H454" s="7">
        <v>1777517</v>
      </c>
      <c r="I454" s="7">
        <v>0</v>
      </c>
      <c r="J454" s="7">
        <v>308188</v>
      </c>
      <c r="K454" s="7">
        <v>14158</v>
      </c>
      <c r="L454" s="7">
        <v>0</v>
      </c>
      <c r="M454" s="7">
        <v>8379</v>
      </c>
      <c r="N454" s="7">
        <v>29156</v>
      </c>
      <c r="O454" s="7">
        <v>58685</v>
      </c>
      <c r="P454" s="7">
        <v>29748</v>
      </c>
      <c r="Q454" s="7">
        <v>3367</v>
      </c>
      <c r="R454" s="7">
        <v>0</v>
      </c>
      <c r="S454" s="7">
        <v>0</v>
      </c>
      <c r="T454" s="7">
        <v>28490</v>
      </c>
      <c r="U454" s="7">
        <v>-111988</v>
      </c>
      <c r="V454" s="7">
        <v>0</v>
      </c>
      <c r="W454" s="7">
        <v>0</v>
      </c>
      <c r="X454" s="7">
        <v>0</v>
      </c>
      <c r="Y454" s="7">
        <v>0</v>
      </c>
      <c r="Z454" s="7">
        <v>19157</v>
      </c>
      <c r="AA454" s="7">
        <v>0</v>
      </c>
      <c r="AB454" s="7">
        <v>2164857</v>
      </c>
      <c r="AC454" s="7">
        <v>0</v>
      </c>
      <c r="AD454" s="7">
        <v>0</v>
      </c>
      <c r="AE454" s="7">
        <v>0</v>
      </c>
      <c r="AF454" s="7">
        <v>0</v>
      </c>
      <c r="AG454" s="7">
        <v>0</v>
      </c>
      <c r="AH454" s="7">
        <v>0</v>
      </c>
      <c r="AI454" s="7">
        <v>0</v>
      </c>
      <c r="AJ454" s="7">
        <v>0</v>
      </c>
      <c r="AL454">
        <f t="shared" si="7"/>
        <v>387340</v>
      </c>
    </row>
    <row r="455" spans="1:38" x14ac:dyDescent="0.25">
      <c r="A455" s="7">
        <v>4195</v>
      </c>
      <c r="B455" s="7">
        <v>7</v>
      </c>
      <c r="C455" t="s">
        <v>761</v>
      </c>
      <c r="D455" s="7">
        <v>0</v>
      </c>
      <c r="E455" s="7">
        <v>0</v>
      </c>
      <c r="F455" s="7">
        <v>27</v>
      </c>
      <c r="G455" s="7">
        <v>27</v>
      </c>
      <c r="H455" s="7">
        <v>185301</v>
      </c>
      <c r="I455" s="7">
        <v>0</v>
      </c>
      <c r="J455" s="7">
        <v>38011</v>
      </c>
      <c r="K455" s="7">
        <v>22896</v>
      </c>
      <c r="L455" s="7">
        <v>0</v>
      </c>
      <c r="M455" s="7">
        <v>874</v>
      </c>
      <c r="N455" s="7">
        <v>18702</v>
      </c>
      <c r="O455" s="7">
        <v>6118</v>
      </c>
      <c r="P455" s="7">
        <v>3101</v>
      </c>
      <c r="Q455" s="7">
        <v>351</v>
      </c>
      <c r="R455" s="7">
        <v>0</v>
      </c>
      <c r="S455" s="7">
        <v>0</v>
      </c>
      <c r="T455" s="7">
        <v>0</v>
      </c>
      <c r="U455" s="7">
        <v>0</v>
      </c>
      <c r="V455" s="7">
        <v>0</v>
      </c>
      <c r="W455" s="7">
        <v>0</v>
      </c>
      <c r="X455" s="7">
        <v>0</v>
      </c>
      <c r="Y455" s="7">
        <v>0</v>
      </c>
      <c r="Z455" s="7">
        <v>3319</v>
      </c>
      <c r="AA455" s="7">
        <v>0</v>
      </c>
      <c r="AB455" s="7">
        <v>278673</v>
      </c>
      <c r="AC455" s="7">
        <v>0</v>
      </c>
      <c r="AD455" s="7">
        <v>0</v>
      </c>
      <c r="AE455" s="7">
        <v>0</v>
      </c>
      <c r="AF455" s="7">
        <v>0</v>
      </c>
      <c r="AG455" s="7">
        <v>0</v>
      </c>
      <c r="AH455" s="7">
        <v>0</v>
      </c>
      <c r="AI455" s="7">
        <v>0</v>
      </c>
      <c r="AJ455" s="7">
        <v>0</v>
      </c>
      <c r="AL455">
        <f t="shared" si="7"/>
        <v>93372</v>
      </c>
    </row>
    <row r="456" spans="1:38" x14ac:dyDescent="0.25">
      <c r="A456" s="7">
        <v>4198</v>
      </c>
      <c r="B456" s="7">
        <v>7</v>
      </c>
      <c r="C456" t="s">
        <v>762</v>
      </c>
      <c r="D456" s="7">
        <v>0</v>
      </c>
      <c r="E456" s="7">
        <v>0</v>
      </c>
      <c r="F456" s="7">
        <v>120</v>
      </c>
      <c r="G456" s="7">
        <v>120</v>
      </c>
      <c r="H456" s="7">
        <v>823560</v>
      </c>
      <c r="I456" s="7">
        <v>0</v>
      </c>
      <c r="J456" s="7">
        <v>133974</v>
      </c>
      <c r="K456" s="7">
        <v>0</v>
      </c>
      <c r="L456" s="7">
        <v>0</v>
      </c>
      <c r="M456" s="7">
        <v>3882</v>
      </c>
      <c r="N456" s="7">
        <v>16455</v>
      </c>
      <c r="O456" s="7">
        <v>27190</v>
      </c>
      <c r="P456" s="7">
        <v>13783</v>
      </c>
      <c r="Q456" s="7">
        <v>1560</v>
      </c>
      <c r="R456" s="7">
        <v>0</v>
      </c>
      <c r="S456" s="7">
        <v>0</v>
      </c>
      <c r="T456" s="7">
        <v>8880</v>
      </c>
      <c r="U456" s="7">
        <v>-54833</v>
      </c>
      <c r="V456" s="7">
        <v>0</v>
      </c>
      <c r="W456" s="7">
        <v>0</v>
      </c>
      <c r="X456" s="7">
        <v>0</v>
      </c>
      <c r="Y456" s="7">
        <v>0</v>
      </c>
      <c r="Z456" s="7">
        <v>6695</v>
      </c>
      <c r="AA456" s="7">
        <v>0</v>
      </c>
      <c r="AB456" s="7">
        <v>981146</v>
      </c>
      <c r="AC456" s="7">
        <v>0</v>
      </c>
      <c r="AD456" s="7">
        <v>0</v>
      </c>
      <c r="AE456" s="7">
        <v>0</v>
      </c>
      <c r="AF456" s="7">
        <v>0</v>
      </c>
      <c r="AG456" s="7">
        <v>0</v>
      </c>
      <c r="AH456" s="7">
        <v>0</v>
      </c>
      <c r="AI456" s="7">
        <v>0</v>
      </c>
      <c r="AJ456" s="7">
        <v>0</v>
      </c>
      <c r="AL456">
        <f t="shared" si="7"/>
        <v>157586</v>
      </c>
    </row>
    <row r="457" spans="1:38" x14ac:dyDescent="0.25">
      <c r="A457" s="7">
        <v>4199</v>
      </c>
      <c r="B457" s="7">
        <v>7</v>
      </c>
      <c r="C457" t="s">
        <v>763</v>
      </c>
      <c r="D457" s="7">
        <v>0</v>
      </c>
      <c r="E457" s="7">
        <v>0</v>
      </c>
      <c r="F457" s="7">
        <v>1368</v>
      </c>
      <c r="G457" s="7">
        <v>1469.6</v>
      </c>
      <c r="H457" s="7">
        <v>10085865</v>
      </c>
      <c r="I457" s="7">
        <v>0</v>
      </c>
      <c r="J457" s="7">
        <v>1098356</v>
      </c>
      <c r="K457" s="7">
        <v>99843</v>
      </c>
      <c r="L457" s="7">
        <v>0</v>
      </c>
      <c r="M457" s="7">
        <v>47546</v>
      </c>
      <c r="N457" s="7">
        <v>0</v>
      </c>
      <c r="O457" s="7">
        <v>332988</v>
      </c>
      <c r="P457" s="7">
        <v>168793</v>
      </c>
      <c r="Q457" s="7">
        <v>19105</v>
      </c>
      <c r="R457" s="7">
        <v>0</v>
      </c>
      <c r="S457" s="7">
        <v>0</v>
      </c>
      <c r="T457" s="7">
        <v>77888.799999999988</v>
      </c>
      <c r="U457" s="7">
        <v>0</v>
      </c>
      <c r="V457" s="7">
        <v>0</v>
      </c>
      <c r="W457" s="7">
        <v>0</v>
      </c>
      <c r="X457" s="7">
        <v>0</v>
      </c>
      <c r="Y457" s="7">
        <v>0</v>
      </c>
      <c r="Z457" s="7">
        <v>74329</v>
      </c>
      <c r="AA457" s="7">
        <v>0</v>
      </c>
      <c r="AB457" s="7">
        <v>12004713.800000001</v>
      </c>
      <c r="AC457" s="7">
        <v>0</v>
      </c>
      <c r="AD457" s="7">
        <v>0</v>
      </c>
      <c r="AE457" s="7">
        <v>0</v>
      </c>
      <c r="AF457" s="7">
        <v>0</v>
      </c>
      <c r="AG457" s="7">
        <v>0</v>
      </c>
      <c r="AH457" s="7">
        <v>0</v>
      </c>
      <c r="AI457" s="7">
        <v>0</v>
      </c>
      <c r="AJ457" s="7">
        <v>0</v>
      </c>
      <c r="AL457">
        <f t="shared" si="7"/>
        <v>1918848.8000000007</v>
      </c>
    </row>
    <row r="458" spans="1:38" x14ac:dyDescent="0.25">
      <c r="A458" s="7">
        <v>4200</v>
      </c>
      <c r="B458" s="7">
        <v>7</v>
      </c>
      <c r="C458" t="s">
        <v>764</v>
      </c>
      <c r="D458" s="7">
        <v>0</v>
      </c>
      <c r="E458" s="7">
        <v>0</v>
      </c>
      <c r="F458" s="7">
        <v>710</v>
      </c>
      <c r="G458" s="7">
        <v>770</v>
      </c>
      <c r="H458" s="7">
        <v>5284510</v>
      </c>
      <c r="I458" s="7">
        <v>0</v>
      </c>
      <c r="J458" s="7">
        <v>1345822</v>
      </c>
      <c r="K458" s="7">
        <v>212742</v>
      </c>
      <c r="L458" s="7">
        <v>0</v>
      </c>
      <c r="M458" s="7">
        <v>24912</v>
      </c>
      <c r="N458" s="7">
        <v>0</v>
      </c>
      <c r="O458" s="7">
        <v>174470</v>
      </c>
      <c r="P458" s="7">
        <v>88440</v>
      </c>
      <c r="Q458" s="7">
        <v>10010</v>
      </c>
      <c r="R458" s="7">
        <v>0</v>
      </c>
      <c r="S458" s="7">
        <v>0</v>
      </c>
      <c r="T458" s="7">
        <v>40810</v>
      </c>
      <c r="U458" s="7">
        <v>0</v>
      </c>
      <c r="V458" s="7">
        <v>0</v>
      </c>
      <c r="W458" s="7">
        <v>0</v>
      </c>
      <c r="X458" s="7">
        <v>0</v>
      </c>
      <c r="Y458" s="7">
        <v>38440</v>
      </c>
      <c r="Z458" s="7">
        <v>54959</v>
      </c>
      <c r="AA458" s="7">
        <v>0</v>
      </c>
      <c r="AB458" s="7">
        <v>7275115</v>
      </c>
      <c r="AC458" s="7">
        <v>0</v>
      </c>
      <c r="AD458" s="7">
        <v>0</v>
      </c>
      <c r="AE458" s="7">
        <v>0</v>
      </c>
      <c r="AF458" s="7">
        <v>0</v>
      </c>
      <c r="AG458" s="7">
        <v>0</v>
      </c>
      <c r="AH458" s="7">
        <v>0</v>
      </c>
      <c r="AI458" s="7">
        <v>0</v>
      </c>
      <c r="AJ458" s="7">
        <v>0</v>
      </c>
      <c r="AL458">
        <f t="shared" si="7"/>
        <v>1990605</v>
      </c>
    </row>
    <row r="459" spans="1:38" x14ac:dyDescent="0.25">
      <c r="A459" s="7">
        <v>4201</v>
      </c>
      <c r="B459" s="7">
        <v>7</v>
      </c>
      <c r="C459" t="s">
        <v>765</v>
      </c>
      <c r="D459" s="7">
        <v>0</v>
      </c>
      <c r="E459" s="7">
        <v>0</v>
      </c>
      <c r="F459" s="7">
        <v>139</v>
      </c>
      <c r="G459" s="7">
        <v>139</v>
      </c>
      <c r="H459" s="7">
        <v>953957</v>
      </c>
      <c r="I459" s="7">
        <v>0</v>
      </c>
      <c r="J459" s="7">
        <v>167347</v>
      </c>
      <c r="K459" s="7">
        <v>15347</v>
      </c>
      <c r="L459" s="7">
        <v>0</v>
      </c>
      <c r="M459" s="7">
        <v>4497</v>
      </c>
      <c r="N459" s="7">
        <v>0</v>
      </c>
      <c r="O459" s="7">
        <v>31495</v>
      </c>
      <c r="P459" s="7">
        <v>15965</v>
      </c>
      <c r="Q459" s="7">
        <v>1807</v>
      </c>
      <c r="R459" s="7">
        <v>0</v>
      </c>
      <c r="S459" s="7">
        <v>0</v>
      </c>
      <c r="T459" s="7">
        <v>8618</v>
      </c>
      <c r="U459" s="7">
        <v>0</v>
      </c>
      <c r="V459" s="7">
        <v>0</v>
      </c>
      <c r="W459" s="7">
        <v>0</v>
      </c>
      <c r="X459" s="7">
        <v>0</v>
      </c>
      <c r="Y459" s="7">
        <v>3844</v>
      </c>
      <c r="Z459" s="7">
        <v>7053</v>
      </c>
      <c r="AA459" s="7">
        <v>0</v>
      </c>
      <c r="AB459" s="7">
        <v>1209930</v>
      </c>
      <c r="AC459" s="7">
        <v>0</v>
      </c>
      <c r="AD459" s="7">
        <v>0</v>
      </c>
      <c r="AE459" s="7">
        <v>0</v>
      </c>
      <c r="AF459" s="7">
        <v>0</v>
      </c>
      <c r="AG459" s="7">
        <v>0</v>
      </c>
      <c r="AH459" s="7">
        <v>0</v>
      </c>
      <c r="AI459" s="7">
        <v>0</v>
      </c>
      <c r="AJ459" s="7">
        <v>0</v>
      </c>
      <c r="AL459">
        <f t="shared" si="7"/>
        <v>255973</v>
      </c>
    </row>
    <row r="460" spans="1:38" x14ac:dyDescent="0.25">
      <c r="A460" s="7">
        <v>4204</v>
      </c>
      <c r="B460" s="7">
        <v>7</v>
      </c>
      <c r="C460" t="s">
        <v>766</v>
      </c>
      <c r="D460" s="7">
        <v>0</v>
      </c>
      <c r="E460" s="7">
        <v>0</v>
      </c>
      <c r="F460" s="7">
        <v>129</v>
      </c>
      <c r="G460" s="7">
        <v>154.80000000000001</v>
      </c>
      <c r="H460" s="7">
        <v>1062392</v>
      </c>
      <c r="I460" s="7">
        <v>0</v>
      </c>
      <c r="J460" s="7">
        <v>356018</v>
      </c>
      <c r="K460" s="7">
        <v>50562</v>
      </c>
      <c r="L460" s="7">
        <v>0</v>
      </c>
      <c r="M460" s="7">
        <v>5008</v>
      </c>
      <c r="N460" s="7">
        <v>5144</v>
      </c>
      <c r="O460" s="7">
        <v>35075</v>
      </c>
      <c r="P460" s="7">
        <v>17780</v>
      </c>
      <c r="Q460" s="7">
        <v>2012</v>
      </c>
      <c r="R460" s="7">
        <v>0</v>
      </c>
      <c r="S460" s="7">
        <v>0</v>
      </c>
      <c r="T460" s="7">
        <v>4644</v>
      </c>
      <c r="U460" s="7">
        <v>0</v>
      </c>
      <c r="V460" s="7">
        <v>0</v>
      </c>
      <c r="W460" s="7">
        <v>0</v>
      </c>
      <c r="X460" s="7">
        <v>0</v>
      </c>
      <c r="Y460" s="7">
        <v>6919</v>
      </c>
      <c r="Z460" s="7">
        <v>7274</v>
      </c>
      <c r="AA460" s="7">
        <v>0</v>
      </c>
      <c r="AB460" s="7">
        <v>1552828</v>
      </c>
      <c r="AC460" s="7">
        <v>0</v>
      </c>
      <c r="AD460" s="7">
        <v>0</v>
      </c>
      <c r="AE460" s="7">
        <v>0</v>
      </c>
      <c r="AF460" s="7">
        <v>0</v>
      </c>
      <c r="AG460" s="7">
        <v>0</v>
      </c>
      <c r="AH460" s="7">
        <v>0</v>
      </c>
      <c r="AI460" s="7">
        <v>0</v>
      </c>
      <c r="AJ460" s="7">
        <v>0</v>
      </c>
      <c r="AL460">
        <f t="shared" si="7"/>
        <v>490436</v>
      </c>
    </row>
    <row r="461" spans="1:38" x14ac:dyDescent="0.25">
      <c r="A461" s="7">
        <v>4205</v>
      </c>
      <c r="B461" s="7">
        <v>7</v>
      </c>
      <c r="C461" t="s">
        <v>767</v>
      </c>
      <c r="D461" s="7">
        <v>0</v>
      </c>
      <c r="E461" s="7">
        <v>0</v>
      </c>
      <c r="F461" s="7">
        <v>521</v>
      </c>
      <c r="G461" s="7">
        <v>536.6</v>
      </c>
      <c r="H461" s="7">
        <v>3682686</v>
      </c>
      <c r="I461" s="7">
        <v>7790</v>
      </c>
      <c r="J461" s="7">
        <v>1353593</v>
      </c>
      <c r="K461" s="7">
        <v>305280</v>
      </c>
      <c r="L461" s="7">
        <v>0</v>
      </c>
      <c r="M461" s="7">
        <v>17361</v>
      </c>
      <c r="N461" s="7">
        <v>0</v>
      </c>
      <c r="O461" s="7">
        <v>121585</v>
      </c>
      <c r="P461" s="7">
        <v>61632</v>
      </c>
      <c r="Q461" s="7">
        <v>6976</v>
      </c>
      <c r="R461" s="7">
        <v>0</v>
      </c>
      <c r="S461" s="7">
        <v>0</v>
      </c>
      <c r="T461" s="7">
        <v>1609.8000000000002</v>
      </c>
      <c r="U461" s="7">
        <v>0</v>
      </c>
      <c r="V461" s="7">
        <v>0</v>
      </c>
      <c r="W461" s="7">
        <v>0</v>
      </c>
      <c r="X461" s="7">
        <v>0</v>
      </c>
      <c r="Y461" s="7">
        <v>0</v>
      </c>
      <c r="Z461" s="7">
        <v>34210</v>
      </c>
      <c r="AA461" s="7">
        <v>0</v>
      </c>
      <c r="AB461" s="7">
        <v>5592722.7999999998</v>
      </c>
      <c r="AC461" s="7">
        <v>0</v>
      </c>
      <c r="AD461" s="7">
        <v>0</v>
      </c>
      <c r="AE461" s="7">
        <v>0</v>
      </c>
      <c r="AF461" s="7">
        <v>0</v>
      </c>
      <c r="AG461" s="7">
        <v>0</v>
      </c>
      <c r="AH461" s="7">
        <v>0</v>
      </c>
      <c r="AI461" s="7">
        <v>0</v>
      </c>
      <c r="AJ461" s="7">
        <v>0</v>
      </c>
      <c r="AL461">
        <f t="shared" si="7"/>
        <v>1910036.7999999998</v>
      </c>
    </row>
    <row r="462" spans="1:38" x14ac:dyDescent="0.25">
      <c r="A462" s="7">
        <v>4207</v>
      </c>
      <c r="B462" s="7">
        <v>7</v>
      </c>
      <c r="C462" t="s">
        <v>768</v>
      </c>
      <c r="D462" s="7">
        <v>0</v>
      </c>
      <c r="E462" s="7">
        <v>0</v>
      </c>
      <c r="F462" s="7">
        <v>30</v>
      </c>
      <c r="G462" s="7">
        <v>36</v>
      </c>
      <c r="H462" s="7">
        <v>247068</v>
      </c>
      <c r="I462" s="7">
        <v>0</v>
      </c>
      <c r="J462" s="7">
        <v>74276</v>
      </c>
      <c r="K462" s="7">
        <v>0</v>
      </c>
      <c r="L462" s="7">
        <v>0</v>
      </c>
      <c r="M462" s="7">
        <v>1165</v>
      </c>
      <c r="N462" s="7">
        <v>22067</v>
      </c>
      <c r="O462" s="7">
        <v>8157</v>
      </c>
      <c r="P462" s="7">
        <v>4135</v>
      </c>
      <c r="Q462" s="7">
        <v>468</v>
      </c>
      <c r="R462" s="7">
        <v>0</v>
      </c>
      <c r="S462" s="7">
        <v>0</v>
      </c>
      <c r="T462" s="7">
        <v>2196</v>
      </c>
      <c r="U462" s="7">
        <v>0</v>
      </c>
      <c r="V462" s="7">
        <v>0</v>
      </c>
      <c r="W462" s="7">
        <v>0</v>
      </c>
      <c r="X462" s="7">
        <v>0</v>
      </c>
      <c r="Y462" s="7">
        <v>41515</v>
      </c>
      <c r="Z462" s="7">
        <v>4540</v>
      </c>
      <c r="AA462" s="7">
        <v>0</v>
      </c>
      <c r="AB462" s="7">
        <v>405587</v>
      </c>
      <c r="AC462" s="7">
        <v>0</v>
      </c>
      <c r="AD462" s="7">
        <v>0</v>
      </c>
      <c r="AE462" s="7">
        <v>0</v>
      </c>
      <c r="AF462" s="7">
        <v>0</v>
      </c>
      <c r="AG462" s="7">
        <v>0</v>
      </c>
      <c r="AH462" s="7">
        <v>0</v>
      </c>
      <c r="AI462" s="7">
        <v>0</v>
      </c>
      <c r="AJ462" s="7">
        <v>0</v>
      </c>
      <c r="AL462">
        <f t="shared" si="7"/>
        <v>158519</v>
      </c>
    </row>
    <row r="463" spans="1:38" x14ac:dyDescent="0.25">
      <c r="A463" s="7">
        <v>4208</v>
      </c>
      <c r="B463" s="7">
        <v>7</v>
      </c>
      <c r="C463" t="s">
        <v>769</v>
      </c>
      <c r="D463" s="7">
        <v>0</v>
      </c>
      <c r="E463" s="7">
        <v>0</v>
      </c>
      <c r="F463" s="7">
        <v>135</v>
      </c>
      <c r="G463" s="7">
        <v>141</v>
      </c>
      <c r="H463" s="7">
        <v>967683</v>
      </c>
      <c r="I463" s="7">
        <v>0</v>
      </c>
      <c r="J463" s="7">
        <v>219334</v>
      </c>
      <c r="K463" s="7">
        <v>78228</v>
      </c>
      <c r="L463" s="7">
        <v>0</v>
      </c>
      <c r="M463" s="7">
        <v>4562</v>
      </c>
      <c r="N463" s="7">
        <v>0</v>
      </c>
      <c r="O463" s="7">
        <v>31948</v>
      </c>
      <c r="P463" s="7">
        <v>16195</v>
      </c>
      <c r="Q463" s="7">
        <v>1833</v>
      </c>
      <c r="R463" s="7">
        <v>0</v>
      </c>
      <c r="S463" s="7">
        <v>0</v>
      </c>
      <c r="T463" s="7">
        <v>8601</v>
      </c>
      <c r="U463" s="7">
        <v>0</v>
      </c>
      <c r="V463" s="7">
        <v>0</v>
      </c>
      <c r="W463" s="7">
        <v>0</v>
      </c>
      <c r="X463" s="7">
        <v>0</v>
      </c>
      <c r="Y463" s="7">
        <v>0</v>
      </c>
      <c r="Z463" s="7">
        <v>7412</v>
      </c>
      <c r="AA463" s="7">
        <v>0</v>
      </c>
      <c r="AB463" s="7">
        <v>1335796</v>
      </c>
      <c r="AC463" s="7">
        <v>0</v>
      </c>
      <c r="AD463" s="7">
        <v>0</v>
      </c>
      <c r="AE463" s="7">
        <v>0</v>
      </c>
      <c r="AF463" s="7">
        <v>0</v>
      </c>
      <c r="AG463" s="7">
        <v>0</v>
      </c>
      <c r="AH463" s="7">
        <v>0</v>
      </c>
      <c r="AI463" s="7">
        <v>0</v>
      </c>
      <c r="AJ463" s="7">
        <v>0</v>
      </c>
      <c r="AL463">
        <f t="shared" si="7"/>
        <v>368113</v>
      </c>
    </row>
    <row r="464" spans="1:38" x14ac:dyDescent="0.25">
      <c r="A464" s="7">
        <v>4209</v>
      </c>
      <c r="B464" s="7">
        <v>7</v>
      </c>
      <c r="C464" t="s">
        <v>770</v>
      </c>
      <c r="D464" s="7">
        <v>0</v>
      </c>
      <c r="E464" s="7">
        <v>0</v>
      </c>
      <c r="F464" s="7">
        <v>0</v>
      </c>
      <c r="G464" s="7">
        <v>0</v>
      </c>
      <c r="H464" s="7">
        <v>0</v>
      </c>
      <c r="I464" s="7">
        <v>0</v>
      </c>
      <c r="J464" s="7">
        <v>0</v>
      </c>
      <c r="K464" s="7">
        <v>0</v>
      </c>
      <c r="L464" s="7">
        <v>0</v>
      </c>
      <c r="M464" s="7">
        <v>0</v>
      </c>
      <c r="N464" s="7">
        <v>0</v>
      </c>
      <c r="O464" s="7">
        <v>0</v>
      </c>
      <c r="P464" s="7">
        <v>0</v>
      </c>
      <c r="Q464" s="7">
        <v>0</v>
      </c>
      <c r="R464" s="7">
        <v>0</v>
      </c>
      <c r="S464" s="7">
        <v>0</v>
      </c>
      <c r="T464" s="7">
        <v>0</v>
      </c>
      <c r="U464" s="7">
        <v>0</v>
      </c>
      <c r="V464" s="7">
        <v>0</v>
      </c>
      <c r="W464" s="7">
        <v>0</v>
      </c>
      <c r="X464" s="7">
        <v>0</v>
      </c>
      <c r="Y464" s="7">
        <v>0</v>
      </c>
      <c r="Z464" s="7">
        <v>0</v>
      </c>
      <c r="AA464" s="7">
        <v>0</v>
      </c>
      <c r="AB464" s="7">
        <v>0</v>
      </c>
      <c r="AC464" s="7">
        <v>0</v>
      </c>
      <c r="AD464" s="7">
        <v>0</v>
      </c>
      <c r="AE464" s="7">
        <v>0</v>
      </c>
      <c r="AF464" s="7">
        <v>0</v>
      </c>
      <c r="AG464" s="7">
        <v>0</v>
      </c>
      <c r="AH464" s="7">
        <v>0</v>
      </c>
      <c r="AI464" s="7">
        <v>0</v>
      </c>
      <c r="AJ464" s="7">
        <v>0</v>
      </c>
      <c r="AL464">
        <f t="shared" si="7"/>
        <v>0</v>
      </c>
    </row>
    <row r="465" spans="1:38" x14ac:dyDescent="0.25">
      <c r="A465" s="7">
        <v>4210</v>
      </c>
      <c r="B465" s="7">
        <v>7</v>
      </c>
      <c r="C465" t="s">
        <v>771</v>
      </c>
      <c r="D465" s="7">
        <v>0</v>
      </c>
      <c r="E465" s="7">
        <v>0</v>
      </c>
      <c r="F465" s="7">
        <v>255</v>
      </c>
      <c r="G465" s="7">
        <v>301</v>
      </c>
      <c r="H465" s="7">
        <v>2065763</v>
      </c>
      <c r="I465" s="7">
        <v>0</v>
      </c>
      <c r="J465" s="7">
        <v>112830</v>
      </c>
      <c r="K465" s="7">
        <v>14089</v>
      </c>
      <c r="L465" s="7">
        <v>0</v>
      </c>
      <c r="M465" s="7">
        <v>9738</v>
      </c>
      <c r="N465" s="7">
        <v>0</v>
      </c>
      <c r="O465" s="7">
        <v>68202</v>
      </c>
      <c r="P465" s="7">
        <v>34572</v>
      </c>
      <c r="Q465" s="7">
        <v>3913</v>
      </c>
      <c r="R465" s="7">
        <v>0</v>
      </c>
      <c r="S465" s="7">
        <v>0</v>
      </c>
      <c r="T465" s="7">
        <v>15050</v>
      </c>
      <c r="U465" s="7">
        <v>0</v>
      </c>
      <c r="V465" s="7">
        <v>0</v>
      </c>
      <c r="W465" s="7">
        <v>0</v>
      </c>
      <c r="X465" s="7">
        <v>0</v>
      </c>
      <c r="Y465" s="7">
        <v>0</v>
      </c>
      <c r="Z465" s="7">
        <v>25830</v>
      </c>
      <c r="AA465" s="7">
        <v>0</v>
      </c>
      <c r="AB465" s="7">
        <v>2349987</v>
      </c>
      <c r="AC465" s="7">
        <v>0</v>
      </c>
      <c r="AD465" s="7">
        <v>0</v>
      </c>
      <c r="AE465" s="7">
        <v>0</v>
      </c>
      <c r="AF465" s="7">
        <v>0</v>
      </c>
      <c r="AG465" s="7">
        <v>0</v>
      </c>
      <c r="AH465" s="7">
        <v>0</v>
      </c>
      <c r="AI465" s="7">
        <v>0</v>
      </c>
      <c r="AJ465" s="7">
        <v>0</v>
      </c>
      <c r="AL465">
        <f t="shared" si="7"/>
        <v>284224</v>
      </c>
    </row>
    <row r="466" spans="1:38" x14ac:dyDescent="0.25">
      <c r="A466" s="7">
        <v>4213</v>
      </c>
      <c r="B466" s="7">
        <v>7</v>
      </c>
      <c r="C466" t="s">
        <v>772</v>
      </c>
      <c r="D466" s="7">
        <v>0</v>
      </c>
      <c r="E466" s="7">
        <v>0</v>
      </c>
      <c r="F466" s="7">
        <v>1109.2</v>
      </c>
      <c r="G466" s="7">
        <v>1132.0000000000002</v>
      </c>
      <c r="H466" s="7">
        <v>7768916</v>
      </c>
      <c r="I466" s="7">
        <v>0</v>
      </c>
      <c r="J466" s="7">
        <v>2780076</v>
      </c>
      <c r="K466" s="7">
        <v>112702</v>
      </c>
      <c r="L466" s="7">
        <v>0</v>
      </c>
      <c r="M466" s="7">
        <v>36624</v>
      </c>
      <c r="N466" s="7">
        <v>0</v>
      </c>
      <c r="O466" s="7">
        <v>256494</v>
      </c>
      <c r="P466" s="7">
        <v>130018</v>
      </c>
      <c r="Q466" s="7">
        <v>14716</v>
      </c>
      <c r="R466" s="7">
        <v>0</v>
      </c>
      <c r="S466" s="7">
        <v>0</v>
      </c>
      <c r="T466" s="7">
        <v>38488.000000000007</v>
      </c>
      <c r="U466" s="7">
        <v>0</v>
      </c>
      <c r="V466" s="7">
        <v>0</v>
      </c>
      <c r="W466" s="7">
        <v>0</v>
      </c>
      <c r="X466" s="7">
        <v>0</v>
      </c>
      <c r="Y466" s="7">
        <v>0</v>
      </c>
      <c r="Z466" s="7">
        <v>92093</v>
      </c>
      <c r="AA466" s="7">
        <v>0</v>
      </c>
      <c r="AB466" s="7">
        <v>11230127</v>
      </c>
      <c r="AC466" s="7">
        <v>0</v>
      </c>
      <c r="AD466" s="7">
        <v>0</v>
      </c>
      <c r="AE466" s="7">
        <v>0</v>
      </c>
      <c r="AF466" s="7">
        <v>0</v>
      </c>
      <c r="AG466" s="7">
        <v>0</v>
      </c>
      <c r="AH466" s="7">
        <v>0</v>
      </c>
      <c r="AI466" s="7">
        <v>0</v>
      </c>
      <c r="AJ466" s="7">
        <v>0</v>
      </c>
      <c r="AL466">
        <f t="shared" si="7"/>
        <v>3461211</v>
      </c>
    </row>
    <row r="467" spans="1:38" x14ac:dyDescent="0.25">
      <c r="A467" s="7">
        <v>4215</v>
      </c>
      <c r="B467" s="7">
        <v>7</v>
      </c>
      <c r="C467" t="s">
        <v>773</v>
      </c>
      <c r="D467" s="7">
        <v>0</v>
      </c>
      <c r="E467" s="7">
        <v>0</v>
      </c>
      <c r="F467" s="7">
        <v>399</v>
      </c>
      <c r="G467" s="7">
        <v>429.6</v>
      </c>
      <c r="H467" s="7">
        <v>2948345</v>
      </c>
      <c r="I467" s="7">
        <v>0</v>
      </c>
      <c r="J467" s="7">
        <v>1100585</v>
      </c>
      <c r="K467" s="7">
        <v>116388</v>
      </c>
      <c r="L467" s="7">
        <v>0</v>
      </c>
      <c r="M467" s="7">
        <v>13899</v>
      </c>
      <c r="N467" s="7">
        <v>0</v>
      </c>
      <c r="O467" s="7">
        <v>97341</v>
      </c>
      <c r="P467" s="7">
        <v>49342</v>
      </c>
      <c r="Q467" s="7">
        <v>5585</v>
      </c>
      <c r="R467" s="7">
        <v>0</v>
      </c>
      <c r="S467" s="7">
        <v>0</v>
      </c>
      <c r="T467" s="7">
        <v>30501.600000000002</v>
      </c>
      <c r="U467" s="7">
        <v>0</v>
      </c>
      <c r="V467" s="7">
        <v>0</v>
      </c>
      <c r="W467" s="7">
        <v>0</v>
      </c>
      <c r="X467" s="7">
        <v>0</v>
      </c>
      <c r="Y467" s="7">
        <v>0</v>
      </c>
      <c r="Z467" s="7">
        <v>31821</v>
      </c>
      <c r="AA467" s="7">
        <v>0</v>
      </c>
      <c r="AB467" s="7">
        <v>4393807.5999999996</v>
      </c>
      <c r="AC467" s="7">
        <v>0</v>
      </c>
      <c r="AD467" s="7">
        <v>0</v>
      </c>
      <c r="AE467" s="7">
        <v>0</v>
      </c>
      <c r="AF467" s="7">
        <v>0</v>
      </c>
      <c r="AG467" s="7">
        <v>0</v>
      </c>
      <c r="AH467" s="7">
        <v>0</v>
      </c>
      <c r="AI467" s="7">
        <v>0</v>
      </c>
      <c r="AJ467" s="7">
        <v>0</v>
      </c>
      <c r="AL467">
        <f t="shared" si="7"/>
        <v>1445462.5999999996</v>
      </c>
    </row>
    <row r="468" spans="1:38" x14ac:dyDescent="0.25">
      <c r="A468" s="7">
        <v>4217</v>
      </c>
      <c r="B468" s="7">
        <v>7</v>
      </c>
      <c r="C468" t="s">
        <v>774</v>
      </c>
      <c r="D468" s="7">
        <v>0</v>
      </c>
      <c r="E468" s="7">
        <v>0</v>
      </c>
      <c r="F468" s="7">
        <v>122</v>
      </c>
      <c r="G468" s="7">
        <v>146.39999999999998</v>
      </c>
      <c r="H468" s="7">
        <v>1004743</v>
      </c>
      <c r="I468" s="7">
        <v>0</v>
      </c>
      <c r="J468" s="7">
        <v>341199</v>
      </c>
      <c r="K468" s="7">
        <v>0</v>
      </c>
      <c r="L468" s="7">
        <v>0</v>
      </c>
      <c r="M468" s="7">
        <v>4737</v>
      </c>
      <c r="N468" s="7">
        <v>13598</v>
      </c>
      <c r="O468" s="7">
        <v>33172</v>
      </c>
      <c r="P468" s="7">
        <v>16815</v>
      </c>
      <c r="Q468" s="7">
        <v>1903</v>
      </c>
      <c r="R468" s="7">
        <v>0</v>
      </c>
      <c r="S468" s="7">
        <v>0</v>
      </c>
      <c r="T468" s="7">
        <v>22691.999999999996</v>
      </c>
      <c r="U468" s="7">
        <v>-60419</v>
      </c>
      <c r="V468" s="7">
        <v>0</v>
      </c>
      <c r="W468" s="7">
        <v>0</v>
      </c>
      <c r="X468" s="7">
        <v>0</v>
      </c>
      <c r="Y468" s="7">
        <v>62273</v>
      </c>
      <c r="Z468" s="7">
        <v>12244</v>
      </c>
      <c r="AA468" s="7">
        <v>0</v>
      </c>
      <c r="AB468" s="7">
        <v>1452957</v>
      </c>
      <c r="AC468" s="7">
        <v>0</v>
      </c>
      <c r="AD468" s="7">
        <v>0</v>
      </c>
      <c r="AE468" s="7">
        <v>0</v>
      </c>
      <c r="AF468" s="7">
        <v>0</v>
      </c>
      <c r="AG468" s="7">
        <v>0</v>
      </c>
      <c r="AH468" s="7">
        <v>0</v>
      </c>
      <c r="AI468" s="7">
        <v>0</v>
      </c>
      <c r="AJ468" s="7">
        <v>0</v>
      </c>
      <c r="AL468">
        <f t="shared" si="7"/>
        <v>448214</v>
      </c>
    </row>
    <row r="469" spans="1:38" x14ac:dyDescent="0.25">
      <c r="A469" s="7">
        <v>4218</v>
      </c>
      <c r="B469" s="7">
        <v>7</v>
      </c>
      <c r="C469" t="s">
        <v>775</v>
      </c>
      <c r="D469" s="7">
        <v>0</v>
      </c>
      <c r="E469" s="7">
        <v>0</v>
      </c>
      <c r="F469" s="7">
        <v>475</v>
      </c>
      <c r="G469" s="7">
        <v>560</v>
      </c>
      <c r="H469" s="7">
        <v>3843280</v>
      </c>
      <c r="I469" s="7">
        <v>0</v>
      </c>
      <c r="J469" s="7">
        <v>1008418</v>
      </c>
      <c r="K469" s="7">
        <v>15110</v>
      </c>
      <c r="L469" s="7">
        <v>0</v>
      </c>
      <c r="M469" s="7">
        <v>18118</v>
      </c>
      <c r="N469" s="7">
        <v>0</v>
      </c>
      <c r="O469" s="7">
        <v>126887</v>
      </c>
      <c r="P469" s="7">
        <v>64320</v>
      </c>
      <c r="Q469" s="7">
        <v>7280</v>
      </c>
      <c r="R469" s="7">
        <v>0</v>
      </c>
      <c r="S469" s="7">
        <v>0</v>
      </c>
      <c r="T469" s="7">
        <v>2800</v>
      </c>
      <c r="U469" s="7">
        <v>0</v>
      </c>
      <c r="V469" s="7">
        <v>0</v>
      </c>
      <c r="W469" s="7">
        <v>0</v>
      </c>
      <c r="X469" s="7">
        <v>0</v>
      </c>
      <c r="Y469" s="7">
        <v>0</v>
      </c>
      <c r="Z469" s="7">
        <v>43905</v>
      </c>
      <c r="AA469" s="7">
        <v>0</v>
      </c>
      <c r="AB469" s="7">
        <v>5130118</v>
      </c>
      <c r="AC469" s="7">
        <v>0</v>
      </c>
      <c r="AD469" s="7">
        <v>0</v>
      </c>
      <c r="AE469" s="7">
        <v>0</v>
      </c>
      <c r="AF469" s="7">
        <v>0</v>
      </c>
      <c r="AG469" s="7">
        <v>0</v>
      </c>
      <c r="AH469" s="7">
        <v>0</v>
      </c>
      <c r="AI469" s="7">
        <v>0</v>
      </c>
      <c r="AJ469" s="7">
        <v>0</v>
      </c>
      <c r="AL469">
        <f t="shared" si="7"/>
        <v>1286838</v>
      </c>
    </row>
    <row r="470" spans="1:38" x14ac:dyDescent="0.25">
      <c r="A470" s="7">
        <v>4219</v>
      </c>
      <c r="B470" s="7">
        <v>7</v>
      </c>
      <c r="C470" t="s">
        <v>776</v>
      </c>
      <c r="D470" s="7">
        <v>0</v>
      </c>
      <c r="E470" s="7">
        <v>0</v>
      </c>
      <c r="F470" s="7">
        <v>390</v>
      </c>
      <c r="G470" s="7">
        <v>404.40000000000003</v>
      </c>
      <c r="H470" s="7">
        <v>2775397</v>
      </c>
      <c r="I470" s="7">
        <v>0</v>
      </c>
      <c r="J470" s="7">
        <v>1080706</v>
      </c>
      <c r="K470" s="7">
        <v>145962</v>
      </c>
      <c r="L470" s="7">
        <v>0</v>
      </c>
      <c r="M470" s="7">
        <v>13084</v>
      </c>
      <c r="N470" s="7">
        <v>0</v>
      </c>
      <c r="O470" s="7">
        <v>91631</v>
      </c>
      <c r="P470" s="7">
        <v>46448</v>
      </c>
      <c r="Q470" s="7">
        <v>5257</v>
      </c>
      <c r="R470" s="7">
        <v>0</v>
      </c>
      <c r="S470" s="7">
        <v>0</v>
      </c>
      <c r="T470" s="7">
        <v>9301.2000000000007</v>
      </c>
      <c r="U470" s="7">
        <v>0</v>
      </c>
      <c r="V470" s="7">
        <v>0</v>
      </c>
      <c r="W470" s="7">
        <v>0</v>
      </c>
      <c r="X470" s="7">
        <v>0</v>
      </c>
      <c r="Y470" s="7">
        <v>0</v>
      </c>
      <c r="Z470" s="7">
        <v>29220</v>
      </c>
      <c r="AA470" s="7">
        <v>0</v>
      </c>
      <c r="AB470" s="7">
        <v>4197006.2</v>
      </c>
      <c r="AC470" s="7">
        <v>0</v>
      </c>
      <c r="AD470" s="7">
        <v>0</v>
      </c>
      <c r="AE470" s="7">
        <v>0</v>
      </c>
      <c r="AF470" s="7">
        <v>0</v>
      </c>
      <c r="AG470" s="7">
        <v>0</v>
      </c>
      <c r="AH470" s="7">
        <v>0</v>
      </c>
      <c r="AI470" s="7">
        <v>0</v>
      </c>
      <c r="AJ470" s="7">
        <v>0</v>
      </c>
      <c r="AL470">
        <f t="shared" si="7"/>
        <v>1421609.2000000002</v>
      </c>
    </row>
    <row r="471" spans="1:38" x14ac:dyDescent="0.25">
      <c r="A471" s="7">
        <v>4220</v>
      </c>
      <c r="B471" s="7">
        <v>7</v>
      </c>
      <c r="C471" t="s">
        <v>777</v>
      </c>
      <c r="D471" s="7">
        <v>0</v>
      </c>
      <c r="E471" s="7">
        <v>0</v>
      </c>
      <c r="F471" s="7">
        <v>310</v>
      </c>
      <c r="G471" s="7">
        <v>321.8</v>
      </c>
      <c r="H471" s="7">
        <v>2208513</v>
      </c>
      <c r="I471" s="7">
        <v>0</v>
      </c>
      <c r="J471" s="7">
        <v>127588</v>
      </c>
      <c r="K471" s="7">
        <v>62964</v>
      </c>
      <c r="L471" s="7">
        <v>0</v>
      </c>
      <c r="M471" s="7">
        <v>10411</v>
      </c>
      <c r="N471" s="7">
        <v>466</v>
      </c>
      <c r="O471" s="7">
        <v>72915</v>
      </c>
      <c r="P471" s="7">
        <v>36961</v>
      </c>
      <c r="Q471" s="7">
        <v>4183</v>
      </c>
      <c r="R471" s="7">
        <v>0</v>
      </c>
      <c r="S471" s="7">
        <v>0</v>
      </c>
      <c r="T471" s="7">
        <v>4505.2</v>
      </c>
      <c r="U471" s="7">
        <v>0</v>
      </c>
      <c r="V471" s="7">
        <v>0</v>
      </c>
      <c r="W471" s="7">
        <v>0</v>
      </c>
      <c r="X471" s="7">
        <v>0</v>
      </c>
      <c r="Y471" s="7">
        <v>0</v>
      </c>
      <c r="Z471" s="7">
        <v>17307</v>
      </c>
      <c r="AA471" s="7">
        <v>0</v>
      </c>
      <c r="AB471" s="7">
        <v>2545813.2000000002</v>
      </c>
      <c r="AC471" s="7">
        <v>0</v>
      </c>
      <c r="AD471" s="7">
        <v>0</v>
      </c>
      <c r="AE471" s="7">
        <v>0</v>
      </c>
      <c r="AF471" s="7">
        <v>0</v>
      </c>
      <c r="AG471" s="7">
        <v>0</v>
      </c>
      <c r="AH471" s="7">
        <v>0</v>
      </c>
      <c r="AI471" s="7">
        <v>0</v>
      </c>
      <c r="AJ471" s="7">
        <v>0</v>
      </c>
      <c r="AL471">
        <f t="shared" si="7"/>
        <v>337300.20000000019</v>
      </c>
    </row>
    <row r="472" spans="1:38" x14ac:dyDescent="0.25">
      <c r="A472" s="7">
        <v>4221</v>
      </c>
      <c r="B472" s="7">
        <v>7</v>
      </c>
      <c r="C472" t="s">
        <v>778</v>
      </c>
      <c r="D472" s="7">
        <v>0</v>
      </c>
      <c r="E472" s="7">
        <v>0</v>
      </c>
      <c r="F472" s="7">
        <v>251</v>
      </c>
      <c r="G472" s="7">
        <v>258.2</v>
      </c>
      <c r="H472" s="7">
        <v>1772027</v>
      </c>
      <c r="I472" s="7">
        <v>0</v>
      </c>
      <c r="J472" s="7">
        <v>208250</v>
      </c>
      <c r="K472" s="7">
        <v>16029</v>
      </c>
      <c r="L472" s="7">
        <v>0</v>
      </c>
      <c r="M472" s="7">
        <v>8354</v>
      </c>
      <c r="N472" s="7">
        <v>0</v>
      </c>
      <c r="O472" s="7">
        <v>58504</v>
      </c>
      <c r="P472" s="7">
        <v>29656</v>
      </c>
      <c r="Q472" s="7">
        <v>3357</v>
      </c>
      <c r="R472" s="7">
        <v>0</v>
      </c>
      <c r="S472" s="7">
        <v>0</v>
      </c>
      <c r="T472" s="7">
        <v>11102.6</v>
      </c>
      <c r="U472" s="7">
        <v>0</v>
      </c>
      <c r="V472" s="7">
        <v>0</v>
      </c>
      <c r="W472" s="7">
        <v>0</v>
      </c>
      <c r="X472" s="7">
        <v>0</v>
      </c>
      <c r="Y472" s="7">
        <v>0</v>
      </c>
      <c r="Z472" s="7">
        <v>12473</v>
      </c>
      <c r="AA472" s="7">
        <v>0</v>
      </c>
      <c r="AB472" s="7">
        <v>2119752.6</v>
      </c>
      <c r="AC472" s="7">
        <v>0</v>
      </c>
      <c r="AD472" s="7">
        <v>0</v>
      </c>
      <c r="AE472" s="7">
        <v>0</v>
      </c>
      <c r="AF472" s="7">
        <v>0</v>
      </c>
      <c r="AG472" s="7">
        <v>0</v>
      </c>
      <c r="AH472" s="7">
        <v>0</v>
      </c>
      <c r="AI472" s="7">
        <v>0</v>
      </c>
      <c r="AJ472" s="7">
        <v>0</v>
      </c>
      <c r="AL472">
        <f t="shared" si="7"/>
        <v>347725.60000000009</v>
      </c>
    </row>
    <row r="473" spans="1:38" x14ac:dyDescent="0.25">
      <c r="A473" s="7">
        <v>4223</v>
      </c>
      <c r="B473" s="7">
        <v>7</v>
      </c>
      <c r="C473" t="s">
        <v>779</v>
      </c>
      <c r="D473" s="7">
        <v>0</v>
      </c>
      <c r="E473" s="7">
        <v>0</v>
      </c>
      <c r="F473" s="7">
        <v>250</v>
      </c>
      <c r="G473" s="7">
        <v>250</v>
      </c>
      <c r="H473" s="7">
        <v>1715750</v>
      </c>
      <c r="I473" s="7">
        <v>0</v>
      </c>
      <c r="J473" s="7">
        <v>972274</v>
      </c>
      <c r="K473" s="7">
        <v>174582</v>
      </c>
      <c r="L473" s="7">
        <v>0</v>
      </c>
      <c r="M473" s="7">
        <v>8088</v>
      </c>
      <c r="N473" s="7">
        <v>20102</v>
      </c>
      <c r="O473" s="7">
        <v>56646</v>
      </c>
      <c r="P473" s="7">
        <v>28714</v>
      </c>
      <c r="Q473" s="7">
        <v>3250</v>
      </c>
      <c r="R473" s="7">
        <v>0</v>
      </c>
      <c r="S473" s="7">
        <v>0</v>
      </c>
      <c r="T473" s="7">
        <v>23000</v>
      </c>
      <c r="U473" s="7">
        <v>-100056</v>
      </c>
      <c r="V473" s="7">
        <v>0</v>
      </c>
      <c r="W473" s="7">
        <v>0</v>
      </c>
      <c r="X473" s="7">
        <v>0</v>
      </c>
      <c r="Y473" s="7">
        <v>78033</v>
      </c>
      <c r="Z473" s="7">
        <v>25006</v>
      </c>
      <c r="AA473" s="7">
        <v>0</v>
      </c>
      <c r="AB473" s="7">
        <v>3005389</v>
      </c>
      <c r="AC473" s="7">
        <v>0</v>
      </c>
      <c r="AD473" s="7">
        <v>0</v>
      </c>
      <c r="AE473" s="7">
        <v>0</v>
      </c>
      <c r="AF473" s="7">
        <v>0</v>
      </c>
      <c r="AG473" s="7">
        <v>0</v>
      </c>
      <c r="AH473" s="7">
        <v>0</v>
      </c>
      <c r="AI473" s="7">
        <v>0</v>
      </c>
      <c r="AJ473" s="7">
        <v>0</v>
      </c>
      <c r="AL473">
        <f t="shared" si="7"/>
        <v>1289639</v>
      </c>
    </row>
    <row r="474" spans="1:38" x14ac:dyDescent="0.25">
      <c r="A474" s="7">
        <v>4224</v>
      </c>
      <c r="B474" s="7">
        <v>7</v>
      </c>
      <c r="C474" t="s">
        <v>780</v>
      </c>
      <c r="D474" s="7">
        <v>0</v>
      </c>
      <c r="E474" s="7">
        <v>0</v>
      </c>
      <c r="F474" s="7">
        <v>169</v>
      </c>
      <c r="G474" s="7">
        <v>176.4</v>
      </c>
      <c r="H474" s="7">
        <v>1210633</v>
      </c>
      <c r="I474" s="7">
        <v>0</v>
      </c>
      <c r="J474" s="7">
        <v>551196</v>
      </c>
      <c r="K474" s="7">
        <v>38160</v>
      </c>
      <c r="L474" s="7">
        <v>0</v>
      </c>
      <c r="M474" s="7">
        <v>5707</v>
      </c>
      <c r="N474" s="7">
        <v>25699</v>
      </c>
      <c r="O474" s="7">
        <v>39969</v>
      </c>
      <c r="P474" s="7">
        <v>20261</v>
      </c>
      <c r="Q474" s="7">
        <v>2293</v>
      </c>
      <c r="R474" s="7">
        <v>0</v>
      </c>
      <c r="S474" s="7">
        <v>0</v>
      </c>
      <c r="T474" s="7">
        <v>12348</v>
      </c>
      <c r="U474" s="7">
        <v>0</v>
      </c>
      <c r="V474" s="7">
        <v>0</v>
      </c>
      <c r="W474" s="7">
        <v>0</v>
      </c>
      <c r="X474" s="7">
        <v>0</v>
      </c>
      <c r="Y474" s="7">
        <v>36134</v>
      </c>
      <c r="Z474" s="7">
        <v>10734</v>
      </c>
      <c r="AA474" s="7">
        <v>0</v>
      </c>
      <c r="AB474" s="7">
        <v>1953134</v>
      </c>
      <c r="AC474" s="7">
        <v>0</v>
      </c>
      <c r="AD474" s="7">
        <v>0</v>
      </c>
      <c r="AE474" s="7">
        <v>0</v>
      </c>
      <c r="AF474" s="7">
        <v>0</v>
      </c>
      <c r="AG474" s="7">
        <v>0</v>
      </c>
      <c r="AH474" s="7">
        <v>0</v>
      </c>
      <c r="AI474" s="7">
        <v>0</v>
      </c>
      <c r="AJ474" s="7">
        <v>0</v>
      </c>
      <c r="AL474">
        <f t="shared" si="7"/>
        <v>742501</v>
      </c>
    </row>
    <row r="475" spans="1:38" x14ac:dyDescent="0.25">
      <c r="A475" s="7">
        <v>4225</v>
      </c>
      <c r="B475" s="7">
        <v>7</v>
      </c>
      <c r="C475" t="s">
        <v>781</v>
      </c>
      <c r="D475" s="7">
        <v>0</v>
      </c>
      <c r="E475" s="7">
        <v>0</v>
      </c>
      <c r="F475" s="7">
        <v>450</v>
      </c>
      <c r="G475" s="7">
        <v>470</v>
      </c>
      <c r="H475" s="7">
        <v>3225610</v>
      </c>
      <c r="I475" s="7">
        <v>0</v>
      </c>
      <c r="J475" s="7">
        <v>1713226</v>
      </c>
      <c r="K475" s="7">
        <v>333900</v>
      </c>
      <c r="L475" s="7">
        <v>0</v>
      </c>
      <c r="M475" s="7">
        <v>15206</v>
      </c>
      <c r="N475" s="7">
        <v>0</v>
      </c>
      <c r="O475" s="7">
        <v>106495</v>
      </c>
      <c r="P475" s="7">
        <v>53983</v>
      </c>
      <c r="Q475" s="7">
        <v>6110</v>
      </c>
      <c r="R475" s="7">
        <v>0</v>
      </c>
      <c r="S475" s="7">
        <v>0</v>
      </c>
      <c r="T475" s="7">
        <v>1880</v>
      </c>
      <c r="U475" s="7">
        <v>0</v>
      </c>
      <c r="V475" s="7">
        <v>0</v>
      </c>
      <c r="W475" s="7">
        <v>0</v>
      </c>
      <c r="X475" s="7">
        <v>0</v>
      </c>
      <c r="Y475" s="7">
        <v>0</v>
      </c>
      <c r="Z475" s="7">
        <v>32938</v>
      </c>
      <c r="AA475" s="7">
        <v>0</v>
      </c>
      <c r="AB475" s="7">
        <v>5489348</v>
      </c>
      <c r="AC475" s="7">
        <v>0</v>
      </c>
      <c r="AD475" s="7">
        <v>0</v>
      </c>
      <c r="AE475" s="7">
        <v>0</v>
      </c>
      <c r="AF475" s="7">
        <v>0</v>
      </c>
      <c r="AG475" s="7">
        <v>0</v>
      </c>
      <c r="AH475" s="7">
        <v>0</v>
      </c>
      <c r="AI475" s="7">
        <v>0</v>
      </c>
      <c r="AJ475" s="7">
        <v>0</v>
      </c>
      <c r="AL475">
        <f t="shared" si="7"/>
        <v>2263738</v>
      </c>
    </row>
    <row r="476" spans="1:38" x14ac:dyDescent="0.25">
      <c r="A476" s="7">
        <v>4226</v>
      </c>
      <c r="B476" s="7">
        <v>7</v>
      </c>
      <c r="C476" t="s">
        <v>782</v>
      </c>
      <c r="D476" s="7">
        <v>0</v>
      </c>
      <c r="E476" s="7">
        <v>0</v>
      </c>
      <c r="F476" s="7">
        <v>145</v>
      </c>
      <c r="G476" s="7">
        <v>145</v>
      </c>
      <c r="H476" s="7">
        <v>995135</v>
      </c>
      <c r="I476" s="7">
        <v>0</v>
      </c>
      <c r="J476" s="7">
        <v>247526</v>
      </c>
      <c r="K476" s="7">
        <v>14844</v>
      </c>
      <c r="L476" s="7">
        <v>0</v>
      </c>
      <c r="M476" s="7">
        <v>4691</v>
      </c>
      <c r="N476" s="7">
        <v>0</v>
      </c>
      <c r="O476" s="7">
        <v>32855</v>
      </c>
      <c r="P476" s="7">
        <v>16654</v>
      </c>
      <c r="Q476" s="7">
        <v>1885</v>
      </c>
      <c r="R476" s="7">
        <v>0</v>
      </c>
      <c r="S476" s="7">
        <v>0</v>
      </c>
      <c r="T476" s="7">
        <v>3045</v>
      </c>
      <c r="U476" s="7">
        <v>0</v>
      </c>
      <c r="V476" s="7">
        <v>0</v>
      </c>
      <c r="W476" s="7">
        <v>0</v>
      </c>
      <c r="X476" s="7">
        <v>0</v>
      </c>
      <c r="Y476" s="7">
        <v>0</v>
      </c>
      <c r="Z476" s="7">
        <v>15758</v>
      </c>
      <c r="AA476" s="7">
        <v>0</v>
      </c>
      <c r="AB476" s="7">
        <v>1332393</v>
      </c>
      <c r="AC476" s="7">
        <v>0</v>
      </c>
      <c r="AD476" s="7">
        <v>0</v>
      </c>
      <c r="AE476" s="7">
        <v>0</v>
      </c>
      <c r="AF476" s="7">
        <v>0</v>
      </c>
      <c r="AG476" s="7">
        <v>0</v>
      </c>
      <c r="AH476" s="7">
        <v>0</v>
      </c>
      <c r="AI476" s="7">
        <v>0</v>
      </c>
      <c r="AJ476" s="7">
        <v>0</v>
      </c>
      <c r="AL476">
        <f t="shared" si="7"/>
        <v>337258</v>
      </c>
    </row>
    <row r="477" spans="1:38" x14ac:dyDescent="0.25">
      <c r="A477" s="7">
        <v>4227</v>
      </c>
      <c r="B477" s="7">
        <v>7</v>
      </c>
      <c r="C477" t="s">
        <v>783</v>
      </c>
      <c r="D477" s="7">
        <v>0</v>
      </c>
      <c r="E477" s="7">
        <v>0</v>
      </c>
      <c r="F477" s="7">
        <v>369</v>
      </c>
      <c r="G477" s="7">
        <v>384.20000000000005</v>
      </c>
      <c r="H477" s="7">
        <v>2636765</v>
      </c>
      <c r="I477" s="7">
        <v>0</v>
      </c>
      <c r="J477" s="7">
        <v>235418</v>
      </c>
      <c r="K477" s="7">
        <v>14086</v>
      </c>
      <c r="L477" s="7">
        <v>0</v>
      </c>
      <c r="M477" s="7">
        <v>12430</v>
      </c>
      <c r="N477" s="7">
        <v>40398</v>
      </c>
      <c r="O477" s="7">
        <v>87054</v>
      </c>
      <c r="P477" s="7">
        <v>44128</v>
      </c>
      <c r="Q477" s="7">
        <v>4995</v>
      </c>
      <c r="R477" s="7">
        <v>0</v>
      </c>
      <c r="S477" s="7">
        <v>0</v>
      </c>
      <c r="T477" s="7">
        <v>68771.8</v>
      </c>
      <c r="U477" s="7">
        <v>-163271</v>
      </c>
      <c r="V477" s="7">
        <v>0</v>
      </c>
      <c r="W477" s="7">
        <v>0</v>
      </c>
      <c r="X477" s="7">
        <v>0</v>
      </c>
      <c r="Y477" s="7">
        <v>0</v>
      </c>
      <c r="Z477" s="7">
        <v>23812</v>
      </c>
      <c r="AA477" s="7">
        <v>0</v>
      </c>
      <c r="AB477" s="7">
        <v>3004586.8</v>
      </c>
      <c r="AC477" s="7">
        <v>0</v>
      </c>
      <c r="AD477" s="7">
        <v>0</v>
      </c>
      <c r="AE477" s="7">
        <v>0</v>
      </c>
      <c r="AF477" s="7">
        <v>0</v>
      </c>
      <c r="AG477" s="7">
        <v>0</v>
      </c>
      <c r="AH477" s="7">
        <v>0</v>
      </c>
      <c r="AI477" s="7">
        <v>0</v>
      </c>
      <c r="AJ477" s="7">
        <v>0</v>
      </c>
      <c r="AL477">
        <f t="shared" si="7"/>
        <v>367821.79999999981</v>
      </c>
    </row>
    <row r="478" spans="1:38" x14ac:dyDescent="0.25">
      <c r="A478" s="7">
        <v>4228</v>
      </c>
      <c r="B478" s="7">
        <v>7</v>
      </c>
      <c r="C478" t="s">
        <v>784</v>
      </c>
      <c r="D478" s="7">
        <v>0</v>
      </c>
      <c r="E478" s="7">
        <v>0</v>
      </c>
      <c r="F478" s="7">
        <v>832</v>
      </c>
      <c r="G478" s="7">
        <v>861.2</v>
      </c>
      <c r="H478" s="7">
        <v>5910416</v>
      </c>
      <c r="I478" s="7">
        <v>0</v>
      </c>
      <c r="J478" s="7">
        <v>31867</v>
      </c>
      <c r="K478" s="7">
        <v>14145</v>
      </c>
      <c r="L478" s="7">
        <v>0</v>
      </c>
      <c r="M478" s="7">
        <v>27863</v>
      </c>
      <c r="N478" s="7">
        <v>0</v>
      </c>
      <c r="O478" s="7">
        <v>195134</v>
      </c>
      <c r="P478" s="7">
        <v>98915</v>
      </c>
      <c r="Q478" s="7">
        <v>11196</v>
      </c>
      <c r="R478" s="7">
        <v>0</v>
      </c>
      <c r="S478" s="7">
        <v>0</v>
      </c>
      <c r="T478" s="7">
        <v>57700.4</v>
      </c>
      <c r="U478" s="7">
        <v>0</v>
      </c>
      <c r="V478" s="7">
        <v>0</v>
      </c>
      <c r="W478" s="7">
        <v>0</v>
      </c>
      <c r="X478" s="7">
        <v>0</v>
      </c>
      <c r="Y478" s="7">
        <v>0</v>
      </c>
      <c r="Z478" s="7">
        <v>37500</v>
      </c>
      <c r="AA478" s="7">
        <v>0</v>
      </c>
      <c r="AB478" s="7">
        <v>6384736.4000000004</v>
      </c>
      <c r="AC478" s="7">
        <v>0</v>
      </c>
      <c r="AD478" s="7">
        <v>0</v>
      </c>
      <c r="AE478" s="7">
        <v>0</v>
      </c>
      <c r="AF478" s="7">
        <v>0</v>
      </c>
      <c r="AG478" s="7">
        <v>0</v>
      </c>
      <c r="AH478" s="7">
        <v>0</v>
      </c>
      <c r="AI478" s="7">
        <v>0</v>
      </c>
      <c r="AJ478" s="7">
        <v>0</v>
      </c>
      <c r="AL478">
        <f t="shared" si="7"/>
        <v>474320.40000000037</v>
      </c>
    </row>
    <row r="479" spans="1:38" x14ac:dyDescent="0.25">
      <c r="A479" s="7">
        <v>4229</v>
      </c>
      <c r="B479" s="7">
        <v>7</v>
      </c>
      <c r="C479" t="s">
        <v>2168</v>
      </c>
      <c r="D479" s="7">
        <v>0</v>
      </c>
      <c r="E479" s="7">
        <v>0</v>
      </c>
      <c r="F479" s="7">
        <v>105</v>
      </c>
      <c r="G479" s="7">
        <v>123</v>
      </c>
      <c r="H479" s="7">
        <v>844149</v>
      </c>
      <c r="I479" s="7">
        <v>0</v>
      </c>
      <c r="J479" s="7">
        <v>3614</v>
      </c>
      <c r="K479" s="7">
        <v>0</v>
      </c>
      <c r="L479" s="7">
        <v>0</v>
      </c>
      <c r="M479" s="7">
        <v>3979</v>
      </c>
      <c r="N479" s="7">
        <v>16727</v>
      </c>
      <c r="O479" s="7">
        <v>27870</v>
      </c>
      <c r="P479" s="7">
        <v>14127</v>
      </c>
      <c r="Q479" s="7">
        <v>1599</v>
      </c>
      <c r="R479" s="7">
        <v>0</v>
      </c>
      <c r="S479" s="7">
        <v>0</v>
      </c>
      <c r="T479" s="7">
        <v>10947</v>
      </c>
      <c r="U479" s="7">
        <v>0</v>
      </c>
      <c r="V479" s="7">
        <v>0</v>
      </c>
      <c r="W479" s="7">
        <v>0</v>
      </c>
      <c r="X479" s="7">
        <v>0</v>
      </c>
      <c r="Y479" s="7">
        <v>0</v>
      </c>
      <c r="Z479" s="7">
        <v>8499</v>
      </c>
      <c r="AA479" s="7">
        <v>0</v>
      </c>
      <c r="AB479" s="7">
        <v>931511</v>
      </c>
      <c r="AC479" s="7">
        <v>0</v>
      </c>
      <c r="AD479" s="7">
        <v>0</v>
      </c>
      <c r="AE479" s="7">
        <v>0</v>
      </c>
      <c r="AF479" s="7">
        <v>0</v>
      </c>
      <c r="AG479" s="7">
        <v>0</v>
      </c>
      <c r="AH479" s="7">
        <v>0</v>
      </c>
      <c r="AI479" s="7">
        <v>0</v>
      </c>
      <c r="AJ479" s="7">
        <v>0</v>
      </c>
      <c r="AL479">
        <f t="shared" si="7"/>
        <v>87362</v>
      </c>
    </row>
    <row r="480" spans="1:38" x14ac:dyDescent="0.25">
      <c r="A480" s="7">
        <v>4230</v>
      </c>
      <c r="B480" s="7">
        <v>7</v>
      </c>
      <c r="C480" t="s">
        <v>2169</v>
      </c>
      <c r="D480" s="7">
        <v>0</v>
      </c>
      <c r="E480" s="7">
        <v>0</v>
      </c>
      <c r="F480" s="7">
        <v>200</v>
      </c>
      <c r="G480" s="7">
        <v>200</v>
      </c>
      <c r="H480" s="7">
        <v>1372600</v>
      </c>
      <c r="I480" s="7">
        <v>0</v>
      </c>
      <c r="J480" s="7">
        <v>367223</v>
      </c>
      <c r="K480" s="7">
        <v>28620</v>
      </c>
      <c r="L480" s="7">
        <v>0</v>
      </c>
      <c r="M480" s="7">
        <v>6471</v>
      </c>
      <c r="N480" s="7">
        <v>0</v>
      </c>
      <c r="O480" s="7">
        <v>45317</v>
      </c>
      <c r="P480" s="7">
        <v>22971</v>
      </c>
      <c r="Q480" s="7">
        <v>2600</v>
      </c>
      <c r="R480" s="7">
        <v>0</v>
      </c>
      <c r="S480" s="7">
        <v>0</v>
      </c>
      <c r="T480" s="7">
        <v>9800</v>
      </c>
      <c r="U480" s="7">
        <v>0</v>
      </c>
      <c r="V480" s="7">
        <v>0</v>
      </c>
      <c r="W480" s="7">
        <v>0</v>
      </c>
      <c r="X480" s="7">
        <v>0</v>
      </c>
      <c r="Y480" s="7">
        <v>0</v>
      </c>
      <c r="Z480" s="7">
        <v>18333</v>
      </c>
      <c r="AA480" s="7">
        <v>0</v>
      </c>
      <c r="AB480" s="7">
        <v>1873935</v>
      </c>
      <c r="AC480" s="7">
        <v>0</v>
      </c>
      <c r="AD480" s="7">
        <v>0</v>
      </c>
      <c r="AE480" s="7">
        <v>0</v>
      </c>
      <c r="AF480" s="7">
        <v>0</v>
      </c>
      <c r="AG480" s="7">
        <v>0</v>
      </c>
      <c r="AH480" s="7">
        <v>0</v>
      </c>
      <c r="AI480" s="7">
        <v>0</v>
      </c>
      <c r="AJ480" s="7">
        <v>0</v>
      </c>
      <c r="AL480">
        <f t="shared" si="7"/>
        <v>501335</v>
      </c>
    </row>
    <row r="481" spans="1:38" x14ac:dyDescent="0.25">
      <c r="A481" s="7">
        <v>4231</v>
      </c>
      <c r="B481" s="7">
        <v>7</v>
      </c>
      <c r="C481" t="s">
        <v>787</v>
      </c>
      <c r="D481" s="7">
        <v>0</v>
      </c>
      <c r="E481" s="7">
        <v>0</v>
      </c>
      <c r="F481" s="7">
        <v>545</v>
      </c>
      <c r="G481" s="7">
        <v>599</v>
      </c>
      <c r="H481" s="7">
        <v>4110937</v>
      </c>
      <c r="I481" s="7">
        <v>0</v>
      </c>
      <c r="J481" s="7">
        <v>1241546</v>
      </c>
      <c r="K481" s="7">
        <v>162180</v>
      </c>
      <c r="L481" s="7">
        <v>0</v>
      </c>
      <c r="M481" s="7">
        <v>19380</v>
      </c>
      <c r="N481" s="7">
        <v>0</v>
      </c>
      <c r="O481" s="7">
        <v>135724</v>
      </c>
      <c r="P481" s="7">
        <v>68799</v>
      </c>
      <c r="Q481" s="7">
        <v>7787</v>
      </c>
      <c r="R481" s="7">
        <v>0</v>
      </c>
      <c r="S481" s="7">
        <v>0</v>
      </c>
      <c r="T481" s="7">
        <v>40133</v>
      </c>
      <c r="U481" s="7">
        <v>0</v>
      </c>
      <c r="V481" s="7">
        <v>0</v>
      </c>
      <c r="W481" s="7">
        <v>0</v>
      </c>
      <c r="X481" s="7">
        <v>0</v>
      </c>
      <c r="Y481" s="7">
        <v>0</v>
      </c>
      <c r="Z481" s="7">
        <v>38709</v>
      </c>
      <c r="AA481" s="7">
        <v>0</v>
      </c>
      <c r="AB481" s="7">
        <v>5825195</v>
      </c>
      <c r="AC481" s="7">
        <v>0</v>
      </c>
      <c r="AD481" s="7">
        <v>0</v>
      </c>
      <c r="AE481" s="7">
        <v>0</v>
      </c>
      <c r="AF481" s="7">
        <v>0</v>
      </c>
      <c r="AG481" s="7">
        <v>0</v>
      </c>
      <c r="AH481" s="7">
        <v>0</v>
      </c>
      <c r="AI481" s="7">
        <v>0</v>
      </c>
      <c r="AJ481" s="7">
        <v>0</v>
      </c>
      <c r="AL481">
        <f t="shared" si="7"/>
        <v>1714258</v>
      </c>
    </row>
    <row r="482" spans="1:38" x14ac:dyDescent="0.25">
      <c r="A482" s="7">
        <v>4232</v>
      </c>
      <c r="B482" s="7">
        <v>7</v>
      </c>
      <c r="C482" t="s">
        <v>788</v>
      </c>
      <c r="D482" s="7">
        <v>0</v>
      </c>
      <c r="E482" s="7">
        <v>0</v>
      </c>
      <c r="F482" s="7">
        <v>375</v>
      </c>
      <c r="G482" s="7">
        <v>385</v>
      </c>
      <c r="H482" s="7">
        <v>2642255</v>
      </c>
      <c r="I482" s="7">
        <v>0</v>
      </c>
      <c r="J482" s="7">
        <v>1192752</v>
      </c>
      <c r="K482" s="7">
        <v>53424</v>
      </c>
      <c r="L482" s="7">
        <v>0</v>
      </c>
      <c r="M482" s="7">
        <v>12456</v>
      </c>
      <c r="N482" s="7">
        <v>0</v>
      </c>
      <c r="O482" s="7">
        <v>87235</v>
      </c>
      <c r="P482" s="7">
        <v>44220</v>
      </c>
      <c r="Q482" s="7">
        <v>5005</v>
      </c>
      <c r="R482" s="7">
        <v>0</v>
      </c>
      <c r="S482" s="7">
        <v>0</v>
      </c>
      <c r="T482" s="7">
        <v>16170</v>
      </c>
      <c r="U482" s="7">
        <v>-123129</v>
      </c>
      <c r="V482" s="7">
        <v>0</v>
      </c>
      <c r="W482" s="7">
        <v>0</v>
      </c>
      <c r="X482" s="7">
        <v>0</v>
      </c>
      <c r="Y482" s="7">
        <v>0</v>
      </c>
      <c r="Z482" s="7">
        <v>13265</v>
      </c>
      <c r="AA482" s="7">
        <v>0</v>
      </c>
      <c r="AB482" s="7">
        <v>3943653</v>
      </c>
      <c r="AC482" s="7">
        <v>0</v>
      </c>
      <c r="AD482" s="7">
        <v>0</v>
      </c>
      <c r="AE482" s="7">
        <v>0</v>
      </c>
      <c r="AF482" s="7">
        <v>0</v>
      </c>
      <c r="AG482" s="7">
        <v>0</v>
      </c>
      <c r="AH482" s="7">
        <v>0</v>
      </c>
      <c r="AI482" s="7">
        <v>0</v>
      </c>
      <c r="AJ482" s="7">
        <v>0</v>
      </c>
      <c r="AL482">
        <f t="shared" si="7"/>
        <v>1301398</v>
      </c>
    </row>
    <row r="483" spans="1:38" x14ac:dyDescent="0.25">
      <c r="A483" s="7">
        <v>4233</v>
      </c>
      <c r="B483" s="7">
        <v>7</v>
      </c>
      <c r="C483" t="s">
        <v>789</v>
      </c>
      <c r="D483" s="7">
        <v>0</v>
      </c>
      <c r="E483" s="7">
        <v>0</v>
      </c>
      <c r="F483" s="7">
        <v>237</v>
      </c>
      <c r="G483" s="7">
        <v>248.2</v>
      </c>
      <c r="H483" s="7">
        <v>1703397</v>
      </c>
      <c r="I483" s="7">
        <v>0</v>
      </c>
      <c r="J483" s="7">
        <v>219394</v>
      </c>
      <c r="K483" s="7">
        <v>14089</v>
      </c>
      <c r="L483" s="7">
        <v>0</v>
      </c>
      <c r="M483" s="7">
        <v>8030</v>
      </c>
      <c r="N483" s="7">
        <v>3742</v>
      </c>
      <c r="O483" s="7">
        <v>56238</v>
      </c>
      <c r="P483" s="7">
        <v>28507</v>
      </c>
      <c r="Q483" s="7">
        <v>3227</v>
      </c>
      <c r="R483" s="7">
        <v>0</v>
      </c>
      <c r="S483" s="7">
        <v>0</v>
      </c>
      <c r="T483" s="7">
        <v>4964</v>
      </c>
      <c r="U483" s="7">
        <v>-83120</v>
      </c>
      <c r="V483" s="7">
        <v>0</v>
      </c>
      <c r="W483" s="7">
        <v>0</v>
      </c>
      <c r="X483" s="7">
        <v>0</v>
      </c>
      <c r="Y483" s="7">
        <v>0</v>
      </c>
      <c r="Z483" s="7">
        <v>15315</v>
      </c>
      <c r="AA483" s="7">
        <v>0</v>
      </c>
      <c r="AB483" s="7">
        <v>1973783</v>
      </c>
      <c r="AC483" s="7">
        <v>0</v>
      </c>
      <c r="AD483" s="7">
        <v>0</v>
      </c>
      <c r="AE483" s="7">
        <v>0</v>
      </c>
      <c r="AF483" s="7">
        <v>0</v>
      </c>
      <c r="AG483" s="7">
        <v>0</v>
      </c>
      <c r="AH483" s="7">
        <v>0</v>
      </c>
      <c r="AI483" s="7">
        <v>0</v>
      </c>
      <c r="AJ483" s="7">
        <v>0</v>
      </c>
      <c r="AL483">
        <f t="shared" si="7"/>
        <v>270386</v>
      </c>
    </row>
    <row r="484" spans="1:38" x14ac:dyDescent="0.25">
      <c r="A484" s="7">
        <v>4237</v>
      </c>
      <c r="B484" s="7">
        <v>7</v>
      </c>
      <c r="C484" t="s">
        <v>2170</v>
      </c>
      <c r="D484" s="7">
        <v>0</v>
      </c>
      <c r="E484" s="7">
        <v>0</v>
      </c>
      <c r="F484" s="7">
        <v>87</v>
      </c>
      <c r="G484" s="7">
        <v>103.39999999999998</v>
      </c>
      <c r="H484" s="7">
        <v>709634</v>
      </c>
      <c r="I484" s="7">
        <v>1501</v>
      </c>
      <c r="J484" s="7">
        <v>357826</v>
      </c>
      <c r="K484" s="7">
        <v>28620</v>
      </c>
      <c r="L484" s="7">
        <v>0</v>
      </c>
      <c r="M484" s="7">
        <v>3345</v>
      </c>
      <c r="N484" s="7">
        <v>0</v>
      </c>
      <c r="O484" s="7">
        <v>23429</v>
      </c>
      <c r="P484" s="7">
        <v>11876</v>
      </c>
      <c r="Q484" s="7">
        <v>1344</v>
      </c>
      <c r="R484" s="7">
        <v>0</v>
      </c>
      <c r="S484" s="7">
        <v>0</v>
      </c>
      <c r="T484" s="7">
        <v>4342.7999999999993</v>
      </c>
      <c r="U484" s="7">
        <v>0</v>
      </c>
      <c r="V484" s="7">
        <v>0</v>
      </c>
      <c r="W484" s="7">
        <v>0</v>
      </c>
      <c r="X484" s="7">
        <v>0</v>
      </c>
      <c r="Y484" s="7">
        <v>64579</v>
      </c>
      <c r="Z484" s="7">
        <v>7343</v>
      </c>
      <c r="AA484" s="7">
        <v>0</v>
      </c>
      <c r="AB484" s="7">
        <v>1213839.8</v>
      </c>
      <c r="AC484" s="7">
        <v>0</v>
      </c>
      <c r="AD484" s="7">
        <v>0</v>
      </c>
      <c r="AE484" s="7">
        <v>0</v>
      </c>
      <c r="AF484" s="7">
        <v>0</v>
      </c>
      <c r="AG484" s="7">
        <v>0</v>
      </c>
      <c r="AH484" s="7">
        <v>0</v>
      </c>
      <c r="AI484" s="7">
        <v>0</v>
      </c>
      <c r="AJ484" s="7">
        <v>0</v>
      </c>
      <c r="AL484">
        <f t="shared" si="7"/>
        <v>504205.80000000005</v>
      </c>
    </row>
    <row r="485" spans="1:38" x14ac:dyDescent="0.25">
      <c r="A485" s="7">
        <v>4238</v>
      </c>
      <c r="B485" s="7">
        <v>7</v>
      </c>
      <c r="C485" t="s">
        <v>791</v>
      </c>
      <c r="D485" s="7">
        <v>0</v>
      </c>
      <c r="E485" s="7">
        <v>0</v>
      </c>
      <c r="F485" s="7">
        <v>96</v>
      </c>
      <c r="G485" s="7">
        <v>113.6</v>
      </c>
      <c r="H485" s="7">
        <v>779637</v>
      </c>
      <c r="I485" s="7">
        <v>0</v>
      </c>
      <c r="J485" s="7">
        <v>82950</v>
      </c>
      <c r="K485" s="7">
        <v>0</v>
      </c>
      <c r="L485" s="7">
        <v>0</v>
      </c>
      <c r="M485" s="7">
        <v>3675</v>
      </c>
      <c r="N485" s="7">
        <v>3775</v>
      </c>
      <c r="O485" s="7">
        <v>25740</v>
      </c>
      <c r="P485" s="7">
        <v>13048</v>
      </c>
      <c r="Q485" s="7">
        <v>1477</v>
      </c>
      <c r="R485" s="7">
        <v>0</v>
      </c>
      <c r="S485" s="7">
        <v>0</v>
      </c>
      <c r="T485" s="7">
        <v>4884.8</v>
      </c>
      <c r="U485" s="7">
        <v>0</v>
      </c>
      <c r="V485" s="7">
        <v>0</v>
      </c>
      <c r="W485" s="7">
        <v>0</v>
      </c>
      <c r="X485" s="7">
        <v>0</v>
      </c>
      <c r="Y485" s="7">
        <v>0</v>
      </c>
      <c r="Z485" s="7">
        <v>10162</v>
      </c>
      <c r="AA485" s="7">
        <v>0</v>
      </c>
      <c r="AB485" s="7">
        <v>925348.8</v>
      </c>
      <c r="AC485" s="7">
        <v>0</v>
      </c>
      <c r="AD485" s="7">
        <v>0</v>
      </c>
      <c r="AE485" s="7">
        <v>0</v>
      </c>
      <c r="AF485" s="7">
        <v>0</v>
      </c>
      <c r="AG485" s="7">
        <v>0</v>
      </c>
      <c r="AH485" s="7">
        <v>0</v>
      </c>
      <c r="AI485" s="7">
        <v>0</v>
      </c>
      <c r="AJ485" s="7">
        <v>0</v>
      </c>
      <c r="AL485">
        <f t="shared" si="7"/>
        <v>145711.80000000005</v>
      </c>
    </row>
    <row r="486" spans="1:38" x14ac:dyDescent="0.25">
      <c r="A486" s="7">
        <v>4239</v>
      </c>
      <c r="B486" s="7">
        <v>7</v>
      </c>
      <c r="C486" t="s">
        <v>792</v>
      </c>
      <c r="D486" s="7">
        <v>0</v>
      </c>
      <c r="E486" s="7">
        <v>0</v>
      </c>
      <c r="F486" s="7">
        <v>236</v>
      </c>
      <c r="G486" s="7">
        <v>236</v>
      </c>
      <c r="H486" s="7">
        <v>1619668</v>
      </c>
      <c r="I486" s="7">
        <v>0</v>
      </c>
      <c r="J486" s="7">
        <v>484330</v>
      </c>
      <c r="K486" s="7">
        <v>157410</v>
      </c>
      <c r="L486" s="7">
        <v>0</v>
      </c>
      <c r="M486" s="7">
        <v>7635</v>
      </c>
      <c r="N486" s="7">
        <v>0</v>
      </c>
      <c r="O486" s="7">
        <v>53474</v>
      </c>
      <c r="P486" s="7">
        <v>27106</v>
      </c>
      <c r="Q486" s="7">
        <v>3068</v>
      </c>
      <c r="R486" s="7">
        <v>0</v>
      </c>
      <c r="S486" s="7">
        <v>0</v>
      </c>
      <c r="T486" s="7">
        <v>8024</v>
      </c>
      <c r="U486" s="7">
        <v>0</v>
      </c>
      <c r="V486" s="7">
        <v>0</v>
      </c>
      <c r="W486" s="7">
        <v>0</v>
      </c>
      <c r="X486" s="7">
        <v>0</v>
      </c>
      <c r="Y486" s="7">
        <v>0</v>
      </c>
      <c r="Z486" s="7">
        <v>13882</v>
      </c>
      <c r="AA486" s="7">
        <v>0</v>
      </c>
      <c r="AB486" s="7">
        <v>2374597</v>
      </c>
      <c r="AC486" s="7">
        <v>0</v>
      </c>
      <c r="AD486" s="7">
        <v>0</v>
      </c>
      <c r="AE486" s="7">
        <v>0</v>
      </c>
      <c r="AF486" s="7">
        <v>0</v>
      </c>
      <c r="AG486" s="7">
        <v>0</v>
      </c>
      <c r="AH486" s="7">
        <v>0</v>
      </c>
      <c r="AI486" s="7">
        <v>0</v>
      </c>
      <c r="AJ486" s="7">
        <v>0</v>
      </c>
      <c r="AL486">
        <f t="shared" si="7"/>
        <v>754929</v>
      </c>
    </row>
    <row r="487" spans="1:38" x14ac:dyDescent="0.25">
      <c r="A487" s="7">
        <v>4240</v>
      </c>
      <c r="B487" s="7">
        <v>7</v>
      </c>
      <c r="C487" t="s">
        <v>793</v>
      </c>
      <c r="D487" s="7">
        <v>0</v>
      </c>
      <c r="E487" s="7">
        <v>0</v>
      </c>
      <c r="F487" s="7">
        <v>380</v>
      </c>
      <c r="G487" s="7">
        <v>398</v>
      </c>
      <c r="H487" s="7">
        <v>2731474</v>
      </c>
      <c r="I487" s="7">
        <v>0</v>
      </c>
      <c r="J487" s="7">
        <v>1742141</v>
      </c>
      <c r="K487" s="7">
        <v>275706</v>
      </c>
      <c r="L487" s="7">
        <v>0</v>
      </c>
      <c r="M487" s="7">
        <v>12877</v>
      </c>
      <c r="N487" s="7">
        <v>0</v>
      </c>
      <c r="O487" s="7">
        <v>90181</v>
      </c>
      <c r="P487" s="7">
        <v>45713</v>
      </c>
      <c r="Q487" s="7">
        <v>5174</v>
      </c>
      <c r="R487" s="7">
        <v>0</v>
      </c>
      <c r="S487" s="7">
        <v>0</v>
      </c>
      <c r="T487" s="7">
        <v>20696</v>
      </c>
      <c r="U487" s="7">
        <v>0</v>
      </c>
      <c r="V487" s="7">
        <v>0</v>
      </c>
      <c r="W487" s="7">
        <v>0</v>
      </c>
      <c r="X487" s="7">
        <v>0</v>
      </c>
      <c r="Y487" s="7">
        <v>138768</v>
      </c>
      <c r="Z487" s="7">
        <v>32562</v>
      </c>
      <c r="AA487" s="7">
        <v>0</v>
      </c>
      <c r="AB487" s="7">
        <v>5095292</v>
      </c>
      <c r="AC487" s="7">
        <v>0</v>
      </c>
      <c r="AD487" s="7">
        <v>0</v>
      </c>
      <c r="AE487" s="7">
        <v>0</v>
      </c>
      <c r="AF487" s="7">
        <v>0</v>
      </c>
      <c r="AG487" s="7">
        <v>0</v>
      </c>
      <c r="AH487" s="7">
        <v>0</v>
      </c>
      <c r="AI487" s="7">
        <v>0</v>
      </c>
      <c r="AJ487" s="7">
        <v>0</v>
      </c>
      <c r="AL487">
        <f t="shared" si="7"/>
        <v>2363818</v>
      </c>
    </row>
    <row r="488" spans="1:38" x14ac:dyDescent="0.25">
      <c r="A488" s="7">
        <v>4243</v>
      </c>
      <c r="B488" s="7">
        <v>7</v>
      </c>
      <c r="C488" t="s">
        <v>794</v>
      </c>
      <c r="D488" s="7">
        <v>0</v>
      </c>
      <c r="E488" s="7">
        <v>0</v>
      </c>
      <c r="F488" s="7">
        <v>320</v>
      </c>
      <c r="G488" s="7">
        <v>326</v>
      </c>
      <c r="H488" s="7">
        <v>2237338</v>
      </c>
      <c r="I488" s="7">
        <v>0</v>
      </c>
      <c r="J488" s="7">
        <v>563425</v>
      </c>
      <c r="K488" s="7">
        <v>57240</v>
      </c>
      <c r="L488" s="7">
        <v>0</v>
      </c>
      <c r="M488" s="7">
        <v>10547</v>
      </c>
      <c r="N488" s="7">
        <v>0</v>
      </c>
      <c r="O488" s="7">
        <v>73867</v>
      </c>
      <c r="P488" s="7">
        <v>37443</v>
      </c>
      <c r="Q488" s="7">
        <v>4238</v>
      </c>
      <c r="R488" s="7">
        <v>0</v>
      </c>
      <c r="S488" s="7">
        <v>0</v>
      </c>
      <c r="T488" s="7">
        <v>17278</v>
      </c>
      <c r="U488" s="7">
        <v>-104260</v>
      </c>
      <c r="V488" s="7">
        <v>0</v>
      </c>
      <c r="W488" s="7">
        <v>0</v>
      </c>
      <c r="X488" s="7">
        <v>0</v>
      </c>
      <c r="Y488" s="7">
        <v>0</v>
      </c>
      <c r="Z488" s="7">
        <v>15785</v>
      </c>
      <c r="AA488" s="7">
        <v>0</v>
      </c>
      <c r="AB488" s="7">
        <v>2912901</v>
      </c>
      <c r="AC488" s="7">
        <v>0</v>
      </c>
      <c r="AD488" s="7">
        <v>0</v>
      </c>
      <c r="AE488" s="7">
        <v>0</v>
      </c>
      <c r="AF488" s="7">
        <v>0</v>
      </c>
      <c r="AG488" s="7">
        <v>0</v>
      </c>
      <c r="AH488" s="7">
        <v>0</v>
      </c>
      <c r="AI488" s="7">
        <v>0</v>
      </c>
      <c r="AJ488" s="7">
        <v>0</v>
      </c>
      <c r="AL488">
        <f t="shared" si="7"/>
        <v>675563</v>
      </c>
    </row>
    <row r="489" spans="1:38" x14ac:dyDescent="0.25">
      <c r="A489" s="7">
        <v>4244</v>
      </c>
      <c r="B489" s="7">
        <v>7</v>
      </c>
      <c r="C489" t="s">
        <v>795</v>
      </c>
      <c r="D489" s="7">
        <v>0</v>
      </c>
      <c r="E489" s="7">
        <v>0</v>
      </c>
      <c r="F489" s="7">
        <v>420</v>
      </c>
      <c r="G489" s="7">
        <v>456</v>
      </c>
      <c r="H489" s="7">
        <v>3129528</v>
      </c>
      <c r="I489" s="7">
        <v>0</v>
      </c>
      <c r="J489" s="7">
        <v>242406</v>
      </c>
      <c r="K489" s="7">
        <v>23770</v>
      </c>
      <c r="L489" s="7">
        <v>0</v>
      </c>
      <c r="M489" s="7">
        <v>14753</v>
      </c>
      <c r="N489" s="7">
        <v>0</v>
      </c>
      <c r="O489" s="7">
        <v>103322</v>
      </c>
      <c r="P489" s="7">
        <v>52375</v>
      </c>
      <c r="Q489" s="7">
        <v>5928</v>
      </c>
      <c r="R489" s="7">
        <v>0</v>
      </c>
      <c r="S489" s="7">
        <v>0</v>
      </c>
      <c r="T489" s="7">
        <v>25536</v>
      </c>
      <c r="U489" s="7">
        <v>-145836</v>
      </c>
      <c r="V489" s="7">
        <v>0</v>
      </c>
      <c r="W489" s="7">
        <v>0</v>
      </c>
      <c r="X489" s="7">
        <v>0</v>
      </c>
      <c r="Y489" s="7">
        <v>0</v>
      </c>
      <c r="Z489" s="7">
        <v>29355</v>
      </c>
      <c r="AA489" s="7">
        <v>0</v>
      </c>
      <c r="AB489" s="7">
        <v>3481137</v>
      </c>
      <c r="AC489" s="7">
        <v>0</v>
      </c>
      <c r="AD489" s="7">
        <v>0</v>
      </c>
      <c r="AE489" s="7">
        <v>0</v>
      </c>
      <c r="AF489" s="7">
        <v>0</v>
      </c>
      <c r="AG489" s="7">
        <v>0</v>
      </c>
      <c r="AH489" s="7">
        <v>0</v>
      </c>
      <c r="AI489" s="7">
        <v>0</v>
      </c>
      <c r="AJ489" s="7">
        <v>0</v>
      </c>
      <c r="AL489">
        <f t="shared" si="7"/>
        <v>351609</v>
      </c>
    </row>
    <row r="490" spans="1:38" x14ac:dyDescent="0.25">
      <c r="A490" s="7">
        <v>4250</v>
      </c>
      <c r="B490" s="7">
        <v>7</v>
      </c>
      <c r="C490" t="s">
        <v>796</v>
      </c>
      <c r="D490" s="7">
        <v>0</v>
      </c>
      <c r="E490" s="7">
        <v>0</v>
      </c>
      <c r="F490" s="7">
        <v>645</v>
      </c>
      <c r="G490" s="7">
        <v>672.4</v>
      </c>
      <c r="H490" s="7">
        <v>4614681</v>
      </c>
      <c r="I490" s="7">
        <v>0</v>
      </c>
      <c r="J490" s="7">
        <v>1322870</v>
      </c>
      <c r="K490" s="7">
        <v>238500</v>
      </c>
      <c r="L490" s="7">
        <v>0</v>
      </c>
      <c r="M490" s="7">
        <v>21754</v>
      </c>
      <c r="N490" s="7">
        <v>54066</v>
      </c>
      <c r="O490" s="7">
        <v>152355</v>
      </c>
      <c r="P490" s="7">
        <v>77230</v>
      </c>
      <c r="Q490" s="7">
        <v>8741</v>
      </c>
      <c r="R490" s="7">
        <v>0</v>
      </c>
      <c r="S490" s="7">
        <v>0</v>
      </c>
      <c r="T490" s="7">
        <v>62533.2</v>
      </c>
      <c r="U490" s="7">
        <v>-269110</v>
      </c>
      <c r="V490" s="7">
        <v>0</v>
      </c>
      <c r="W490" s="7">
        <v>0</v>
      </c>
      <c r="X490" s="7">
        <v>0</v>
      </c>
      <c r="Y490" s="7">
        <v>0</v>
      </c>
      <c r="Z490" s="7">
        <v>30370</v>
      </c>
      <c r="AA490" s="7">
        <v>0</v>
      </c>
      <c r="AB490" s="7">
        <v>6313990.2000000002</v>
      </c>
      <c r="AC490" s="7">
        <v>0</v>
      </c>
      <c r="AD490" s="7">
        <v>0</v>
      </c>
      <c r="AE490" s="7">
        <v>0</v>
      </c>
      <c r="AF490" s="7">
        <v>0</v>
      </c>
      <c r="AG490" s="7">
        <v>0</v>
      </c>
      <c r="AH490" s="7">
        <v>0</v>
      </c>
      <c r="AI490" s="7">
        <v>0</v>
      </c>
      <c r="AJ490" s="7">
        <v>0</v>
      </c>
      <c r="AL490">
        <f t="shared" si="7"/>
        <v>1699309.2000000002</v>
      </c>
    </row>
    <row r="491" spans="1:38" x14ac:dyDescent="0.25">
      <c r="A491" s="7">
        <v>4253</v>
      </c>
      <c r="B491" s="7">
        <v>7</v>
      </c>
      <c r="C491" t="s">
        <v>797</v>
      </c>
      <c r="D491" s="7">
        <v>0</v>
      </c>
      <c r="E491" s="7">
        <v>0</v>
      </c>
      <c r="F491" s="7">
        <v>187</v>
      </c>
      <c r="G491" s="7">
        <v>193.39999999999998</v>
      </c>
      <c r="H491" s="7">
        <v>1327304</v>
      </c>
      <c r="I491" s="7">
        <v>0</v>
      </c>
      <c r="J491" s="7">
        <v>117468</v>
      </c>
      <c r="K491" s="7">
        <v>14092</v>
      </c>
      <c r="L491" s="7">
        <v>0</v>
      </c>
      <c r="M491" s="7">
        <v>6257</v>
      </c>
      <c r="N491" s="7">
        <v>26172</v>
      </c>
      <c r="O491" s="7">
        <v>43821</v>
      </c>
      <c r="P491" s="7">
        <v>22213</v>
      </c>
      <c r="Q491" s="7">
        <v>2514</v>
      </c>
      <c r="R491" s="7">
        <v>0</v>
      </c>
      <c r="S491" s="7">
        <v>0</v>
      </c>
      <c r="T491" s="7">
        <v>14698.399999999998</v>
      </c>
      <c r="U491" s="7">
        <v>-88024</v>
      </c>
      <c r="V491" s="7">
        <v>0</v>
      </c>
      <c r="W491" s="7">
        <v>0</v>
      </c>
      <c r="X491" s="7">
        <v>0</v>
      </c>
      <c r="Y491" s="7">
        <v>0</v>
      </c>
      <c r="Z491" s="7">
        <v>6185</v>
      </c>
      <c r="AA491" s="7">
        <v>0</v>
      </c>
      <c r="AB491" s="7">
        <v>1492700.4</v>
      </c>
      <c r="AC491" s="7">
        <v>0</v>
      </c>
      <c r="AD491" s="7">
        <v>0</v>
      </c>
      <c r="AE491" s="7">
        <v>0</v>
      </c>
      <c r="AF491" s="7">
        <v>0</v>
      </c>
      <c r="AG491" s="7">
        <v>0</v>
      </c>
      <c r="AH491" s="7">
        <v>0</v>
      </c>
      <c r="AI491" s="7">
        <v>0</v>
      </c>
      <c r="AJ491" s="7">
        <v>0</v>
      </c>
      <c r="AL491">
        <f t="shared" si="7"/>
        <v>165396.39999999991</v>
      </c>
    </row>
    <row r="492" spans="1:38" x14ac:dyDescent="0.25">
      <c r="A492" s="7">
        <v>4254</v>
      </c>
      <c r="B492" s="7">
        <v>7</v>
      </c>
      <c r="C492" t="s">
        <v>798</v>
      </c>
      <c r="D492" s="7">
        <v>0</v>
      </c>
      <c r="E492" s="7">
        <v>0</v>
      </c>
      <c r="F492" s="7">
        <v>275</v>
      </c>
      <c r="G492" s="7">
        <v>275</v>
      </c>
      <c r="H492" s="7">
        <v>1887325</v>
      </c>
      <c r="I492" s="7">
        <v>0</v>
      </c>
      <c r="J492" s="7">
        <v>16747</v>
      </c>
      <c r="K492" s="7">
        <v>0</v>
      </c>
      <c r="L492" s="7">
        <v>0</v>
      </c>
      <c r="M492" s="7">
        <v>8897</v>
      </c>
      <c r="N492" s="7">
        <v>19618</v>
      </c>
      <c r="O492" s="7">
        <v>62311</v>
      </c>
      <c r="P492" s="7">
        <v>31586</v>
      </c>
      <c r="Q492" s="7">
        <v>3575</v>
      </c>
      <c r="R492" s="7">
        <v>0</v>
      </c>
      <c r="S492" s="7">
        <v>0</v>
      </c>
      <c r="T492" s="7">
        <v>1650</v>
      </c>
      <c r="U492" s="7">
        <v>0</v>
      </c>
      <c r="V492" s="7">
        <v>0</v>
      </c>
      <c r="W492" s="7">
        <v>0</v>
      </c>
      <c r="X492" s="7">
        <v>0</v>
      </c>
      <c r="Y492" s="7">
        <v>0</v>
      </c>
      <c r="Z492" s="7">
        <v>14718</v>
      </c>
      <c r="AA492" s="7">
        <v>0</v>
      </c>
      <c r="AB492" s="7">
        <v>2046427</v>
      </c>
      <c r="AC492" s="7">
        <v>0</v>
      </c>
      <c r="AD492" s="7">
        <v>0</v>
      </c>
      <c r="AE492" s="7">
        <v>0</v>
      </c>
      <c r="AF492" s="7">
        <v>0</v>
      </c>
      <c r="AG492" s="7">
        <v>0</v>
      </c>
      <c r="AH492" s="7">
        <v>0</v>
      </c>
      <c r="AI492" s="7">
        <v>0</v>
      </c>
      <c r="AJ492" s="7">
        <v>0</v>
      </c>
      <c r="AL492">
        <f t="shared" si="7"/>
        <v>159102</v>
      </c>
    </row>
    <row r="493" spans="1:38" x14ac:dyDescent="0.25">
      <c r="A493" s="7">
        <v>4255</v>
      </c>
      <c r="B493" s="7">
        <v>7</v>
      </c>
      <c r="C493" t="s">
        <v>799</v>
      </c>
      <c r="D493" s="7">
        <v>0</v>
      </c>
      <c r="E493" s="7">
        <v>0</v>
      </c>
      <c r="F493" s="7">
        <v>240</v>
      </c>
      <c r="G493" s="7">
        <v>240</v>
      </c>
      <c r="H493" s="7">
        <v>1647120</v>
      </c>
      <c r="I493" s="7">
        <v>0</v>
      </c>
      <c r="J493" s="7">
        <v>737338</v>
      </c>
      <c r="K493" s="7">
        <v>172674</v>
      </c>
      <c r="L493" s="7">
        <v>0</v>
      </c>
      <c r="M493" s="7">
        <v>7765</v>
      </c>
      <c r="N493" s="7">
        <v>0</v>
      </c>
      <c r="O493" s="7">
        <v>54380</v>
      </c>
      <c r="P493" s="7">
        <v>27566</v>
      </c>
      <c r="Q493" s="7">
        <v>3120</v>
      </c>
      <c r="R493" s="7">
        <v>0</v>
      </c>
      <c r="S493" s="7">
        <v>0</v>
      </c>
      <c r="T493" s="7">
        <v>720</v>
      </c>
      <c r="U493" s="7">
        <v>0</v>
      </c>
      <c r="V493" s="7">
        <v>0</v>
      </c>
      <c r="W493" s="7">
        <v>0</v>
      </c>
      <c r="X493" s="7">
        <v>0</v>
      </c>
      <c r="Y493" s="7">
        <v>0</v>
      </c>
      <c r="Z493" s="7">
        <v>16012</v>
      </c>
      <c r="AA493" s="7">
        <v>0</v>
      </c>
      <c r="AB493" s="7">
        <v>2666695</v>
      </c>
      <c r="AC493" s="7">
        <v>0</v>
      </c>
      <c r="AD493" s="7">
        <v>0</v>
      </c>
      <c r="AE493" s="7">
        <v>0</v>
      </c>
      <c r="AF493" s="7">
        <v>0</v>
      </c>
      <c r="AG493" s="7">
        <v>0</v>
      </c>
      <c r="AH493" s="7">
        <v>0</v>
      </c>
      <c r="AI493" s="7">
        <v>0</v>
      </c>
      <c r="AJ493" s="7">
        <v>0</v>
      </c>
      <c r="AL493">
        <f t="shared" si="7"/>
        <v>1019575</v>
      </c>
    </row>
    <row r="494" spans="1:38" x14ac:dyDescent="0.25">
      <c r="A494" s="7">
        <v>4258</v>
      </c>
      <c r="B494" s="7">
        <v>7</v>
      </c>
      <c r="C494" t="s">
        <v>800</v>
      </c>
      <c r="D494" s="7">
        <v>0</v>
      </c>
      <c r="E494" s="7">
        <v>0</v>
      </c>
      <c r="F494" s="7">
        <v>175</v>
      </c>
      <c r="G494" s="7">
        <v>180.4</v>
      </c>
      <c r="H494" s="7">
        <v>1238085</v>
      </c>
      <c r="I494" s="7">
        <v>0</v>
      </c>
      <c r="J494" s="7">
        <v>407885</v>
      </c>
      <c r="K494" s="7">
        <v>15086</v>
      </c>
      <c r="L494" s="7">
        <v>0</v>
      </c>
      <c r="M494" s="7">
        <v>5837</v>
      </c>
      <c r="N494" s="7">
        <v>0</v>
      </c>
      <c r="O494" s="7">
        <v>40876</v>
      </c>
      <c r="P494" s="7">
        <v>20720</v>
      </c>
      <c r="Q494" s="7">
        <v>2345</v>
      </c>
      <c r="R494" s="7">
        <v>0</v>
      </c>
      <c r="S494" s="7">
        <v>0</v>
      </c>
      <c r="T494" s="7">
        <v>11365.2</v>
      </c>
      <c r="U494" s="7">
        <v>0</v>
      </c>
      <c r="V494" s="7">
        <v>0</v>
      </c>
      <c r="W494" s="7">
        <v>0</v>
      </c>
      <c r="X494" s="7">
        <v>0</v>
      </c>
      <c r="Y494" s="7">
        <v>0</v>
      </c>
      <c r="Z494" s="7">
        <v>4566</v>
      </c>
      <c r="AA494" s="7">
        <v>0</v>
      </c>
      <c r="AB494" s="7">
        <v>1746765.2</v>
      </c>
      <c r="AC494" s="7">
        <v>0</v>
      </c>
      <c r="AD494" s="7">
        <v>0</v>
      </c>
      <c r="AE494" s="7">
        <v>0</v>
      </c>
      <c r="AF494" s="7">
        <v>0</v>
      </c>
      <c r="AG494" s="7">
        <v>0</v>
      </c>
      <c r="AH494" s="7">
        <v>0</v>
      </c>
      <c r="AI494" s="7">
        <v>0</v>
      </c>
      <c r="AJ494" s="7">
        <v>0</v>
      </c>
      <c r="AL494">
        <f t="shared" si="7"/>
        <v>508680.19999999995</v>
      </c>
    </row>
    <row r="495" spans="1:38" x14ac:dyDescent="0.25">
      <c r="A495" s="7">
        <v>4261</v>
      </c>
      <c r="B495" s="7">
        <v>7</v>
      </c>
      <c r="C495" t="s">
        <v>801</v>
      </c>
      <c r="D495" s="7">
        <v>0</v>
      </c>
      <c r="E495" s="7">
        <v>0</v>
      </c>
      <c r="F495" s="7">
        <v>203</v>
      </c>
      <c r="G495" s="7">
        <v>203</v>
      </c>
      <c r="H495" s="7">
        <v>1393189</v>
      </c>
      <c r="I495" s="7">
        <v>0</v>
      </c>
      <c r="J495" s="7">
        <v>755410</v>
      </c>
      <c r="K495" s="7">
        <v>190800</v>
      </c>
      <c r="L495" s="7">
        <v>0</v>
      </c>
      <c r="M495" s="7">
        <v>6568</v>
      </c>
      <c r="N495" s="7">
        <v>0</v>
      </c>
      <c r="O495" s="7">
        <v>45997</v>
      </c>
      <c r="P495" s="7">
        <v>23316</v>
      </c>
      <c r="Q495" s="7">
        <v>2639</v>
      </c>
      <c r="R495" s="7">
        <v>0</v>
      </c>
      <c r="S495" s="7">
        <v>0</v>
      </c>
      <c r="T495" s="7">
        <v>1421</v>
      </c>
      <c r="U495" s="7">
        <v>0</v>
      </c>
      <c r="V495" s="7">
        <v>0</v>
      </c>
      <c r="W495" s="7">
        <v>0</v>
      </c>
      <c r="X495" s="7">
        <v>0</v>
      </c>
      <c r="Y495" s="7">
        <v>128774</v>
      </c>
      <c r="Z495" s="7">
        <v>13792</v>
      </c>
      <c r="AA495" s="7">
        <v>0</v>
      </c>
      <c r="AB495" s="7">
        <v>2561906</v>
      </c>
      <c r="AC495" s="7">
        <v>0</v>
      </c>
      <c r="AD495" s="7">
        <v>0</v>
      </c>
      <c r="AE495" s="7">
        <v>0</v>
      </c>
      <c r="AF495" s="7">
        <v>0</v>
      </c>
      <c r="AG495" s="7">
        <v>0</v>
      </c>
      <c r="AH495" s="7">
        <v>0</v>
      </c>
      <c r="AI495" s="7">
        <v>0</v>
      </c>
      <c r="AJ495" s="7">
        <v>0</v>
      </c>
      <c r="AL495">
        <f t="shared" si="7"/>
        <v>1168717</v>
      </c>
    </row>
    <row r="496" spans="1:38" x14ac:dyDescent="0.25">
      <c r="A496" s="7">
        <v>4263</v>
      </c>
      <c r="B496" s="7">
        <v>7</v>
      </c>
      <c r="C496" t="s">
        <v>542</v>
      </c>
      <c r="D496" s="7">
        <v>0</v>
      </c>
      <c r="E496" s="7">
        <v>0</v>
      </c>
      <c r="F496" s="7">
        <v>80</v>
      </c>
      <c r="G496" s="7">
        <v>88</v>
      </c>
      <c r="H496" s="7">
        <v>603944</v>
      </c>
      <c r="I496" s="7">
        <v>0</v>
      </c>
      <c r="J496" s="7">
        <v>197768</v>
      </c>
      <c r="K496" s="7">
        <v>19080</v>
      </c>
      <c r="L496" s="7">
        <v>0</v>
      </c>
      <c r="M496" s="7">
        <v>2847</v>
      </c>
      <c r="N496" s="7">
        <v>0</v>
      </c>
      <c r="O496" s="7">
        <v>19939</v>
      </c>
      <c r="P496" s="7">
        <v>10107</v>
      </c>
      <c r="Q496" s="7">
        <v>1144</v>
      </c>
      <c r="R496" s="7">
        <v>0</v>
      </c>
      <c r="S496" s="7">
        <v>0</v>
      </c>
      <c r="T496" s="7">
        <v>4400</v>
      </c>
      <c r="U496" s="7">
        <v>0</v>
      </c>
      <c r="V496" s="7">
        <v>0</v>
      </c>
      <c r="W496" s="7">
        <v>0</v>
      </c>
      <c r="X496" s="7">
        <v>0</v>
      </c>
      <c r="Y496" s="7">
        <v>0</v>
      </c>
      <c r="Z496" s="7">
        <v>3242</v>
      </c>
      <c r="AA496" s="7">
        <v>0</v>
      </c>
      <c r="AB496" s="7">
        <v>862471</v>
      </c>
      <c r="AC496" s="7">
        <v>0</v>
      </c>
      <c r="AD496" s="7">
        <v>0</v>
      </c>
      <c r="AE496" s="7">
        <v>0</v>
      </c>
      <c r="AF496" s="7">
        <v>0</v>
      </c>
      <c r="AG496" s="7">
        <v>0</v>
      </c>
      <c r="AH496" s="7">
        <v>0</v>
      </c>
      <c r="AI496" s="7">
        <v>0</v>
      </c>
      <c r="AJ496" s="7">
        <v>0</v>
      </c>
      <c r="AL496">
        <f t="shared" si="7"/>
        <v>258527</v>
      </c>
    </row>
    <row r="497" spans="1:38" x14ac:dyDescent="0.25">
      <c r="A497" s="7">
        <v>4264</v>
      </c>
      <c r="B497" s="7">
        <v>7</v>
      </c>
      <c r="C497" t="s">
        <v>802</v>
      </c>
      <c r="D497" s="7">
        <v>0</v>
      </c>
      <c r="E497" s="7">
        <v>0</v>
      </c>
      <c r="F497" s="7">
        <v>240</v>
      </c>
      <c r="G497" s="7">
        <v>240</v>
      </c>
      <c r="H497" s="7">
        <v>1647120</v>
      </c>
      <c r="I497" s="7">
        <v>0</v>
      </c>
      <c r="J497" s="7">
        <v>639749</v>
      </c>
      <c r="K497" s="7">
        <v>162180</v>
      </c>
      <c r="L497" s="7">
        <v>0</v>
      </c>
      <c r="M497" s="7">
        <v>7765</v>
      </c>
      <c r="N497" s="7">
        <v>0</v>
      </c>
      <c r="O497" s="7">
        <v>54380</v>
      </c>
      <c r="P497" s="7">
        <v>27566</v>
      </c>
      <c r="Q497" s="7">
        <v>3120</v>
      </c>
      <c r="R497" s="7">
        <v>0</v>
      </c>
      <c r="S497" s="7">
        <v>0</v>
      </c>
      <c r="T497" s="7">
        <v>9120</v>
      </c>
      <c r="U497" s="7">
        <v>0</v>
      </c>
      <c r="V497" s="7">
        <v>0</v>
      </c>
      <c r="W497" s="7">
        <v>0</v>
      </c>
      <c r="X497" s="7">
        <v>0</v>
      </c>
      <c r="Y497" s="7">
        <v>11532</v>
      </c>
      <c r="Z497" s="7">
        <v>14546</v>
      </c>
      <c r="AA497" s="7">
        <v>0</v>
      </c>
      <c r="AB497" s="7">
        <v>2577078</v>
      </c>
      <c r="AC497" s="7">
        <v>0</v>
      </c>
      <c r="AD497" s="7">
        <v>0</v>
      </c>
      <c r="AE497" s="7">
        <v>0</v>
      </c>
      <c r="AF497" s="7">
        <v>0</v>
      </c>
      <c r="AG497" s="7">
        <v>0</v>
      </c>
      <c r="AH497" s="7">
        <v>0</v>
      </c>
      <c r="AI497" s="7">
        <v>0</v>
      </c>
      <c r="AJ497" s="7">
        <v>0</v>
      </c>
      <c r="AL497">
        <f t="shared" si="7"/>
        <v>929958</v>
      </c>
    </row>
    <row r="498" spans="1:38" x14ac:dyDescent="0.25">
      <c r="A498" s="7">
        <v>4265</v>
      </c>
      <c r="B498" s="7">
        <v>7</v>
      </c>
      <c r="C498" t="s">
        <v>544</v>
      </c>
      <c r="D498" s="7">
        <v>0</v>
      </c>
      <c r="E498" s="7">
        <v>0</v>
      </c>
      <c r="F498" s="7">
        <v>50</v>
      </c>
      <c r="G498" s="7">
        <v>50</v>
      </c>
      <c r="H498" s="7">
        <v>343150</v>
      </c>
      <c r="I498" s="7">
        <v>0</v>
      </c>
      <c r="J498" s="7">
        <v>37349</v>
      </c>
      <c r="K498" s="7">
        <v>14123</v>
      </c>
      <c r="L498" s="7">
        <v>0</v>
      </c>
      <c r="M498" s="7">
        <v>1618</v>
      </c>
      <c r="N498" s="7">
        <v>0</v>
      </c>
      <c r="O498" s="7">
        <v>11329</v>
      </c>
      <c r="P498" s="7">
        <v>5743</v>
      </c>
      <c r="Q498" s="7">
        <v>650</v>
      </c>
      <c r="R498" s="7">
        <v>0</v>
      </c>
      <c r="S498" s="7">
        <v>0</v>
      </c>
      <c r="T498" s="7">
        <v>1200</v>
      </c>
      <c r="U498" s="7">
        <v>0</v>
      </c>
      <c r="V498" s="7">
        <v>0</v>
      </c>
      <c r="W498" s="7">
        <v>0</v>
      </c>
      <c r="X498" s="7">
        <v>0</v>
      </c>
      <c r="Y498" s="7">
        <v>0</v>
      </c>
      <c r="Z498" s="7">
        <v>14959</v>
      </c>
      <c r="AA498" s="7">
        <v>0</v>
      </c>
      <c r="AB498" s="7">
        <v>430121</v>
      </c>
      <c r="AC498" s="7">
        <v>0</v>
      </c>
      <c r="AD498" s="7">
        <v>0</v>
      </c>
      <c r="AE498" s="7">
        <v>0</v>
      </c>
      <c r="AF498" s="7">
        <v>0</v>
      </c>
      <c r="AG498" s="7">
        <v>0</v>
      </c>
      <c r="AH498" s="7">
        <v>0</v>
      </c>
      <c r="AI498" s="7">
        <v>0</v>
      </c>
      <c r="AJ498" s="7">
        <v>0</v>
      </c>
      <c r="AL498">
        <f t="shared" si="7"/>
        <v>86971</v>
      </c>
    </row>
    <row r="499" spans="1:38" x14ac:dyDescent="0.25">
      <c r="A499" s="7">
        <v>4266</v>
      </c>
      <c r="B499" s="7">
        <v>7</v>
      </c>
      <c r="C499" t="s">
        <v>545</v>
      </c>
      <c r="D499" s="7">
        <v>0</v>
      </c>
      <c r="E499" s="7">
        <v>0</v>
      </c>
      <c r="F499" s="7">
        <v>157</v>
      </c>
      <c r="G499" s="7">
        <v>157</v>
      </c>
      <c r="H499" s="7">
        <v>1077491</v>
      </c>
      <c r="I499" s="7">
        <v>0</v>
      </c>
      <c r="J499" s="7">
        <v>37289</v>
      </c>
      <c r="K499" s="7">
        <v>14205</v>
      </c>
      <c r="L499" s="7">
        <v>0</v>
      </c>
      <c r="M499" s="7">
        <v>5079</v>
      </c>
      <c r="N499" s="7">
        <v>5289</v>
      </c>
      <c r="O499" s="7">
        <v>35574</v>
      </c>
      <c r="P499" s="7">
        <v>18032</v>
      </c>
      <c r="Q499" s="7">
        <v>2041</v>
      </c>
      <c r="R499" s="7">
        <v>0</v>
      </c>
      <c r="S499" s="7">
        <v>0</v>
      </c>
      <c r="T499" s="7">
        <v>15229</v>
      </c>
      <c r="U499" s="7">
        <v>-55500</v>
      </c>
      <c r="V499" s="7">
        <v>0</v>
      </c>
      <c r="W499" s="7">
        <v>0</v>
      </c>
      <c r="X499" s="7">
        <v>0</v>
      </c>
      <c r="Y499" s="7">
        <v>1922</v>
      </c>
      <c r="Z499" s="7">
        <v>5662</v>
      </c>
      <c r="AA499" s="7">
        <v>0</v>
      </c>
      <c r="AB499" s="7">
        <v>1162313</v>
      </c>
      <c r="AC499" s="7">
        <v>0</v>
      </c>
      <c r="AD499" s="7">
        <v>0</v>
      </c>
      <c r="AE499" s="7">
        <v>0</v>
      </c>
      <c r="AF499" s="7">
        <v>0</v>
      </c>
      <c r="AG499" s="7">
        <v>0</v>
      </c>
      <c r="AH499" s="7">
        <v>0</v>
      </c>
      <c r="AI499" s="7">
        <v>0</v>
      </c>
      <c r="AJ499" s="7">
        <v>0</v>
      </c>
      <c r="AL499">
        <f t="shared" si="7"/>
        <v>84822</v>
      </c>
    </row>
    <row r="500" spans="1:38" x14ac:dyDescent="0.25">
      <c r="A500" s="7">
        <v>4267</v>
      </c>
      <c r="B500" s="7">
        <v>7</v>
      </c>
      <c r="C500" t="s">
        <v>546</v>
      </c>
      <c r="D500" s="7">
        <v>0</v>
      </c>
      <c r="E500" s="7">
        <v>0</v>
      </c>
      <c r="F500" s="7">
        <v>80</v>
      </c>
      <c r="G500" s="7">
        <v>80</v>
      </c>
      <c r="H500" s="7">
        <v>549040</v>
      </c>
      <c r="I500" s="7">
        <v>0</v>
      </c>
      <c r="J500" s="7">
        <v>251201</v>
      </c>
      <c r="K500" s="7">
        <v>38160</v>
      </c>
      <c r="L500" s="7">
        <v>0</v>
      </c>
      <c r="M500" s="7">
        <v>2588</v>
      </c>
      <c r="N500" s="7">
        <v>0</v>
      </c>
      <c r="O500" s="7">
        <v>18127</v>
      </c>
      <c r="P500" s="7">
        <v>9189</v>
      </c>
      <c r="Q500" s="7">
        <v>1040</v>
      </c>
      <c r="R500" s="7">
        <v>0</v>
      </c>
      <c r="S500" s="7">
        <v>0</v>
      </c>
      <c r="T500" s="7">
        <v>560</v>
      </c>
      <c r="U500" s="7">
        <v>0</v>
      </c>
      <c r="V500" s="7">
        <v>0</v>
      </c>
      <c r="W500" s="7">
        <v>0</v>
      </c>
      <c r="X500" s="7">
        <v>0</v>
      </c>
      <c r="Y500" s="7">
        <v>30752</v>
      </c>
      <c r="Z500" s="7">
        <v>8075</v>
      </c>
      <c r="AA500" s="7">
        <v>0</v>
      </c>
      <c r="AB500" s="7">
        <v>908732</v>
      </c>
      <c r="AC500" s="7">
        <v>0</v>
      </c>
      <c r="AD500" s="7">
        <v>0</v>
      </c>
      <c r="AE500" s="7">
        <v>0</v>
      </c>
      <c r="AF500" s="7">
        <v>0</v>
      </c>
      <c r="AG500" s="7">
        <v>0</v>
      </c>
      <c r="AH500" s="7">
        <v>0</v>
      </c>
      <c r="AI500" s="7">
        <v>0</v>
      </c>
      <c r="AJ500" s="7">
        <v>0</v>
      </c>
      <c r="AL500">
        <f t="shared" si="7"/>
        <v>359692</v>
      </c>
    </row>
    <row r="501" spans="1:38" x14ac:dyDescent="0.25">
      <c r="A501" s="7">
        <v>4268</v>
      </c>
      <c r="B501" s="7">
        <v>7</v>
      </c>
      <c r="C501" t="s">
        <v>804</v>
      </c>
      <c r="D501" s="7">
        <v>0</v>
      </c>
      <c r="E501" s="7">
        <v>0</v>
      </c>
      <c r="F501" s="7">
        <v>340</v>
      </c>
      <c r="G501" s="7">
        <v>340</v>
      </c>
      <c r="H501" s="7">
        <v>2333420</v>
      </c>
      <c r="I501" s="7">
        <v>0</v>
      </c>
      <c r="J501" s="7">
        <v>53553</v>
      </c>
      <c r="K501" s="7">
        <v>14854</v>
      </c>
      <c r="L501" s="7">
        <v>0</v>
      </c>
      <c r="M501" s="7">
        <v>11000</v>
      </c>
      <c r="N501" s="7">
        <v>10341</v>
      </c>
      <c r="O501" s="7">
        <v>77039</v>
      </c>
      <c r="P501" s="7">
        <v>39051</v>
      </c>
      <c r="Q501" s="7">
        <v>4420</v>
      </c>
      <c r="R501" s="7">
        <v>0</v>
      </c>
      <c r="S501" s="7">
        <v>0</v>
      </c>
      <c r="T501" s="7">
        <v>35020</v>
      </c>
      <c r="U501" s="7">
        <v>0</v>
      </c>
      <c r="V501" s="7">
        <v>0</v>
      </c>
      <c r="W501" s="7">
        <v>0</v>
      </c>
      <c r="X501" s="7">
        <v>0</v>
      </c>
      <c r="Y501" s="7">
        <v>0</v>
      </c>
      <c r="Z501" s="7">
        <v>12113</v>
      </c>
      <c r="AA501" s="7">
        <v>0</v>
      </c>
      <c r="AB501" s="7">
        <v>2590811</v>
      </c>
      <c r="AC501" s="7">
        <v>0</v>
      </c>
      <c r="AD501" s="7">
        <v>0</v>
      </c>
      <c r="AE501" s="7">
        <v>0</v>
      </c>
      <c r="AF501" s="7">
        <v>0</v>
      </c>
      <c r="AG501" s="7">
        <v>0</v>
      </c>
      <c r="AH501" s="7">
        <v>0</v>
      </c>
      <c r="AI501" s="7">
        <v>0</v>
      </c>
      <c r="AJ501" s="7">
        <v>0</v>
      </c>
      <c r="AL501">
        <f t="shared" si="7"/>
        <v>257391</v>
      </c>
    </row>
    <row r="502" spans="1:38" x14ac:dyDescent="0.25">
      <c r="A502" s="7">
        <v>4269</v>
      </c>
      <c r="B502" s="7">
        <v>7</v>
      </c>
      <c r="C502" t="s">
        <v>548</v>
      </c>
      <c r="D502" s="7">
        <v>0</v>
      </c>
      <c r="E502" s="7">
        <v>0</v>
      </c>
      <c r="F502" s="7">
        <v>130</v>
      </c>
      <c r="G502" s="7">
        <v>130</v>
      </c>
      <c r="H502" s="7">
        <v>892190</v>
      </c>
      <c r="I502" s="7">
        <v>0</v>
      </c>
      <c r="J502" s="7">
        <v>549389</v>
      </c>
      <c r="K502" s="7">
        <v>124020</v>
      </c>
      <c r="L502" s="7">
        <v>0</v>
      </c>
      <c r="M502" s="7">
        <v>4206</v>
      </c>
      <c r="N502" s="7">
        <v>0</v>
      </c>
      <c r="O502" s="7">
        <v>29456</v>
      </c>
      <c r="P502" s="7">
        <v>14931</v>
      </c>
      <c r="Q502" s="7">
        <v>1690</v>
      </c>
      <c r="R502" s="7">
        <v>0</v>
      </c>
      <c r="S502" s="7">
        <v>0</v>
      </c>
      <c r="T502" s="7">
        <v>6500</v>
      </c>
      <c r="U502" s="7">
        <v>0</v>
      </c>
      <c r="V502" s="7">
        <v>0</v>
      </c>
      <c r="W502" s="7">
        <v>0</v>
      </c>
      <c r="X502" s="7">
        <v>0</v>
      </c>
      <c r="Y502" s="7">
        <v>30752</v>
      </c>
      <c r="Z502" s="7">
        <v>8213</v>
      </c>
      <c r="AA502" s="7">
        <v>0</v>
      </c>
      <c r="AB502" s="7">
        <v>1661347</v>
      </c>
      <c r="AC502" s="7">
        <v>0</v>
      </c>
      <c r="AD502" s="7">
        <v>0</v>
      </c>
      <c r="AE502" s="7">
        <v>0</v>
      </c>
      <c r="AF502" s="7">
        <v>0</v>
      </c>
      <c r="AG502" s="7">
        <v>0</v>
      </c>
      <c r="AH502" s="7">
        <v>0</v>
      </c>
      <c r="AI502" s="7">
        <v>0</v>
      </c>
      <c r="AJ502" s="7">
        <v>0</v>
      </c>
      <c r="AL502">
        <f t="shared" si="7"/>
        <v>769157</v>
      </c>
    </row>
    <row r="503" spans="1:38" x14ac:dyDescent="0.25">
      <c r="A503" s="7">
        <v>4270</v>
      </c>
      <c r="B503" s="7">
        <v>7</v>
      </c>
      <c r="D503" s="7">
        <v>0</v>
      </c>
      <c r="E503" s="7">
        <v>0</v>
      </c>
      <c r="F503" s="7">
        <v>84</v>
      </c>
      <c r="G503" s="7">
        <v>84</v>
      </c>
      <c r="H503" s="7">
        <v>576492</v>
      </c>
      <c r="I503" s="7">
        <v>0</v>
      </c>
      <c r="J503" s="7">
        <v>182527</v>
      </c>
      <c r="K503" s="7">
        <v>56133</v>
      </c>
      <c r="L503" s="7">
        <v>0</v>
      </c>
      <c r="M503" s="7">
        <v>2718</v>
      </c>
      <c r="N503" s="7">
        <v>0</v>
      </c>
      <c r="O503" s="7">
        <v>19033</v>
      </c>
      <c r="P503" s="7">
        <v>9648</v>
      </c>
      <c r="Q503" s="7">
        <v>1092</v>
      </c>
      <c r="R503" s="7">
        <v>0</v>
      </c>
      <c r="S503" s="7">
        <v>0</v>
      </c>
      <c r="T503" s="7">
        <v>2604</v>
      </c>
      <c r="U503" s="7">
        <v>0</v>
      </c>
      <c r="V503" s="7">
        <v>0</v>
      </c>
      <c r="W503" s="7">
        <v>0</v>
      </c>
      <c r="X503" s="7">
        <v>0</v>
      </c>
      <c r="Y503" s="7">
        <v>0</v>
      </c>
      <c r="Z503" s="7">
        <v>1586</v>
      </c>
      <c r="AA503" s="7">
        <v>0</v>
      </c>
      <c r="AB503" s="7">
        <v>851833</v>
      </c>
      <c r="AC503" s="7">
        <v>0</v>
      </c>
      <c r="AD503" s="7">
        <v>0</v>
      </c>
      <c r="AE503" s="7">
        <v>0</v>
      </c>
      <c r="AF503" s="7">
        <v>0</v>
      </c>
      <c r="AG503" s="7">
        <v>0</v>
      </c>
      <c r="AH503" s="7">
        <v>0</v>
      </c>
      <c r="AI503" s="7">
        <v>0</v>
      </c>
      <c r="AJ503" s="7">
        <v>0</v>
      </c>
      <c r="AL503">
        <f t="shared" si="7"/>
        <v>275341</v>
      </c>
    </row>
    <row r="504" spans="1:38" x14ac:dyDescent="0.25">
      <c r="A504" s="7">
        <v>4271</v>
      </c>
      <c r="B504" s="7">
        <v>7</v>
      </c>
      <c r="C504" t="s">
        <v>550</v>
      </c>
      <c r="D504" s="7">
        <v>0</v>
      </c>
      <c r="E504" s="7">
        <v>0</v>
      </c>
      <c r="F504" s="7">
        <v>165</v>
      </c>
      <c r="G504" s="7">
        <v>171</v>
      </c>
      <c r="H504" s="7">
        <v>1173573</v>
      </c>
      <c r="I504" s="7">
        <v>0</v>
      </c>
      <c r="J504" s="7">
        <v>179636</v>
      </c>
      <c r="K504" s="7">
        <v>0</v>
      </c>
      <c r="L504" s="7">
        <v>0</v>
      </c>
      <c r="M504" s="7">
        <v>5532</v>
      </c>
      <c r="N504" s="7">
        <v>34513</v>
      </c>
      <c r="O504" s="7">
        <v>38746</v>
      </c>
      <c r="P504" s="7">
        <v>19640</v>
      </c>
      <c r="Q504" s="7">
        <v>2223</v>
      </c>
      <c r="R504" s="7">
        <v>0</v>
      </c>
      <c r="S504" s="7">
        <v>0</v>
      </c>
      <c r="T504" s="7">
        <v>19152</v>
      </c>
      <c r="U504" s="7">
        <v>-89202</v>
      </c>
      <c r="V504" s="7">
        <v>0</v>
      </c>
      <c r="W504" s="7">
        <v>0</v>
      </c>
      <c r="X504" s="7">
        <v>0</v>
      </c>
      <c r="Y504" s="7">
        <v>0</v>
      </c>
      <c r="Z504" s="7">
        <v>9703</v>
      </c>
      <c r="AA504" s="7">
        <v>0</v>
      </c>
      <c r="AB504" s="7">
        <v>1393516</v>
      </c>
      <c r="AC504" s="7">
        <v>0</v>
      </c>
      <c r="AD504" s="7">
        <v>0</v>
      </c>
      <c r="AE504" s="7">
        <v>0</v>
      </c>
      <c r="AF504" s="7">
        <v>0</v>
      </c>
      <c r="AG504" s="7">
        <v>0</v>
      </c>
      <c r="AH504" s="7">
        <v>0</v>
      </c>
      <c r="AI504" s="7">
        <v>0</v>
      </c>
      <c r="AJ504" s="7">
        <v>0</v>
      </c>
      <c r="AL504">
        <f t="shared" si="7"/>
        <v>219943</v>
      </c>
    </row>
    <row r="505" spans="1:38" x14ac:dyDescent="0.25">
      <c r="A505" s="7">
        <v>4273</v>
      </c>
      <c r="B505" s="7">
        <v>7</v>
      </c>
      <c r="C505" t="s">
        <v>551</v>
      </c>
      <c r="D505" s="7">
        <v>0</v>
      </c>
      <c r="E505" s="7">
        <v>0</v>
      </c>
      <c r="F505" s="7">
        <v>235</v>
      </c>
      <c r="G505" s="7">
        <v>240.8</v>
      </c>
      <c r="H505" s="7">
        <v>1652610</v>
      </c>
      <c r="I505" s="7">
        <v>0</v>
      </c>
      <c r="J505" s="7">
        <v>61626</v>
      </c>
      <c r="K505" s="7">
        <v>14117</v>
      </c>
      <c r="L505" s="7">
        <v>0</v>
      </c>
      <c r="M505" s="7">
        <v>7791</v>
      </c>
      <c r="N505" s="7">
        <v>0</v>
      </c>
      <c r="O505" s="7">
        <v>54562</v>
      </c>
      <c r="P505" s="7">
        <v>27657</v>
      </c>
      <c r="Q505" s="7">
        <v>3130</v>
      </c>
      <c r="R505" s="7">
        <v>0</v>
      </c>
      <c r="S505" s="7">
        <v>0</v>
      </c>
      <c r="T505" s="7">
        <v>17578.400000000001</v>
      </c>
      <c r="U505" s="7">
        <v>0</v>
      </c>
      <c r="V505" s="7">
        <v>0</v>
      </c>
      <c r="W505" s="7">
        <v>0</v>
      </c>
      <c r="X505" s="7">
        <v>0</v>
      </c>
      <c r="Y505" s="7">
        <v>0</v>
      </c>
      <c r="Z505" s="7">
        <v>9384</v>
      </c>
      <c r="AA505" s="7">
        <v>0</v>
      </c>
      <c r="AB505" s="7">
        <v>1848455.4</v>
      </c>
      <c r="AC505" s="7">
        <v>0</v>
      </c>
      <c r="AD505" s="7">
        <v>0</v>
      </c>
      <c r="AE505" s="7">
        <v>0</v>
      </c>
      <c r="AF505" s="7">
        <v>0</v>
      </c>
      <c r="AG505" s="7">
        <v>0</v>
      </c>
      <c r="AH505" s="7">
        <v>0</v>
      </c>
      <c r="AI505" s="7">
        <v>0</v>
      </c>
      <c r="AJ505" s="7">
        <v>0</v>
      </c>
      <c r="AL505">
        <f t="shared" si="7"/>
        <v>195845.39999999991</v>
      </c>
    </row>
    <row r="506" spans="1:38" x14ac:dyDescent="0.25">
      <c r="A506" s="7">
        <v>4274</v>
      </c>
      <c r="B506" s="7">
        <v>7</v>
      </c>
      <c r="C506" t="s">
        <v>2171</v>
      </c>
      <c r="D506" s="7">
        <v>0</v>
      </c>
      <c r="E506" s="7">
        <v>0</v>
      </c>
      <c r="F506" s="7">
        <v>0</v>
      </c>
      <c r="G506" s="7">
        <v>0</v>
      </c>
      <c r="H506" s="7">
        <v>0</v>
      </c>
      <c r="I506" s="7">
        <v>0</v>
      </c>
      <c r="J506" s="7">
        <v>0</v>
      </c>
      <c r="K506" s="7">
        <v>0</v>
      </c>
      <c r="L506" s="7">
        <v>0</v>
      </c>
      <c r="M506" s="7">
        <v>0</v>
      </c>
      <c r="N506" s="7">
        <v>0</v>
      </c>
      <c r="O506" s="7">
        <v>0</v>
      </c>
      <c r="P506" s="7">
        <v>0</v>
      </c>
      <c r="Q506" s="7">
        <v>0</v>
      </c>
      <c r="R506" s="7">
        <v>0</v>
      </c>
      <c r="S506" s="7">
        <v>0</v>
      </c>
      <c r="T506" s="7">
        <v>0</v>
      </c>
      <c r="U506" s="7">
        <v>0</v>
      </c>
      <c r="V506" s="7">
        <v>0</v>
      </c>
      <c r="W506" s="7">
        <v>0</v>
      </c>
      <c r="X506" s="7">
        <v>0</v>
      </c>
      <c r="Y506" s="7">
        <v>0</v>
      </c>
      <c r="Z506" s="7">
        <v>0</v>
      </c>
      <c r="AA506" s="7">
        <v>0</v>
      </c>
      <c r="AB506" s="7">
        <v>0</v>
      </c>
      <c r="AC506" s="7">
        <v>0</v>
      </c>
      <c r="AD506" s="7">
        <v>0</v>
      </c>
      <c r="AE506" s="7">
        <v>0</v>
      </c>
      <c r="AF506" s="7">
        <v>0</v>
      </c>
      <c r="AG506" s="7">
        <v>0</v>
      </c>
      <c r="AH506" s="7">
        <v>0</v>
      </c>
      <c r="AI506" s="7">
        <v>0</v>
      </c>
      <c r="AJ506" s="7">
        <v>0</v>
      </c>
      <c r="AL506">
        <f t="shared" si="7"/>
        <v>0</v>
      </c>
    </row>
    <row r="507" spans="1:38" x14ac:dyDescent="0.25">
      <c r="A507" s="7">
        <v>4275</v>
      </c>
      <c r="B507" s="7">
        <v>7</v>
      </c>
      <c r="C507" t="s">
        <v>552</v>
      </c>
      <c r="D507" s="7">
        <v>0</v>
      </c>
      <c r="E507" s="7">
        <v>0</v>
      </c>
      <c r="F507" s="7">
        <v>256</v>
      </c>
      <c r="G507" s="7">
        <v>265.60000000000002</v>
      </c>
      <c r="H507" s="7">
        <v>1822813</v>
      </c>
      <c r="I507" s="7">
        <v>0</v>
      </c>
      <c r="J507" s="7">
        <v>88854</v>
      </c>
      <c r="K507" s="7">
        <v>14088</v>
      </c>
      <c r="L507" s="7">
        <v>0</v>
      </c>
      <c r="M507" s="7">
        <v>8593</v>
      </c>
      <c r="N507" s="7">
        <v>0</v>
      </c>
      <c r="O507" s="7">
        <v>60181</v>
      </c>
      <c r="P507" s="7">
        <v>30506</v>
      </c>
      <c r="Q507" s="7">
        <v>3453</v>
      </c>
      <c r="R507" s="7">
        <v>0</v>
      </c>
      <c r="S507" s="7">
        <v>0</v>
      </c>
      <c r="T507" s="7">
        <v>15404.800000000001</v>
      </c>
      <c r="U507" s="7">
        <v>0</v>
      </c>
      <c r="V507" s="7">
        <v>0</v>
      </c>
      <c r="W507" s="7">
        <v>0</v>
      </c>
      <c r="X507" s="7">
        <v>0</v>
      </c>
      <c r="Y507" s="7">
        <v>0</v>
      </c>
      <c r="Z507" s="7">
        <v>15006</v>
      </c>
      <c r="AA507" s="7">
        <v>0</v>
      </c>
      <c r="AB507" s="7">
        <v>2058898.8</v>
      </c>
      <c r="AC507" s="7">
        <v>0</v>
      </c>
      <c r="AD507" s="7">
        <v>0</v>
      </c>
      <c r="AE507" s="7">
        <v>0</v>
      </c>
      <c r="AF507" s="7">
        <v>0</v>
      </c>
      <c r="AG507" s="7">
        <v>0</v>
      </c>
      <c r="AH507" s="7">
        <v>0</v>
      </c>
      <c r="AI507" s="7">
        <v>0</v>
      </c>
      <c r="AJ507" s="7">
        <v>0</v>
      </c>
      <c r="AL507">
        <f t="shared" si="7"/>
        <v>236085.80000000005</v>
      </c>
    </row>
    <row r="508" spans="1:38" x14ac:dyDescent="0.25">
      <c r="A508" s="7">
        <v>4276</v>
      </c>
      <c r="B508" s="7">
        <v>7</v>
      </c>
      <c r="C508" t="s">
        <v>553</v>
      </c>
      <c r="D508" s="7">
        <v>0</v>
      </c>
      <c r="E508" s="7">
        <v>0</v>
      </c>
      <c r="F508" s="7">
        <v>50</v>
      </c>
      <c r="G508" s="7">
        <v>50</v>
      </c>
      <c r="H508" s="7">
        <v>343150</v>
      </c>
      <c r="I508" s="7">
        <v>0</v>
      </c>
      <c r="J508" s="7">
        <v>13313</v>
      </c>
      <c r="K508" s="7">
        <v>15167</v>
      </c>
      <c r="L508" s="7">
        <v>0</v>
      </c>
      <c r="M508" s="7">
        <v>1618</v>
      </c>
      <c r="N508" s="7">
        <v>0</v>
      </c>
      <c r="O508" s="7">
        <v>11329</v>
      </c>
      <c r="P508" s="7">
        <v>5743</v>
      </c>
      <c r="Q508" s="7">
        <v>650</v>
      </c>
      <c r="R508" s="7">
        <v>0</v>
      </c>
      <c r="S508" s="7">
        <v>0</v>
      </c>
      <c r="T508" s="7">
        <v>950</v>
      </c>
      <c r="U508" s="7">
        <v>-15991</v>
      </c>
      <c r="V508" s="7">
        <v>0</v>
      </c>
      <c r="W508" s="7">
        <v>0</v>
      </c>
      <c r="X508" s="7">
        <v>0</v>
      </c>
      <c r="Y508" s="7">
        <v>0</v>
      </c>
      <c r="Z508" s="7">
        <v>3557</v>
      </c>
      <c r="AA508" s="7">
        <v>0</v>
      </c>
      <c r="AB508" s="7">
        <v>379486</v>
      </c>
      <c r="AC508" s="7">
        <v>0</v>
      </c>
      <c r="AD508" s="7">
        <v>0</v>
      </c>
      <c r="AE508" s="7">
        <v>0</v>
      </c>
      <c r="AF508" s="7">
        <v>0</v>
      </c>
      <c r="AG508" s="7">
        <v>0</v>
      </c>
      <c r="AH508" s="7">
        <v>0</v>
      </c>
      <c r="AI508" s="7">
        <v>0</v>
      </c>
      <c r="AJ508" s="7">
        <v>0</v>
      </c>
      <c r="AL508">
        <f t="shared" si="7"/>
        <v>36336</v>
      </c>
    </row>
    <row r="509" spans="1:38" x14ac:dyDescent="0.25">
      <c r="A509" s="7">
        <v>4277</v>
      </c>
      <c r="B509" s="7">
        <v>7</v>
      </c>
      <c r="C509" t="s">
        <v>808</v>
      </c>
      <c r="D509" s="7">
        <v>0</v>
      </c>
      <c r="E509" s="7">
        <v>0</v>
      </c>
      <c r="F509" s="7">
        <v>0</v>
      </c>
      <c r="G509" s="7">
        <v>0</v>
      </c>
      <c r="H509" s="7">
        <v>0</v>
      </c>
      <c r="I509" s="7">
        <v>0</v>
      </c>
      <c r="J509" s="7">
        <v>0</v>
      </c>
      <c r="K509" s="7">
        <v>0</v>
      </c>
      <c r="L509" s="7">
        <v>0</v>
      </c>
      <c r="M509" s="7">
        <v>0</v>
      </c>
      <c r="N509" s="7">
        <v>0</v>
      </c>
      <c r="O509" s="7">
        <v>0</v>
      </c>
      <c r="P509" s="7">
        <v>0</v>
      </c>
      <c r="Q509" s="7">
        <v>0</v>
      </c>
      <c r="R509" s="7">
        <v>0</v>
      </c>
      <c r="S509" s="7">
        <v>0</v>
      </c>
      <c r="T509" s="7">
        <v>0</v>
      </c>
      <c r="U509" s="7">
        <v>0</v>
      </c>
      <c r="V509" s="7">
        <v>0</v>
      </c>
      <c r="W509" s="7">
        <v>0</v>
      </c>
      <c r="X509" s="7">
        <v>0</v>
      </c>
      <c r="Y509" s="7">
        <v>0</v>
      </c>
      <c r="Z509" s="7">
        <v>0</v>
      </c>
      <c r="AA509" s="7">
        <v>0</v>
      </c>
      <c r="AB509" s="7">
        <v>0</v>
      </c>
      <c r="AC509" s="7">
        <v>0</v>
      </c>
      <c r="AD509" s="7">
        <v>0</v>
      </c>
      <c r="AE509" s="7">
        <v>0</v>
      </c>
      <c r="AF509" s="7">
        <v>0</v>
      </c>
      <c r="AG509" s="7">
        <v>0</v>
      </c>
      <c r="AH509" s="7">
        <v>0</v>
      </c>
      <c r="AI509" s="7">
        <v>0</v>
      </c>
      <c r="AJ509" s="7">
        <v>0</v>
      </c>
      <c r="AL509">
        <f t="shared" si="7"/>
        <v>0</v>
      </c>
    </row>
    <row r="510" spans="1:38" x14ac:dyDescent="0.25">
      <c r="A510" s="7">
        <v>4278</v>
      </c>
      <c r="B510" s="7">
        <v>7</v>
      </c>
      <c r="D510" s="7">
        <v>0</v>
      </c>
      <c r="E510" s="7">
        <v>0</v>
      </c>
      <c r="F510" s="7">
        <v>0</v>
      </c>
      <c r="G510" s="7">
        <v>0</v>
      </c>
      <c r="H510" s="7">
        <v>0</v>
      </c>
      <c r="I510" s="7">
        <v>0</v>
      </c>
      <c r="J510" s="7">
        <v>0</v>
      </c>
      <c r="K510" s="7">
        <v>0</v>
      </c>
      <c r="L510" s="7">
        <v>0</v>
      </c>
      <c r="M510" s="7">
        <v>0</v>
      </c>
      <c r="N510" s="7">
        <v>0</v>
      </c>
      <c r="O510" s="7">
        <v>0</v>
      </c>
      <c r="P510" s="7">
        <v>0</v>
      </c>
      <c r="Q510" s="7">
        <v>0</v>
      </c>
      <c r="R510" s="7">
        <v>0</v>
      </c>
      <c r="S510" s="7">
        <v>0</v>
      </c>
      <c r="T510" s="7">
        <v>0</v>
      </c>
      <c r="U510" s="7">
        <v>0</v>
      </c>
      <c r="V510" s="7">
        <v>0</v>
      </c>
      <c r="W510" s="7">
        <v>0</v>
      </c>
      <c r="X510" s="7">
        <v>0</v>
      </c>
      <c r="Y510" s="7">
        <v>0</v>
      </c>
      <c r="Z510" s="7">
        <v>0</v>
      </c>
      <c r="AA510" s="7">
        <v>0</v>
      </c>
      <c r="AB510" s="7">
        <v>0</v>
      </c>
      <c r="AC510" s="7">
        <v>0</v>
      </c>
      <c r="AD510" s="7">
        <v>0</v>
      </c>
      <c r="AE510" s="7">
        <v>0</v>
      </c>
      <c r="AF510" s="7">
        <v>0</v>
      </c>
      <c r="AG510" s="7">
        <v>0</v>
      </c>
      <c r="AH510" s="7">
        <v>0</v>
      </c>
      <c r="AI510" s="7">
        <v>0</v>
      </c>
      <c r="AJ510" s="7">
        <v>0</v>
      </c>
      <c r="AL510">
        <f t="shared" si="7"/>
        <v>0</v>
      </c>
    </row>
    <row r="511" spans="1:38" x14ac:dyDescent="0.25">
      <c r="A511" s="7">
        <v>4279</v>
      </c>
      <c r="B511" s="7">
        <v>7</v>
      </c>
      <c r="D511" s="7">
        <v>0</v>
      </c>
      <c r="E511" s="7">
        <v>0</v>
      </c>
      <c r="F511" s="7">
        <v>80</v>
      </c>
      <c r="G511" s="7">
        <v>96</v>
      </c>
      <c r="H511" s="7">
        <v>658848</v>
      </c>
      <c r="I511" s="7">
        <v>0</v>
      </c>
      <c r="J511" s="7">
        <v>146624</v>
      </c>
      <c r="K511" s="7">
        <v>0</v>
      </c>
      <c r="L511" s="7">
        <v>0</v>
      </c>
      <c r="M511" s="7">
        <v>3106</v>
      </c>
      <c r="N511" s="7">
        <v>0</v>
      </c>
      <c r="O511" s="7">
        <v>21752</v>
      </c>
      <c r="P511" s="7">
        <v>11026</v>
      </c>
      <c r="Q511" s="7">
        <v>1248</v>
      </c>
      <c r="R511" s="7">
        <v>0</v>
      </c>
      <c r="S511" s="7">
        <v>0</v>
      </c>
      <c r="T511" s="7">
        <v>1728</v>
      </c>
      <c r="U511" s="7">
        <v>0</v>
      </c>
      <c r="V511" s="7">
        <v>0</v>
      </c>
      <c r="W511" s="7">
        <v>0</v>
      </c>
      <c r="X511" s="7">
        <v>0</v>
      </c>
      <c r="Y511" s="7">
        <v>0</v>
      </c>
      <c r="Z511" s="7">
        <v>4283</v>
      </c>
      <c r="AA511" s="7">
        <v>0</v>
      </c>
      <c r="AB511" s="7">
        <v>848615</v>
      </c>
      <c r="AC511" s="7">
        <v>0</v>
      </c>
      <c r="AD511" s="7">
        <v>0</v>
      </c>
      <c r="AE511" s="7">
        <v>0</v>
      </c>
      <c r="AF511" s="7">
        <v>0</v>
      </c>
      <c r="AG511" s="7">
        <v>0</v>
      </c>
      <c r="AH511" s="7">
        <v>0</v>
      </c>
      <c r="AI511" s="7">
        <v>0</v>
      </c>
      <c r="AJ511" s="7">
        <v>0</v>
      </c>
      <c r="AL511">
        <f t="shared" si="7"/>
        <v>189767</v>
      </c>
    </row>
    <row r="512" spans="1:38" x14ac:dyDescent="0.25">
      <c r="A512" s="7">
        <v>4280</v>
      </c>
      <c r="B512" s="7">
        <v>7</v>
      </c>
      <c r="D512" s="7">
        <v>0</v>
      </c>
      <c r="E512" s="7">
        <v>0</v>
      </c>
      <c r="F512" s="7">
        <v>67</v>
      </c>
      <c r="G512" s="7">
        <v>67</v>
      </c>
      <c r="H512" s="7">
        <v>459821</v>
      </c>
      <c r="I512" s="7">
        <v>0</v>
      </c>
      <c r="J512" s="7">
        <v>242165</v>
      </c>
      <c r="K512" s="7">
        <v>48988</v>
      </c>
      <c r="L512" s="7">
        <v>0</v>
      </c>
      <c r="M512" s="7">
        <v>2168</v>
      </c>
      <c r="N512" s="7">
        <v>112</v>
      </c>
      <c r="O512" s="7">
        <v>15181</v>
      </c>
      <c r="P512" s="7">
        <v>7695</v>
      </c>
      <c r="Q512" s="7">
        <v>871</v>
      </c>
      <c r="R512" s="7">
        <v>0</v>
      </c>
      <c r="S512" s="7">
        <v>0</v>
      </c>
      <c r="T512" s="7">
        <v>3283</v>
      </c>
      <c r="U512" s="7">
        <v>0</v>
      </c>
      <c r="V512" s="7">
        <v>0</v>
      </c>
      <c r="W512" s="7">
        <v>0</v>
      </c>
      <c r="X512" s="7">
        <v>0</v>
      </c>
      <c r="Y512" s="7">
        <v>42668</v>
      </c>
      <c r="Z512" s="7">
        <v>4764</v>
      </c>
      <c r="AA512" s="7">
        <v>0</v>
      </c>
      <c r="AB512" s="7">
        <v>827716</v>
      </c>
      <c r="AC512" s="7">
        <v>0</v>
      </c>
      <c r="AD512" s="7">
        <v>0</v>
      </c>
      <c r="AE512" s="7">
        <v>0</v>
      </c>
      <c r="AF512" s="7">
        <v>0</v>
      </c>
      <c r="AG512" s="7">
        <v>0</v>
      </c>
      <c r="AH512" s="7">
        <v>0</v>
      </c>
      <c r="AI512" s="7">
        <v>0</v>
      </c>
      <c r="AJ512" s="7">
        <v>0</v>
      </c>
      <c r="AL512">
        <f t="shared" si="7"/>
        <v>367895</v>
      </c>
    </row>
    <row r="513" spans="1:38" x14ac:dyDescent="0.25">
      <c r="A513" s="7">
        <v>4282</v>
      </c>
      <c r="B513" s="7">
        <v>7</v>
      </c>
      <c r="C513" t="s">
        <v>556</v>
      </c>
      <c r="D513" s="7">
        <v>0</v>
      </c>
      <c r="E513" s="7">
        <v>0</v>
      </c>
      <c r="F513" s="7">
        <v>78</v>
      </c>
      <c r="G513" s="7">
        <v>78</v>
      </c>
      <c r="H513" s="7">
        <v>535314</v>
      </c>
      <c r="I513" s="7">
        <v>0</v>
      </c>
      <c r="J513" s="7">
        <v>189395</v>
      </c>
      <c r="K513" s="7">
        <v>57240</v>
      </c>
      <c r="L513" s="7">
        <v>0</v>
      </c>
      <c r="M513" s="7">
        <v>2524</v>
      </c>
      <c r="N513" s="7">
        <v>0</v>
      </c>
      <c r="O513" s="7">
        <v>17674</v>
      </c>
      <c r="P513" s="7">
        <v>8959</v>
      </c>
      <c r="Q513" s="7">
        <v>1014</v>
      </c>
      <c r="R513" s="7">
        <v>0</v>
      </c>
      <c r="S513" s="7">
        <v>0</v>
      </c>
      <c r="T513" s="7">
        <v>6474</v>
      </c>
      <c r="U513" s="7">
        <v>0</v>
      </c>
      <c r="V513" s="7">
        <v>0</v>
      </c>
      <c r="W513" s="7">
        <v>0</v>
      </c>
      <c r="X513" s="7">
        <v>0</v>
      </c>
      <c r="Y513" s="7">
        <v>0</v>
      </c>
      <c r="Z513" s="7">
        <v>4036</v>
      </c>
      <c r="AA513" s="7">
        <v>0</v>
      </c>
      <c r="AB513" s="7">
        <v>822630</v>
      </c>
      <c r="AC513" s="7">
        <v>0</v>
      </c>
      <c r="AD513" s="7">
        <v>0</v>
      </c>
      <c r="AE513" s="7">
        <v>0</v>
      </c>
      <c r="AF513" s="7">
        <v>0</v>
      </c>
      <c r="AG513" s="7">
        <v>0</v>
      </c>
      <c r="AH513" s="7">
        <v>0</v>
      </c>
      <c r="AI513" s="7">
        <v>0</v>
      </c>
      <c r="AJ513" s="7">
        <v>0</v>
      </c>
      <c r="AL513">
        <f t="shared" si="7"/>
        <v>287316</v>
      </c>
    </row>
    <row r="514" spans="1:38" x14ac:dyDescent="0.25">
      <c r="A514" s="7">
        <v>4283</v>
      </c>
      <c r="B514" s="7">
        <v>7</v>
      </c>
      <c r="D514" s="7">
        <v>0</v>
      </c>
      <c r="E514" s="7">
        <v>0</v>
      </c>
      <c r="F514" s="7">
        <v>111</v>
      </c>
      <c r="G514" s="7">
        <v>111</v>
      </c>
      <c r="H514" s="7">
        <v>761793</v>
      </c>
      <c r="I514" s="7">
        <v>0</v>
      </c>
      <c r="J514" s="7">
        <v>408427</v>
      </c>
      <c r="K514" s="7">
        <v>31759</v>
      </c>
      <c r="L514" s="7">
        <v>0</v>
      </c>
      <c r="M514" s="7">
        <v>3591</v>
      </c>
      <c r="N514" s="7">
        <v>0</v>
      </c>
      <c r="O514" s="7">
        <v>25151</v>
      </c>
      <c r="P514" s="7">
        <v>12749</v>
      </c>
      <c r="Q514" s="7">
        <v>1443</v>
      </c>
      <c r="R514" s="7">
        <v>0</v>
      </c>
      <c r="S514" s="7">
        <v>0</v>
      </c>
      <c r="T514" s="7">
        <v>5439</v>
      </c>
      <c r="U514" s="7">
        <v>0</v>
      </c>
      <c r="V514" s="7">
        <v>0</v>
      </c>
      <c r="W514" s="7">
        <v>0</v>
      </c>
      <c r="X514" s="7">
        <v>0</v>
      </c>
      <c r="Y514" s="7">
        <v>53047</v>
      </c>
      <c r="Z514" s="7">
        <v>6295</v>
      </c>
      <c r="AA514" s="7">
        <v>0</v>
      </c>
      <c r="AB514" s="7">
        <v>1309694</v>
      </c>
      <c r="AC514" s="7">
        <v>0</v>
      </c>
      <c r="AD514" s="7">
        <v>0</v>
      </c>
      <c r="AE514" s="7">
        <v>0</v>
      </c>
      <c r="AF514" s="7">
        <v>0</v>
      </c>
      <c r="AG514" s="7">
        <v>0</v>
      </c>
      <c r="AH514" s="7">
        <v>0</v>
      </c>
      <c r="AI514" s="7">
        <v>0</v>
      </c>
      <c r="AJ514" s="7">
        <v>0</v>
      </c>
      <c r="AL514">
        <f t="shared" si="7"/>
        <v>547901</v>
      </c>
    </row>
    <row r="515" spans="1:38" x14ac:dyDescent="0.25">
      <c r="A515" s="7">
        <v>4284</v>
      </c>
      <c r="B515" s="7">
        <v>7</v>
      </c>
      <c r="D515" s="7">
        <v>0</v>
      </c>
      <c r="E515" s="7">
        <v>0</v>
      </c>
      <c r="F515" s="7">
        <v>342</v>
      </c>
      <c r="G515" s="7">
        <v>391.20000000000005</v>
      </c>
      <c r="H515" s="7">
        <v>2684806</v>
      </c>
      <c r="I515" s="7">
        <v>0</v>
      </c>
      <c r="J515" s="7">
        <v>2651</v>
      </c>
      <c r="K515" s="7">
        <v>0</v>
      </c>
      <c r="L515" s="7">
        <v>0</v>
      </c>
      <c r="M515" s="7">
        <v>12657</v>
      </c>
      <c r="N515" s="7">
        <v>5898</v>
      </c>
      <c r="O515" s="7">
        <v>88640</v>
      </c>
      <c r="P515" s="7">
        <v>44932</v>
      </c>
      <c r="Q515" s="7">
        <v>5086</v>
      </c>
      <c r="R515" s="7">
        <v>0</v>
      </c>
      <c r="S515" s="7">
        <v>0</v>
      </c>
      <c r="T515" s="7">
        <v>14865.600000000002</v>
      </c>
      <c r="U515" s="7">
        <v>0</v>
      </c>
      <c r="V515" s="7">
        <v>0</v>
      </c>
      <c r="W515" s="7">
        <v>0</v>
      </c>
      <c r="X515" s="7">
        <v>0</v>
      </c>
      <c r="Y515" s="7">
        <v>0</v>
      </c>
      <c r="Z515" s="7">
        <v>15258</v>
      </c>
      <c r="AA515" s="7">
        <v>0</v>
      </c>
      <c r="AB515" s="7">
        <v>2874793.6</v>
      </c>
      <c r="AC515" s="7">
        <v>0</v>
      </c>
      <c r="AD515" s="7">
        <v>0</v>
      </c>
      <c r="AE515" s="7">
        <v>0</v>
      </c>
      <c r="AF515" s="7">
        <v>0</v>
      </c>
      <c r="AG515" s="7">
        <v>0</v>
      </c>
      <c r="AH515" s="7">
        <v>0</v>
      </c>
      <c r="AI515" s="7">
        <v>0</v>
      </c>
      <c r="AJ515" s="7">
        <v>0</v>
      </c>
      <c r="AL515">
        <f t="shared" ref="AL515:AL527" si="8">AB515-H515</f>
        <v>189987.60000000009</v>
      </c>
    </row>
    <row r="516" spans="1:38" x14ac:dyDescent="0.25">
      <c r="A516" s="7">
        <v>4285</v>
      </c>
      <c r="B516" s="7">
        <v>7</v>
      </c>
      <c r="D516" s="7">
        <v>0</v>
      </c>
      <c r="E516" s="7">
        <v>0</v>
      </c>
      <c r="F516" s="7">
        <v>145</v>
      </c>
      <c r="G516" s="7">
        <v>167.39999999999998</v>
      </c>
      <c r="H516" s="7">
        <v>1148866</v>
      </c>
      <c r="I516" s="7">
        <v>0</v>
      </c>
      <c r="J516" s="7">
        <v>511438</v>
      </c>
      <c r="K516" s="7">
        <v>57240</v>
      </c>
      <c r="L516" s="7">
        <v>0</v>
      </c>
      <c r="M516" s="7">
        <v>5416</v>
      </c>
      <c r="N516" s="7">
        <v>0</v>
      </c>
      <c r="O516" s="7">
        <v>37930</v>
      </c>
      <c r="P516" s="7">
        <v>19227</v>
      </c>
      <c r="Q516" s="7">
        <v>2176</v>
      </c>
      <c r="R516" s="7">
        <v>0</v>
      </c>
      <c r="S516" s="7">
        <v>0</v>
      </c>
      <c r="T516" s="7">
        <v>1004.3999999999999</v>
      </c>
      <c r="U516" s="7">
        <v>0</v>
      </c>
      <c r="V516" s="7">
        <v>0</v>
      </c>
      <c r="W516" s="7">
        <v>0</v>
      </c>
      <c r="X516" s="7">
        <v>0</v>
      </c>
      <c r="Y516" s="7">
        <v>0</v>
      </c>
      <c r="Z516" s="7">
        <v>4406</v>
      </c>
      <c r="AA516" s="7">
        <v>0</v>
      </c>
      <c r="AB516" s="7">
        <v>1787703.4</v>
      </c>
      <c r="AC516" s="7">
        <v>0</v>
      </c>
      <c r="AD516" s="7">
        <v>0</v>
      </c>
      <c r="AE516" s="7">
        <v>0</v>
      </c>
      <c r="AF516" s="7">
        <v>0</v>
      </c>
      <c r="AG516" s="7">
        <v>0</v>
      </c>
      <c r="AH516" s="7">
        <v>0</v>
      </c>
      <c r="AI516" s="7">
        <v>0</v>
      </c>
      <c r="AJ516" s="7">
        <v>0</v>
      </c>
      <c r="AL516">
        <f t="shared" si="8"/>
        <v>638837.39999999991</v>
      </c>
    </row>
    <row r="517" spans="1:38" x14ac:dyDescent="0.25">
      <c r="A517" s="7">
        <v>4286</v>
      </c>
      <c r="B517" s="7">
        <v>7</v>
      </c>
      <c r="D517" s="7">
        <v>0</v>
      </c>
      <c r="E517" s="7">
        <v>0</v>
      </c>
      <c r="F517" s="7">
        <v>0</v>
      </c>
      <c r="G517" s="7">
        <v>0</v>
      </c>
      <c r="H517" s="7">
        <v>0</v>
      </c>
      <c r="I517" s="7">
        <v>0</v>
      </c>
      <c r="J517" s="7">
        <v>0</v>
      </c>
      <c r="K517" s="7">
        <v>0</v>
      </c>
      <c r="L517" s="7">
        <v>0</v>
      </c>
      <c r="M517" s="7">
        <v>0</v>
      </c>
      <c r="N517" s="7">
        <v>0</v>
      </c>
      <c r="O517" s="7">
        <v>0</v>
      </c>
      <c r="P517" s="7">
        <v>0</v>
      </c>
      <c r="Q517" s="7">
        <v>0</v>
      </c>
      <c r="R517" s="7">
        <v>0</v>
      </c>
      <c r="S517" s="7">
        <v>0</v>
      </c>
      <c r="T517" s="7">
        <v>0</v>
      </c>
      <c r="U517" s="7">
        <v>0</v>
      </c>
      <c r="V517" s="7">
        <v>0</v>
      </c>
      <c r="W517" s="7">
        <v>0</v>
      </c>
      <c r="X517" s="7">
        <v>0</v>
      </c>
      <c r="Y517" s="7">
        <v>0</v>
      </c>
      <c r="Z517" s="7">
        <v>0</v>
      </c>
      <c r="AA517" s="7">
        <v>0</v>
      </c>
      <c r="AB517" s="7">
        <v>0</v>
      </c>
      <c r="AC517" s="7">
        <v>0</v>
      </c>
      <c r="AD517" s="7">
        <v>0</v>
      </c>
      <c r="AE517" s="7">
        <v>0</v>
      </c>
      <c r="AF517" s="7">
        <v>0</v>
      </c>
      <c r="AG517" s="7">
        <v>0</v>
      </c>
      <c r="AH517" s="7">
        <v>0</v>
      </c>
      <c r="AI517" s="7">
        <v>0</v>
      </c>
      <c r="AJ517" s="7">
        <v>0</v>
      </c>
      <c r="AL517">
        <f t="shared" si="8"/>
        <v>0</v>
      </c>
    </row>
    <row r="518" spans="1:38" x14ac:dyDescent="0.25">
      <c r="A518" s="7">
        <v>4287</v>
      </c>
      <c r="B518" s="7">
        <v>7</v>
      </c>
      <c r="D518" s="7">
        <v>0</v>
      </c>
      <c r="E518" s="7">
        <v>0</v>
      </c>
      <c r="F518" s="7">
        <v>0</v>
      </c>
      <c r="G518" s="7">
        <v>0</v>
      </c>
      <c r="H518" s="7">
        <v>0</v>
      </c>
      <c r="I518" s="7">
        <v>0</v>
      </c>
      <c r="J518" s="7">
        <v>0</v>
      </c>
      <c r="K518" s="7">
        <v>0</v>
      </c>
      <c r="L518" s="7">
        <v>0</v>
      </c>
      <c r="M518" s="7">
        <v>0</v>
      </c>
      <c r="N518" s="7">
        <v>0</v>
      </c>
      <c r="O518" s="7">
        <v>0</v>
      </c>
      <c r="P518" s="7">
        <v>0</v>
      </c>
      <c r="Q518" s="7">
        <v>0</v>
      </c>
      <c r="R518" s="7">
        <v>0</v>
      </c>
      <c r="S518" s="7">
        <v>0</v>
      </c>
      <c r="T518" s="7">
        <v>0</v>
      </c>
      <c r="U518" s="7">
        <v>0</v>
      </c>
      <c r="V518" s="7">
        <v>0</v>
      </c>
      <c r="W518" s="7">
        <v>0</v>
      </c>
      <c r="X518" s="7">
        <v>0</v>
      </c>
      <c r="Y518" s="7">
        <v>0</v>
      </c>
      <c r="Z518" s="7">
        <v>0</v>
      </c>
      <c r="AA518" s="7">
        <v>0</v>
      </c>
      <c r="AB518" s="7">
        <v>0</v>
      </c>
      <c r="AC518" s="7">
        <v>0</v>
      </c>
      <c r="AD518" s="7">
        <v>0</v>
      </c>
      <c r="AE518" s="7">
        <v>0</v>
      </c>
      <c r="AF518" s="7">
        <v>0</v>
      </c>
      <c r="AG518" s="7">
        <v>0</v>
      </c>
      <c r="AH518" s="7">
        <v>0</v>
      </c>
      <c r="AI518" s="7">
        <v>0</v>
      </c>
      <c r="AJ518" s="7">
        <v>0</v>
      </c>
      <c r="AL518">
        <f t="shared" si="8"/>
        <v>0</v>
      </c>
    </row>
    <row r="519" spans="1:38" x14ac:dyDescent="0.25">
      <c r="A519" s="7">
        <v>4289</v>
      </c>
      <c r="B519" s="7">
        <v>7</v>
      </c>
      <c r="D519" s="7">
        <v>0</v>
      </c>
      <c r="E519" s="7">
        <v>0</v>
      </c>
      <c r="F519" s="7">
        <v>141</v>
      </c>
      <c r="G519" s="7">
        <v>145</v>
      </c>
      <c r="H519" s="7">
        <v>995135</v>
      </c>
      <c r="I519" s="7">
        <v>0</v>
      </c>
      <c r="J519" s="7">
        <v>6084</v>
      </c>
      <c r="K519" s="7">
        <v>14095</v>
      </c>
      <c r="L519" s="7">
        <v>0</v>
      </c>
      <c r="M519" s="7">
        <v>4691</v>
      </c>
      <c r="N519" s="7">
        <v>0</v>
      </c>
      <c r="O519" s="7">
        <v>32855</v>
      </c>
      <c r="P519" s="7">
        <v>16654</v>
      </c>
      <c r="Q519" s="7">
        <v>1885</v>
      </c>
      <c r="R519" s="7">
        <v>0</v>
      </c>
      <c r="S519" s="7">
        <v>0</v>
      </c>
      <c r="T519" s="7">
        <v>3480</v>
      </c>
      <c r="U519" s="7">
        <v>0</v>
      </c>
      <c r="V519" s="7">
        <v>0</v>
      </c>
      <c r="W519" s="7">
        <v>0</v>
      </c>
      <c r="X519" s="7">
        <v>0</v>
      </c>
      <c r="Y519" s="7">
        <v>31136</v>
      </c>
      <c r="Z519" s="7">
        <v>9297</v>
      </c>
      <c r="AA519" s="7">
        <v>0</v>
      </c>
      <c r="AB519" s="7">
        <v>1115312</v>
      </c>
      <c r="AC519" s="7">
        <v>0</v>
      </c>
      <c r="AD519" s="7">
        <v>0</v>
      </c>
      <c r="AE519" s="7">
        <v>0</v>
      </c>
      <c r="AF519" s="7">
        <v>0</v>
      </c>
      <c r="AG519" s="7">
        <v>0</v>
      </c>
      <c r="AH519" s="7">
        <v>0</v>
      </c>
      <c r="AI519" s="7">
        <v>0</v>
      </c>
      <c r="AJ519" s="7">
        <v>0</v>
      </c>
      <c r="AL519">
        <f t="shared" si="8"/>
        <v>120177</v>
      </c>
    </row>
    <row r="520" spans="1:38" x14ac:dyDescent="0.25">
      <c r="A520" s="7">
        <v>4290</v>
      </c>
      <c r="B520" s="7">
        <v>7</v>
      </c>
      <c r="D520" s="7">
        <v>0</v>
      </c>
      <c r="E520" s="7">
        <v>0</v>
      </c>
      <c r="F520" s="7">
        <v>102</v>
      </c>
      <c r="G520" s="7">
        <v>122.39999999999999</v>
      </c>
      <c r="H520" s="7">
        <v>840031</v>
      </c>
      <c r="I520" s="7">
        <v>0</v>
      </c>
      <c r="J520" s="7">
        <v>179274</v>
      </c>
      <c r="K520" s="7">
        <v>0</v>
      </c>
      <c r="L520" s="7">
        <v>0</v>
      </c>
      <c r="M520" s="7">
        <v>3960</v>
      </c>
      <c r="N520" s="7">
        <v>17175</v>
      </c>
      <c r="O520" s="7">
        <v>27734</v>
      </c>
      <c r="P520" s="7">
        <v>14058</v>
      </c>
      <c r="Q520" s="7">
        <v>1591</v>
      </c>
      <c r="R520" s="7">
        <v>0</v>
      </c>
      <c r="S520" s="7">
        <v>0</v>
      </c>
      <c r="T520" s="7">
        <v>4896</v>
      </c>
      <c r="U520" s="7">
        <v>0</v>
      </c>
      <c r="V520" s="7">
        <v>0</v>
      </c>
      <c r="W520" s="7">
        <v>0</v>
      </c>
      <c r="X520" s="7">
        <v>0</v>
      </c>
      <c r="Y520" s="7">
        <v>73805</v>
      </c>
      <c r="Z520" s="7">
        <v>7728</v>
      </c>
      <c r="AA520" s="7">
        <v>0</v>
      </c>
      <c r="AB520" s="7">
        <v>1170252</v>
      </c>
      <c r="AC520" s="7">
        <v>0</v>
      </c>
      <c r="AD520" s="7">
        <v>0</v>
      </c>
      <c r="AE520" s="7">
        <v>0</v>
      </c>
      <c r="AF520" s="7">
        <v>0</v>
      </c>
      <c r="AG520" s="7">
        <v>0</v>
      </c>
      <c r="AH520" s="7">
        <v>0</v>
      </c>
      <c r="AI520" s="7">
        <v>0</v>
      </c>
      <c r="AJ520" s="7">
        <v>0</v>
      </c>
      <c r="AL520">
        <f t="shared" si="8"/>
        <v>330221</v>
      </c>
    </row>
    <row r="521" spans="1:38" x14ac:dyDescent="0.25">
      <c r="A521" s="7">
        <v>4291</v>
      </c>
      <c r="B521" s="7">
        <v>7</v>
      </c>
      <c r="D521" s="7">
        <v>0</v>
      </c>
      <c r="E521" s="7">
        <v>0</v>
      </c>
      <c r="F521" s="7">
        <v>90</v>
      </c>
      <c r="G521" s="7">
        <v>81</v>
      </c>
      <c r="H521" s="7">
        <v>555903</v>
      </c>
      <c r="I521" s="7">
        <v>0</v>
      </c>
      <c r="J521" s="7">
        <v>10301</v>
      </c>
      <c r="K521" s="7">
        <v>15264</v>
      </c>
      <c r="L521" s="7">
        <v>0</v>
      </c>
      <c r="M521" s="7">
        <v>2621</v>
      </c>
      <c r="N521" s="7">
        <v>12490</v>
      </c>
      <c r="O521" s="7">
        <v>18353</v>
      </c>
      <c r="P521" s="7">
        <v>9303</v>
      </c>
      <c r="Q521" s="7">
        <v>1053</v>
      </c>
      <c r="R521" s="7">
        <v>0</v>
      </c>
      <c r="S521" s="7">
        <v>0</v>
      </c>
      <c r="T521" s="7">
        <v>0</v>
      </c>
      <c r="U521" s="7">
        <v>-38395</v>
      </c>
      <c r="V521" s="7">
        <v>0</v>
      </c>
      <c r="W521" s="7">
        <v>0</v>
      </c>
      <c r="X521" s="7">
        <v>0</v>
      </c>
      <c r="Y521" s="7">
        <v>1922</v>
      </c>
      <c r="Z521" s="7">
        <v>0</v>
      </c>
      <c r="AA521" s="7">
        <v>0</v>
      </c>
      <c r="AB521" s="7">
        <v>588815</v>
      </c>
      <c r="AC521" s="7">
        <v>0</v>
      </c>
      <c r="AD521" s="7">
        <v>0</v>
      </c>
      <c r="AE521" s="7">
        <v>0</v>
      </c>
      <c r="AF521" s="7">
        <v>0</v>
      </c>
      <c r="AG521" s="7">
        <v>0</v>
      </c>
      <c r="AH521" s="7">
        <v>0</v>
      </c>
      <c r="AI521" s="7">
        <v>0</v>
      </c>
      <c r="AJ521" s="7">
        <v>0</v>
      </c>
      <c r="AL521">
        <f t="shared" si="8"/>
        <v>32912</v>
      </c>
    </row>
    <row r="522" spans="1:38" x14ac:dyDescent="0.25">
      <c r="A522" s="7">
        <v>4293</v>
      </c>
      <c r="B522" s="7">
        <v>7</v>
      </c>
      <c r="D522" s="7">
        <v>0</v>
      </c>
      <c r="E522" s="7">
        <v>0</v>
      </c>
      <c r="F522" s="7">
        <v>30</v>
      </c>
      <c r="G522" s="7">
        <v>30</v>
      </c>
      <c r="H522" s="7">
        <v>205890</v>
      </c>
      <c r="I522" s="7">
        <v>0</v>
      </c>
      <c r="J522" s="7">
        <v>32108</v>
      </c>
      <c r="K522" s="7">
        <v>0</v>
      </c>
      <c r="L522" s="7">
        <v>0</v>
      </c>
      <c r="M522" s="7">
        <v>971</v>
      </c>
      <c r="N522" s="7">
        <v>5198</v>
      </c>
      <c r="O522" s="7">
        <v>6798</v>
      </c>
      <c r="P522" s="7">
        <v>3446</v>
      </c>
      <c r="Q522" s="7">
        <v>390</v>
      </c>
      <c r="R522" s="7">
        <v>0</v>
      </c>
      <c r="S522" s="7">
        <v>0</v>
      </c>
      <c r="T522" s="7">
        <v>0</v>
      </c>
      <c r="U522" s="7">
        <v>-14792</v>
      </c>
      <c r="V522" s="7">
        <v>0</v>
      </c>
      <c r="W522" s="7">
        <v>0</v>
      </c>
      <c r="X522" s="7">
        <v>0</v>
      </c>
      <c r="Y522" s="7">
        <v>11532</v>
      </c>
      <c r="Z522" s="7">
        <v>0</v>
      </c>
      <c r="AA522" s="7">
        <v>0</v>
      </c>
      <c r="AB522" s="7">
        <v>251541</v>
      </c>
      <c r="AC522" s="7">
        <v>0</v>
      </c>
      <c r="AD522" s="7">
        <v>0</v>
      </c>
      <c r="AE522" s="7">
        <v>0</v>
      </c>
      <c r="AF522" s="7">
        <v>0</v>
      </c>
      <c r="AG522" s="7">
        <v>0</v>
      </c>
      <c r="AH522" s="7">
        <v>0</v>
      </c>
      <c r="AI522" s="7">
        <v>0</v>
      </c>
      <c r="AJ522" s="7">
        <v>0</v>
      </c>
      <c r="AL522">
        <f t="shared" si="8"/>
        <v>45651</v>
      </c>
    </row>
    <row r="523" spans="1:38" x14ac:dyDescent="0.25">
      <c r="A523" s="7">
        <v>4295</v>
      </c>
      <c r="B523" s="7">
        <v>7</v>
      </c>
      <c r="D523" s="7">
        <v>0</v>
      </c>
      <c r="E523" s="7">
        <v>0</v>
      </c>
      <c r="F523" s="7">
        <v>160</v>
      </c>
      <c r="G523" s="7">
        <v>160</v>
      </c>
      <c r="H523" s="7">
        <v>1098080</v>
      </c>
      <c r="I523" s="7">
        <v>0</v>
      </c>
      <c r="J523" s="7">
        <v>525895</v>
      </c>
      <c r="K523" s="7">
        <v>143100</v>
      </c>
      <c r="L523" s="7">
        <v>0</v>
      </c>
      <c r="M523" s="7">
        <v>5177</v>
      </c>
      <c r="N523" s="7">
        <v>0</v>
      </c>
      <c r="O523" s="7">
        <v>36253</v>
      </c>
      <c r="P523" s="7">
        <v>18377</v>
      </c>
      <c r="Q523" s="7">
        <v>2080</v>
      </c>
      <c r="R523" s="7">
        <v>0</v>
      </c>
      <c r="S523" s="7">
        <v>0</v>
      </c>
      <c r="T523" s="7">
        <v>0</v>
      </c>
      <c r="U523" s="7">
        <v>0</v>
      </c>
      <c r="V523" s="7">
        <v>0</v>
      </c>
      <c r="W523" s="7">
        <v>0</v>
      </c>
      <c r="X523" s="7">
        <v>0</v>
      </c>
      <c r="Y523" s="7">
        <v>0</v>
      </c>
      <c r="Z523" s="7">
        <v>0</v>
      </c>
      <c r="AA523" s="7">
        <v>0</v>
      </c>
      <c r="AB523" s="7">
        <v>1828962</v>
      </c>
      <c r="AC523" s="7">
        <v>0</v>
      </c>
      <c r="AD523" s="7">
        <v>0</v>
      </c>
      <c r="AE523" s="7">
        <v>0</v>
      </c>
      <c r="AF523" s="7">
        <v>0</v>
      </c>
      <c r="AG523" s="7">
        <v>0</v>
      </c>
      <c r="AH523" s="7">
        <v>0</v>
      </c>
      <c r="AI523" s="7">
        <v>0</v>
      </c>
      <c r="AJ523" s="7">
        <v>0</v>
      </c>
      <c r="AL523">
        <f t="shared" si="8"/>
        <v>730882</v>
      </c>
    </row>
    <row r="524" spans="1:38" x14ac:dyDescent="0.25">
      <c r="A524" s="7">
        <v>4297</v>
      </c>
      <c r="B524" s="7">
        <v>7</v>
      </c>
      <c r="D524" s="7">
        <v>0</v>
      </c>
      <c r="E524" s="7">
        <v>0</v>
      </c>
      <c r="F524" s="7">
        <v>45</v>
      </c>
      <c r="G524" s="7">
        <v>45</v>
      </c>
      <c r="H524" s="7">
        <v>308835</v>
      </c>
      <c r="I524" s="7">
        <v>0</v>
      </c>
      <c r="J524" s="7">
        <v>181</v>
      </c>
      <c r="K524" s="7">
        <v>0</v>
      </c>
      <c r="L524" s="7">
        <v>0</v>
      </c>
      <c r="M524" s="7">
        <v>1456</v>
      </c>
      <c r="N524" s="7">
        <v>3210</v>
      </c>
      <c r="O524" s="7">
        <v>10196</v>
      </c>
      <c r="P524" s="7">
        <v>5169</v>
      </c>
      <c r="Q524" s="7">
        <v>585</v>
      </c>
      <c r="R524" s="7">
        <v>0</v>
      </c>
      <c r="S524" s="7">
        <v>0</v>
      </c>
      <c r="T524" s="7">
        <v>0</v>
      </c>
      <c r="U524" s="7">
        <v>0</v>
      </c>
      <c r="V524" s="7">
        <v>0</v>
      </c>
      <c r="W524" s="7">
        <v>0</v>
      </c>
      <c r="X524" s="7">
        <v>0</v>
      </c>
      <c r="Y524" s="7">
        <v>0</v>
      </c>
      <c r="Z524" s="7">
        <v>0</v>
      </c>
      <c r="AA524" s="7">
        <v>0</v>
      </c>
      <c r="AB524" s="7">
        <v>329632</v>
      </c>
      <c r="AC524" s="7">
        <v>0</v>
      </c>
      <c r="AD524" s="7">
        <v>0</v>
      </c>
      <c r="AE524" s="7">
        <v>0</v>
      </c>
      <c r="AF524" s="7">
        <v>0</v>
      </c>
      <c r="AG524" s="7">
        <v>0</v>
      </c>
      <c r="AH524" s="7">
        <v>0</v>
      </c>
      <c r="AI524" s="7">
        <v>0</v>
      </c>
      <c r="AJ524" s="7">
        <v>0</v>
      </c>
      <c r="AL524">
        <f t="shared" si="8"/>
        <v>20797</v>
      </c>
    </row>
    <row r="525" spans="1:38" x14ac:dyDescent="0.25">
      <c r="A525" s="7">
        <v>4298</v>
      </c>
      <c r="B525" s="7">
        <v>7</v>
      </c>
      <c r="D525" s="7">
        <v>0</v>
      </c>
      <c r="E525" s="7">
        <v>0</v>
      </c>
      <c r="F525" s="7">
        <v>169</v>
      </c>
      <c r="G525" s="7">
        <v>169</v>
      </c>
      <c r="H525" s="7">
        <v>1159847</v>
      </c>
      <c r="I525" s="7">
        <v>0</v>
      </c>
      <c r="J525" s="7">
        <v>177166</v>
      </c>
      <c r="K525" s="7">
        <v>133560</v>
      </c>
      <c r="L525" s="7">
        <v>0</v>
      </c>
      <c r="M525" s="7">
        <v>5468</v>
      </c>
      <c r="N525" s="7">
        <v>61986</v>
      </c>
      <c r="O525" s="7">
        <v>38293</v>
      </c>
      <c r="P525" s="7">
        <v>19411</v>
      </c>
      <c r="Q525" s="7">
        <v>2197</v>
      </c>
      <c r="R525" s="7">
        <v>0</v>
      </c>
      <c r="S525" s="7">
        <v>0</v>
      </c>
      <c r="T525" s="7">
        <v>0</v>
      </c>
      <c r="U525" s="7">
        <v>-116035</v>
      </c>
      <c r="V525" s="7">
        <v>0</v>
      </c>
      <c r="W525" s="7">
        <v>0</v>
      </c>
      <c r="X525" s="7">
        <v>0</v>
      </c>
      <c r="Y525" s="7">
        <v>0</v>
      </c>
      <c r="Z525" s="7">
        <v>0</v>
      </c>
      <c r="AA525" s="7">
        <v>0</v>
      </c>
      <c r="AB525" s="7">
        <v>1481893</v>
      </c>
      <c r="AC525" s="7">
        <v>0</v>
      </c>
      <c r="AD525" s="7">
        <v>0</v>
      </c>
      <c r="AE525" s="7">
        <v>0</v>
      </c>
      <c r="AF525" s="7">
        <v>0</v>
      </c>
      <c r="AG525" s="7">
        <v>0</v>
      </c>
      <c r="AH525" s="7">
        <v>0</v>
      </c>
      <c r="AI525" s="7">
        <v>0</v>
      </c>
      <c r="AJ525" s="7">
        <v>0</v>
      </c>
      <c r="AL525">
        <f t="shared" si="8"/>
        <v>322046</v>
      </c>
    </row>
    <row r="526" spans="1:38" x14ac:dyDescent="0.25">
      <c r="A526" s="7">
        <v>4999</v>
      </c>
      <c r="B526" s="7">
        <v>7</v>
      </c>
      <c r="C526" t="s">
        <v>567</v>
      </c>
      <c r="D526" s="7">
        <v>0</v>
      </c>
      <c r="E526" s="7">
        <v>0</v>
      </c>
      <c r="F526" s="7">
        <v>-1561.3635404866218</v>
      </c>
      <c r="G526" s="7">
        <v>-1668.2378705221131</v>
      </c>
      <c r="H526" s="7">
        <v>-11449117</v>
      </c>
      <c r="I526" s="7">
        <v>0</v>
      </c>
      <c r="J526" s="7">
        <v>0</v>
      </c>
      <c r="K526" s="7">
        <v>-122259</v>
      </c>
      <c r="L526" s="7">
        <v>0</v>
      </c>
      <c r="M526" s="7">
        <v>-53973</v>
      </c>
      <c r="N526" s="7">
        <v>0</v>
      </c>
      <c r="O526" s="7">
        <v>-377997</v>
      </c>
      <c r="P526" s="7">
        <v>-191608</v>
      </c>
      <c r="Q526" s="7">
        <v>-21687</v>
      </c>
      <c r="R526" s="7">
        <v>0</v>
      </c>
      <c r="S526" s="7">
        <v>0</v>
      </c>
      <c r="T526" s="7">
        <v>0</v>
      </c>
      <c r="U526" s="7">
        <v>0</v>
      </c>
      <c r="V526" s="7">
        <v>0</v>
      </c>
      <c r="W526" s="7">
        <v>0</v>
      </c>
      <c r="X526" s="7">
        <v>0</v>
      </c>
      <c r="Y526" s="7">
        <v>0</v>
      </c>
      <c r="Z526" s="7">
        <v>-137270</v>
      </c>
      <c r="AA526" s="7">
        <v>0</v>
      </c>
      <c r="AB526" s="7">
        <v>-12353911</v>
      </c>
      <c r="AC526" s="7">
        <v>0</v>
      </c>
      <c r="AD526" s="7">
        <v>0</v>
      </c>
      <c r="AE526" s="7">
        <v>0</v>
      </c>
      <c r="AF526" s="7">
        <v>0</v>
      </c>
      <c r="AG526" s="7">
        <v>0</v>
      </c>
      <c r="AH526" s="7">
        <v>0</v>
      </c>
      <c r="AI526" s="7">
        <v>0</v>
      </c>
      <c r="AJ526" s="7">
        <v>0</v>
      </c>
      <c r="AL526">
        <f t="shared" si="8"/>
        <v>-904794</v>
      </c>
    </row>
    <row r="527" spans="1:38" x14ac:dyDescent="0.25">
      <c r="A527" s="7">
        <v>6000</v>
      </c>
      <c r="B527" s="7">
        <v>62</v>
      </c>
      <c r="C527" t="s">
        <v>2172</v>
      </c>
      <c r="D527" s="7">
        <v>0</v>
      </c>
      <c r="E527" s="7">
        <v>0</v>
      </c>
      <c r="F527" s="7">
        <v>0</v>
      </c>
      <c r="G527" s="7">
        <v>0</v>
      </c>
      <c r="H527" s="7">
        <v>0</v>
      </c>
      <c r="I527" s="7">
        <v>0</v>
      </c>
      <c r="J527" s="7">
        <v>8880039</v>
      </c>
      <c r="K527" s="7">
        <v>0</v>
      </c>
      <c r="L527" s="7">
        <v>0</v>
      </c>
      <c r="M527" s="7">
        <v>0</v>
      </c>
      <c r="N527" s="7">
        <v>0</v>
      </c>
      <c r="O527" s="7">
        <v>0</v>
      </c>
      <c r="P527" s="7">
        <v>0</v>
      </c>
      <c r="Q527" s="7">
        <v>0</v>
      </c>
      <c r="R527" s="7">
        <v>0</v>
      </c>
      <c r="S527" s="7">
        <v>0</v>
      </c>
      <c r="T527" s="7">
        <v>0</v>
      </c>
      <c r="U527" s="7">
        <v>0</v>
      </c>
      <c r="V527" s="7">
        <v>0</v>
      </c>
      <c r="W527" s="7">
        <v>0</v>
      </c>
      <c r="X527" s="7">
        <v>0</v>
      </c>
      <c r="Y527" s="7">
        <v>0</v>
      </c>
      <c r="Z527" s="7">
        <v>2400199</v>
      </c>
      <c r="AA527" s="7">
        <v>0</v>
      </c>
      <c r="AB527" s="7">
        <v>11280238</v>
      </c>
      <c r="AC527" s="7">
        <v>0</v>
      </c>
      <c r="AD527" s="7">
        <v>0</v>
      </c>
      <c r="AE527" s="7">
        <v>0</v>
      </c>
      <c r="AF527" s="7">
        <v>0</v>
      </c>
      <c r="AG527" s="7">
        <v>0</v>
      </c>
      <c r="AH527" s="7">
        <v>0</v>
      </c>
      <c r="AI527" s="7">
        <v>0</v>
      </c>
      <c r="AJ527" s="7">
        <v>0</v>
      </c>
      <c r="AL527">
        <f t="shared" si="8"/>
        <v>11280238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5A4C7-274F-43D0-8AEC-6E67096C77B9}">
  <sheetPr>
    <tabColor theme="4" tint="0.499984740745262"/>
  </sheetPr>
  <dimension ref="A1:AL527"/>
  <sheetViews>
    <sheetView workbookViewId="0"/>
  </sheetViews>
  <sheetFormatPr defaultRowHeight="15" x14ac:dyDescent="0.25"/>
  <cols>
    <col min="1" max="2" width="5" bestFit="1" customWidth="1"/>
    <col min="3" max="3" width="39.140625" bestFit="1" customWidth="1"/>
    <col min="4" max="4" width="7.85546875" bestFit="1" customWidth="1"/>
    <col min="5" max="5" width="9.5703125" bestFit="1" customWidth="1"/>
    <col min="6" max="6" width="9" bestFit="1" customWidth="1"/>
    <col min="7" max="7" width="10.85546875" style="23" bestFit="1" customWidth="1"/>
    <col min="8" max="8" width="10" bestFit="1" customWidth="1"/>
    <col min="9" max="9" width="10.42578125" bestFit="1" customWidth="1"/>
    <col min="10" max="11" width="10.140625" bestFit="1" customWidth="1"/>
    <col min="12" max="12" width="10.5703125" bestFit="1" customWidth="1"/>
    <col min="13" max="13" width="10.140625" bestFit="1" customWidth="1"/>
    <col min="14" max="14" width="10" bestFit="1" customWidth="1"/>
    <col min="15" max="15" width="10.5703125" bestFit="1" customWidth="1"/>
    <col min="16" max="17" width="9.42578125" bestFit="1" customWidth="1"/>
    <col min="18" max="18" width="9.5703125" bestFit="1" customWidth="1"/>
    <col min="19" max="19" width="10.42578125" bestFit="1" customWidth="1"/>
    <col min="20" max="20" width="10.140625" bestFit="1" customWidth="1"/>
    <col min="21" max="21" width="10.5703125" bestFit="1" customWidth="1"/>
    <col min="22" max="22" width="10.42578125" bestFit="1" customWidth="1"/>
    <col min="23" max="23" width="10.140625" bestFit="1" customWidth="1"/>
    <col min="24" max="24" width="9.5703125" bestFit="1" customWidth="1"/>
    <col min="25" max="27" width="10.42578125" bestFit="1" customWidth="1"/>
    <col min="28" max="28" width="10.5703125" bestFit="1" customWidth="1"/>
    <col min="29" max="30" width="10" bestFit="1" customWidth="1"/>
    <col min="31" max="31" width="9.140625" bestFit="1" customWidth="1"/>
    <col min="32" max="32" width="9.42578125" bestFit="1" customWidth="1"/>
    <col min="33" max="33" width="10.140625" bestFit="1" customWidth="1"/>
    <col min="34" max="34" width="9.42578125" bestFit="1" customWidth="1"/>
    <col min="35" max="35" width="10.140625" bestFit="1" customWidth="1"/>
    <col min="36" max="36" width="10.42578125" bestFit="1" customWidth="1"/>
    <col min="38" max="38" width="16.140625" bestFit="1" customWidth="1"/>
  </cols>
  <sheetData>
    <row r="1" spans="1:38" x14ac:dyDescent="0.25">
      <c r="A1" t="s">
        <v>1394</v>
      </c>
      <c r="B1" t="s">
        <v>1395</v>
      </c>
      <c r="C1" t="s">
        <v>1396</v>
      </c>
      <c r="D1" t="s">
        <v>2242</v>
      </c>
      <c r="E1" t="s">
        <v>2243</v>
      </c>
      <c r="F1" t="s">
        <v>2244</v>
      </c>
      <c r="G1" s="23" t="s">
        <v>2245</v>
      </c>
      <c r="H1" t="s">
        <v>2246</v>
      </c>
      <c r="I1" t="s">
        <v>2247</v>
      </c>
      <c r="J1" t="s">
        <v>2248</v>
      </c>
      <c r="K1" t="s">
        <v>2249</v>
      </c>
      <c r="L1" t="s">
        <v>2250</v>
      </c>
      <c r="M1" t="s">
        <v>2251</v>
      </c>
      <c r="N1" t="s">
        <v>2252</v>
      </c>
      <c r="O1" t="s">
        <v>2253</v>
      </c>
      <c r="P1" t="s">
        <v>2254</v>
      </c>
      <c r="Q1" t="s">
        <v>2255</v>
      </c>
      <c r="R1" t="s">
        <v>2256</v>
      </c>
      <c r="S1" t="s">
        <v>2257</v>
      </c>
      <c r="T1" t="s">
        <v>2258</v>
      </c>
      <c r="U1" t="s">
        <v>2259</v>
      </c>
      <c r="V1" t="s">
        <v>2260</v>
      </c>
      <c r="W1" t="s">
        <v>2261</v>
      </c>
      <c r="X1" t="s">
        <v>2262</v>
      </c>
      <c r="Y1" t="s">
        <v>2263</v>
      </c>
      <c r="Z1" t="s">
        <v>2264</v>
      </c>
      <c r="AA1" t="s">
        <v>2153</v>
      </c>
      <c r="AB1" t="s">
        <v>2265</v>
      </c>
      <c r="AC1" t="s">
        <v>2266</v>
      </c>
      <c r="AD1" t="s">
        <v>2267</v>
      </c>
      <c r="AE1" t="s">
        <v>2268</v>
      </c>
      <c r="AF1" t="s">
        <v>2269</v>
      </c>
      <c r="AG1" t="s">
        <v>2270</v>
      </c>
      <c r="AH1" t="s">
        <v>2271</v>
      </c>
      <c r="AI1" t="s">
        <v>2154</v>
      </c>
      <c r="AJ1" t="s">
        <v>2272</v>
      </c>
      <c r="AL1" s="77">
        <f>SUM(AL2:AL527)</f>
        <v>3066137558.3971462</v>
      </c>
    </row>
    <row r="2" spans="1:38" x14ac:dyDescent="0.25">
      <c r="A2" s="7">
        <v>1</v>
      </c>
      <c r="B2" s="7">
        <v>1</v>
      </c>
      <c r="C2" t="s">
        <v>55</v>
      </c>
      <c r="D2" s="7">
        <v>929</v>
      </c>
      <c r="E2" s="7">
        <v>1031</v>
      </c>
      <c r="F2" s="7">
        <v>948</v>
      </c>
      <c r="G2" s="87">
        <v>1051.2</v>
      </c>
      <c r="H2" s="7">
        <v>7653787</v>
      </c>
      <c r="I2" s="7">
        <v>79825</v>
      </c>
      <c r="J2" s="7">
        <v>1008426</v>
      </c>
      <c r="K2" s="7">
        <v>14089</v>
      </c>
      <c r="L2" s="7">
        <v>0</v>
      </c>
      <c r="M2" s="7">
        <v>92989</v>
      </c>
      <c r="N2" s="7">
        <v>468706</v>
      </c>
      <c r="O2" s="7">
        <v>249657</v>
      </c>
      <c r="P2" s="7">
        <v>173915</v>
      </c>
      <c r="Q2" s="7">
        <v>13666</v>
      </c>
      <c r="R2" s="7">
        <v>45780</v>
      </c>
      <c r="S2" s="7">
        <v>0</v>
      </c>
      <c r="T2" s="7">
        <v>0</v>
      </c>
      <c r="U2" s="7">
        <v>0</v>
      </c>
      <c r="V2" s="7">
        <v>0</v>
      </c>
      <c r="W2" s="7">
        <v>0</v>
      </c>
      <c r="X2" s="7">
        <v>0</v>
      </c>
      <c r="Y2" s="7">
        <v>53422</v>
      </c>
      <c r="Z2" s="7">
        <v>73704.396361949999</v>
      </c>
      <c r="AA2" s="7">
        <v>761069</v>
      </c>
      <c r="AB2" s="7">
        <v>10689035.396361951</v>
      </c>
      <c r="AC2" s="7">
        <v>0</v>
      </c>
      <c r="AD2" s="7">
        <v>249657</v>
      </c>
      <c r="AE2" s="7">
        <v>173915</v>
      </c>
      <c r="AF2" s="7">
        <v>45780</v>
      </c>
      <c r="AG2" s="7">
        <v>0</v>
      </c>
      <c r="AH2" s="7">
        <v>0</v>
      </c>
      <c r="AI2" s="7">
        <v>761069</v>
      </c>
      <c r="AJ2" s="7">
        <v>1230421</v>
      </c>
      <c r="AL2">
        <f>AB2-H2</f>
        <v>3035248.3963619508</v>
      </c>
    </row>
    <row r="3" spans="1:38" x14ac:dyDescent="0.25">
      <c r="A3" s="7">
        <v>1</v>
      </c>
      <c r="B3" s="7">
        <v>3</v>
      </c>
      <c r="C3" t="s">
        <v>594</v>
      </c>
      <c r="D3" s="7">
        <v>47545</v>
      </c>
      <c r="E3" s="7">
        <v>51921.2</v>
      </c>
      <c r="F3" s="7">
        <v>26105.200000000001</v>
      </c>
      <c r="G3" s="87">
        <v>28311.8</v>
      </c>
      <c r="H3" s="7">
        <v>206138216</v>
      </c>
      <c r="I3" s="7">
        <v>5857942</v>
      </c>
      <c r="J3" s="7">
        <v>47059279</v>
      </c>
      <c r="K3" s="7">
        <v>3529800</v>
      </c>
      <c r="L3" s="7">
        <v>0</v>
      </c>
      <c r="M3" s="7">
        <v>0</v>
      </c>
      <c r="N3" s="7">
        <v>0</v>
      </c>
      <c r="O3" s="7">
        <v>6594225</v>
      </c>
      <c r="P3" s="7">
        <v>1415590</v>
      </c>
      <c r="Q3" s="7">
        <v>368053</v>
      </c>
      <c r="R3" s="7">
        <v>5297704</v>
      </c>
      <c r="S3" s="7">
        <v>0</v>
      </c>
      <c r="T3" s="7">
        <v>0</v>
      </c>
      <c r="U3" s="7">
        <v>171232</v>
      </c>
      <c r="V3" s="7">
        <v>-34949</v>
      </c>
      <c r="W3" s="7">
        <v>64627912</v>
      </c>
      <c r="X3" s="7">
        <v>0</v>
      </c>
      <c r="Y3" s="7">
        <v>2198450</v>
      </c>
      <c r="Z3" s="7">
        <v>5254870.3969010804</v>
      </c>
      <c r="AA3" s="7">
        <v>20497743</v>
      </c>
      <c r="AB3" s="7">
        <v>368976067.39690107</v>
      </c>
      <c r="AC3" s="7">
        <v>0</v>
      </c>
      <c r="AD3" s="7">
        <v>6594225</v>
      </c>
      <c r="AE3" s="7">
        <v>1415590</v>
      </c>
      <c r="AF3" s="7">
        <v>5297704</v>
      </c>
      <c r="AG3" s="7">
        <v>64616024.210000001</v>
      </c>
      <c r="AH3" s="7">
        <v>0</v>
      </c>
      <c r="AI3" s="7">
        <v>20497743</v>
      </c>
      <c r="AJ3" s="7">
        <v>98421286.210000008</v>
      </c>
      <c r="AL3">
        <f t="shared" ref="AL3:AL66" si="0">AB3-H3</f>
        <v>162837851.39690107</v>
      </c>
    </row>
    <row r="4" spans="1:38" x14ac:dyDescent="0.25">
      <c r="A4" s="7">
        <v>2</v>
      </c>
      <c r="B4" s="7">
        <v>1</v>
      </c>
      <c r="C4" t="s">
        <v>57</v>
      </c>
      <c r="D4" s="7">
        <v>179</v>
      </c>
      <c r="E4" s="7">
        <v>197.20000000000002</v>
      </c>
      <c r="F4" s="7">
        <v>220</v>
      </c>
      <c r="G4" s="87">
        <v>242.8</v>
      </c>
      <c r="H4" s="7">
        <v>1767827</v>
      </c>
      <c r="I4" s="7">
        <v>0</v>
      </c>
      <c r="J4" s="7">
        <v>555698</v>
      </c>
      <c r="K4" s="7">
        <v>0</v>
      </c>
      <c r="L4" s="7">
        <v>98677</v>
      </c>
      <c r="M4" s="7">
        <v>381124</v>
      </c>
      <c r="N4" s="7">
        <v>134738</v>
      </c>
      <c r="O4" s="7">
        <v>54353</v>
      </c>
      <c r="P4" s="7">
        <v>40081.25</v>
      </c>
      <c r="Q4" s="7">
        <v>3156</v>
      </c>
      <c r="R4" s="7">
        <v>12456</v>
      </c>
      <c r="S4" s="7">
        <v>0</v>
      </c>
      <c r="T4" s="7">
        <v>0</v>
      </c>
      <c r="U4" s="7">
        <v>0</v>
      </c>
      <c r="V4" s="7">
        <v>0</v>
      </c>
      <c r="W4" s="7">
        <v>0</v>
      </c>
      <c r="X4" s="7">
        <v>0</v>
      </c>
      <c r="Y4" s="7">
        <v>0</v>
      </c>
      <c r="Z4" s="7">
        <v>23814.962732219999</v>
      </c>
      <c r="AA4" s="7">
        <v>175787</v>
      </c>
      <c r="AB4" s="7">
        <v>3247712.2127322201</v>
      </c>
      <c r="AC4" s="7">
        <v>0</v>
      </c>
      <c r="AD4" s="7">
        <v>26114</v>
      </c>
      <c r="AE4" s="7">
        <v>40081.25</v>
      </c>
      <c r="AF4" s="7">
        <v>12456</v>
      </c>
      <c r="AG4" s="7">
        <v>0</v>
      </c>
      <c r="AH4" s="7">
        <v>0</v>
      </c>
      <c r="AI4" s="7">
        <v>175787</v>
      </c>
      <c r="AJ4" s="7">
        <v>254438.25</v>
      </c>
      <c r="AL4">
        <f t="shared" si="0"/>
        <v>1479885.2127322201</v>
      </c>
    </row>
    <row r="5" spans="1:38" x14ac:dyDescent="0.25">
      <c r="A5" s="7">
        <v>4</v>
      </c>
      <c r="B5" s="7">
        <v>1</v>
      </c>
      <c r="C5" t="s">
        <v>58</v>
      </c>
      <c r="D5" s="7">
        <v>438</v>
      </c>
      <c r="E5" s="7">
        <v>485.43999999999994</v>
      </c>
      <c r="F5" s="7">
        <v>444.44</v>
      </c>
      <c r="G5" s="87">
        <v>485.43999999999994</v>
      </c>
      <c r="H5" s="7">
        <v>3534489</v>
      </c>
      <c r="I5" s="7">
        <v>0</v>
      </c>
      <c r="J5" s="7">
        <v>729199</v>
      </c>
      <c r="K5" s="7">
        <v>0</v>
      </c>
      <c r="L5" s="7">
        <v>130543</v>
      </c>
      <c r="M5" s="7">
        <v>671917</v>
      </c>
      <c r="N5" s="7">
        <v>296606</v>
      </c>
      <c r="O5" s="7">
        <v>110994</v>
      </c>
      <c r="P5" s="7">
        <v>81310.75</v>
      </c>
      <c r="Q5" s="7">
        <v>6311</v>
      </c>
      <c r="R5" s="7">
        <v>0</v>
      </c>
      <c r="S5" s="7">
        <v>0</v>
      </c>
      <c r="T5" s="7">
        <v>0</v>
      </c>
      <c r="U5" s="7">
        <v>0</v>
      </c>
      <c r="V5" s="7">
        <v>0</v>
      </c>
      <c r="W5" s="7">
        <v>0</v>
      </c>
      <c r="X5" s="7">
        <v>0</v>
      </c>
      <c r="Y5" s="7">
        <v>0</v>
      </c>
      <c r="Z5" s="7">
        <v>38590.918457370004</v>
      </c>
      <c r="AA5" s="7">
        <v>145632</v>
      </c>
      <c r="AB5" s="7">
        <v>5745592.6684573703</v>
      </c>
      <c r="AC5" s="7">
        <v>0</v>
      </c>
      <c r="AD5" s="7">
        <v>110994</v>
      </c>
      <c r="AE5" s="7">
        <v>81310.75</v>
      </c>
      <c r="AF5" s="7">
        <v>0</v>
      </c>
      <c r="AG5" s="7">
        <v>0</v>
      </c>
      <c r="AH5" s="7">
        <v>0</v>
      </c>
      <c r="AI5" s="7">
        <v>145632</v>
      </c>
      <c r="AJ5" s="7">
        <v>337936.75</v>
      </c>
      <c r="AL5">
        <f t="shared" si="0"/>
        <v>2211103.6684573703</v>
      </c>
    </row>
    <row r="6" spans="1:38" x14ac:dyDescent="0.25">
      <c r="A6" s="7">
        <v>6</v>
      </c>
      <c r="B6" s="7">
        <v>3</v>
      </c>
      <c r="C6" t="s">
        <v>595</v>
      </c>
      <c r="D6" s="7">
        <v>2656</v>
      </c>
      <c r="E6" s="7">
        <v>2957.58</v>
      </c>
      <c r="F6" s="7">
        <v>2771.38</v>
      </c>
      <c r="G6" s="87">
        <v>3024.7800000000007</v>
      </c>
      <c r="H6" s="7">
        <v>22023423</v>
      </c>
      <c r="I6" s="7">
        <v>288599</v>
      </c>
      <c r="J6" s="7">
        <v>4369309</v>
      </c>
      <c r="K6" s="7">
        <v>148899</v>
      </c>
      <c r="L6" s="7">
        <v>0</v>
      </c>
      <c r="M6" s="7">
        <v>0</v>
      </c>
      <c r="N6" s="7">
        <v>0</v>
      </c>
      <c r="O6" s="7">
        <v>703269</v>
      </c>
      <c r="P6" s="7">
        <v>232521.5</v>
      </c>
      <c r="Q6" s="7">
        <v>39322</v>
      </c>
      <c r="R6" s="7">
        <v>88293</v>
      </c>
      <c r="S6" s="7">
        <v>0</v>
      </c>
      <c r="T6" s="7">
        <v>0</v>
      </c>
      <c r="U6" s="7">
        <v>0</v>
      </c>
      <c r="V6" s="7">
        <v>0</v>
      </c>
      <c r="W6" s="7">
        <v>5990305</v>
      </c>
      <c r="X6" s="7">
        <v>0</v>
      </c>
      <c r="Y6" s="7">
        <v>187996</v>
      </c>
      <c r="Z6" s="7">
        <v>241373.73793839</v>
      </c>
      <c r="AA6" s="7">
        <v>2189941</v>
      </c>
      <c r="AB6" s="7">
        <v>36503251.237938389</v>
      </c>
      <c r="AC6" s="7">
        <v>0</v>
      </c>
      <c r="AD6" s="7">
        <v>266089</v>
      </c>
      <c r="AE6" s="7">
        <v>232521.5</v>
      </c>
      <c r="AF6" s="7">
        <v>88293</v>
      </c>
      <c r="AG6" s="7">
        <v>5990271.7800000003</v>
      </c>
      <c r="AH6" s="7">
        <v>0</v>
      </c>
      <c r="AI6" s="7">
        <v>2065764</v>
      </c>
      <c r="AJ6" s="7">
        <v>8642939.2800000012</v>
      </c>
      <c r="AL6">
        <f t="shared" si="0"/>
        <v>14479828.237938389</v>
      </c>
    </row>
    <row r="7" spans="1:38" x14ac:dyDescent="0.25">
      <c r="A7" s="7">
        <v>11</v>
      </c>
      <c r="B7" s="7">
        <v>1</v>
      </c>
      <c r="C7" t="s">
        <v>596</v>
      </c>
      <c r="D7" s="7">
        <v>42067</v>
      </c>
      <c r="E7" s="7">
        <v>46162.52</v>
      </c>
      <c r="F7" s="7">
        <v>38387.919999999998</v>
      </c>
      <c r="G7" s="87">
        <v>42204.72</v>
      </c>
      <c r="H7" s="7">
        <v>307292566</v>
      </c>
      <c r="I7" s="7">
        <v>1511562</v>
      </c>
      <c r="J7" s="7">
        <v>34647584</v>
      </c>
      <c r="K7" s="7">
        <v>1364978</v>
      </c>
      <c r="L7" s="7">
        <v>0</v>
      </c>
      <c r="M7" s="7">
        <v>0</v>
      </c>
      <c r="N7" s="7">
        <v>236575.34612612173</v>
      </c>
      <c r="O7" s="7">
        <v>9634356</v>
      </c>
      <c r="P7" s="7">
        <v>4882442.25</v>
      </c>
      <c r="Q7" s="7">
        <v>548661</v>
      </c>
      <c r="R7" s="7">
        <v>1310035</v>
      </c>
      <c r="S7" s="7">
        <v>0</v>
      </c>
      <c r="T7" s="7">
        <v>0</v>
      </c>
      <c r="U7" s="7">
        <v>0</v>
      </c>
      <c r="V7" s="7">
        <v>-8737</v>
      </c>
      <c r="W7" s="7">
        <v>47259775</v>
      </c>
      <c r="X7" s="7">
        <v>0</v>
      </c>
      <c r="Y7" s="7">
        <v>0</v>
      </c>
      <c r="Z7" s="7">
        <v>3592757.3142762301</v>
      </c>
      <c r="AA7" s="7">
        <v>30556217</v>
      </c>
      <c r="AB7" s="7">
        <v>442715215.7442618</v>
      </c>
      <c r="AC7" s="7">
        <v>0</v>
      </c>
      <c r="AD7" s="7">
        <v>4166020</v>
      </c>
      <c r="AE7" s="7">
        <v>4882442.25</v>
      </c>
      <c r="AF7" s="7">
        <v>1310035</v>
      </c>
      <c r="AG7" s="7">
        <v>47247407.359999999</v>
      </c>
      <c r="AH7" s="7">
        <v>0</v>
      </c>
      <c r="AI7" s="7">
        <v>28319217</v>
      </c>
      <c r="AJ7" s="7">
        <v>85925121.609999999</v>
      </c>
      <c r="AL7">
        <f t="shared" si="0"/>
        <v>135422649.7442618</v>
      </c>
    </row>
    <row r="8" spans="1:38" x14ac:dyDescent="0.25">
      <c r="A8" s="7">
        <v>12</v>
      </c>
      <c r="B8" s="7">
        <v>1</v>
      </c>
      <c r="C8" t="s">
        <v>61</v>
      </c>
      <c r="D8" s="7">
        <v>5549</v>
      </c>
      <c r="E8" s="7">
        <v>6053.4</v>
      </c>
      <c r="F8" s="7">
        <v>6481</v>
      </c>
      <c r="G8" s="87">
        <v>7087.4000000000005</v>
      </c>
      <c r="H8" s="7">
        <v>51603359</v>
      </c>
      <c r="I8" s="7">
        <v>147370</v>
      </c>
      <c r="J8" s="7">
        <v>2146769</v>
      </c>
      <c r="K8" s="7">
        <v>179774</v>
      </c>
      <c r="L8" s="7">
        <v>0</v>
      </c>
      <c r="M8" s="7">
        <v>0</v>
      </c>
      <c r="N8" s="7">
        <v>0</v>
      </c>
      <c r="O8" s="7">
        <v>1611161</v>
      </c>
      <c r="P8" s="7">
        <v>886176.25</v>
      </c>
      <c r="Q8" s="7">
        <v>92136</v>
      </c>
      <c r="R8" s="7">
        <v>0</v>
      </c>
      <c r="S8" s="7">
        <v>0</v>
      </c>
      <c r="T8" s="7">
        <v>0</v>
      </c>
      <c r="U8" s="7">
        <v>0</v>
      </c>
      <c r="V8" s="7">
        <v>-8737</v>
      </c>
      <c r="W8" s="7">
        <v>6689868</v>
      </c>
      <c r="X8" s="7">
        <v>0</v>
      </c>
      <c r="Y8" s="7">
        <v>0</v>
      </c>
      <c r="Z8" s="7">
        <v>449921.76216888003</v>
      </c>
      <c r="AA8" s="7">
        <v>5131278</v>
      </c>
      <c r="AB8" s="7">
        <v>68929076.012168884</v>
      </c>
      <c r="AC8" s="7">
        <v>0</v>
      </c>
      <c r="AD8" s="7">
        <v>589641</v>
      </c>
      <c r="AE8" s="7">
        <v>886176.25</v>
      </c>
      <c r="AF8" s="7">
        <v>0</v>
      </c>
      <c r="AG8" s="7">
        <v>6689868</v>
      </c>
      <c r="AH8" s="7">
        <v>0</v>
      </c>
      <c r="AI8" s="7">
        <v>4985174</v>
      </c>
      <c r="AJ8" s="7">
        <v>13150859.25</v>
      </c>
      <c r="AL8">
        <f t="shared" si="0"/>
        <v>17325717.012168884</v>
      </c>
    </row>
    <row r="9" spans="1:38" x14ac:dyDescent="0.25">
      <c r="A9" s="7">
        <v>13</v>
      </c>
      <c r="B9" s="7">
        <v>1</v>
      </c>
      <c r="C9" t="s">
        <v>62</v>
      </c>
      <c r="D9" s="7">
        <v>3572</v>
      </c>
      <c r="E9" s="7">
        <v>3996.2999999999993</v>
      </c>
      <c r="F9" s="7">
        <v>3242.1</v>
      </c>
      <c r="G9" s="87">
        <v>3561.1</v>
      </c>
      <c r="H9" s="7">
        <v>25928369</v>
      </c>
      <c r="I9" s="7">
        <v>1062289</v>
      </c>
      <c r="J9" s="7">
        <v>8856935</v>
      </c>
      <c r="K9" s="7">
        <v>834750</v>
      </c>
      <c r="L9" s="7">
        <v>0</v>
      </c>
      <c r="M9" s="7">
        <v>0</v>
      </c>
      <c r="N9" s="7">
        <v>12271.205885380192</v>
      </c>
      <c r="O9" s="7">
        <v>843926</v>
      </c>
      <c r="P9" s="7">
        <v>547460</v>
      </c>
      <c r="Q9" s="7">
        <v>46294</v>
      </c>
      <c r="R9" s="7">
        <v>0</v>
      </c>
      <c r="S9" s="7">
        <v>0</v>
      </c>
      <c r="T9" s="7">
        <v>0</v>
      </c>
      <c r="U9" s="7">
        <v>0</v>
      </c>
      <c r="V9" s="7">
        <v>0</v>
      </c>
      <c r="W9" s="7">
        <v>1100131</v>
      </c>
      <c r="X9" s="7">
        <v>0</v>
      </c>
      <c r="Y9" s="7">
        <v>0</v>
      </c>
      <c r="Z9" s="7">
        <v>263674.56712647004</v>
      </c>
      <c r="AA9" s="7">
        <v>2578236</v>
      </c>
      <c r="AB9" s="7">
        <v>42068445.594186865</v>
      </c>
      <c r="AC9" s="7">
        <v>0</v>
      </c>
      <c r="AD9" s="7">
        <v>409520</v>
      </c>
      <c r="AE9" s="7">
        <v>547460</v>
      </c>
      <c r="AF9" s="7">
        <v>0</v>
      </c>
      <c r="AG9" s="7">
        <v>1100131</v>
      </c>
      <c r="AH9" s="7">
        <v>0</v>
      </c>
      <c r="AI9" s="7">
        <v>2452136</v>
      </c>
      <c r="AJ9" s="7">
        <v>4509247</v>
      </c>
      <c r="AL9">
        <f t="shared" si="0"/>
        <v>16140076.594186865</v>
      </c>
    </row>
    <row r="10" spans="1:38" x14ac:dyDescent="0.25">
      <c r="A10" s="7">
        <v>14</v>
      </c>
      <c r="B10" s="7">
        <v>1</v>
      </c>
      <c r="C10" t="s">
        <v>63</v>
      </c>
      <c r="D10" s="7">
        <v>2283</v>
      </c>
      <c r="E10" s="7">
        <v>2511.4000000000005</v>
      </c>
      <c r="F10" s="7">
        <v>2588.8000000000002</v>
      </c>
      <c r="G10" s="87">
        <v>2832.6</v>
      </c>
      <c r="H10" s="7">
        <v>20624161</v>
      </c>
      <c r="I10" s="7">
        <v>171931</v>
      </c>
      <c r="J10" s="7">
        <v>6287222</v>
      </c>
      <c r="K10" s="7">
        <v>319590</v>
      </c>
      <c r="L10" s="7">
        <v>0</v>
      </c>
      <c r="M10" s="7">
        <v>0</v>
      </c>
      <c r="N10" s="7">
        <v>0</v>
      </c>
      <c r="O10" s="7">
        <v>677521</v>
      </c>
      <c r="P10" s="7">
        <v>399208.75</v>
      </c>
      <c r="Q10" s="7">
        <v>36824</v>
      </c>
      <c r="R10" s="7">
        <v>0</v>
      </c>
      <c r="S10" s="7">
        <v>0</v>
      </c>
      <c r="T10" s="7">
        <v>0</v>
      </c>
      <c r="U10" s="7">
        <v>0</v>
      </c>
      <c r="V10" s="7">
        <v>0</v>
      </c>
      <c r="W10" s="7">
        <v>1677296</v>
      </c>
      <c r="X10" s="7">
        <v>0</v>
      </c>
      <c r="Y10" s="7">
        <v>159042</v>
      </c>
      <c r="Z10" s="7">
        <v>257722.28796228001</v>
      </c>
      <c r="AA10" s="7">
        <v>2050802</v>
      </c>
      <c r="AB10" s="7">
        <v>32661320.03796228</v>
      </c>
      <c r="AC10" s="7">
        <v>0</v>
      </c>
      <c r="AD10" s="7">
        <v>275315</v>
      </c>
      <c r="AE10" s="7">
        <v>399208.75</v>
      </c>
      <c r="AF10" s="7">
        <v>0</v>
      </c>
      <c r="AG10" s="7">
        <v>1677296</v>
      </c>
      <c r="AH10" s="7">
        <v>0</v>
      </c>
      <c r="AI10" s="7">
        <v>1992157</v>
      </c>
      <c r="AJ10" s="7">
        <v>4343976.75</v>
      </c>
      <c r="AL10">
        <f t="shared" si="0"/>
        <v>12037159.03796228</v>
      </c>
    </row>
    <row r="11" spans="1:38" x14ac:dyDescent="0.25">
      <c r="A11" s="7">
        <v>15</v>
      </c>
      <c r="B11" s="7">
        <v>1</v>
      </c>
      <c r="C11" t="s">
        <v>64</v>
      </c>
      <c r="D11" s="7">
        <v>4765</v>
      </c>
      <c r="E11" s="7">
        <v>5216.4000000000005</v>
      </c>
      <c r="F11" s="7">
        <v>3722</v>
      </c>
      <c r="G11" s="87">
        <v>4093.7999999999997</v>
      </c>
      <c r="H11" s="7">
        <v>29806958</v>
      </c>
      <c r="I11" s="7">
        <v>0</v>
      </c>
      <c r="J11" s="7">
        <v>1965156</v>
      </c>
      <c r="K11" s="7">
        <v>44392</v>
      </c>
      <c r="L11" s="7">
        <v>0</v>
      </c>
      <c r="M11" s="7">
        <v>0</v>
      </c>
      <c r="N11" s="7">
        <v>506849.34081875964</v>
      </c>
      <c r="O11" s="7">
        <v>943563</v>
      </c>
      <c r="P11" s="7">
        <v>684482.5</v>
      </c>
      <c r="Q11" s="7">
        <v>53219</v>
      </c>
      <c r="R11" s="7">
        <v>44868</v>
      </c>
      <c r="S11" s="7">
        <v>0</v>
      </c>
      <c r="T11" s="7">
        <v>0</v>
      </c>
      <c r="U11" s="7">
        <v>0</v>
      </c>
      <c r="V11" s="7">
        <v>0</v>
      </c>
      <c r="W11" s="7">
        <v>0</v>
      </c>
      <c r="X11" s="7">
        <v>0</v>
      </c>
      <c r="Y11" s="7">
        <v>0</v>
      </c>
      <c r="Z11" s="7">
        <v>262858.06525389</v>
      </c>
      <c r="AA11" s="7">
        <v>2963911</v>
      </c>
      <c r="AB11" s="7">
        <v>37212216.582479648</v>
      </c>
      <c r="AC11" s="7">
        <v>0</v>
      </c>
      <c r="AD11" s="7">
        <v>589386</v>
      </c>
      <c r="AE11" s="7">
        <v>684482.5</v>
      </c>
      <c r="AF11" s="7">
        <v>44868</v>
      </c>
      <c r="AG11" s="7">
        <v>0</v>
      </c>
      <c r="AH11" s="7">
        <v>0</v>
      </c>
      <c r="AI11" s="7">
        <v>2963911</v>
      </c>
      <c r="AJ11" s="7">
        <v>4282647.5</v>
      </c>
      <c r="AL11">
        <f t="shared" si="0"/>
        <v>7405258.5824796483</v>
      </c>
    </row>
    <row r="12" spans="1:38" x14ac:dyDescent="0.25">
      <c r="A12" s="7">
        <v>16</v>
      </c>
      <c r="B12" s="7">
        <v>1</v>
      </c>
      <c r="C12" t="s">
        <v>65</v>
      </c>
      <c r="D12" s="7">
        <v>5511</v>
      </c>
      <c r="E12" s="7">
        <v>6038.8</v>
      </c>
      <c r="F12" s="7">
        <v>6135</v>
      </c>
      <c r="G12" s="87">
        <v>6694.8</v>
      </c>
      <c r="H12" s="7">
        <v>48744839</v>
      </c>
      <c r="I12" s="7">
        <v>0</v>
      </c>
      <c r="J12" s="7">
        <v>5917940</v>
      </c>
      <c r="K12" s="7">
        <v>496251</v>
      </c>
      <c r="L12" s="7">
        <v>0</v>
      </c>
      <c r="M12" s="7">
        <v>0</v>
      </c>
      <c r="N12" s="7">
        <v>254889.77624306455</v>
      </c>
      <c r="O12" s="7">
        <v>1498121</v>
      </c>
      <c r="P12" s="7">
        <v>1049600</v>
      </c>
      <c r="Q12" s="7">
        <v>87032</v>
      </c>
      <c r="R12" s="7">
        <v>318472</v>
      </c>
      <c r="S12" s="7">
        <v>0</v>
      </c>
      <c r="T12" s="7">
        <v>0</v>
      </c>
      <c r="U12" s="7">
        <v>0</v>
      </c>
      <c r="V12" s="7">
        <v>0</v>
      </c>
      <c r="W12" s="7">
        <v>1298657</v>
      </c>
      <c r="X12" s="7">
        <v>0</v>
      </c>
      <c r="Y12" s="7">
        <v>0</v>
      </c>
      <c r="Z12" s="7">
        <v>465437.76601384999</v>
      </c>
      <c r="AA12" s="7">
        <v>4847035</v>
      </c>
      <c r="AB12" s="7">
        <v>64855927.449660249</v>
      </c>
      <c r="AC12" s="7">
        <v>0</v>
      </c>
      <c r="AD12" s="7">
        <v>652552</v>
      </c>
      <c r="AE12" s="7">
        <v>1049600</v>
      </c>
      <c r="AF12" s="7">
        <v>318472</v>
      </c>
      <c r="AG12" s="7">
        <v>1297662</v>
      </c>
      <c r="AH12" s="7">
        <v>0</v>
      </c>
      <c r="AI12" s="7">
        <v>4806306</v>
      </c>
      <c r="AJ12" s="7">
        <v>8124592</v>
      </c>
      <c r="AL12">
        <f t="shared" si="0"/>
        <v>16111088.449660249</v>
      </c>
    </row>
    <row r="13" spans="1:38" x14ac:dyDescent="0.25">
      <c r="A13" s="7">
        <v>22</v>
      </c>
      <c r="B13" s="7">
        <v>1</v>
      </c>
      <c r="C13" t="s">
        <v>597</v>
      </c>
      <c r="D13" s="7">
        <v>2638</v>
      </c>
      <c r="E13" s="7">
        <v>2885.3999999999996</v>
      </c>
      <c r="F13" s="7">
        <v>2622</v>
      </c>
      <c r="G13" s="87">
        <v>2873.2</v>
      </c>
      <c r="H13" s="7">
        <v>20919769</v>
      </c>
      <c r="I13" s="7">
        <v>517840</v>
      </c>
      <c r="J13" s="7">
        <v>2297310</v>
      </c>
      <c r="K13" s="7">
        <v>14102</v>
      </c>
      <c r="L13" s="7">
        <v>0</v>
      </c>
      <c r="M13" s="7">
        <v>0</v>
      </c>
      <c r="N13" s="7">
        <v>660027.37978400732</v>
      </c>
      <c r="O13" s="7">
        <v>640287</v>
      </c>
      <c r="P13" s="7">
        <v>480058.75</v>
      </c>
      <c r="Q13" s="7">
        <v>37352</v>
      </c>
      <c r="R13" s="7">
        <v>25457</v>
      </c>
      <c r="S13" s="7">
        <v>0</v>
      </c>
      <c r="T13" s="7">
        <v>0</v>
      </c>
      <c r="U13" s="7">
        <v>0</v>
      </c>
      <c r="V13" s="7">
        <v>0</v>
      </c>
      <c r="W13" s="7">
        <v>0</v>
      </c>
      <c r="X13" s="7">
        <v>0</v>
      </c>
      <c r="Y13" s="7">
        <v>148031</v>
      </c>
      <c r="Z13" s="7">
        <v>235580.27715753001</v>
      </c>
      <c r="AA13" s="7">
        <v>2080197</v>
      </c>
      <c r="AB13" s="7">
        <v>27972601.624645215</v>
      </c>
      <c r="AC13" s="7">
        <v>0</v>
      </c>
      <c r="AD13" s="7">
        <v>419029</v>
      </c>
      <c r="AE13" s="7">
        <v>480058.75</v>
      </c>
      <c r="AF13" s="7">
        <v>25457</v>
      </c>
      <c r="AG13" s="7">
        <v>0</v>
      </c>
      <c r="AH13" s="7">
        <v>0</v>
      </c>
      <c r="AI13" s="7">
        <v>2023729</v>
      </c>
      <c r="AJ13" s="7">
        <v>2948273.75</v>
      </c>
      <c r="AL13">
        <f t="shared" si="0"/>
        <v>7052832.6246452145</v>
      </c>
    </row>
    <row r="14" spans="1:38" x14ac:dyDescent="0.25">
      <c r="A14" s="7">
        <v>23</v>
      </c>
      <c r="B14" s="7">
        <v>1</v>
      </c>
      <c r="C14" t="s">
        <v>598</v>
      </c>
      <c r="D14" s="7">
        <v>1016</v>
      </c>
      <c r="E14" s="7">
        <v>1112.6000000000001</v>
      </c>
      <c r="F14" s="7">
        <v>801</v>
      </c>
      <c r="G14" s="87">
        <v>881</v>
      </c>
      <c r="H14" s="7">
        <v>6414561</v>
      </c>
      <c r="I14" s="7">
        <v>0</v>
      </c>
      <c r="J14" s="7">
        <v>783563</v>
      </c>
      <c r="K14" s="7">
        <v>0</v>
      </c>
      <c r="L14" s="7">
        <v>39439</v>
      </c>
      <c r="M14" s="7">
        <v>945</v>
      </c>
      <c r="N14" s="7">
        <v>357223.6661635791</v>
      </c>
      <c r="O14" s="7">
        <v>200342</v>
      </c>
      <c r="P14" s="7">
        <v>146155</v>
      </c>
      <c r="Q14" s="7">
        <v>11453</v>
      </c>
      <c r="R14" s="7">
        <v>29919</v>
      </c>
      <c r="S14" s="7">
        <v>0</v>
      </c>
      <c r="T14" s="7">
        <v>0</v>
      </c>
      <c r="U14" s="7">
        <v>0</v>
      </c>
      <c r="V14" s="7">
        <v>0</v>
      </c>
      <c r="W14" s="7">
        <v>0</v>
      </c>
      <c r="X14" s="7">
        <v>0</v>
      </c>
      <c r="Y14" s="7">
        <v>23245</v>
      </c>
      <c r="Z14" s="7">
        <v>62726.440993980003</v>
      </c>
      <c r="AA14" s="7">
        <v>637844</v>
      </c>
      <c r="AB14" s="7">
        <v>8648144.9073990397</v>
      </c>
      <c r="AC14" s="7">
        <v>0</v>
      </c>
      <c r="AD14" s="7">
        <v>122873</v>
      </c>
      <c r="AE14" s="7">
        <v>146155</v>
      </c>
      <c r="AF14" s="7">
        <v>29919</v>
      </c>
      <c r="AG14" s="7">
        <v>0</v>
      </c>
      <c r="AH14" s="7">
        <v>0</v>
      </c>
      <c r="AI14" s="7">
        <v>568805</v>
      </c>
      <c r="AJ14" s="7">
        <v>867752</v>
      </c>
      <c r="AL14">
        <f t="shared" si="0"/>
        <v>2233583.9073990397</v>
      </c>
    </row>
    <row r="15" spans="1:38" x14ac:dyDescent="0.25">
      <c r="A15" s="7">
        <v>25</v>
      </c>
      <c r="B15" s="7">
        <v>1</v>
      </c>
      <c r="C15" t="s">
        <v>68</v>
      </c>
      <c r="D15" s="7">
        <v>60</v>
      </c>
      <c r="E15" s="7">
        <v>62</v>
      </c>
      <c r="F15" s="7">
        <v>60</v>
      </c>
      <c r="G15" s="87">
        <v>62</v>
      </c>
      <c r="H15" s="7">
        <v>451422</v>
      </c>
      <c r="I15" s="7">
        <v>0</v>
      </c>
      <c r="J15" s="7">
        <v>241582</v>
      </c>
      <c r="K15" s="7">
        <v>0</v>
      </c>
      <c r="L15" s="7">
        <v>31550</v>
      </c>
      <c r="M15" s="7">
        <v>162157</v>
      </c>
      <c r="N15" s="7">
        <v>9882.1447121540223</v>
      </c>
      <c r="O15" s="7">
        <v>13008</v>
      </c>
      <c r="P15" s="7">
        <v>9826.25</v>
      </c>
      <c r="Q15" s="7">
        <v>806</v>
      </c>
      <c r="R15" s="7">
        <v>11840</v>
      </c>
      <c r="S15" s="7">
        <v>0</v>
      </c>
      <c r="T15" s="7">
        <v>0</v>
      </c>
      <c r="U15" s="7">
        <v>0</v>
      </c>
      <c r="V15" s="7">
        <v>0</v>
      </c>
      <c r="W15" s="7">
        <v>0</v>
      </c>
      <c r="X15" s="7">
        <v>0</v>
      </c>
      <c r="Y15" s="7">
        <v>0</v>
      </c>
      <c r="Z15" s="7">
        <v>9570.8002458200008</v>
      </c>
      <c r="AA15" s="7">
        <v>44888</v>
      </c>
      <c r="AB15" s="7">
        <v>986169.72549614008</v>
      </c>
      <c r="AC15" s="7">
        <v>0</v>
      </c>
      <c r="AD15" s="7">
        <v>0</v>
      </c>
      <c r="AE15" s="7">
        <v>0</v>
      </c>
      <c r="AF15" s="7">
        <v>0</v>
      </c>
      <c r="AG15" s="7">
        <v>0</v>
      </c>
      <c r="AH15" s="7">
        <v>0</v>
      </c>
      <c r="AI15" s="7">
        <v>0</v>
      </c>
      <c r="AJ15" s="7">
        <v>0</v>
      </c>
      <c r="AL15">
        <f t="shared" si="0"/>
        <v>534747.72549614008</v>
      </c>
    </row>
    <row r="16" spans="1:38" x14ac:dyDescent="0.25">
      <c r="A16" s="7">
        <v>31</v>
      </c>
      <c r="B16" s="7">
        <v>1</v>
      </c>
      <c r="C16" t="s">
        <v>69</v>
      </c>
      <c r="D16" s="7">
        <v>5493</v>
      </c>
      <c r="E16" s="7">
        <v>6005.2000000000016</v>
      </c>
      <c r="F16" s="7">
        <v>4810</v>
      </c>
      <c r="G16" s="87">
        <v>5246.4000000000005</v>
      </c>
      <c r="H16" s="7">
        <v>38199038</v>
      </c>
      <c r="I16" s="7">
        <v>536262</v>
      </c>
      <c r="J16" s="7">
        <v>5003748</v>
      </c>
      <c r="K16" s="7">
        <v>14146</v>
      </c>
      <c r="L16" s="7">
        <v>0</v>
      </c>
      <c r="M16" s="7">
        <v>0</v>
      </c>
      <c r="N16" s="7">
        <v>1282668.2970841527</v>
      </c>
      <c r="O16" s="7">
        <v>1152311</v>
      </c>
      <c r="P16" s="7">
        <v>834031.25</v>
      </c>
      <c r="Q16" s="7">
        <v>68203</v>
      </c>
      <c r="R16" s="7">
        <v>3410</v>
      </c>
      <c r="S16" s="7">
        <v>0</v>
      </c>
      <c r="T16" s="7">
        <v>0</v>
      </c>
      <c r="U16" s="7">
        <v>448019</v>
      </c>
      <c r="V16" s="7">
        <v>-2548</v>
      </c>
      <c r="W16" s="7">
        <v>944352</v>
      </c>
      <c r="X16" s="7">
        <v>0</v>
      </c>
      <c r="Y16" s="7">
        <v>0</v>
      </c>
      <c r="Z16" s="7">
        <v>381502.21802277002</v>
      </c>
      <c r="AA16" s="7">
        <v>3798394</v>
      </c>
      <c r="AB16" s="7">
        <v>52511859.090506531</v>
      </c>
      <c r="AC16" s="7">
        <v>0</v>
      </c>
      <c r="AD16" s="7">
        <v>525848</v>
      </c>
      <c r="AE16" s="7">
        <v>834031.25</v>
      </c>
      <c r="AF16" s="7">
        <v>3410</v>
      </c>
      <c r="AG16" s="7">
        <v>944352</v>
      </c>
      <c r="AH16" s="7">
        <v>0</v>
      </c>
      <c r="AI16" s="7">
        <v>3380150</v>
      </c>
      <c r="AJ16" s="7">
        <v>5687791.25</v>
      </c>
      <c r="AL16">
        <f t="shared" si="0"/>
        <v>14312821.090506531</v>
      </c>
    </row>
    <row r="17" spans="1:38" x14ac:dyDescent="0.25">
      <c r="A17" s="7">
        <v>32</v>
      </c>
      <c r="B17" s="7">
        <v>1</v>
      </c>
      <c r="C17" t="s">
        <v>70</v>
      </c>
      <c r="D17" s="7">
        <v>556</v>
      </c>
      <c r="E17" s="7">
        <v>623.11</v>
      </c>
      <c r="F17" s="7">
        <v>569.11</v>
      </c>
      <c r="G17" s="87">
        <v>621.91</v>
      </c>
      <c r="H17" s="7">
        <v>4528127</v>
      </c>
      <c r="I17" s="7">
        <v>0</v>
      </c>
      <c r="J17" s="7">
        <v>1240584</v>
      </c>
      <c r="K17" s="7">
        <v>14096</v>
      </c>
      <c r="L17" s="7">
        <v>119148</v>
      </c>
      <c r="M17" s="7">
        <v>450885</v>
      </c>
      <c r="N17" s="7">
        <v>258072</v>
      </c>
      <c r="O17" s="7">
        <v>143153</v>
      </c>
      <c r="P17" s="7">
        <v>102869.75</v>
      </c>
      <c r="Q17" s="7">
        <v>8085</v>
      </c>
      <c r="R17" s="7">
        <v>27563</v>
      </c>
      <c r="S17" s="7">
        <v>0</v>
      </c>
      <c r="T17" s="7">
        <v>0</v>
      </c>
      <c r="U17" s="7">
        <v>0</v>
      </c>
      <c r="V17" s="7">
        <v>0</v>
      </c>
      <c r="W17" s="7">
        <v>0</v>
      </c>
      <c r="X17" s="7">
        <v>0</v>
      </c>
      <c r="Y17" s="7">
        <v>0</v>
      </c>
      <c r="Z17" s="7">
        <v>39601.315166040004</v>
      </c>
      <c r="AA17" s="7">
        <v>450263</v>
      </c>
      <c r="AB17" s="7">
        <v>7382447.0651660403</v>
      </c>
      <c r="AC17" s="7">
        <v>0</v>
      </c>
      <c r="AD17" s="7">
        <v>52976</v>
      </c>
      <c r="AE17" s="7">
        <v>99148</v>
      </c>
      <c r="AF17" s="7">
        <v>26566</v>
      </c>
      <c r="AG17" s="7">
        <v>0</v>
      </c>
      <c r="AH17" s="7">
        <v>0</v>
      </c>
      <c r="AI17" s="7">
        <v>358366</v>
      </c>
      <c r="AJ17" s="7">
        <v>537056</v>
      </c>
      <c r="AL17">
        <f t="shared" si="0"/>
        <v>2854320.0651660403</v>
      </c>
    </row>
    <row r="18" spans="1:38" x14ac:dyDescent="0.25">
      <c r="A18" s="7">
        <v>36</v>
      </c>
      <c r="B18" s="7">
        <v>1</v>
      </c>
      <c r="C18" t="s">
        <v>71</v>
      </c>
      <c r="D18" s="7">
        <v>114</v>
      </c>
      <c r="E18" s="7">
        <v>134</v>
      </c>
      <c r="F18" s="7">
        <v>291</v>
      </c>
      <c r="G18" s="87">
        <v>320</v>
      </c>
      <c r="H18" s="7">
        <v>2329920</v>
      </c>
      <c r="I18" s="7">
        <v>0</v>
      </c>
      <c r="J18" s="7">
        <v>769621</v>
      </c>
      <c r="K18" s="7">
        <v>0</v>
      </c>
      <c r="L18" s="7">
        <v>116053</v>
      </c>
      <c r="M18" s="7">
        <v>686513</v>
      </c>
      <c r="N18" s="7">
        <v>289524</v>
      </c>
      <c r="O18" s="7">
        <v>70226</v>
      </c>
      <c r="P18" s="7">
        <v>51221.25</v>
      </c>
      <c r="Q18" s="7">
        <v>4160</v>
      </c>
      <c r="R18" s="7">
        <v>50384</v>
      </c>
      <c r="S18" s="7">
        <v>0</v>
      </c>
      <c r="T18" s="7">
        <v>0</v>
      </c>
      <c r="U18" s="7">
        <v>0</v>
      </c>
      <c r="V18" s="7">
        <v>0</v>
      </c>
      <c r="W18" s="7">
        <v>0</v>
      </c>
      <c r="X18" s="7">
        <v>0</v>
      </c>
      <c r="Y18" s="7">
        <v>0</v>
      </c>
      <c r="Z18" s="7">
        <v>27450.247322430001</v>
      </c>
      <c r="AA18" s="7">
        <v>112000</v>
      </c>
      <c r="AB18" s="7">
        <v>4507072.4973224299</v>
      </c>
      <c r="AC18" s="7">
        <v>0</v>
      </c>
      <c r="AD18" s="7">
        <v>18055</v>
      </c>
      <c r="AE18" s="7">
        <v>51221.25</v>
      </c>
      <c r="AF18" s="7">
        <v>50384</v>
      </c>
      <c r="AG18" s="7">
        <v>0</v>
      </c>
      <c r="AH18" s="7">
        <v>0</v>
      </c>
      <c r="AI18" s="7">
        <v>71935</v>
      </c>
      <c r="AJ18" s="7">
        <v>191595.25</v>
      </c>
      <c r="AL18">
        <f t="shared" si="0"/>
        <v>2177152.4973224299</v>
      </c>
    </row>
    <row r="19" spans="1:38" x14ac:dyDescent="0.25">
      <c r="A19" s="7">
        <v>38</v>
      </c>
      <c r="B19" s="7">
        <v>1</v>
      </c>
      <c r="C19" t="s">
        <v>72</v>
      </c>
      <c r="D19" s="7">
        <v>1963</v>
      </c>
      <c r="E19" s="7">
        <v>2162.2000000000003</v>
      </c>
      <c r="F19" s="7">
        <v>1544</v>
      </c>
      <c r="G19" s="87">
        <v>1672</v>
      </c>
      <c r="H19" s="7">
        <v>12173832</v>
      </c>
      <c r="I19" s="7">
        <v>166814</v>
      </c>
      <c r="J19" s="7">
        <v>4889937</v>
      </c>
      <c r="K19" s="7">
        <v>0</v>
      </c>
      <c r="L19" s="7">
        <v>0</v>
      </c>
      <c r="M19" s="7">
        <v>96509</v>
      </c>
      <c r="N19" s="7">
        <v>576372</v>
      </c>
      <c r="O19" s="7">
        <v>364421</v>
      </c>
      <c r="P19" s="7">
        <v>152927.5</v>
      </c>
      <c r="Q19" s="7">
        <v>21736</v>
      </c>
      <c r="R19" s="7">
        <v>343830</v>
      </c>
      <c r="S19" s="7">
        <v>0</v>
      </c>
      <c r="T19" s="7">
        <v>0</v>
      </c>
      <c r="U19" s="7">
        <v>40537</v>
      </c>
      <c r="V19" s="7">
        <v>-8737</v>
      </c>
      <c r="W19" s="7">
        <v>2349244</v>
      </c>
      <c r="X19" s="7">
        <v>0</v>
      </c>
      <c r="Y19" s="7">
        <v>0</v>
      </c>
      <c r="Z19" s="7">
        <v>194924.41252963</v>
      </c>
      <c r="AA19" s="7">
        <v>1210528</v>
      </c>
      <c r="AB19" s="7">
        <v>22572874.912529629</v>
      </c>
      <c r="AC19" s="7">
        <v>0</v>
      </c>
      <c r="AD19" s="7">
        <v>210</v>
      </c>
      <c r="AE19" s="7">
        <v>166</v>
      </c>
      <c r="AF19" s="7">
        <v>374</v>
      </c>
      <c r="AG19" s="7">
        <v>3776</v>
      </c>
      <c r="AH19" s="7">
        <v>0</v>
      </c>
      <c r="AI19" s="7">
        <v>1087</v>
      </c>
      <c r="AJ19" s="7">
        <v>5613</v>
      </c>
      <c r="AL19">
        <f t="shared" si="0"/>
        <v>10399042.912529629</v>
      </c>
    </row>
    <row r="20" spans="1:38" x14ac:dyDescent="0.25">
      <c r="A20" s="7">
        <v>47</v>
      </c>
      <c r="B20" s="7">
        <v>1</v>
      </c>
      <c r="C20" t="s">
        <v>73</v>
      </c>
      <c r="D20" s="7">
        <v>3997</v>
      </c>
      <c r="E20" s="7">
        <v>4371.4000000000005</v>
      </c>
      <c r="F20" s="7">
        <v>4249</v>
      </c>
      <c r="G20" s="87">
        <v>4650.2000000000007</v>
      </c>
      <c r="H20" s="7">
        <v>33858106</v>
      </c>
      <c r="I20" s="7">
        <v>0</v>
      </c>
      <c r="J20" s="7">
        <v>2576655</v>
      </c>
      <c r="K20" s="7">
        <v>36509</v>
      </c>
      <c r="L20" s="7">
        <v>0</v>
      </c>
      <c r="M20" s="7">
        <v>0</v>
      </c>
      <c r="N20" s="7">
        <v>446289.38709525723</v>
      </c>
      <c r="O20" s="7">
        <v>1036538</v>
      </c>
      <c r="P20" s="7">
        <v>777345</v>
      </c>
      <c r="Q20" s="7">
        <v>60453</v>
      </c>
      <c r="R20" s="7">
        <v>33109</v>
      </c>
      <c r="S20" s="7">
        <v>0</v>
      </c>
      <c r="T20" s="7">
        <v>0</v>
      </c>
      <c r="U20" s="7">
        <v>0</v>
      </c>
      <c r="V20" s="7">
        <v>0</v>
      </c>
      <c r="W20" s="7">
        <v>0</v>
      </c>
      <c r="X20" s="7">
        <v>0</v>
      </c>
      <c r="Y20" s="7">
        <v>93794</v>
      </c>
      <c r="Z20" s="7">
        <v>398667.63133519003</v>
      </c>
      <c r="AA20" s="7">
        <v>3366745</v>
      </c>
      <c r="AB20" s="7">
        <v>42674382.352624722</v>
      </c>
      <c r="AC20" s="7">
        <v>0</v>
      </c>
      <c r="AD20" s="7">
        <v>318476</v>
      </c>
      <c r="AE20" s="7">
        <v>777345</v>
      </c>
      <c r="AF20" s="7">
        <v>33109</v>
      </c>
      <c r="AG20" s="7">
        <v>0</v>
      </c>
      <c r="AH20" s="7">
        <v>0</v>
      </c>
      <c r="AI20" s="7">
        <v>2865452</v>
      </c>
      <c r="AJ20" s="7">
        <v>3994382</v>
      </c>
      <c r="AL20">
        <f t="shared" si="0"/>
        <v>8816276.3526247218</v>
      </c>
    </row>
    <row r="21" spans="1:38" x14ac:dyDescent="0.25">
      <c r="A21" s="7">
        <v>51</v>
      </c>
      <c r="B21" s="7">
        <v>1</v>
      </c>
      <c r="C21" t="s">
        <v>74</v>
      </c>
      <c r="D21" s="7">
        <v>1602</v>
      </c>
      <c r="E21" s="7">
        <v>1761.8</v>
      </c>
      <c r="F21" s="7">
        <v>1839</v>
      </c>
      <c r="G21" s="87">
        <v>2018</v>
      </c>
      <c r="H21" s="7">
        <v>14693058</v>
      </c>
      <c r="I21" s="7">
        <v>0</v>
      </c>
      <c r="J21" s="7">
        <v>713020</v>
      </c>
      <c r="K21" s="7">
        <v>14081</v>
      </c>
      <c r="L21" s="7">
        <v>0</v>
      </c>
      <c r="M21" s="7">
        <v>0</v>
      </c>
      <c r="N21" s="7">
        <v>381419</v>
      </c>
      <c r="O21" s="7">
        <v>439962</v>
      </c>
      <c r="P21" s="7">
        <v>337117.5</v>
      </c>
      <c r="Q21" s="7">
        <v>26234</v>
      </c>
      <c r="R21" s="7">
        <v>19010</v>
      </c>
      <c r="S21" s="7">
        <v>0</v>
      </c>
      <c r="T21" s="7">
        <v>0</v>
      </c>
      <c r="U21" s="7">
        <v>0</v>
      </c>
      <c r="V21" s="7">
        <v>0</v>
      </c>
      <c r="W21" s="7">
        <v>0</v>
      </c>
      <c r="X21" s="7">
        <v>0</v>
      </c>
      <c r="Y21" s="7">
        <v>0</v>
      </c>
      <c r="Z21" s="7">
        <v>127861.46507748001</v>
      </c>
      <c r="AA21" s="7">
        <v>1461032</v>
      </c>
      <c r="AB21" s="7">
        <v>18212794.965077482</v>
      </c>
      <c r="AC21" s="7">
        <v>0</v>
      </c>
      <c r="AD21" s="7">
        <v>123128</v>
      </c>
      <c r="AE21" s="7">
        <v>320378</v>
      </c>
      <c r="AF21" s="7">
        <v>18066</v>
      </c>
      <c r="AG21" s="7">
        <v>0</v>
      </c>
      <c r="AH21" s="7">
        <v>0</v>
      </c>
      <c r="AI21" s="7">
        <v>1146583</v>
      </c>
      <c r="AJ21" s="7">
        <v>1608155</v>
      </c>
      <c r="AL21">
        <f t="shared" si="0"/>
        <v>3519736.9650774822</v>
      </c>
    </row>
    <row r="22" spans="1:38" x14ac:dyDescent="0.25">
      <c r="A22" s="7">
        <v>75</v>
      </c>
      <c r="B22" s="7">
        <v>1</v>
      </c>
      <c r="C22" t="s">
        <v>75</v>
      </c>
      <c r="D22" s="7">
        <v>337</v>
      </c>
      <c r="E22" s="7">
        <v>372.4</v>
      </c>
      <c r="F22" s="7">
        <v>768</v>
      </c>
      <c r="G22" s="87">
        <v>846.2</v>
      </c>
      <c r="H22" s="7">
        <v>6161182</v>
      </c>
      <c r="I22" s="7">
        <v>0</v>
      </c>
      <c r="J22" s="7">
        <v>201537</v>
      </c>
      <c r="K22" s="7">
        <v>0</v>
      </c>
      <c r="L22" s="7">
        <v>54569</v>
      </c>
      <c r="M22" s="7">
        <v>0</v>
      </c>
      <c r="N22" s="7">
        <v>177576</v>
      </c>
      <c r="O22" s="7">
        <v>189505</v>
      </c>
      <c r="P22" s="7">
        <v>120620</v>
      </c>
      <c r="Q22" s="7">
        <v>11001</v>
      </c>
      <c r="R22" s="7">
        <v>4713</v>
      </c>
      <c r="S22" s="7">
        <v>0</v>
      </c>
      <c r="T22" s="7">
        <v>0</v>
      </c>
      <c r="U22" s="7">
        <v>0</v>
      </c>
      <c r="V22" s="7">
        <v>0</v>
      </c>
      <c r="W22" s="7">
        <v>442647</v>
      </c>
      <c r="X22" s="7">
        <v>0</v>
      </c>
      <c r="Y22" s="7">
        <v>66879</v>
      </c>
      <c r="Z22" s="7">
        <v>43980.188271790001</v>
      </c>
      <c r="AA22" s="7">
        <v>612649</v>
      </c>
      <c r="AB22" s="7">
        <v>8086858.1882717898</v>
      </c>
      <c r="AC22" s="7">
        <v>0</v>
      </c>
      <c r="AD22" s="7">
        <v>58908</v>
      </c>
      <c r="AE22" s="7">
        <v>120620</v>
      </c>
      <c r="AF22" s="7">
        <v>4713</v>
      </c>
      <c r="AG22" s="7">
        <v>411772.22</v>
      </c>
      <c r="AH22" s="7">
        <v>0</v>
      </c>
      <c r="AI22" s="7">
        <v>609896</v>
      </c>
      <c r="AJ22" s="7">
        <v>1205909.22</v>
      </c>
      <c r="AL22">
        <f t="shared" si="0"/>
        <v>1925676.1882717898</v>
      </c>
    </row>
    <row r="23" spans="1:38" x14ac:dyDescent="0.25">
      <c r="A23" s="7">
        <v>77</v>
      </c>
      <c r="B23" s="7">
        <v>1</v>
      </c>
      <c r="C23" t="s">
        <v>76</v>
      </c>
      <c r="D23" s="7">
        <v>8795</v>
      </c>
      <c r="E23" s="7">
        <v>9636.4400000000023</v>
      </c>
      <c r="F23" s="7">
        <v>8410.0400000000009</v>
      </c>
      <c r="G23" s="87">
        <v>9199.24</v>
      </c>
      <c r="H23" s="7">
        <v>66979666</v>
      </c>
      <c r="I23" s="7">
        <v>786995</v>
      </c>
      <c r="J23" s="7">
        <v>6474785</v>
      </c>
      <c r="K23" s="7">
        <v>423685</v>
      </c>
      <c r="L23" s="7">
        <v>0</v>
      </c>
      <c r="M23" s="7">
        <v>0</v>
      </c>
      <c r="N23" s="7">
        <v>452506</v>
      </c>
      <c r="O23" s="7">
        <v>2128083</v>
      </c>
      <c r="P23" s="7">
        <v>1275728.25</v>
      </c>
      <c r="Q23" s="7">
        <v>119590</v>
      </c>
      <c r="R23" s="7">
        <v>255647</v>
      </c>
      <c r="S23" s="7">
        <v>0</v>
      </c>
      <c r="T23" s="7">
        <v>0</v>
      </c>
      <c r="U23" s="7">
        <v>30940</v>
      </c>
      <c r="V23" s="7">
        <v>-17474</v>
      </c>
      <c r="W23" s="7">
        <v>5360949</v>
      </c>
      <c r="X23" s="7">
        <v>0</v>
      </c>
      <c r="Y23" s="7">
        <v>0</v>
      </c>
      <c r="Z23" s="7">
        <v>695109.08999900997</v>
      </c>
      <c r="AA23" s="7">
        <v>6660250</v>
      </c>
      <c r="AB23" s="7">
        <v>91626459.339999005</v>
      </c>
      <c r="AC23" s="7">
        <v>0</v>
      </c>
      <c r="AD23" s="7">
        <v>1050833</v>
      </c>
      <c r="AE23" s="7">
        <v>1275728.25</v>
      </c>
      <c r="AF23" s="7">
        <v>255647</v>
      </c>
      <c r="AG23" s="7">
        <v>5337128.99</v>
      </c>
      <c r="AH23" s="7">
        <v>0</v>
      </c>
      <c r="AI23" s="7">
        <v>6363035</v>
      </c>
      <c r="AJ23" s="7">
        <v>14282372.24</v>
      </c>
      <c r="AL23">
        <f t="shared" si="0"/>
        <v>24646793.339999005</v>
      </c>
    </row>
    <row r="24" spans="1:38" x14ac:dyDescent="0.25">
      <c r="A24" s="7">
        <v>81</v>
      </c>
      <c r="B24" s="7">
        <v>1</v>
      </c>
      <c r="C24" t="s">
        <v>77</v>
      </c>
      <c r="D24" s="7">
        <v>142</v>
      </c>
      <c r="E24" s="7">
        <v>157.80000000000001</v>
      </c>
      <c r="F24" s="7">
        <v>103</v>
      </c>
      <c r="G24" s="87">
        <v>114.19999999999999</v>
      </c>
      <c r="H24" s="7">
        <v>831490</v>
      </c>
      <c r="I24" s="7">
        <v>0</v>
      </c>
      <c r="J24" s="7">
        <v>105493</v>
      </c>
      <c r="K24" s="7">
        <v>0</v>
      </c>
      <c r="L24" s="7">
        <v>54735</v>
      </c>
      <c r="M24" s="7">
        <v>0</v>
      </c>
      <c r="N24" s="7">
        <v>50409</v>
      </c>
      <c r="O24" s="7">
        <v>26556</v>
      </c>
      <c r="P24" s="7">
        <v>11122.5</v>
      </c>
      <c r="Q24" s="7">
        <v>1485</v>
      </c>
      <c r="R24" s="7">
        <v>11426</v>
      </c>
      <c r="S24" s="7">
        <v>0</v>
      </c>
      <c r="T24" s="7">
        <v>0</v>
      </c>
      <c r="U24" s="7">
        <v>0</v>
      </c>
      <c r="V24" s="7">
        <v>0</v>
      </c>
      <c r="W24" s="7">
        <v>158166</v>
      </c>
      <c r="X24" s="7">
        <v>0</v>
      </c>
      <c r="Y24" s="7">
        <v>12642</v>
      </c>
      <c r="Z24" s="7">
        <v>10374.83524968</v>
      </c>
      <c r="AA24" s="7">
        <v>82681</v>
      </c>
      <c r="AB24" s="7">
        <v>1356580.3352496801</v>
      </c>
      <c r="AC24" s="7">
        <v>0</v>
      </c>
      <c r="AD24" s="7">
        <v>26556</v>
      </c>
      <c r="AE24" s="7">
        <v>8338</v>
      </c>
      <c r="AF24" s="7">
        <v>8565</v>
      </c>
      <c r="AG24" s="7">
        <v>58171.520000000004</v>
      </c>
      <c r="AH24" s="7">
        <v>0</v>
      </c>
      <c r="AI24" s="7">
        <v>51181</v>
      </c>
      <c r="AJ24" s="7">
        <v>152811.52000000002</v>
      </c>
      <c r="AL24">
        <f t="shared" si="0"/>
        <v>525090.33524968009</v>
      </c>
    </row>
    <row r="25" spans="1:38" x14ac:dyDescent="0.25">
      <c r="A25" s="7">
        <v>84</v>
      </c>
      <c r="B25" s="7">
        <v>1</v>
      </c>
      <c r="C25" t="s">
        <v>78</v>
      </c>
      <c r="D25" s="7">
        <v>554</v>
      </c>
      <c r="E25" s="7">
        <v>604.4</v>
      </c>
      <c r="F25" s="7">
        <v>560</v>
      </c>
      <c r="G25" s="87">
        <v>610</v>
      </c>
      <c r="H25" s="7">
        <v>4441410</v>
      </c>
      <c r="I25" s="7">
        <v>27632</v>
      </c>
      <c r="J25" s="7">
        <v>529126</v>
      </c>
      <c r="K25" s="7">
        <v>24878</v>
      </c>
      <c r="L25" s="7">
        <v>120983</v>
      </c>
      <c r="M25" s="7">
        <v>76818</v>
      </c>
      <c r="N25" s="7">
        <v>177397</v>
      </c>
      <c r="O25" s="7">
        <v>143404</v>
      </c>
      <c r="P25" s="7">
        <v>101858.75</v>
      </c>
      <c r="Q25" s="7">
        <v>7930</v>
      </c>
      <c r="R25" s="7">
        <v>6704</v>
      </c>
      <c r="S25" s="7">
        <v>0</v>
      </c>
      <c r="T25" s="7">
        <v>0</v>
      </c>
      <c r="U25" s="7">
        <v>0</v>
      </c>
      <c r="V25" s="7">
        <v>0</v>
      </c>
      <c r="W25" s="7">
        <v>0</v>
      </c>
      <c r="X25" s="7">
        <v>0</v>
      </c>
      <c r="Y25" s="7">
        <v>0</v>
      </c>
      <c r="Z25" s="7">
        <v>42470.763870989998</v>
      </c>
      <c r="AA25" s="7">
        <v>441640</v>
      </c>
      <c r="AB25" s="7">
        <v>6142251.5138709899</v>
      </c>
      <c r="AC25" s="7">
        <v>0</v>
      </c>
      <c r="AD25" s="7">
        <v>113676</v>
      </c>
      <c r="AE25" s="7">
        <v>101858.75</v>
      </c>
      <c r="AF25" s="7">
        <v>6704</v>
      </c>
      <c r="AG25" s="7">
        <v>0</v>
      </c>
      <c r="AH25" s="7">
        <v>0</v>
      </c>
      <c r="AI25" s="7">
        <v>382396</v>
      </c>
      <c r="AJ25" s="7">
        <v>604634.75</v>
      </c>
      <c r="AL25">
        <f t="shared" si="0"/>
        <v>1700841.5138709899</v>
      </c>
    </row>
    <row r="26" spans="1:38" x14ac:dyDescent="0.25">
      <c r="A26" s="7">
        <v>85</v>
      </c>
      <c r="B26" s="7">
        <v>1</v>
      </c>
      <c r="C26" t="s">
        <v>79</v>
      </c>
      <c r="D26" s="7">
        <v>562</v>
      </c>
      <c r="E26" s="7">
        <v>622</v>
      </c>
      <c r="F26" s="7">
        <v>557</v>
      </c>
      <c r="G26" s="87">
        <v>615.79999999999995</v>
      </c>
      <c r="H26" s="7">
        <v>4483640</v>
      </c>
      <c r="I26" s="7">
        <v>0</v>
      </c>
      <c r="J26" s="7">
        <v>555686</v>
      </c>
      <c r="K26" s="7">
        <v>14084</v>
      </c>
      <c r="L26" s="7">
        <v>120110</v>
      </c>
      <c r="M26" s="7">
        <v>0</v>
      </c>
      <c r="N26" s="7">
        <v>165277.26638500934</v>
      </c>
      <c r="O26" s="7">
        <v>139961</v>
      </c>
      <c r="P26" s="7">
        <v>102772.5</v>
      </c>
      <c r="Q26" s="7">
        <v>8005</v>
      </c>
      <c r="R26" s="7">
        <v>7925</v>
      </c>
      <c r="S26" s="7">
        <v>0</v>
      </c>
      <c r="T26" s="7">
        <v>0</v>
      </c>
      <c r="U26" s="7">
        <v>0</v>
      </c>
      <c r="V26" s="7">
        <v>0</v>
      </c>
      <c r="W26" s="7">
        <v>0</v>
      </c>
      <c r="X26" s="7">
        <v>0</v>
      </c>
      <c r="Y26" s="7">
        <v>11011</v>
      </c>
      <c r="Z26" s="7">
        <v>43585.415592030004</v>
      </c>
      <c r="AA26" s="7">
        <v>436048</v>
      </c>
      <c r="AB26" s="7">
        <v>6077889.2141122343</v>
      </c>
      <c r="AC26" s="7">
        <v>0</v>
      </c>
      <c r="AD26" s="7">
        <v>75996</v>
      </c>
      <c r="AE26" s="7">
        <v>63771</v>
      </c>
      <c r="AF26" s="7">
        <v>4918</v>
      </c>
      <c r="AG26" s="7">
        <v>0</v>
      </c>
      <c r="AH26" s="7">
        <v>0</v>
      </c>
      <c r="AI26" s="7">
        <v>222374</v>
      </c>
      <c r="AJ26" s="7">
        <v>367059</v>
      </c>
      <c r="AL26">
        <f t="shared" si="0"/>
        <v>1594249.2141122343</v>
      </c>
    </row>
    <row r="27" spans="1:38" x14ac:dyDescent="0.25">
      <c r="A27" s="7">
        <v>88</v>
      </c>
      <c r="B27" s="7">
        <v>1</v>
      </c>
      <c r="C27" t="s">
        <v>80</v>
      </c>
      <c r="D27" s="7">
        <v>2163</v>
      </c>
      <c r="E27" s="7">
        <v>2366</v>
      </c>
      <c r="F27" s="7">
        <v>2154</v>
      </c>
      <c r="G27" s="87">
        <v>2360</v>
      </c>
      <c r="H27" s="7">
        <v>17183160</v>
      </c>
      <c r="I27" s="7">
        <v>81872</v>
      </c>
      <c r="J27" s="7">
        <v>1075102</v>
      </c>
      <c r="K27" s="7">
        <v>14315</v>
      </c>
      <c r="L27" s="7">
        <v>0</v>
      </c>
      <c r="M27" s="7">
        <v>0</v>
      </c>
      <c r="N27" s="7">
        <v>469039.57262691064</v>
      </c>
      <c r="O27" s="7">
        <v>534640</v>
      </c>
      <c r="P27" s="7">
        <v>306837.5</v>
      </c>
      <c r="Q27" s="7">
        <v>30680</v>
      </c>
      <c r="R27" s="7">
        <v>0</v>
      </c>
      <c r="S27" s="7">
        <v>0</v>
      </c>
      <c r="T27" s="7">
        <v>0</v>
      </c>
      <c r="U27" s="7">
        <v>0</v>
      </c>
      <c r="V27" s="7">
        <v>0</v>
      </c>
      <c r="W27" s="7">
        <v>1873911</v>
      </c>
      <c r="X27" s="7">
        <v>0</v>
      </c>
      <c r="Y27" s="7">
        <v>27730</v>
      </c>
      <c r="Z27" s="7">
        <v>157398.76133913</v>
      </c>
      <c r="AA27" s="7">
        <v>1708640</v>
      </c>
      <c r="AB27" s="7">
        <v>23442877.079105124</v>
      </c>
      <c r="AC27" s="7">
        <v>0</v>
      </c>
      <c r="AD27" s="7">
        <v>306235</v>
      </c>
      <c r="AE27" s="7">
        <v>306837.5</v>
      </c>
      <c r="AF27" s="7">
        <v>0</v>
      </c>
      <c r="AG27" s="7">
        <v>1873911</v>
      </c>
      <c r="AH27" s="7">
        <v>0</v>
      </c>
      <c r="AI27" s="7">
        <v>1582539</v>
      </c>
      <c r="AJ27" s="7">
        <v>4069522.5</v>
      </c>
      <c r="AL27">
        <f t="shared" si="0"/>
        <v>6259717.0791051239</v>
      </c>
    </row>
    <row r="28" spans="1:38" x14ac:dyDescent="0.25">
      <c r="A28" s="7">
        <v>91</v>
      </c>
      <c r="B28" s="7">
        <v>1</v>
      </c>
      <c r="C28" t="s">
        <v>81</v>
      </c>
      <c r="D28" s="7">
        <v>554</v>
      </c>
      <c r="E28" s="7">
        <v>613.79999999999995</v>
      </c>
      <c r="F28" s="7">
        <v>683</v>
      </c>
      <c r="G28" s="87">
        <v>754.4</v>
      </c>
      <c r="H28" s="7">
        <v>5492786</v>
      </c>
      <c r="I28" s="7">
        <v>0</v>
      </c>
      <c r="J28" s="7">
        <v>346393</v>
      </c>
      <c r="K28" s="7">
        <v>0</v>
      </c>
      <c r="L28" s="7">
        <v>87893</v>
      </c>
      <c r="M28" s="7">
        <v>0</v>
      </c>
      <c r="N28" s="7">
        <v>217742.00504935483</v>
      </c>
      <c r="O28" s="7">
        <v>172935</v>
      </c>
      <c r="P28" s="7">
        <v>125770</v>
      </c>
      <c r="Q28" s="7">
        <v>9807</v>
      </c>
      <c r="R28" s="7">
        <v>12538</v>
      </c>
      <c r="S28" s="7">
        <v>0</v>
      </c>
      <c r="T28" s="7">
        <v>0</v>
      </c>
      <c r="U28" s="7">
        <v>0</v>
      </c>
      <c r="V28" s="7">
        <v>0</v>
      </c>
      <c r="W28" s="7">
        <v>0</v>
      </c>
      <c r="X28" s="7">
        <v>0</v>
      </c>
      <c r="Y28" s="7">
        <v>0</v>
      </c>
      <c r="Z28" s="7">
        <v>48431.812148370002</v>
      </c>
      <c r="AA28" s="7">
        <v>546186</v>
      </c>
      <c r="AB28" s="7">
        <v>7057056.5347740343</v>
      </c>
      <c r="AC28" s="7">
        <v>0</v>
      </c>
      <c r="AD28" s="7">
        <v>51020</v>
      </c>
      <c r="AE28" s="7">
        <v>125770</v>
      </c>
      <c r="AF28" s="7">
        <v>12538</v>
      </c>
      <c r="AG28" s="7">
        <v>0</v>
      </c>
      <c r="AH28" s="7">
        <v>0</v>
      </c>
      <c r="AI28" s="7">
        <v>465012</v>
      </c>
      <c r="AJ28" s="7">
        <v>654340</v>
      </c>
      <c r="AL28">
        <f t="shared" si="0"/>
        <v>1564270.5347740343</v>
      </c>
    </row>
    <row r="29" spans="1:38" x14ac:dyDescent="0.25">
      <c r="A29" s="7">
        <v>93</v>
      </c>
      <c r="B29" s="7">
        <v>1</v>
      </c>
      <c r="C29" t="s">
        <v>82</v>
      </c>
      <c r="D29" s="7">
        <v>588</v>
      </c>
      <c r="E29" s="7">
        <v>647</v>
      </c>
      <c r="F29" s="7">
        <v>345</v>
      </c>
      <c r="G29" s="87">
        <v>379</v>
      </c>
      <c r="H29" s="7">
        <v>2759499</v>
      </c>
      <c r="I29" s="7">
        <v>0</v>
      </c>
      <c r="J29" s="7">
        <v>249894</v>
      </c>
      <c r="K29" s="7">
        <v>0</v>
      </c>
      <c r="L29" s="7">
        <v>124779</v>
      </c>
      <c r="M29" s="7">
        <v>0</v>
      </c>
      <c r="N29" s="7">
        <v>120309.06110284865</v>
      </c>
      <c r="O29" s="7">
        <v>91908</v>
      </c>
      <c r="P29" s="7">
        <v>48901.25</v>
      </c>
      <c r="Q29" s="7">
        <v>4927</v>
      </c>
      <c r="R29" s="7">
        <v>769</v>
      </c>
      <c r="S29" s="7">
        <v>0</v>
      </c>
      <c r="T29" s="7">
        <v>0</v>
      </c>
      <c r="U29" s="7">
        <v>0</v>
      </c>
      <c r="V29" s="7">
        <v>0</v>
      </c>
      <c r="W29" s="7">
        <v>308097</v>
      </c>
      <c r="X29" s="7">
        <v>0</v>
      </c>
      <c r="Y29" s="7">
        <v>7340</v>
      </c>
      <c r="Z29" s="7">
        <v>27920.85639696</v>
      </c>
      <c r="AA29" s="7">
        <v>274396</v>
      </c>
      <c r="AB29" s="7">
        <v>3996728.2981704413</v>
      </c>
      <c r="AC29" s="7">
        <v>0</v>
      </c>
      <c r="AD29" s="7">
        <v>75001</v>
      </c>
      <c r="AE29" s="7">
        <v>48901.25</v>
      </c>
      <c r="AF29" s="7">
        <v>769</v>
      </c>
      <c r="AG29" s="7">
        <v>308097</v>
      </c>
      <c r="AH29" s="7">
        <v>0</v>
      </c>
      <c r="AI29" s="7">
        <v>274396</v>
      </c>
      <c r="AJ29" s="7">
        <v>707164.25</v>
      </c>
      <c r="AL29">
        <f t="shared" si="0"/>
        <v>1237229.2981704413</v>
      </c>
    </row>
    <row r="30" spans="1:38" x14ac:dyDescent="0.25">
      <c r="A30" s="7">
        <v>94</v>
      </c>
      <c r="B30" s="7">
        <v>1</v>
      </c>
      <c r="C30" t="s">
        <v>83</v>
      </c>
      <c r="D30" s="7">
        <v>2476</v>
      </c>
      <c r="E30" s="7">
        <v>2699.35</v>
      </c>
      <c r="F30" s="7">
        <v>2708</v>
      </c>
      <c r="G30" s="87">
        <v>2969.3</v>
      </c>
      <c r="H30" s="7">
        <v>21619473</v>
      </c>
      <c r="I30" s="7">
        <v>52193</v>
      </c>
      <c r="J30" s="7">
        <v>3030118</v>
      </c>
      <c r="K30" s="7">
        <v>14083</v>
      </c>
      <c r="L30" s="7">
        <v>0</v>
      </c>
      <c r="M30" s="7">
        <v>0</v>
      </c>
      <c r="N30" s="7">
        <v>294014</v>
      </c>
      <c r="O30" s="7">
        <v>663618</v>
      </c>
      <c r="P30" s="7">
        <v>497136.25</v>
      </c>
      <c r="Q30" s="7">
        <v>38601</v>
      </c>
      <c r="R30" s="7">
        <v>4691</v>
      </c>
      <c r="S30" s="7">
        <v>0</v>
      </c>
      <c r="T30" s="7">
        <v>0</v>
      </c>
      <c r="U30" s="7">
        <v>0</v>
      </c>
      <c r="V30" s="7">
        <v>-8737</v>
      </c>
      <c r="W30" s="7">
        <v>0</v>
      </c>
      <c r="X30" s="7">
        <v>0</v>
      </c>
      <c r="Y30" s="7">
        <v>48222</v>
      </c>
      <c r="Z30" s="7">
        <v>220547.09411214001</v>
      </c>
      <c r="AA30" s="7">
        <v>2149773</v>
      </c>
      <c r="AB30" s="7">
        <v>28623732.344112139</v>
      </c>
      <c r="AC30" s="7">
        <v>0</v>
      </c>
      <c r="AD30" s="7">
        <v>152383</v>
      </c>
      <c r="AE30" s="7">
        <v>482712</v>
      </c>
      <c r="AF30" s="7">
        <v>4555</v>
      </c>
      <c r="AG30" s="7">
        <v>0</v>
      </c>
      <c r="AH30" s="7">
        <v>0</v>
      </c>
      <c r="AI30" s="7">
        <v>1723728</v>
      </c>
      <c r="AJ30" s="7">
        <v>2363378</v>
      </c>
      <c r="AL30">
        <f t="shared" si="0"/>
        <v>7004259.3441121392</v>
      </c>
    </row>
    <row r="31" spans="1:38" x14ac:dyDescent="0.25">
      <c r="A31" s="7">
        <v>95</v>
      </c>
      <c r="B31" s="7">
        <v>1</v>
      </c>
      <c r="C31" t="s">
        <v>84</v>
      </c>
      <c r="D31" s="7">
        <v>235</v>
      </c>
      <c r="E31" s="7">
        <v>258.60000000000002</v>
      </c>
      <c r="F31" s="7">
        <v>273</v>
      </c>
      <c r="G31" s="87">
        <v>300.80000000000007</v>
      </c>
      <c r="H31" s="7">
        <v>2190125</v>
      </c>
      <c r="I31" s="7">
        <v>0</v>
      </c>
      <c r="J31" s="7">
        <v>133985</v>
      </c>
      <c r="K31" s="7">
        <v>0</v>
      </c>
      <c r="L31" s="7">
        <v>112363</v>
      </c>
      <c r="M31" s="7">
        <v>501092</v>
      </c>
      <c r="N31" s="7">
        <v>135602</v>
      </c>
      <c r="O31" s="7">
        <v>66846</v>
      </c>
      <c r="P31" s="7">
        <v>49891.25</v>
      </c>
      <c r="Q31" s="7">
        <v>3910</v>
      </c>
      <c r="R31" s="7">
        <v>10435</v>
      </c>
      <c r="S31" s="7">
        <v>0</v>
      </c>
      <c r="T31" s="7">
        <v>0</v>
      </c>
      <c r="U31" s="7">
        <v>0</v>
      </c>
      <c r="V31" s="7">
        <v>0</v>
      </c>
      <c r="W31" s="7">
        <v>0</v>
      </c>
      <c r="X31" s="7">
        <v>0</v>
      </c>
      <c r="Y31" s="7">
        <v>48528</v>
      </c>
      <c r="Z31" s="7">
        <v>22555.133470590001</v>
      </c>
      <c r="AA31" s="7">
        <v>217779</v>
      </c>
      <c r="AB31" s="7">
        <v>3493111.3834705902</v>
      </c>
      <c r="AC31" s="7">
        <v>0</v>
      </c>
      <c r="AD31" s="7">
        <v>28985</v>
      </c>
      <c r="AE31" s="7">
        <v>49891.25</v>
      </c>
      <c r="AF31" s="7">
        <v>10435</v>
      </c>
      <c r="AG31" s="7">
        <v>0</v>
      </c>
      <c r="AH31" s="7">
        <v>0</v>
      </c>
      <c r="AI31" s="7">
        <v>190865</v>
      </c>
      <c r="AJ31" s="7">
        <v>280176.25</v>
      </c>
      <c r="AL31">
        <f t="shared" si="0"/>
        <v>1302986.3834705902</v>
      </c>
    </row>
    <row r="32" spans="1:38" x14ac:dyDescent="0.25">
      <c r="A32" s="7">
        <v>97</v>
      </c>
      <c r="B32" s="7">
        <v>1</v>
      </c>
      <c r="C32" t="s">
        <v>85</v>
      </c>
      <c r="D32" s="7">
        <v>588</v>
      </c>
      <c r="E32" s="7">
        <v>652.20000000000005</v>
      </c>
      <c r="F32" s="7">
        <v>605</v>
      </c>
      <c r="G32" s="87">
        <v>665.6</v>
      </c>
      <c r="H32" s="7">
        <v>4846234</v>
      </c>
      <c r="I32" s="7">
        <v>0</v>
      </c>
      <c r="J32" s="7">
        <v>428398</v>
      </c>
      <c r="K32" s="7">
        <v>14084</v>
      </c>
      <c r="L32" s="7">
        <v>111040</v>
      </c>
      <c r="M32" s="7">
        <v>0</v>
      </c>
      <c r="N32" s="7">
        <v>157877</v>
      </c>
      <c r="O32" s="7">
        <v>128760</v>
      </c>
      <c r="P32" s="7">
        <v>111487.5</v>
      </c>
      <c r="Q32" s="7">
        <v>8653</v>
      </c>
      <c r="R32" s="7">
        <v>0</v>
      </c>
      <c r="S32" s="7">
        <v>0</v>
      </c>
      <c r="T32" s="7">
        <v>0</v>
      </c>
      <c r="U32" s="7">
        <v>0</v>
      </c>
      <c r="V32" s="7">
        <v>0</v>
      </c>
      <c r="W32" s="7">
        <v>0</v>
      </c>
      <c r="X32" s="7">
        <v>0</v>
      </c>
      <c r="Y32" s="7">
        <v>31401</v>
      </c>
      <c r="Z32" s="7">
        <v>47445.774087450001</v>
      </c>
      <c r="AA32" s="7">
        <v>481894</v>
      </c>
      <c r="AB32" s="7">
        <v>6367274.2740874495</v>
      </c>
      <c r="AC32" s="7">
        <v>0</v>
      </c>
      <c r="AD32" s="7">
        <v>58860</v>
      </c>
      <c r="AE32" s="7">
        <v>111487.5</v>
      </c>
      <c r="AF32" s="7">
        <v>0</v>
      </c>
      <c r="AG32" s="7">
        <v>0</v>
      </c>
      <c r="AH32" s="7">
        <v>0</v>
      </c>
      <c r="AI32" s="7">
        <v>438620</v>
      </c>
      <c r="AJ32" s="7">
        <v>608967.5</v>
      </c>
      <c r="AL32">
        <f t="shared" si="0"/>
        <v>1521040.2740874495</v>
      </c>
    </row>
    <row r="33" spans="1:38" x14ac:dyDescent="0.25">
      <c r="A33" s="7">
        <v>99</v>
      </c>
      <c r="B33" s="7">
        <v>1</v>
      </c>
      <c r="C33" t="s">
        <v>86</v>
      </c>
      <c r="D33" s="7">
        <v>1054</v>
      </c>
      <c r="E33" s="7">
        <v>1159.2</v>
      </c>
      <c r="F33" s="7">
        <v>1236</v>
      </c>
      <c r="G33" s="87">
        <v>1359.3999999999999</v>
      </c>
      <c r="H33" s="7">
        <v>9897791</v>
      </c>
      <c r="I33" s="7">
        <v>0</v>
      </c>
      <c r="J33" s="7">
        <v>128843</v>
      </c>
      <c r="K33" s="7">
        <v>14082</v>
      </c>
      <c r="L33" s="7">
        <v>0</v>
      </c>
      <c r="M33" s="7">
        <v>0</v>
      </c>
      <c r="N33" s="7">
        <v>136150</v>
      </c>
      <c r="O33" s="7">
        <v>309710</v>
      </c>
      <c r="P33" s="7">
        <v>227500</v>
      </c>
      <c r="Q33" s="7">
        <v>17672</v>
      </c>
      <c r="R33" s="7">
        <v>4228</v>
      </c>
      <c r="S33" s="7">
        <v>0</v>
      </c>
      <c r="T33" s="7">
        <v>0</v>
      </c>
      <c r="U33" s="7">
        <v>0</v>
      </c>
      <c r="V33" s="7">
        <v>0</v>
      </c>
      <c r="W33" s="7">
        <v>0</v>
      </c>
      <c r="X33" s="7">
        <v>0</v>
      </c>
      <c r="Y33" s="7">
        <v>60354</v>
      </c>
      <c r="Z33" s="7">
        <v>87798.309950100011</v>
      </c>
      <c r="AA33" s="7">
        <v>984206</v>
      </c>
      <c r="AB33" s="7">
        <v>11868334.3099501</v>
      </c>
      <c r="AC33" s="7">
        <v>0</v>
      </c>
      <c r="AD33" s="7">
        <v>86760</v>
      </c>
      <c r="AE33" s="7">
        <v>227500</v>
      </c>
      <c r="AF33" s="7">
        <v>4228</v>
      </c>
      <c r="AG33" s="7">
        <v>0</v>
      </c>
      <c r="AH33" s="7">
        <v>0</v>
      </c>
      <c r="AI33" s="7">
        <v>876838</v>
      </c>
      <c r="AJ33" s="7">
        <v>1195326</v>
      </c>
      <c r="AL33">
        <f t="shared" si="0"/>
        <v>1970543.3099501003</v>
      </c>
    </row>
    <row r="34" spans="1:38" x14ac:dyDescent="0.25">
      <c r="A34" s="7">
        <v>100</v>
      </c>
      <c r="B34" s="7">
        <v>1</v>
      </c>
      <c r="C34" t="s">
        <v>87</v>
      </c>
      <c r="D34" s="7">
        <v>258</v>
      </c>
      <c r="E34" s="7">
        <v>284.8</v>
      </c>
      <c r="F34" s="7">
        <v>323</v>
      </c>
      <c r="G34" s="87">
        <v>355.6</v>
      </c>
      <c r="H34" s="7">
        <v>2589124</v>
      </c>
      <c r="I34" s="7">
        <v>0</v>
      </c>
      <c r="J34" s="7">
        <v>369635</v>
      </c>
      <c r="K34" s="7">
        <v>14107</v>
      </c>
      <c r="L34" s="7">
        <v>121791</v>
      </c>
      <c r="M34" s="7">
        <v>0</v>
      </c>
      <c r="N34" s="7">
        <v>118817</v>
      </c>
      <c r="O34" s="7">
        <v>81326</v>
      </c>
      <c r="P34" s="7">
        <v>59317.5</v>
      </c>
      <c r="Q34" s="7">
        <v>4623</v>
      </c>
      <c r="R34" s="7">
        <v>5192</v>
      </c>
      <c r="S34" s="7">
        <v>0</v>
      </c>
      <c r="T34" s="7">
        <v>0</v>
      </c>
      <c r="U34" s="7">
        <v>0</v>
      </c>
      <c r="V34" s="7">
        <v>0</v>
      </c>
      <c r="W34" s="7">
        <v>0</v>
      </c>
      <c r="X34" s="7">
        <v>0</v>
      </c>
      <c r="Y34" s="7">
        <v>60762</v>
      </c>
      <c r="Z34" s="7">
        <v>28599.00115032</v>
      </c>
      <c r="AA34" s="7">
        <v>257454</v>
      </c>
      <c r="AB34" s="7">
        <v>3710747.5011503198</v>
      </c>
      <c r="AC34" s="7">
        <v>0</v>
      </c>
      <c r="AD34" s="7">
        <v>49090</v>
      </c>
      <c r="AE34" s="7">
        <v>59317.5</v>
      </c>
      <c r="AF34" s="7">
        <v>5192</v>
      </c>
      <c r="AG34" s="7">
        <v>0</v>
      </c>
      <c r="AH34" s="7">
        <v>0</v>
      </c>
      <c r="AI34" s="7">
        <v>257454</v>
      </c>
      <c r="AJ34" s="7">
        <v>371053.5</v>
      </c>
      <c r="AL34">
        <f t="shared" si="0"/>
        <v>1121623.5011503198</v>
      </c>
    </row>
    <row r="35" spans="1:38" x14ac:dyDescent="0.25">
      <c r="A35" s="7">
        <v>108</v>
      </c>
      <c r="B35" s="7">
        <v>1</v>
      </c>
      <c r="C35" t="s">
        <v>88</v>
      </c>
      <c r="D35" s="7">
        <v>1286</v>
      </c>
      <c r="E35" s="7">
        <v>1410.0000000000002</v>
      </c>
      <c r="F35" s="7">
        <v>921</v>
      </c>
      <c r="G35" s="87">
        <v>1017.1999999999999</v>
      </c>
      <c r="H35" s="7">
        <v>7406233</v>
      </c>
      <c r="I35" s="7">
        <v>0</v>
      </c>
      <c r="J35" s="7">
        <v>192367</v>
      </c>
      <c r="K35" s="7">
        <v>14431</v>
      </c>
      <c r="L35" s="7">
        <v>0</v>
      </c>
      <c r="M35" s="7">
        <v>0</v>
      </c>
      <c r="N35" s="7">
        <v>149081</v>
      </c>
      <c r="O35" s="7">
        <v>235395</v>
      </c>
      <c r="P35" s="7">
        <v>135555</v>
      </c>
      <c r="Q35" s="7">
        <v>13224</v>
      </c>
      <c r="R35" s="7">
        <v>0</v>
      </c>
      <c r="S35" s="7">
        <v>0</v>
      </c>
      <c r="T35" s="7">
        <v>0</v>
      </c>
      <c r="U35" s="7">
        <v>0</v>
      </c>
      <c r="V35" s="7">
        <v>0</v>
      </c>
      <c r="W35" s="7">
        <v>774964</v>
      </c>
      <c r="X35" s="7">
        <v>0</v>
      </c>
      <c r="Y35" s="7">
        <v>0</v>
      </c>
      <c r="Z35" s="7">
        <v>70458.850135740009</v>
      </c>
      <c r="AA35" s="7">
        <v>736453</v>
      </c>
      <c r="AB35" s="7">
        <v>9728161.8501357399</v>
      </c>
      <c r="AC35" s="7">
        <v>0</v>
      </c>
      <c r="AD35" s="7">
        <v>157536</v>
      </c>
      <c r="AE35" s="7">
        <v>135555</v>
      </c>
      <c r="AF35" s="7">
        <v>0</v>
      </c>
      <c r="AG35" s="7">
        <v>774964</v>
      </c>
      <c r="AH35" s="7">
        <v>0</v>
      </c>
      <c r="AI35" s="7">
        <v>705537</v>
      </c>
      <c r="AJ35" s="7">
        <v>1773592</v>
      </c>
      <c r="AL35">
        <f t="shared" si="0"/>
        <v>2321928.8501357399</v>
      </c>
    </row>
    <row r="36" spans="1:38" x14ac:dyDescent="0.25">
      <c r="A36" s="7">
        <v>110</v>
      </c>
      <c r="B36" s="7">
        <v>1</v>
      </c>
      <c r="C36" t="s">
        <v>89</v>
      </c>
      <c r="D36" s="7">
        <v>4265</v>
      </c>
      <c r="E36" s="7">
        <v>4680.3999999999996</v>
      </c>
      <c r="F36" s="7">
        <v>4145</v>
      </c>
      <c r="G36" s="87">
        <v>4548</v>
      </c>
      <c r="H36" s="7">
        <v>33113988</v>
      </c>
      <c r="I36" s="7">
        <v>130995</v>
      </c>
      <c r="J36" s="7">
        <v>263901</v>
      </c>
      <c r="K36" s="7">
        <v>44934</v>
      </c>
      <c r="L36" s="7">
        <v>0</v>
      </c>
      <c r="M36" s="7">
        <v>0</v>
      </c>
      <c r="N36" s="7">
        <v>319142</v>
      </c>
      <c r="O36" s="7">
        <v>969090</v>
      </c>
      <c r="P36" s="7">
        <v>539620</v>
      </c>
      <c r="Q36" s="7">
        <v>59124</v>
      </c>
      <c r="R36" s="7">
        <v>0</v>
      </c>
      <c r="S36" s="7">
        <v>0</v>
      </c>
      <c r="T36" s="7">
        <v>0</v>
      </c>
      <c r="U36" s="7">
        <v>0</v>
      </c>
      <c r="V36" s="7">
        <v>0</v>
      </c>
      <c r="W36" s="7">
        <v>4935490</v>
      </c>
      <c r="X36" s="7">
        <v>0</v>
      </c>
      <c r="Y36" s="7">
        <v>0</v>
      </c>
      <c r="Z36" s="7">
        <v>393733.21678844001</v>
      </c>
      <c r="AA36" s="7">
        <v>3292752</v>
      </c>
      <c r="AB36" s="7">
        <v>44062769.216788441</v>
      </c>
      <c r="AC36" s="7">
        <v>0</v>
      </c>
      <c r="AD36" s="7">
        <v>426141</v>
      </c>
      <c r="AE36" s="7">
        <v>539620</v>
      </c>
      <c r="AF36" s="7">
        <v>0</v>
      </c>
      <c r="AG36" s="7">
        <v>4918188.0599999996</v>
      </c>
      <c r="AH36" s="7">
        <v>0</v>
      </c>
      <c r="AI36" s="7">
        <v>3161860</v>
      </c>
      <c r="AJ36" s="7">
        <v>9045809.0599999987</v>
      </c>
      <c r="AL36">
        <f t="shared" si="0"/>
        <v>10948781.216788441</v>
      </c>
    </row>
    <row r="37" spans="1:38" x14ac:dyDescent="0.25">
      <c r="A37" s="7">
        <v>111</v>
      </c>
      <c r="B37" s="7">
        <v>1</v>
      </c>
      <c r="C37" t="s">
        <v>599</v>
      </c>
      <c r="D37" s="7">
        <v>1708</v>
      </c>
      <c r="E37" s="7">
        <v>1867.0000000000002</v>
      </c>
      <c r="F37" s="7">
        <v>1551</v>
      </c>
      <c r="G37" s="87">
        <v>1700.4000000000003</v>
      </c>
      <c r="H37" s="7">
        <v>12380612</v>
      </c>
      <c r="I37" s="7">
        <v>18421</v>
      </c>
      <c r="J37" s="7">
        <v>493087</v>
      </c>
      <c r="K37" s="7">
        <v>14403</v>
      </c>
      <c r="L37" s="7">
        <v>0</v>
      </c>
      <c r="M37" s="7">
        <v>0</v>
      </c>
      <c r="N37" s="7">
        <v>207372</v>
      </c>
      <c r="O37" s="7">
        <v>381691</v>
      </c>
      <c r="P37" s="7">
        <v>240115</v>
      </c>
      <c r="Q37" s="7">
        <v>22105</v>
      </c>
      <c r="R37" s="7">
        <v>0</v>
      </c>
      <c r="S37" s="7">
        <v>0</v>
      </c>
      <c r="T37" s="7">
        <v>0</v>
      </c>
      <c r="U37" s="7">
        <v>0</v>
      </c>
      <c r="V37" s="7">
        <v>0</v>
      </c>
      <c r="W37" s="7">
        <v>996451</v>
      </c>
      <c r="X37" s="7">
        <v>0</v>
      </c>
      <c r="Y37" s="7">
        <v>0</v>
      </c>
      <c r="Z37" s="7">
        <v>113920.85931215</v>
      </c>
      <c r="AA37" s="7">
        <v>1231090</v>
      </c>
      <c r="AB37" s="7">
        <v>16099267.859312151</v>
      </c>
      <c r="AC37" s="7">
        <v>0</v>
      </c>
      <c r="AD37" s="7">
        <v>201327</v>
      </c>
      <c r="AE37" s="7">
        <v>240115</v>
      </c>
      <c r="AF37" s="7">
        <v>0</v>
      </c>
      <c r="AG37" s="7">
        <v>996451</v>
      </c>
      <c r="AH37" s="7">
        <v>0</v>
      </c>
      <c r="AI37" s="7">
        <v>1206273</v>
      </c>
      <c r="AJ37" s="7">
        <v>2644166</v>
      </c>
      <c r="AL37">
        <f t="shared" si="0"/>
        <v>3718655.8593121506</v>
      </c>
    </row>
    <row r="38" spans="1:38" x14ac:dyDescent="0.25">
      <c r="A38" s="7">
        <v>112</v>
      </c>
      <c r="B38" s="7">
        <v>1</v>
      </c>
      <c r="C38" t="s">
        <v>91</v>
      </c>
      <c r="D38" s="7">
        <v>10627</v>
      </c>
      <c r="E38" s="7">
        <v>11609.4</v>
      </c>
      <c r="F38" s="7">
        <v>9564</v>
      </c>
      <c r="G38" s="87">
        <v>10448.199999999999</v>
      </c>
      <c r="H38" s="7">
        <v>76073344</v>
      </c>
      <c r="I38" s="7">
        <v>386845</v>
      </c>
      <c r="J38" s="7">
        <v>2007846</v>
      </c>
      <c r="K38" s="7">
        <v>336318</v>
      </c>
      <c r="L38" s="7">
        <v>0</v>
      </c>
      <c r="M38" s="7">
        <v>0</v>
      </c>
      <c r="N38" s="7">
        <v>908875.13893017964</v>
      </c>
      <c r="O38" s="7">
        <v>2284803</v>
      </c>
      <c r="P38" s="7">
        <v>1015897.5</v>
      </c>
      <c r="Q38" s="7">
        <v>135827</v>
      </c>
      <c r="R38" s="7">
        <v>43465</v>
      </c>
      <c r="S38" s="7">
        <v>0</v>
      </c>
      <c r="T38" s="7">
        <v>0</v>
      </c>
      <c r="U38" s="7">
        <v>90638</v>
      </c>
      <c r="V38" s="7">
        <v>0</v>
      </c>
      <c r="W38" s="7">
        <v>16246429</v>
      </c>
      <c r="X38" s="7">
        <v>0</v>
      </c>
      <c r="Y38" s="7">
        <v>0</v>
      </c>
      <c r="Z38" s="7">
        <v>1025713.83414087</v>
      </c>
      <c r="AA38" s="7">
        <v>7564497</v>
      </c>
      <c r="AB38" s="7">
        <v>107769501.50638457</v>
      </c>
      <c r="AC38" s="7">
        <v>0</v>
      </c>
      <c r="AD38" s="7">
        <v>1319090</v>
      </c>
      <c r="AE38" s="7">
        <v>1015897.5</v>
      </c>
      <c r="AF38" s="7">
        <v>43465</v>
      </c>
      <c r="AG38" s="7">
        <v>16180200.75</v>
      </c>
      <c r="AH38" s="7">
        <v>0</v>
      </c>
      <c r="AI38" s="7">
        <v>7564497</v>
      </c>
      <c r="AJ38" s="7">
        <v>26123150.25</v>
      </c>
      <c r="AL38">
        <f t="shared" si="0"/>
        <v>31696157.506384566</v>
      </c>
    </row>
    <row r="39" spans="1:38" x14ac:dyDescent="0.25">
      <c r="A39" s="7">
        <v>113</v>
      </c>
      <c r="B39" s="7">
        <v>1</v>
      </c>
      <c r="C39" t="s">
        <v>92</v>
      </c>
      <c r="D39" s="7">
        <v>871</v>
      </c>
      <c r="E39" s="7">
        <v>956.2</v>
      </c>
      <c r="F39" s="7">
        <v>724</v>
      </c>
      <c r="G39" s="87">
        <v>792</v>
      </c>
      <c r="H39" s="7">
        <v>5766552</v>
      </c>
      <c r="I39" s="7">
        <v>6140</v>
      </c>
      <c r="J39" s="7">
        <v>1195410</v>
      </c>
      <c r="K39" s="7">
        <v>14092</v>
      </c>
      <c r="L39" s="7">
        <v>75398</v>
      </c>
      <c r="M39" s="7">
        <v>152731</v>
      </c>
      <c r="N39" s="7">
        <v>313763.81985592796</v>
      </c>
      <c r="O39" s="7">
        <v>181295</v>
      </c>
      <c r="P39" s="7">
        <v>131405</v>
      </c>
      <c r="Q39" s="7">
        <v>10296</v>
      </c>
      <c r="R39" s="7">
        <v>26587</v>
      </c>
      <c r="S39" s="7">
        <v>0</v>
      </c>
      <c r="T39" s="7">
        <v>0</v>
      </c>
      <c r="U39" s="7">
        <v>0</v>
      </c>
      <c r="V39" s="7">
        <v>0</v>
      </c>
      <c r="W39" s="7">
        <v>0</v>
      </c>
      <c r="X39" s="7">
        <v>0</v>
      </c>
      <c r="Y39" s="7">
        <v>0</v>
      </c>
      <c r="Z39" s="7">
        <v>63677.402602140006</v>
      </c>
      <c r="AA39" s="7">
        <v>573408</v>
      </c>
      <c r="AB39" s="7">
        <v>8492287.7889272235</v>
      </c>
      <c r="AC39" s="7">
        <v>0</v>
      </c>
      <c r="AD39" s="7">
        <v>181295</v>
      </c>
      <c r="AE39" s="7">
        <v>131405</v>
      </c>
      <c r="AF39" s="7">
        <v>26587</v>
      </c>
      <c r="AG39" s="7">
        <v>0</v>
      </c>
      <c r="AH39" s="7">
        <v>0</v>
      </c>
      <c r="AI39" s="7">
        <v>573408</v>
      </c>
      <c r="AJ39" s="7">
        <v>912695</v>
      </c>
      <c r="AL39">
        <f t="shared" si="0"/>
        <v>2725735.7889272235</v>
      </c>
    </row>
    <row r="40" spans="1:38" x14ac:dyDescent="0.25">
      <c r="A40" s="7">
        <v>115</v>
      </c>
      <c r="B40" s="7">
        <v>1</v>
      </c>
      <c r="C40" t="s">
        <v>93</v>
      </c>
      <c r="D40" s="7">
        <v>1305</v>
      </c>
      <c r="E40" s="7">
        <v>1437.8</v>
      </c>
      <c r="F40" s="7">
        <v>1341.8</v>
      </c>
      <c r="G40" s="87">
        <v>1464.8</v>
      </c>
      <c r="H40" s="7">
        <v>10665209</v>
      </c>
      <c r="I40" s="7">
        <v>313160</v>
      </c>
      <c r="J40" s="7">
        <v>3402986</v>
      </c>
      <c r="K40" s="7">
        <v>0</v>
      </c>
      <c r="L40" s="7">
        <v>0</v>
      </c>
      <c r="M40" s="7">
        <v>0</v>
      </c>
      <c r="N40" s="7">
        <v>391277</v>
      </c>
      <c r="O40" s="7">
        <v>328925</v>
      </c>
      <c r="P40" s="7">
        <v>220992.5</v>
      </c>
      <c r="Q40" s="7">
        <v>19042</v>
      </c>
      <c r="R40" s="7">
        <v>516064</v>
      </c>
      <c r="S40" s="7">
        <v>0</v>
      </c>
      <c r="T40" s="7">
        <v>0</v>
      </c>
      <c r="U40" s="7">
        <v>0</v>
      </c>
      <c r="V40" s="7">
        <v>0</v>
      </c>
      <c r="W40" s="7">
        <v>0</v>
      </c>
      <c r="X40" s="7">
        <v>0</v>
      </c>
      <c r="Y40" s="7">
        <v>0</v>
      </c>
      <c r="Z40" s="7">
        <v>142852.75124874001</v>
      </c>
      <c r="AA40" s="7">
        <v>1060515</v>
      </c>
      <c r="AB40" s="7">
        <v>17061023.25124874</v>
      </c>
      <c r="AC40" s="7">
        <v>0</v>
      </c>
      <c r="AD40" s="7">
        <v>105881</v>
      </c>
      <c r="AE40" s="7">
        <v>150735</v>
      </c>
      <c r="AF40" s="7">
        <v>351998</v>
      </c>
      <c r="AG40" s="7">
        <v>0</v>
      </c>
      <c r="AH40" s="7">
        <v>0</v>
      </c>
      <c r="AI40" s="7">
        <v>597334</v>
      </c>
      <c r="AJ40" s="7">
        <v>1205948</v>
      </c>
      <c r="AL40">
        <f t="shared" si="0"/>
        <v>6395814.2512487397</v>
      </c>
    </row>
    <row r="41" spans="1:38" x14ac:dyDescent="0.25">
      <c r="A41" s="7">
        <v>116</v>
      </c>
      <c r="B41" s="7">
        <v>1</v>
      </c>
      <c r="C41" t="s">
        <v>94</v>
      </c>
      <c r="D41" s="7">
        <v>912</v>
      </c>
      <c r="E41" s="7">
        <v>1003.8000000000001</v>
      </c>
      <c r="F41" s="7">
        <v>1259</v>
      </c>
      <c r="G41" s="87">
        <v>1370.8</v>
      </c>
      <c r="H41" s="7">
        <v>9980795</v>
      </c>
      <c r="I41" s="7">
        <v>0</v>
      </c>
      <c r="J41" s="7">
        <v>1015277</v>
      </c>
      <c r="K41" s="7">
        <v>0</v>
      </c>
      <c r="L41" s="7">
        <v>0</v>
      </c>
      <c r="M41" s="7">
        <v>0</v>
      </c>
      <c r="N41" s="7">
        <v>271581</v>
      </c>
      <c r="O41" s="7">
        <v>291897</v>
      </c>
      <c r="P41" s="7">
        <v>226337.5</v>
      </c>
      <c r="Q41" s="7">
        <v>17820</v>
      </c>
      <c r="R41" s="7">
        <v>69308</v>
      </c>
      <c r="S41" s="7">
        <v>0</v>
      </c>
      <c r="T41" s="7">
        <v>0</v>
      </c>
      <c r="U41" s="7">
        <v>22797</v>
      </c>
      <c r="V41" s="7">
        <v>-8737</v>
      </c>
      <c r="W41" s="7">
        <v>0</v>
      </c>
      <c r="X41" s="7">
        <v>0</v>
      </c>
      <c r="Y41" s="7">
        <v>0</v>
      </c>
      <c r="Z41" s="7">
        <v>96068.061204180005</v>
      </c>
      <c r="AA41" s="7">
        <v>992459</v>
      </c>
      <c r="AB41" s="7">
        <v>12975602.56120418</v>
      </c>
      <c r="AC41" s="7">
        <v>0</v>
      </c>
      <c r="AD41" s="7">
        <v>157030</v>
      </c>
      <c r="AE41" s="7">
        <v>226337.5</v>
      </c>
      <c r="AF41" s="7">
        <v>69308</v>
      </c>
      <c r="AG41" s="7">
        <v>0</v>
      </c>
      <c r="AH41" s="7">
        <v>0</v>
      </c>
      <c r="AI41" s="7">
        <v>990999</v>
      </c>
      <c r="AJ41" s="7">
        <v>1443674.5</v>
      </c>
      <c r="AL41">
        <f t="shared" si="0"/>
        <v>2994807.5612041801</v>
      </c>
    </row>
    <row r="42" spans="1:38" x14ac:dyDescent="0.25">
      <c r="A42" s="7">
        <v>118</v>
      </c>
      <c r="B42" s="7">
        <v>1</v>
      </c>
      <c r="C42" t="s">
        <v>95</v>
      </c>
      <c r="D42" s="7">
        <v>307</v>
      </c>
      <c r="E42" s="7">
        <v>334.00000000000006</v>
      </c>
      <c r="F42" s="7">
        <v>323</v>
      </c>
      <c r="G42" s="87">
        <v>352.40000000000003</v>
      </c>
      <c r="H42" s="7">
        <v>2565824</v>
      </c>
      <c r="I42" s="7">
        <v>0</v>
      </c>
      <c r="J42" s="7">
        <v>920408</v>
      </c>
      <c r="K42" s="7">
        <v>0</v>
      </c>
      <c r="L42" s="7">
        <v>121334</v>
      </c>
      <c r="M42" s="7">
        <v>687116</v>
      </c>
      <c r="N42" s="7">
        <v>252930</v>
      </c>
      <c r="O42" s="7">
        <v>76031</v>
      </c>
      <c r="P42" s="7">
        <v>59027.5</v>
      </c>
      <c r="Q42" s="7">
        <v>4581</v>
      </c>
      <c r="R42" s="7">
        <v>0</v>
      </c>
      <c r="S42" s="7">
        <v>0</v>
      </c>
      <c r="T42" s="7">
        <v>0</v>
      </c>
      <c r="U42" s="7">
        <v>0</v>
      </c>
      <c r="V42" s="7">
        <v>0</v>
      </c>
      <c r="W42" s="7">
        <v>0</v>
      </c>
      <c r="X42" s="7">
        <v>0</v>
      </c>
      <c r="Y42" s="7">
        <v>0</v>
      </c>
      <c r="Z42" s="7">
        <v>32640.587985000002</v>
      </c>
      <c r="AA42" s="7">
        <v>255138</v>
      </c>
      <c r="AB42" s="7">
        <v>4975030.0879849996</v>
      </c>
      <c r="AC42" s="7">
        <v>0</v>
      </c>
      <c r="AD42" s="7">
        <v>76031</v>
      </c>
      <c r="AE42" s="7">
        <v>59027.5</v>
      </c>
      <c r="AF42" s="7">
        <v>0</v>
      </c>
      <c r="AG42" s="7">
        <v>0</v>
      </c>
      <c r="AH42" s="7">
        <v>0</v>
      </c>
      <c r="AI42" s="7">
        <v>255138</v>
      </c>
      <c r="AJ42" s="7">
        <v>390196.5</v>
      </c>
      <c r="AL42">
        <f t="shared" si="0"/>
        <v>2409206.0879849996</v>
      </c>
    </row>
    <row r="43" spans="1:38" x14ac:dyDescent="0.25">
      <c r="A43" s="7">
        <v>129</v>
      </c>
      <c r="B43" s="7">
        <v>1</v>
      </c>
      <c r="C43" t="s">
        <v>96</v>
      </c>
      <c r="D43" s="7">
        <v>1232</v>
      </c>
      <c r="E43" s="7">
        <v>1356</v>
      </c>
      <c r="F43" s="7">
        <v>1462</v>
      </c>
      <c r="G43" s="87">
        <v>1609.6000000000001</v>
      </c>
      <c r="H43" s="7">
        <v>11719498</v>
      </c>
      <c r="I43" s="7">
        <v>178072</v>
      </c>
      <c r="J43" s="7">
        <v>1718543</v>
      </c>
      <c r="K43" s="7">
        <v>105408</v>
      </c>
      <c r="L43" s="7">
        <v>0</v>
      </c>
      <c r="M43" s="7">
        <v>0</v>
      </c>
      <c r="N43" s="7">
        <v>293916</v>
      </c>
      <c r="O43" s="7">
        <v>374924</v>
      </c>
      <c r="P43" s="7">
        <v>257126.25</v>
      </c>
      <c r="Q43" s="7">
        <v>20925</v>
      </c>
      <c r="R43" s="7">
        <v>12088</v>
      </c>
      <c r="S43" s="7">
        <v>0</v>
      </c>
      <c r="T43" s="7">
        <v>0</v>
      </c>
      <c r="U43" s="7">
        <v>0</v>
      </c>
      <c r="V43" s="7">
        <v>0</v>
      </c>
      <c r="W43" s="7">
        <v>252321</v>
      </c>
      <c r="X43" s="7">
        <v>0</v>
      </c>
      <c r="Y43" s="7">
        <v>0</v>
      </c>
      <c r="Z43" s="7">
        <v>123957.26101611</v>
      </c>
      <c r="AA43" s="7">
        <v>1165350</v>
      </c>
      <c r="AB43" s="7">
        <v>16222128.51101611</v>
      </c>
      <c r="AC43" s="7">
        <v>0</v>
      </c>
      <c r="AD43" s="7">
        <v>118025</v>
      </c>
      <c r="AE43" s="7">
        <v>188993</v>
      </c>
      <c r="AF43" s="7">
        <v>8885</v>
      </c>
      <c r="AG43" s="7">
        <v>166817</v>
      </c>
      <c r="AH43" s="7">
        <v>0</v>
      </c>
      <c r="AI43" s="7">
        <v>707325</v>
      </c>
      <c r="AJ43" s="7">
        <v>1190045</v>
      </c>
      <c r="AL43">
        <f t="shared" si="0"/>
        <v>4502630.51101611</v>
      </c>
    </row>
    <row r="44" spans="1:38" x14ac:dyDescent="0.25">
      <c r="A44" s="7">
        <v>138</v>
      </c>
      <c r="B44" s="7">
        <v>1</v>
      </c>
      <c r="C44" t="s">
        <v>97</v>
      </c>
      <c r="D44" s="7">
        <v>3046</v>
      </c>
      <c r="E44" s="7">
        <v>3345.4</v>
      </c>
      <c r="F44" s="7">
        <v>2513</v>
      </c>
      <c r="G44" s="87">
        <v>2764.7999999999997</v>
      </c>
      <c r="H44" s="7">
        <v>20130509</v>
      </c>
      <c r="I44" s="7">
        <v>203657</v>
      </c>
      <c r="J44" s="7">
        <v>1307776</v>
      </c>
      <c r="K44" s="7">
        <v>17400</v>
      </c>
      <c r="L44" s="7">
        <v>0</v>
      </c>
      <c r="M44" s="7">
        <v>0</v>
      </c>
      <c r="N44" s="7">
        <v>426284.46047902526</v>
      </c>
      <c r="O44" s="7">
        <v>611310</v>
      </c>
      <c r="P44" s="7">
        <v>460680</v>
      </c>
      <c r="Q44" s="7">
        <v>35942</v>
      </c>
      <c r="R44" s="7">
        <v>51342</v>
      </c>
      <c r="S44" s="7">
        <v>0</v>
      </c>
      <c r="T44" s="7">
        <v>0</v>
      </c>
      <c r="U44" s="7">
        <v>80782</v>
      </c>
      <c r="V44" s="7">
        <v>0</v>
      </c>
      <c r="W44" s="7">
        <v>0</v>
      </c>
      <c r="X44" s="7">
        <v>0</v>
      </c>
      <c r="Y44" s="7">
        <v>236932</v>
      </c>
      <c r="Z44" s="7">
        <v>172712.12258695002</v>
      </c>
      <c r="AA44" s="7">
        <v>2001715</v>
      </c>
      <c r="AB44" s="7">
        <v>25693807.862036042</v>
      </c>
      <c r="AC44" s="7">
        <v>0</v>
      </c>
      <c r="AD44" s="7">
        <v>296176</v>
      </c>
      <c r="AE44" s="7">
        <v>460680</v>
      </c>
      <c r="AF44" s="7">
        <v>51342</v>
      </c>
      <c r="AG44" s="7">
        <v>0</v>
      </c>
      <c r="AH44" s="7">
        <v>0</v>
      </c>
      <c r="AI44" s="7">
        <v>1939638</v>
      </c>
      <c r="AJ44" s="7">
        <v>2747836</v>
      </c>
      <c r="AL44">
        <f t="shared" si="0"/>
        <v>5563298.8620360419</v>
      </c>
    </row>
    <row r="45" spans="1:38" x14ac:dyDescent="0.25">
      <c r="A45" s="7">
        <v>139</v>
      </c>
      <c r="B45" s="7">
        <v>1</v>
      </c>
      <c r="C45" t="s">
        <v>98</v>
      </c>
      <c r="D45" s="7">
        <v>845</v>
      </c>
      <c r="E45" s="7">
        <v>927.59999999999991</v>
      </c>
      <c r="F45" s="7">
        <v>863</v>
      </c>
      <c r="G45" s="87">
        <v>948</v>
      </c>
      <c r="H45" s="7">
        <v>6902388</v>
      </c>
      <c r="I45" s="7">
        <v>0</v>
      </c>
      <c r="J45" s="7">
        <v>560700</v>
      </c>
      <c r="K45" s="7">
        <v>15114</v>
      </c>
      <c r="L45" s="7">
        <v>6446</v>
      </c>
      <c r="M45" s="7">
        <v>0</v>
      </c>
      <c r="N45" s="7">
        <v>167242.33235153498</v>
      </c>
      <c r="O45" s="7">
        <v>210567</v>
      </c>
      <c r="P45" s="7">
        <v>118512.5</v>
      </c>
      <c r="Q45" s="7">
        <v>12324</v>
      </c>
      <c r="R45" s="7">
        <v>0</v>
      </c>
      <c r="S45" s="7">
        <v>0</v>
      </c>
      <c r="T45" s="7">
        <v>0</v>
      </c>
      <c r="U45" s="7">
        <v>0</v>
      </c>
      <c r="V45" s="7">
        <v>0</v>
      </c>
      <c r="W45" s="7">
        <v>853200</v>
      </c>
      <c r="X45" s="7">
        <v>0</v>
      </c>
      <c r="Y45" s="7">
        <v>68510</v>
      </c>
      <c r="Z45" s="7">
        <v>58058.34973917</v>
      </c>
      <c r="AA45" s="7">
        <v>686352</v>
      </c>
      <c r="AB45" s="7">
        <v>9656796.5825619679</v>
      </c>
      <c r="AC45" s="7">
        <v>0</v>
      </c>
      <c r="AD45" s="7">
        <v>90303</v>
      </c>
      <c r="AE45" s="7">
        <v>118512.5</v>
      </c>
      <c r="AF45" s="7">
        <v>0</v>
      </c>
      <c r="AG45" s="7">
        <v>853200</v>
      </c>
      <c r="AH45" s="7">
        <v>0</v>
      </c>
      <c r="AI45" s="7">
        <v>663946</v>
      </c>
      <c r="AJ45" s="7">
        <v>1725961.5</v>
      </c>
      <c r="AL45">
        <f t="shared" si="0"/>
        <v>2754408.5825619679</v>
      </c>
    </row>
    <row r="46" spans="1:38" x14ac:dyDescent="0.25">
      <c r="A46" s="7">
        <v>146</v>
      </c>
      <c r="B46" s="7">
        <v>1</v>
      </c>
      <c r="C46" t="s">
        <v>600</v>
      </c>
      <c r="D46" s="7">
        <v>781</v>
      </c>
      <c r="E46" s="7">
        <v>856.2</v>
      </c>
      <c r="F46" s="7">
        <v>904</v>
      </c>
      <c r="G46" s="87">
        <v>983.4</v>
      </c>
      <c r="H46" s="7">
        <v>7160135</v>
      </c>
      <c r="I46" s="7">
        <v>0</v>
      </c>
      <c r="J46" s="7">
        <v>167639</v>
      </c>
      <c r="K46" s="7">
        <v>0</v>
      </c>
      <c r="L46" s="7">
        <v>0</v>
      </c>
      <c r="M46" s="7">
        <v>17189</v>
      </c>
      <c r="N46" s="7">
        <v>311979</v>
      </c>
      <c r="O46" s="7">
        <v>231936</v>
      </c>
      <c r="P46" s="7">
        <v>152490</v>
      </c>
      <c r="Q46" s="7">
        <v>12784</v>
      </c>
      <c r="R46" s="7">
        <v>11073</v>
      </c>
      <c r="S46" s="7">
        <v>0</v>
      </c>
      <c r="T46" s="7">
        <v>0</v>
      </c>
      <c r="U46" s="7">
        <v>0</v>
      </c>
      <c r="V46" s="7">
        <v>0</v>
      </c>
      <c r="W46" s="7">
        <v>247984</v>
      </c>
      <c r="X46" s="7">
        <v>0</v>
      </c>
      <c r="Y46" s="7">
        <v>0</v>
      </c>
      <c r="Z46" s="7">
        <v>58562.086574640001</v>
      </c>
      <c r="AA46" s="7">
        <v>711982</v>
      </c>
      <c r="AB46" s="7">
        <v>9083753.0865746401</v>
      </c>
      <c r="AC46" s="7">
        <v>0</v>
      </c>
      <c r="AD46" s="7">
        <v>119319</v>
      </c>
      <c r="AE46" s="7">
        <v>152490</v>
      </c>
      <c r="AF46" s="7">
        <v>11073</v>
      </c>
      <c r="AG46" s="7">
        <v>241351</v>
      </c>
      <c r="AH46" s="7">
        <v>0</v>
      </c>
      <c r="AI46" s="7">
        <v>601965</v>
      </c>
      <c r="AJ46" s="7">
        <v>1126198</v>
      </c>
      <c r="AL46">
        <f t="shared" si="0"/>
        <v>1923618.0865746401</v>
      </c>
    </row>
    <row r="47" spans="1:38" x14ac:dyDescent="0.25">
      <c r="A47" s="7">
        <v>150</v>
      </c>
      <c r="B47" s="7">
        <v>1</v>
      </c>
      <c r="C47" t="s">
        <v>100</v>
      </c>
      <c r="D47" s="7">
        <v>946</v>
      </c>
      <c r="E47" s="7">
        <v>1028.4000000000001</v>
      </c>
      <c r="F47" s="7">
        <v>1028</v>
      </c>
      <c r="G47" s="87">
        <v>1121.8</v>
      </c>
      <c r="H47" s="7">
        <v>8167826</v>
      </c>
      <c r="I47" s="7">
        <v>0</v>
      </c>
      <c r="J47" s="7">
        <v>221242</v>
      </c>
      <c r="K47" s="7">
        <v>14568</v>
      </c>
      <c r="L47" s="7">
        <v>0</v>
      </c>
      <c r="M47" s="7">
        <v>0</v>
      </c>
      <c r="N47" s="7">
        <v>208105</v>
      </c>
      <c r="O47" s="7">
        <v>249293</v>
      </c>
      <c r="P47" s="7">
        <v>187901.25</v>
      </c>
      <c r="Q47" s="7">
        <v>14583</v>
      </c>
      <c r="R47" s="7">
        <v>0</v>
      </c>
      <c r="S47" s="7">
        <v>0</v>
      </c>
      <c r="T47" s="7">
        <v>0</v>
      </c>
      <c r="U47" s="7">
        <v>0</v>
      </c>
      <c r="V47" s="7">
        <v>0</v>
      </c>
      <c r="W47" s="7">
        <v>0</v>
      </c>
      <c r="X47" s="7">
        <v>0</v>
      </c>
      <c r="Y47" s="7">
        <v>0</v>
      </c>
      <c r="Z47" s="7">
        <v>73552.271479479998</v>
      </c>
      <c r="AA47" s="7">
        <v>812183</v>
      </c>
      <c r="AB47" s="7">
        <v>9949253.52147948</v>
      </c>
      <c r="AC47" s="7">
        <v>0</v>
      </c>
      <c r="AD47" s="7">
        <v>77635</v>
      </c>
      <c r="AE47" s="7">
        <v>176886</v>
      </c>
      <c r="AF47" s="7">
        <v>0</v>
      </c>
      <c r="AG47" s="7">
        <v>0</v>
      </c>
      <c r="AH47" s="7">
        <v>0</v>
      </c>
      <c r="AI47" s="7">
        <v>631368</v>
      </c>
      <c r="AJ47" s="7">
        <v>885889</v>
      </c>
      <c r="AL47">
        <f t="shared" si="0"/>
        <v>1781427.52147948</v>
      </c>
    </row>
    <row r="48" spans="1:38" x14ac:dyDescent="0.25">
      <c r="A48" s="7">
        <v>152</v>
      </c>
      <c r="B48" s="7">
        <v>1</v>
      </c>
      <c r="C48" t="s">
        <v>101</v>
      </c>
      <c r="D48" s="7">
        <v>7095</v>
      </c>
      <c r="E48" s="7">
        <v>7727.4</v>
      </c>
      <c r="F48" s="7">
        <v>7133</v>
      </c>
      <c r="G48" s="87">
        <v>7778.6</v>
      </c>
      <c r="H48" s="7">
        <v>56635987</v>
      </c>
      <c r="I48" s="7">
        <v>220031</v>
      </c>
      <c r="J48" s="7">
        <v>7717238</v>
      </c>
      <c r="K48" s="7">
        <v>221634</v>
      </c>
      <c r="L48" s="7">
        <v>0</v>
      </c>
      <c r="M48" s="7">
        <v>0</v>
      </c>
      <c r="N48" s="7">
        <v>933008.17394970427</v>
      </c>
      <c r="O48" s="7">
        <v>1659258</v>
      </c>
      <c r="P48" s="7">
        <v>1201558.75</v>
      </c>
      <c r="Q48" s="7">
        <v>101122</v>
      </c>
      <c r="R48" s="7">
        <v>407287</v>
      </c>
      <c r="S48" s="7">
        <v>0</v>
      </c>
      <c r="T48" s="7">
        <v>0</v>
      </c>
      <c r="U48" s="7">
        <v>0</v>
      </c>
      <c r="V48" s="7">
        <v>0</v>
      </c>
      <c r="W48" s="7">
        <v>1739762</v>
      </c>
      <c r="X48" s="7">
        <v>0</v>
      </c>
      <c r="Y48" s="7">
        <v>0</v>
      </c>
      <c r="Z48" s="7">
        <v>601993.77441804006</v>
      </c>
      <c r="AA48" s="7">
        <v>5631706</v>
      </c>
      <c r="AB48" s="7">
        <v>76927871.534871891</v>
      </c>
      <c r="AC48" s="7">
        <v>0</v>
      </c>
      <c r="AD48" s="7">
        <v>528801</v>
      </c>
      <c r="AE48" s="7">
        <v>1201558.75</v>
      </c>
      <c r="AF48" s="7">
        <v>407287</v>
      </c>
      <c r="AG48" s="7">
        <v>1625559</v>
      </c>
      <c r="AH48" s="7">
        <v>0</v>
      </c>
      <c r="AI48" s="7">
        <v>4702995</v>
      </c>
      <c r="AJ48" s="7">
        <v>8466200.75</v>
      </c>
      <c r="AL48">
        <f t="shared" si="0"/>
        <v>20291884.534871891</v>
      </c>
    </row>
    <row r="49" spans="1:38" x14ac:dyDescent="0.25">
      <c r="A49" s="7">
        <v>160</v>
      </c>
      <c r="B49" s="7">
        <v>70</v>
      </c>
      <c r="C49" t="s">
        <v>601</v>
      </c>
      <c r="D49" s="7">
        <v>0</v>
      </c>
      <c r="E49" s="7">
        <v>0</v>
      </c>
      <c r="F49" s="7">
        <v>0</v>
      </c>
      <c r="G49" s="87">
        <v>0</v>
      </c>
      <c r="H49" s="7">
        <v>0</v>
      </c>
      <c r="I49" s="7">
        <v>0</v>
      </c>
      <c r="J49" s="7">
        <v>243508</v>
      </c>
      <c r="K49" s="7">
        <v>0</v>
      </c>
      <c r="L49" s="7">
        <v>0</v>
      </c>
      <c r="M49" s="7">
        <v>0</v>
      </c>
      <c r="N49" s="7">
        <v>0</v>
      </c>
      <c r="O49" s="7">
        <v>0</v>
      </c>
      <c r="P49" s="7">
        <v>0</v>
      </c>
      <c r="Q49" s="7">
        <v>0</v>
      </c>
      <c r="R49" s="7">
        <v>0</v>
      </c>
      <c r="S49" s="7">
        <v>0</v>
      </c>
      <c r="T49" s="7">
        <v>0</v>
      </c>
      <c r="U49" s="7">
        <v>0</v>
      </c>
      <c r="V49" s="7">
        <v>0</v>
      </c>
      <c r="W49" s="7">
        <v>0</v>
      </c>
      <c r="X49" s="7">
        <v>0</v>
      </c>
      <c r="Y49" s="7">
        <v>0</v>
      </c>
      <c r="Z49" s="7">
        <v>0</v>
      </c>
      <c r="AA49" s="7">
        <v>0</v>
      </c>
      <c r="AB49" s="7">
        <v>243508</v>
      </c>
      <c r="AC49" s="7">
        <v>0</v>
      </c>
      <c r="AD49" s="7">
        <v>0</v>
      </c>
      <c r="AE49" s="7">
        <v>0</v>
      </c>
      <c r="AF49" s="7">
        <v>0</v>
      </c>
      <c r="AG49" s="7">
        <v>0</v>
      </c>
      <c r="AH49" s="7">
        <v>0</v>
      </c>
      <c r="AI49" s="7">
        <v>0</v>
      </c>
      <c r="AJ49" s="7">
        <v>0</v>
      </c>
      <c r="AL49">
        <f t="shared" si="0"/>
        <v>243508</v>
      </c>
    </row>
    <row r="50" spans="1:38" x14ac:dyDescent="0.25">
      <c r="A50" s="7">
        <v>160</v>
      </c>
      <c r="B50" s="7">
        <v>90</v>
      </c>
      <c r="C50" t="s">
        <v>2159</v>
      </c>
      <c r="D50" s="7">
        <v>0</v>
      </c>
      <c r="E50" s="7">
        <v>0</v>
      </c>
      <c r="F50" s="7">
        <v>0</v>
      </c>
      <c r="G50" s="87">
        <v>0</v>
      </c>
      <c r="H50" s="7">
        <v>0</v>
      </c>
      <c r="I50" s="7">
        <v>0</v>
      </c>
      <c r="J50" s="7">
        <v>0</v>
      </c>
      <c r="K50" s="7">
        <v>0</v>
      </c>
      <c r="L50" s="7">
        <v>0</v>
      </c>
      <c r="M50" s="7">
        <v>0</v>
      </c>
      <c r="N50" s="7">
        <v>0</v>
      </c>
      <c r="O50" s="7">
        <v>0</v>
      </c>
      <c r="P50" s="7">
        <v>0</v>
      </c>
      <c r="Q50" s="7">
        <v>0</v>
      </c>
      <c r="R50" s="7">
        <v>0</v>
      </c>
      <c r="S50" s="7">
        <v>0</v>
      </c>
      <c r="T50" s="7">
        <v>0</v>
      </c>
      <c r="U50" s="7">
        <v>0</v>
      </c>
      <c r="V50" s="7">
        <v>659659</v>
      </c>
      <c r="W50" s="7">
        <v>0</v>
      </c>
      <c r="X50" s="7">
        <v>0</v>
      </c>
      <c r="Y50" s="7">
        <v>0</v>
      </c>
      <c r="Z50" s="7">
        <v>0</v>
      </c>
      <c r="AA50" s="7">
        <v>0</v>
      </c>
      <c r="AB50" s="7">
        <v>659659</v>
      </c>
      <c r="AC50" s="7">
        <v>0</v>
      </c>
      <c r="AD50" s="7">
        <v>0</v>
      </c>
      <c r="AE50" s="7">
        <v>0</v>
      </c>
      <c r="AF50" s="7">
        <v>0</v>
      </c>
      <c r="AG50" s="7">
        <v>0</v>
      </c>
      <c r="AH50" s="7">
        <v>0</v>
      </c>
      <c r="AI50" s="7">
        <v>0</v>
      </c>
      <c r="AJ50" s="7">
        <v>0</v>
      </c>
      <c r="AL50">
        <f t="shared" si="0"/>
        <v>659659</v>
      </c>
    </row>
    <row r="51" spans="1:38" x14ac:dyDescent="0.25">
      <c r="A51" s="7">
        <v>162</v>
      </c>
      <c r="B51" s="7">
        <v>1</v>
      </c>
      <c r="C51" t="s">
        <v>102</v>
      </c>
      <c r="D51" s="7">
        <v>942</v>
      </c>
      <c r="E51" s="7">
        <v>1032.8</v>
      </c>
      <c r="F51" s="7">
        <v>899</v>
      </c>
      <c r="G51" s="87">
        <v>985.6</v>
      </c>
      <c r="H51" s="7">
        <v>7176154</v>
      </c>
      <c r="I51" s="7">
        <v>12281</v>
      </c>
      <c r="J51" s="7">
        <v>1317781</v>
      </c>
      <c r="K51" s="7">
        <v>0</v>
      </c>
      <c r="L51" s="7">
        <v>0</v>
      </c>
      <c r="M51" s="7">
        <v>0</v>
      </c>
      <c r="N51" s="7">
        <v>389047.17401119723</v>
      </c>
      <c r="O51" s="7">
        <v>222410</v>
      </c>
      <c r="P51" s="7">
        <v>162935</v>
      </c>
      <c r="Q51" s="7">
        <v>12813</v>
      </c>
      <c r="R51" s="7">
        <v>45614</v>
      </c>
      <c r="S51" s="7">
        <v>0</v>
      </c>
      <c r="T51" s="7">
        <v>0</v>
      </c>
      <c r="U51" s="7">
        <v>0</v>
      </c>
      <c r="V51" s="7">
        <v>0</v>
      </c>
      <c r="W51" s="7">
        <v>0</v>
      </c>
      <c r="X51" s="7">
        <v>0</v>
      </c>
      <c r="Y51" s="7">
        <v>11011</v>
      </c>
      <c r="Z51" s="7">
        <v>67689.759059520002</v>
      </c>
      <c r="AA51" s="7">
        <v>713574</v>
      </c>
      <c r="AB51" s="7">
        <v>10122126.009545343</v>
      </c>
      <c r="AC51" s="7">
        <v>0</v>
      </c>
      <c r="AD51" s="7">
        <v>80601</v>
      </c>
      <c r="AE51" s="7">
        <v>139591</v>
      </c>
      <c r="AF51" s="7">
        <v>39079</v>
      </c>
      <c r="AG51" s="7">
        <v>0</v>
      </c>
      <c r="AH51" s="7">
        <v>0</v>
      </c>
      <c r="AI51" s="7">
        <v>504830</v>
      </c>
      <c r="AJ51" s="7">
        <v>764101</v>
      </c>
      <c r="AL51">
        <f t="shared" si="0"/>
        <v>2945972.009545343</v>
      </c>
    </row>
    <row r="52" spans="1:38" x14ac:dyDescent="0.25">
      <c r="A52" s="7">
        <v>166</v>
      </c>
      <c r="B52" s="7">
        <v>1</v>
      </c>
      <c r="C52" t="s">
        <v>103</v>
      </c>
      <c r="D52" s="7">
        <v>607</v>
      </c>
      <c r="E52" s="7">
        <v>675</v>
      </c>
      <c r="F52" s="7">
        <v>449.8</v>
      </c>
      <c r="G52" s="87">
        <v>497.20000000000005</v>
      </c>
      <c r="H52" s="7">
        <v>3620113</v>
      </c>
      <c r="I52" s="7">
        <v>12281</v>
      </c>
      <c r="J52" s="7">
        <v>447300</v>
      </c>
      <c r="K52" s="7">
        <v>14125</v>
      </c>
      <c r="L52" s="7">
        <v>130392</v>
      </c>
      <c r="M52" s="7">
        <v>614765</v>
      </c>
      <c r="N52" s="7">
        <v>350848</v>
      </c>
      <c r="O52" s="7">
        <v>113623</v>
      </c>
      <c r="P52" s="7">
        <v>64503.75</v>
      </c>
      <c r="Q52" s="7">
        <v>6464</v>
      </c>
      <c r="R52" s="7">
        <v>0</v>
      </c>
      <c r="S52" s="7">
        <v>0</v>
      </c>
      <c r="T52" s="7">
        <v>0</v>
      </c>
      <c r="U52" s="7">
        <v>153838</v>
      </c>
      <c r="V52" s="7">
        <v>0</v>
      </c>
      <c r="W52" s="7">
        <v>397760</v>
      </c>
      <c r="X52" s="7">
        <v>0</v>
      </c>
      <c r="Y52" s="7">
        <v>0</v>
      </c>
      <c r="Z52" s="7">
        <v>49972.25303208</v>
      </c>
      <c r="AA52" s="7">
        <v>359973</v>
      </c>
      <c r="AB52" s="7">
        <v>6335958.0030320799</v>
      </c>
      <c r="AC52" s="7">
        <v>0</v>
      </c>
      <c r="AD52" s="7">
        <v>113623</v>
      </c>
      <c r="AE52" s="7">
        <v>64503.75</v>
      </c>
      <c r="AF52" s="7">
        <v>0</v>
      </c>
      <c r="AG52" s="7">
        <v>397760</v>
      </c>
      <c r="AH52" s="7">
        <v>0</v>
      </c>
      <c r="AI52" s="7">
        <v>359973</v>
      </c>
      <c r="AJ52" s="7">
        <v>935859.75</v>
      </c>
      <c r="AL52">
        <f t="shared" si="0"/>
        <v>2715845.0030320799</v>
      </c>
    </row>
    <row r="53" spans="1:38" x14ac:dyDescent="0.25">
      <c r="A53" s="7">
        <v>173</v>
      </c>
      <c r="B53" s="7">
        <v>1</v>
      </c>
      <c r="C53" t="s">
        <v>104</v>
      </c>
      <c r="D53" s="7">
        <v>476</v>
      </c>
      <c r="E53" s="7">
        <v>524.4</v>
      </c>
      <c r="F53" s="7">
        <v>481</v>
      </c>
      <c r="G53" s="87">
        <v>530.59999999999991</v>
      </c>
      <c r="H53" s="7">
        <v>3863299</v>
      </c>
      <c r="I53" s="7">
        <v>0</v>
      </c>
      <c r="J53" s="7">
        <v>679369</v>
      </c>
      <c r="K53" s="7">
        <v>25295</v>
      </c>
      <c r="L53" s="7">
        <v>129109</v>
      </c>
      <c r="M53" s="7">
        <v>0</v>
      </c>
      <c r="N53" s="7">
        <v>132994</v>
      </c>
      <c r="O53" s="7">
        <v>125229</v>
      </c>
      <c r="P53" s="7">
        <v>54420</v>
      </c>
      <c r="Q53" s="7">
        <v>6898</v>
      </c>
      <c r="R53" s="7">
        <v>0</v>
      </c>
      <c r="S53" s="7">
        <v>0</v>
      </c>
      <c r="T53" s="7">
        <v>0</v>
      </c>
      <c r="U53" s="7">
        <v>0</v>
      </c>
      <c r="V53" s="7">
        <v>0</v>
      </c>
      <c r="W53" s="7">
        <v>729867</v>
      </c>
      <c r="X53" s="7">
        <v>0</v>
      </c>
      <c r="Y53" s="7">
        <v>36294</v>
      </c>
      <c r="Z53" s="7">
        <v>39089.783563290002</v>
      </c>
      <c r="AA53" s="7">
        <v>384154</v>
      </c>
      <c r="AB53" s="7">
        <v>6206017.7835632898</v>
      </c>
      <c r="AC53" s="7">
        <v>0</v>
      </c>
      <c r="AD53" s="7">
        <v>88064</v>
      </c>
      <c r="AE53" s="7">
        <v>40266</v>
      </c>
      <c r="AF53" s="7">
        <v>0</v>
      </c>
      <c r="AG53" s="7">
        <v>631616.17999999993</v>
      </c>
      <c r="AH53" s="7">
        <v>0</v>
      </c>
      <c r="AI53" s="7">
        <v>234722</v>
      </c>
      <c r="AJ53" s="7">
        <v>994668.17999999993</v>
      </c>
      <c r="AL53">
        <f t="shared" si="0"/>
        <v>2342718.7835632898</v>
      </c>
    </row>
    <row r="54" spans="1:38" x14ac:dyDescent="0.25">
      <c r="A54" s="7">
        <v>177</v>
      </c>
      <c r="B54" s="7">
        <v>1</v>
      </c>
      <c r="C54" t="s">
        <v>105</v>
      </c>
      <c r="D54" s="7">
        <v>1072</v>
      </c>
      <c r="E54" s="7">
        <v>1172.8000000000002</v>
      </c>
      <c r="F54" s="7">
        <v>1171</v>
      </c>
      <c r="G54" s="87">
        <v>1279.8</v>
      </c>
      <c r="H54" s="7">
        <v>9318224</v>
      </c>
      <c r="I54" s="7">
        <v>0</v>
      </c>
      <c r="J54" s="7">
        <v>1180997</v>
      </c>
      <c r="K54" s="7">
        <v>186030</v>
      </c>
      <c r="L54" s="7">
        <v>0</v>
      </c>
      <c r="M54" s="7">
        <v>0</v>
      </c>
      <c r="N54" s="7">
        <v>254209</v>
      </c>
      <c r="O54" s="7">
        <v>285409</v>
      </c>
      <c r="P54" s="7">
        <v>177331.25</v>
      </c>
      <c r="Q54" s="7">
        <v>16637</v>
      </c>
      <c r="R54" s="7">
        <v>0</v>
      </c>
      <c r="S54" s="7">
        <v>0</v>
      </c>
      <c r="T54" s="7">
        <v>0</v>
      </c>
      <c r="U54" s="7">
        <v>0</v>
      </c>
      <c r="V54" s="7">
        <v>0</v>
      </c>
      <c r="W54" s="7">
        <v>784517</v>
      </c>
      <c r="X54" s="7">
        <v>0</v>
      </c>
      <c r="Y54" s="7">
        <v>24060</v>
      </c>
      <c r="Z54" s="7">
        <v>84205.896579930006</v>
      </c>
      <c r="AA54" s="7">
        <v>926575</v>
      </c>
      <c r="AB54" s="7">
        <v>13238195.146579931</v>
      </c>
      <c r="AC54" s="7">
        <v>0</v>
      </c>
      <c r="AD54" s="7">
        <v>134958</v>
      </c>
      <c r="AE54" s="7">
        <v>163078</v>
      </c>
      <c r="AF54" s="7">
        <v>0</v>
      </c>
      <c r="AG54" s="7">
        <v>682774</v>
      </c>
      <c r="AH54" s="7">
        <v>0</v>
      </c>
      <c r="AI54" s="7">
        <v>703646</v>
      </c>
      <c r="AJ54" s="7">
        <v>1684456</v>
      </c>
      <c r="AL54">
        <f t="shared" si="0"/>
        <v>3919971.1465799306</v>
      </c>
    </row>
    <row r="55" spans="1:38" x14ac:dyDescent="0.25">
      <c r="A55" s="7">
        <v>181</v>
      </c>
      <c r="B55" s="7">
        <v>1</v>
      </c>
      <c r="C55" t="s">
        <v>106</v>
      </c>
      <c r="D55" s="7">
        <v>6217</v>
      </c>
      <c r="E55" s="7">
        <v>6837.4</v>
      </c>
      <c r="F55" s="7">
        <v>5839</v>
      </c>
      <c r="G55" s="87">
        <v>6387.5999999999995</v>
      </c>
      <c r="H55" s="7">
        <v>46508116</v>
      </c>
      <c r="I55" s="7">
        <v>225148</v>
      </c>
      <c r="J55" s="7">
        <v>5516759</v>
      </c>
      <c r="K55" s="7">
        <v>15674</v>
      </c>
      <c r="L55" s="7">
        <v>0</v>
      </c>
      <c r="M55" s="7">
        <v>0</v>
      </c>
      <c r="N55" s="7">
        <v>943252.66077623004</v>
      </c>
      <c r="O55" s="7">
        <v>1426169</v>
      </c>
      <c r="P55" s="7">
        <v>1066931.25</v>
      </c>
      <c r="Q55" s="7">
        <v>83039</v>
      </c>
      <c r="R55" s="7">
        <v>63365</v>
      </c>
      <c r="S55" s="7">
        <v>0</v>
      </c>
      <c r="T55" s="7">
        <v>0</v>
      </c>
      <c r="U55" s="7">
        <v>51945</v>
      </c>
      <c r="V55" s="7">
        <v>-2548</v>
      </c>
      <c r="W55" s="7">
        <v>0</v>
      </c>
      <c r="X55" s="7">
        <v>0</v>
      </c>
      <c r="Y55" s="7">
        <v>218581</v>
      </c>
      <c r="Z55" s="7">
        <v>505365.94183152</v>
      </c>
      <c r="AA55" s="7">
        <v>4624622</v>
      </c>
      <c r="AB55" s="7">
        <v>61234292.01943516</v>
      </c>
      <c r="AC55" s="7">
        <v>0</v>
      </c>
      <c r="AD55" s="7">
        <v>898984</v>
      </c>
      <c r="AE55" s="7">
        <v>1066931.25</v>
      </c>
      <c r="AF55" s="7">
        <v>63365</v>
      </c>
      <c r="AG55" s="7">
        <v>0</v>
      </c>
      <c r="AH55" s="7">
        <v>0</v>
      </c>
      <c r="AI55" s="7">
        <v>4624622</v>
      </c>
      <c r="AJ55" s="7">
        <v>6653902.25</v>
      </c>
      <c r="AL55">
        <f t="shared" si="0"/>
        <v>14726176.01943516</v>
      </c>
    </row>
    <row r="56" spans="1:38" x14ac:dyDescent="0.25">
      <c r="A56" s="7">
        <v>182</v>
      </c>
      <c r="B56" s="7">
        <v>1</v>
      </c>
      <c r="C56" t="s">
        <v>602</v>
      </c>
      <c r="D56" s="7">
        <v>1154</v>
      </c>
      <c r="E56" s="7">
        <v>1263.5999999999999</v>
      </c>
      <c r="F56" s="7">
        <v>1004</v>
      </c>
      <c r="G56" s="87">
        <v>1094.6000000000001</v>
      </c>
      <c r="H56" s="7">
        <v>7969783</v>
      </c>
      <c r="I56" s="7">
        <v>0</v>
      </c>
      <c r="J56" s="7">
        <v>1040820</v>
      </c>
      <c r="K56" s="7">
        <v>14082</v>
      </c>
      <c r="L56" s="7">
        <v>0</v>
      </c>
      <c r="M56" s="7">
        <v>0</v>
      </c>
      <c r="N56" s="7">
        <v>302010.72704928281</v>
      </c>
      <c r="O56" s="7">
        <v>247281</v>
      </c>
      <c r="P56" s="7">
        <v>183345</v>
      </c>
      <c r="Q56" s="7">
        <v>14230</v>
      </c>
      <c r="R56" s="7">
        <v>0</v>
      </c>
      <c r="S56" s="7">
        <v>0</v>
      </c>
      <c r="T56" s="7">
        <v>0</v>
      </c>
      <c r="U56" s="7">
        <v>0</v>
      </c>
      <c r="V56" s="7">
        <v>0</v>
      </c>
      <c r="W56" s="7">
        <v>0</v>
      </c>
      <c r="X56" s="7">
        <v>0</v>
      </c>
      <c r="Y56" s="7">
        <v>17128</v>
      </c>
      <c r="Z56" s="7">
        <v>72593.642024550005</v>
      </c>
      <c r="AA56" s="7">
        <v>792490</v>
      </c>
      <c r="AB56" s="7">
        <v>10638355.500090178</v>
      </c>
      <c r="AC56" s="7">
        <v>0</v>
      </c>
      <c r="AD56" s="7">
        <v>247281</v>
      </c>
      <c r="AE56" s="7">
        <v>183345</v>
      </c>
      <c r="AF56" s="7">
        <v>0</v>
      </c>
      <c r="AG56" s="7">
        <v>0</v>
      </c>
      <c r="AH56" s="7">
        <v>0</v>
      </c>
      <c r="AI56" s="7">
        <v>792490</v>
      </c>
      <c r="AJ56" s="7">
        <v>1223116</v>
      </c>
      <c r="AL56">
        <f t="shared" si="0"/>
        <v>2668572.5000901781</v>
      </c>
    </row>
    <row r="57" spans="1:38" x14ac:dyDescent="0.25">
      <c r="A57" s="7">
        <v>186</v>
      </c>
      <c r="B57" s="7">
        <v>1</v>
      </c>
      <c r="C57" t="s">
        <v>108</v>
      </c>
      <c r="D57" s="7">
        <v>1521</v>
      </c>
      <c r="E57" s="7">
        <v>1666.2</v>
      </c>
      <c r="F57" s="7">
        <v>1828</v>
      </c>
      <c r="G57" s="87">
        <v>2017.3999999999999</v>
      </c>
      <c r="H57" s="7">
        <v>14688689</v>
      </c>
      <c r="I57" s="7">
        <v>0</v>
      </c>
      <c r="J57" s="7">
        <v>905090</v>
      </c>
      <c r="K57" s="7">
        <v>14110</v>
      </c>
      <c r="L57" s="7">
        <v>0</v>
      </c>
      <c r="M57" s="7">
        <v>0</v>
      </c>
      <c r="N57" s="7">
        <v>315510</v>
      </c>
      <c r="O57" s="7">
        <v>446626</v>
      </c>
      <c r="P57" s="7">
        <v>337915</v>
      </c>
      <c r="Q57" s="7">
        <v>26226</v>
      </c>
      <c r="R57" s="7">
        <v>0</v>
      </c>
      <c r="S57" s="7">
        <v>0</v>
      </c>
      <c r="T57" s="7">
        <v>0</v>
      </c>
      <c r="U57" s="7">
        <v>0</v>
      </c>
      <c r="V57" s="7">
        <v>0</v>
      </c>
      <c r="W57" s="7">
        <v>0</v>
      </c>
      <c r="X57" s="7">
        <v>0</v>
      </c>
      <c r="Y57" s="7">
        <v>0</v>
      </c>
      <c r="Z57" s="7">
        <v>152903.04523600999</v>
      </c>
      <c r="AA57" s="7">
        <v>1460598</v>
      </c>
      <c r="AB57" s="7">
        <v>18347667.04523601</v>
      </c>
      <c r="AC57" s="7">
        <v>0</v>
      </c>
      <c r="AD57" s="7">
        <v>446626</v>
      </c>
      <c r="AE57" s="7">
        <v>337915</v>
      </c>
      <c r="AF57" s="7">
        <v>0</v>
      </c>
      <c r="AG57" s="7">
        <v>0</v>
      </c>
      <c r="AH57" s="7">
        <v>0</v>
      </c>
      <c r="AI57" s="7">
        <v>1460598</v>
      </c>
      <c r="AJ57" s="7">
        <v>2245139</v>
      </c>
      <c r="AL57">
        <f t="shared" si="0"/>
        <v>3658978.0452360101</v>
      </c>
    </row>
    <row r="58" spans="1:38" x14ac:dyDescent="0.25">
      <c r="A58" s="7">
        <v>191</v>
      </c>
      <c r="B58" s="7">
        <v>1</v>
      </c>
      <c r="C58" t="s">
        <v>109</v>
      </c>
      <c r="D58" s="7">
        <v>10500</v>
      </c>
      <c r="E58" s="7">
        <v>11413.400000000001</v>
      </c>
      <c r="F58" s="7">
        <v>7019.6</v>
      </c>
      <c r="G58" s="87">
        <v>7627.4</v>
      </c>
      <c r="H58" s="7">
        <v>55535099</v>
      </c>
      <c r="I58" s="7">
        <v>777784</v>
      </c>
      <c r="J58" s="7">
        <v>13376054</v>
      </c>
      <c r="K58" s="7">
        <v>1369944</v>
      </c>
      <c r="L58" s="7">
        <v>0</v>
      </c>
      <c r="M58" s="7">
        <v>0</v>
      </c>
      <c r="N58" s="7">
        <v>0</v>
      </c>
      <c r="O58" s="7">
        <v>1796858</v>
      </c>
      <c r="P58" s="7">
        <v>517541.25</v>
      </c>
      <c r="Q58" s="7">
        <v>99156</v>
      </c>
      <c r="R58" s="7">
        <v>257196</v>
      </c>
      <c r="S58" s="7">
        <v>0</v>
      </c>
      <c r="T58" s="7">
        <v>0</v>
      </c>
      <c r="U58" s="7">
        <v>0</v>
      </c>
      <c r="V58" s="7">
        <v>-17474</v>
      </c>
      <c r="W58" s="7">
        <v>16592927</v>
      </c>
      <c r="X58" s="7">
        <v>0</v>
      </c>
      <c r="Y58" s="7">
        <v>701416</v>
      </c>
      <c r="Z58" s="7">
        <v>705780.12640533003</v>
      </c>
      <c r="AA58" s="7">
        <v>5522238</v>
      </c>
      <c r="AB58" s="7">
        <v>97234519.376405329</v>
      </c>
      <c r="AC58" s="7">
        <v>0</v>
      </c>
      <c r="AD58" s="7">
        <v>1238238</v>
      </c>
      <c r="AE58" s="7">
        <v>517541.25</v>
      </c>
      <c r="AF58" s="7">
        <v>257196</v>
      </c>
      <c r="AG58" s="7">
        <v>16589535.41</v>
      </c>
      <c r="AH58" s="7">
        <v>0</v>
      </c>
      <c r="AI58" s="7">
        <v>5522238</v>
      </c>
      <c r="AJ58" s="7">
        <v>24124748.66</v>
      </c>
      <c r="AL58">
        <f t="shared" si="0"/>
        <v>41699420.376405329</v>
      </c>
    </row>
    <row r="59" spans="1:38" x14ac:dyDescent="0.25">
      <c r="A59" s="7">
        <v>192</v>
      </c>
      <c r="B59" s="7">
        <v>1</v>
      </c>
      <c r="C59" t="s">
        <v>110</v>
      </c>
      <c r="D59" s="7">
        <v>7379</v>
      </c>
      <c r="E59" s="7">
        <v>8099.2</v>
      </c>
      <c r="F59" s="7">
        <v>6899</v>
      </c>
      <c r="G59" s="87">
        <v>7574</v>
      </c>
      <c r="H59" s="7">
        <v>55146294</v>
      </c>
      <c r="I59" s="7">
        <v>106434</v>
      </c>
      <c r="J59" s="7">
        <v>1865424</v>
      </c>
      <c r="K59" s="7">
        <v>162032</v>
      </c>
      <c r="L59" s="7">
        <v>0</v>
      </c>
      <c r="M59" s="7">
        <v>0</v>
      </c>
      <c r="N59" s="7">
        <v>223971</v>
      </c>
      <c r="O59" s="7">
        <v>1639467</v>
      </c>
      <c r="P59" s="7">
        <v>1040098.75</v>
      </c>
      <c r="Q59" s="7">
        <v>98462</v>
      </c>
      <c r="R59" s="7">
        <v>42945</v>
      </c>
      <c r="S59" s="7">
        <v>0</v>
      </c>
      <c r="T59" s="7">
        <v>0</v>
      </c>
      <c r="U59" s="7">
        <v>0</v>
      </c>
      <c r="V59" s="7">
        <v>0</v>
      </c>
      <c r="W59" s="7">
        <v>5046708</v>
      </c>
      <c r="X59" s="7">
        <v>0</v>
      </c>
      <c r="Y59" s="7">
        <v>0</v>
      </c>
      <c r="Z59" s="7">
        <v>726943.41474604001</v>
      </c>
      <c r="AA59" s="7">
        <v>5483576</v>
      </c>
      <c r="AB59" s="7">
        <v>71582355.164746046</v>
      </c>
      <c r="AC59" s="7">
        <v>0</v>
      </c>
      <c r="AD59" s="7">
        <v>531277</v>
      </c>
      <c r="AE59" s="7">
        <v>1040098.75</v>
      </c>
      <c r="AF59" s="7">
        <v>42945</v>
      </c>
      <c r="AG59" s="7">
        <v>5004172.92</v>
      </c>
      <c r="AH59" s="7">
        <v>0</v>
      </c>
      <c r="AI59" s="7">
        <v>4738004</v>
      </c>
      <c r="AJ59" s="7">
        <v>11356497.67</v>
      </c>
      <c r="AL59">
        <f t="shared" si="0"/>
        <v>16436061.164746046</v>
      </c>
    </row>
    <row r="60" spans="1:38" x14ac:dyDescent="0.25">
      <c r="A60" s="7">
        <v>194</v>
      </c>
      <c r="B60" s="7">
        <v>1</v>
      </c>
      <c r="C60" t="s">
        <v>111</v>
      </c>
      <c r="D60" s="7">
        <v>11634</v>
      </c>
      <c r="E60" s="7">
        <v>12724.6</v>
      </c>
      <c r="F60" s="7">
        <v>12083</v>
      </c>
      <c r="G60" s="87">
        <v>13199.4</v>
      </c>
      <c r="H60" s="7">
        <v>96104831</v>
      </c>
      <c r="I60" s="7">
        <v>535238</v>
      </c>
      <c r="J60" s="7">
        <v>2496558</v>
      </c>
      <c r="K60" s="7">
        <v>256431</v>
      </c>
      <c r="L60" s="7">
        <v>0</v>
      </c>
      <c r="M60" s="7">
        <v>0</v>
      </c>
      <c r="N60" s="7">
        <v>175768</v>
      </c>
      <c r="O60" s="7">
        <v>2923513</v>
      </c>
      <c r="P60" s="7">
        <v>1230845</v>
      </c>
      <c r="Q60" s="7">
        <v>171592</v>
      </c>
      <c r="R60" s="7">
        <v>14915</v>
      </c>
      <c r="S60" s="7">
        <v>0</v>
      </c>
      <c r="T60" s="7">
        <v>0</v>
      </c>
      <c r="U60" s="7">
        <v>0</v>
      </c>
      <c r="V60" s="7">
        <v>-33493</v>
      </c>
      <c r="W60" s="7">
        <v>21727268</v>
      </c>
      <c r="X60" s="7">
        <v>0</v>
      </c>
      <c r="Y60" s="7">
        <v>0</v>
      </c>
      <c r="Z60" s="7">
        <v>1204718.14437983</v>
      </c>
      <c r="AA60" s="7">
        <v>9556366</v>
      </c>
      <c r="AB60" s="7">
        <v>136364550.14437982</v>
      </c>
      <c r="AC60" s="7">
        <v>0</v>
      </c>
      <c r="AD60" s="7">
        <v>1304607</v>
      </c>
      <c r="AE60" s="7">
        <v>1230845</v>
      </c>
      <c r="AF60" s="7">
        <v>14915</v>
      </c>
      <c r="AG60" s="7">
        <v>21628837.800000001</v>
      </c>
      <c r="AH60" s="7">
        <v>0</v>
      </c>
      <c r="AI60" s="7">
        <v>9556366</v>
      </c>
      <c r="AJ60" s="7">
        <v>33735570.799999997</v>
      </c>
      <c r="AL60">
        <f t="shared" si="0"/>
        <v>40259719.144379824</v>
      </c>
    </row>
    <row r="61" spans="1:38" x14ac:dyDescent="0.25">
      <c r="A61" s="7">
        <v>195</v>
      </c>
      <c r="B61" s="7">
        <v>1</v>
      </c>
      <c r="C61" t="s">
        <v>112</v>
      </c>
      <c r="D61" s="7">
        <v>473</v>
      </c>
      <c r="E61" s="7">
        <v>521.59999999999991</v>
      </c>
      <c r="F61" s="7">
        <v>842</v>
      </c>
      <c r="G61" s="87">
        <v>927.8</v>
      </c>
      <c r="H61" s="7">
        <v>6755312</v>
      </c>
      <c r="I61" s="7">
        <v>0</v>
      </c>
      <c r="J61" s="7">
        <v>143277</v>
      </c>
      <c r="K61" s="7">
        <v>14083</v>
      </c>
      <c r="L61" s="7">
        <v>16929</v>
      </c>
      <c r="M61" s="7">
        <v>0</v>
      </c>
      <c r="N61" s="7">
        <v>166075</v>
      </c>
      <c r="O61" s="7">
        <v>202965</v>
      </c>
      <c r="P61" s="7">
        <v>155587.5</v>
      </c>
      <c r="Q61" s="7">
        <v>12061</v>
      </c>
      <c r="R61" s="7">
        <v>0</v>
      </c>
      <c r="S61" s="7">
        <v>0</v>
      </c>
      <c r="T61" s="7">
        <v>0</v>
      </c>
      <c r="U61" s="7">
        <v>0</v>
      </c>
      <c r="V61" s="7">
        <v>-8737</v>
      </c>
      <c r="W61" s="7">
        <v>0</v>
      </c>
      <c r="X61" s="7">
        <v>0</v>
      </c>
      <c r="Y61" s="7">
        <v>16720</v>
      </c>
      <c r="Z61" s="7">
        <v>48517.554588450002</v>
      </c>
      <c r="AA61" s="7">
        <v>579875</v>
      </c>
      <c r="AB61" s="7">
        <v>8102665.0545884501</v>
      </c>
      <c r="AC61" s="7">
        <v>0</v>
      </c>
      <c r="AD61" s="7">
        <v>76913</v>
      </c>
      <c r="AE61" s="7">
        <v>155587.5</v>
      </c>
      <c r="AF61" s="7">
        <v>0</v>
      </c>
      <c r="AG61" s="7">
        <v>-35684.312888638007</v>
      </c>
      <c r="AH61" s="7">
        <v>0</v>
      </c>
      <c r="AI61" s="7">
        <v>579875</v>
      </c>
      <c r="AJ61" s="7">
        <v>776691.187111362</v>
      </c>
      <c r="AL61">
        <f t="shared" si="0"/>
        <v>1347353.0545884501</v>
      </c>
    </row>
    <row r="62" spans="1:38" x14ac:dyDescent="0.25">
      <c r="A62" s="7">
        <v>196</v>
      </c>
      <c r="B62" s="7">
        <v>1</v>
      </c>
      <c r="C62" t="s">
        <v>113</v>
      </c>
      <c r="D62" s="7">
        <v>27777</v>
      </c>
      <c r="E62" s="7">
        <v>30360.239999999998</v>
      </c>
      <c r="F62" s="7">
        <v>29051.84</v>
      </c>
      <c r="G62" s="87">
        <v>31794.639999999999</v>
      </c>
      <c r="H62" s="7">
        <v>231496774</v>
      </c>
      <c r="I62" s="7">
        <v>1599574</v>
      </c>
      <c r="J62" s="7">
        <v>13698985</v>
      </c>
      <c r="K62" s="7">
        <v>1808292</v>
      </c>
      <c r="L62" s="7">
        <v>0</v>
      </c>
      <c r="M62" s="7">
        <v>0</v>
      </c>
      <c r="N62" s="7">
        <v>0</v>
      </c>
      <c r="O62" s="7">
        <v>7177076</v>
      </c>
      <c r="P62" s="7">
        <v>2633895.75</v>
      </c>
      <c r="Q62" s="7">
        <v>413330</v>
      </c>
      <c r="R62" s="7">
        <v>399659</v>
      </c>
      <c r="S62" s="7">
        <v>0</v>
      </c>
      <c r="T62" s="7">
        <v>0</v>
      </c>
      <c r="U62" s="7">
        <v>137790</v>
      </c>
      <c r="V62" s="7">
        <v>-42230</v>
      </c>
      <c r="W62" s="7">
        <v>59295732</v>
      </c>
      <c r="X62" s="7">
        <v>0</v>
      </c>
      <c r="Y62" s="7">
        <v>0</v>
      </c>
      <c r="Z62" s="7">
        <v>2773439.7123668799</v>
      </c>
      <c r="AA62" s="7">
        <v>23019319</v>
      </c>
      <c r="AB62" s="7">
        <v>344411636.46236688</v>
      </c>
      <c r="AC62" s="7">
        <v>0</v>
      </c>
      <c r="AD62" s="7">
        <v>2875151</v>
      </c>
      <c r="AE62" s="7">
        <v>2633895.75</v>
      </c>
      <c r="AF62" s="7">
        <v>399659</v>
      </c>
      <c r="AG62" s="7">
        <v>59278594.450000003</v>
      </c>
      <c r="AH62" s="7">
        <v>0</v>
      </c>
      <c r="AI62" s="7">
        <v>22362645</v>
      </c>
      <c r="AJ62" s="7">
        <v>87549945.200000003</v>
      </c>
      <c r="AL62">
        <f t="shared" si="0"/>
        <v>112914862.46236688</v>
      </c>
    </row>
    <row r="63" spans="1:38" x14ac:dyDescent="0.25">
      <c r="A63" s="7">
        <v>197</v>
      </c>
      <c r="B63" s="7">
        <v>1</v>
      </c>
      <c r="C63" t="s">
        <v>114</v>
      </c>
      <c r="D63" s="7">
        <v>5275</v>
      </c>
      <c r="E63" s="7">
        <v>5756</v>
      </c>
      <c r="F63" s="7">
        <v>5200</v>
      </c>
      <c r="G63" s="87">
        <v>5673</v>
      </c>
      <c r="H63" s="7">
        <v>41305113</v>
      </c>
      <c r="I63" s="7">
        <v>413454</v>
      </c>
      <c r="J63" s="7">
        <v>4867774</v>
      </c>
      <c r="K63" s="7">
        <v>448438</v>
      </c>
      <c r="L63" s="7">
        <v>0</v>
      </c>
      <c r="M63" s="7">
        <v>0</v>
      </c>
      <c r="N63" s="7">
        <v>166321.83617463126</v>
      </c>
      <c r="O63" s="7">
        <v>1308302</v>
      </c>
      <c r="P63" s="7">
        <v>589762.5</v>
      </c>
      <c r="Q63" s="7">
        <v>73749</v>
      </c>
      <c r="R63" s="7">
        <v>0</v>
      </c>
      <c r="S63" s="7">
        <v>0</v>
      </c>
      <c r="T63" s="7">
        <v>0</v>
      </c>
      <c r="U63" s="7">
        <v>0</v>
      </c>
      <c r="V63" s="7">
        <v>-8737</v>
      </c>
      <c r="W63" s="7">
        <v>8000354</v>
      </c>
      <c r="X63" s="7">
        <v>0</v>
      </c>
      <c r="Y63" s="7">
        <v>0</v>
      </c>
      <c r="Z63" s="7">
        <v>476808.83755533001</v>
      </c>
      <c r="AA63" s="7">
        <v>4107252</v>
      </c>
      <c r="AB63" s="7">
        <v>61668757.692366138</v>
      </c>
      <c r="AC63" s="7">
        <v>0</v>
      </c>
      <c r="AD63" s="7">
        <v>1054257</v>
      </c>
      <c r="AE63" s="7">
        <v>589762.5</v>
      </c>
      <c r="AF63" s="7">
        <v>0</v>
      </c>
      <c r="AG63" s="7">
        <v>7999302.4000000004</v>
      </c>
      <c r="AH63" s="7">
        <v>0</v>
      </c>
      <c r="AI63" s="7">
        <v>4107252</v>
      </c>
      <c r="AJ63" s="7">
        <v>13750573.9</v>
      </c>
      <c r="AL63">
        <f t="shared" si="0"/>
        <v>20363644.692366138</v>
      </c>
    </row>
    <row r="64" spans="1:38" x14ac:dyDescent="0.25">
      <c r="A64" s="7">
        <v>199</v>
      </c>
      <c r="B64" s="7">
        <v>1</v>
      </c>
      <c r="C64" t="s">
        <v>115</v>
      </c>
      <c r="D64" s="7">
        <v>3914</v>
      </c>
      <c r="E64" s="7">
        <v>4305.3999999999996</v>
      </c>
      <c r="F64" s="7">
        <v>3219</v>
      </c>
      <c r="G64" s="87">
        <v>3530.2</v>
      </c>
      <c r="H64" s="7">
        <v>25703386</v>
      </c>
      <c r="I64" s="7">
        <v>484068</v>
      </c>
      <c r="J64" s="7">
        <v>4090095</v>
      </c>
      <c r="K64" s="7">
        <v>109348</v>
      </c>
      <c r="L64" s="7">
        <v>0</v>
      </c>
      <c r="M64" s="7">
        <v>0</v>
      </c>
      <c r="N64" s="7">
        <v>16026.439170434825</v>
      </c>
      <c r="O64" s="7">
        <v>808090</v>
      </c>
      <c r="P64" s="7">
        <v>480673.75</v>
      </c>
      <c r="Q64" s="7">
        <v>45893</v>
      </c>
      <c r="R64" s="7">
        <v>0</v>
      </c>
      <c r="S64" s="7">
        <v>0</v>
      </c>
      <c r="T64" s="7">
        <v>0</v>
      </c>
      <c r="U64" s="7">
        <v>0</v>
      </c>
      <c r="V64" s="7">
        <v>-7281</v>
      </c>
      <c r="W64" s="7">
        <v>2463197</v>
      </c>
      <c r="X64" s="7">
        <v>0</v>
      </c>
      <c r="Y64" s="7">
        <v>0</v>
      </c>
      <c r="Z64" s="7">
        <v>270339.09315087</v>
      </c>
      <c r="AA64" s="7">
        <v>2555865</v>
      </c>
      <c r="AB64" s="7">
        <v>37012216.871519491</v>
      </c>
      <c r="AC64" s="7">
        <v>0</v>
      </c>
      <c r="AD64" s="7">
        <v>480129</v>
      </c>
      <c r="AE64" s="7">
        <v>480673.75</v>
      </c>
      <c r="AF64" s="7">
        <v>0</v>
      </c>
      <c r="AG64" s="7">
        <v>2458488.46</v>
      </c>
      <c r="AH64" s="7">
        <v>0</v>
      </c>
      <c r="AI64" s="7">
        <v>2555865</v>
      </c>
      <c r="AJ64" s="7">
        <v>5975156.21</v>
      </c>
      <c r="AL64">
        <f t="shared" si="0"/>
        <v>11308830.871519491</v>
      </c>
    </row>
    <row r="65" spans="1:38" x14ac:dyDescent="0.25">
      <c r="A65" s="7">
        <v>200</v>
      </c>
      <c r="B65" s="7">
        <v>1</v>
      </c>
      <c r="C65" t="s">
        <v>116</v>
      </c>
      <c r="D65" s="7">
        <v>4242</v>
      </c>
      <c r="E65" s="7">
        <v>4666.3999999999996</v>
      </c>
      <c r="F65" s="7">
        <v>3975</v>
      </c>
      <c r="G65" s="87">
        <v>4374.2</v>
      </c>
      <c r="H65" s="7">
        <v>31848550</v>
      </c>
      <c r="I65" s="7">
        <v>290646</v>
      </c>
      <c r="J65" s="7">
        <v>1443618</v>
      </c>
      <c r="K65" s="7">
        <v>30554</v>
      </c>
      <c r="L65" s="7">
        <v>0</v>
      </c>
      <c r="M65" s="7">
        <v>0</v>
      </c>
      <c r="N65" s="7">
        <v>448963</v>
      </c>
      <c r="O65" s="7">
        <v>995853</v>
      </c>
      <c r="P65" s="7">
        <v>410257.5</v>
      </c>
      <c r="Q65" s="7">
        <v>56865</v>
      </c>
      <c r="R65" s="7">
        <v>20384</v>
      </c>
      <c r="S65" s="7">
        <v>0</v>
      </c>
      <c r="T65" s="7">
        <v>0</v>
      </c>
      <c r="U65" s="7">
        <v>0</v>
      </c>
      <c r="V65" s="7">
        <v>-8737</v>
      </c>
      <c r="W65" s="7">
        <v>7132571</v>
      </c>
      <c r="X65" s="7">
        <v>0</v>
      </c>
      <c r="Y65" s="7">
        <v>195744</v>
      </c>
      <c r="Z65" s="7">
        <v>315990.1220721</v>
      </c>
      <c r="AA65" s="7">
        <v>3166921</v>
      </c>
      <c r="AB65" s="7">
        <v>46348179.622072101</v>
      </c>
      <c r="AC65" s="7">
        <v>0</v>
      </c>
      <c r="AD65" s="7">
        <v>549990</v>
      </c>
      <c r="AE65" s="7">
        <v>410257.5</v>
      </c>
      <c r="AF65" s="7">
        <v>20384</v>
      </c>
      <c r="AG65" s="7">
        <v>7092713.0199999996</v>
      </c>
      <c r="AH65" s="7">
        <v>0</v>
      </c>
      <c r="AI65" s="7">
        <v>3166921</v>
      </c>
      <c r="AJ65" s="7">
        <v>11240265.52</v>
      </c>
      <c r="AL65">
        <f t="shared" si="0"/>
        <v>14499629.622072101</v>
      </c>
    </row>
    <row r="66" spans="1:38" x14ac:dyDescent="0.25">
      <c r="A66" s="7">
        <v>203</v>
      </c>
      <c r="B66" s="7">
        <v>1</v>
      </c>
      <c r="C66" t="s">
        <v>117</v>
      </c>
      <c r="D66" s="7">
        <v>709</v>
      </c>
      <c r="E66" s="7">
        <v>780.59999999999991</v>
      </c>
      <c r="F66" s="7">
        <v>628</v>
      </c>
      <c r="G66" s="87">
        <v>692.19999999999993</v>
      </c>
      <c r="H66" s="7">
        <v>5039908</v>
      </c>
      <c r="I66" s="7">
        <v>0</v>
      </c>
      <c r="J66" s="7">
        <v>404984</v>
      </c>
      <c r="K66" s="7">
        <v>14169</v>
      </c>
      <c r="L66" s="7">
        <v>105044</v>
      </c>
      <c r="M66" s="7">
        <v>0</v>
      </c>
      <c r="N66" s="7">
        <v>169237</v>
      </c>
      <c r="O66" s="7">
        <v>159370</v>
      </c>
      <c r="P66" s="7">
        <v>96721.25</v>
      </c>
      <c r="Q66" s="7">
        <v>8999</v>
      </c>
      <c r="R66" s="7">
        <v>0</v>
      </c>
      <c r="S66" s="7">
        <v>0</v>
      </c>
      <c r="T66" s="7">
        <v>0</v>
      </c>
      <c r="U66" s="7">
        <v>0</v>
      </c>
      <c r="V66" s="7">
        <v>-8737</v>
      </c>
      <c r="W66" s="7">
        <v>407177</v>
      </c>
      <c r="X66" s="7">
        <v>0</v>
      </c>
      <c r="Y66" s="7">
        <v>15496</v>
      </c>
      <c r="Z66" s="7">
        <v>47238.238408620004</v>
      </c>
      <c r="AA66" s="7">
        <v>501153</v>
      </c>
      <c r="AB66" s="7">
        <v>6960759.4884086195</v>
      </c>
      <c r="AC66" s="7">
        <v>0</v>
      </c>
      <c r="AD66" s="7">
        <v>130860</v>
      </c>
      <c r="AE66" s="7">
        <v>96721.25</v>
      </c>
      <c r="AF66" s="7">
        <v>0</v>
      </c>
      <c r="AG66" s="7">
        <v>407177</v>
      </c>
      <c r="AH66" s="7">
        <v>0</v>
      </c>
      <c r="AI66" s="7">
        <v>442454</v>
      </c>
      <c r="AJ66" s="7">
        <v>1077212.25</v>
      </c>
      <c r="AL66">
        <f t="shared" si="0"/>
        <v>1920851.4884086195</v>
      </c>
    </row>
    <row r="67" spans="1:38" x14ac:dyDescent="0.25">
      <c r="A67" s="7">
        <v>204</v>
      </c>
      <c r="B67" s="7">
        <v>1</v>
      </c>
      <c r="C67" t="s">
        <v>118</v>
      </c>
      <c r="D67" s="7">
        <v>2065</v>
      </c>
      <c r="E67" s="7">
        <v>2267.0000000000005</v>
      </c>
      <c r="F67" s="7">
        <v>2200</v>
      </c>
      <c r="G67" s="87">
        <v>2410.8000000000002</v>
      </c>
      <c r="H67" s="7">
        <v>17553035</v>
      </c>
      <c r="I67" s="7">
        <v>104387</v>
      </c>
      <c r="J67" s="7">
        <v>421338</v>
      </c>
      <c r="K67" s="7">
        <v>16725</v>
      </c>
      <c r="L67" s="7">
        <v>0</v>
      </c>
      <c r="M67" s="7">
        <v>0</v>
      </c>
      <c r="N67" s="7">
        <v>260876</v>
      </c>
      <c r="O67" s="7">
        <v>509938</v>
      </c>
      <c r="P67" s="7">
        <v>403808.75</v>
      </c>
      <c r="Q67" s="7">
        <v>31340</v>
      </c>
      <c r="R67" s="7">
        <v>0</v>
      </c>
      <c r="S67" s="7">
        <v>0</v>
      </c>
      <c r="T67" s="7">
        <v>0</v>
      </c>
      <c r="U67" s="7">
        <v>0</v>
      </c>
      <c r="V67" s="7">
        <v>-6699</v>
      </c>
      <c r="W67" s="7">
        <v>0</v>
      </c>
      <c r="X67" s="7">
        <v>0</v>
      </c>
      <c r="Y67" s="7">
        <v>0</v>
      </c>
      <c r="Z67" s="7">
        <v>159625.60751440001</v>
      </c>
      <c r="AA67" s="7">
        <v>1745419</v>
      </c>
      <c r="AB67" s="7">
        <v>21199793.3575144</v>
      </c>
      <c r="AC67" s="7">
        <v>0</v>
      </c>
      <c r="AD67" s="7">
        <v>147254</v>
      </c>
      <c r="AE67" s="7">
        <v>403808.75</v>
      </c>
      <c r="AF67" s="7">
        <v>0</v>
      </c>
      <c r="AG67" s="7">
        <v>0</v>
      </c>
      <c r="AH67" s="7">
        <v>0</v>
      </c>
      <c r="AI67" s="7">
        <v>1461170</v>
      </c>
      <c r="AJ67" s="7">
        <v>2012232.75</v>
      </c>
      <c r="AL67">
        <f t="shared" ref="AL67:AL130" si="1">AB67-H67</f>
        <v>3646758.3575144</v>
      </c>
    </row>
    <row r="68" spans="1:38" x14ac:dyDescent="0.25">
      <c r="A68" s="7">
        <v>206</v>
      </c>
      <c r="B68" s="7">
        <v>1</v>
      </c>
      <c r="C68" t="s">
        <v>119</v>
      </c>
      <c r="D68" s="7">
        <v>4138</v>
      </c>
      <c r="E68" s="7">
        <v>4531.3999999999996</v>
      </c>
      <c r="F68" s="7">
        <v>4103</v>
      </c>
      <c r="G68" s="87">
        <v>4501.4000000000005</v>
      </c>
      <c r="H68" s="7">
        <v>32774693</v>
      </c>
      <c r="I68" s="7">
        <v>497372</v>
      </c>
      <c r="J68" s="7">
        <v>1700710</v>
      </c>
      <c r="K68" s="7">
        <v>23089</v>
      </c>
      <c r="L68" s="7">
        <v>0</v>
      </c>
      <c r="M68" s="7">
        <v>0</v>
      </c>
      <c r="N68" s="7">
        <v>647767</v>
      </c>
      <c r="O68" s="7">
        <v>956268</v>
      </c>
      <c r="P68" s="7">
        <v>624335</v>
      </c>
      <c r="Q68" s="7">
        <v>58518</v>
      </c>
      <c r="R68" s="7">
        <v>68061</v>
      </c>
      <c r="S68" s="7">
        <v>0</v>
      </c>
      <c r="T68" s="7">
        <v>0</v>
      </c>
      <c r="U68" s="7">
        <v>0</v>
      </c>
      <c r="V68" s="7">
        <v>0</v>
      </c>
      <c r="W68" s="7">
        <v>2678333</v>
      </c>
      <c r="X68" s="7">
        <v>0</v>
      </c>
      <c r="Y68" s="7">
        <v>0</v>
      </c>
      <c r="Z68" s="7">
        <v>325662.95016238</v>
      </c>
      <c r="AA68" s="7">
        <v>3259014</v>
      </c>
      <c r="AB68" s="7">
        <v>43613822.950162381</v>
      </c>
      <c r="AC68" s="7">
        <v>0</v>
      </c>
      <c r="AD68" s="7">
        <v>666659</v>
      </c>
      <c r="AE68" s="7">
        <v>624335</v>
      </c>
      <c r="AF68" s="7">
        <v>68061</v>
      </c>
      <c r="AG68" s="7">
        <v>2678333</v>
      </c>
      <c r="AH68" s="7">
        <v>0</v>
      </c>
      <c r="AI68" s="7">
        <v>3259014</v>
      </c>
      <c r="AJ68" s="7">
        <v>7296402</v>
      </c>
      <c r="AL68">
        <f t="shared" si="1"/>
        <v>10839129.950162381</v>
      </c>
    </row>
    <row r="69" spans="1:38" x14ac:dyDescent="0.25">
      <c r="A69" s="7">
        <v>213</v>
      </c>
      <c r="B69" s="7">
        <v>1</v>
      </c>
      <c r="C69" t="s">
        <v>120</v>
      </c>
      <c r="D69" s="7">
        <v>627</v>
      </c>
      <c r="E69" s="7">
        <v>695.80000000000007</v>
      </c>
      <c r="F69" s="7">
        <v>832</v>
      </c>
      <c r="G69" s="87">
        <v>916.2</v>
      </c>
      <c r="H69" s="7">
        <v>6670852</v>
      </c>
      <c r="I69" s="7">
        <v>0</v>
      </c>
      <c r="J69" s="7">
        <v>470299</v>
      </c>
      <c r="K69" s="7">
        <v>14122</v>
      </c>
      <c r="L69" s="7">
        <v>22740</v>
      </c>
      <c r="M69" s="7">
        <v>0</v>
      </c>
      <c r="N69" s="7">
        <v>205447</v>
      </c>
      <c r="O69" s="7">
        <v>205131</v>
      </c>
      <c r="P69" s="7">
        <v>153463.75</v>
      </c>
      <c r="Q69" s="7">
        <v>11911</v>
      </c>
      <c r="R69" s="7">
        <v>0</v>
      </c>
      <c r="S69" s="7">
        <v>0</v>
      </c>
      <c r="T69" s="7">
        <v>0</v>
      </c>
      <c r="U69" s="7">
        <v>0</v>
      </c>
      <c r="V69" s="7">
        <v>0</v>
      </c>
      <c r="W69" s="7">
        <v>0</v>
      </c>
      <c r="X69" s="7">
        <v>0</v>
      </c>
      <c r="Y69" s="7">
        <v>24060</v>
      </c>
      <c r="Z69" s="7">
        <v>68414.637029260004</v>
      </c>
      <c r="AA69" s="7">
        <v>526815</v>
      </c>
      <c r="AB69" s="7">
        <v>8373255.3870292604</v>
      </c>
      <c r="AC69" s="7">
        <v>0</v>
      </c>
      <c r="AD69" s="7">
        <v>74152</v>
      </c>
      <c r="AE69" s="7">
        <v>153463.75</v>
      </c>
      <c r="AF69" s="7">
        <v>0</v>
      </c>
      <c r="AG69" s="7">
        <v>0</v>
      </c>
      <c r="AH69" s="7">
        <v>0</v>
      </c>
      <c r="AI69" s="7">
        <v>420199</v>
      </c>
      <c r="AJ69" s="7">
        <v>647814.75</v>
      </c>
      <c r="AL69">
        <f t="shared" si="1"/>
        <v>1702403.3870292604</v>
      </c>
    </row>
    <row r="70" spans="1:38" x14ac:dyDescent="0.25">
      <c r="A70" s="7">
        <v>227</v>
      </c>
      <c r="B70" s="7">
        <v>1</v>
      </c>
      <c r="C70" t="s">
        <v>121</v>
      </c>
      <c r="D70" s="7">
        <v>896</v>
      </c>
      <c r="E70" s="7">
        <v>979.6</v>
      </c>
      <c r="F70" s="7">
        <v>896</v>
      </c>
      <c r="G70" s="87">
        <v>980</v>
      </c>
      <c r="H70" s="7">
        <v>7135380</v>
      </c>
      <c r="I70" s="7">
        <v>0</v>
      </c>
      <c r="J70" s="7">
        <v>273163</v>
      </c>
      <c r="K70" s="7">
        <v>0</v>
      </c>
      <c r="L70" s="7">
        <v>0</v>
      </c>
      <c r="M70" s="7">
        <v>0</v>
      </c>
      <c r="N70" s="7">
        <v>191945</v>
      </c>
      <c r="O70" s="7">
        <v>215282</v>
      </c>
      <c r="P70" s="7">
        <v>142128.75</v>
      </c>
      <c r="Q70" s="7">
        <v>12740</v>
      </c>
      <c r="R70" s="7">
        <v>0</v>
      </c>
      <c r="S70" s="7">
        <v>0</v>
      </c>
      <c r="T70" s="7">
        <v>0</v>
      </c>
      <c r="U70" s="7">
        <v>0</v>
      </c>
      <c r="V70" s="7">
        <v>0</v>
      </c>
      <c r="W70" s="7">
        <v>466480</v>
      </c>
      <c r="X70" s="7">
        <v>0</v>
      </c>
      <c r="Y70" s="7">
        <v>13865</v>
      </c>
      <c r="Z70" s="7">
        <v>56279.194107510004</v>
      </c>
      <c r="AA70" s="7">
        <v>709520</v>
      </c>
      <c r="AB70" s="7">
        <v>9216782.9441075101</v>
      </c>
      <c r="AC70" s="7">
        <v>0</v>
      </c>
      <c r="AD70" s="7">
        <v>96130</v>
      </c>
      <c r="AE70" s="7">
        <v>142128.75</v>
      </c>
      <c r="AF70" s="7">
        <v>0</v>
      </c>
      <c r="AG70" s="7">
        <v>456519</v>
      </c>
      <c r="AH70" s="7">
        <v>0</v>
      </c>
      <c r="AI70" s="7">
        <v>600764</v>
      </c>
      <c r="AJ70" s="7">
        <v>1295541.75</v>
      </c>
      <c r="AL70">
        <f t="shared" si="1"/>
        <v>2081402.9441075101</v>
      </c>
    </row>
    <row r="71" spans="1:38" x14ac:dyDescent="0.25">
      <c r="A71" s="7">
        <v>229</v>
      </c>
      <c r="B71" s="7">
        <v>1</v>
      </c>
      <c r="C71" t="s">
        <v>122</v>
      </c>
      <c r="D71" s="7">
        <v>221</v>
      </c>
      <c r="E71" s="7">
        <v>244.99999999999997</v>
      </c>
      <c r="F71" s="7">
        <v>392</v>
      </c>
      <c r="G71" s="87">
        <v>429.2</v>
      </c>
      <c r="H71" s="7">
        <v>3125005</v>
      </c>
      <c r="I71" s="7">
        <v>15351</v>
      </c>
      <c r="J71" s="7">
        <v>250946</v>
      </c>
      <c r="K71" s="7">
        <v>0</v>
      </c>
      <c r="L71" s="7">
        <v>129098</v>
      </c>
      <c r="M71" s="7">
        <v>0</v>
      </c>
      <c r="N71" s="7">
        <v>159789.65821920749</v>
      </c>
      <c r="O71" s="7">
        <v>99216</v>
      </c>
      <c r="P71" s="7">
        <v>71115</v>
      </c>
      <c r="Q71" s="7">
        <v>5580</v>
      </c>
      <c r="R71" s="7">
        <v>16425</v>
      </c>
      <c r="S71" s="7">
        <v>0</v>
      </c>
      <c r="T71" s="7">
        <v>0</v>
      </c>
      <c r="U71" s="7">
        <v>0</v>
      </c>
      <c r="V71" s="7">
        <v>0</v>
      </c>
      <c r="W71" s="7">
        <v>0</v>
      </c>
      <c r="X71" s="7">
        <v>0</v>
      </c>
      <c r="Y71" s="7">
        <v>35886</v>
      </c>
      <c r="Z71" s="7">
        <v>27582.758366190003</v>
      </c>
      <c r="AA71" s="7">
        <v>310741</v>
      </c>
      <c r="AB71" s="7">
        <v>4237883.420640178</v>
      </c>
      <c r="AC71" s="7">
        <v>0</v>
      </c>
      <c r="AD71" s="7">
        <v>47240</v>
      </c>
      <c r="AE71" s="7">
        <v>71115</v>
      </c>
      <c r="AF71" s="7">
        <v>16425</v>
      </c>
      <c r="AG71" s="7">
        <v>0</v>
      </c>
      <c r="AH71" s="7">
        <v>0</v>
      </c>
      <c r="AI71" s="7">
        <v>288976</v>
      </c>
      <c r="AJ71" s="7">
        <v>423756</v>
      </c>
      <c r="AL71">
        <f t="shared" si="1"/>
        <v>1112878.420640178</v>
      </c>
    </row>
    <row r="72" spans="1:38" x14ac:dyDescent="0.25">
      <c r="A72" s="7">
        <v>238</v>
      </c>
      <c r="B72" s="7">
        <v>1</v>
      </c>
      <c r="C72" t="s">
        <v>603</v>
      </c>
      <c r="D72" s="7">
        <v>277</v>
      </c>
      <c r="E72" s="7">
        <v>303.79999999999995</v>
      </c>
      <c r="F72" s="7">
        <v>251</v>
      </c>
      <c r="G72" s="87">
        <v>273.2</v>
      </c>
      <c r="H72" s="7">
        <v>1989169</v>
      </c>
      <c r="I72" s="7">
        <v>0</v>
      </c>
      <c r="J72" s="7">
        <v>162662</v>
      </c>
      <c r="K72" s="7">
        <v>14115</v>
      </c>
      <c r="L72" s="7">
        <v>106326</v>
      </c>
      <c r="M72" s="7">
        <v>0</v>
      </c>
      <c r="N72" s="7">
        <v>93810.378102204588</v>
      </c>
      <c r="O72" s="7">
        <v>63863</v>
      </c>
      <c r="P72" s="7">
        <v>29967.5</v>
      </c>
      <c r="Q72" s="7">
        <v>3552</v>
      </c>
      <c r="R72" s="7">
        <v>3237</v>
      </c>
      <c r="S72" s="7">
        <v>0</v>
      </c>
      <c r="T72" s="7">
        <v>0</v>
      </c>
      <c r="U72" s="7">
        <v>0</v>
      </c>
      <c r="V72" s="7">
        <v>0</v>
      </c>
      <c r="W72" s="7">
        <v>331310</v>
      </c>
      <c r="X72" s="7">
        <v>0</v>
      </c>
      <c r="Y72" s="7">
        <v>0</v>
      </c>
      <c r="Z72" s="7">
        <v>21933.500780009999</v>
      </c>
      <c r="AA72" s="7">
        <v>197797</v>
      </c>
      <c r="AB72" s="7">
        <v>3013325.7173931566</v>
      </c>
      <c r="AC72" s="7">
        <v>0</v>
      </c>
      <c r="AD72" s="7">
        <v>52066</v>
      </c>
      <c r="AE72" s="7">
        <v>29967.5</v>
      </c>
      <c r="AF72" s="7">
        <v>3237</v>
      </c>
      <c r="AG72" s="7">
        <v>279028.44</v>
      </c>
      <c r="AH72" s="7">
        <v>0</v>
      </c>
      <c r="AI72" s="7">
        <v>164256</v>
      </c>
      <c r="AJ72" s="7">
        <v>528554.93999999994</v>
      </c>
      <c r="AL72">
        <f t="shared" si="1"/>
        <v>1024156.7173931566</v>
      </c>
    </row>
    <row r="73" spans="1:38" x14ac:dyDescent="0.25">
      <c r="A73" s="7">
        <v>239</v>
      </c>
      <c r="B73" s="7">
        <v>1</v>
      </c>
      <c r="C73" t="s">
        <v>124</v>
      </c>
      <c r="D73" s="7">
        <v>618</v>
      </c>
      <c r="E73" s="7">
        <v>683</v>
      </c>
      <c r="F73" s="7">
        <v>620</v>
      </c>
      <c r="G73" s="87">
        <v>685</v>
      </c>
      <c r="H73" s="7">
        <v>4987485</v>
      </c>
      <c r="I73" s="7">
        <v>0</v>
      </c>
      <c r="J73" s="7">
        <v>313295</v>
      </c>
      <c r="K73" s="7">
        <v>14169</v>
      </c>
      <c r="L73" s="7">
        <v>106746</v>
      </c>
      <c r="M73" s="7">
        <v>0</v>
      </c>
      <c r="N73" s="7">
        <v>169792</v>
      </c>
      <c r="O73" s="7">
        <v>132513</v>
      </c>
      <c r="P73" s="7">
        <v>97041.25</v>
      </c>
      <c r="Q73" s="7">
        <v>8905</v>
      </c>
      <c r="R73" s="7">
        <v>15556</v>
      </c>
      <c r="S73" s="7">
        <v>0</v>
      </c>
      <c r="T73" s="7">
        <v>0</v>
      </c>
      <c r="U73" s="7">
        <v>0</v>
      </c>
      <c r="V73" s="7">
        <v>0</v>
      </c>
      <c r="W73" s="7">
        <v>359310</v>
      </c>
      <c r="X73" s="7">
        <v>0</v>
      </c>
      <c r="Y73" s="7">
        <v>20798</v>
      </c>
      <c r="Z73" s="7">
        <v>49708.205290470003</v>
      </c>
      <c r="AA73" s="7">
        <v>495940</v>
      </c>
      <c r="AB73" s="7">
        <v>6771258.4552904703</v>
      </c>
      <c r="AC73" s="7">
        <v>0</v>
      </c>
      <c r="AD73" s="7">
        <v>64542</v>
      </c>
      <c r="AE73" s="7">
        <v>97041.25</v>
      </c>
      <c r="AF73" s="7">
        <v>15556</v>
      </c>
      <c r="AG73" s="7">
        <v>334519</v>
      </c>
      <c r="AH73" s="7">
        <v>0</v>
      </c>
      <c r="AI73" s="7">
        <v>412430</v>
      </c>
      <c r="AJ73" s="7">
        <v>924088.25</v>
      </c>
      <c r="AL73">
        <f t="shared" si="1"/>
        <v>1783773.4552904703</v>
      </c>
    </row>
    <row r="74" spans="1:38" x14ac:dyDescent="0.25">
      <c r="A74" s="7">
        <v>241</v>
      </c>
      <c r="B74" s="7">
        <v>1</v>
      </c>
      <c r="C74" t="s">
        <v>125</v>
      </c>
      <c r="D74" s="7">
        <v>3534</v>
      </c>
      <c r="E74" s="7">
        <v>3930.2</v>
      </c>
      <c r="F74" s="7">
        <v>3304</v>
      </c>
      <c r="G74" s="87">
        <v>3623.8</v>
      </c>
      <c r="H74" s="7">
        <v>26384888</v>
      </c>
      <c r="I74" s="7">
        <v>412430</v>
      </c>
      <c r="J74" s="7">
        <v>5951459</v>
      </c>
      <c r="K74" s="7">
        <v>259241</v>
      </c>
      <c r="L74" s="7">
        <v>0</v>
      </c>
      <c r="M74" s="7">
        <v>0</v>
      </c>
      <c r="N74" s="7">
        <v>461621</v>
      </c>
      <c r="O74" s="7">
        <v>840193</v>
      </c>
      <c r="P74" s="7">
        <v>494970</v>
      </c>
      <c r="Q74" s="7">
        <v>47109</v>
      </c>
      <c r="R74" s="7">
        <v>170210</v>
      </c>
      <c r="S74" s="7">
        <v>0</v>
      </c>
      <c r="T74" s="7">
        <v>0</v>
      </c>
      <c r="U74" s="7">
        <v>0</v>
      </c>
      <c r="V74" s="7">
        <v>0</v>
      </c>
      <c r="W74" s="7">
        <v>2202661</v>
      </c>
      <c r="X74" s="7">
        <v>0</v>
      </c>
      <c r="Y74" s="7">
        <v>136205</v>
      </c>
      <c r="Z74" s="7">
        <v>290459.33619236998</v>
      </c>
      <c r="AA74" s="7">
        <v>2623631</v>
      </c>
      <c r="AB74" s="7">
        <v>40275077.336192369</v>
      </c>
      <c r="AC74" s="7">
        <v>0</v>
      </c>
      <c r="AD74" s="7">
        <v>287794</v>
      </c>
      <c r="AE74" s="7">
        <v>451892</v>
      </c>
      <c r="AF74" s="7">
        <v>155396</v>
      </c>
      <c r="AG74" s="7">
        <v>1904591</v>
      </c>
      <c r="AH74" s="7">
        <v>0</v>
      </c>
      <c r="AI74" s="7">
        <v>1977980</v>
      </c>
      <c r="AJ74" s="7">
        <v>4777653</v>
      </c>
      <c r="AL74">
        <f t="shared" si="1"/>
        <v>13890189.336192369</v>
      </c>
    </row>
    <row r="75" spans="1:38" x14ac:dyDescent="0.25">
      <c r="A75" s="7">
        <v>242</v>
      </c>
      <c r="B75" s="7">
        <v>1</v>
      </c>
      <c r="C75" t="s">
        <v>126</v>
      </c>
      <c r="D75" s="7">
        <v>185</v>
      </c>
      <c r="E75" s="7">
        <v>203.8</v>
      </c>
      <c r="F75" s="7">
        <v>445</v>
      </c>
      <c r="G75" s="87">
        <v>491.40000000000003</v>
      </c>
      <c r="H75" s="7">
        <v>3577883</v>
      </c>
      <c r="I75" s="7">
        <v>0</v>
      </c>
      <c r="J75" s="7">
        <v>222488</v>
      </c>
      <c r="K75" s="7">
        <v>14258</v>
      </c>
      <c r="L75" s="7">
        <v>130486</v>
      </c>
      <c r="M75" s="7">
        <v>0</v>
      </c>
      <c r="N75" s="7">
        <v>160356</v>
      </c>
      <c r="O75" s="7">
        <v>108891</v>
      </c>
      <c r="P75" s="7">
        <v>77372.5</v>
      </c>
      <c r="Q75" s="7">
        <v>6388</v>
      </c>
      <c r="R75" s="7">
        <v>3351</v>
      </c>
      <c r="S75" s="7">
        <v>0</v>
      </c>
      <c r="T75" s="7">
        <v>0</v>
      </c>
      <c r="U75" s="7">
        <v>0</v>
      </c>
      <c r="V75" s="7">
        <v>0</v>
      </c>
      <c r="W75" s="7">
        <v>101228</v>
      </c>
      <c r="X75" s="7">
        <v>0</v>
      </c>
      <c r="Y75" s="7">
        <v>24060</v>
      </c>
      <c r="Z75" s="7">
        <v>41140.829597780001</v>
      </c>
      <c r="AA75" s="7">
        <v>355774</v>
      </c>
      <c r="AB75" s="7">
        <v>4823676.3295977795</v>
      </c>
      <c r="AC75" s="7">
        <v>0</v>
      </c>
      <c r="AD75" s="7">
        <v>40492</v>
      </c>
      <c r="AE75" s="7">
        <v>77372.5</v>
      </c>
      <c r="AF75" s="7">
        <v>3351</v>
      </c>
      <c r="AG75" s="7">
        <v>92948.28</v>
      </c>
      <c r="AH75" s="7">
        <v>0</v>
      </c>
      <c r="AI75" s="7">
        <v>306941</v>
      </c>
      <c r="AJ75" s="7">
        <v>521104.78</v>
      </c>
      <c r="AL75">
        <f t="shared" si="1"/>
        <v>1245793.3295977795</v>
      </c>
    </row>
    <row r="76" spans="1:38" x14ac:dyDescent="0.25">
      <c r="A76" s="7">
        <v>252</v>
      </c>
      <c r="B76" s="7">
        <v>1</v>
      </c>
      <c r="C76" t="s">
        <v>127</v>
      </c>
      <c r="D76" s="7">
        <v>1077</v>
      </c>
      <c r="E76" s="7">
        <v>1181.8000000000002</v>
      </c>
      <c r="F76" s="7">
        <v>1033</v>
      </c>
      <c r="G76" s="87">
        <v>1133.6000000000001</v>
      </c>
      <c r="H76" s="7">
        <v>8253742</v>
      </c>
      <c r="I76" s="7">
        <v>0</v>
      </c>
      <c r="J76" s="7">
        <v>309849</v>
      </c>
      <c r="K76" s="7">
        <v>14134</v>
      </c>
      <c r="L76" s="7">
        <v>0</v>
      </c>
      <c r="M76" s="7">
        <v>0</v>
      </c>
      <c r="N76" s="7">
        <v>191752</v>
      </c>
      <c r="O76" s="7">
        <v>257463</v>
      </c>
      <c r="P76" s="7">
        <v>163121.25</v>
      </c>
      <c r="Q76" s="7">
        <v>14737</v>
      </c>
      <c r="R76" s="7">
        <v>0</v>
      </c>
      <c r="S76" s="7">
        <v>0</v>
      </c>
      <c r="T76" s="7">
        <v>0</v>
      </c>
      <c r="U76" s="7">
        <v>0</v>
      </c>
      <c r="V76" s="7">
        <v>-23299</v>
      </c>
      <c r="W76" s="7">
        <v>566800</v>
      </c>
      <c r="X76" s="7">
        <v>0</v>
      </c>
      <c r="Y76" s="7">
        <v>18351</v>
      </c>
      <c r="Z76" s="7">
        <v>70062.291350369997</v>
      </c>
      <c r="AA76" s="7">
        <v>820726</v>
      </c>
      <c r="AB76" s="7">
        <v>10657438.54135037</v>
      </c>
      <c r="AC76" s="7">
        <v>0</v>
      </c>
      <c r="AD76" s="7">
        <v>171063</v>
      </c>
      <c r="AE76" s="7">
        <v>163121.25</v>
      </c>
      <c r="AF76" s="7">
        <v>0</v>
      </c>
      <c r="AG76" s="7">
        <v>566800</v>
      </c>
      <c r="AH76" s="7">
        <v>0</v>
      </c>
      <c r="AI76" s="7">
        <v>820726</v>
      </c>
      <c r="AJ76" s="7">
        <v>1721710.25</v>
      </c>
      <c r="AL76">
        <f t="shared" si="1"/>
        <v>2403696.5413503703</v>
      </c>
    </row>
    <row r="77" spans="1:38" x14ac:dyDescent="0.25">
      <c r="A77" s="7">
        <v>253</v>
      </c>
      <c r="B77" s="7">
        <v>1</v>
      </c>
      <c r="C77" t="s">
        <v>128</v>
      </c>
      <c r="D77" s="7">
        <v>703</v>
      </c>
      <c r="E77" s="7">
        <v>767.2</v>
      </c>
      <c r="F77" s="7">
        <v>705</v>
      </c>
      <c r="G77" s="87">
        <v>773.19999999999993</v>
      </c>
      <c r="H77" s="7">
        <v>5629669</v>
      </c>
      <c r="I77" s="7">
        <v>12281</v>
      </c>
      <c r="J77" s="7">
        <v>138759</v>
      </c>
      <c r="K77" s="7">
        <v>23936</v>
      </c>
      <c r="L77" s="7">
        <v>81846</v>
      </c>
      <c r="M77" s="7">
        <v>0</v>
      </c>
      <c r="N77" s="7">
        <v>148592</v>
      </c>
      <c r="O77" s="7">
        <v>169179</v>
      </c>
      <c r="P77" s="7">
        <v>129430</v>
      </c>
      <c r="Q77" s="7">
        <v>10052</v>
      </c>
      <c r="R77" s="7">
        <v>1724</v>
      </c>
      <c r="S77" s="7">
        <v>0</v>
      </c>
      <c r="T77" s="7">
        <v>0</v>
      </c>
      <c r="U77" s="7">
        <v>0</v>
      </c>
      <c r="V77" s="7">
        <v>0</v>
      </c>
      <c r="W77" s="7">
        <v>0</v>
      </c>
      <c r="X77" s="7">
        <v>0</v>
      </c>
      <c r="Y77" s="7">
        <v>19574</v>
      </c>
      <c r="Z77" s="7">
        <v>44793.244165560005</v>
      </c>
      <c r="AA77" s="7">
        <v>559797</v>
      </c>
      <c r="AB77" s="7">
        <v>6969632.2441655602</v>
      </c>
      <c r="AC77" s="7">
        <v>0</v>
      </c>
      <c r="AD77" s="7">
        <v>67218</v>
      </c>
      <c r="AE77" s="7">
        <v>101096</v>
      </c>
      <c r="AF77" s="7">
        <v>1347</v>
      </c>
      <c r="AG77" s="7">
        <v>0</v>
      </c>
      <c r="AH77" s="7">
        <v>0</v>
      </c>
      <c r="AI77" s="7">
        <v>361072</v>
      </c>
      <c r="AJ77" s="7">
        <v>530733</v>
      </c>
      <c r="AL77">
        <f t="shared" si="1"/>
        <v>1339963.2441655602</v>
      </c>
    </row>
    <row r="78" spans="1:38" x14ac:dyDescent="0.25">
      <c r="A78" s="7">
        <v>255</v>
      </c>
      <c r="B78" s="7">
        <v>1</v>
      </c>
      <c r="C78" t="s">
        <v>604</v>
      </c>
      <c r="D78" s="7">
        <v>1195</v>
      </c>
      <c r="E78" s="7">
        <v>1305</v>
      </c>
      <c r="F78" s="7">
        <v>1535</v>
      </c>
      <c r="G78" s="87">
        <v>1683.6</v>
      </c>
      <c r="H78" s="7">
        <v>12258292</v>
      </c>
      <c r="I78" s="7">
        <v>24562</v>
      </c>
      <c r="J78" s="7">
        <v>245013</v>
      </c>
      <c r="K78" s="7">
        <v>0</v>
      </c>
      <c r="L78" s="7">
        <v>0</v>
      </c>
      <c r="M78" s="7">
        <v>0</v>
      </c>
      <c r="N78" s="7">
        <v>230788</v>
      </c>
      <c r="O78" s="7">
        <v>359752</v>
      </c>
      <c r="P78" s="7">
        <v>282002.5</v>
      </c>
      <c r="Q78" s="7">
        <v>21887</v>
      </c>
      <c r="R78" s="7">
        <v>0</v>
      </c>
      <c r="S78" s="7">
        <v>0</v>
      </c>
      <c r="T78" s="7">
        <v>0</v>
      </c>
      <c r="U78" s="7">
        <v>0</v>
      </c>
      <c r="V78" s="7">
        <v>-7281</v>
      </c>
      <c r="W78" s="7">
        <v>0</v>
      </c>
      <c r="X78" s="7">
        <v>0</v>
      </c>
      <c r="Y78" s="7">
        <v>0</v>
      </c>
      <c r="Z78" s="7">
        <v>103623.63622032</v>
      </c>
      <c r="AA78" s="7">
        <v>1218926</v>
      </c>
      <c r="AB78" s="7">
        <v>14737565.136220319</v>
      </c>
      <c r="AC78" s="7">
        <v>0</v>
      </c>
      <c r="AD78" s="7">
        <v>117211</v>
      </c>
      <c r="AE78" s="7">
        <v>282002.5</v>
      </c>
      <c r="AF78" s="7">
        <v>0</v>
      </c>
      <c r="AG78" s="7">
        <v>0</v>
      </c>
      <c r="AH78" s="7">
        <v>0</v>
      </c>
      <c r="AI78" s="7">
        <v>1092683</v>
      </c>
      <c r="AJ78" s="7">
        <v>1491896.5</v>
      </c>
      <c r="AL78">
        <f t="shared" si="1"/>
        <v>2479273.1362203192</v>
      </c>
    </row>
    <row r="79" spans="1:38" x14ac:dyDescent="0.25">
      <c r="A79" s="7">
        <v>256</v>
      </c>
      <c r="B79" s="7">
        <v>1</v>
      </c>
      <c r="C79" t="s">
        <v>130</v>
      </c>
      <c r="D79" s="7">
        <v>2559</v>
      </c>
      <c r="E79" s="7">
        <v>2808.4</v>
      </c>
      <c r="F79" s="7">
        <v>2397</v>
      </c>
      <c r="G79" s="87">
        <v>2623.6</v>
      </c>
      <c r="H79" s="7">
        <v>19102432</v>
      </c>
      <c r="I79" s="7">
        <v>52193</v>
      </c>
      <c r="J79" s="7">
        <v>1508531</v>
      </c>
      <c r="K79" s="7">
        <v>33590</v>
      </c>
      <c r="L79" s="7">
        <v>0</v>
      </c>
      <c r="M79" s="7">
        <v>0</v>
      </c>
      <c r="N79" s="7">
        <v>473520.10714013688</v>
      </c>
      <c r="O79" s="7">
        <v>593213</v>
      </c>
      <c r="P79" s="7">
        <v>235096.25</v>
      </c>
      <c r="Q79" s="7">
        <v>34107</v>
      </c>
      <c r="R79" s="7">
        <v>0</v>
      </c>
      <c r="S79" s="7">
        <v>0</v>
      </c>
      <c r="T79" s="7">
        <v>0</v>
      </c>
      <c r="U79" s="7">
        <v>42345</v>
      </c>
      <c r="V79" s="7">
        <v>-8737</v>
      </c>
      <c r="W79" s="7">
        <v>4328940</v>
      </c>
      <c r="X79" s="7">
        <v>0</v>
      </c>
      <c r="Y79" s="7">
        <v>135797</v>
      </c>
      <c r="Z79" s="7">
        <v>174626.17137384001</v>
      </c>
      <c r="AA79" s="7">
        <v>1899486</v>
      </c>
      <c r="AB79" s="7">
        <v>28544548.55708671</v>
      </c>
      <c r="AC79" s="7">
        <v>0</v>
      </c>
      <c r="AD79" s="7">
        <v>523853</v>
      </c>
      <c r="AE79" s="7">
        <v>235096.25</v>
      </c>
      <c r="AF79" s="7">
        <v>0</v>
      </c>
      <c r="AG79" s="7">
        <v>4314016.88</v>
      </c>
      <c r="AH79" s="7">
        <v>0</v>
      </c>
      <c r="AI79" s="7">
        <v>1899486</v>
      </c>
      <c r="AJ79" s="7">
        <v>6972452.1299999999</v>
      </c>
      <c r="AL79">
        <f t="shared" si="1"/>
        <v>9442116.5570867099</v>
      </c>
    </row>
    <row r="80" spans="1:38" x14ac:dyDescent="0.25">
      <c r="A80" s="7">
        <v>261</v>
      </c>
      <c r="B80" s="7">
        <v>1</v>
      </c>
      <c r="C80" t="s">
        <v>131</v>
      </c>
      <c r="D80" s="7">
        <v>216</v>
      </c>
      <c r="E80" s="7">
        <v>235.8</v>
      </c>
      <c r="F80" s="7">
        <v>334</v>
      </c>
      <c r="G80" s="87">
        <v>361.40000000000003</v>
      </c>
      <c r="H80" s="7">
        <v>2631353</v>
      </c>
      <c r="I80" s="7">
        <v>0</v>
      </c>
      <c r="J80" s="7">
        <v>183214</v>
      </c>
      <c r="K80" s="7">
        <v>14100</v>
      </c>
      <c r="L80" s="7">
        <v>122589</v>
      </c>
      <c r="M80" s="7">
        <v>0</v>
      </c>
      <c r="N80" s="7">
        <v>116690</v>
      </c>
      <c r="O80" s="7">
        <v>79761</v>
      </c>
      <c r="P80" s="7">
        <v>50107.5</v>
      </c>
      <c r="Q80" s="7">
        <v>4698</v>
      </c>
      <c r="R80" s="7">
        <v>2906</v>
      </c>
      <c r="S80" s="7">
        <v>0</v>
      </c>
      <c r="T80" s="7">
        <v>0</v>
      </c>
      <c r="U80" s="7">
        <v>0</v>
      </c>
      <c r="V80" s="7">
        <v>0</v>
      </c>
      <c r="W80" s="7">
        <v>217964</v>
      </c>
      <c r="X80" s="7">
        <v>0</v>
      </c>
      <c r="Y80" s="7">
        <v>0</v>
      </c>
      <c r="Z80" s="7">
        <v>23231.329532129999</v>
      </c>
      <c r="AA80" s="7">
        <v>261654</v>
      </c>
      <c r="AB80" s="7">
        <v>3708267.8295321302</v>
      </c>
      <c r="AC80" s="7">
        <v>0</v>
      </c>
      <c r="AD80" s="7">
        <v>35457</v>
      </c>
      <c r="AE80" s="7">
        <v>50107.5</v>
      </c>
      <c r="AF80" s="7">
        <v>2906</v>
      </c>
      <c r="AG80" s="7">
        <v>217964</v>
      </c>
      <c r="AH80" s="7">
        <v>0</v>
      </c>
      <c r="AI80" s="7">
        <v>234546</v>
      </c>
      <c r="AJ80" s="7">
        <v>540980.5</v>
      </c>
      <c r="AL80">
        <f t="shared" si="1"/>
        <v>1076914.8295321302</v>
      </c>
    </row>
    <row r="81" spans="1:38" x14ac:dyDescent="0.25">
      <c r="A81" s="7">
        <v>264</v>
      </c>
      <c r="B81" s="7">
        <v>1</v>
      </c>
      <c r="C81" t="s">
        <v>132</v>
      </c>
      <c r="D81" s="7">
        <v>119</v>
      </c>
      <c r="E81" s="7">
        <v>132.19999999999999</v>
      </c>
      <c r="F81" s="7">
        <v>89</v>
      </c>
      <c r="G81" s="87">
        <v>97.4</v>
      </c>
      <c r="H81" s="7">
        <v>709169</v>
      </c>
      <c r="I81" s="7">
        <v>0</v>
      </c>
      <c r="J81" s="7">
        <v>89697</v>
      </c>
      <c r="K81" s="7">
        <v>14105</v>
      </c>
      <c r="L81" s="7">
        <v>47610</v>
      </c>
      <c r="M81" s="7">
        <v>281395</v>
      </c>
      <c r="N81" s="7">
        <v>57810</v>
      </c>
      <c r="O81" s="7">
        <v>23600</v>
      </c>
      <c r="P81" s="7">
        <v>4870</v>
      </c>
      <c r="Q81" s="7">
        <v>1266</v>
      </c>
      <c r="R81" s="7">
        <v>4004</v>
      </c>
      <c r="S81" s="7">
        <v>0</v>
      </c>
      <c r="T81" s="7">
        <v>0</v>
      </c>
      <c r="U81" s="7">
        <v>0</v>
      </c>
      <c r="V81" s="7">
        <v>0</v>
      </c>
      <c r="W81" s="7">
        <v>286079</v>
      </c>
      <c r="X81" s="7">
        <v>0</v>
      </c>
      <c r="Y81" s="7">
        <v>10195</v>
      </c>
      <c r="Z81" s="7">
        <v>12532.03709442</v>
      </c>
      <c r="AA81" s="7">
        <v>70518</v>
      </c>
      <c r="AB81" s="7">
        <v>1612850.0370944201</v>
      </c>
      <c r="AC81" s="7">
        <v>0</v>
      </c>
      <c r="AD81" s="7">
        <v>23600</v>
      </c>
      <c r="AE81" s="7">
        <v>4870</v>
      </c>
      <c r="AF81" s="7">
        <v>4004</v>
      </c>
      <c r="AG81" s="7">
        <v>38746.5</v>
      </c>
      <c r="AH81" s="7">
        <v>0</v>
      </c>
      <c r="AI81" s="7">
        <v>60023</v>
      </c>
      <c r="AJ81" s="7">
        <v>131243.5</v>
      </c>
      <c r="AL81">
        <f t="shared" si="1"/>
        <v>903681.03709442005</v>
      </c>
    </row>
    <row r="82" spans="1:38" x14ac:dyDescent="0.25">
      <c r="A82" s="7">
        <v>270</v>
      </c>
      <c r="B82" s="7">
        <v>1</v>
      </c>
      <c r="C82" t="s">
        <v>133</v>
      </c>
      <c r="D82" s="7">
        <v>6843</v>
      </c>
      <c r="E82" s="7">
        <v>7473.6000000000013</v>
      </c>
      <c r="F82" s="7">
        <v>6428</v>
      </c>
      <c r="G82" s="87">
        <v>7035.9999999999991</v>
      </c>
      <c r="H82" s="7">
        <v>51229116</v>
      </c>
      <c r="I82" s="7">
        <v>489185</v>
      </c>
      <c r="J82" s="7">
        <v>5704934</v>
      </c>
      <c r="K82" s="7">
        <v>399126</v>
      </c>
      <c r="L82" s="7">
        <v>0</v>
      </c>
      <c r="M82" s="7">
        <v>0</v>
      </c>
      <c r="N82" s="7">
        <v>184469.07465007296</v>
      </c>
      <c r="O82" s="7">
        <v>1648864</v>
      </c>
      <c r="P82" s="7">
        <v>351800</v>
      </c>
      <c r="Q82" s="7">
        <v>91468</v>
      </c>
      <c r="R82" s="7">
        <v>2040</v>
      </c>
      <c r="S82" s="7">
        <v>0</v>
      </c>
      <c r="T82" s="7">
        <v>0</v>
      </c>
      <c r="U82" s="7">
        <v>0</v>
      </c>
      <c r="V82" s="7">
        <v>0</v>
      </c>
      <c r="W82" s="7">
        <v>15675434</v>
      </c>
      <c r="X82" s="7">
        <v>0</v>
      </c>
      <c r="Y82" s="7">
        <v>165567</v>
      </c>
      <c r="Z82" s="7">
        <v>599858.98252923007</v>
      </c>
      <c r="AA82" s="7">
        <v>5094064</v>
      </c>
      <c r="AB82" s="7">
        <v>81547380.901347265</v>
      </c>
      <c r="AC82" s="7">
        <v>0</v>
      </c>
      <c r="AD82" s="7">
        <v>1648864</v>
      </c>
      <c r="AE82" s="7">
        <v>351800</v>
      </c>
      <c r="AF82" s="7">
        <v>2040</v>
      </c>
      <c r="AG82" s="7">
        <v>15663184.060000001</v>
      </c>
      <c r="AH82" s="7">
        <v>0</v>
      </c>
      <c r="AI82" s="7">
        <v>5094064</v>
      </c>
      <c r="AJ82" s="7">
        <v>22759952.060000002</v>
      </c>
      <c r="AL82">
        <f t="shared" si="1"/>
        <v>30318264.901347265</v>
      </c>
    </row>
    <row r="83" spans="1:38" x14ac:dyDescent="0.25">
      <c r="A83" s="7">
        <v>271</v>
      </c>
      <c r="B83" s="7">
        <v>1</v>
      </c>
      <c r="C83" t="s">
        <v>134</v>
      </c>
      <c r="D83" s="7">
        <v>10589</v>
      </c>
      <c r="E83" s="7">
        <v>11643.24</v>
      </c>
      <c r="F83" s="7">
        <v>9817.84</v>
      </c>
      <c r="G83" s="87">
        <v>10793.239999999998</v>
      </c>
      <c r="H83" s="7">
        <v>78585580</v>
      </c>
      <c r="I83" s="7">
        <v>448249</v>
      </c>
      <c r="J83" s="7">
        <v>11776310</v>
      </c>
      <c r="K83" s="7">
        <v>988697</v>
      </c>
      <c r="L83" s="7">
        <v>0</v>
      </c>
      <c r="M83" s="7">
        <v>0</v>
      </c>
      <c r="N83" s="7">
        <v>0</v>
      </c>
      <c r="O83" s="7">
        <v>2567361</v>
      </c>
      <c r="P83" s="7">
        <v>770762</v>
      </c>
      <c r="Q83" s="7">
        <v>140312</v>
      </c>
      <c r="R83" s="7">
        <v>0</v>
      </c>
      <c r="S83" s="7">
        <v>0</v>
      </c>
      <c r="T83" s="7">
        <v>0</v>
      </c>
      <c r="U83" s="7">
        <v>0</v>
      </c>
      <c r="V83" s="7">
        <v>-21770</v>
      </c>
      <c r="W83" s="7">
        <v>22994134</v>
      </c>
      <c r="X83" s="7">
        <v>0</v>
      </c>
      <c r="Y83" s="7">
        <v>394750</v>
      </c>
      <c r="Z83" s="7">
        <v>1034941.45648881</v>
      </c>
      <c r="AA83" s="7">
        <v>7814306</v>
      </c>
      <c r="AB83" s="7">
        <v>127493632.4564888</v>
      </c>
      <c r="AC83" s="7">
        <v>0</v>
      </c>
      <c r="AD83" s="7">
        <v>2155254</v>
      </c>
      <c r="AE83" s="7">
        <v>770762</v>
      </c>
      <c r="AF83" s="7">
        <v>0</v>
      </c>
      <c r="AG83" s="7">
        <v>22993765.140000001</v>
      </c>
      <c r="AH83" s="7">
        <v>0</v>
      </c>
      <c r="AI83" s="7">
        <v>7814306</v>
      </c>
      <c r="AJ83" s="7">
        <v>33734087.140000001</v>
      </c>
      <c r="AL83">
        <f t="shared" si="1"/>
        <v>48908052.456488803</v>
      </c>
    </row>
    <row r="84" spans="1:38" x14ac:dyDescent="0.25">
      <c r="A84" s="7">
        <v>272</v>
      </c>
      <c r="B84" s="7">
        <v>1</v>
      </c>
      <c r="C84" t="s">
        <v>135</v>
      </c>
      <c r="D84" s="7">
        <v>9348</v>
      </c>
      <c r="E84" s="7">
        <v>10201.4</v>
      </c>
      <c r="F84" s="7">
        <v>8950</v>
      </c>
      <c r="G84" s="87">
        <v>9799.4000000000015</v>
      </c>
      <c r="H84" s="7">
        <v>71349431</v>
      </c>
      <c r="I84" s="7">
        <v>145323</v>
      </c>
      <c r="J84" s="7">
        <v>4089396</v>
      </c>
      <c r="K84" s="7">
        <v>552785</v>
      </c>
      <c r="L84" s="7">
        <v>0</v>
      </c>
      <c r="M84" s="7">
        <v>0</v>
      </c>
      <c r="N84" s="7">
        <v>57465.955963217813</v>
      </c>
      <c r="O84" s="7">
        <v>2193917</v>
      </c>
      <c r="P84" s="7">
        <v>704007.5</v>
      </c>
      <c r="Q84" s="7">
        <v>127392</v>
      </c>
      <c r="R84" s="7">
        <v>54681</v>
      </c>
      <c r="S84" s="7">
        <v>0</v>
      </c>
      <c r="T84" s="7">
        <v>0</v>
      </c>
      <c r="U84" s="7">
        <v>0</v>
      </c>
      <c r="V84" s="7">
        <v>0</v>
      </c>
      <c r="W84" s="7">
        <v>20728867</v>
      </c>
      <c r="X84" s="7">
        <v>0</v>
      </c>
      <c r="Y84" s="7">
        <v>6525</v>
      </c>
      <c r="Z84" s="7">
        <v>801401.45966682001</v>
      </c>
      <c r="AA84" s="7">
        <v>7094766</v>
      </c>
      <c r="AB84" s="7">
        <v>107878374.25676769</v>
      </c>
      <c r="AC84" s="7">
        <v>0</v>
      </c>
      <c r="AD84" s="7">
        <v>1529324</v>
      </c>
      <c r="AE84" s="7">
        <v>704007.5</v>
      </c>
      <c r="AF84" s="7">
        <v>54681</v>
      </c>
      <c r="AG84" s="7">
        <v>20725741.82</v>
      </c>
      <c r="AH84" s="7">
        <v>0</v>
      </c>
      <c r="AI84" s="7">
        <v>7094766</v>
      </c>
      <c r="AJ84" s="7">
        <v>30108520.32</v>
      </c>
      <c r="AL84">
        <f t="shared" si="1"/>
        <v>36528943.25676769</v>
      </c>
    </row>
    <row r="85" spans="1:38" x14ac:dyDescent="0.25">
      <c r="A85" s="7">
        <v>273</v>
      </c>
      <c r="B85" s="7">
        <v>1</v>
      </c>
      <c r="C85" t="s">
        <v>136</v>
      </c>
      <c r="D85" s="7">
        <v>6793</v>
      </c>
      <c r="E85" s="7">
        <v>7428.2</v>
      </c>
      <c r="F85" s="7">
        <v>8603</v>
      </c>
      <c r="G85" s="87">
        <v>9403.2000000000007</v>
      </c>
      <c r="H85" s="7">
        <v>68464699</v>
      </c>
      <c r="I85" s="7">
        <v>178072</v>
      </c>
      <c r="J85" s="7">
        <v>1372430</v>
      </c>
      <c r="K85" s="7">
        <v>312616</v>
      </c>
      <c r="L85" s="7">
        <v>0</v>
      </c>
      <c r="M85" s="7">
        <v>0</v>
      </c>
      <c r="N85" s="7">
        <v>409408.37986373098</v>
      </c>
      <c r="O85" s="7">
        <v>2166404</v>
      </c>
      <c r="P85" s="7">
        <v>654608.75</v>
      </c>
      <c r="Q85" s="7">
        <v>122242</v>
      </c>
      <c r="R85" s="7">
        <v>0</v>
      </c>
      <c r="S85" s="7">
        <v>0</v>
      </c>
      <c r="T85" s="7">
        <v>0</v>
      </c>
      <c r="U85" s="7">
        <v>0</v>
      </c>
      <c r="V85" s="7">
        <v>0</v>
      </c>
      <c r="W85" s="7">
        <v>20406449</v>
      </c>
      <c r="X85" s="7">
        <v>0</v>
      </c>
      <c r="Y85" s="7">
        <v>0</v>
      </c>
      <c r="Z85" s="7">
        <v>847329.28136458003</v>
      </c>
      <c r="AA85" s="7">
        <v>6807917</v>
      </c>
      <c r="AB85" s="7">
        <v>101545659.38889371</v>
      </c>
      <c r="AC85" s="7">
        <v>0</v>
      </c>
      <c r="AD85" s="7">
        <v>1585344</v>
      </c>
      <c r="AE85" s="7">
        <v>654608.75</v>
      </c>
      <c r="AF85" s="7">
        <v>0</v>
      </c>
      <c r="AG85" s="7">
        <v>20401977.030000001</v>
      </c>
      <c r="AH85" s="7">
        <v>0</v>
      </c>
      <c r="AI85" s="7">
        <v>6807917</v>
      </c>
      <c r="AJ85" s="7">
        <v>29449846.780000001</v>
      </c>
      <c r="AL85">
        <f t="shared" si="1"/>
        <v>33080960.388893709</v>
      </c>
    </row>
    <row r="86" spans="1:38" x14ac:dyDescent="0.25">
      <c r="A86" s="7">
        <v>276</v>
      </c>
      <c r="B86" s="7">
        <v>1</v>
      </c>
      <c r="C86" t="s">
        <v>137</v>
      </c>
      <c r="D86" s="7">
        <v>7230</v>
      </c>
      <c r="E86" s="7">
        <v>7925.1999999999989</v>
      </c>
      <c r="F86" s="7">
        <v>11200</v>
      </c>
      <c r="G86" s="87">
        <v>12257.199999999999</v>
      </c>
      <c r="H86" s="7">
        <v>89244673</v>
      </c>
      <c r="I86" s="7">
        <v>29679</v>
      </c>
      <c r="J86" s="7">
        <v>441684</v>
      </c>
      <c r="K86" s="7">
        <v>165153</v>
      </c>
      <c r="L86" s="7">
        <v>0</v>
      </c>
      <c r="M86" s="7">
        <v>0</v>
      </c>
      <c r="N86" s="7">
        <v>0</v>
      </c>
      <c r="O86" s="7">
        <v>2808306</v>
      </c>
      <c r="P86" s="7">
        <v>849508.75</v>
      </c>
      <c r="Q86" s="7">
        <v>159344</v>
      </c>
      <c r="R86" s="7">
        <v>18999</v>
      </c>
      <c r="S86" s="7">
        <v>0</v>
      </c>
      <c r="T86" s="7">
        <v>0</v>
      </c>
      <c r="U86" s="7">
        <v>0</v>
      </c>
      <c r="V86" s="7">
        <v>0</v>
      </c>
      <c r="W86" s="7">
        <v>26664764</v>
      </c>
      <c r="X86" s="7">
        <v>0</v>
      </c>
      <c r="Y86" s="7">
        <v>0</v>
      </c>
      <c r="Z86" s="7">
        <v>1038400.6826114401</v>
      </c>
      <c r="AA86" s="7">
        <v>8874213</v>
      </c>
      <c r="AB86" s="7">
        <v>130294724.43261144</v>
      </c>
      <c r="AC86" s="7">
        <v>0</v>
      </c>
      <c r="AD86" s="7">
        <v>1471875</v>
      </c>
      <c r="AE86" s="7">
        <v>849508.75</v>
      </c>
      <c r="AF86" s="7">
        <v>18999</v>
      </c>
      <c r="AG86" s="7">
        <v>26537690.081369646</v>
      </c>
      <c r="AH86" s="7">
        <v>0</v>
      </c>
      <c r="AI86" s="7">
        <v>8874213</v>
      </c>
      <c r="AJ86" s="7">
        <v>37752285.831369646</v>
      </c>
      <c r="AL86">
        <f t="shared" si="1"/>
        <v>41050051.432611436</v>
      </c>
    </row>
    <row r="87" spans="1:38" x14ac:dyDescent="0.25">
      <c r="A87" s="7">
        <v>277</v>
      </c>
      <c r="B87" s="7">
        <v>1</v>
      </c>
      <c r="C87" t="s">
        <v>138</v>
      </c>
      <c r="D87" s="7">
        <v>2550</v>
      </c>
      <c r="E87" s="7">
        <v>2792.3999999999996</v>
      </c>
      <c r="F87" s="7">
        <v>2354</v>
      </c>
      <c r="G87" s="87">
        <v>2569.1999999999998</v>
      </c>
      <c r="H87" s="7">
        <v>18706345</v>
      </c>
      <c r="I87" s="7">
        <v>67544</v>
      </c>
      <c r="J87" s="7">
        <v>342970</v>
      </c>
      <c r="K87" s="7">
        <v>14265</v>
      </c>
      <c r="L87" s="7">
        <v>0</v>
      </c>
      <c r="M87" s="7">
        <v>0</v>
      </c>
      <c r="N87" s="7">
        <v>82240</v>
      </c>
      <c r="O87" s="7">
        <v>597323</v>
      </c>
      <c r="P87" s="7">
        <v>189880</v>
      </c>
      <c r="Q87" s="7">
        <v>33400</v>
      </c>
      <c r="R87" s="7">
        <v>11176</v>
      </c>
      <c r="S87" s="7">
        <v>0</v>
      </c>
      <c r="T87" s="7">
        <v>0</v>
      </c>
      <c r="U87" s="7">
        <v>0</v>
      </c>
      <c r="V87" s="7">
        <v>0</v>
      </c>
      <c r="W87" s="7">
        <v>5320479</v>
      </c>
      <c r="X87" s="7">
        <v>0</v>
      </c>
      <c r="Y87" s="7">
        <v>0</v>
      </c>
      <c r="Z87" s="7">
        <v>195910.75777779002</v>
      </c>
      <c r="AA87" s="7">
        <v>1860101</v>
      </c>
      <c r="AB87" s="7">
        <v>27421633.757777791</v>
      </c>
      <c r="AC87" s="7">
        <v>0</v>
      </c>
      <c r="AD87" s="7">
        <v>597323</v>
      </c>
      <c r="AE87" s="7">
        <v>189880</v>
      </c>
      <c r="AF87" s="7">
        <v>11176</v>
      </c>
      <c r="AG87" s="7">
        <v>5283481.8600000003</v>
      </c>
      <c r="AH87" s="7">
        <v>0</v>
      </c>
      <c r="AI87" s="7">
        <v>1860101</v>
      </c>
      <c r="AJ87" s="7">
        <v>7941961.8600000003</v>
      </c>
      <c r="AL87">
        <f t="shared" si="1"/>
        <v>8715288.7577777915</v>
      </c>
    </row>
    <row r="88" spans="1:38" x14ac:dyDescent="0.25">
      <c r="A88" s="7">
        <v>278</v>
      </c>
      <c r="B88" s="7">
        <v>1</v>
      </c>
      <c r="C88" t="s">
        <v>139</v>
      </c>
      <c r="D88" s="7">
        <v>1920</v>
      </c>
      <c r="E88" s="7">
        <v>2103</v>
      </c>
      <c r="F88" s="7">
        <v>2962</v>
      </c>
      <c r="G88" s="87">
        <v>3250.4</v>
      </c>
      <c r="H88" s="7">
        <v>23666162</v>
      </c>
      <c r="I88" s="7">
        <v>25585</v>
      </c>
      <c r="J88" s="7">
        <v>131040</v>
      </c>
      <c r="K88" s="7">
        <v>26309</v>
      </c>
      <c r="L88" s="7">
        <v>0</v>
      </c>
      <c r="M88" s="7">
        <v>0</v>
      </c>
      <c r="N88" s="7">
        <v>287683.21865947364</v>
      </c>
      <c r="O88" s="7">
        <v>739259</v>
      </c>
      <c r="P88" s="7">
        <v>228245</v>
      </c>
      <c r="Q88" s="7">
        <v>42255</v>
      </c>
      <c r="R88" s="7">
        <v>2828</v>
      </c>
      <c r="S88" s="7">
        <v>0</v>
      </c>
      <c r="T88" s="7">
        <v>0</v>
      </c>
      <c r="U88" s="7">
        <v>0</v>
      </c>
      <c r="V88" s="7">
        <v>0</v>
      </c>
      <c r="W88" s="7">
        <v>7007537</v>
      </c>
      <c r="X88" s="7">
        <v>0</v>
      </c>
      <c r="Y88" s="7">
        <v>0</v>
      </c>
      <c r="Z88" s="7">
        <v>265126.34253237001</v>
      </c>
      <c r="AA88" s="7">
        <v>2353290</v>
      </c>
      <c r="AB88" s="7">
        <v>34753795.296235293</v>
      </c>
      <c r="AC88" s="7">
        <v>0</v>
      </c>
      <c r="AD88" s="7">
        <v>611541</v>
      </c>
      <c r="AE88" s="7">
        <v>228245</v>
      </c>
      <c r="AF88" s="7">
        <v>2828</v>
      </c>
      <c r="AG88" s="7">
        <v>6955412.0458330559</v>
      </c>
      <c r="AH88" s="7">
        <v>0</v>
      </c>
      <c r="AI88" s="7">
        <v>2353290</v>
      </c>
      <c r="AJ88" s="7">
        <v>10151316.045833055</v>
      </c>
      <c r="AL88">
        <f t="shared" si="1"/>
        <v>11087633.296235293</v>
      </c>
    </row>
    <row r="89" spans="1:38" x14ac:dyDescent="0.25">
      <c r="A89" s="7">
        <v>279</v>
      </c>
      <c r="B89" s="7">
        <v>1</v>
      </c>
      <c r="C89" t="s">
        <v>140</v>
      </c>
      <c r="D89" s="7">
        <v>25781</v>
      </c>
      <c r="E89" s="7">
        <v>28243.5</v>
      </c>
      <c r="F89" s="7">
        <v>21241.5</v>
      </c>
      <c r="G89" s="87">
        <v>23213.5</v>
      </c>
      <c r="H89" s="7">
        <v>169017494</v>
      </c>
      <c r="I89" s="7">
        <v>1130857</v>
      </c>
      <c r="J89" s="7">
        <v>24028983</v>
      </c>
      <c r="K89" s="7">
        <v>1541678</v>
      </c>
      <c r="L89" s="7">
        <v>0</v>
      </c>
      <c r="M89" s="7">
        <v>0</v>
      </c>
      <c r="N89" s="7">
        <v>30256.511801514818</v>
      </c>
      <c r="O89" s="7">
        <v>5313991</v>
      </c>
      <c r="P89" s="7">
        <v>1584956.25</v>
      </c>
      <c r="Q89" s="7">
        <v>301776</v>
      </c>
      <c r="R89" s="7">
        <v>760706</v>
      </c>
      <c r="S89" s="7">
        <v>0</v>
      </c>
      <c r="T89" s="7">
        <v>0</v>
      </c>
      <c r="U89" s="7">
        <v>0</v>
      </c>
      <c r="V89" s="7">
        <v>-16018</v>
      </c>
      <c r="W89" s="7">
        <v>50303655</v>
      </c>
      <c r="X89" s="7">
        <v>0</v>
      </c>
      <c r="Y89" s="7">
        <v>0</v>
      </c>
      <c r="Z89" s="7">
        <v>1870512.25287342</v>
      </c>
      <c r="AA89" s="7">
        <v>16806574</v>
      </c>
      <c r="AB89" s="7">
        <v>272660897.88901019</v>
      </c>
      <c r="AC89" s="7">
        <v>0</v>
      </c>
      <c r="AD89" s="7">
        <v>3074812</v>
      </c>
      <c r="AE89" s="7">
        <v>1584956.25</v>
      </c>
      <c r="AF89" s="7">
        <v>760706</v>
      </c>
      <c r="AG89" s="7">
        <v>50269524.100000001</v>
      </c>
      <c r="AH89" s="7">
        <v>0</v>
      </c>
      <c r="AI89" s="7">
        <v>16659621</v>
      </c>
      <c r="AJ89" s="7">
        <v>72349619.349999994</v>
      </c>
      <c r="AL89">
        <f t="shared" si="1"/>
        <v>103643403.88901019</v>
      </c>
    </row>
    <row r="90" spans="1:38" x14ac:dyDescent="0.25">
      <c r="A90" s="7">
        <v>280</v>
      </c>
      <c r="B90" s="7">
        <v>1</v>
      </c>
      <c r="C90" t="s">
        <v>141</v>
      </c>
      <c r="D90" s="7">
        <v>4631</v>
      </c>
      <c r="E90" s="7">
        <v>5145.7999999999993</v>
      </c>
      <c r="F90" s="7">
        <v>3815</v>
      </c>
      <c r="G90" s="87">
        <v>4179.8</v>
      </c>
      <c r="H90" s="7">
        <v>30433124</v>
      </c>
      <c r="I90" s="7">
        <v>970183</v>
      </c>
      <c r="J90" s="7">
        <v>6364699</v>
      </c>
      <c r="K90" s="7">
        <v>858600</v>
      </c>
      <c r="L90" s="7">
        <v>0</v>
      </c>
      <c r="M90" s="7">
        <v>0</v>
      </c>
      <c r="N90" s="7">
        <v>0</v>
      </c>
      <c r="O90" s="7">
        <v>1003715</v>
      </c>
      <c r="P90" s="7">
        <v>490380</v>
      </c>
      <c r="Q90" s="7">
        <v>54337</v>
      </c>
      <c r="R90" s="7">
        <v>0</v>
      </c>
      <c r="S90" s="7">
        <v>0</v>
      </c>
      <c r="T90" s="7">
        <v>0</v>
      </c>
      <c r="U90" s="7">
        <v>193103</v>
      </c>
      <c r="V90" s="7">
        <v>-8737</v>
      </c>
      <c r="W90" s="7">
        <v>4658805</v>
      </c>
      <c r="X90" s="7">
        <v>0</v>
      </c>
      <c r="Y90" s="7">
        <v>218173</v>
      </c>
      <c r="Z90" s="7">
        <v>380064.08345961</v>
      </c>
      <c r="AA90" s="7">
        <v>3026175</v>
      </c>
      <c r="AB90" s="7">
        <v>48642621.083459608</v>
      </c>
      <c r="AC90" s="7">
        <v>0</v>
      </c>
      <c r="AD90" s="7">
        <v>876567</v>
      </c>
      <c r="AE90" s="7">
        <v>490380</v>
      </c>
      <c r="AF90" s="7">
        <v>0</v>
      </c>
      <c r="AG90" s="7">
        <v>4658582.3600000003</v>
      </c>
      <c r="AH90" s="7">
        <v>0</v>
      </c>
      <c r="AI90" s="7">
        <v>3026175</v>
      </c>
      <c r="AJ90" s="7">
        <v>9051704.3599999994</v>
      </c>
      <c r="AL90">
        <f t="shared" si="1"/>
        <v>18209497.083459608</v>
      </c>
    </row>
    <row r="91" spans="1:38" x14ac:dyDescent="0.25">
      <c r="A91" s="7">
        <v>281</v>
      </c>
      <c r="B91" s="7">
        <v>1</v>
      </c>
      <c r="C91" t="s">
        <v>142</v>
      </c>
      <c r="D91" s="7">
        <v>13290</v>
      </c>
      <c r="E91" s="7">
        <v>14502.199999999999</v>
      </c>
      <c r="F91" s="7">
        <v>10520</v>
      </c>
      <c r="G91" s="87">
        <v>11514.599999999999</v>
      </c>
      <c r="H91" s="7">
        <v>83837803</v>
      </c>
      <c r="I91" s="7">
        <v>214914</v>
      </c>
      <c r="J91" s="7">
        <v>18813438</v>
      </c>
      <c r="K91" s="7">
        <v>978499</v>
      </c>
      <c r="L91" s="7">
        <v>0</v>
      </c>
      <c r="M91" s="7">
        <v>0</v>
      </c>
      <c r="N91" s="7">
        <v>346396.47224931256</v>
      </c>
      <c r="O91" s="7">
        <v>2727789</v>
      </c>
      <c r="P91" s="7">
        <v>816577.5</v>
      </c>
      <c r="Q91" s="7">
        <v>149690</v>
      </c>
      <c r="R91" s="7">
        <v>222117</v>
      </c>
      <c r="S91" s="7">
        <v>0</v>
      </c>
      <c r="T91" s="7">
        <v>0</v>
      </c>
      <c r="U91" s="7">
        <v>15500</v>
      </c>
      <c r="V91" s="7">
        <v>0</v>
      </c>
      <c r="W91" s="7">
        <v>24434902</v>
      </c>
      <c r="X91" s="7">
        <v>0</v>
      </c>
      <c r="Y91" s="7">
        <v>0</v>
      </c>
      <c r="Z91" s="7">
        <v>1046610.2231069701</v>
      </c>
      <c r="AA91" s="7">
        <v>8336570</v>
      </c>
      <c r="AB91" s="7">
        <v>141774648.72867662</v>
      </c>
      <c r="AC91" s="7">
        <v>0</v>
      </c>
      <c r="AD91" s="7">
        <v>1800116</v>
      </c>
      <c r="AE91" s="7">
        <v>816577.5</v>
      </c>
      <c r="AF91" s="7">
        <v>222117</v>
      </c>
      <c r="AG91" s="7">
        <v>24434464.52</v>
      </c>
      <c r="AH91" s="7">
        <v>0</v>
      </c>
      <c r="AI91" s="7">
        <v>8336570</v>
      </c>
      <c r="AJ91" s="7">
        <v>35609845.019999996</v>
      </c>
      <c r="AL91">
        <f t="shared" si="1"/>
        <v>57936845.728676617</v>
      </c>
    </row>
    <row r="92" spans="1:38" x14ac:dyDescent="0.25">
      <c r="A92" s="7">
        <v>282</v>
      </c>
      <c r="B92" s="7">
        <v>1</v>
      </c>
      <c r="C92" t="s">
        <v>143</v>
      </c>
      <c r="D92" s="7">
        <v>1389</v>
      </c>
      <c r="E92" s="7">
        <v>1516.8000000000002</v>
      </c>
      <c r="F92" s="7">
        <v>1815</v>
      </c>
      <c r="G92" s="87">
        <v>2010.8000000000002</v>
      </c>
      <c r="H92" s="7">
        <v>14640635</v>
      </c>
      <c r="I92" s="7">
        <v>18421</v>
      </c>
      <c r="J92" s="7">
        <v>667252</v>
      </c>
      <c r="K92" s="7">
        <v>95098</v>
      </c>
      <c r="L92" s="7">
        <v>0</v>
      </c>
      <c r="M92" s="7">
        <v>0</v>
      </c>
      <c r="N92" s="7">
        <v>0</v>
      </c>
      <c r="O92" s="7">
        <v>474534</v>
      </c>
      <c r="P92" s="7">
        <v>252430</v>
      </c>
      <c r="Q92" s="7">
        <v>26140</v>
      </c>
      <c r="R92" s="7">
        <v>5932</v>
      </c>
      <c r="S92" s="7">
        <v>0</v>
      </c>
      <c r="T92" s="7">
        <v>0</v>
      </c>
      <c r="U92" s="7">
        <v>0</v>
      </c>
      <c r="V92" s="7">
        <v>0</v>
      </c>
      <c r="W92" s="7">
        <v>1869762</v>
      </c>
      <c r="X92" s="7">
        <v>0</v>
      </c>
      <c r="Y92" s="7">
        <v>5709</v>
      </c>
      <c r="Z92" s="7">
        <v>146713.10701802</v>
      </c>
      <c r="AA92" s="7">
        <v>1455819</v>
      </c>
      <c r="AB92" s="7">
        <v>19658445.10701802</v>
      </c>
      <c r="AC92" s="7">
        <v>0</v>
      </c>
      <c r="AD92" s="7">
        <v>180923</v>
      </c>
      <c r="AE92" s="7">
        <v>252430</v>
      </c>
      <c r="AF92" s="7">
        <v>5932</v>
      </c>
      <c r="AG92" s="7">
        <v>1869762</v>
      </c>
      <c r="AH92" s="7">
        <v>0</v>
      </c>
      <c r="AI92" s="7">
        <v>1455819</v>
      </c>
      <c r="AJ92" s="7">
        <v>3764866</v>
      </c>
      <c r="AL92">
        <f t="shared" si="1"/>
        <v>5017810.10701802</v>
      </c>
    </row>
    <row r="93" spans="1:38" x14ac:dyDescent="0.25">
      <c r="A93" s="7">
        <v>283</v>
      </c>
      <c r="B93" s="7">
        <v>1</v>
      </c>
      <c r="C93" t="s">
        <v>605</v>
      </c>
      <c r="D93" s="7">
        <v>4476</v>
      </c>
      <c r="E93" s="7">
        <v>4903</v>
      </c>
      <c r="F93" s="7">
        <v>4476</v>
      </c>
      <c r="G93" s="87">
        <v>4903</v>
      </c>
      <c r="H93" s="7">
        <v>35698743</v>
      </c>
      <c r="I93" s="7">
        <v>448249</v>
      </c>
      <c r="J93" s="7">
        <v>3210939</v>
      </c>
      <c r="K93" s="7">
        <v>328826</v>
      </c>
      <c r="L93" s="7">
        <v>0</v>
      </c>
      <c r="M93" s="7">
        <v>0</v>
      </c>
      <c r="N93" s="7">
        <v>0</v>
      </c>
      <c r="O93" s="7">
        <v>1163165</v>
      </c>
      <c r="P93" s="7">
        <v>245150</v>
      </c>
      <c r="Q93" s="7">
        <v>63739</v>
      </c>
      <c r="R93" s="7">
        <v>107278</v>
      </c>
      <c r="S93" s="7">
        <v>0</v>
      </c>
      <c r="T93" s="7">
        <v>0</v>
      </c>
      <c r="U93" s="7">
        <v>0</v>
      </c>
      <c r="V93" s="7">
        <v>0</v>
      </c>
      <c r="W93" s="7">
        <v>10762526</v>
      </c>
      <c r="X93" s="7">
        <v>0</v>
      </c>
      <c r="Y93" s="7">
        <v>0</v>
      </c>
      <c r="Z93" s="7">
        <v>484437.96603062999</v>
      </c>
      <c r="AA93" s="7">
        <v>3549772</v>
      </c>
      <c r="AB93" s="7">
        <v>56062824.966030627</v>
      </c>
      <c r="AC93" s="7">
        <v>0</v>
      </c>
      <c r="AD93" s="7">
        <v>1021332</v>
      </c>
      <c r="AE93" s="7">
        <v>245150</v>
      </c>
      <c r="AF93" s="7">
        <v>107278</v>
      </c>
      <c r="AG93" s="7">
        <v>10761589.25</v>
      </c>
      <c r="AH93" s="7">
        <v>0</v>
      </c>
      <c r="AI93" s="7">
        <v>3549772</v>
      </c>
      <c r="AJ93" s="7">
        <v>15685121.25</v>
      </c>
      <c r="AL93">
        <f t="shared" si="1"/>
        <v>20364081.966030627</v>
      </c>
    </row>
    <row r="94" spans="1:38" x14ac:dyDescent="0.25">
      <c r="A94" s="7">
        <v>284</v>
      </c>
      <c r="B94" s="7">
        <v>1</v>
      </c>
      <c r="C94" t="s">
        <v>145</v>
      </c>
      <c r="D94" s="7">
        <v>12214</v>
      </c>
      <c r="E94" s="7">
        <v>13352</v>
      </c>
      <c r="F94" s="7">
        <v>12093</v>
      </c>
      <c r="G94" s="87">
        <v>13217.6</v>
      </c>
      <c r="H94" s="7">
        <v>96237346</v>
      </c>
      <c r="I94" s="7">
        <v>270178</v>
      </c>
      <c r="J94" s="7">
        <v>1381146</v>
      </c>
      <c r="K94" s="7">
        <v>211363</v>
      </c>
      <c r="L94" s="7">
        <v>0</v>
      </c>
      <c r="M94" s="7">
        <v>0</v>
      </c>
      <c r="N94" s="7">
        <v>858771.06699567707</v>
      </c>
      <c r="O94" s="7">
        <v>2932361</v>
      </c>
      <c r="P94" s="7">
        <v>939547.5</v>
      </c>
      <c r="Q94" s="7">
        <v>171829</v>
      </c>
      <c r="R94" s="7">
        <v>15597</v>
      </c>
      <c r="S94" s="7">
        <v>0</v>
      </c>
      <c r="T94" s="7">
        <v>0</v>
      </c>
      <c r="U94" s="7">
        <v>0</v>
      </c>
      <c r="V94" s="7">
        <v>0</v>
      </c>
      <c r="W94" s="7">
        <v>28239535</v>
      </c>
      <c r="X94" s="7">
        <v>0</v>
      </c>
      <c r="Y94" s="7">
        <v>0</v>
      </c>
      <c r="Z94" s="7">
        <v>1204222.0420838201</v>
      </c>
      <c r="AA94" s="7">
        <v>9569542</v>
      </c>
      <c r="AB94" s="7">
        <v>141619227.49692157</v>
      </c>
      <c r="AC94" s="7">
        <v>0</v>
      </c>
      <c r="AD94" s="7">
        <v>2255775</v>
      </c>
      <c r="AE94" s="7">
        <v>939547.5</v>
      </c>
      <c r="AF94" s="7">
        <v>15597</v>
      </c>
      <c r="AG94" s="7">
        <v>28209799.359999999</v>
      </c>
      <c r="AH94" s="7">
        <v>0</v>
      </c>
      <c r="AI94" s="7">
        <v>9569542</v>
      </c>
      <c r="AJ94" s="7">
        <v>40990260.859999999</v>
      </c>
      <c r="AL94">
        <f t="shared" si="1"/>
        <v>45381881.496921569</v>
      </c>
    </row>
    <row r="95" spans="1:38" x14ac:dyDescent="0.25">
      <c r="A95" s="7">
        <v>286</v>
      </c>
      <c r="B95" s="7">
        <v>1</v>
      </c>
      <c r="C95" t="s">
        <v>146</v>
      </c>
      <c r="D95" s="7">
        <v>1656</v>
      </c>
      <c r="E95" s="7">
        <v>1861.4</v>
      </c>
      <c r="F95" s="7">
        <v>2105</v>
      </c>
      <c r="G95" s="87">
        <v>2340.4</v>
      </c>
      <c r="H95" s="7">
        <v>17040452</v>
      </c>
      <c r="I95" s="7">
        <v>346933</v>
      </c>
      <c r="J95" s="7">
        <v>5896584</v>
      </c>
      <c r="K95" s="7">
        <v>286200</v>
      </c>
      <c r="L95" s="7">
        <v>0</v>
      </c>
      <c r="M95" s="7">
        <v>0</v>
      </c>
      <c r="N95" s="7">
        <v>0</v>
      </c>
      <c r="O95" s="7">
        <v>525483</v>
      </c>
      <c r="P95" s="7">
        <v>363866.25</v>
      </c>
      <c r="Q95" s="7">
        <v>30425</v>
      </c>
      <c r="R95" s="7">
        <v>34240</v>
      </c>
      <c r="S95" s="7">
        <v>0</v>
      </c>
      <c r="T95" s="7">
        <v>0</v>
      </c>
      <c r="U95" s="7">
        <v>0</v>
      </c>
      <c r="V95" s="7">
        <v>0</v>
      </c>
      <c r="W95" s="7">
        <v>598745</v>
      </c>
      <c r="X95" s="7">
        <v>0</v>
      </c>
      <c r="Y95" s="7">
        <v>2039</v>
      </c>
      <c r="Z95" s="7">
        <v>202296.21503937</v>
      </c>
      <c r="AA95" s="7">
        <v>1694450</v>
      </c>
      <c r="AB95" s="7">
        <v>27021713.465039369</v>
      </c>
      <c r="AC95" s="7">
        <v>0</v>
      </c>
      <c r="AD95" s="7">
        <v>145665</v>
      </c>
      <c r="AE95" s="7">
        <v>363866.25</v>
      </c>
      <c r="AF95" s="7">
        <v>34240</v>
      </c>
      <c r="AG95" s="7">
        <v>572035</v>
      </c>
      <c r="AH95" s="7">
        <v>0</v>
      </c>
      <c r="AI95" s="7">
        <v>1424538</v>
      </c>
      <c r="AJ95" s="7">
        <v>2540344.25</v>
      </c>
      <c r="AL95">
        <f t="shared" si="1"/>
        <v>9981261.4650393687</v>
      </c>
    </row>
    <row r="96" spans="1:38" x14ac:dyDescent="0.25">
      <c r="A96" s="7">
        <v>294</v>
      </c>
      <c r="B96" s="7">
        <v>1</v>
      </c>
      <c r="C96" t="s">
        <v>147</v>
      </c>
      <c r="D96" s="7">
        <v>407</v>
      </c>
      <c r="E96" s="7">
        <v>445.6</v>
      </c>
      <c r="F96" s="7">
        <v>1740</v>
      </c>
      <c r="G96" s="87">
        <v>1953.2499999999998</v>
      </c>
      <c r="H96" s="7">
        <v>14221613</v>
      </c>
      <c r="I96" s="7">
        <v>0</v>
      </c>
      <c r="J96" s="7">
        <v>3356157</v>
      </c>
      <c r="K96" s="7">
        <v>14584</v>
      </c>
      <c r="L96" s="7">
        <v>0</v>
      </c>
      <c r="M96" s="7">
        <v>0</v>
      </c>
      <c r="N96" s="7">
        <v>568456</v>
      </c>
      <c r="O96" s="7">
        <v>473663</v>
      </c>
      <c r="P96" s="7">
        <v>325363</v>
      </c>
      <c r="Q96" s="7">
        <v>25392</v>
      </c>
      <c r="R96" s="7">
        <v>38284</v>
      </c>
      <c r="S96" s="7">
        <v>0</v>
      </c>
      <c r="T96" s="7">
        <v>0</v>
      </c>
      <c r="U96" s="7">
        <v>0</v>
      </c>
      <c r="V96" s="7">
        <v>0</v>
      </c>
      <c r="W96" s="7">
        <v>0</v>
      </c>
      <c r="X96" s="7">
        <v>0</v>
      </c>
      <c r="Y96" s="7">
        <v>0</v>
      </c>
      <c r="Z96" s="7">
        <v>160315.11567446002</v>
      </c>
      <c r="AA96" s="7">
        <v>1414153</v>
      </c>
      <c r="AB96" s="7">
        <v>20597980.115674458</v>
      </c>
      <c r="AC96" s="7">
        <v>0</v>
      </c>
      <c r="AD96" s="7">
        <v>54425</v>
      </c>
      <c r="AE96" s="7">
        <v>325363</v>
      </c>
      <c r="AF96" s="7">
        <v>38284</v>
      </c>
      <c r="AG96" s="7">
        <v>0</v>
      </c>
      <c r="AH96" s="7">
        <v>0</v>
      </c>
      <c r="AI96" s="7">
        <v>1172818</v>
      </c>
      <c r="AJ96" s="7">
        <v>1590890</v>
      </c>
      <c r="AL96">
        <f t="shared" si="1"/>
        <v>6376367.1156744584</v>
      </c>
    </row>
    <row r="97" spans="1:38" x14ac:dyDescent="0.25">
      <c r="A97" s="7">
        <v>297</v>
      </c>
      <c r="B97" s="7">
        <v>1</v>
      </c>
      <c r="C97" t="s">
        <v>148</v>
      </c>
      <c r="D97" s="7">
        <v>340</v>
      </c>
      <c r="E97" s="7">
        <v>371.00000000000006</v>
      </c>
      <c r="F97" s="7">
        <v>355</v>
      </c>
      <c r="G97" s="87">
        <v>387.2</v>
      </c>
      <c r="H97" s="7">
        <v>2819203</v>
      </c>
      <c r="I97" s="7">
        <v>0</v>
      </c>
      <c r="J97" s="7">
        <v>163731</v>
      </c>
      <c r="K97" s="7">
        <v>14086</v>
      </c>
      <c r="L97" s="7">
        <v>125680</v>
      </c>
      <c r="M97" s="7">
        <v>0</v>
      </c>
      <c r="N97" s="7">
        <v>91561</v>
      </c>
      <c r="O97" s="7">
        <v>92613</v>
      </c>
      <c r="P97" s="7">
        <v>48085</v>
      </c>
      <c r="Q97" s="7">
        <v>5034</v>
      </c>
      <c r="R97" s="7">
        <v>0</v>
      </c>
      <c r="S97" s="7">
        <v>0</v>
      </c>
      <c r="T97" s="7">
        <v>0</v>
      </c>
      <c r="U97" s="7">
        <v>0</v>
      </c>
      <c r="V97" s="7">
        <v>0</v>
      </c>
      <c r="W97" s="7">
        <v>355256</v>
      </c>
      <c r="X97" s="7">
        <v>0</v>
      </c>
      <c r="Y97" s="7">
        <v>0</v>
      </c>
      <c r="Z97" s="7">
        <v>27852.652183260001</v>
      </c>
      <c r="AA97" s="7">
        <v>280333</v>
      </c>
      <c r="AB97" s="7">
        <v>4023434.6521832598</v>
      </c>
      <c r="AC97" s="7">
        <v>0</v>
      </c>
      <c r="AD97" s="7">
        <v>35997</v>
      </c>
      <c r="AE97" s="7">
        <v>36643</v>
      </c>
      <c r="AF97" s="7">
        <v>0</v>
      </c>
      <c r="AG97" s="7">
        <v>299228</v>
      </c>
      <c r="AH97" s="7">
        <v>0</v>
      </c>
      <c r="AI97" s="7">
        <v>176408</v>
      </c>
      <c r="AJ97" s="7">
        <v>548276</v>
      </c>
      <c r="AL97">
        <f t="shared" si="1"/>
        <v>1204231.6521832598</v>
      </c>
    </row>
    <row r="98" spans="1:38" x14ac:dyDescent="0.25">
      <c r="A98" s="7">
        <v>299</v>
      </c>
      <c r="B98" s="7">
        <v>1</v>
      </c>
      <c r="C98" t="s">
        <v>149</v>
      </c>
      <c r="D98" s="7">
        <v>742</v>
      </c>
      <c r="E98" s="7">
        <v>820.2</v>
      </c>
      <c r="F98" s="7">
        <v>685</v>
      </c>
      <c r="G98" s="87">
        <v>759.79999999999984</v>
      </c>
      <c r="H98" s="7">
        <v>5532104</v>
      </c>
      <c r="I98" s="7">
        <v>0</v>
      </c>
      <c r="J98" s="7">
        <v>238927</v>
      </c>
      <c r="K98" s="7">
        <v>14093</v>
      </c>
      <c r="L98" s="7">
        <v>86197</v>
      </c>
      <c r="M98" s="7">
        <v>0</v>
      </c>
      <c r="N98" s="7">
        <v>216501.56962963572</v>
      </c>
      <c r="O98" s="7">
        <v>168003</v>
      </c>
      <c r="P98" s="7">
        <v>110767.5</v>
      </c>
      <c r="Q98" s="7">
        <v>9877</v>
      </c>
      <c r="R98" s="7">
        <v>0</v>
      </c>
      <c r="S98" s="7">
        <v>0</v>
      </c>
      <c r="T98" s="7">
        <v>0</v>
      </c>
      <c r="U98" s="7">
        <v>0</v>
      </c>
      <c r="V98" s="7">
        <v>0</v>
      </c>
      <c r="W98" s="7">
        <v>349508</v>
      </c>
      <c r="X98" s="7">
        <v>0</v>
      </c>
      <c r="Y98" s="7">
        <v>35886</v>
      </c>
      <c r="Z98" s="7">
        <v>51571.154670390002</v>
      </c>
      <c r="AA98" s="7">
        <v>550095</v>
      </c>
      <c r="AB98" s="7">
        <v>7356142.2708778009</v>
      </c>
      <c r="AC98" s="7">
        <v>0</v>
      </c>
      <c r="AD98" s="7">
        <v>81513</v>
      </c>
      <c r="AE98" s="7">
        <v>110767.5</v>
      </c>
      <c r="AF98" s="7">
        <v>0</v>
      </c>
      <c r="AG98" s="7">
        <v>344833</v>
      </c>
      <c r="AH98" s="7">
        <v>0</v>
      </c>
      <c r="AI98" s="7">
        <v>467056</v>
      </c>
      <c r="AJ98" s="7">
        <v>1004169.5</v>
      </c>
      <c r="AL98">
        <f t="shared" si="1"/>
        <v>1824038.2708778009</v>
      </c>
    </row>
    <row r="99" spans="1:38" x14ac:dyDescent="0.25">
      <c r="A99" s="7">
        <v>300</v>
      </c>
      <c r="B99" s="7">
        <v>1</v>
      </c>
      <c r="C99" t="s">
        <v>150</v>
      </c>
      <c r="D99" s="7">
        <v>950</v>
      </c>
      <c r="E99" s="7">
        <v>1046.2</v>
      </c>
      <c r="F99" s="7">
        <v>1053</v>
      </c>
      <c r="G99" s="87">
        <v>1164.6000000000001</v>
      </c>
      <c r="H99" s="7">
        <v>8479453</v>
      </c>
      <c r="I99" s="7">
        <v>0</v>
      </c>
      <c r="J99" s="7">
        <v>239422</v>
      </c>
      <c r="K99" s="7">
        <v>14082</v>
      </c>
      <c r="L99" s="7">
        <v>0</v>
      </c>
      <c r="M99" s="7">
        <v>0</v>
      </c>
      <c r="N99" s="7">
        <v>182371</v>
      </c>
      <c r="O99" s="7">
        <v>269049</v>
      </c>
      <c r="P99" s="7">
        <v>138140</v>
      </c>
      <c r="Q99" s="7">
        <v>15140</v>
      </c>
      <c r="R99" s="7">
        <v>0</v>
      </c>
      <c r="S99" s="7">
        <v>0</v>
      </c>
      <c r="T99" s="7">
        <v>0</v>
      </c>
      <c r="U99" s="7">
        <v>48670</v>
      </c>
      <c r="V99" s="7">
        <v>0</v>
      </c>
      <c r="W99" s="7">
        <v>1205967</v>
      </c>
      <c r="X99" s="7">
        <v>0</v>
      </c>
      <c r="Y99" s="7">
        <v>0</v>
      </c>
      <c r="Z99" s="7">
        <v>75201.96602562</v>
      </c>
      <c r="AA99" s="7">
        <v>843170</v>
      </c>
      <c r="AB99" s="7">
        <v>11510665.966025621</v>
      </c>
      <c r="AC99" s="7">
        <v>0</v>
      </c>
      <c r="AD99" s="7">
        <v>114227</v>
      </c>
      <c r="AE99" s="7">
        <v>138140</v>
      </c>
      <c r="AF99" s="7">
        <v>0</v>
      </c>
      <c r="AG99" s="7">
        <v>1205967</v>
      </c>
      <c r="AH99" s="7">
        <v>0</v>
      </c>
      <c r="AI99" s="7">
        <v>843170</v>
      </c>
      <c r="AJ99" s="7">
        <v>2301504</v>
      </c>
      <c r="AL99">
        <f t="shared" si="1"/>
        <v>3031212.9660256207</v>
      </c>
    </row>
    <row r="100" spans="1:38" x14ac:dyDescent="0.25">
      <c r="A100" s="7">
        <v>306</v>
      </c>
      <c r="B100" s="7">
        <v>1</v>
      </c>
      <c r="C100" t="s">
        <v>151</v>
      </c>
      <c r="D100" s="7">
        <v>166</v>
      </c>
      <c r="E100" s="7">
        <v>191.45000000000002</v>
      </c>
      <c r="F100" s="7">
        <v>314.45</v>
      </c>
      <c r="G100" s="87">
        <v>345.85</v>
      </c>
      <c r="H100" s="7">
        <v>2518134</v>
      </c>
      <c r="I100" s="7">
        <v>0</v>
      </c>
      <c r="J100" s="7">
        <v>538555</v>
      </c>
      <c r="K100" s="7">
        <v>0</v>
      </c>
      <c r="L100" s="7">
        <v>120362</v>
      </c>
      <c r="M100" s="7">
        <v>36954</v>
      </c>
      <c r="N100" s="7">
        <v>162669.64496419637</v>
      </c>
      <c r="O100" s="7">
        <v>76808</v>
      </c>
      <c r="P100" s="7">
        <v>57114.25</v>
      </c>
      <c r="Q100" s="7">
        <v>4496</v>
      </c>
      <c r="R100" s="7">
        <v>17296</v>
      </c>
      <c r="S100" s="7">
        <v>0</v>
      </c>
      <c r="T100" s="7">
        <v>0</v>
      </c>
      <c r="U100" s="7">
        <v>0</v>
      </c>
      <c r="V100" s="7">
        <v>0</v>
      </c>
      <c r="W100" s="7">
        <v>0</v>
      </c>
      <c r="X100" s="7">
        <v>0</v>
      </c>
      <c r="Y100" s="7">
        <v>0</v>
      </c>
      <c r="Z100" s="7">
        <v>23362.866229980002</v>
      </c>
      <c r="AA100" s="7">
        <v>250395</v>
      </c>
      <c r="AB100" s="7">
        <v>3804246.1316113621</v>
      </c>
      <c r="AC100" s="7">
        <v>0</v>
      </c>
      <c r="AD100" s="7">
        <v>39633</v>
      </c>
      <c r="AE100" s="7">
        <v>57114.25</v>
      </c>
      <c r="AF100" s="7">
        <v>17296</v>
      </c>
      <c r="AG100" s="7">
        <v>0</v>
      </c>
      <c r="AH100" s="7">
        <v>0</v>
      </c>
      <c r="AI100" s="7">
        <v>250395</v>
      </c>
      <c r="AJ100" s="7">
        <v>364438.25</v>
      </c>
      <c r="AL100">
        <f t="shared" si="1"/>
        <v>1286112.1316113621</v>
      </c>
    </row>
    <row r="101" spans="1:38" x14ac:dyDescent="0.25">
      <c r="A101" s="7">
        <v>308</v>
      </c>
      <c r="B101" s="7">
        <v>1</v>
      </c>
      <c r="C101" t="s">
        <v>152</v>
      </c>
      <c r="D101" s="7">
        <v>311</v>
      </c>
      <c r="E101" s="7">
        <v>362.99999999999994</v>
      </c>
      <c r="F101" s="7">
        <v>615.20000000000005</v>
      </c>
      <c r="G101" s="87">
        <v>673</v>
      </c>
      <c r="H101" s="7">
        <v>4900113</v>
      </c>
      <c r="I101" s="7">
        <v>23538</v>
      </c>
      <c r="J101" s="7">
        <v>666375</v>
      </c>
      <c r="K101" s="7">
        <v>0</v>
      </c>
      <c r="L101" s="7">
        <v>109452</v>
      </c>
      <c r="M101" s="7">
        <v>0</v>
      </c>
      <c r="N101" s="7">
        <v>198043.59713728837</v>
      </c>
      <c r="O101" s="7">
        <v>149030</v>
      </c>
      <c r="P101" s="7">
        <v>110958.75</v>
      </c>
      <c r="Q101" s="7">
        <v>8749</v>
      </c>
      <c r="R101" s="7">
        <v>37479</v>
      </c>
      <c r="S101" s="7">
        <v>0</v>
      </c>
      <c r="T101" s="7">
        <v>0</v>
      </c>
      <c r="U101" s="7">
        <v>0</v>
      </c>
      <c r="V101" s="7">
        <v>0</v>
      </c>
      <c r="W101" s="7">
        <v>0</v>
      </c>
      <c r="X101" s="7">
        <v>0</v>
      </c>
      <c r="Y101" s="7">
        <v>0</v>
      </c>
      <c r="Z101" s="7">
        <v>52151.87379908</v>
      </c>
      <c r="AA101" s="7">
        <v>487252</v>
      </c>
      <c r="AB101" s="7">
        <v>6742732.9743104698</v>
      </c>
      <c r="AC101" s="7">
        <v>0</v>
      </c>
      <c r="AD101" s="7">
        <v>85876</v>
      </c>
      <c r="AE101" s="7">
        <v>110958.75</v>
      </c>
      <c r="AF101" s="7">
        <v>37479</v>
      </c>
      <c r="AG101" s="7">
        <v>-74605.362427830391</v>
      </c>
      <c r="AH101" s="7">
        <v>0</v>
      </c>
      <c r="AI101" s="7">
        <v>487252</v>
      </c>
      <c r="AJ101" s="7">
        <v>646960.38757216965</v>
      </c>
      <c r="AL101">
        <f t="shared" si="1"/>
        <v>1842619.9743104698</v>
      </c>
    </row>
    <row r="102" spans="1:38" x14ac:dyDescent="0.25">
      <c r="A102" s="7">
        <v>309</v>
      </c>
      <c r="B102" s="7">
        <v>1</v>
      </c>
      <c r="C102" t="s">
        <v>153</v>
      </c>
      <c r="D102" s="7">
        <v>1740</v>
      </c>
      <c r="E102" s="7">
        <v>1925.2099999999998</v>
      </c>
      <c r="F102" s="7">
        <v>1615.6100000000001</v>
      </c>
      <c r="G102" s="87">
        <v>1766.41</v>
      </c>
      <c r="H102" s="7">
        <v>12861231</v>
      </c>
      <c r="I102" s="7">
        <v>75732</v>
      </c>
      <c r="J102" s="7">
        <v>2372280</v>
      </c>
      <c r="K102" s="7">
        <v>14247</v>
      </c>
      <c r="L102" s="7">
        <v>0</v>
      </c>
      <c r="M102" s="7">
        <v>0</v>
      </c>
      <c r="N102" s="7">
        <v>547770.35837690649</v>
      </c>
      <c r="O102" s="7">
        <v>399252</v>
      </c>
      <c r="P102" s="7">
        <v>295874.75</v>
      </c>
      <c r="Q102" s="7">
        <v>22963</v>
      </c>
      <c r="R102" s="7">
        <v>0</v>
      </c>
      <c r="S102" s="7">
        <v>0</v>
      </c>
      <c r="T102" s="7">
        <v>0</v>
      </c>
      <c r="U102" s="7">
        <v>0</v>
      </c>
      <c r="V102" s="7">
        <v>0</v>
      </c>
      <c r="W102" s="7">
        <v>0</v>
      </c>
      <c r="X102" s="7">
        <v>0</v>
      </c>
      <c r="Y102" s="7">
        <v>64025</v>
      </c>
      <c r="Z102" s="7">
        <v>122391.48713874001</v>
      </c>
      <c r="AA102" s="7">
        <v>1278881</v>
      </c>
      <c r="AB102" s="7">
        <v>18022478.303494733</v>
      </c>
      <c r="AC102" s="7">
        <v>0</v>
      </c>
      <c r="AD102" s="7">
        <v>322678</v>
      </c>
      <c r="AE102" s="7">
        <v>295874.75</v>
      </c>
      <c r="AF102" s="7">
        <v>0</v>
      </c>
      <c r="AG102" s="7">
        <v>0</v>
      </c>
      <c r="AH102" s="7">
        <v>0</v>
      </c>
      <c r="AI102" s="7">
        <v>1278881</v>
      </c>
      <c r="AJ102" s="7">
        <v>1897433.75</v>
      </c>
      <c r="AL102">
        <f t="shared" si="1"/>
        <v>5161247.3034947328</v>
      </c>
    </row>
    <row r="103" spans="1:38" x14ac:dyDescent="0.25">
      <c r="A103" s="7">
        <v>314</v>
      </c>
      <c r="B103" s="7">
        <v>1</v>
      </c>
      <c r="C103" t="s">
        <v>154</v>
      </c>
      <c r="D103" s="7">
        <v>901</v>
      </c>
      <c r="E103" s="7">
        <v>987.6</v>
      </c>
      <c r="F103" s="7">
        <v>750</v>
      </c>
      <c r="G103" s="87">
        <v>822</v>
      </c>
      <c r="H103" s="7">
        <v>5984982</v>
      </c>
      <c r="I103" s="7">
        <v>0</v>
      </c>
      <c r="J103" s="7">
        <v>785539</v>
      </c>
      <c r="K103" s="7">
        <v>14092</v>
      </c>
      <c r="L103" s="7">
        <v>64280</v>
      </c>
      <c r="M103" s="7">
        <v>0</v>
      </c>
      <c r="N103" s="7">
        <v>194995.2399870627</v>
      </c>
      <c r="O103" s="7">
        <v>189434</v>
      </c>
      <c r="P103" s="7">
        <v>119835</v>
      </c>
      <c r="Q103" s="7">
        <v>10686</v>
      </c>
      <c r="R103" s="7">
        <v>0</v>
      </c>
      <c r="S103" s="7">
        <v>0</v>
      </c>
      <c r="T103" s="7">
        <v>0</v>
      </c>
      <c r="U103" s="7">
        <v>0</v>
      </c>
      <c r="V103" s="7">
        <v>0</v>
      </c>
      <c r="W103" s="7">
        <v>378120</v>
      </c>
      <c r="X103" s="7">
        <v>0</v>
      </c>
      <c r="Y103" s="7">
        <v>10195</v>
      </c>
      <c r="Z103" s="7">
        <v>47931.972696540004</v>
      </c>
      <c r="AA103" s="7">
        <v>595128</v>
      </c>
      <c r="AB103" s="7">
        <v>8374232.9774898123</v>
      </c>
      <c r="AC103" s="7">
        <v>0</v>
      </c>
      <c r="AD103" s="7">
        <v>77920</v>
      </c>
      <c r="AE103" s="7">
        <v>119835</v>
      </c>
      <c r="AF103" s="7">
        <v>0</v>
      </c>
      <c r="AG103" s="7">
        <v>378120</v>
      </c>
      <c r="AH103" s="7">
        <v>0</v>
      </c>
      <c r="AI103" s="7">
        <v>518890</v>
      </c>
      <c r="AJ103" s="7">
        <v>1094765</v>
      </c>
      <c r="AL103">
        <f t="shared" si="1"/>
        <v>2389250.9774898123</v>
      </c>
    </row>
    <row r="104" spans="1:38" x14ac:dyDescent="0.25">
      <c r="A104" s="7">
        <v>316</v>
      </c>
      <c r="B104" s="7">
        <v>1</v>
      </c>
      <c r="C104" t="s">
        <v>155</v>
      </c>
      <c r="D104" s="7">
        <v>1274</v>
      </c>
      <c r="E104" s="7">
        <v>1421.4</v>
      </c>
      <c r="F104" s="7">
        <v>1013</v>
      </c>
      <c r="G104" s="87">
        <v>1106.5999999999999</v>
      </c>
      <c r="H104" s="7">
        <v>8057155</v>
      </c>
      <c r="I104" s="7">
        <v>0</v>
      </c>
      <c r="J104" s="7">
        <v>1414073</v>
      </c>
      <c r="K104" s="7">
        <v>0</v>
      </c>
      <c r="L104" s="7">
        <v>0</v>
      </c>
      <c r="M104" s="7">
        <v>0</v>
      </c>
      <c r="N104" s="7">
        <v>225783.18190076138</v>
      </c>
      <c r="O104" s="7">
        <v>264322</v>
      </c>
      <c r="P104" s="7">
        <v>183982.5</v>
      </c>
      <c r="Q104" s="7">
        <v>14386</v>
      </c>
      <c r="R104" s="7">
        <v>29081</v>
      </c>
      <c r="S104" s="7">
        <v>0</v>
      </c>
      <c r="T104" s="7">
        <v>0</v>
      </c>
      <c r="U104" s="7">
        <v>0</v>
      </c>
      <c r="V104" s="7">
        <v>0</v>
      </c>
      <c r="W104" s="7">
        <v>0</v>
      </c>
      <c r="X104" s="7">
        <v>0</v>
      </c>
      <c r="Y104" s="7">
        <v>27323</v>
      </c>
      <c r="Z104" s="7">
        <v>76150.004596049999</v>
      </c>
      <c r="AA104" s="7">
        <v>801178</v>
      </c>
      <c r="AB104" s="7">
        <v>11080180.319184447</v>
      </c>
      <c r="AC104" s="7">
        <v>0</v>
      </c>
      <c r="AD104" s="7">
        <v>98885</v>
      </c>
      <c r="AE104" s="7">
        <v>183982.5</v>
      </c>
      <c r="AF104" s="7">
        <v>29081</v>
      </c>
      <c r="AG104" s="7">
        <v>0</v>
      </c>
      <c r="AH104" s="7">
        <v>0</v>
      </c>
      <c r="AI104" s="7">
        <v>672706</v>
      </c>
      <c r="AJ104" s="7">
        <v>984654.5</v>
      </c>
      <c r="AL104">
        <f t="shared" si="1"/>
        <v>3023025.3191844467</v>
      </c>
    </row>
    <row r="105" spans="1:38" x14ac:dyDescent="0.25">
      <c r="A105" s="7">
        <v>317</v>
      </c>
      <c r="B105" s="7">
        <v>1</v>
      </c>
      <c r="C105" t="s">
        <v>156</v>
      </c>
      <c r="D105" s="7">
        <v>892</v>
      </c>
      <c r="E105" s="7">
        <v>1003.6</v>
      </c>
      <c r="F105" s="7">
        <v>885</v>
      </c>
      <c r="G105" s="87">
        <v>959.4</v>
      </c>
      <c r="H105" s="7">
        <v>6985391</v>
      </c>
      <c r="I105" s="7">
        <v>0</v>
      </c>
      <c r="J105" s="7">
        <v>1844928</v>
      </c>
      <c r="K105" s="7">
        <v>14083</v>
      </c>
      <c r="L105" s="7">
        <v>326</v>
      </c>
      <c r="M105" s="7">
        <v>157621.69</v>
      </c>
      <c r="N105" s="7">
        <v>393923.33869465883</v>
      </c>
      <c r="O105" s="7">
        <v>216728</v>
      </c>
      <c r="P105" s="7">
        <v>158660</v>
      </c>
      <c r="Q105" s="7">
        <v>12472</v>
      </c>
      <c r="R105" s="7">
        <v>43211</v>
      </c>
      <c r="S105" s="7">
        <v>0</v>
      </c>
      <c r="T105" s="7">
        <v>0</v>
      </c>
      <c r="U105" s="7">
        <v>0</v>
      </c>
      <c r="V105" s="7">
        <v>0</v>
      </c>
      <c r="W105" s="7">
        <v>0</v>
      </c>
      <c r="X105" s="7">
        <v>0</v>
      </c>
      <c r="Y105" s="7">
        <v>0</v>
      </c>
      <c r="Z105" s="7">
        <v>84232.203919499996</v>
      </c>
      <c r="AA105" s="7">
        <v>694606</v>
      </c>
      <c r="AB105" s="7">
        <v>10587494.230040722</v>
      </c>
      <c r="AC105" s="7">
        <v>0</v>
      </c>
      <c r="AD105" s="7">
        <v>106045</v>
      </c>
      <c r="AE105" s="7">
        <v>158660</v>
      </c>
      <c r="AF105" s="7">
        <v>43211</v>
      </c>
      <c r="AG105" s="7">
        <v>0</v>
      </c>
      <c r="AH105" s="7">
        <v>0</v>
      </c>
      <c r="AI105" s="7">
        <v>588841</v>
      </c>
      <c r="AJ105" s="7">
        <v>896757</v>
      </c>
      <c r="AL105">
        <f t="shared" si="1"/>
        <v>3602103.2300407216</v>
      </c>
    </row>
    <row r="106" spans="1:38" x14ac:dyDescent="0.25">
      <c r="A106" s="7">
        <v>318</v>
      </c>
      <c r="B106" s="7">
        <v>1</v>
      </c>
      <c r="C106" t="s">
        <v>157</v>
      </c>
      <c r="D106" s="7">
        <v>3857</v>
      </c>
      <c r="E106" s="7">
        <v>4216</v>
      </c>
      <c r="F106" s="7">
        <v>3982</v>
      </c>
      <c r="G106" s="87">
        <v>4353.8</v>
      </c>
      <c r="H106" s="7">
        <v>31700018</v>
      </c>
      <c r="I106" s="7">
        <v>199563</v>
      </c>
      <c r="J106" s="7">
        <v>3875163</v>
      </c>
      <c r="K106" s="7">
        <v>14081</v>
      </c>
      <c r="L106" s="7">
        <v>70189.06</v>
      </c>
      <c r="M106" s="7">
        <v>669759</v>
      </c>
      <c r="N106" s="7">
        <v>1590518.6072129374</v>
      </c>
      <c r="O106" s="7">
        <v>949772</v>
      </c>
      <c r="P106" s="7">
        <v>723062.5</v>
      </c>
      <c r="Q106" s="7">
        <v>56599</v>
      </c>
      <c r="R106" s="7">
        <v>131311</v>
      </c>
      <c r="S106" s="7">
        <v>0</v>
      </c>
      <c r="T106" s="7">
        <v>0</v>
      </c>
      <c r="U106" s="7">
        <v>0</v>
      </c>
      <c r="V106" s="7">
        <v>-3641</v>
      </c>
      <c r="W106" s="7">
        <v>0</v>
      </c>
      <c r="X106" s="7">
        <v>0</v>
      </c>
      <c r="Y106" s="7">
        <v>0</v>
      </c>
      <c r="Z106" s="7">
        <v>328260.06011672999</v>
      </c>
      <c r="AA106" s="7">
        <v>3152151</v>
      </c>
      <c r="AB106" s="7">
        <v>43409776.015867464</v>
      </c>
      <c r="AC106" s="7">
        <v>0</v>
      </c>
      <c r="AD106" s="7">
        <v>568774</v>
      </c>
      <c r="AE106" s="7">
        <v>723062.5</v>
      </c>
      <c r="AF106" s="7">
        <v>131311</v>
      </c>
      <c r="AG106" s="7">
        <v>0</v>
      </c>
      <c r="AH106" s="7">
        <v>0</v>
      </c>
      <c r="AI106" s="7">
        <v>3152151</v>
      </c>
      <c r="AJ106" s="7">
        <v>4575298.5</v>
      </c>
      <c r="AL106">
        <f t="shared" si="1"/>
        <v>11709758.015867464</v>
      </c>
    </row>
    <row r="107" spans="1:38" x14ac:dyDescent="0.25">
      <c r="A107" s="7">
        <v>319</v>
      </c>
      <c r="B107" s="7">
        <v>1</v>
      </c>
      <c r="C107" t="s">
        <v>158</v>
      </c>
      <c r="D107" s="7">
        <v>517</v>
      </c>
      <c r="E107" s="7">
        <v>569.4</v>
      </c>
      <c r="F107" s="7">
        <v>516</v>
      </c>
      <c r="G107" s="87">
        <v>565.79999999999995</v>
      </c>
      <c r="H107" s="7">
        <v>4119590</v>
      </c>
      <c r="I107" s="7">
        <v>0</v>
      </c>
      <c r="J107" s="7">
        <v>680964</v>
      </c>
      <c r="K107" s="7">
        <v>0</v>
      </c>
      <c r="L107" s="7">
        <v>126388</v>
      </c>
      <c r="M107" s="7">
        <v>160502</v>
      </c>
      <c r="N107" s="7">
        <v>215034.90222810482</v>
      </c>
      <c r="O107" s="7">
        <v>136035</v>
      </c>
      <c r="P107" s="7">
        <v>75981.25</v>
      </c>
      <c r="Q107" s="7">
        <v>7355</v>
      </c>
      <c r="R107" s="7">
        <v>24092</v>
      </c>
      <c r="S107" s="7">
        <v>0</v>
      </c>
      <c r="T107" s="7">
        <v>0</v>
      </c>
      <c r="U107" s="7">
        <v>0</v>
      </c>
      <c r="V107" s="7">
        <v>0</v>
      </c>
      <c r="W107" s="7">
        <v>373954</v>
      </c>
      <c r="X107" s="7">
        <v>0</v>
      </c>
      <c r="Y107" s="7">
        <v>0</v>
      </c>
      <c r="Z107" s="7">
        <v>43713.054906240002</v>
      </c>
      <c r="AA107" s="7">
        <v>409639</v>
      </c>
      <c r="AB107" s="7">
        <v>6364828.0940648541</v>
      </c>
      <c r="AC107" s="7">
        <v>0</v>
      </c>
      <c r="AD107" s="7">
        <v>51980</v>
      </c>
      <c r="AE107" s="7">
        <v>75599</v>
      </c>
      <c r="AF107" s="7">
        <v>23971</v>
      </c>
      <c r="AG107" s="7">
        <v>346613</v>
      </c>
      <c r="AH107" s="7">
        <v>0</v>
      </c>
      <c r="AI107" s="7">
        <v>336570</v>
      </c>
      <c r="AJ107" s="7">
        <v>834733</v>
      </c>
      <c r="AL107">
        <f t="shared" si="1"/>
        <v>2245238.0940648541</v>
      </c>
    </row>
    <row r="108" spans="1:38" x14ac:dyDescent="0.25">
      <c r="A108" s="7">
        <v>323</v>
      </c>
      <c r="B108" s="7">
        <v>2</v>
      </c>
      <c r="C108" t="s">
        <v>159</v>
      </c>
      <c r="D108" s="7">
        <v>32</v>
      </c>
      <c r="E108" s="7">
        <v>36.4</v>
      </c>
      <c r="F108" s="7">
        <v>25</v>
      </c>
      <c r="G108" s="87">
        <v>28.6</v>
      </c>
      <c r="H108" s="7">
        <v>208237</v>
      </c>
      <c r="I108" s="7">
        <v>0</v>
      </c>
      <c r="J108" s="7">
        <v>0</v>
      </c>
      <c r="K108" s="7">
        <v>0</v>
      </c>
      <c r="L108" s="7">
        <v>15095</v>
      </c>
      <c r="M108" s="7">
        <v>0</v>
      </c>
      <c r="N108" s="7">
        <v>10669.873331785519</v>
      </c>
      <c r="O108" s="7">
        <v>5377</v>
      </c>
      <c r="P108" s="7">
        <v>2031.25</v>
      </c>
      <c r="Q108" s="7">
        <v>372</v>
      </c>
      <c r="R108" s="7">
        <v>0</v>
      </c>
      <c r="S108" s="7">
        <v>0</v>
      </c>
      <c r="T108" s="7">
        <v>0</v>
      </c>
      <c r="U108" s="7">
        <v>0</v>
      </c>
      <c r="V108" s="7">
        <v>0</v>
      </c>
      <c r="W108" s="7">
        <v>58447</v>
      </c>
      <c r="X108" s="7">
        <v>0</v>
      </c>
      <c r="Y108" s="7">
        <v>0</v>
      </c>
      <c r="Z108" s="7">
        <v>989</v>
      </c>
      <c r="AA108" s="7">
        <v>20706</v>
      </c>
      <c r="AB108" s="7">
        <v>319189.62413252844</v>
      </c>
      <c r="AC108" s="7">
        <v>0</v>
      </c>
      <c r="AD108" s="7">
        <v>4380</v>
      </c>
      <c r="AE108" s="7">
        <v>2031.25</v>
      </c>
      <c r="AF108" s="7">
        <v>0</v>
      </c>
      <c r="AG108" s="7">
        <v>56569.87</v>
      </c>
      <c r="AH108" s="7">
        <v>0</v>
      </c>
      <c r="AI108" s="7">
        <v>20706</v>
      </c>
      <c r="AJ108" s="7">
        <v>83687.12</v>
      </c>
      <c r="AL108">
        <f t="shared" si="1"/>
        <v>110952.62413252844</v>
      </c>
    </row>
    <row r="109" spans="1:38" x14ac:dyDescent="0.25">
      <c r="A109" s="7">
        <v>330</v>
      </c>
      <c r="B109" s="7">
        <v>1</v>
      </c>
      <c r="C109" t="s">
        <v>160</v>
      </c>
      <c r="D109" s="7">
        <v>202</v>
      </c>
      <c r="E109" s="7">
        <v>226.95000000000005</v>
      </c>
      <c r="F109" s="7">
        <v>232.95</v>
      </c>
      <c r="G109" s="87">
        <v>257.35000000000002</v>
      </c>
      <c r="H109" s="7">
        <v>1873765</v>
      </c>
      <c r="I109" s="7">
        <v>0</v>
      </c>
      <c r="J109" s="7">
        <v>313287</v>
      </c>
      <c r="K109" s="7">
        <v>28620</v>
      </c>
      <c r="L109" s="7">
        <v>102469</v>
      </c>
      <c r="M109" s="7">
        <v>204435</v>
      </c>
      <c r="N109" s="7">
        <v>106545</v>
      </c>
      <c r="O109" s="7">
        <v>59821</v>
      </c>
      <c r="P109" s="7">
        <v>27204.25</v>
      </c>
      <c r="Q109" s="7">
        <v>3346</v>
      </c>
      <c r="R109" s="7">
        <v>1542</v>
      </c>
      <c r="S109" s="7">
        <v>0</v>
      </c>
      <c r="T109" s="7">
        <v>0</v>
      </c>
      <c r="U109" s="7">
        <v>0</v>
      </c>
      <c r="V109" s="7">
        <v>0</v>
      </c>
      <c r="W109" s="7">
        <v>335327</v>
      </c>
      <c r="X109" s="7">
        <v>0</v>
      </c>
      <c r="Y109" s="7">
        <v>48528</v>
      </c>
      <c r="Z109" s="7">
        <v>19853.272262160001</v>
      </c>
      <c r="AA109" s="7">
        <v>186321</v>
      </c>
      <c r="AB109" s="7">
        <v>3311063.5222621602</v>
      </c>
      <c r="AC109" s="7">
        <v>0</v>
      </c>
      <c r="AD109" s="7">
        <v>59821</v>
      </c>
      <c r="AE109" s="7">
        <v>27204.25</v>
      </c>
      <c r="AF109" s="7">
        <v>1542</v>
      </c>
      <c r="AG109" s="7">
        <v>270213.27</v>
      </c>
      <c r="AH109" s="7">
        <v>0</v>
      </c>
      <c r="AI109" s="7">
        <v>159513</v>
      </c>
      <c r="AJ109" s="7">
        <v>518293.52</v>
      </c>
      <c r="AL109">
        <f t="shared" si="1"/>
        <v>1437298.5222621602</v>
      </c>
    </row>
    <row r="110" spans="1:38" x14ac:dyDescent="0.25">
      <c r="A110" s="7">
        <v>332</v>
      </c>
      <c r="B110" s="7">
        <v>1</v>
      </c>
      <c r="C110" t="s">
        <v>161</v>
      </c>
      <c r="D110" s="7">
        <v>1560</v>
      </c>
      <c r="E110" s="7">
        <v>1706.4</v>
      </c>
      <c r="F110" s="7">
        <v>1540</v>
      </c>
      <c r="G110" s="87">
        <v>1686.3999999999999</v>
      </c>
      <c r="H110" s="7">
        <v>12278678</v>
      </c>
      <c r="I110" s="7">
        <v>72661</v>
      </c>
      <c r="J110" s="7">
        <v>1490737</v>
      </c>
      <c r="K110" s="7">
        <v>14093</v>
      </c>
      <c r="L110" s="7">
        <v>0</v>
      </c>
      <c r="M110" s="7">
        <v>0</v>
      </c>
      <c r="N110" s="7">
        <v>320303</v>
      </c>
      <c r="O110" s="7">
        <v>372698</v>
      </c>
      <c r="P110" s="7">
        <v>282472.5</v>
      </c>
      <c r="Q110" s="7">
        <v>21923</v>
      </c>
      <c r="R110" s="7">
        <v>0</v>
      </c>
      <c r="S110" s="7">
        <v>0</v>
      </c>
      <c r="T110" s="7">
        <v>0</v>
      </c>
      <c r="U110" s="7">
        <v>0</v>
      </c>
      <c r="V110" s="7">
        <v>0</v>
      </c>
      <c r="W110" s="7">
        <v>0</v>
      </c>
      <c r="X110" s="7">
        <v>0</v>
      </c>
      <c r="Y110" s="7">
        <v>29769</v>
      </c>
      <c r="Z110" s="7">
        <v>118041.03265059</v>
      </c>
      <c r="AA110" s="7">
        <v>1220954</v>
      </c>
      <c r="AB110" s="7">
        <v>16222329.53265059</v>
      </c>
      <c r="AC110" s="7">
        <v>0</v>
      </c>
      <c r="AD110" s="7">
        <v>127940</v>
      </c>
      <c r="AE110" s="7">
        <v>282472.5</v>
      </c>
      <c r="AF110" s="7">
        <v>0</v>
      </c>
      <c r="AG110" s="7">
        <v>0</v>
      </c>
      <c r="AH110" s="7">
        <v>0</v>
      </c>
      <c r="AI110" s="7">
        <v>1039271</v>
      </c>
      <c r="AJ110" s="7">
        <v>1449683.5</v>
      </c>
      <c r="AL110">
        <f t="shared" si="1"/>
        <v>3943651.5326505899</v>
      </c>
    </row>
    <row r="111" spans="1:38" x14ac:dyDescent="0.25">
      <c r="A111" s="7">
        <v>333</v>
      </c>
      <c r="B111" s="7">
        <v>1</v>
      </c>
      <c r="C111" t="s">
        <v>162</v>
      </c>
      <c r="D111" s="7">
        <v>544</v>
      </c>
      <c r="E111" s="7">
        <v>596.40000000000009</v>
      </c>
      <c r="F111" s="7">
        <v>518</v>
      </c>
      <c r="G111" s="87">
        <v>567.4</v>
      </c>
      <c r="H111" s="7">
        <v>4131239</v>
      </c>
      <c r="I111" s="7">
        <v>6140</v>
      </c>
      <c r="J111" s="7">
        <v>512242</v>
      </c>
      <c r="K111" s="7">
        <v>0</v>
      </c>
      <c r="L111" s="7">
        <v>126231</v>
      </c>
      <c r="M111" s="7">
        <v>0</v>
      </c>
      <c r="N111" s="7">
        <v>140274</v>
      </c>
      <c r="O111" s="7">
        <v>125522</v>
      </c>
      <c r="P111" s="7">
        <v>74310</v>
      </c>
      <c r="Q111" s="7">
        <v>7376</v>
      </c>
      <c r="R111" s="7">
        <v>22696</v>
      </c>
      <c r="S111" s="7">
        <v>0</v>
      </c>
      <c r="T111" s="7">
        <v>0</v>
      </c>
      <c r="U111" s="7">
        <v>0</v>
      </c>
      <c r="V111" s="7">
        <v>0</v>
      </c>
      <c r="W111" s="7">
        <v>416415</v>
      </c>
      <c r="X111" s="7">
        <v>0</v>
      </c>
      <c r="Y111" s="7">
        <v>0</v>
      </c>
      <c r="Z111" s="7">
        <v>34339.847252040003</v>
      </c>
      <c r="AA111" s="7">
        <v>410798</v>
      </c>
      <c r="AB111" s="7">
        <v>6007582.8472520402</v>
      </c>
      <c r="AC111" s="7">
        <v>0</v>
      </c>
      <c r="AD111" s="7">
        <v>39731</v>
      </c>
      <c r="AE111" s="7">
        <v>67968</v>
      </c>
      <c r="AF111" s="7">
        <v>20759</v>
      </c>
      <c r="AG111" s="7">
        <v>370140</v>
      </c>
      <c r="AH111" s="7">
        <v>0</v>
      </c>
      <c r="AI111" s="7">
        <v>310276</v>
      </c>
      <c r="AJ111" s="7">
        <v>808874</v>
      </c>
      <c r="AL111">
        <f t="shared" si="1"/>
        <v>1876343.8472520402</v>
      </c>
    </row>
    <row r="112" spans="1:38" x14ac:dyDescent="0.25">
      <c r="A112" s="7">
        <v>345</v>
      </c>
      <c r="B112" s="7">
        <v>1</v>
      </c>
      <c r="C112" t="s">
        <v>163</v>
      </c>
      <c r="D112" s="7">
        <v>1211</v>
      </c>
      <c r="E112" s="7">
        <v>1330.4</v>
      </c>
      <c r="F112" s="7">
        <v>1496</v>
      </c>
      <c r="G112" s="87">
        <v>1640.6000000000001</v>
      </c>
      <c r="H112" s="7">
        <v>11945209</v>
      </c>
      <c r="I112" s="7">
        <v>12281</v>
      </c>
      <c r="J112" s="7">
        <v>569205</v>
      </c>
      <c r="K112" s="7">
        <v>18522</v>
      </c>
      <c r="L112" s="7">
        <v>0</v>
      </c>
      <c r="M112" s="7">
        <v>0</v>
      </c>
      <c r="N112" s="7">
        <v>289578</v>
      </c>
      <c r="O112" s="7">
        <v>363887</v>
      </c>
      <c r="P112" s="7">
        <v>195803.75</v>
      </c>
      <c r="Q112" s="7">
        <v>21328</v>
      </c>
      <c r="R112" s="7">
        <v>0</v>
      </c>
      <c r="S112" s="7">
        <v>0</v>
      </c>
      <c r="T112" s="7">
        <v>0</v>
      </c>
      <c r="U112" s="7">
        <v>0</v>
      </c>
      <c r="V112" s="7">
        <v>0</v>
      </c>
      <c r="W112" s="7">
        <v>1673412</v>
      </c>
      <c r="X112" s="7">
        <v>0</v>
      </c>
      <c r="Y112" s="7">
        <v>38741</v>
      </c>
      <c r="Z112" s="7">
        <v>110413.85286711001</v>
      </c>
      <c r="AA112" s="7">
        <v>1187794</v>
      </c>
      <c r="AB112" s="7">
        <v>16426174.60286711</v>
      </c>
      <c r="AC112" s="7">
        <v>0</v>
      </c>
      <c r="AD112" s="7">
        <v>202737</v>
      </c>
      <c r="AE112" s="7">
        <v>195803.75</v>
      </c>
      <c r="AF112" s="7">
        <v>0</v>
      </c>
      <c r="AG112" s="7">
        <v>1673412</v>
      </c>
      <c r="AH112" s="7">
        <v>0</v>
      </c>
      <c r="AI112" s="7">
        <v>1187794</v>
      </c>
      <c r="AJ112" s="7">
        <v>3259746.75</v>
      </c>
      <c r="AL112">
        <f t="shared" si="1"/>
        <v>4480965.6028671097</v>
      </c>
    </row>
    <row r="113" spans="1:38" x14ac:dyDescent="0.25">
      <c r="A113" s="7">
        <v>347</v>
      </c>
      <c r="B113" s="7">
        <v>1</v>
      </c>
      <c r="C113" t="s">
        <v>164</v>
      </c>
      <c r="D113" s="7">
        <v>4653</v>
      </c>
      <c r="E113" s="7">
        <v>5091.4299999999994</v>
      </c>
      <c r="F113" s="7">
        <v>3959.83</v>
      </c>
      <c r="G113" s="87">
        <v>4313.83</v>
      </c>
      <c r="H113" s="7">
        <v>31408996</v>
      </c>
      <c r="I113" s="7">
        <v>432898</v>
      </c>
      <c r="J113" s="7">
        <v>8945878</v>
      </c>
      <c r="K113" s="7">
        <v>766062</v>
      </c>
      <c r="L113" s="7">
        <v>0</v>
      </c>
      <c r="M113" s="7">
        <v>0</v>
      </c>
      <c r="N113" s="7">
        <v>473002</v>
      </c>
      <c r="O113" s="7">
        <v>976143</v>
      </c>
      <c r="P113" s="7">
        <v>706815.75</v>
      </c>
      <c r="Q113" s="7">
        <v>56080</v>
      </c>
      <c r="R113" s="7">
        <v>139121</v>
      </c>
      <c r="S113" s="7">
        <v>0</v>
      </c>
      <c r="T113" s="7">
        <v>0</v>
      </c>
      <c r="U113" s="7">
        <v>0</v>
      </c>
      <c r="V113" s="7">
        <v>-8737</v>
      </c>
      <c r="W113" s="7">
        <v>194554</v>
      </c>
      <c r="X113" s="7">
        <v>0</v>
      </c>
      <c r="Y113" s="7">
        <v>67287</v>
      </c>
      <c r="Z113" s="7">
        <v>318007.01810580003</v>
      </c>
      <c r="AA113" s="7">
        <v>3123213</v>
      </c>
      <c r="AB113" s="7">
        <v>47599319.768105797</v>
      </c>
      <c r="AC113" s="7">
        <v>0</v>
      </c>
      <c r="AD113" s="7">
        <v>339140</v>
      </c>
      <c r="AE113" s="7">
        <v>586159</v>
      </c>
      <c r="AF113" s="7">
        <v>115372</v>
      </c>
      <c r="AG113" s="7">
        <v>145123</v>
      </c>
      <c r="AH113" s="7">
        <v>0</v>
      </c>
      <c r="AI113" s="7">
        <v>2138822</v>
      </c>
      <c r="AJ113" s="7">
        <v>3324616</v>
      </c>
      <c r="AL113">
        <f t="shared" si="1"/>
        <v>16190323.768105797</v>
      </c>
    </row>
    <row r="114" spans="1:38" x14ac:dyDescent="0.25">
      <c r="A114" s="7">
        <v>356</v>
      </c>
      <c r="B114" s="7">
        <v>1</v>
      </c>
      <c r="C114" t="s">
        <v>165</v>
      </c>
      <c r="D114" s="7">
        <v>139</v>
      </c>
      <c r="E114" s="7">
        <v>152.80000000000001</v>
      </c>
      <c r="F114" s="7">
        <v>188</v>
      </c>
      <c r="G114" s="87">
        <v>205.20000000000002</v>
      </c>
      <c r="H114" s="7">
        <v>1494061</v>
      </c>
      <c r="I114" s="7">
        <v>0</v>
      </c>
      <c r="J114" s="7">
        <v>214520</v>
      </c>
      <c r="K114" s="7">
        <v>0</v>
      </c>
      <c r="L114" s="7">
        <v>87768</v>
      </c>
      <c r="M114" s="7">
        <v>187829.59</v>
      </c>
      <c r="N114" s="7">
        <v>138052</v>
      </c>
      <c r="O114" s="7">
        <v>47770</v>
      </c>
      <c r="P114" s="7">
        <v>10260</v>
      </c>
      <c r="Q114" s="7">
        <v>2668</v>
      </c>
      <c r="R114" s="7">
        <v>0</v>
      </c>
      <c r="S114" s="7">
        <v>0</v>
      </c>
      <c r="T114" s="7">
        <v>0</v>
      </c>
      <c r="U114" s="7">
        <v>0</v>
      </c>
      <c r="V114" s="7">
        <v>0</v>
      </c>
      <c r="W114" s="7">
        <v>652747</v>
      </c>
      <c r="X114" s="7">
        <v>0</v>
      </c>
      <c r="Y114" s="7">
        <v>0</v>
      </c>
      <c r="Z114" s="7">
        <v>16620.392532779999</v>
      </c>
      <c r="AA114" s="7">
        <v>148565</v>
      </c>
      <c r="AB114" s="7">
        <v>3000860.9825327797</v>
      </c>
      <c r="AC114" s="7">
        <v>0</v>
      </c>
      <c r="AD114" s="7">
        <v>19662</v>
      </c>
      <c r="AE114" s="7">
        <v>5505</v>
      </c>
      <c r="AF114" s="7">
        <v>0</v>
      </c>
      <c r="AG114" s="7">
        <v>518505.28</v>
      </c>
      <c r="AH114" s="7">
        <v>0</v>
      </c>
      <c r="AI114" s="7">
        <v>65820</v>
      </c>
      <c r="AJ114" s="7">
        <v>609492.28</v>
      </c>
      <c r="AL114">
        <f t="shared" si="1"/>
        <v>1506799.9825327797</v>
      </c>
    </row>
    <row r="115" spans="1:38" x14ac:dyDescent="0.25">
      <c r="A115" s="7">
        <v>361</v>
      </c>
      <c r="B115" s="7">
        <v>1</v>
      </c>
      <c r="C115" t="s">
        <v>166</v>
      </c>
      <c r="D115" s="7">
        <v>1073</v>
      </c>
      <c r="E115" s="7">
        <v>1182.2</v>
      </c>
      <c r="F115" s="7">
        <v>853</v>
      </c>
      <c r="G115" s="87">
        <v>940.59999999999991</v>
      </c>
      <c r="H115" s="7">
        <v>6848509</v>
      </c>
      <c r="I115" s="7">
        <v>0</v>
      </c>
      <c r="J115" s="7">
        <v>656056</v>
      </c>
      <c r="K115" s="7">
        <v>14147</v>
      </c>
      <c r="L115" s="7">
        <v>10340</v>
      </c>
      <c r="M115" s="7">
        <v>0</v>
      </c>
      <c r="N115" s="7">
        <v>297722</v>
      </c>
      <c r="O115" s="7">
        <v>227952</v>
      </c>
      <c r="P115" s="7">
        <v>125650</v>
      </c>
      <c r="Q115" s="7">
        <v>12228</v>
      </c>
      <c r="R115" s="7">
        <v>2248</v>
      </c>
      <c r="S115" s="7">
        <v>0</v>
      </c>
      <c r="T115" s="7">
        <v>0</v>
      </c>
      <c r="U115" s="7">
        <v>0</v>
      </c>
      <c r="V115" s="7">
        <v>0</v>
      </c>
      <c r="W115" s="7">
        <v>673498</v>
      </c>
      <c r="X115" s="7">
        <v>0</v>
      </c>
      <c r="Y115" s="7">
        <v>0</v>
      </c>
      <c r="Z115" s="7">
        <v>70065.214388100008</v>
      </c>
      <c r="AA115" s="7">
        <v>680994</v>
      </c>
      <c r="AB115" s="7">
        <v>9619409.2143881004</v>
      </c>
      <c r="AC115" s="7">
        <v>0</v>
      </c>
      <c r="AD115" s="7">
        <v>109428</v>
      </c>
      <c r="AE115" s="7">
        <v>125650</v>
      </c>
      <c r="AF115" s="7">
        <v>2248</v>
      </c>
      <c r="AG115" s="7">
        <v>673498</v>
      </c>
      <c r="AH115" s="7">
        <v>0</v>
      </c>
      <c r="AI115" s="7">
        <v>593702</v>
      </c>
      <c r="AJ115" s="7">
        <v>1504526</v>
      </c>
      <c r="AL115">
        <f t="shared" si="1"/>
        <v>2770900.2143881004</v>
      </c>
    </row>
    <row r="116" spans="1:38" x14ac:dyDescent="0.25">
      <c r="A116" s="7">
        <v>362</v>
      </c>
      <c r="B116" s="7">
        <v>1</v>
      </c>
      <c r="C116" t="s">
        <v>608</v>
      </c>
      <c r="D116" s="7">
        <v>145</v>
      </c>
      <c r="E116" s="7">
        <v>162.80000000000001</v>
      </c>
      <c r="F116" s="7">
        <v>273</v>
      </c>
      <c r="G116" s="87">
        <v>303.40000000000003</v>
      </c>
      <c r="H116" s="7">
        <v>2209055</v>
      </c>
      <c r="I116" s="7">
        <v>0</v>
      </c>
      <c r="J116" s="7">
        <v>272486</v>
      </c>
      <c r="K116" s="7">
        <v>0</v>
      </c>
      <c r="L116" s="7">
        <v>112887</v>
      </c>
      <c r="M116" s="7">
        <v>691908</v>
      </c>
      <c r="N116" s="7">
        <v>288409</v>
      </c>
      <c r="O116" s="7">
        <v>67592</v>
      </c>
      <c r="P116" s="7">
        <v>50750</v>
      </c>
      <c r="Q116" s="7">
        <v>3944</v>
      </c>
      <c r="R116" s="7">
        <v>1468</v>
      </c>
      <c r="S116" s="7">
        <v>0</v>
      </c>
      <c r="T116" s="7">
        <v>0</v>
      </c>
      <c r="U116" s="7">
        <v>0</v>
      </c>
      <c r="V116" s="7">
        <v>0</v>
      </c>
      <c r="W116" s="7">
        <v>0</v>
      </c>
      <c r="X116" s="7">
        <v>0</v>
      </c>
      <c r="Y116" s="7">
        <v>0</v>
      </c>
      <c r="Z116" s="7">
        <v>17698.993455150001</v>
      </c>
      <c r="AA116" s="7">
        <v>219662</v>
      </c>
      <c r="AB116" s="7">
        <v>3935859.9934551502</v>
      </c>
      <c r="AC116" s="7">
        <v>0</v>
      </c>
      <c r="AD116" s="7">
        <v>19556</v>
      </c>
      <c r="AE116" s="7">
        <v>50750</v>
      </c>
      <c r="AF116" s="7">
        <v>1468</v>
      </c>
      <c r="AG116" s="7">
        <v>0</v>
      </c>
      <c r="AH116" s="7">
        <v>0</v>
      </c>
      <c r="AI116" s="7">
        <v>181657</v>
      </c>
      <c r="AJ116" s="7">
        <v>253431</v>
      </c>
      <c r="AL116">
        <f t="shared" si="1"/>
        <v>1726804.9934551502</v>
      </c>
    </row>
    <row r="117" spans="1:38" x14ac:dyDescent="0.25">
      <c r="A117" s="7">
        <v>363</v>
      </c>
      <c r="B117" s="7">
        <v>1</v>
      </c>
      <c r="C117" t="s">
        <v>168</v>
      </c>
      <c r="D117" s="7">
        <v>128</v>
      </c>
      <c r="E117" s="7">
        <v>140</v>
      </c>
      <c r="F117" s="7">
        <v>272</v>
      </c>
      <c r="G117" s="87">
        <v>300.39999999999998</v>
      </c>
      <c r="H117" s="7">
        <v>2187212</v>
      </c>
      <c r="I117" s="7">
        <v>0</v>
      </c>
      <c r="J117" s="7">
        <v>414069</v>
      </c>
      <c r="K117" s="7">
        <v>14088</v>
      </c>
      <c r="L117" s="7">
        <v>112941.63</v>
      </c>
      <c r="M117" s="7">
        <v>1224604</v>
      </c>
      <c r="N117" s="7">
        <v>364135</v>
      </c>
      <c r="O117" s="7">
        <v>70188</v>
      </c>
      <c r="P117" s="7">
        <v>50317.5</v>
      </c>
      <c r="Q117" s="7">
        <v>3905</v>
      </c>
      <c r="R117" s="7">
        <v>0</v>
      </c>
      <c r="S117" s="7">
        <v>0</v>
      </c>
      <c r="T117" s="7">
        <v>0</v>
      </c>
      <c r="U117" s="7">
        <v>0</v>
      </c>
      <c r="V117" s="7">
        <v>0</v>
      </c>
      <c r="W117" s="7">
        <v>0</v>
      </c>
      <c r="X117" s="7">
        <v>0</v>
      </c>
      <c r="Y117" s="7">
        <v>0</v>
      </c>
      <c r="Z117" s="7">
        <v>27947.163736530001</v>
      </c>
      <c r="AA117" s="7">
        <v>217490</v>
      </c>
      <c r="AB117" s="7">
        <v>4686897.2937365295</v>
      </c>
      <c r="AC117" s="7">
        <v>0</v>
      </c>
      <c r="AD117" s="7">
        <v>22290</v>
      </c>
      <c r="AE117" s="7">
        <v>49096</v>
      </c>
      <c r="AF117" s="7">
        <v>0</v>
      </c>
      <c r="AG117" s="7">
        <v>-25403.172242063985</v>
      </c>
      <c r="AH117" s="7">
        <v>0</v>
      </c>
      <c r="AI117" s="7">
        <v>175239</v>
      </c>
      <c r="AJ117" s="7">
        <v>221221.82775793603</v>
      </c>
      <c r="AL117">
        <f t="shared" si="1"/>
        <v>2499685.2937365295</v>
      </c>
    </row>
    <row r="118" spans="1:38" x14ac:dyDescent="0.25">
      <c r="A118" s="7">
        <v>378</v>
      </c>
      <c r="B118" s="7">
        <v>1</v>
      </c>
      <c r="C118" t="s">
        <v>169</v>
      </c>
      <c r="D118" s="7">
        <v>432</v>
      </c>
      <c r="E118" s="7">
        <v>473.59999999999991</v>
      </c>
      <c r="F118" s="7">
        <v>550</v>
      </c>
      <c r="G118" s="87">
        <v>603.59999999999991</v>
      </c>
      <c r="H118" s="7">
        <v>4394812</v>
      </c>
      <c r="I118" s="7">
        <v>0</v>
      </c>
      <c r="J118" s="7">
        <v>365726</v>
      </c>
      <c r="K118" s="7">
        <v>14145</v>
      </c>
      <c r="L118" s="7">
        <v>121903</v>
      </c>
      <c r="M118" s="7">
        <v>0</v>
      </c>
      <c r="N118" s="7">
        <v>219743</v>
      </c>
      <c r="O118" s="7">
        <v>136879</v>
      </c>
      <c r="P118" s="7">
        <v>87017.5</v>
      </c>
      <c r="Q118" s="7">
        <v>7847</v>
      </c>
      <c r="R118" s="7">
        <v>20716</v>
      </c>
      <c r="S118" s="7">
        <v>0</v>
      </c>
      <c r="T118" s="7">
        <v>0</v>
      </c>
      <c r="U118" s="7">
        <v>0</v>
      </c>
      <c r="V118" s="7">
        <v>0</v>
      </c>
      <c r="W118" s="7">
        <v>277656</v>
      </c>
      <c r="X118" s="7">
        <v>0</v>
      </c>
      <c r="Y118" s="7">
        <v>27730</v>
      </c>
      <c r="Z118" s="7">
        <v>46155.740102610005</v>
      </c>
      <c r="AA118" s="7">
        <v>437006</v>
      </c>
      <c r="AB118" s="7">
        <v>6157336.2401026096</v>
      </c>
      <c r="AC118" s="7">
        <v>0</v>
      </c>
      <c r="AD118" s="7">
        <v>87171</v>
      </c>
      <c r="AE118" s="7">
        <v>67105</v>
      </c>
      <c r="AF118" s="7">
        <v>15976</v>
      </c>
      <c r="AG118" s="7">
        <v>192595</v>
      </c>
      <c r="AH118" s="7">
        <v>0</v>
      </c>
      <c r="AI118" s="7">
        <v>278292</v>
      </c>
      <c r="AJ118" s="7">
        <v>641139</v>
      </c>
      <c r="AL118">
        <f t="shared" si="1"/>
        <v>1762524.2401026096</v>
      </c>
    </row>
    <row r="119" spans="1:38" x14ac:dyDescent="0.25">
      <c r="A119" s="7">
        <v>381</v>
      </c>
      <c r="B119" s="7">
        <v>1</v>
      </c>
      <c r="C119" t="s">
        <v>609</v>
      </c>
      <c r="D119" s="7">
        <v>1611</v>
      </c>
      <c r="E119" s="7">
        <v>1786.6000000000001</v>
      </c>
      <c r="F119" s="7">
        <v>1284</v>
      </c>
      <c r="G119" s="87">
        <v>1424</v>
      </c>
      <c r="H119" s="7">
        <v>10368144</v>
      </c>
      <c r="I119" s="7">
        <v>12281</v>
      </c>
      <c r="J119" s="7">
        <v>748408</v>
      </c>
      <c r="K119" s="7">
        <v>14087</v>
      </c>
      <c r="L119" s="7">
        <v>241346.69</v>
      </c>
      <c r="M119" s="7">
        <v>694076</v>
      </c>
      <c r="N119" s="7">
        <v>823210</v>
      </c>
      <c r="O119" s="7">
        <v>320015</v>
      </c>
      <c r="P119" s="7">
        <v>237606.25</v>
      </c>
      <c r="Q119" s="7">
        <v>18512</v>
      </c>
      <c r="R119" s="7">
        <v>19352</v>
      </c>
      <c r="S119" s="7">
        <v>0</v>
      </c>
      <c r="T119" s="7">
        <v>0</v>
      </c>
      <c r="U119" s="7">
        <v>0</v>
      </c>
      <c r="V119" s="7">
        <v>0</v>
      </c>
      <c r="W119" s="7">
        <v>0</v>
      </c>
      <c r="X119" s="7">
        <v>0</v>
      </c>
      <c r="Y119" s="7">
        <v>0</v>
      </c>
      <c r="Z119" s="7">
        <v>118725.99782532001</v>
      </c>
      <c r="AA119" s="7">
        <v>1030976</v>
      </c>
      <c r="AB119" s="7">
        <v>14646739.93782532</v>
      </c>
      <c r="AC119" s="7">
        <v>0</v>
      </c>
      <c r="AD119" s="7">
        <v>319426</v>
      </c>
      <c r="AE119" s="7">
        <v>237606.25</v>
      </c>
      <c r="AF119" s="7">
        <v>19352</v>
      </c>
      <c r="AG119" s="7">
        <v>0</v>
      </c>
      <c r="AH119" s="7">
        <v>0</v>
      </c>
      <c r="AI119" s="7">
        <v>1030976</v>
      </c>
      <c r="AJ119" s="7">
        <v>1607360.25</v>
      </c>
      <c r="AL119">
        <f t="shared" si="1"/>
        <v>4278595.9378253203</v>
      </c>
    </row>
    <row r="120" spans="1:38" x14ac:dyDescent="0.25">
      <c r="A120" s="7">
        <v>390</v>
      </c>
      <c r="B120" s="7">
        <v>1</v>
      </c>
      <c r="C120" t="s">
        <v>171</v>
      </c>
      <c r="D120" s="7">
        <v>418</v>
      </c>
      <c r="E120" s="7">
        <v>458</v>
      </c>
      <c r="F120" s="7">
        <v>405</v>
      </c>
      <c r="G120" s="87">
        <v>444.59999999999997</v>
      </c>
      <c r="H120" s="7">
        <v>3237133</v>
      </c>
      <c r="I120" s="7">
        <v>0</v>
      </c>
      <c r="J120" s="7">
        <v>325271</v>
      </c>
      <c r="K120" s="7">
        <v>0</v>
      </c>
      <c r="L120" s="7">
        <v>129850</v>
      </c>
      <c r="M120" s="7">
        <v>678812</v>
      </c>
      <c r="N120" s="7">
        <v>318811</v>
      </c>
      <c r="O120" s="7">
        <v>97624</v>
      </c>
      <c r="P120" s="7">
        <v>73616.25</v>
      </c>
      <c r="Q120" s="7">
        <v>5780</v>
      </c>
      <c r="R120" s="7">
        <v>7323</v>
      </c>
      <c r="S120" s="7">
        <v>0</v>
      </c>
      <c r="T120" s="7">
        <v>0</v>
      </c>
      <c r="U120" s="7">
        <v>0</v>
      </c>
      <c r="V120" s="7">
        <v>0</v>
      </c>
      <c r="W120" s="7">
        <v>10777</v>
      </c>
      <c r="X120" s="7">
        <v>0</v>
      </c>
      <c r="Y120" s="7">
        <v>0</v>
      </c>
      <c r="Z120" s="7">
        <v>31730.548905060001</v>
      </c>
      <c r="AA120" s="7">
        <v>321890</v>
      </c>
      <c r="AB120" s="7">
        <v>5238617.7989050597</v>
      </c>
      <c r="AC120" s="7">
        <v>0</v>
      </c>
      <c r="AD120" s="7">
        <v>79678</v>
      </c>
      <c r="AE120" s="7">
        <v>73616.25</v>
      </c>
      <c r="AF120" s="7">
        <v>7323</v>
      </c>
      <c r="AG120" s="7">
        <v>10777</v>
      </c>
      <c r="AH120" s="7">
        <v>0</v>
      </c>
      <c r="AI120" s="7">
        <v>304583</v>
      </c>
      <c r="AJ120" s="7">
        <v>475977.25</v>
      </c>
      <c r="AL120">
        <f t="shared" si="1"/>
        <v>2001484.7989050597</v>
      </c>
    </row>
    <row r="121" spans="1:38" x14ac:dyDescent="0.25">
      <c r="A121" s="7">
        <v>391</v>
      </c>
      <c r="B121" s="7">
        <v>1</v>
      </c>
      <c r="C121" t="s">
        <v>172</v>
      </c>
      <c r="D121" s="7">
        <v>323</v>
      </c>
      <c r="E121" s="7">
        <v>348.6</v>
      </c>
      <c r="F121" s="7">
        <v>612</v>
      </c>
      <c r="G121" s="87">
        <v>661.2</v>
      </c>
      <c r="H121" s="7">
        <v>4814197</v>
      </c>
      <c r="I121" s="7">
        <v>0</v>
      </c>
      <c r="J121" s="7">
        <v>166286</v>
      </c>
      <c r="K121" s="7">
        <v>14112</v>
      </c>
      <c r="L121" s="7">
        <v>111954</v>
      </c>
      <c r="M121" s="7">
        <v>0</v>
      </c>
      <c r="N121" s="7">
        <v>136047</v>
      </c>
      <c r="O121" s="7">
        <v>144067</v>
      </c>
      <c r="P121" s="7">
        <v>94393.75</v>
      </c>
      <c r="Q121" s="7">
        <v>8596</v>
      </c>
      <c r="R121" s="7">
        <v>7690</v>
      </c>
      <c r="S121" s="7">
        <v>0</v>
      </c>
      <c r="T121" s="7">
        <v>0</v>
      </c>
      <c r="U121" s="7">
        <v>0</v>
      </c>
      <c r="V121" s="7">
        <v>0</v>
      </c>
      <c r="W121" s="7">
        <v>338799</v>
      </c>
      <c r="X121" s="7">
        <v>0</v>
      </c>
      <c r="Y121" s="7">
        <v>0</v>
      </c>
      <c r="Z121" s="7">
        <v>39566.23871328</v>
      </c>
      <c r="AA121" s="7">
        <v>478709</v>
      </c>
      <c r="AB121" s="7">
        <v>6354416.9887132803</v>
      </c>
      <c r="AC121" s="7">
        <v>0</v>
      </c>
      <c r="AD121" s="7">
        <v>72072</v>
      </c>
      <c r="AE121" s="7">
        <v>94393.75</v>
      </c>
      <c r="AF121" s="7">
        <v>7690</v>
      </c>
      <c r="AG121" s="7">
        <v>338799</v>
      </c>
      <c r="AH121" s="7">
        <v>0</v>
      </c>
      <c r="AI121" s="7">
        <v>478709</v>
      </c>
      <c r="AJ121" s="7">
        <v>991663.75</v>
      </c>
      <c r="AL121">
        <f t="shared" si="1"/>
        <v>1540219.9887132803</v>
      </c>
    </row>
    <row r="122" spans="1:38" x14ac:dyDescent="0.25">
      <c r="A122" s="7">
        <v>402</v>
      </c>
      <c r="B122" s="7">
        <v>1</v>
      </c>
      <c r="C122" t="s">
        <v>173</v>
      </c>
      <c r="D122" s="7">
        <v>143</v>
      </c>
      <c r="E122" s="7">
        <v>159.20000000000002</v>
      </c>
      <c r="F122" s="7">
        <v>158</v>
      </c>
      <c r="G122" s="87">
        <v>174.20000000000002</v>
      </c>
      <c r="H122" s="7">
        <v>1268350</v>
      </c>
      <c r="I122" s="7">
        <v>48100</v>
      </c>
      <c r="J122" s="7">
        <v>160331</v>
      </c>
      <c r="K122" s="7">
        <v>14580</v>
      </c>
      <c r="L122" s="7">
        <v>77569</v>
      </c>
      <c r="M122" s="7">
        <v>140784</v>
      </c>
      <c r="N122" s="7">
        <v>65470</v>
      </c>
      <c r="O122" s="7">
        <v>42019</v>
      </c>
      <c r="P122" s="7">
        <v>8710</v>
      </c>
      <c r="Q122" s="7">
        <v>2265</v>
      </c>
      <c r="R122" s="7">
        <v>0</v>
      </c>
      <c r="S122" s="7">
        <v>0</v>
      </c>
      <c r="T122" s="7">
        <v>0</v>
      </c>
      <c r="U122" s="7">
        <v>0</v>
      </c>
      <c r="V122" s="7">
        <v>0</v>
      </c>
      <c r="W122" s="7">
        <v>536773</v>
      </c>
      <c r="X122" s="7">
        <v>0</v>
      </c>
      <c r="Y122" s="7">
        <v>25691</v>
      </c>
      <c r="Z122" s="7">
        <v>13799.661123330001</v>
      </c>
      <c r="AA122" s="7">
        <v>126121</v>
      </c>
      <c r="AB122" s="7">
        <v>2530562.6611233298</v>
      </c>
      <c r="AC122" s="7">
        <v>0</v>
      </c>
      <c r="AD122" s="7">
        <v>35425</v>
      </c>
      <c r="AE122" s="7">
        <v>8710</v>
      </c>
      <c r="AF122" s="7">
        <v>0</v>
      </c>
      <c r="AG122" s="7">
        <v>536773</v>
      </c>
      <c r="AH122" s="7">
        <v>0</v>
      </c>
      <c r="AI122" s="7">
        <v>110580</v>
      </c>
      <c r="AJ122" s="7">
        <v>691488</v>
      </c>
      <c r="AL122">
        <f t="shared" si="1"/>
        <v>1262212.6611233298</v>
      </c>
    </row>
    <row r="123" spans="1:38" x14ac:dyDescent="0.25">
      <c r="A123" s="7">
        <v>403</v>
      </c>
      <c r="B123" s="7">
        <v>1</v>
      </c>
      <c r="C123" t="s">
        <v>174</v>
      </c>
      <c r="D123" s="7">
        <v>165</v>
      </c>
      <c r="E123" s="7">
        <v>180.79999999999998</v>
      </c>
      <c r="F123" s="7">
        <v>121</v>
      </c>
      <c r="G123" s="87">
        <v>131.4</v>
      </c>
      <c r="H123" s="7">
        <v>956723</v>
      </c>
      <c r="I123" s="7">
        <v>0</v>
      </c>
      <c r="J123" s="7">
        <v>8631</v>
      </c>
      <c r="K123" s="7">
        <v>0</v>
      </c>
      <c r="L123" s="7">
        <v>61698</v>
      </c>
      <c r="M123" s="7">
        <v>0</v>
      </c>
      <c r="N123" s="7">
        <v>60678.115878763951</v>
      </c>
      <c r="O123" s="7">
        <v>31667</v>
      </c>
      <c r="P123" s="7">
        <v>6570</v>
      </c>
      <c r="Q123" s="7">
        <v>1708</v>
      </c>
      <c r="R123" s="7">
        <v>0</v>
      </c>
      <c r="S123" s="7">
        <v>0</v>
      </c>
      <c r="T123" s="7">
        <v>0</v>
      </c>
      <c r="U123" s="7">
        <v>0</v>
      </c>
      <c r="V123" s="7">
        <v>0</v>
      </c>
      <c r="W123" s="7">
        <v>282735</v>
      </c>
      <c r="X123" s="7">
        <v>0</v>
      </c>
      <c r="Y123" s="7">
        <v>1631</v>
      </c>
      <c r="Z123" s="7">
        <v>5970.7917364800005</v>
      </c>
      <c r="AA123" s="7">
        <v>95134</v>
      </c>
      <c r="AB123" s="7">
        <v>1512507.9319934372</v>
      </c>
      <c r="AC123" s="7">
        <v>0</v>
      </c>
      <c r="AD123" s="7">
        <v>31667</v>
      </c>
      <c r="AE123" s="7">
        <v>6570</v>
      </c>
      <c r="AF123" s="7">
        <v>0</v>
      </c>
      <c r="AG123" s="7">
        <v>282735</v>
      </c>
      <c r="AH123" s="7">
        <v>0</v>
      </c>
      <c r="AI123" s="7">
        <v>81383</v>
      </c>
      <c r="AJ123" s="7">
        <v>402355</v>
      </c>
      <c r="AL123">
        <f t="shared" si="1"/>
        <v>555784.93199343723</v>
      </c>
    </row>
    <row r="124" spans="1:38" x14ac:dyDescent="0.25">
      <c r="A124" s="7">
        <v>404</v>
      </c>
      <c r="B124" s="7">
        <v>1</v>
      </c>
      <c r="C124" t="s">
        <v>175</v>
      </c>
      <c r="D124" s="7">
        <v>190</v>
      </c>
      <c r="E124" s="7">
        <v>209</v>
      </c>
      <c r="F124" s="7">
        <v>186</v>
      </c>
      <c r="G124" s="87">
        <v>202.60000000000002</v>
      </c>
      <c r="H124" s="7">
        <v>1475131</v>
      </c>
      <c r="I124" s="7">
        <v>0</v>
      </c>
      <c r="J124" s="7">
        <v>89544</v>
      </c>
      <c r="K124" s="7">
        <v>0</v>
      </c>
      <c r="L124" s="7">
        <v>86955</v>
      </c>
      <c r="M124" s="7">
        <v>0</v>
      </c>
      <c r="N124" s="7">
        <v>97549.184027941708</v>
      </c>
      <c r="O124" s="7">
        <v>48117</v>
      </c>
      <c r="P124" s="7">
        <v>10130</v>
      </c>
      <c r="Q124" s="7">
        <v>2634</v>
      </c>
      <c r="R124" s="7">
        <v>0</v>
      </c>
      <c r="S124" s="7">
        <v>0</v>
      </c>
      <c r="T124" s="7">
        <v>0</v>
      </c>
      <c r="U124" s="7">
        <v>0</v>
      </c>
      <c r="V124" s="7">
        <v>0</v>
      </c>
      <c r="W124" s="7">
        <v>466130</v>
      </c>
      <c r="X124" s="7">
        <v>0</v>
      </c>
      <c r="Y124" s="7">
        <v>0</v>
      </c>
      <c r="Z124" s="7">
        <v>8927.9315733300009</v>
      </c>
      <c r="AA124" s="7">
        <v>146682</v>
      </c>
      <c r="AB124" s="7">
        <v>2425450.5872678598</v>
      </c>
      <c r="AC124" s="7">
        <v>0</v>
      </c>
      <c r="AD124" s="7">
        <v>48117</v>
      </c>
      <c r="AE124" s="7">
        <v>10130</v>
      </c>
      <c r="AF124" s="7">
        <v>0</v>
      </c>
      <c r="AG124" s="7">
        <v>394322.21</v>
      </c>
      <c r="AH124" s="7">
        <v>0</v>
      </c>
      <c r="AI124" s="7">
        <v>122389</v>
      </c>
      <c r="AJ124" s="7">
        <v>574958.21</v>
      </c>
      <c r="AL124">
        <f t="shared" si="1"/>
        <v>950319.58726785984</v>
      </c>
    </row>
    <row r="125" spans="1:38" x14ac:dyDescent="0.25">
      <c r="A125" s="7">
        <v>413</v>
      </c>
      <c r="B125" s="7">
        <v>1</v>
      </c>
      <c r="C125" t="s">
        <v>176</v>
      </c>
      <c r="D125" s="7">
        <v>2520</v>
      </c>
      <c r="E125" s="7">
        <v>2760.2</v>
      </c>
      <c r="F125" s="7">
        <v>2520</v>
      </c>
      <c r="G125" s="87">
        <v>2763.9999999999995</v>
      </c>
      <c r="H125" s="7">
        <v>20124684</v>
      </c>
      <c r="I125" s="7">
        <v>265061</v>
      </c>
      <c r="J125" s="7">
        <v>3637706</v>
      </c>
      <c r="K125" s="7">
        <v>373014</v>
      </c>
      <c r="L125" s="7">
        <v>0</v>
      </c>
      <c r="M125" s="7">
        <v>0</v>
      </c>
      <c r="N125" s="7">
        <v>355181</v>
      </c>
      <c r="O125" s="7">
        <v>627720</v>
      </c>
      <c r="P125" s="7">
        <v>462081.25</v>
      </c>
      <c r="Q125" s="7">
        <v>35932</v>
      </c>
      <c r="R125" s="7">
        <v>18823</v>
      </c>
      <c r="S125" s="7">
        <v>0</v>
      </c>
      <c r="T125" s="7">
        <v>0</v>
      </c>
      <c r="U125" s="7">
        <v>0</v>
      </c>
      <c r="V125" s="7">
        <v>0</v>
      </c>
      <c r="W125" s="7">
        <v>0</v>
      </c>
      <c r="X125" s="7">
        <v>0</v>
      </c>
      <c r="Y125" s="7">
        <v>408</v>
      </c>
      <c r="Z125" s="7">
        <v>211070.60579148002</v>
      </c>
      <c r="AA125" s="7">
        <v>2001136</v>
      </c>
      <c r="AB125" s="7">
        <v>28112816.855791479</v>
      </c>
      <c r="AC125" s="7">
        <v>0</v>
      </c>
      <c r="AD125" s="7">
        <v>242867</v>
      </c>
      <c r="AE125" s="7">
        <v>440625</v>
      </c>
      <c r="AF125" s="7">
        <v>17949</v>
      </c>
      <c r="AG125" s="7">
        <v>0</v>
      </c>
      <c r="AH125" s="7">
        <v>0</v>
      </c>
      <c r="AI125" s="7">
        <v>1575764</v>
      </c>
      <c r="AJ125" s="7">
        <v>2277205</v>
      </c>
      <c r="AL125">
        <f t="shared" si="1"/>
        <v>7988132.8557914793</v>
      </c>
    </row>
    <row r="126" spans="1:38" x14ac:dyDescent="0.25">
      <c r="A126" s="7">
        <v>414</v>
      </c>
      <c r="B126" s="7">
        <v>1</v>
      </c>
      <c r="C126" t="s">
        <v>177</v>
      </c>
      <c r="D126" s="7">
        <v>391</v>
      </c>
      <c r="E126" s="7">
        <v>430</v>
      </c>
      <c r="F126" s="7">
        <v>446</v>
      </c>
      <c r="G126" s="87">
        <v>491.8</v>
      </c>
      <c r="H126" s="7">
        <v>3580796</v>
      </c>
      <c r="I126" s="7">
        <v>0</v>
      </c>
      <c r="J126" s="7">
        <v>183668</v>
      </c>
      <c r="K126" s="7">
        <v>14633</v>
      </c>
      <c r="L126" s="7">
        <v>130481</v>
      </c>
      <c r="M126" s="7">
        <v>71683</v>
      </c>
      <c r="N126" s="7">
        <v>157639</v>
      </c>
      <c r="O126" s="7">
        <v>116088</v>
      </c>
      <c r="P126" s="7">
        <v>82376.25</v>
      </c>
      <c r="Q126" s="7">
        <v>6393</v>
      </c>
      <c r="R126" s="7">
        <v>0</v>
      </c>
      <c r="S126" s="7">
        <v>0</v>
      </c>
      <c r="T126" s="7">
        <v>0</v>
      </c>
      <c r="U126" s="7">
        <v>0</v>
      </c>
      <c r="V126" s="7">
        <v>0</v>
      </c>
      <c r="W126" s="7">
        <v>0</v>
      </c>
      <c r="X126" s="7">
        <v>0</v>
      </c>
      <c r="Y126" s="7">
        <v>5709</v>
      </c>
      <c r="Z126" s="7">
        <v>34779.277257449998</v>
      </c>
      <c r="AA126" s="7">
        <v>356063</v>
      </c>
      <c r="AB126" s="7">
        <v>4740308.5272574499</v>
      </c>
      <c r="AC126" s="7">
        <v>0</v>
      </c>
      <c r="AD126" s="7">
        <v>81590</v>
      </c>
      <c r="AE126" s="7">
        <v>70646</v>
      </c>
      <c r="AF126" s="7">
        <v>0</v>
      </c>
      <c r="AG126" s="7">
        <v>0</v>
      </c>
      <c r="AH126" s="7">
        <v>0</v>
      </c>
      <c r="AI126" s="7">
        <v>252159</v>
      </c>
      <c r="AJ126" s="7">
        <v>404395</v>
      </c>
      <c r="AL126">
        <f t="shared" si="1"/>
        <v>1159512.5272574499</v>
      </c>
    </row>
    <row r="127" spans="1:38" x14ac:dyDescent="0.25">
      <c r="A127" s="7">
        <v>415</v>
      </c>
      <c r="B127" s="7">
        <v>1</v>
      </c>
      <c r="C127" t="s">
        <v>178</v>
      </c>
      <c r="D127" s="7">
        <v>165</v>
      </c>
      <c r="E127" s="7">
        <v>189.8</v>
      </c>
      <c r="F127" s="7">
        <v>209.2</v>
      </c>
      <c r="G127" s="87">
        <v>225.2</v>
      </c>
      <c r="H127" s="7">
        <v>1639681</v>
      </c>
      <c r="I127" s="7">
        <v>0</v>
      </c>
      <c r="J127" s="7">
        <v>215858</v>
      </c>
      <c r="K127" s="7">
        <v>16811</v>
      </c>
      <c r="L127" s="7">
        <v>93770</v>
      </c>
      <c r="M127" s="7">
        <v>0</v>
      </c>
      <c r="N127" s="7">
        <v>118431.76933362703</v>
      </c>
      <c r="O127" s="7">
        <v>54039</v>
      </c>
      <c r="P127" s="7">
        <v>28737.5</v>
      </c>
      <c r="Q127" s="7">
        <v>2928</v>
      </c>
      <c r="R127" s="7">
        <v>21829</v>
      </c>
      <c r="S127" s="7">
        <v>0</v>
      </c>
      <c r="T127" s="7">
        <v>0</v>
      </c>
      <c r="U127" s="7">
        <v>0</v>
      </c>
      <c r="V127" s="7">
        <v>0</v>
      </c>
      <c r="W127" s="7">
        <v>168459</v>
      </c>
      <c r="X127" s="7">
        <v>0</v>
      </c>
      <c r="Y127" s="7">
        <v>7748</v>
      </c>
      <c r="Z127" s="7">
        <v>18236.020790100003</v>
      </c>
      <c r="AA127" s="7">
        <v>163045</v>
      </c>
      <c r="AB127" s="7">
        <v>2525458.6808435861</v>
      </c>
      <c r="AC127" s="7">
        <v>0</v>
      </c>
      <c r="AD127" s="7">
        <v>36979</v>
      </c>
      <c r="AE127" s="7">
        <v>28737.5</v>
      </c>
      <c r="AF127" s="7">
        <v>21829</v>
      </c>
      <c r="AG127" s="7">
        <v>154617.23000000001</v>
      </c>
      <c r="AH127" s="7">
        <v>0</v>
      </c>
      <c r="AI127" s="7">
        <v>135550</v>
      </c>
      <c r="AJ127" s="7">
        <v>377712.73</v>
      </c>
      <c r="AL127">
        <f t="shared" si="1"/>
        <v>885777.6808435861</v>
      </c>
    </row>
    <row r="128" spans="1:38" x14ac:dyDescent="0.25">
      <c r="A128" s="7">
        <v>423</v>
      </c>
      <c r="B128" s="7">
        <v>1</v>
      </c>
      <c r="C128" t="s">
        <v>179</v>
      </c>
      <c r="D128" s="7">
        <v>2565</v>
      </c>
      <c r="E128" s="7">
        <v>2810.6</v>
      </c>
      <c r="F128" s="7">
        <v>2507</v>
      </c>
      <c r="G128" s="87">
        <v>2753</v>
      </c>
      <c r="H128" s="7">
        <v>20044593</v>
      </c>
      <c r="I128" s="7">
        <v>53217</v>
      </c>
      <c r="J128" s="7">
        <v>1561808</v>
      </c>
      <c r="K128" s="7">
        <v>18150</v>
      </c>
      <c r="L128" s="7">
        <v>0</v>
      </c>
      <c r="M128" s="7">
        <v>0</v>
      </c>
      <c r="N128" s="7">
        <v>355828</v>
      </c>
      <c r="O128" s="7">
        <v>604294</v>
      </c>
      <c r="P128" s="7">
        <v>420725</v>
      </c>
      <c r="Q128" s="7">
        <v>35789</v>
      </c>
      <c r="R128" s="7">
        <v>0</v>
      </c>
      <c r="S128" s="7">
        <v>0</v>
      </c>
      <c r="T128" s="7">
        <v>0</v>
      </c>
      <c r="U128" s="7">
        <v>0</v>
      </c>
      <c r="V128" s="7">
        <v>0</v>
      </c>
      <c r="W128" s="7">
        <v>855853</v>
      </c>
      <c r="X128" s="7">
        <v>0</v>
      </c>
      <c r="Y128" s="7">
        <v>111737</v>
      </c>
      <c r="Z128" s="7">
        <v>186095.19708045002</v>
      </c>
      <c r="AA128" s="7">
        <v>1993172</v>
      </c>
      <c r="AB128" s="7">
        <v>26241261.197080448</v>
      </c>
      <c r="AC128" s="7">
        <v>0</v>
      </c>
      <c r="AD128" s="7">
        <v>264231</v>
      </c>
      <c r="AE128" s="7">
        <v>420725</v>
      </c>
      <c r="AF128" s="7">
        <v>0</v>
      </c>
      <c r="AG128" s="7">
        <v>855853</v>
      </c>
      <c r="AH128" s="7">
        <v>0</v>
      </c>
      <c r="AI128" s="7">
        <v>1814072</v>
      </c>
      <c r="AJ128" s="7">
        <v>3354881</v>
      </c>
      <c r="AL128">
        <f t="shared" si="1"/>
        <v>6196668.1970804483</v>
      </c>
    </row>
    <row r="129" spans="1:38" x14ac:dyDescent="0.25">
      <c r="A129" s="7">
        <v>424</v>
      </c>
      <c r="B129" s="7">
        <v>1</v>
      </c>
      <c r="C129" t="s">
        <v>612</v>
      </c>
      <c r="D129" s="7">
        <v>454</v>
      </c>
      <c r="E129" s="7">
        <v>501.79999999999995</v>
      </c>
      <c r="F129" s="7">
        <v>454</v>
      </c>
      <c r="G129" s="87">
        <v>501.79999999999995</v>
      </c>
      <c r="H129" s="7">
        <v>3653606</v>
      </c>
      <c r="I129" s="7">
        <v>0</v>
      </c>
      <c r="J129" s="7">
        <v>201082</v>
      </c>
      <c r="K129" s="7">
        <v>41574</v>
      </c>
      <c r="L129" s="7">
        <v>130291</v>
      </c>
      <c r="M129" s="7">
        <v>0</v>
      </c>
      <c r="N129" s="7">
        <v>74991</v>
      </c>
      <c r="O129" s="7">
        <v>110430</v>
      </c>
      <c r="P129" s="7">
        <v>67615</v>
      </c>
      <c r="Q129" s="7">
        <v>6523</v>
      </c>
      <c r="R129" s="7">
        <v>0</v>
      </c>
      <c r="S129" s="7">
        <v>0</v>
      </c>
      <c r="T129" s="7">
        <v>0</v>
      </c>
      <c r="U129" s="7">
        <v>0</v>
      </c>
      <c r="V129" s="7">
        <v>0</v>
      </c>
      <c r="W129" s="7">
        <v>348184</v>
      </c>
      <c r="X129" s="7">
        <v>0</v>
      </c>
      <c r="Y129" s="7">
        <v>105212</v>
      </c>
      <c r="Z129" s="7">
        <v>30021.546178920002</v>
      </c>
      <c r="AA129" s="7">
        <v>363303</v>
      </c>
      <c r="AB129" s="7">
        <v>5132832.5461789202</v>
      </c>
      <c r="AC129" s="7">
        <v>0</v>
      </c>
      <c r="AD129" s="7">
        <v>43103</v>
      </c>
      <c r="AE129" s="7">
        <v>67615</v>
      </c>
      <c r="AF129" s="7">
        <v>0</v>
      </c>
      <c r="AG129" s="7">
        <v>348184</v>
      </c>
      <c r="AH129" s="7">
        <v>0</v>
      </c>
      <c r="AI129" s="7">
        <v>329899</v>
      </c>
      <c r="AJ129" s="7">
        <v>788801</v>
      </c>
      <c r="AL129">
        <f t="shared" si="1"/>
        <v>1479226.5461789202</v>
      </c>
    </row>
    <row r="130" spans="1:38" x14ac:dyDescent="0.25">
      <c r="A130" s="7">
        <v>432</v>
      </c>
      <c r="B130" s="7">
        <v>1</v>
      </c>
      <c r="C130" t="s">
        <v>181</v>
      </c>
      <c r="D130" s="7">
        <v>686</v>
      </c>
      <c r="E130" s="7">
        <v>766.4</v>
      </c>
      <c r="F130" s="7">
        <v>618</v>
      </c>
      <c r="G130" s="87">
        <v>672.6</v>
      </c>
      <c r="H130" s="7">
        <v>4897201</v>
      </c>
      <c r="I130" s="7">
        <v>0</v>
      </c>
      <c r="J130" s="7">
        <v>1799912</v>
      </c>
      <c r="K130" s="7">
        <v>0</v>
      </c>
      <c r="L130" s="7">
        <v>109540</v>
      </c>
      <c r="M130" s="7">
        <v>367812</v>
      </c>
      <c r="N130" s="7">
        <v>226894</v>
      </c>
      <c r="O130" s="7">
        <v>156549</v>
      </c>
      <c r="P130" s="7">
        <v>109396.25</v>
      </c>
      <c r="Q130" s="7">
        <v>8744</v>
      </c>
      <c r="R130" s="7">
        <v>69137</v>
      </c>
      <c r="S130" s="7">
        <v>0</v>
      </c>
      <c r="T130" s="7">
        <v>0</v>
      </c>
      <c r="U130" s="7">
        <v>94268</v>
      </c>
      <c r="V130" s="7">
        <v>0</v>
      </c>
      <c r="W130" s="7">
        <v>0</v>
      </c>
      <c r="X130" s="7">
        <v>0</v>
      </c>
      <c r="Y130" s="7">
        <v>0</v>
      </c>
      <c r="Z130" s="7">
        <v>53921.277005310003</v>
      </c>
      <c r="AA130" s="7">
        <v>486962</v>
      </c>
      <c r="AB130" s="7">
        <v>8380336.5270053102</v>
      </c>
      <c r="AC130" s="7">
        <v>0</v>
      </c>
      <c r="AD130" s="7">
        <v>52292</v>
      </c>
      <c r="AE130" s="7">
        <v>41098</v>
      </c>
      <c r="AF130" s="7">
        <v>25974</v>
      </c>
      <c r="AG130" s="7">
        <v>0</v>
      </c>
      <c r="AH130" s="7">
        <v>0</v>
      </c>
      <c r="AI130" s="7">
        <v>151071</v>
      </c>
      <c r="AJ130" s="7">
        <v>270435</v>
      </c>
      <c r="AL130">
        <f t="shared" si="1"/>
        <v>3483135.5270053102</v>
      </c>
    </row>
    <row r="131" spans="1:38" x14ac:dyDescent="0.25">
      <c r="A131" s="7">
        <v>435</v>
      </c>
      <c r="B131" s="7">
        <v>1</v>
      </c>
      <c r="C131" t="s">
        <v>182</v>
      </c>
      <c r="D131" s="7">
        <v>603</v>
      </c>
      <c r="E131" s="7">
        <v>678</v>
      </c>
      <c r="F131" s="7">
        <v>725</v>
      </c>
      <c r="G131" s="87">
        <v>782.8</v>
      </c>
      <c r="H131" s="7">
        <v>5699567</v>
      </c>
      <c r="I131" s="7">
        <v>0</v>
      </c>
      <c r="J131" s="7">
        <v>1574495</v>
      </c>
      <c r="K131" s="7">
        <v>0</v>
      </c>
      <c r="L131" s="7">
        <v>78604</v>
      </c>
      <c r="M131" s="7">
        <v>432455</v>
      </c>
      <c r="N131" s="7">
        <v>415444.60885383154</v>
      </c>
      <c r="O131" s="7">
        <v>172127</v>
      </c>
      <c r="P131" s="7">
        <v>127758.75</v>
      </c>
      <c r="Q131" s="7">
        <v>10176</v>
      </c>
      <c r="R131" s="7">
        <v>71188</v>
      </c>
      <c r="S131" s="7">
        <v>0</v>
      </c>
      <c r="T131" s="7">
        <v>0</v>
      </c>
      <c r="U131" s="7">
        <v>0</v>
      </c>
      <c r="V131" s="7">
        <v>0</v>
      </c>
      <c r="W131" s="7">
        <v>0</v>
      </c>
      <c r="X131" s="7">
        <v>0</v>
      </c>
      <c r="Y131" s="7">
        <v>0</v>
      </c>
      <c r="Z131" s="7">
        <v>59866.735748129999</v>
      </c>
      <c r="AA131" s="7">
        <v>566747</v>
      </c>
      <c r="AB131" s="7">
        <v>9154282.882352123</v>
      </c>
      <c r="AC131" s="7">
        <v>0</v>
      </c>
      <c r="AD131" s="7">
        <v>79198</v>
      </c>
      <c r="AE131" s="7">
        <v>75087</v>
      </c>
      <c r="AF131" s="7">
        <v>41839</v>
      </c>
      <c r="AG131" s="7">
        <v>0</v>
      </c>
      <c r="AH131" s="7">
        <v>0</v>
      </c>
      <c r="AI131" s="7">
        <v>275061</v>
      </c>
      <c r="AJ131" s="7">
        <v>471185</v>
      </c>
      <c r="AL131">
        <f t="shared" ref="AL131:AL194" si="2">AB131-H131</f>
        <v>3454715.882352123</v>
      </c>
    </row>
    <row r="132" spans="1:38" x14ac:dyDescent="0.25">
      <c r="A132" s="7">
        <v>441</v>
      </c>
      <c r="B132" s="7">
        <v>1</v>
      </c>
      <c r="C132" t="s">
        <v>183</v>
      </c>
      <c r="D132" s="7">
        <v>270</v>
      </c>
      <c r="E132" s="7">
        <v>295.19999999999993</v>
      </c>
      <c r="F132" s="7">
        <v>444</v>
      </c>
      <c r="G132" s="87">
        <v>486.40000000000003</v>
      </c>
      <c r="H132" s="7">
        <v>3541478</v>
      </c>
      <c r="I132" s="7">
        <v>0</v>
      </c>
      <c r="J132" s="7">
        <v>256853</v>
      </c>
      <c r="K132" s="7">
        <v>14100</v>
      </c>
      <c r="L132" s="7">
        <v>130537</v>
      </c>
      <c r="M132" s="7">
        <v>637497</v>
      </c>
      <c r="N132" s="7">
        <v>248328.94651708117</v>
      </c>
      <c r="O132" s="7">
        <v>110869</v>
      </c>
      <c r="P132" s="7">
        <v>65245</v>
      </c>
      <c r="Q132" s="7">
        <v>6323</v>
      </c>
      <c r="R132" s="7">
        <v>0</v>
      </c>
      <c r="S132" s="7">
        <v>0</v>
      </c>
      <c r="T132" s="7">
        <v>0</v>
      </c>
      <c r="U132" s="7">
        <v>0</v>
      </c>
      <c r="V132" s="7">
        <v>0</v>
      </c>
      <c r="W132" s="7">
        <v>343749</v>
      </c>
      <c r="X132" s="7">
        <v>0</v>
      </c>
      <c r="Y132" s="7">
        <v>9787</v>
      </c>
      <c r="Z132" s="7">
        <v>31748.087131440003</v>
      </c>
      <c r="AA132" s="7">
        <v>352154</v>
      </c>
      <c r="AB132" s="7">
        <v>5746655.4593203217</v>
      </c>
      <c r="AC132" s="7">
        <v>0</v>
      </c>
      <c r="AD132" s="7">
        <v>58362</v>
      </c>
      <c r="AE132" s="7">
        <v>65245</v>
      </c>
      <c r="AF132" s="7">
        <v>0</v>
      </c>
      <c r="AG132" s="7">
        <v>343749</v>
      </c>
      <c r="AH132" s="7">
        <v>0</v>
      </c>
      <c r="AI132" s="7">
        <v>352154</v>
      </c>
      <c r="AJ132" s="7">
        <v>819510</v>
      </c>
      <c r="AL132">
        <f t="shared" si="2"/>
        <v>2205177.4593203217</v>
      </c>
    </row>
    <row r="133" spans="1:38" x14ac:dyDescent="0.25">
      <c r="A133" s="7">
        <v>447</v>
      </c>
      <c r="B133" s="7">
        <v>1</v>
      </c>
      <c r="C133" t="s">
        <v>184</v>
      </c>
      <c r="D133" s="7">
        <v>102</v>
      </c>
      <c r="E133" s="7">
        <v>110.80000000000001</v>
      </c>
      <c r="F133" s="7">
        <v>131</v>
      </c>
      <c r="G133" s="87">
        <v>144.39999999999998</v>
      </c>
      <c r="H133" s="7">
        <v>1051376</v>
      </c>
      <c r="I133" s="7">
        <v>0</v>
      </c>
      <c r="J133" s="7">
        <v>115843</v>
      </c>
      <c r="K133" s="7">
        <v>0</v>
      </c>
      <c r="L133" s="7">
        <v>66738</v>
      </c>
      <c r="M133" s="7">
        <v>643609</v>
      </c>
      <c r="N133" s="7">
        <v>152687</v>
      </c>
      <c r="O133" s="7">
        <v>34126</v>
      </c>
      <c r="P133" s="7">
        <v>20991.25</v>
      </c>
      <c r="Q133" s="7">
        <v>1877</v>
      </c>
      <c r="R133" s="7">
        <v>1274</v>
      </c>
      <c r="S133" s="7">
        <v>0</v>
      </c>
      <c r="T133" s="7">
        <v>0</v>
      </c>
      <c r="U133" s="7">
        <v>0</v>
      </c>
      <c r="V133" s="7">
        <v>0</v>
      </c>
      <c r="W133" s="7">
        <v>66424</v>
      </c>
      <c r="X133" s="7">
        <v>0</v>
      </c>
      <c r="Y133" s="7">
        <v>0</v>
      </c>
      <c r="Z133" s="7">
        <v>15952.965584430001</v>
      </c>
      <c r="AA133" s="7">
        <v>104546</v>
      </c>
      <c r="AB133" s="7">
        <v>2275444.2155844299</v>
      </c>
      <c r="AC133" s="7">
        <v>0</v>
      </c>
      <c r="AD133" s="7">
        <v>22829</v>
      </c>
      <c r="AE133" s="7">
        <v>18767</v>
      </c>
      <c r="AF133" s="7">
        <v>1139</v>
      </c>
      <c r="AG133" s="7">
        <v>53415</v>
      </c>
      <c r="AH133" s="7">
        <v>0</v>
      </c>
      <c r="AI133" s="7">
        <v>77184</v>
      </c>
      <c r="AJ133" s="7">
        <v>173334</v>
      </c>
      <c r="AL133">
        <f t="shared" si="2"/>
        <v>1224068.2155844299</v>
      </c>
    </row>
    <row r="134" spans="1:38" x14ac:dyDescent="0.25">
      <c r="A134" s="7">
        <v>458</v>
      </c>
      <c r="B134" s="7">
        <v>1</v>
      </c>
      <c r="C134" t="s">
        <v>185</v>
      </c>
      <c r="D134" s="7">
        <v>282</v>
      </c>
      <c r="E134" s="7">
        <v>317.96000000000004</v>
      </c>
      <c r="F134" s="7">
        <v>248.96</v>
      </c>
      <c r="G134" s="87">
        <v>269.16000000000003</v>
      </c>
      <c r="H134" s="7">
        <v>1959754</v>
      </c>
      <c r="I134" s="7">
        <v>0</v>
      </c>
      <c r="J134" s="7">
        <v>439291</v>
      </c>
      <c r="K134" s="7">
        <v>0</v>
      </c>
      <c r="L134" s="7">
        <v>105370</v>
      </c>
      <c r="M134" s="7">
        <v>0</v>
      </c>
      <c r="N134" s="7">
        <v>92937</v>
      </c>
      <c r="O134" s="7">
        <v>65271</v>
      </c>
      <c r="P134" s="7">
        <v>13458</v>
      </c>
      <c r="Q134" s="7">
        <v>3499</v>
      </c>
      <c r="R134" s="7">
        <v>0</v>
      </c>
      <c r="S134" s="7">
        <v>0</v>
      </c>
      <c r="T134" s="7">
        <v>0</v>
      </c>
      <c r="U134" s="7">
        <v>0</v>
      </c>
      <c r="V134" s="7">
        <v>0</v>
      </c>
      <c r="W134" s="7">
        <v>649698</v>
      </c>
      <c r="X134" s="7">
        <v>0</v>
      </c>
      <c r="Y134" s="7">
        <v>0</v>
      </c>
      <c r="Z134" s="7">
        <v>22581.440810160002</v>
      </c>
      <c r="AA134" s="7">
        <v>194872</v>
      </c>
      <c r="AB134" s="7">
        <v>3546731.4408101598</v>
      </c>
      <c r="AC134" s="7">
        <v>0</v>
      </c>
      <c r="AD134" s="7">
        <v>65271</v>
      </c>
      <c r="AE134" s="7">
        <v>12715</v>
      </c>
      <c r="AF134" s="7">
        <v>0</v>
      </c>
      <c r="AG134" s="7">
        <v>445046.91000000003</v>
      </c>
      <c r="AH134" s="7">
        <v>0</v>
      </c>
      <c r="AI134" s="7">
        <v>152032</v>
      </c>
      <c r="AJ134" s="7">
        <v>675064.91</v>
      </c>
      <c r="AL134">
        <f t="shared" si="2"/>
        <v>1586977.4408101598</v>
      </c>
    </row>
    <row r="135" spans="1:38" x14ac:dyDescent="0.25">
      <c r="A135" s="7">
        <v>463</v>
      </c>
      <c r="B135" s="7">
        <v>1</v>
      </c>
      <c r="C135" t="s">
        <v>186</v>
      </c>
      <c r="D135" s="7">
        <v>759</v>
      </c>
      <c r="E135" s="7">
        <v>834.2</v>
      </c>
      <c r="F135" s="7">
        <v>839</v>
      </c>
      <c r="G135" s="87">
        <v>921</v>
      </c>
      <c r="H135" s="7">
        <v>6705801</v>
      </c>
      <c r="I135" s="7">
        <v>20468</v>
      </c>
      <c r="J135" s="7">
        <v>330959</v>
      </c>
      <c r="K135" s="7">
        <v>14146</v>
      </c>
      <c r="L135" s="7">
        <v>20354</v>
      </c>
      <c r="M135" s="7">
        <v>0</v>
      </c>
      <c r="N135" s="7">
        <v>178492.65310487835</v>
      </c>
      <c r="O135" s="7">
        <v>210202</v>
      </c>
      <c r="P135" s="7">
        <v>150670</v>
      </c>
      <c r="Q135" s="7">
        <v>11973</v>
      </c>
      <c r="R135" s="7">
        <v>0</v>
      </c>
      <c r="S135" s="7">
        <v>0</v>
      </c>
      <c r="T135" s="7">
        <v>0</v>
      </c>
      <c r="U135" s="7">
        <v>0</v>
      </c>
      <c r="V135" s="7">
        <v>0</v>
      </c>
      <c r="W135" s="7">
        <v>76213</v>
      </c>
      <c r="X135" s="7">
        <v>0</v>
      </c>
      <c r="Y135" s="7">
        <v>60762</v>
      </c>
      <c r="Z135" s="7">
        <v>60193.99789364</v>
      </c>
      <c r="AA135" s="7">
        <v>666804</v>
      </c>
      <c r="AB135" s="7">
        <v>8498573.5375081766</v>
      </c>
      <c r="AC135" s="7">
        <v>0</v>
      </c>
      <c r="AD135" s="7">
        <v>88127</v>
      </c>
      <c r="AE135" s="7">
        <v>150670</v>
      </c>
      <c r="AF135" s="7">
        <v>0</v>
      </c>
      <c r="AG135" s="7">
        <v>76213</v>
      </c>
      <c r="AH135" s="7">
        <v>0</v>
      </c>
      <c r="AI135" s="7">
        <v>572411</v>
      </c>
      <c r="AJ135" s="7">
        <v>887421</v>
      </c>
      <c r="AL135">
        <f t="shared" si="2"/>
        <v>1792772.5375081766</v>
      </c>
    </row>
    <row r="136" spans="1:38" x14ac:dyDescent="0.25">
      <c r="A136" s="7">
        <v>465</v>
      </c>
      <c r="B136" s="7">
        <v>1</v>
      </c>
      <c r="C136" t="s">
        <v>187</v>
      </c>
      <c r="D136" s="7">
        <v>1746</v>
      </c>
      <c r="E136" s="7">
        <v>1912.1999999999998</v>
      </c>
      <c r="F136" s="7">
        <v>1556</v>
      </c>
      <c r="G136" s="87">
        <v>1700.0000000000002</v>
      </c>
      <c r="H136" s="7">
        <v>12377700</v>
      </c>
      <c r="I136" s="7">
        <v>24562</v>
      </c>
      <c r="J136" s="7">
        <v>1264317</v>
      </c>
      <c r="K136" s="7">
        <v>16953</v>
      </c>
      <c r="L136" s="7">
        <v>0</v>
      </c>
      <c r="M136" s="7">
        <v>0</v>
      </c>
      <c r="N136" s="7">
        <v>300635</v>
      </c>
      <c r="O136" s="7">
        <v>398130</v>
      </c>
      <c r="P136" s="7">
        <v>224137.5</v>
      </c>
      <c r="Q136" s="7">
        <v>22100</v>
      </c>
      <c r="R136" s="7">
        <v>19176</v>
      </c>
      <c r="S136" s="7">
        <v>0</v>
      </c>
      <c r="T136" s="7">
        <v>0</v>
      </c>
      <c r="U136" s="7">
        <v>0</v>
      </c>
      <c r="V136" s="7">
        <v>0</v>
      </c>
      <c r="W136" s="7">
        <v>1264800</v>
      </c>
      <c r="X136" s="7">
        <v>0</v>
      </c>
      <c r="Y136" s="7">
        <v>0</v>
      </c>
      <c r="Z136" s="7">
        <v>107947.78336890001</v>
      </c>
      <c r="AA136" s="7">
        <v>1230800</v>
      </c>
      <c r="AB136" s="7">
        <v>17251258.2833689</v>
      </c>
      <c r="AC136" s="7">
        <v>0</v>
      </c>
      <c r="AD136" s="7">
        <v>200576</v>
      </c>
      <c r="AE136" s="7">
        <v>224137.5</v>
      </c>
      <c r="AF136" s="7">
        <v>19176</v>
      </c>
      <c r="AG136" s="7">
        <v>1252960</v>
      </c>
      <c r="AH136" s="7">
        <v>0</v>
      </c>
      <c r="AI136" s="7">
        <v>1044427</v>
      </c>
      <c r="AJ136" s="7">
        <v>2741276.5</v>
      </c>
      <c r="AL136">
        <f t="shared" si="2"/>
        <v>4873558.2833689004</v>
      </c>
    </row>
    <row r="137" spans="1:38" x14ac:dyDescent="0.25">
      <c r="A137" s="7">
        <v>466</v>
      </c>
      <c r="B137" s="7">
        <v>1</v>
      </c>
      <c r="C137" t="s">
        <v>613</v>
      </c>
      <c r="D137" s="7">
        <v>1935</v>
      </c>
      <c r="E137" s="7">
        <v>2126</v>
      </c>
      <c r="F137" s="7">
        <v>2109</v>
      </c>
      <c r="G137" s="87">
        <v>2312.7999999999997</v>
      </c>
      <c r="H137" s="7">
        <v>16839497</v>
      </c>
      <c r="I137" s="7">
        <v>124855</v>
      </c>
      <c r="J137" s="7">
        <v>783250</v>
      </c>
      <c r="K137" s="7">
        <v>14285</v>
      </c>
      <c r="L137" s="7">
        <v>0</v>
      </c>
      <c r="M137" s="7">
        <v>0</v>
      </c>
      <c r="N137" s="7">
        <v>411176.63805146981</v>
      </c>
      <c r="O137" s="7">
        <v>534625</v>
      </c>
      <c r="P137" s="7">
        <v>300065</v>
      </c>
      <c r="Q137" s="7">
        <v>30066</v>
      </c>
      <c r="R137" s="7">
        <v>46580</v>
      </c>
      <c r="S137" s="7">
        <v>0</v>
      </c>
      <c r="T137" s="7">
        <v>0</v>
      </c>
      <c r="U137" s="7">
        <v>0</v>
      </c>
      <c r="V137" s="7">
        <v>-8737</v>
      </c>
      <c r="W137" s="7">
        <v>1803336</v>
      </c>
      <c r="X137" s="7">
        <v>0</v>
      </c>
      <c r="Y137" s="7">
        <v>24468</v>
      </c>
      <c r="Z137" s="7">
        <v>145434.76791024001</v>
      </c>
      <c r="AA137" s="7">
        <v>1674467</v>
      </c>
      <c r="AB137" s="7">
        <v>22692094.659697004</v>
      </c>
      <c r="AC137" s="7">
        <v>0</v>
      </c>
      <c r="AD137" s="7">
        <v>175396</v>
      </c>
      <c r="AE137" s="7">
        <v>289711</v>
      </c>
      <c r="AF137" s="7">
        <v>44973</v>
      </c>
      <c r="AG137" s="7">
        <v>1663363</v>
      </c>
      <c r="AH137" s="7">
        <v>0</v>
      </c>
      <c r="AI137" s="7">
        <v>1335025</v>
      </c>
      <c r="AJ137" s="7">
        <v>3508468</v>
      </c>
      <c r="AL137">
        <f t="shared" si="2"/>
        <v>5852597.6596970037</v>
      </c>
    </row>
    <row r="138" spans="1:38" x14ac:dyDescent="0.25">
      <c r="A138" s="7">
        <v>473</v>
      </c>
      <c r="B138" s="7">
        <v>1</v>
      </c>
      <c r="C138" t="s">
        <v>189</v>
      </c>
      <c r="D138" s="7">
        <v>299</v>
      </c>
      <c r="E138" s="7">
        <v>337.6</v>
      </c>
      <c r="F138" s="7">
        <v>416.6</v>
      </c>
      <c r="G138" s="87">
        <v>458.79999999999995</v>
      </c>
      <c r="H138" s="7">
        <v>3340523</v>
      </c>
      <c r="I138" s="7">
        <v>55264</v>
      </c>
      <c r="J138" s="7">
        <v>642938</v>
      </c>
      <c r="K138" s="7">
        <v>14085</v>
      </c>
      <c r="L138" s="7">
        <v>130305</v>
      </c>
      <c r="M138" s="7">
        <v>49923</v>
      </c>
      <c r="N138" s="7">
        <v>187856</v>
      </c>
      <c r="O138" s="7">
        <v>104234</v>
      </c>
      <c r="P138" s="7">
        <v>64781.25</v>
      </c>
      <c r="Q138" s="7">
        <v>5964</v>
      </c>
      <c r="R138" s="7">
        <v>16595</v>
      </c>
      <c r="S138" s="7">
        <v>0</v>
      </c>
      <c r="T138" s="7">
        <v>0</v>
      </c>
      <c r="U138" s="7">
        <v>0</v>
      </c>
      <c r="V138" s="7">
        <v>0</v>
      </c>
      <c r="W138" s="7">
        <v>239049</v>
      </c>
      <c r="X138" s="7">
        <v>0</v>
      </c>
      <c r="Y138" s="7">
        <v>0</v>
      </c>
      <c r="Z138" s="7">
        <v>32748.74038101</v>
      </c>
      <c r="AA138" s="7">
        <v>332171</v>
      </c>
      <c r="AB138" s="7">
        <v>5216436.9903810099</v>
      </c>
      <c r="AC138" s="7">
        <v>0</v>
      </c>
      <c r="AD138" s="7">
        <v>84423</v>
      </c>
      <c r="AE138" s="7">
        <v>64781.25</v>
      </c>
      <c r="AF138" s="7">
        <v>16595</v>
      </c>
      <c r="AG138" s="7">
        <v>239049</v>
      </c>
      <c r="AH138" s="7">
        <v>0</v>
      </c>
      <c r="AI138" s="7">
        <v>332171</v>
      </c>
      <c r="AJ138" s="7">
        <v>737019.25</v>
      </c>
      <c r="AL138">
        <f t="shared" si="2"/>
        <v>1875913.9903810099</v>
      </c>
    </row>
    <row r="139" spans="1:38" x14ac:dyDescent="0.25">
      <c r="A139" s="7">
        <v>477</v>
      </c>
      <c r="B139" s="7">
        <v>1</v>
      </c>
      <c r="C139" t="s">
        <v>190</v>
      </c>
      <c r="D139" s="7">
        <v>3440</v>
      </c>
      <c r="E139" s="7">
        <v>3767.4</v>
      </c>
      <c r="F139" s="7">
        <v>3180</v>
      </c>
      <c r="G139" s="87">
        <v>3482.2000000000007</v>
      </c>
      <c r="H139" s="7">
        <v>25353898</v>
      </c>
      <c r="I139" s="7">
        <v>0</v>
      </c>
      <c r="J139" s="7">
        <v>1812588</v>
      </c>
      <c r="K139" s="7">
        <v>14237</v>
      </c>
      <c r="L139" s="7">
        <v>0</v>
      </c>
      <c r="M139" s="7">
        <v>0</v>
      </c>
      <c r="N139" s="7">
        <v>474083.09765856428</v>
      </c>
      <c r="O139" s="7">
        <v>769274</v>
      </c>
      <c r="P139" s="7">
        <v>582272.5</v>
      </c>
      <c r="Q139" s="7">
        <v>45269</v>
      </c>
      <c r="R139" s="7">
        <v>21102</v>
      </c>
      <c r="S139" s="7">
        <v>0</v>
      </c>
      <c r="T139" s="7">
        <v>0</v>
      </c>
      <c r="U139" s="7">
        <v>0</v>
      </c>
      <c r="V139" s="7">
        <v>0</v>
      </c>
      <c r="W139" s="7">
        <v>0</v>
      </c>
      <c r="X139" s="7">
        <v>0</v>
      </c>
      <c r="Y139" s="7">
        <v>52606</v>
      </c>
      <c r="Z139" s="7">
        <v>237310.25504375002</v>
      </c>
      <c r="AA139" s="7">
        <v>2521113</v>
      </c>
      <c r="AB139" s="7">
        <v>31876525.925826203</v>
      </c>
      <c r="AC139" s="7">
        <v>0</v>
      </c>
      <c r="AD139" s="7">
        <v>299288</v>
      </c>
      <c r="AE139" s="7">
        <v>582272.5</v>
      </c>
      <c r="AF139" s="7">
        <v>21102</v>
      </c>
      <c r="AG139" s="7">
        <v>0</v>
      </c>
      <c r="AH139" s="7">
        <v>0</v>
      </c>
      <c r="AI139" s="7">
        <v>2318711</v>
      </c>
      <c r="AJ139" s="7">
        <v>3221373.5</v>
      </c>
      <c r="AL139">
        <f t="shared" si="2"/>
        <v>6522627.9258262031</v>
      </c>
    </row>
    <row r="140" spans="1:38" x14ac:dyDescent="0.25">
      <c r="A140" s="7">
        <v>480</v>
      </c>
      <c r="B140" s="7">
        <v>1</v>
      </c>
      <c r="C140" t="s">
        <v>191</v>
      </c>
      <c r="D140" s="7">
        <v>690</v>
      </c>
      <c r="E140" s="7">
        <v>776.40000000000009</v>
      </c>
      <c r="F140" s="7">
        <v>639.4</v>
      </c>
      <c r="G140" s="87">
        <v>693.99999999999989</v>
      </c>
      <c r="H140" s="7">
        <v>5053014</v>
      </c>
      <c r="I140" s="7">
        <v>58334</v>
      </c>
      <c r="J140" s="7">
        <v>1417123</v>
      </c>
      <c r="K140" s="7">
        <v>14083</v>
      </c>
      <c r="L140" s="7">
        <v>104609</v>
      </c>
      <c r="M140" s="7">
        <v>258297</v>
      </c>
      <c r="N140" s="7">
        <v>281342.12976601021</v>
      </c>
      <c r="O140" s="7">
        <v>160028</v>
      </c>
      <c r="P140" s="7">
        <v>114698.75</v>
      </c>
      <c r="Q140" s="7">
        <v>9022</v>
      </c>
      <c r="R140" s="7">
        <v>32750</v>
      </c>
      <c r="S140" s="7">
        <v>0</v>
      </c>
      <c r="T140" s="7">
        <v>0</v>
      </c>
      <c r="U140" s="7">
        <v>0</v>
      </c>
      <c r="V140" s="7">
        <v>0</v>
      </c>
      <c r="W140" s="7">
        <v>0</v>
      </c>
      <c r="X140" s="7">
        <v>0</v>
      </c>
      <c r="Y140" s="7">
        <v>0</v>
      </c>
      <c r="Z140" s="7">
        <v>65137.947121230005</v>
      </c>
      <c r="AA140" s="7">
        <v>502456</v>
      </c>
      <c r="AB140" s="7">
        <v>8052445.0045995554</v>
      </c>
      <c r="AC140" s="7">
        <v>0</v>
      </c>
      <c r="AD140" s="7">
        <v>115574</v>
      </c>
      <c r="AE140" s="7">
        <v>114698.75</v>
      </c>
      <c r="AF140" s="7">
        <v>32750</v>
      </c>
      <c r="AG140" s="7">
        <v>0</v>
      </c>
      <c r="AH140" s="7">
        <v>0</v>
      </c>
      <c r="AI140" s="7">
        <v>458404</v>
      </c>
      <c r="AJ140" s="7">
        <v>721426.75</v>
      </c>
      <c r="AL140">
        <f t="shared" si="2"/>
        <v>2999431.0045995554</v>
      </c>
    </row>
    <row r="141" spans="1:38" x14ac:dyDescent="0.25">
      <c r="A141" s="7">
        <v>482</v>
      </c>
      <c r="B141" s="7">
        <v>1</v>
      </c>
      <c r="C141" t="s">
        <v>192</v>
      </c>
      <c r="D141" s="7">
        <v>2440</v>
      </c>
      <c r="E141" s="7">
        <v>2670</v>
      </c>
      <c r="F141" s="7">
        <v>2274</v>
      </c>
      <c r="G141" s="87">
        <v>2490.4</v>
      </c>
      <c r="H141" s="7">
        <v>18132602</v>
      </c>
      <c r="I141" s="7">
        <v>24562</v>
      </c>
      <c r="J141" s="7">
        <v>2443703</v>
      </c>
      <c r="K141" s="7">
        <v>14301</v>
      </c>
      <c r="L141" s="7">
        <v>0</v>
      </c>
      <c r="M141" s="7">
        <v>0</v>
      </c>
      <c r="N141" s="7">
        <v>504272.42217592144</v>
      </c>
      <c r="O141" s="7">
        <v>592641</v>
      </c>
      <c r="P141" s="7">
        <v>386833.75</v>
      </c>
      <c r="Q141" s="7">
        <v>32375</v>
      </c>
      <c r="R141" s="7">
        <v>83902</v>
      </c>
      <c r="S141" s="7">
        <v>0</v>
      </c>
      <c r="T141" s="7">
        <v>0</v>
      </c>
      <c r="U141" s="7">
        <v>0</v>
      </c>
      <c r="V141" s="7">
        <v>-16018</v>
      </c>
      <c r="W141" s="7">
        <v>558124</v>
      </c>
      <c r="X141" s="7">
        <v>0</v>
      </c>
      <c r="Y141" s="7">
        <v>87269</v>
      </c>
      <c r="Z141" s="7">
        <v>177585.25990251001</v>
      </c>
      <c r="AA141" s="7">
        <v>1803050</v>
      </c>
      <c r="AB141" s="7">
        <v>24804724.94943399</v>
      </c>
      <c r="AC141" s="7">
        <v>0</v>
      </c>
      <c r="AD141" s="7">
        <v>224002</v>
      </c>
      <c r="AE141" s="7">
        <v>386833.75</v>
      </c>
      <c r="AF141" s="7">
        <v>83902</v>
      </c>
      <c r="AG141" s="7">
        <v>554292</v>
      </c>
      <c r="AH141" s="7">
        <v>0</v>
      </c>
      <c r="AI141" s="7">
        <v>1534008</v>
      </c>
      <c r="AJ141" s="7">
        <v>2783037.75</v>
      </c>
      <c r="AL141">
        <f t="shared" si="2"/>
        <v>6672122.9494339898</v>
      </c>
    </row>
    <row r="142" spans="1:38" x14ac:dyDescent="0.25">
      <c r="A142" s="7">
        <v>484</v>
      </c>
      <c r="B142" s="7">
        <v>1</v>
      </c>
      <c r="C142" t="s">
        <v>193</v>
      </c>
      <c r="D142" s="7">
        <v>922</v>
      </c>
      <c r="E142" s="7">
        <v>1015.6</v>
      </c>
      <c r="F142" s="7">
        <v>1235</v>
      </c>
      <c r="G142" s="87">
        <v>1363.2000000000003</v>
      </c>
      <c r="H142" s="7">
        <v>9925459</v>
      </c>
      <c r="I142" s="7">
        <v>17398</v>
      </c>
      <c r="J142" s="7">
        <v>685135</v>
      </c>
      <c r="K142" s="7">
        <v>14096</v>
      </c>
      <c r="L142" s="7">
        <v>0</v>
      </c>
      <c r="M142" s="7">
        <v>0</v>
      </c>
      <c r="N142" s="7">
        <v>315152</v>
      </c>
      <c r="O142" s="7">
        <v>302166</v>
      </c>
      <c r="P142" s="7">
        <v>228336.25</v>
      </c>
      <c r="Q142" s="7">
        <v>17722</v>
      </c>
      <c r="R142" s="7">
        <v>0</v>
      </c>
      <c r="S142" s="7">
        <v>0</v>
      </c>
      <c r="T142" s="7">
        <v>0</v>
      </c>
      <c r="U142" s="7">
        <v>0</v>
      </c>
      <c r="V142" s="7">
        <v>-146</v>
      </c>
      <c r="W142" s="7">
        <v>0</v>
      </c>
      <c r="X142" s="7">
        <v>0</v>
      </c>
      <c r="Y142" s="7">
        <v>32216</v>
      </c>
      <c r="Z142" s="7">
        <v>86769.400669139999</v>
      </c>
      <c r="AA142" s="7">
        <v>986957</v>
      </c>
      <c r="AB142" s="7">
        <v>12611260.650669141</v>
      </c>
      <c r="AC142" s="7">
        <v>0</v>
      </c>
      <c r="AD142" s="7">
        <v>73507</v>
      </c>
      <c r="AE142" s="7">
        <v>193405</v>
      </c>
      <c r="AF142" s="7">
        <v>0</v>
      </c>
      <c r="AG142" s="7">
        <v>0</v>
      </c>
      <c r="AH142" s="7">
        <v>0</v>
      </c>
      <c r="AI142" s="7">
        <v>690326</v>
      </c>
      <c r="AJ142" s="7">
        <v>957238</v>
      </c>
      <c r="AL142">
        <f t="shared" si="2"/>
        <v>2685801.6506691407</v>
      </c>
    </row>
    <row r="143" spans="1:38" x14ac:dyDescent="0.25">
      <c r="A143" s="7">
        <v>485</v>
      </c>
      <c r="B143" s="7">
        <v>1</v>
      </c>
      <c r="C143" t="s">
        <v>194</v>
      </c>
      <c r="D143" s="7">
        <v>896</v>
      </c>
      <c r="E143" s="7">
        <v>984.6</v>
      </c>
      <c r="F143" s="7">
        <v>967</v>
      </c>
      <c r="G143" s="87">
        <v>1060.4000000000001</v>
      </c>
      <c r="H143" s="7">
        <v>7720772</v>
      </c>
      <c r="I143" s="7">
        <v>0</v>
      </c>
      <c r="J143" s="7">
        <v>321218</v>
      </c>
      <c r="K143" s="7">
        <v>0</v>
      </c>
      <c r="L143" s="7">
        <v>0</v>
      </c>
      <c r="M143" s="7">
        <v>0</v>
      </c>
      <c r="N143" s="7">
        <v>180853</v>
      </c>
      <c r="O143" s="7">
        <v>230644</v>
      </c>
      <c r="P143" s="7">
        <v>176637.5</v>
      </c>
      <c r="Q143" s="7">
        <v>13785</v>
      </c>
      <c r="R143" s="7">
        <v>20741</v>
      </c>
      <c r="S143" s="7">
        <v>0</v>
      </c>
      <c r="T143" s="7">
        <v>0</v>
      </c>
      <c r="U143" s="7">
        <v>0</v>
      </c>
      <c r="V143" s="7">
        <v>0</v>
      </c>
      <c r="W143" s="7">
        <v>0</v>
      </c>
      <c r="X143" s="7">
        <v>0</v>
      </c>
      <c r="Y143" s="7">
        <v>816</v>
      </c>
      <c r="Z143" s="7">
        <v>54448.398142620004</v>
      </c>
      <c r="AA143" s="7">
        <v>767730</v>
      </c>
      <c r="AB143" s="7">
        <v>9487644.8981426209</v>
      </c>
      <c r="AC143" s="7">
        <v>0</v>
      </c>
      <c r="AD143" s="7">
        <v>59284</v>
      </c>
      <c r="AE143" s="7">
        <v>138090</v>
      </c>
      <c r="AF143" s="7">
        <v>16215</v>
      </c>
      <c r="AG143" s="7">
        <v>0</v>
      </c>
      <c r="AH143" s="7">
        <v>0</v>
      </c>
      <c r="AI143" s="7">
        <v>495622</v>
      </c>
      <c r="AJ143" s="7">
        <v>709211</v>
      </c>
      <c r="AL143">
        <f t="shared" si="2"/>
        <v>1766872.8981426209</v>
      </c>
    </row>
    <row r="144" spans="1:38" x14ac:dyDescent="0.25">
      <c r="A144" s="7">
        <v>486</v>
      </c>
      <c r="B144" s="7">
        <v>1</v>
      </c>
      <c r="C144" t="s">
        <v>195</v>
      </c>
      <c r="D144" s="7">
        <v>257</v>
      </c>
      <c r="E144" s="7">
        <v>284.39999999999998</v>
      </c>
      <c r="F144" s="7">
        <v>332</v>
      </c>
      <c r="G144" s="87">
        <v>363.60000000000008</v>
      </c>
      <c r="H144" s="7">
        <v>2647372</v>
      </c>
      <c r="I144" s="7">
        <v>0</v>
      </c>
      <c r="J144" s="7">
        <v>237252</v>
      </c>
      <c r="K144" s="7">
        <v>15596</v>
      </c>
      <c r="L144" s="7">
        <v>122882</v>
      </c>
      <c r="M144" s="7">
        <v>0</v>
      </c>
      <c r="N144" s="7">
        <v>102379</v>
      </c>
      <c r="O144" s="7">
        <v>82934</v>
      </c>
      <c r="P144" s="7">
        <v>53007.5</v>
      </c>
      <c r="Q144" s="7">
        <v>4727</v>
      </c>
      <c r="R144" s="7">
        <v>0</v>
      </c>
      <c r="S144" s="7">
        <v>0</v>
      </c>
      <c r="T144" s="7">
        <v>0</v>
      </c>
      <c r="U144" s="7">
        <v>0</v>
      </c>
      <c r="V144" s="7">
        <v>0</v>
      </c>
      <c r="W144" s="7">
        <v>167256</v>
      </c>
      <c r="X144" s="7">
        <v>0</v>
      </c>
      <c r="Y144" s="7">
        <v>0</v>
      </c>
      <c r="Z144" s="7">
        <v>20348.239984440002</v>
      </c>
      <c r="AA144" s="7">
        <v>263246</v>
      </c>
      <c r="AB144" s="7">
        <v>3716999.7399844402</v>
      </c>
      <c r="AC144" s="7">
        <v>0</v>
      </c>
      <c r="AD144" s="7">
        <v>36594</v>
      </c>
      <c r="AE144" s="7">
        <v>53007.5</v>
      </c>
      <c r="AF144" s="7">
        <v>0</v>
      </c>
      <c r="AG144" s="7">
        <v>167256</v>
      </c>
      <c r="AH144" s="7">
        <v>0</v>
      </c>
      <c r="AI144" s="7">
        <v>229677</v>
      </c>
      <c r="AJ144" s="7">
        <v>486534.5</v>
      </c>
      <c r="AL144">
        <f t="shared" si="2"/>
        <v>1069627.7399844402</v>
      </c>
    </row>
    <row r="145" spans="1:38" x14ac:dyDescent="0.25">
      <c r="A145" s="7">
        <v>487</v>
      </c>
      <c r="B145" s="7">
        <v>1</v>
      </c>
      <c r="C145" t="s">
        <v>196</v>
      </c>
      <c r="D145" s="7">
        <v>234</v>
      </c>
      <c r="E145" s="7">
        <v>255.2</v>
      </c>
      <c r="F145" s="7">
        <v>337</v>
      </c>
      <c r="G145" s="87">
        <v>369.40000000000003</v>
      </c>
      <c r="H145" s="7">
        <v>2689601</v>
      </c>
      <c r="I145" s="7">
        <v>0</v>
      </c>
      <c r="J145" s="7">
        <v>130899</v>
      </c>
      <c r="K145" s="7">
        <v>0</v>
      </c>
      <c r="L145" s="7">
        <v>123628</v>
      </c>
      <c r="M145" s="7">
        <v>0</v>
      </c>
      <c r="N145" s="7">
        <v>93412</v>
      </c>
      <c r="O145" s="7">
        <v>82082</v>
      </c>
      <c r="P145" s="7">
        <v>58006.25</v>
      </c>
      <c r="Q145" s="7">
        <v>4802</v>
      </c>
      <c r="R145" s="7">
        <v>5648</v>
      </c>
      <c r="S145" s="7">
        <v>0</v>
      </c>
      <c r="T145" s="7">
        <v>0</v>
      </c>
      <c r="U145" s="7">
        <v>0</v>
      </c>
      <c r="V145" s="7">
        <v>0</v>
      </c>
      <c r="W145" s="7">
        <v>76296</v>
      </c>
      <c r="X145" s="7">
        <v>0</v>
      </c>
      <c r="Y145" s="7">
        <v>0</v>
      </c>
      <c r="Z145" s="7">
        <v>25090.381528410002</v>
      </c>
      <c r="AA145" s="7">
        <v>267446</v>
      </c>
      <c r="AB145" s="7">
        <v>3556910.6315284101</v>
      </c>
      <c r="AC145" s="7">
        <v>0</v>
      </c>
      <c r="AD145" s="7">
        <v>27387</v>
      </c>
      <c r="AE145" s="7">
        <v>58006.25</v>
      </c>
      <c r="AF145" s="7">
        <v>5648</v>
      </c>
      <c r="AG145" s="7">
        <v>59282.65</v>
      </c>
      <c r="AH145" s="7">
        <v>0</v>
      </c>
      <c r="AI145" s="7">
        <v>237623</v>
      </c>
      <c r="AJ145" s="7">
        <v>387946.9</v>
      </c>
      <c r="AL145">
        <f t="shared" si="2"/>
        <v>867309.63152841013</v>
      </c>
    </row>
    <row r="146" spans="1:38" x14ac:dyDescent="0.25">
      <c r="A146" s="7">
        <v>492</v>
      </c>
      <c r="B146" s="7">
        <v>1</v>
      </c>
      <c r="C146" t="s">
        <v>197</v>
      </c>
      <c r="D146" s="7">
        <v>5115</v>
      </c>
      <c r="E146" s="7">
        <v>5624.26</v>
      </c>
      <c r="F146" s="7">
        <v>4943.46</v>
      </c>
      <c r="G146" s="87">
        <v>5389.86</v>
      </c>
      <c r="H146" s="7">
        <v>39243571</v>
      </c>
      <c r="I146" s="7">
        <v>419594</v>
      </c>
      <c r="J146" s="7">
        <v>9160981</v>
      </c>
      <c r="K146" s="7">
        <v>858600</v>
      </c>
      <c r="L146" s="7">
        <v>0</v>
      </c>
      <c r="M146" s="7">
        <v>0</v>
      </c>
      <c r="N146" s="7">
        <v>430089</v>
      </c>
      <c r="O146" s="7">
        <v>1265068</v>
      </c>
      <c r="P146" s="7">
        <v>772591.75</v>
      </c>
      <c r="Q146" s="7">
        <v>70068</v>
      </c>
      <c r="R146" s="7">
        <v>225027</v>
      </c>
      <c r="S146" s="7">
        <v>0</v>
      </c>
      <c r="T146" s="7">
        <v>0</v>
      </c>
      <c r="U146" s="7">
        <v>0</v>
      </c>
      <c r="V146" s="7">
        <v>-32036</v>
      </c>
      <c r="W146" s="7">
        <v>2533234</v>
      </c>
      <c r="X146" s="7">
        <v>0</v>
      </c>
      <c r="Y146" s="7">
        <v>105212</v>
      </c>
      <c r="Z146" s="7">
        <v>411083.35985037003</v>
      </c>
      <c r="AA146" s="7">
        <v>3902259</v>
      </c>
      <c r="AB146" s="7">
        <v>59365342.109850369</v>
      </c>
      <c r="AC146" s="7">
        <v>0</v>
      </c>
      <c r="AD146" s="7">
        <v>284240</v>
      </c>
      <c r="AE146" s="7">
        <v>571758</v>
      </c>
      <c r="AF146" s="7">
        <v>166532</v>
      </c>
      <c r="AG146" s="7">
        <v>1704282</v>
      </c>
      <c r="AH146" s="7">
        <v>0</v>
      </c>
      <c r="AI146" s="7">
        <v>2384747</v>
      </c>
      <c r="AJ146" s="7">
        <v>5111559</v>
      </c>
      <c r="AL146">
        <f t="shared" si="2"/>
        <v>20121771.109850369</v>
      </c>
    </row>
    <row r="147" spans="1:38" x14ac:dyDescent="0.25">
      <c r="A147" s="7">
        <v>495</v>
      </c>
      <c r="B147" s="7">
        <v>1</v>
      </c>
      <c r="C147" t="s">
        <v>198</v>
      </c>
      <c r="D147" s="7">
        <v>372</v>
      </c>
      <c r="E147" s="7">
        <v>401.99999999999994</v>
      </c>
      <c r="F147" s="7">
        <v>453</v>
      </c>
      <c r="G147" s="87">
        <v>493.6</v>
      </c>
      <c r="H147" s="7">
        <v>3593902</v>
      </c>
      <c r="I147" s="7">
        <v>0</v>
      </c>
      <c r="J147" s="7">
        <v>195907</v>
      </c>
      <c r="K147" s="7">
        <v>0</v>
      </c>
      <c r="L147" s="7">
        <v>130455</v>
      </c>
      <c r="M147" s="7">
        <v>0</v>
      </c>
      <c r="N147" s="7">
        <v>116054</v>
      </c>
      <c r="O147" s="7">
        <v>101045</v>
      </c>
      <c r="P147" s="7">
        <v>64533.75</v>
      </c>
      <c r="Q147" s="7">
        <v>6417</v>
      </c>
      <c r="R147" s="7">
        <v>0</v>
      </c>
      <c r="S147" s="7">
        <v>0</v>
      </c>
      <c r="T147" s="7">
        <v>0</v>
      </c>
      <c r="U147" s="7">
        <v>0</v>
      </c>
      <c r="V147" s="7">
        <v>0</v>
      </c>
      <c r="W147" s="7">
        <v>384361</v>
      </c>
      <c r="X147" s="7">
        <v>0</v>
      </c>
      <c r="Y147" s="7">
        <v>0</v>
      </c>
      <c r="Z147" s="7">
        <v>29656.16646267</v>
      </c>
      <c r="AA147" s="7">
        <v>357366</v>
      </c>
      <c r="AB147" s="7">
        <v>4979696.9164626701</v>
      </c>
      <c r="AC147" s="7">
        <v>0</v>
      </c>
      <c r="AD147" s="7">
        <v>53915</v>
      </c>
      <c r="AE147" s="7">
        <v>59615</v>
      </c>
      <c r="AF147" s="7">
        <v>0</v>
      </c>
      <c r="AG147" s="7">
        <v>330987</v>
      </c>
      <c r="AH147" s="7">
        <v>0</v>
      </c>
      <c r="AI147" s="7">
        <v>272613</v>
      </c>
      <c r="AJ147" s="7">
        <v>717130</v>
      </c>
      <c r="AL147">
        <f t="shared" si="2"/>
        <v>1385794.9164626701</v>
      </c>
    </row>
    <row r="148" spans="1:38" x14ac:dyDescent="0.25">
      <c r="A148" s="7">
        <v>497</v>
      </c>
      <c r="B148" s="7">
        <v>1</v>
      </c>
      <c r="C148" t="s">
        <v>199</v>
      </c>
      <c r="D148" s="7">
        <v>176</v>
      </c>
      <c r="E148" s="7">
        <v>202.99999999999997</v>
      </c>
      <c r="F148" s="7">
        <v>306.39999999999998</v>
      </c>
      <c r="G148" s="87">
        <v>335.19999999999993</v>
      </c>
      <c r="H148" s="7">
        <v>2440591</v>
      </c>
      <c r="I148" s="7">
        <v>0</v>
      </c>
      <c r="J148" s="7">
        <v>415312</v>
      </c>
      <c r="K148" s="7">
        <v>14147</v>
      </c>
      <c r="L148" s="7">
        <v>118679</v>
      </c>
      <c r="M148" s="7">
        <v>0</v>
      </c>
      <c r="N148" s="7">
        <v>93650</v>
      </c>
      <c r="O148" s="7">
        <v>72948</v>
      </c>
      <c r="P148" s="7">
        <v>39611.25</v>
      </c>
      <c r="Q148" s="7">
        <v>4358</v>
      </c>
      <c r="R148" s="7">
        <v>11098</v>
      </c>
      <c r="S148" s="7">
        <v>0</v>
      </c>
      <c r="T148" s="7">
        <v>0</v>
      </c>
      <c r="U148" s="7">
        <v>0</v>
      </c>
      <c r="V148" s="7">
        <v>0</v>
      </c>
      <c r="W148" s="7">
        <v>339169</v>
      </c>
      <c r="X148" s="7">
        <v>0</v>
      </c>
      <c r="Y148" s="7">
        <v>7748</v>
      </c>
      <c r="Z148" s="7">
        <v>20877.309813570002</v>
      </c>
      <c r="AA148" s="7">
        <v>242685</v>
      </c>
      <c r="AB148" s="7">
        <v>3820873.5598135702</v>
      </c>
      <c r="AC148" s="7">
        <v>0</v>
      </c>
      <c r="AD148" s="7">
        <v>30382</v>
      </c>
      <c r="AE148" s="7">
        <v>34919</v>
      </c>
      <c r="AF148" s="7">
        <v>9783</v>
      </c>
      <c r="AG148" s="7">
        <v>238841.26</v>
      </c>
      <c r="AH148" s="7">
        <v>0</v>
      </c>
      <c r="AI148" s="7">
        <v>176667</v>
      </c>
      <c r="AJ148" s="7">
        <v>490592.26</v>
      </c>
      <c r="AL148">
        <f t="shared" si="2"/>
        <v>1380282.5598135702</v>
      </c>
    </row>
    <row r="149" spans="1:38" x14ac:dyDescent="0.25">
      <c r="A149" s="7">
        <v>499</v>
      </c>
      <c r="B149" s="7">
        <v>1</v>
      </c>
      <c r="C149" t="s">
        <v>200</v>
      </c>
      <c r="D149" s="7">
        <v>305</v>
      </c>
      <c r="E149" s="7">
        <v>336</v>
      </c>
      <c r="F149" s="7">
        <v>258</v>
      </c>
      <c r="G149" s="87">
        <v>283.2</v>
      </c>
      <c r="H149" s="7">
        <v>2061979</v>
      </c>
      <c r="I149" s="7">
        <v>0</v>
      </c>
      <c r="J149" s="7">
        <v>105176</v>
      </c>
      <c r="K149" s="7">
        <v>14157</v>
      </c>
      <c r="L149" s="7">
        <v>108613</v>
      </c>
      <c r="M149" s="7">
        <v>123338</v>
      </c>
      <c r="N149" s="7">
        <v>84335</v>
      </c>
      <c r="O149" s="7">
        <v>66034</v>
      </c>
      <c r="P149" s="7">
        <v>14160</v>
      </c>
      <c r="Q149" s="7">
        <v>3682</v>
      </c>
      <c r="R149" s="7">
        <v>0</v>
      </c>
      <c r="S149" s="7">
        <v>0</v>
      </c>
      <c r="T149" s="7">
        <v>0</v>
      </c>
      <c r="U149" s="7">
        <v>0</v>
      </c>
      <c r="V149" s="7">
        <v>0</v>
      </c>
      <c r="W149" s="7">
        <v>651683</v>
      </c>
      <c r="X149" s="7">
        <v>0</v>
      </c>
      <c r="Y149" s="7">
        <v>34255</v>
      </c>
      <c r="Z149" s="7">
        <v>24856.538510009999</v>
      </c>
      <c r="AA149" s="7">
        <v>205037</v>
      </c>
      <c r="AB149" s="7">
        <v>3497305.5385100101</v>
      </c>
      <c r="AC149" s="7">
        <v>0</v>
      </c>
      <c r="AD149" s="7">
        <v>66034</v>
      </c>
      <c r="AE149" s="7">
        <v>13092</v>
      </c>
      <c r="AF149" s="7">
        <v>0</v>
      </c>
      <c r="AG149" s="7">
        <v>491866.58999999997</v>
      </c>
      <c r="AH149" s="7">
        <v>0</v>
      </c>
      <c r="AI149" s="7">
        <v>156548</v>
      </c>
      <c r="AJ149" s="7">
        <v>727540.59</v>
      </c>
      <c r="AL149">
        <f t="shared" si="2"/>
        <v>1435326.5385100101</v>
      </c>
    </row>
    <row r="150" spans="1:38" x14ac:dyDescent="0.25">
      <c r="A150" s="7">
        <v>500</v>
      </c>
      <c r="B150" s="7">
        <v>1</v>
      </c>
      <c r="C150" t="s">
        <v>201</v>
      </c>
      <c r="D150" s="7">
        <v>423</v>
      </c>
      <c r="E150" s="7">
        <v>472.2</v>
      </c>
      <c r="F150" s="7">
        <v>426</v>
      </c>
      <c r="G150" s="87">
        <v>476.59999999999997</v>
      </c>
      <c r="H150" s="7">
        <v>3470125</v>
      </c>
      <c r="I150" s="7">
        <v>0</v>
      </c>
      <c r="J150" s="7">
        <v>198461</v>
      </c>
      <c r="K150" s="7">
        <v>14203</v>
      </c>
      <c r="L150" s="7">
        <v>130553</v>
      </c>
      <c r="M150" s="7">
        <v>0</v>
      </c>
      <c r="N150" s="7">
        <v>189469.75084551016</v>
      </c>
      <c r="O150" s="7">
        <v>106505</v>
      </c>
      <c r="P150" s="7">
        <v>42068.75</v>
      </c>
      <c r="Q150" s="7">
        <v>6196</v>
      </c>
      <c r="R150" s="7">
        <v>3546</v>
      </c>
      <c r="S150" s="7">
        <v>0</v>
      </c>
      <c r="T150" s="7">
        <v>0</v>
      </c>
      <c r="U150" s="7">
        <v>0</v>
      </c>
      <c r="V150" s="7">
        <v>0</v>
      </c>
      <c r="W150" s="7">
        <v>796380</v>
      </c>
      <c r="X150" s="7">
        <v>0</v>
      </c>
      <c r="Y150" s="7">
        <v>26099</v>
      </c>
      <c r="Z150" s="7">
        <v>30534.052127580002</v>
      </c>
      <c r="AA150" s="7">
        <v>345058</v>
      </c>
      <c r="AB150" s="7">
        <v>5343035.1525672451</v>
      </c>
      <c r="AC150" s="7">
        <v>0</v>
      </c>
      <c r="AD150" s="7">
        <v>105370</v>
      </c>
      <c r="AE150" s="7">
        <v>42068.75</v>
      </c>
      <c r="AF150" s="7">
        <v>3546</v>
      </c>
      <c r="AG150" s="7">
        <v>718338.23</v>
      </c>
      <c r="AH150" s="7">
        <v>0</v>
      </c>
      <c r="AI150" s="7">
        <v>308738</v>
      </c>
      <c r="AJ150" s="7">
        <v>1178060.98</v>
      </c>
      <c r="AL150">
        <f t="shared" si="2"/>
        <v>1872910.1525672451</v>
      </c>
    </row>
    <row r="151" spans="1:38" x14ac:dyDescent="0.25">
      <c r="A151" s="7">
        <v>505</v>
      </c>
      <c r="B151" s="7">
        <v>1</v>
      </c>
      <c r="C151" t="s">
        <v>202</v>
      </c>
      <c r="D151" s="7">
        <v>385</v>
      </c>
      <c r="E151" s="7">
        <v>418.40000000000009</v>
      </c>
      <c r="F151" s="7">
        <v>361</v>
      </c>
      <c r="G151" s="87">
        <v>395.80000000000007</v>
      </c>
      <c r="H151" s="7">
        <v>2881820</v>
      </c>
      <c r="I151" s="7">
        <v>0</v>
      </c>
      <c r="J151" s="7">
        <v>389088</v>
      </c>
      <c r="K151" s="7">
        <v>40068</v>
      </c>
      <c r="L151" s="7">
        <v>126543</v>
      </c>
      <c r="M151" s="7">
        <v>87951</v>
      </c>
      <c r="N151" s="7">
        <v>157380.38521094719</v>
      </c>
      <c r="O151" s="7">
        <v>95675</v>
      </c>
      <c r="P151" s="7">
        <v>19790</v>
      </c>
      <c r="Q151" s="7">
        <v>5145</v>
      </c>
      <c r="R151" s="7">
        <v>0</v>
      </c>
      <c r="S151" s="7">
        <v>0</v>
      </c>
      <c r="T151" s="7">
        <v>0</v>
      </c>
      <c r="U151" s="7">
        <v>0</v>
      </c>
      <c r="V151" s="7">
        <v>0</v>
      </c>
      <c r="W151" s="7">
        <v>910340</v>
      </c>
      <c r="X151" s="7">
        <v>0</v>
      </c>
      <c r="Y151" s="7">
        <v>29769</v>
      </c>
      <c r="Z151" s="7">
        <v>29409.656947440002</v>
      </c>
      <c r="AA151" s="7">
        <v>286559</v>
      </c>
      <c r="AB151" s="7">
        <v>5052642.1772571327</v>
      </c>
      <c r="AC151" s="7">
        <v>0</v>
      </c>
      <c r="AD151" s="7">
        <v>95675</v>
      </c>
      <c r="AE151" s="7">
        <v>15153</v>
      </c>
      <c r="AF151" s="7">
        <v>0</v>
      </c>
      <c r="AG151" s="7">
        <v>844779.69</v>
      </c>
      <c r="AH151" s="7">
        <v>0</v>
      </c>
      <c r="AI151" s="7">
        <v>181189</v>
      </c>
      <c r="AJ151" s="7">
        <v>1136796.69</v>
      </c>
      <c r="AL151">
        <f t="shared" si="2"/>
        <v>2170822.1772571327</v>
      </c>
    </row>
    <row r="152" spans="1:38" x14ac:dyDescent="0.25">
      <c r="A152" s="7">
        <v>507</v>
      </c>
      <c r="B152" s="7">
        <v>1</v>
      </c>
      <c r="C152" t="s">
        <v>203</v>
      </c>
      <c r="D152" s="7">
        <v>336</v>
      </c>
      <c r="E152" s="7">
        <v>371.2</v>
      </c>
      <c r="F152" s="7">
        <v>350</v>
      </c>
      <c r="G152" s="87">
        <v>383.4</v>
      </c>
      <c r="H152" s="7">
        <v>2791535</v>
      </c>
      <c r="I152" s="7">
        <v>0</v>
      </c>
      <c r="J152" s="7">
        <v>93224</v>
      </c>
      <c r="K152" s="7">
        <v>0</v>
      </c>
      <c r="L152" s="7">
        <v>125272</v>
      </c>
      <c r="M152" s="7">
        <v>0</v>
      </c>
      <c r="N152" s="7">
        <v>117326</v>
      </c>
      <c r="O152" s="7">
        <v>84111</v>
      </c>
      <c r="P152" s="7">
        <v>41670</v>
      </c>
      <c r="Q152" s="7">
        <v>4984</v>
      </c>
      <c r="R152" s="7">
        <v>3554</v>
      </c>
      <c r="S152" s="7">
        <v>0</v>
      </c>
      <c r="T152" s="7">
        <v>0</v>
      </c>
      <c r="U152" s="7">
        <v>0</v>
      </c>
      <c r="V152" s="7">
        <v>0</v>
      </c>
      <c r="W152" s="7">
        <v>474109</v>
      </c>
      <c r="X152" s="7">
        <v>0</v>
      </c>
      <c r="Y152" s="7">
        <v>0</v>
      </c>
      <c r="Z152" s="7">
        <v>24389.82681912</v>
      </c>
      <c r="AA152" s="7">
        <v>277582</v>
      </c>
      <c r="AB152" s="7">
        <v>4037756.82681912</v>
      </c>
      <c r="AC152" s="7">
        <v>0</v>
      </c>
      <c r="AD152" s="7">
        <v>71079</v>
      </c>
      <c r="AE152" s="7">
        <v>41670</v>
      </c>
      <c r="AF152" s="7">
        <v>3554</v>
      </c>
      <c r="AG152" s="7">
        <v>342617.44</v>
      </c>
      <c r="AH152" s="7">
        <v>0</v>
      </c>
      <c r="AI152" s="7">
        <v>255483</v>
      </c>
      <c r="AJ152" s="7">
        <v>714403.44</v>
      </c>
      <c r="AL152">
        <f t="shared" si="2"/>
        <v>1246221.82681912</v>
      </c>
    </row>
    <row r="153" spans="1:38" x14ac:dyDescent="0.25">
      <c r="A153" s="7">
        <v>508</v>
      </c>
      <c r="B153" s="7">
        <v>1</v>
      </c>
      <c r="C153" t="s">
        <v>204</v>
      </c>
      <c r="D153" s="7">
        <v>2013</v>
      </c>
      <c r="E153" s="7">
        <v>2210</v>
      </c>
      <c r="F153" s="7">
        <v>2010</v>
      </c>
      <c r="G153" s="87">
        <v>2208.4</v>
      </c>
      <c r="H153" s="7">
        <v>16079360</v>
      </c>
      <c r="I153" s="7">
        <v>194446</v>
      </c>
      <c r="J153" s="7">
        <v>1629378</v>
      </c>
      <c r="K153" s="7">
        <v>124703</v>
      </c>
      <c r="L153" s="7">
        <v>0</v>
      </c>
      <c r="M153" s="7">
        <v>0</v>
      </c>
      <c r="N153" s="7">
        <v>270391</v>
      </c>
      <c r="O153" s="7">
        <v>491915</v>
      </c>
      <c r="P153" s="7">
        <v>324535</v>
      </c>
      <c r="Q153" s="7">
        <v>28709</v>
      </c>
      <c r="R153" s="7">
        <v>55674</v>
      </c>
      <c r="S153" s="7">
        <v>0</v>
      </c>
      <c r="T153" s="7">
        <v>0</v>
      </c>
      <c r="U153" s="7">
        <v>0</v>
      </c>
      <c r="V153" s="7">
        <v>-7281</v>
      </c>
      <c r="W153" s="7">
        <v>905444</v>
      </c>
      <c r="X153" s="7">
        <v>0</v>
      </c>
      <c r="Y153" s="7">
        <v>91347</v>
      </c>
      <c r="Z153" s="7">
        <v>171075.6548778</v>
      </c>
      <c r="AA153" s="7">
        <v>1598882</v>
      </c>
      <c r="AB153" s="7">
        <v>21958578.6548778</v>
      </c>
      <c r="AC153" s="7">
        <v>0</v>
      </c>
      <c r="AD153" s="7">
        <v>186580</v>
      </c>
      <c r="AE153" s="7">
        <v>324535</v>
      </c>
      <c r="AF153" s="7">
        <v>55674</v>
      </c>
      <c r="AG153" s="7">
        <v>872526.13</v>
      </c>
      <c r="AH153" s="7">
        <v>0</v>
      </c>
      <c r="AI153" s="7">
        <v>1365829</v>
      </c>
      <c r="AJ153" s="7">
        <v>2805144.13</v>
      </c>
      <c r="AL153">
        <f t="shared" si="2"/>
        <v>5879218.6548778005</v>
      </c>
    </row>
    <row r="154" spans="1:38" x14ac:dyDescent="0.25">
      <c r="A154" s="7">
        <v>511</v>
      </c>
      <c r="B154" s="7">
        <v>1</v>
      </c>
      <c r="C154" t="s">
        <v>205</v>
      </c>
      <c r="D154" s="7">
        <v>354</v>
      </c>
      <c r="E154" s="7">
        <v>385</v>
      </c>
      <c r="F154" s="7">
        <v>559</v>
      </c>
      <c r="G154" s="87">
        <v>612</v>
      </c>
      <c r="H154" s="7">
        <v>4455972</v>
      </c>
      <c r="I154" s="7">
        <v>0</v>
      </c>
      <c r="J154" s="7">
        <v>347333</v>
      </c>
      <c r="K154" s="7">
        <v>20068</v>
      </c>
      <c r="L154" s="7">
        <v>120686</v>
      </c>
      <c r="M154" s="7">
        <v>0</v>
      </c>
      <c r="N154" s="7">
        <v>208077</v>
      </c>
      <c r="O154" s="7">
        <v>139705</v>
      </c>
      <c r="P154" s="7">
        <v>72855</v>
      </c>
      <c r="Q154" s="7">
        <v>7956</v>
      </c>
      <c r="R154" s="7">
        <v>0</v>
      </c>
      <c r="S154" s="7">
        <v>0</v>
      </c>
      <c r="T154" s="7">
        <v>0</v>
      </c>
      <c r="U154" s="7">
        <v>0</v>
      </c>
      <c r="V154" s="7">
        <v>0</v>
      </c>
      <c r="W154" s="7">
        <v>628175</v>
      </c>
      <c r="X154" s="7">
        <v>0</v>
      </c>
      <c r="Y154" s="7">
        <v>16312</v>
      </c>
      <c r="Z154" s="7">
        <v>36869.249234399998</v>
      </c>
      <c r="AA154" s="7">
        <v>443088</v>
      </c>
      <c r="AB154" s="7">
        <v>6497096.2492343998</v>
      </c>
      <c r="AC154" s="7">
        <v>0</v>
      </c>
      <c r="AD154" s="7">
        <v>106399</v>
      </c>
      <c r="AE154" s="7">
        <v>72855</v>
      </c>
      <c r="AF154" s="7">
        <v>0</v>
      </c>
      <c r="AG154" s="7">
        <v>615311</v>
      </c>
      <c r="AH154" s="7">
        <v>0</v>
      </c>
      <c r="AI154" s="7">
        <v>372379</v>
      </c>
      <c r="AJ154" s="7">
        <v>1166944</v>
      </c>
      <c r="AL154">
        <f t="shared" si="2"/>
        <v>2041124.2492343998</v>
      </c>
    </row>
    <row r="155" spans="1:38" x14ac:dyDescent="0.25">
      <c r="A155" s="7">
        <v>514</v>
      </c>
      <c r="B155" s="7">
        <v>1</v>
      </c>
      <c r="C155" t="s">
        <v>206</v>
      </c>
      <c r="D155" s="7">
        <v>132</v>
      </c>
      <c r="E155" s="7">
        <v>143.60000000000002</v>
      </c>
      <c r="F155" s="7">
        <v>136</v>
      </c>
      <c r="G155" s="87">
        <v>148.6</v>
      </c>
      <c r="H155" s="7">
        <v>1081957</v>
      </c>
      <c r="I155" s="7">
        <v>0</v>
      </c>
      <c r="J155" s="7">
        <v>114454</v>
      </c>
      <c r="K155" s="7">
        <v>14145</v>
      </c>
      <c r="L155" s="7">
        <v>68325</v>
      </c>
      <c r="M155" s="7">
        <v>0</v>
      </c>
      <c r="N155" s="7">
        <v>75245.549370290217</v>
      </c>
      <c r="O155" s="7">
        <v>35925</v>
      </c>
      <c r="P155" s="7">
        <v>7430</v>
      </c>
      <c r="Q155" s="7">
        <v>1932</v>
      </c>
      <c r="R155" s="7">
        <v>0</v>
      </c>
      <c r="S155" s="7">
        <v>0</v>
      </c>
      <c r="T155" s="7">
        <v>0</v>
      </c>
      <c r="U155" s="7">
        <v>0</v>
      </c>
      <c r="V155" s="7">
        <v>0</v>
      </c>
      <c r="W155" s="7">
        <v>314782</v>
      </c>
      <c r="X155" s="7">
        <v>0</v>
      </c>
      <c r="Y155" s="7">
        <v>0</v>
      </c>
      <c r="Z155" s="7">
        <v>11830.50803922</v>
      </c>
      <c r="AA155" s="7">
        <v>107586</v>
      </c>
      <c r="AB155" s="7">
        <v>1824477.3937117709</v>
      </c>
      <c r="AC155" s="7">
        <v>0</v>
      </c>
      <c r="AD155" s="7">
        <v>35925</v>
      </c>
      <c r="AE155" s="7">
        <v>5340</v>
      </c>
      <c r="AF155" s="7">
        <v>0</v>
      </c>
      <c r="AG155" s="7">
        <v>222837.12</v>
      </c>
      <c r="AH155" s="7">
        <v>0</v>
      </c>
      <c r="AI155" s="7">
        <v>63849</v>
      </c>
      <c r="AJ155" s="7">
        <v>327951.12</v>
      </c>
      <c r="AL155">
        <f t="shared" si="2"/>
        <v>742520.39371177088</v>
      </c>
    </row>
    <row r="156" spans="1:38" x14ac:dyDescent="0.25">
      <c r="A156" s="7">
        <v>518</v>
      </c>
      <c r="B156" s="7">
        <v>1</v>
      </c>
      <c r="C156" t="s">
        <v>207</v>
      </c>
      <c r="D156" s="7">
        <v>3711</v>
      </c>
      <c r="E156" s="7">
        <v>4053.6000000000004</v>
      </c>
      <c r="F156" s="7">
        <v>3903</v>
      </c>
      <c r="G156" s="87">
        <v>4236.8</v>
      </c>
      <c r="H156" s="7">
        <v>30848141</v>
      </c>
      <c r="I156" s="7">
        <v>406290</v>
      </c>
      <c r="J156" s="7">
        <v>8568411</v>
      </c>
      <c r="K156" s="7">
        <v>903438</v>
      </c>
      <c r="L156" s="7">
        <v>0</v>
      </c>
      <c r="M156" s="7">
        <v>0</v>
      </c>
      <c r="N156" s="7">
        <v>568658</v>
      </c>
      <c r="O156" s="7">
        <v>946740</v>
      </c>
      <c r="P156" s="7">
        <v>609660</v>
      </c>
      <c r="Q156" s="7">
        <v>55078</v>
      </c>
      <c r="R156" s="7">
        <v>0</v>
      </c>
      <c r="S156" s="7">
        <v>0</v>
      </c>
      <c r="T156" s="7">
        <v>0</v>
      </c>
      <c r="U156" s="7">
        <v>0</v>
      </c>
      <c r="V156" s="7">
        <v>-7281</v>
      </c>
      <c r="W156" s="7">
        <v>2118400</v>
      </c>
      <c r="X156" s="7">
        <v>0</v>
      </c>
      <c r="Y156" s="7">
        <v>0</v>
      </c>
      <c r="Z156" s="7">
        <v>236657.90373399001</v>
      </c>
      <c r="AA156" s="7">
        <v>3067443</v>
      </c>
      <c r="AB156" s="7">
        <v>48321635.903733991</v>
      </c>
      <c r="AC156" s="7">
        <v>0</v>
      </c>
      <c r="AD156" s="7">
        <v>270027</v>
      </c>
      <c r="AE156" s="7">
        <v>377552</v>
      </c>
      <c r="AF156" s="7">
        <v>0</v>
      </c>
      <c r="AG156" s="7">
        <v>1255077</v>
      </c>
      <c r="AH156" s="7">
        <v>0</v>
      </c>
      <c r="AI156" s="7">
        <v>1568660</v>
      </c>
      <c r="AJ156" s="7">
        <v>3471316</v>
      </c>
      <c r="AL156">
        <f t="shared" si="2"/>
        <v>17473494.903733991</v>
      </c>
    </row>
    <row r="157" spans="1:38" x14ac:dyDescent="0.25">
      <c r="A157" s="7">
        <v>531</v>
      </c>
      <c r="B157" s="7">
        <v>1</v>
      </c>
      <c r="C157" t="s">
        <v>208</v>
      </c>
      <c r="D157" s="7">
        <v>1820</v>
      </c>
      <c r="E157" s="7">
        <v>1988.6</v>
      </c>
      <c r="F157" s="7">
        <v>2320</v>
      </c>
      <c r="G157" s="87">
        <v>2536.6000000000004</v>
      </c>
      <c r="H157" s="7">
        <v>18468985</v>
      </c>
      <c r="I157" s="7">
        <v>37866</v>
      </c>
      <c r="J157" s="7">
        <v>204905</v>
      </c>
      <c r="K157" s="7">
        <v>14195</v>
      </c>
      <c r="L157" s="7">
        <v>0</v>
      </c>
      <c r="M157" s="7">
        <v>0</v>
      </c>
      <c r="N157" s="7">
        <v>250825</v>
      </c>
      <c r="O157" s="7">
        <v>549072</v>
      </c>
      <c r="P157" s="7">
        <v>424725</v>
      </c>
      <c r="Q157" s="7">
        <v>32976</v>
      </c>
      <c r="R157" s="7">
        <v>3298</v>
      </c>
      <c r="S157" s="7">
        <v>0</v>
      </c>
      <c r="T157" s="7">
        <v>0</v>
      </c>
      <c r="U157" s="7">
        <v>0</v>
      </c>
      <c r="V157" s="7">
        <v>0</v>
      </c>
      <c r="W157" s="7">
        <v>0</v>
      </c>
      <c r="X157" s="7">
        <v>0</v>
      </c>
      <c r="Y157" s="7">
        <v>66064</v>
      </c>
      <c r="Z157" s="7">
        <v>165124.24942867999</v>
      </c>
      <c r="AA157" s="7">
        <v>1836498</v>
      </c>
      <c r="AB157" s="7">
        <v>22054533.249428678</v>
      </c>
      <c r="AC157" s="7">
        <v>0</v>
      </c>
      <c r="AD157" s="7">
        <v>161408</v>
      </c>
      <c r="AE157" s="7">
        <v>424725</v>
      </c>
      <c r="AF157" s="7">
        <v>3298</v>
      </c>
      <c r="AG157" s="7">
        <v>0</v>
      </c>
      <c r="AH157" s="7">
        <v>0</v>
      </c>
      <c r="AI157" s="7">
        <v>1622920</v>
      </c>
      <c r="AJ157" s="7">
        <v>2212351</v>
      </c>
      <c r="AL157">
        <f t="shared" si="2"/>
        <v>3585548.2494286783</v>
      </c>
    </row>
    <row r="158" spans="1:38" x14ac:dyDescent="0.25">
      <c r="A158" s="7">
        <v>533</v>
      </c>
      <c r="B158" s="7">
        <v>1</v>
      </c>
      <c r="C158" t="s">
        <v>209</v>
      </c>
      <c r="D158" s="7">
        <v>846</v>
      </c>
      <c r="E158" s="7">
        <v>930.4</v>
      </c>
      <c r="F158" s="7">
        <v>1132</v>
      </c>
      <c r="G158" s="87">
        <v>1236.4000000000001</v>
      </c>
      <c r="H158" s="7">
        <v>9002228</v>
      </c>
      <c r="I158" s="7">
        <v>544449</v>
      </c>
      <c r="J158" s="7">
        <v>191220</v>
      </c>
      <c r="K158" s="7">
        <v>14205</v>
      </c>
      <c r="L158" s="7">
        <v>0</v>
      </c>
      <c r="M158" s="7">
        <v>0</v>
      </c>
      <c r="N158" s="7">
        <v>205279</v>
      </c>
      <c r="O158" s="7">
        <v>274949</v>
      </c>
      <c r="P158" s="7">
        <v>206378.75</v>
      </c>
      <c r="Q158" s="7">
        <v>16073</v>
      </c>
      <c r="R158" s="7">
        <v>15208</v>
      </c>
      <c r="S158" s="7">
        <v>0</v>
      </c>
      <c r="T158" s="7">
        <v>0</v>
      </c>
      <c r="U158" s="7">
        <v>0</v>
      </c>
      <c r="V158" s="7">
        <v>0</v>
      </c>
      <c r="W158" s="7">
        <v>0</v>
      </c>
      <c r="X158" s="7">
        <v>0</v>
      </c>
      <c r="Y158" s="7">
        <v>0</v>
      </c>
      <c r="Z158" s="7">
        <v>89808.339144500002</v>
      </c>
      <c r="AA158" s="7">
        <v>895154</v>
      </c>
      <c r="AB158" s="7">
        <v>11454952.0891445</v>
      </c>
      <c r="AC158" s="7">
        <v>0</v>
      </c>
      <c r="AD158" s="7">
        <v>80156</v>
      </c>
      <c r="AE158" s="7">
        <v>200863</v>
      </c>
      <c r="AF158" s="7">
        <v>14802</v>
      </c>
      <c r="AG158" s="7">
        <v>0</v>
      </c>
      <c r="AH158" s="7">
        <v>0</v>
      </c>
      <c r="AI158" s="7">
        <v>719444</v>
      </c>
      <c r="AJ158" s="7">
        <v>1015265</v>
      </c>
      <c r="AL158">
        <f t="shared" si="2"/>
        <v>2452724.0891445</v>
      </c>
    </row>
    <row r="159" spans="1:38" x14ac:dyDescent="0.25">
      <c r="A159" s="7">
        <v>534</v>
      </c>
      <c r="B159" s="7">
        <v>1</v>
      </c>
      <c r="C159" t="s">
        <v>210</v>
      </c>
      <c r="D159" s="7">
        <v>1666</v>
      </c>
      <c r="E159" s="7">
        <v>1827</v>
      </c>
      <c r="F159" s="7">
        <v>2050</v>
      </c>
      <c r="G159" s="87">
        <v>2248.6000000000004</v>
      </c>
      <c r="H159" s="7">
        <v>16372057</v>
      </c>
      <c r="I159" s="7">
        <v>0</v>
      </c>
      <c r="J159" s="7">
        <v>504798</v>
      </c>
      <c r="K159" s="7">
        <v>14188</v>
      </c>
      <c r="L159" s="7">
        <v>0</v>
      </c>
      <c r="M159" s="7">
        <v>0</v>
      </c>
      <c r="N159" s="7">
        <v>320613</v>
      </c>
      <c r="O159" s="7">
        <v>507516</v>
      </c>
      <c r="P159" s="7">
        <v>350153.75</v>
      </c>
      <c r="Q159" s="7">
        <v>29232</v>
      </c>
      <c r="R159" s="7">
        <v>6993</v>
      </c>
      <c r="S159" s="7">
        <v>0</v>
      </c>
      <c r="T159" s="7">
        <v>0</v>
      </c>
      <c r="U159" s="7">
        <v>0</v>
      </c>
      <c r="V159" s="7">
        <v>0</v>
      </c>
      <c r="W159" s="7">
        <v>554078</v>
      </c>
      <c r="X159" s="7">
        <v>0</v>
      </c>
      <c r="Y159" s="7">
        <v>0</v>
      </c>
      <c r="Z159" s="7">
        <v>138766.34450219999</v>
      </c>
      <c r="AA159" s="7">
        <v>1627986</v>
      </c>
      <c r="AB159" s="7">
        <v>20426381.094502199</v>
      </c>
      <c r="AC159" s="7">
        <v>0</v>
      </c>
      <c r="AD159" s="7">
        <v>174225</v>
      </c>
      <c r="AE159" s="7">
        <v>350153.75</v>
      </c>
      <c r="AF159" s="7">
        <v>6993</v>
      </c>
      <c r="AG159" s="7">
        <v>554078</v>
      </c>
      <c r="AH159" s="7">
        <v>0</v>
      </c>
      <c r="AI159" s="7">
        <v>1389083</v>
      </c>
      <c r="AJ159" s="7">
        <v>2474532.75</v>
      </c>
      <c r="AL159">
        <f t="shared" si="2"/>
        <v>4054324.0945021994</v>
      </c>
    </row>
    <row r="160" spans="1:38" x14ac:dyDescent="0.25">
      <c r="A160" s="7">
        <v>535</v>
      </c>
      <c r="B160" s="7">
        <v>1</v>
      </c>
      <c r="C160" t="s">
        <v>211</v>
      </c>
      <c r="D160" s="7">
        <v>18643</v>
      </c>
      <c r="E160" s="7">
        <v>20446.600000000002</v>
      </c>
      <c r="F160" s="7">
        <v>16635</v>
      </c>
      <c r="G160" s="87">
        <v>18247</v>
      </c>
      <c r="H160" s="7">
        <v>132856407</v>
      </c>
      <c r="I160" s="7">
        <v>679538</v>
      </c>
      <c r="J160" s="7">
        <v>14463386</v>
      </c>
      <c r="K160" s="7">
        <v>1393126</v>
      </c>
      <c r="L160" s="7">
        <v>0</v>
      </c>
      <c r="M160" s="7">
        <v>0</v>
      </c>
      <c r="N160" s="7">
        <v>977719.97367690585</v>
      </c>
      <c r="O160" s="7">
        <v>4233131</v>
      </c>
      <c r="P160" s="7">
        <v>2232306.25</v>
      </c>
      <c r="Q160" s="7">
        <v>237211</v>
      </c>
      <c r="R160" s="7">
        <v>473145</v>
      </c>
      <c r="S160" s="7">
        <v>0</v>
      </c>
      <c r="T160" s="7">
        <v>0</v>
      </c>
      <c r="U160" s="7">
        <v>0</v>
      </c>
      <c r="V160" s="7">
        <v>-8737</v>
      </c>
      <c r="W160" s="7">
        <v>16983213</v>
      </c>
      <c r="X160" s="7">
        <v>0</v>
      </c>
      <c r="Y160" s="7">
        <v>592941</v>
      </c>
      <c r="Z160" s="7">
        <v>1509419.65862742</v>
      </c>
      <c r="AA160" s="7">
        <v>13210828</v>
      </c>
      <c r="AB160" s="7">
        <v>189671035.8549394</v>
      </c>
      <c r="AC160" s="7">
        <v>0</v>
      </c>
      <c r="AD160" s="7">
        <v>2645951</v>
      </c>
      <c r="AE160" s="7">
        <v>2232306.25</v>
      </c>
      <c r="AF160" s="7">
        <v>473145</v>
      </c>
      <c r="AG160" s="7">
        <v>16961426.300000001</v>
      </c>
      <c r="AH160" s="7">
        <v>0</v>
      </c>
      <c r="AI160" s="7">
        <v>13210828</v>
      </c>
      <c r="AJ160" s="7">
        <v>35523656.549999997</v>
      </c>
      <c r="AL160">
        <f t="shared" si="2"/>
        <v>56814628.854939401</v>
      </c>
    </row>
    <row r="161" spans="1:38" x14ac:dyDescent="0.25">
      <c r="A161" s="7">
        <v>542</v>
      </c>
      <c r="B161" s="7">
        <v>1</v>
      </c>
      <c r="C161" t="s">
        <v>212</v>
      </c>
      <c r="D161" s="7">
        <v>404</v>
      </c>
      <c r="E161" s="7">
        <v>443</v>
      </c>
      <c r="F161" s="7">
        <v>385</v>
      </c>
      <c r="G161" s="87">
        <v>422.6</v>
      </c>
      <c r="H161" s="7">
        <v>3076951</v>
      </c>
      <c r="I161" s="7">
        <v>0</v>
      </c>
      <c r="J161" s="7">
        <v>235924</v>
      </c>
      <c r="K161" s="7">
        <v>14103</v>
      </c>
      <c r="L161" s="7">
        <v>128693</v>
      </c>
      <c r="M161" s="7">
        <v>0</v>
      </c>
      <c r="N161" s="7">
        <v>191645.83732511997</v>
      </c>
      <c r="O161" s="7">
        <v>94802</v>
      </c>
      <c r="P161" s="7">
        <v>62288.75</v>
      </c>
      <c r="Q161" s="7">
        <v>5494</v>
      </c>
      <c r="R161" s="7">
        <v>10941</v>
      </c>
      <c r="S161" s="7">
        <v>0</v>
      </c>
      <c r="T161" s="7">
        <v>0</v>
      </c>
      <c r="U161" s="7">
        <v>0</v>
      </c>
      <c r="V161" s="7">
        <v>0</v>
      </c>
      <c r="W161" s="7">
        <v>169040</v>
      </c>
      <c r="X161" s="7">
        <v>0</v>
      </c>
      <c r="Y161" s="7">
        <v>43227</v>
      </c>
      <c r="Z161" s="7">
        <v>32945.159508120007</v>
      </c>
      <c r="AA161" s="7">
        <v>305962</v>
      </c>
      <c r="AB161" s="7">
        <v>4347514.2649171818</v>
      </c>
      <c r="AC161" s="7">
        <v>0</v>
      </c>
      <c r="AD161" s="7">
        <v>94802</v>
      </c>
      <c r="AE161" s="7">
        <v>62288.75</v>
      </c>
      <c r="AF161" s="7">
        <v>10941</v>
      </c>
      <c r="AG161" s="7">
        <v>169040</v>
      </c>
      <c r="AH161" s="7">
        <v>0</v>
      </c>
      <c r="AI161" s="7">
        <v>305962</v>
      </c>
      <c r="AJ161" s="7">
        <v>643033.75</v>
      </c>
      <c r="AL161">
        <f t="shared" si="2"/>
        <v>1270563.2649171818</v>
      </c>
    </row>
    <row r="162" spans="1:38" x14ac:dyDescent="0.25">
      <c r="A162" s="7">
        <v>544</v>
      </c>
      <c r="B162" s="7">
        <v>1</v>
      </c>
      <c r="C162" t="s">
        <v>213</v>
      </c>
      <c r="D162" s="7">
        <v>2610</v>
      </c>
      <c r="E162" s="7">
        <v>2837.5</v>
      </c>
      <c r="F162" s="7">
        <v>2868</v>
      </c>
      <c r="G162" s="87">
        <v>3176</v>
      </c>
      <c r="H162" s="7">
        <v>23124456</v>
      </c>
      <c r="I162" s="7">
        <v>122808</v>
      </c>
      <c r="J162" s="7">
        <v>2497261</v>
      </c>
      <c r="K162" s="7">
        <v>21811</v>
      </c>
      <c r="L162" s="7">
        <v>0</v>
      </c>
      <c r="M162" s="7">
        <v>0</v>
      </c>
      <c r="N162" s="7">
        <v>552264</v>
      </c>
      <c r="O162" s="7">
        <v>729471</v>
      </c>
      <c r="P162" s="7">
        <v>529425</v>
      </c>
      <c r="Q162" s="7">
        <v>41288</v>
      </c>
      <c r="R162" s="7">
        <v>54119</v>
      </c>
      <c r="S162" s="7">
        <v>0</v>
      </c>
      <c r="T162" s="7">
        <v>0</v>
      </c>
      <c r="U162" s="7">
        <v>0</v>
      </c>
      <c r="V162" s="7">
        <v>-8737</v>
      </c>
      <c r="W162" s="7">
        <v>0</v>
      </c>
      <c r="X162" s="7">
        <v>0</v>
      </c>
      <c r="Y162" s="7">
        <v>0</v>
      </c>
      <c r="Z162" s="7">
        <v>171992.51437911001</v>
      </c>
      <c r="AA162" s="7">
        <v>2299424</v>
      </c>
      <c r="AB162" s="7">
        <v>30135582.51437911</v>
      </c>
      <c r="AC162" s="7">
        <v>0</v>
      </c>
      <c r="AD162" s="7">
        <v>320051</v>
      </c>
      <c r="AE162" s="7">
        <v>529425</v>
      </c>
      <c r="AF162" s="7">
        <v>54119</v>
      </c>
      <c r="AG162" s="7">
        <v>0</v>
      </c>
      <c r="AH162" s="7">
        <v>0</v>
      </c>
      <c r="AI162" s="7">
        <v>2089034</v>
      </c>
      <c r="AJ162" s="7">
        <v>2992629</v>
      </c>
      <c r="AL162">
        <f t="shared" si="2"/>
        <v>7011126.5143791102</v>
      </c>
    </row>
    <row r="163" spans="1:38" x14ac:dyDescent="0.25">
      <c r="A163" s="7">
        <v>545</v>
      </c>
      <c r="B163" s="7">
        <v>1</v>
      </c>
      <c r="C163" t="s">
        <v>214</v>
      </c>
      <c r="D163" s="7">
        <v>369</v>
      </c>
      <c r="E163" s="7">
        <v>404.8</v>
      </c>
      <c r="F163" s="7">
        <v>338</v>
      </c>
      <c r="G163" s="87">
        <v>369.20000000000005</v>
      </c>
      <c r="H163" s="7">
        <v>2688145</v>
      </c>
      <c r="I163" s="7">
        <v>67544</v>
      </c>
      <c r="J163" s="7">
        <v>332289</v>
      </c>
      <c r="K163" s="7">
        <v>14106</v>
      </c>
      <c r="L163" s="7">
        <v>123603</v>
      </c>
      <c r="M163" s="7">
        <v>170493</v>
      </c>
      <c r="N163" s="7">
        <v>120659</v>
      </c>
      <c r="O163" s="7">
        <v>83998</v>
      </c>
      <c r="P163" s="7">
        <v>52522.5</v>
      </c>
      <c r="Q163" s="7">
        <v>4800</v>
      </c>
      <c r="R163" s="7">
        <v>0</v>
      </c>
      <c r="S163" s="7">
        <v>0</v>
      </c>
      <c r="T163" s="7">
        <v>0</v>
      </c>
      <c r="U163" s="7">
        <v>0</v>
      </c>
      <c r="V163" s="7">
        <v>0</v>
      </c>
      <c r="W163" s="7">
        <v>197393</v>
      </c>
      <c r="X163" s="7">
        <v>0</v>
      </c>
      <c r="Y163" s="7">
        <v>0</v>
      </c>
      <c r="Z163" s="7">
        <v>27340.146234600001</v>
      </c>
      <c r="AA163" s="7">
        <v>267301</v>
      </c>
      <c r="AB163" s="7">
        <v>4150193.6462345999</v>
      </c>
      <c r="AC163" s="7">
        <v>0</v>
      </c>
      <c r="AD163" s="7">
        <v>71662</v>
      </c>
      <c r="AE163" s="7">
        <v>52522.5</v>
      </c>
      <c r="AF163" s="7">
        <v>0</v>
      </c>
      <c r="AG163" s="7">
        <v>197393</v>
      </c>
      <c r="AH163" s="7">
        <v>0</v>
      </c>
      <c r="AI163" s="7">
        <v>256899</v>
      </c>
      <c r="AJ163" s="7">
        <v>578476.5</v>
      </c>
      <c r="AL163">
        <f t="shared" si="2"/>
        <v>1462048.6462345999</v>
      </c>
    </row>
    <row r="164" spans="1:38" x14ac:dyDescent="0.25">
      <c r="A164" s="7">
        <v>547</v>
      </c>
      <c r="B164" s="7">
        <v>1</v>
      </c>
      <c r="C164" t="s">
        <v>614</v>
      </c>
      <c r="D164" s="7">
        <v>421</v>
      </c>
      <c r="E164" s="7">
        <v>461.59999999999997</v>
      </c>
      <c r="F164" s="7">
        <v>493</v>
      </c>
      <c r="G164" s="87">
        <v>543.19999999999993</v>
      </c>
      <c r="H164" s="7">
        <v>3955039</v>
      </c>
      <c r="I164" s="7">
        <v>0</v>
      </c>
      <c r="J164" s="7">
        <v>212785</v>
      </c>
      <c r="K164" s="7">
        <v>0</v>
      </c>
      <c r="L164" s="7">
        <v>128297</v>
      </c>
      <c r="M164" s="7">
        <v>239454</v>
      </c>
      <c r="N164" s="7">
        <v>188460.62679570063</v>
      </c>
      <c r="O164" s="7">
        <v>126664</v>
      </c>
      <c r="P164" s="7">
        <v>81735</v>
      </c>
      <c r="Q164" s="7">
        <v>7062</v>
      </c>
      <c r="R164" s="7">
        <v>0</v>
      </c>
      <c r="S164" s="7">
        <v>0</v>
      </c>
      <c r="T164" s="7">
        <v>0</v>
      </c>
      <c r="U164" s="7">
        <v>0</v>
      </c>
      <c r="V164" s="7">
        <v>0</v>
      </c>
      <c r="W164" s="7">
        <v>195959</v>
      </c>
      <c r="X164" s="7">
        <v>0</v>
      </c>
      <c r="Y164" s="7">
        <v>0</v>
      </c>
      <c r="Z164" s="7">
        <v>37099.194869160005</v>
      </c>
      <c r="AA164" s="7">
        <v>393277</v>
      </c>
      <c r="AB164" s="7">
        <v>5561690.5608029244</v>
      </c>
      <c r="AC164" s="7">
        <v>0</v>
      </c>
      <c r="AD164" s="7">
        <v>64039</v>
      </c>
      <c r="AE164" s="7">
        <v>81735</v>
      </c>
      <c r="AF164" s="7">
        <v>0</v>
      </c>
      <c r="AG164" s="7">
        <v>195959</v>
      </c>
      <c r="AH164" s="7">
        <v>0</v>
      </c>
      <c r="AI164" s="7">
        <v>345191</v>
      </c>
      <c r="AJ164" s="7">
        <v>686924</v>
      </c>
      <c r="AL164">
        <f t="shared" si="2"/>
        <v>1606651.5608029244</v>
      </c>
    </row>
    <row r="165" spans="1:38" x14ac:dyDescent="0.25">
      <c r="A165" s="7">
        <v>548</v>
      </c>
      <c r="B165" s="7">
        <v>1</v>
      </c>
      <c r="C165" t="s">
        <v>615</v>
      </c>
      <c r="D165" s="7">
        <v>903</v>
      </c>
      <c r="E165" s="7">
        <v>1018.5999999999999</v>
      </c>
      <c r="F165" s="7">
        <v>853.8</v>
      </c>
      <c r="G165" s="87">
        <v>936</v>
      </c>
      <c r="H165" s="7">
        <v>6815016</v>
      </c>
      <c r="I165" s="7">
        <v>61404</v>
      </c>
      <c r="J165" s="7">
        <v>1084520</v>
      </c>
      <c r="K165" s="7">
        <v>171720</v>
      </c>
      <c r="L165" s="7">
        <v>12730</v>
      </c>
      <c r="M165" s="7">
        <v>0</v>
      </c>
      <c r="N165" s="7">
        <v>265758</v>
      </c>
      <c r="O165" s="7">
        <v>215917</v>
      </c>
      <c r="P165" s="7">
        <v>141611.25</v>
      </c>
      <c r="Q165" s="7">
        <v>12168</v>
      </c>
      <c r="R165" s="7">
        <v>26470</v>
      </c>
      <c r="S165" s="7">
        <v>0</v>
      </c>
      <c r="T165" s="7">
        <v>0</v>
      </c>
      <c r="U165" s="7">
        <v>0</v>
      </c>
      <c r="V165" s="7">
        <v>0</v>
      </c>
      <c r="W165" s="7">
        <v>294840</v>
      </c>
      <c r="X165" s="7">
        <v>0</v>
      </c>
      <c r="Y165" s="7">
        <v>0</v>
      </c>
      <c r="Z165" s="7">
        <v>62457.521522820003</v>
      </c>
      <c r="AA165" s="7">
        <v>677664</v>
      </c>
      <c r="AB165" s="7">
        <v>9842275.77152282</v>
      </c>
      <c r="AC165" s="7">
        <v>0</v>
      </c>
      <c r="AD165" s="7">
        <v>215917</v>
      </c>
      <c r="AE165" s="7">
        <v>141611.25</v>
      </c>
      <c r="AF165" s="7">
        <v>26470</v>
      </c>
      <c r="AG165" s="7">
        <v>294840</v>
      </c>
      <c r="AH165" s="7">
        <v>0</v>
      </c>
      <c r="AI165" s="7">
        <v>677664</v>
      </c>
      <c r="AJ165" s="7">
        <v>1356502.25</v>
      </c>
      <c r="AL165">
        <f t="shared" si="2"/>
        <v>3027259.77152282</v>
      </c>
    </row>
    <row r="166" spans="1:38" x14ac:dyDescent="0.25">
      <c r="A166" s="7">
        <v>549</v>
      </c>
      <c r="B166" s="7">
        <v>1</v>
      </c>
      <c r="C166" t="s">
        <v>217</v>
      </c>
      <c r="D166" s="7">
        <v>1277</v>
      </c>
      <c r="E166" s="7">
        <v>1395.8</v>
      </c>
      <c r="F166" s="7">
        <v>1659</v>
      </c>
      <c r="G166" s="87">
        <v>1830.1999999999998</v>
      </c>
      <c r="H166" s="7">
        <v>13325686</v>
      </c>
      <c r="I166" s="7">
        <v>67544</v>
      </c>
      <c r="J166" s="7">
        <v>1087167</v>
      </c>
      <c r="K166" s="7">
        <v>30311</v>
      </c>
      <c r="L166" s="7">
        <v>0</v>
      </c>
      <c r="M166" s="7">
        <v>0</v>
      </c>
      <c r="N166" s="7">
        <v>440255.03228324716</v>
      </c>
      <c r="O166" s="7">
        <v>374468</v>
      </c>
      <c r="P166" s="7">
        <v>303160</v>
      </c>
      <c r="Q166" s="7">
        <v>23793</v>
      </c>
      <c r="R166" s="7">
        <v>71982</v>
      </c>
      <c r="S166" s="7">
        <v>0</v>
      </c>
      <c r="T166" s="7">
        <v>0</v>
      </c>
      <c r="U166" s="7">
        <v>0</v>
      </c>
      <c r="V166" s="7">
        <v>0</v>
      </c>
      <c r="W166" s="7">
        <v>0</v>
      </c>
      <c r="X166" s="7">
        <v>0</v>
      </c>
      <c r="Y166" s="7">
        <v>0</v>
      </c>
      <c r="Z166" s="7">
        <v>120064.74910566</v>
      </c>
      <c r="AA166" s="7">
        <v>1325065</v>
      </c>
      <c r="AB166" s="7">
        <v>17167725.045892946</v>
      </c>
      <c r="AC166" s="7">
        <v>0</v>
      </c>
      <c r="AD166" s="7">
        <v>301312</v>
      </c>
      <c r="AE166" s="7">
        <v>303160</v>
      </c>
      <c r="AF166" s="7">
        <v>71982</v>
      </c>
      <c r="AG166" s="7">
        <v>0</v>
      </c>
      <c r="AH166" s="7">
        <v>0</v>
      </c>
      <c r="AI166" s="7">
        <v>1325065</v>
      </c>
      <c r="AJ166" s="7">
        <v>2001519</v>
      </c>
      <c r="AL166">
        <f t="shared" si="2"/>
        <v>3842039.0458929464</v>
      </c>
    </row>
    <row r="167" spans="1:38" x14ac:dyDescent="0.25">
      <c r="A167" s="7">
        <v>550</v>
      </c>
      <c r="B167" s="7">
        <v>1</v>
      </c>
      <c r="C167" t="s">
        <v>218</v>
      </c>
      <c r="D167" s="7">
        <v>257</v>
      </c>
      <c r="E167" s="7">
        <v>280.8</v>
      </c>
      <c r="F167" s="7">
        <v>568</v>
      </c>
      <c r="G167" s="87">
        <v>623.79999999999995</v>
      </c>
      <c r="H167" s="7">
        <v>4541888</v>
      </c>
      <c r="I167" s="7">
        <v>0</v>
      </c>
      <c r="J167" s="7">
        <v>453148</v>
      </c>
      <c r="K167" s="7">
        <v>14179</v>
      </c>
      <c r="L167" s="7">
        <v>118842</v>
      </c>
      <c r="M167" s="7">
        <v>0</v>
      </c>
      <c r="N167" s="7">
        <v>207164</v>
      </c>
      <c r="O167" s="7">
        <v>138835</v>
      </c>
      <c r="P167" s="7">
        <v>105652.5</v>
      </c>
      <c r="Q167" s="7">
        <v>8109</v>
      </c>
      <c r="R167" s="7">
        <v>0</v>
      </c>
      <c r="S167" s="7">
        <v>0</v>
      </c>
      <c r="T167" s="7">
        <v>0</v>
      </c>
      <c r="U167" s="7">
        <v>0</v>
      </c>
      <c r="V167" s="7">
        <v>0</v>
      </c>
      <c r="W167" s="7">
        <v>0</v>
      </c>
      <c r="X167" s="7">
        <v>0</v>
      </c>
      <c r="Y167" s="7">
        <v>0</v>
      </c>
      <c r="Z167" s="7">
        <v>45810.784403720005</v>
      </c>
      <c r="AA167" s="7">
        <v>162431</v>
      </c>
      <c r="AB167" s="7">
        <v>5796059.2844037199</v>
      </c>
      <c r="AC167" s="7">
        <v>0</v>
      </c>
      <c r="AD167" s="7">
        <v>48635</v>
      </c>
      <c r="AE167" s="7">
        <v>105652.5</v>
      </c>
      <c r="AF167" s="7">
        <v>0</v>
      </c>
      <c r="AG167" s="7">
        <v>-94539.813485069099</v>
      </c>
      <c r="AH167" s="7">
        <v>0</v>
      </c>
      <c r="AI167" s="7">
        <v>162431</v>
      </c>
      <c r="AJ167" s="7">
        <v>222178.68651493092</v>
      </c>
      <c r="AL167">
        <f t="shared" si="2"/>
        <v>1254171.2844037199</v>
      </c>
    </row>
    <row r="168" spans="1:38" x14ac:dyDescent="0.25">
      <c r="A168" s="7">
        <v>553</v>
      </c>
      <c r="B168" s="7">
        <v>1</v>
      </c>
      <c r="C168" t="s">
        <v>616</v>
      </c>
      <c r="D168" s="7">
        <v>596</v>
      </c>
      <c r="E168" s="7">
        <v>643.39999999999986</v>
      </c>
      <c r="F168" s="7">
        <v>807</v>
      </c>
      <c r="G168" s="87">
        <v>877.59999999999991</v>
      </c>
      <c r="H168" s="7">
        <v>6389806</v>
      </c>
      <c r="I168" s="7">
        <v>0</v>
      </c>
      <c r="J168" s="7">
        <v>735306</v>
      </c>
      <c r="K168" s="7">
        <v>0</v>
      </c>
      <c r="L168" s="7">
        <v>40978</v>
      </c>
      <c r="M168" s="7">
        <v>0</v>
      </c>
      <c r="N168" s="7">
        <v>229729</v>
      </c>
      <c r="O168" s="7">
        <v>197101</v>
      </c>
      <c r="P168" s="7">
        <v>146997.5</v>
      </c>
      <c r="Q168" s="7">
        <v>11409</v>
      </c>
      <c r="R168" s="7">
        <v>0</v>
      </c>
      <c r="S168" s="7">
        <v>0</v>
      </c>
      <c r="T168" s="7">
        <v>0</v>
      </c>
      <c r="U168" s="7">
        <v>0</v>
      </c>
      <c r="V168" s="7">
        <v>0</v>
      </c>
      <c r="W168" s="7">
        <v>0</v>
      </c>
      <c r="X168" s="7">
        <v>0</v>
      </c>
      <c r="Y168" s="7">
        <v>0</v>
      </c>
      <c r="Z168" s="7">
        <v>48974.338986940005</v>
      </c>
      <c r="AA168" s="7">
        <v>635382</v>
      </c>
      <c r="AB168" s="7">
        <v>8435682.8389869407</v>
      </c>
      <c r="AC168" s="7">
        <v>0</v>
      </c>
      <c r="AD168" s="7">
        <v>51727</v>
      </c>
      <c r="AE168" s="7">
        <v>132585</v>
      </c>
      <c r="AF168" s="7">
        <v>0</v>
      </c>
      <c r="AG168" s="7">
        <v>0</v>
      </c>
      <c r="AH168" s="7">
        <v>0</v>
      </c>
      <c r="AI168" s="7">
        <v>473242</v>
      </c>
      <c r="AJ168" s="7">
        <v>657554</v>
      </c>
      <c r="AL168">
        <f t="shared" si="2"/>
        <v>2045876.8389869407</v>
      </c>
    </row>
    <row r="169" spans="1:38" x14ac:dyDescent="0.25">
      <c r="A169" s="7">
        <v>561</v>
      </c>
      <c r="B169" s="7">
        <v>1</v>
      </c>
      <c r="C169" t="s">
        <v>220</v>
      </c>
      <c r="D169" s="7">
        <v>135</v>
      </c>
      <c r="E169" s="7">
        <v>148</v>
      </c>
      <c r="F169" s="7">
        <v>242</v>
      </c>
      <c r="G169" s="87">
        <v>265.2</v>
      </c>
      <c r="H169" s="7">
        <v>1930921</v>
      </c>
      <c r="I169" s="7">
        <v>0</v>
      </c>
      <c r="J169" s="7">
        <v>229964</v>
      </c>
      <c r="K169" s="7">
        <v>0</v>
      </c>
      <c r="L169" s="7">
        <v>104415</v>
      </c>
      <c r="M169" s="7">
        <v>442366</v>
      </c>
      <c r="N169" s="7">
        <v>171583</v>
      </c>
      <c r="O169" s="7">
        <v>63447</v>
      </c>
      <c r="P169" s="7">
        <v>24046.25</v>
      </c>
      <c r="Q169" s="7">
        <v>3448</v>
      </c>
      <c r="R169" s="7">
        <v>0</v>
      </c>
      <c r="S169" s="7">
        <v>0</v>
      </c>
      <c r="T169" s="7">
        <v>0</v>
      </c>
      <c r="U169" s="7">
        <v>0</v>
      </c>
      <c r="V169" s="7">
        <v>0</v>
      </c>
      <c r="W169" s="7">
        <v>431594</v>
      </c>
      <c r="X169" s="7">
        <v>0</v>
      </c>
      <c r="Y169" s="7">
        <v>6117</v>
      </c>
      <c r="Z169" s="7">
        <v>17713.608643800002</v>
      </c>
      <c r="AA169" s="7">
        <v>192005</v>
      </c>
      <c r="AB169" s="7">
        <v>3617619.8586438</v>
      </c>
      <c r="AC169" s="7">
        <v>0</v>
      </c>
      <c r="AD169" s="7">
        <v>29863</v>
      </c>
      <c r="AE169" s="7">
        <v>14268</v>
      </c>
      <c r="AF169" s="7">
        <v>0</v>
      </c>
      <c r="AG169" s="7">
        <v>348591.27552631166</v>
      </c>
      <c r="AH169" s="7">
        <v>0</v>
      </c>
      <c r="AI169" s="7">
        <v>94082</v>
      </c>
      <c r="AJ169" s="7">
        <v>486804.27552631166</v>
      </c>
      <c r="AL169">
        <f t="shared" si="2"/>
        <v>1686698.8586438</v>
      </c>
    </row>
    <row r="170" spans="1:38" x14ac:dyDescent="0.25">
      <c r="A170" s="7">
        <v>564</v>
      </c>
      <c r="B170" s="7">
        <v>1</v>
      </c>
      <c r="C170" t="s">
        <v>221</v>
      </c>
      <c r="D170" s="7">
        <v>1909</v>
      </c>
      <c r="E170" s="7">
        <v>2091.4</v>
      </c>
      <c r="F170" s="7">
        <v>1745</v>
      </c>
      <c r="G170" s="87">
        <v>1922.6</v>
      </c>
      <c r="H170" s="7">
        <v>13998451</v>
      </c>
      <c r="I170" s="7">
        <v>72661</v>
      </c>
      <c r="J170" s="7">
        <v>953540</v>
      </c>
      <c r="K170" s="7">
        <v>14588</v>
      </c>
      <c r="L170" s="7">
        <v>0</v>
      </c>
      <c r="M170" s="7">
        <v>0</v>
      </c>
      <c r="N170" s="7">
        <v>435348</v>
      </c>
      <c r="O170" s="7">
        <v>444523</v>
      </c>
      <c r="P170" s="7">
        <v>319068.75</v>
      </c>
      <c r="Q170" s="7">
        <v>24994</v>
      </c>
      <c r="R170" s="7">
        <v>62850</v>
      </c>
      <c r="S170" s="7">
        <v>0</v>
      </c>
      <c r="T170" s="7">
        <v>0</v>
      </c>
      <c r="U170" s="7">
        <v>0</v>
      </c>
      <c r="V170" s="7">
        <v>0</v>
      </c>
      <c r="W170" s="7">
        <v>0</v>
      </c>
      <c r="X170" s="7">
        <v>0</v>
      </c>
      <c r="Y170" s="7">
        <v>61578</v>
      </c>
      <c r="Z170" s="7">
        <v>123488.6006334</v>
      </c>
      <c r="AA170" s="7">
        <v>1391962</v>
      </c>
      <c r="AB170" s="7">
        <v>17903052.350633398</v>
      </c>
      <c r="AC170" s="7">
        <v>0</v>
      </c>
      <c r="AD170" s="7">
        <v>191821</v>
      </c>
      <c r="AE170" s="7">
        <v>319068.75</v>
      </c>
      <c r="AF170" s="7">
        <v>62850</v>
      </c>
      <c r="AG170" s="7">
        <v>0</v>
      </c>
      <c r="AH170" s="7">
        <v>0</v>
      </c>
      <c r="AI170" s="7">
        <v>1197740</v>
      </c>
      <c r="AJ170" s="7">
        <v>1771479.75</v>
      </c>
      <c r="AL170">
        <f t="shared" si="2"/>
        <v>3904601.3506333977</v>
      </c>
    </row>
    <row r="171" spans="1:38" x14ac:dyDescent="0.25">
      <c r="A171" s="7">
        <v>577</v>
      </c>
      <c r="B171" s="7">
        <v>1</v>
      </c>
      <c r="C171" t="s">
        <v>222</v>
      </c>
      <c r="D171" s="7">
        <v>465</v>
      </c>
      <c r="E171" s="7">
        <v>512.79999999999995</v>
      </c>
      <c r="F171" s="7">
        <v>397</v>
      </c>
      <c r="G171" s="87">
        <v>434.8</v>
      </c>
      <c r="H171" s="7">
        <v>3165779</v>
      </c>
      <c r="I171" s="7">
        <v>0</v>
      </c>
      <c r="J171" s="7">
        <v>297945</v>
      </c>
      <c r="K171" s="7">
        <v>14102</v>
      </c>
      <c r="L171" s="7">
        <v>129402</v>
      </c>
      <c r="M171" s="7">
        <v>215496</v>
      </c>
      <c r="N171" s="7">
        <v>144352</v>
      </c>
      <c r="O171" s="7">
        <v>97529</v>
      </c>
      <c r="P171" s="7">
        <v>71773.75</v>
      </c>
      <c r="Q171" s="7">
        <v>5652</v>
      </c>
      <c r="R171" s="7">
        <v>22344</v>
      </c>
      <c r="S171" s="7">
        <v>0</v>
      </c>
      <c r="T171" s="7">
        <v>0</v>
      </c>
      <c r="U171" s="7">
        <v>0</v>
      </c>
      <c r="V171" s="7">
        <v>0</v>
      </c>
      <c r="W171" s="7">
        <v>0</v>
      </c>
      <c r="X171" s="7">
        <v>0</v>
      </c>
      <c r="Y171" s="7">
        <v>12234</v>
      </c>
      <c r="Z171" s="7">
        <v>32851.046701560001</v>
      </c>
      <c r="AA171" s="7">
        <v>314795</v>
      </c>
      <c r="AB171" s="7">
        <v>4524254.7967015598</v>
      </c>
      <c r="AC171" s="7">
        <v>0</v>
      </c>
      <c r="AD171" s="7">
        <v>55951</v>
      </c>
      <c r="AE171" s="7">
        <v>71773.75</v>
      </c>
      <c r="AF171" s="7">
        <v>22344</v>
      </c>
      <c r="AG171" s="7">
        <v>0</v>
      </c>
      <c r="AH171" s="7">
        <v>0</v>
      </c>
      <c r="AI171" s="7">
        <v>274178</v>
      </c>
      <c r="AJ171" s="7">
        <v>424246.75</v>
      </c>
      <c r="AL171">
        <f t="shared" si="2"/>
        <v>1358475.7967015598</v>
      </c>
    </row>
    <row r="172" spans="1:38" x14ac:dyDescent="0.25">
      <c r="A172" s="7">
        <v>578</v>
      </c>
      <c r="B172" s="7">
        <v>1</v>
      </c>
      <c r="C172" t="s">
        <v>223</v>
      </c>
      <c r="D172" s="7">
        <v>1516</v>
      </c>
      <c r="E172" s="7">
        <v>1661.7999999999997</v>
      </c>
      <c r="F172" s="7">
        <v>1506</v>
      </c>
      <c r="G172" s="87">
        <v>1647.0000000000002</v>
      </c>
      <c r="H172" s="7">
        <v>11991807</v>
      </c>
      <c r="I172" s="7">
        <v>55264</v>
      </c>
      <c r="J172" s="7">
        <v>1181616</v>
      </c>
      <c r="K172" s="7">
        <v>14093</v>
      </c>
      <c r="L172" s="7">
        <v>0</v>
      </c>
      <c r="M172" s="7">
        <v>0</v>
      </c>
      <c r="N172" s="7">
        <v>296518</v>
      </c>
      <c r="O172" s="7">
        <v>375904</v>
      </c>
      <c r="P172" s="7">
        <v>263863.75</v>
      </c>
      <c r="Q172" s="7">
        <v>21411</v>
      </c>
      <c r="R172" s="7">
        <v>0</v>
      </c>
      <c r="S172" s="7">
        <v>0</v>
      </c>
      <c r="T172" s="7">
        <v>0</v>
      </c>
      <c r="U172" s="7">
        <v>0</v>
      </c>
      <c r="V172" s="7">
        <v>0</v>
      </c>
      <c r="W172" s="7">
        <v>254379</v>
      </c>
      <c r="X172" s="7">
        <v>0</v>
      </c>
      <c r="Y172" s="7">
        <v>33847</v>
      </c>
      <c r="Z172" s="7">
        <v>114945.53569452</v>
      </c>
      <c r="AA172" s="7">
        <v>1192428</v>
      </c>
      <c r="AB172" s="7">
        <v>15796076.285694521</v>
      </c>
      <c r="AC172" s="7">
        <v>0</v>
      </c>
      <c r="AD172" s="7">
        <v>159780</v>
      </c>
      <c r="AE172" s="7">
        <v>263863.75</v>
      </c>
      <c r="AF172" s="7">
        <v>0</v>
      </c>
      <c r="AG172" s="7">
        <v>254379</v>
      </c>
      <c r="AH172" s="7">
        <v>0</v>
      </c>
      <c r="AI172" s="7">
        <v>1074094</v>
      </c>
      <c r="AJ172" s="7">
        <v>1752116.75</v>
      </c>
      <c r="AL172">
        <f t="shared" si="2"/>
        <v>3804269.2856945209</v>
      </c>
    </row>
    <row r="173" spans="1:38" x14ac:dyDescent="0.25">
      <c r="A173" s="7">
        <v>581</v>
      </c>
      <c r="B173" s="7">
        <v>1</v>
      </c>
      <c r="C173" t="s">
        <v>224</v>
      </c>
      <c r="D173" s="7">
        <v>251</v>
      </c>
      <c r="E173" s="7">
        <v>277.59999999999997</v>
      </c>
      <c r="F173" s="7">
        <v>415</v>
      </c>
      <c r="G173" s="87">
        <v>454.4</v>
      </c>
      <c r="H173" s="7">
        <v>3308486</v>
      </c>
      <c r="I173" s="7">
        <v>0</v>
      </c>
      <c r="J173" s="7">
        <v>432057</v>
      </c>
      <c r="K173" s="7">
        <v>30086</v>
      </c>
      <c r="L173" s="7">
        <v>130189</v>
      </c>
      <c r="M173" s="7">
        <v>145527</v>
      </c>
      <c r="N173" s="7">
        <v>163595</v>
      </c>
      <c r="O173" s="7">
        <v>107359</v>
      </c>
      <c r="P173" s="7">
        <v>65786.25</v>
      </c>
      <c r="Q173" s="7">
        <v>5907</v>
      </c>
      <c r="R173" s="7">
        <v>7961</v>
      </c>
      <c r="S173" s="7">
        <v>0</v>
      </c>
      <c r="T173" s="7">
        <v>0</v>
      </c>
      <c r="U173" s="7">
        <v>0</v>
      </c>
      <c r="V173" s="7">
        <v>-8737</v>
      </c>
      <c r="W173" s="7">
        <v>210778</v>
      </c>
      <c r="X173" s="7">
        <v>0</v>
      </c>
      <c r="Y173" s="7">
        <v>0</v>
      </c>
      <c r="Z173" s="7">
        <v>34509.793039130003</v>
      </c>
      <c r="AA173" s="7">
        <v>328986</v>
      </c>
      <c r="AB173" s="7">
        <v>4962490.04303913</v>
      </c>
      <c r="AC173" s="7">
        <v>0</v>
      </c>
      <c r="AD173" s="7">
        <v>69850</v>
      </c>
      <c r="AE173" s="7">
        <v>65786.25</v>
      </c>
      <c r="AF173" s="7">
        <v>7961</v>
      </c>
      <c r="AG173" s="7">
        <v>168899.06</v>
      </c>
      <c r="AH173" s="7">
        <v>0</v>
      </c>
      <c r="AI173" s="7">
        <v>288241</v>
      </c>
      <c r="AJ173" s="7">
        <v>600737.31000000006</v>
      </c>
      <c r="AL173">
        <f t="shared" si="2"/>
        <v>1654004.04303913</v>
      </c>
    </row>
    <row r="174" spans="1:38" x14ac:dyDescent="0.25">
      <c r="A174" s="7">
        <v>592</v>
      </c>
      <c r="B174" s="7">
        <v>1</v>
      </c>
      <c r="C174" t="s">
        <v>225</v>
      </c>
      <c r="D174" s="7">
        <v>125</v>
      </c>
      <c r="E174" s="7">
        <v>143.20000000000002</v>
      </c>
      <c r="F174" s="7">
        <v>172.8</v>
      </c>
      <c r="G174" s="87">
        <v>190.4</v>
      </c>
      <c r="H174" s="7">
        <v>1386302</v>
      </c>
      <c r="I174" s="7">
        <v>0</v>
      </c>
      <c r="J174" s="7">
        <v>330302</v>
      </c>
      <c r="K174" s="7">
        <v>0</v>
      </c>
      <c r="L174" s="7">
        <v>83035</v>
      </c>
      <c r="M174" s="7">
        <v>72167</v>
      </c>
      <c r="N174" s="7">
        <v>87307</v>
      </c>
      <c r="O174" s="7">
        <v>44954</v>
      </c>
      <c r="P174" s="7">
        <v>23080</v>
      </c>
      <c r="Q174" s="7">
        <v>2475</v>
      </c>
      <c r="R174" s="7">
        <v>15748</v>
      </c>
      <c r="S174" s="7">
        <v>0</v>
      </c>
      <c r="T174" s="7">
        <v>0</v>
      </c>
      <c r="U174" s="7">
        <v>0</v>
      </c>
      <c r="V174" s="7">
        <v>0</v>
      </c>
      <c r="W174" s="7">
        <v>170924</v>
      </c>
      <c r="X174" s="7">
        <v>0</v>
      </c>
      <c r="Y174" s="7">
        <v>15904</v>
      </c>
      <c r="Z174" s="7">
        <v>20503.160984130001</v>
      </c>
      <c r="AA174" s="7">
        <v>137850</v>
      </c>
      <c r="AB174" s="7">
        <v>2390551.1609841301</v>
      </c>
      <c r="AC174" s="7">
        <v>0</v>
      </c>
      <c r="AD174" s="7">
        <v>37973</v>
      </c>
      <c r="AE174" s="7">
        <v>12799</v>
      </c>
      <c r="AF174" s="7">
        <v>8733</v>
      </c>
      <c r="AG174" s="7">
        <v>59737.240000000005</v>
      </c>
      <c r="AH174" s="7">
        <v>0</v>
      </c>
      <c r="AI174" s="7">
        <v>63128</v>
      </c>
      <c r="AJ174" s="7">
        <v>182370.24</v>
      </c>
      <c r="AL174">
        <f t="shared" si="2"/>
        <v>1004249.1609841301</v>
      </c>
    </row>
    <row r="175" spans="1:38" x14ac:dyDescent="0.25">
      <c r="A175" s="7">
        <v>593</v>
      </c>
      <c r="B175" s="7">
        <v>1</v>
      </c>
      <c r="C175" t="s">
        <v>226</v>
      </c>
      <c r="D175" s="7">
        <v>1164</v>
      </c>
      <c r="E175" s="7">
        <v>1279</v>
      </c>
      <c r="F175" s="7">
        <v>1078</v>
      </c>
      <c r="G175" s="87">
        <v>1186.5999999999999</v>
      </c>
      <c r="H175" s="7">
        <v>8639635</v>
      </c>
      <c r="I175" s="7">
        <v>24562</v>
      </c>
      <c r="J175" s="7">
        <v>1751416</v>
      </c>
      <c r="K175" s="7">
        <v>18913</v>
      </c>
      <c r="L175" s="7">
        <v>0</v>
      </c>
      <c r="M175" s="7">
        <v>0</v>
      </c>
      <c r="N175" s="7">
        <v>334154</v>
      </c>
      <c r="O175" s="7">
        <v>269139</v>
      </c>
      <c r="P175" s="7">
        <v>166042.5</v>
      </c>
      <c r="Q175" s="7">
        <v>15426</v>
      </c>
      <c r="R175" s="7">
        <v>72264</v>
      </c>
      <c r="S175" s="7">
        <v>0</v>
      </c>
      <c r="T175" s="7">
        <v>0</v>
      </c>
      <c r="U175" s="7">
        <v>0</v>
      </c>
      <c r="V175" s="7">
        <v>0</v>
      </c>
      <c r="W175" s="7">
        <v>620710</v>
      </c>
      <c r="X175" s="7">
        <v>0</v>
      </c>
      <c r="Y175" s="7">
        <v>0</v>
      </c>
      <c r="Z175" s="7">
        <v>81847.005131819998</v>
      </c>
      <c r="AA175" s="7">
        <v>859098</v>
      </c>
      <c r="AB175" s="7">
        <v>12853206.50513182</v>
      </c>
      <c r="AC175" s="7">
        <v>0</v>
      </c>
      <c r="AD175" s="7">
        <v>149334</v>
      </c>
      <c r="AE175" s="7">
        <v>162458</v>
      </c>
      <c r="AF175" s="7">
        <v>70704</v>
      </c>
      <c r="AG175" s="7">
        <v>555240</v>
      </c>
      <c r="AH175" s="7">
        <v>0</v>
      </c>
      <c r="AI175" s="7">
        <v>694111</v>
      </c>
      <c r="AJ175" s="7">
        <v>1631847</v>
      </c>
      <c r="AL175">
        <f t="shared" si="2"/>
        <v>4213571.5051318202</v>
      </c>
    </row>
    <row r="176" spans="1:38" x14ac:dyDescent="0.25">
      <c r="A176" s="7">
        <v>595</v>
      </c>
      <c r="B176" s="7">
        <v>1</v>
      </c>
      <c r="C176" t="s">
        <v>227</v>
      </c>
      <c r="D176" s="7">
        <v>1790</v>
      </c>
      <c r="E176" s="7">
        <v>1952.7999999999997</v>
      </c>
      <c r="F176" s="7">
        <v>1861</v>
      </c>
      <c r="G176" s="87">
        <v>2037.6000000000004</v>
      </c>
      <c r="H176" s="7">
        <v>14835766</v>
      </c>
      <c r="I176" s="7">
        <v>0</v>
      </c>
      <c r="J176" s="7">
        <v>1132954</v>
      </c>
      <c r="K176" s="7">
        <v>74075</v>
      </c>
      <c r="L176" s="7">
        <v>0</v>
      </c>
      <c r="M176" s="7">
        <v>0</v>
      </c>
      <c r="N176" s="7">
        <v>314194</v>
      </c>
      <c r="O176" s="7">
        <v>444990</v>
      </c>
      <c r="P176" s="7">
        <v>341297.5</v>
      </c>
      <c r="Q176" s="7">
        <v>26489</v>
      </c>
      <c r="R176" s="7">
        <v>0</v>
      </c>
      <c r="S176" s="7">
        <v>0</v>
      </c>
      <c r="T176" s="7">
        <v>0</v>
      </c>
      <c r="U176" s="7">
        <v>0</v>
      </c>
      <c r="V176" s="7">
        <v>0</v>
      </c>
      <c r="W176" s="7">
        <v>0</v>
      </c>
      <c r="X176" s="7">
        <v>0</v>
      </c>
      <c r="Y176" s="7">
        <v>17535</v>
      </c>
      <c r="Z176" s="7">
        <v>136895.600355</v>
      </c>
      <c r="AA176" s="7">
        <v>1475222</v>
      </c>
      <c r="AB176" s="7">
        <v>18799418.100354999</v>
      </c>
      <c r="AC176" s="7">
        <v>0</v>
      </c>
      <c r="AD176" s="7">
        <v>161035</v>
      </c>
      <c r="AE176" s="7">
        <v>325211</v>
      </c>
      <c r="AF176" s="7">
        <v>0</v>
      </c>
      <c r="AG176" s="7">
        <v>0</v>
      </c>
      <c r="AH176" s="7">
        <v>0</v>
      </c>
      <c r="AI176" s="7">
        <v>1160789</v>
      </c>
      <c r="AJ176" s="7">
        <v>1647035</v>
      </c>
      <c r="AL176">
        <f t="shared" si="2"/>
        <v>3963652.1003549993</v>
      </c>
    </row>
    <row r="177" spans="1:38" x14ac:dyDescent="0.25">
      <c r="A177" s="7">
        <v>599</v>
      </c>
      <c r="B177" s="7">
        <v>1</v>
      </c>
      <c r="C177" t="s">
        <v>228</v>
      </c>
      <c r="D177" s="7">
        <v>397</v>
      </c>
      <c r="E177" s="7">
        <v>439.00000000000006</v>
      </c>
      <c r="F177" s="7">
        <v>482</v>
      </c>
      <c r="G177" s="87">
        <v>532</v>
      </c>
      <c r="H177" s="7">
        <v>3873492</v>
      </c>
      <c r="I177" s="7">
        <v>0</v>
      </c>
      <c r="J177" s="7">
        <v>383560</v>
      </c>
      <c r="K177" s="7">
        <v>0</v>
      </c>
      <c r="L177" s="7">
        <v>129028</v>
      </c>
      <c r="M177" s="7">
        <v>408955</v>
      </c>
      <c r="N177" s="7">
        <v>239506</v>
      </c>
      <c r="O177" s="7">
        <v>125641</v>
      </c>
      <c r="P177" s="7">
        <v>75987.5</v>
      </c>
      <c r="Q177" s="7">
        <v>6916</v>
      </c>
      <c r="R177" s="7">
        <v>16370</v>
      </c>
      <c r="S177" s="7">
        <v>0</v>
      </c>
      <c r="T177" s="7">
        <v>0</v>
      </c>
      <c r="U177" s="7">
        <v>0</v>
      </c>
      <c r="V177" s="7">
        <v>0</v>
      </c>
      <c r="W177" s="7">
        <v>261606</v>
      </c>
      <c r="X177" s="7">
        <v>0</v>
      </c>
      <c r="Y177" s="7">
        <v>45266</v>
      </c>
      <c r="Z177" s="7">
        <v>37620.469931010004</v>
      </c>
      <c r="AA177" s="7">
        <v>385168</v>
      </c>
      <c r="AB177" s="7">
        <v>5989115.9699310102</v>
      </c>
      <c r="AC177" s="7">
        <v>0</v>
      </c>
      <c r="AD177" s="7">
        <v>85539</v>
      </c>
      <c r="AE177" s="7">
        <v>75987.5</v>
      </c>
      <c r="AF177" s="7">
        <v>16370</v>
      </c>
      <c r="AG177" s="7">
        <v>258161</v>
      </c>
      <c r="AH177" s="7">
        <v>0</v>
      </c>
      <c r="AI177" s="7">
        <v>326953</v>
      </c>
      <c r="AJ177" s="7">
        <v>763010.5</v>
      </c>
      <c r="AL177">
        <f t="shared" si="2"/>
        <v>2115623.9699310102</v>
      </c>
    </row>
    <row r="178" spans="1:38" x14ac:dyDescent="0.25">
      <c r="A178" s="7">
        <v>600</v>
      </c>
      <c r="B178" s="7">
        <v>1</v>
      </c>
      <c r="C178" t="s">
        <v>229</v>
      </c>
      <c r="D178" s="7">
        <v>112</v>
      </c>
      <c r="E178" s="7">
        <v>122.4</v>
      </c>
      <c r="F178" s="7">
        <v>234</v>
      </c>
      <c r="G178" s="87">
        <v>254.4</v>
      </c>
      <c r="H178" s="7">
        <v>1852286</v>
      </c>
      <c r="I178" s="7">
        <v>0</v>
      </c>
      <c r="J178" s="7">
        <v>281851</v>
      </c>
      <c r="K178" s="7">
        <v>0</v>
      </c>
      <c r="L178" s="7">
        <v>101719</v>
      </c>
      <c r="M178" s="7">
        <v>0</v>
      </c>
      <c r="N178" s="7">
        <v>135996</v>
      </c>
      <c r="O178" s="7">
        <v>56518</v>
      </c>
      <c r="P178" s="7">
        <v>40466.25</v>
      </c>
      <c r="Q178" s="7">
        <v>3307</v>
      </c>
      <c r="R178" s="7">
        <v>4488</v>
      </c>
      <c r="S178" s="7">
        <v>0</v>
      </c>
      <c r="T178" s="7">
        <v>0</v>
      </c>
      <c r="U178" s="7">
        <v>0</v>
      </c>
      <c r="V178" s="7">
        <v>0</v>
      </c>
      <c r="W178" s="7">
        <v>40958</v>
      </c>
      <c r="X178" s="7">
        <v>0</v>
      </c>
      <c r="Y178" s="7">
        <v>0</v>
      </c>
      <c r="Z178" s="7">
        <v>22668.157596150002</v>
      </c>
      <c r="AA178" s="7">
        <v>184186</v>
      </c>
      <c r="AB178" s="7">
        <v>2724443.4075961499</v>
      </c>
      <c r="AC178" s="7">
        <v>0</v>
      </c>
      <c r="AD178" s="7">
        <v>44381</v>
      </c>
      <c r="AE178" s="7">
        <v>40466.25</v>
      </c>
      <c r="AF178" s="7">
        <v>4488</v>
      </c>
      <c r="AG178" s="7">
        <v>-688</v>
      </c>
      <c r="AH178" s="7">
        <v>0</v>
      </c>
      <c r="AI178" s="7">
        <v>163540</v>
      </c>
      <c r="AJ178" s="7">
        <v>252187.25</v>
      </c>
      <c r="AL178">
        <f t="shared" si="2"/>
        <v>872157.40759614995</v>
      </c>
    </row>
    <row r="179" spans="1:38" x14ac:dyDescent="0.25">
      <c r="A179" s="7">
        <v>601</v>
      </c>
      <c r="B179" s="7">
        <v>1</v>
      </c>
      <c r="C179" t="s">
        <v>230</v>
      </c>
      <c r="D179" s="7">
        <v>475</v>
      </c>
      <c r="E179" s="7">
        <v>518</v>
      </c>
      <c r="F179" s="7">
        <v>570</v>
      </c>
      <c r="G179" s="87">
        <v>623.40000000000009</v>
      </c>
      <c r="H179" s="7">
        <v>4538975</v>
      </c>
      <c r="I179" s="7">
        <v>0</v>
      </c>
      <c r="J179" s="7">
        <v>672385</v>
      </c>
      <c r="K179" s="7">
        <v>0</v>
      </c>
      <c r="L179" s="7">
        <v>118907</v>
      </c>
      <c r="M179" s="7">
        <v>417216</v>
      </c>
      <c r="N179" s="7">
        <v>240489</v>
      </c>
      <c r="O179" s="7">
        <v>143292</v>
      </c>
      <c r="P179" s="7">
        <v>91588.75</v>
      </c>
      <c r="Q179" s="7">
        <v>8104</v>
      </c>
      <c r="R179" s="7">
        <v>0</v>
      </c>
      <c r="S179" s="7">
        <v>0</v>
      </c>
      <c r="T179" s="7">
        <v>0</v>
      </c>
      <c r="U179" s="7">
        <v>0</v>
      </c>
      <c r="V179" s="7">
        <v>0</v>
      </c>
      <c r="W179" s="7">
        <v>271802</v>
      </c>
      <c r="X179" s="7">
        <v>0</v>
      </c>
      <c r="Y179" s="7">
        <v>39964</v>
      </c>
      <c r="Z179" s="7">
        <v>46176.201366720001</v>
      </c>
      <c r="AA179" s="7">
        <v>451342</v>
      </c>
      <c r="AB179" s="7">
        <v>7040240.9513667198</v>
      </c>
      <c r="AC179" s="7">
        <v>0</v>
      </c>
      <c r="AD179" s="7">
        <v>61485</v>
      </c>
      <c r="AE179" s="7">
        <v>90082</v>
      </c>
      <c r="AF179" s="7">
        <v>0</v>
      </c>
      <c r="AG179" s="7">
        <v>240455</v>
      </c>
      <c r="AH179" s="7">
        <v>0</v>
      </c>
      <c r="AI179" s="7">
        <v>366576</v>
      </c>
      <c r="AJ179" s="7">
        <v>758598</v>
      </c>
      <c r="AL179">
        <f t="shared" si="2"/>
        <v>2501265.9513667198</v>
      </c>
    </row>
    <row r="180" spans="1:38" x14ac:dyDescent="0.25">
      <c r="A180" s="7">
        <v>621</v>
      </c>
      <c r="B180" s="7">
        <v>1</v>
      </c>
      <c r="C180" t="s">
        <v>231</v>
      </c>
      <c r="D180" s="7">
        <v>12351</v>
      </c>
      <c r="E180" s="7">
        <v>13481.599999999997</v>
      </c>
      <c r="F180" s="7">
        <v>11025</v>
      </c>
      <c r="G180" s="87">
        <v>12077.000000000002</v>
      </c>
      <c r="H180" s="7">
        <v>87932637</v>
      </c>
      <c r="I180" s="7">
        <v>469741</v>
      </c>
      <c r="J180" s="7">
        <v>7105528</v>
      </c>
      <c r="K180" s="7">
        <v>379598</v>
      </c>
      <c r="L180" s="7">
        <v>0</v>
      </c>
      <c r="M180" s="7">
        <v>0</v>
      </c>
      <c r="N180" s="7">
        <v>707780.14548014104</v>
      </c>
      <c r="O180" s="7">
        <v>2770819</v>
      </c>
      <c r="P180" s="7">
        <v>894313.75</v>
      </c>
      <c r="Q180" s="7">
        <v>157001</v>
      </c>
      <c r="R180" s="7">
        <v>74757</v>
      </c>
      <c r="S180" s="7">
        <v>0</v>
      </c>
      <c r="T180" s="7">
        <v>0</v>
      </c>
      <c r="U180" s="7">
        <v>0</v>
      </c>
      <c r="V180" s="7">
        <v>-7281</v>
      </c>
      <c r="W180" s="7">
        <v>24949029</v>
      </c>
      <c r="X180" s="7">
        <v>0</v>
      </c>
      <c r="Y180" s="7">
        <v>50975</v>
      </c>
      <c r="Z180" s="7">
        <v>909106.63090413006</v>
      </c>
      <c r="AA180" s="7">
        <v>8743748</v>
      </c>
      <c r="AB180" s="7">
        <v>134798018.05655378</v>
      </c>
      <c r="AC180" s="7">
        <v>0</v>
      </c>
      <c r="AD180" s="7">
        <v>1591510</v>
      </c>
      <c r="AE180" s="7">
        <v>894313.75</v>
      </c>
      <c r="AF180" s="7">
        <v>74757</v>
      </c>
      <c r="AG180" s="7">
        <v>24945762.059999999</v>
      </c>
      <c r="AH180" s="7">
        <v>0</v>
      </c>
      <c r="AI180" s="7">
        <v>8743748</v>
      </c>
      <c r="AJ180" s="7">
        <v>36250090.810000002</v>
      </c>
      <c r="AL180">
        <f t="shared" si="2"/>
        <v>46865381.056553781</v>
      </c>
    </row>
    <row r="181" spans="1:38" x14ac:dyDescent="0.25">
      <c r="A181" s="7">
        <v>622</v>
      </c>
      <c r="B181" s="7">
        <v>1</v>
      </c>
      <c r="C181" t="s">
        <v>232</v>
      </c>
      <c r="D181" s="7">
        <v>12719</v>
      </c>
      <c r="E181" s="7">
        <v>13918.999999999998</v>
      </c>
      <c r="F181" s="7">
        <v>10053.200000000001</v>
      </c>
      <c r="G181" s="87">
        <v>11041.2</v>
      </c>
      <c r="H181" s="7">
        <v>80390977</v>
      </c>
      <c r="I181" s="7">
        <v>1130857</v>
      </c>
      <c r="J181" s="7">
        <v>16511396</v>
      </c>
      <c r="K181" s="7">
        <v>812610</v>
      </c>
      <c r="L181" s="7">
        <v>0</v>
      </c>
      <c r="M181" s="7">
        <v>0</v>
      </c>
      <c r="N181" s="7">
        <v>603954.45602653502</v>
      </c>
      <c r="O181" s="7">
        <v>2561553</v>
      </c>
      <c r="P181" s="7">
        <v>1350727.5</v>
      </c>
      <c r="Q181" s="7">
        <v>143536</v>
      </c>
      <c r="R181" s="7">
        <v>148283</v>
      </c>
      <c r="S181" s="7">
        <v>0</v>
      </c>
      <c r="T181" s="7">
        <v>0</v>
      </c>
      <c r="U181" s="7">
        <v>87043</v>
      </c>
      <c r="V181" s="7">
        <v>-8737</v>
      </c>
      <c r="W181" s="7">
        <v>10933327</v>
      </c>
      <c r="X181" s="7">
        <v>0</v>
      </c>
      <c r="Y181" s="7">
        <v>393527</v>
      </c>
      <c r="Z181" s="7">
        <v>906360.92412975</v>
      </c>
      <c r="AA181" s="7">
        <v>7993829</v>
      </c>
      <c r="AB181" s="7">
        <v>123670408.07526356</v>
      </c>
      <c r="AC181" s="7">
        <v>0</v>
      </c>
      <c r="AD181" s="7">
        <v>1488311</v>
      </c>
      <c r="AE181" s="7">
        <v>1350727.5</v>
      </c>
      <c r="AF181" s="7">
        <v>148283</v>
      </c>
      <c r="AG181" s="7">
        <v>10923337.550000001</v>
      </c>
      <c r="AH181" s="7">
        <v>0</v>
      </c>
      <c r="AI181" s="7">
        <v>7779979</v>
      </c>
      <c r="AJ181" s="7">
        <v>21690638.050000001</v>
      </c>
      <c r="AL181">
        <f t="shared" si="2"/>
        <v>43279431.07526356</v>
      </c>
    </row>
    <row r="182" spans="1:38" x14ac:dyDescent="0.25">
      <c r="A182" s="7">
        <v>623</v>
      </c>
      <c r="B182" s="7">
        <v>1</v>
      </c>
      <c r="C182" t="s">
        <v>233</v>
      </c>
      <c r="D182" s="7">
        <v>6166</v>
      </c>
      <c r="E182" s="7">
        <v>6740.2</v>
      </c>
      <c r="F182" s="7">
        <v>7351</v>
      </c>
      <c r="G182" s="87">
        <v>8015.2</v>
      </c>
      <c r="H182" s="7">
        <v>58358671</v>
      </c>
      <c r="I182" s="7">
        <v>469741</v>
      </c>
      <c r="J182" s="7">
        <v>8673660</v>
      </c>
      <c r="K182" s="7">
        <v>906300</v>
      </c>
      <c r="L182" s="7">
        <v>0</v>
      </c>
      <c r="M182" s="7">
        <v>0</v>
      </c>
      <c r="N182" s="7">
        <v>64325.374879259005</v>
      </c>
      <c r="O182" s="7">
        <v>1831339</v>
      </c>
      <c r="P182" s="7">
        <v>624012.5</v>
      </c>
      <c r="Q182" s="7">
        <v>104198</v>
      </c>
      <c r="R182" s="7">
        <v>192926</v>
      </c>
      <c r="S182" s="7">
        <v>0</v>
      </c>
      <c r="T182" s="7">
        <v>0</v>
      </c>
      <c r="U182" s="7">
        <v>0</v>
      </c>
      <c r="V182" s="7">
        <v>0</v>
      </c>
      <c r="W182" s="7">
        <v>15740342</v>
      </c>
      <c r="X182" s="7">
        <v>0</v>
      </c>
      <c r="Y182" s="7">
        <v>0</v>
      </c>
      <c r="Z182" s="7">
        <v>680533.84953132004</v>
      </c>
      <c r="AA182" s="7">
        <v>5803005</v>
      </c>
      <c r="AB182" s="7">
        <v>93418177.544468537</v>
      </c>
      <c r="AC182" s="7">
        <v>0</v>
      </c>
      <c r="AD182" s="7">
        <v>1102642</v>
      </c>
      <c r="AE182" s="7">
        <v>624012.5</v>
      </c>
      <c r="AF182" s="7">
        <v>192926</v>
      </c>
      <c r="AG182" s="7">
        <v>15736149.77</v>
      </c>
      <c r="AH182" s="7">
        <v>0</v>
      </c>
      <c r="AI182" s="7">
        <v>5803005</v>
      </c>
      <c r="AJ182" s="7">
        <v>23458735.27</v>
      </c>
      <c r="AL182">
        <f t="shared" si="2"/>
        <v>35059506.544468537</v>
      </c>
    </row>
    <row r="183" spans="1:38" x14ac:dyDescent="0.25">
      <c r="A183" s="7">
        <v>624</v>
      </c>
      <c r="B183" s="7">
        <v>1</v>
      </c>
      <c r="C183" t="s">
        <v>234</v>
      </c>
      <c r="D183" s="7">
        <v>9131</v>
      </c>
      <c r="E183" s="7">
        <v>9987.5999999999985</v>
      </c>
      <c r="F183" s="7">
        <v>8634</v>
      </c>
      <c r="G183" s="87">
        <v>9408.2000000000007</v>
      </c>
      <c r="H183" s="7">
        <v>68501104</v>
      </c>
      <c r="I183" s="7">
        <v>118714</v>
      </c>
      <c r="J183" s="7">
        <v>4104430</v>
      </c>
      <c r="K183" s="7">
        <v>222552</v>
      </c>
      <c r="L183" s="7">
        <v>0</v>
      </c>
      <c r="M183" s="7">
        <v>0</v>
      </c>
      <c r="N183" s="7">
        <v>315759.43115822092</v>
      </c>
      <c r="O183" s="7">
        <v>2201415</v>
      </c>
      <c r="P183" s="7">
        <v>915098.75</v>
      </c>
      <c r="Q183" s="7">
        <v>122307</v>
      </c>
      <c r="R183" s="7">
        <v>121930</v>
      </c>
      <c r="S183" s="7">
        <v>0</v>
      </c>
      <c r="T183" s="7">
        <v>0</v>
      </c>
      <c r="U183" s="7">
        <v>77461</v>
      </c>
      <c r="V183" s="7">
        <v>-8737</v>
      </c>
      <c r="W183" s="7">
        <v>14539338</v>
      </c>
      <c r="X183" s="7">
        <v>0</v>
      </c>
      <c r="Y183" s="7">
        <v>0</v>
      </c>
      <c r="Z183" s="7">
        <v>778315.30767528003</v>
      </c>
      <c r="AA183" s="7">
        <v>6811537</v>
      </c>
      <c r="AB183" s="7">
        <v>98670309.701877564</v>
      </c>
      <c r="AC183" s="7">
        <v>0</v>
      </c>
      <c r="AD183" s="7">
        <v>1382037</v>
      </c>
      <c r="AE183" s="7">
        <v>915098.75</v>
      </c>
      <c r="AF183" s="7">
        <v>121930</v>
      </c>
      <c r="AG183" s="7">
        <v>14523114.43</v>
      </c>
      <c r="AH183" s="7">
        <v>0</v>
      </c>
      <c r="AI183" s="7">
        <v>6811537</v>
      </c>
      <c r="AJ183" s="7">
        <v>23753717.18</v>
      </c>
      <c r="AL183">
        <f t="shared" si="2"/>
        <v>30169205.701877564</v>
      </c>
    </row>
    <row r="184" spans="1:38" x14ac:dyDescent="0.25">
      <c r="A184" s="7">
        <v>625</v>
      </c>
      <c r="B184" s="7">
        <v>1</v>
      </c>
      <c r="C184" t="s">
        <v>235</v>
      </c>
      <c r="D184" s="7">
        <v>44629</v>
      </c>
      <c r="E184" s="7">
        <v>48759.4</v>
      </c>
      <c r="F184" s="7">
        <v>31128.799999999999</v>
      </c>
      <c r="G184" s="87">
        <v>33919.199999999997</v>
      </c>
      <c r="H184" s="7">
        <v>246965695</v>
      </c>
      <c r="I184" s="7">
        <v>9881950</v>
      </c>
      <c r="J184" s="7">
        <v>71490533</v>
      </c>
      <c r="K184" s="7">
        <v>7250400</v>
      </c>
      <c r="L184" s="7">
        <v>0</v>
      </c>
      <c r="M184" s="7">
        <v>0</v>
      </c>
      <c r="N184" s="7">
        <v>0</v>
      </c>
      <c r="O184" s="7">
        <v>7960160</v>
      </c>
      <c r="P184" s="7">
        <v>1695960</v>
      </c>
      <c r="Q184" s="7">
        <v>440950</v>
      </c>
      <c r="R184" s="7">
        <v>8045634</v>
      </c>
      <c r="S184" s="7">
        <v>0</v>
      </c>
      <c r="T184" s="7">
        <v>0</v>
      </c>
      <c r="U184" s="7">
        <v>31255</v>
      </c>
      <c r="V184" s="7">
        <v>-26212</v>
      </c>
      <c r="W184" s="7">
        <v>37816855</v>
      </c>
      <c r="X184" s="7">
        <v>0</v>
      </c>
      <c r="Y184" s="7">
        <v>897160</v>
      </c>
      <c r="Z184" s="7">
        <v>8895970.5446879417</v>
      </c>
      <c r="AA184" s="7">
        <v>24557501</v>
      </c>
      <c r="AB184" s="7">
        <v>425903811.54468793</v>
      </c>
      <c r="AC184" s="7">
        <v>0</v>
      </c>
      <c r="AD184" s="7">
        <v>4555607</v>
      </c>
      <c r="AE184" s="7">
        <v>1695960</v>
      </c>
      <c r="AF184" s="7">
        <v>8045634</v>
      </c>
      <c r="AG184" s="7">
        <v>37816855</v>
      </c>
      <c r="AH184" s="7">
        <v>0</v>
      </c>
      <c r="AI184" s="7">
        <v>22282391</v>
      </c>
      <c r="AJ184" s="7">
        <v>74396447</v>
      </c>
      <c r="AL184">
        <f t="shared" si="2"/>
        <v>178938116.54468793</v>
      </c>
    </row>
    <row r="185" spans="1:38" x14ac:dyDescent="0.25">
      <c r="A185" s="7">
        <v>630</v>
      </c>
      <c r="B185" s="7">
        <v>1</v>
      </c>
      <c r="C185" t="s">
        <v>617</v>
      </c>
      <c r="D185" s="7">
        <v>381</v>
      </c>
      <c r="E185" s="7">
        <v>416</v>
      </c>
      <c r="F185" s="7">
        <v>387</v>
      </c>
      <c r="G185" s="87">
        <v>421.59999999999997</v>
      </c>
      <c r="H185" s="7">
        <v>3069670</v>
      </c>
      <c r="I185" s="7">
        <v>0</v>
      </c>
      <c r="J185" s="7">
        <v>224160</v>
      </c>
      <c r="K185" s="7">
        <v>0</v>
      </c>
      <c r="L185" s="7">
        <v>128627</v>
      </c>
      <c r="M185" s="7">
        <v>268357</v>
      </c>
      <c r="N185" s="7">
        <v>148527.44375896762</v>
      </c>
      <c r="O185" s="7">
        <v>94527</v>
      </c>
      <c r="P185" s="7">
        <v>36783.75</v>
      </c>
      <c r="Q185" s="7">
        <v>5481</v>
      </c>
      <c r="R185" s="7">
        <v>0</v>
      </c>
      <c r="S185" s="7">
        <v>0</v>
      </c>
      <c r="T185" s="7">
        <v>0</v>
      </c>
      <c r="U185" s="7">
        <v>0</v>
      </c>
      <c r="V185" s="7">
        <v>0</v>
      </c>
      <c r="W185" s="7">
        <v>716720</v>
      </c>
      <c r="X185" s="7">
        <v>0</v>
      </c>
      <c r="Y185" s="7">
        <v>0</v>
      </c>
      <c r="Z185" s="7">
        <v>35014.094621759999</v>
      </c>
      <c r="AA185" s="7">
        <v>305238</v>
      </c>
      <c r="AB185" s="7">
        <v>5030620.1153764231</v>
      </c>
      <c r="AC185" s="7">
        <v>0</v>
      </c>
      <c r="AD185" s="7">
        <v>32507</v>
      </c>
      <c r="AE185" s="7">
        <v>22065</v>
      </c>
      <c r="AF185" s="7">
        <v>0</v>
      </c>
      <c r="AG185" s="7">
        <v>627425</v>
      </c>
      <c r="AH185" s="7">
        <v>0</v>
      </c>
      <c r="AI185" s="7">
        <v>151202</v>
      </c>
      <c r="AJ185" s="7">
        <v>833199</v>
      </c>
      <c r="AL185">
        <f t="shared" si="2"/>
        <v>1960950.1153764231</v>
      </c>
    </row>
    <row r="186" spans="1:38" x14ac:dyDescent="0.25">
      <c r="A186" s="7">
        <v>635</v>
      </c>
      <c r="B186" s="7">
        <v>1</v>
      </c>
      <c r="C186" t="s">
        <v>237</v>
      </c>
      <c r="D186" s="7">
        <v>102</v>
      </c>
      <c r="E186" s="7">
        <v>112.8</v>
      </c>
      <c r="F186" s="7">
        <v>67</v>
      </c>
      <c r="G186" s="87">
        <v>74</v>
      </c>
      <c r="H186" s="7">
        <v>538794</v>
      </c>
      <c r="I186" s="7">
        <v>0</v>
      </c>
      <c r="J186" s="7">
        <v>23415</v>
      </c>
      <c r="K186" s="7">
        <v>0</v>
      </c>
      <c r="L186" s="7">
        <v>37153</v>
      </c>
      <c r="M186" s="7">
        <v>0</v>
      </c>
      <c r="N186" s="7">
        <v>32773.079522453285</v>
      </c>
      <c r="O186" s="7">
        <v>17945</v>
      </c>
      <c r="P186" s="7">
        <v>3700</v>
      </c>
      <c r="Q186" s="7">
        <v>962</v>
      </c>
      <c r="R186" s="7">
        <v>1001</v>
      </c>
      <c r="S186" s="7">
        <v>0</v>
      </c>
      <c r="T186" s="7">
        <v>0</v>
      </c>
      <c r="U186" s="7">
        <v>0</v>
      </c>
      <c r="V186" s="7">
        <v>0</v>
      </c>
      <c r="W186" s="7">
        <v>296816</v>
      </c>
      <c r="X186" s="7">
        <v>0</v>
      </c>
      <c r="Y186" s="7">
        <v>0</v>
      </c>
      <c r="Z186" s="7">
        <v>4149.7392306900001</v>
      </c>
      <c r="AA186" s="7">
        <v>53576</v>
      </c>
      <c r="AB186" s="7">
        <v>1010204.6205823657</v>
      </c>
      <c r="AC186" s="7">
        <v>0</v>
      </c>
      <c r="AD186" s="7">
        <v>17945</v>
      </c>
      <c r="AE186" s="7">
        <v>3700</v>
      </c>
      <c r="AF186" s="7">
        <v>1001</v>
      </c>
      <c r="AG186" s="7">
        <v>261012.89</v>
      </c>
      <c r="AH186" s="7">
        <v>0</v>
      </c>
      <c r="AI186" s="7">
        <v>44300</v>
      </c>
      <c r="AJ186" s="7">
        <v>327958.89</v>
      </c>
      <c r="AL186">
        <f t="shared" si="2"/>
        <v>471410.62058236566</v>
      </c>
    </row>
    <row r="187" spans="1:38" x14ac:dyDescent="0.25">
      <c r="A187" s="7">
        <v>640</v>
      </c>
      <c r="B187" s="7">
        <v>1</v>
      </c>
      <c r="C187" t="s">
        <v>238</v>
      </c>
      <c r="D187" s="7">
        <v>363</v>
      </c>
      <c r="E187" s="7">
        <v>405</v>
      </c>
      <c r="F187" s="7">
        <v>390</v>
      </c>
      <c r="G187" s="87">
        <v>435.79999999999995</v>
      </c>
      <c r="H187" s="7">
        <v>3173060</v>
      </c>
      <c r="I187" s="7">
        <v>0</v>
      </c>
      <c r="J187" s="7">
        <v>308296</v>
      </c>
      <c r="K187" s="7">
        <v>0</v>
      </c>
      <c r="L187" s="7">
        <v>129453</v>
      </c>
      <c r="M187" s="7">
        <v>59017</v>
      </c>
      <c r="N187" s="7">
        <v>169774.95711429487</v>
      </c>
      <c r="O187" s="7">
        <v>94818</v>
      </c>
      <c r="P187" s="7">
        <v>65890</v>
      </c>
      <c r="Q187" s="7">
        <v>5665</v>
      </c>
      <c r="R187" s="7">
        <v>7108</v>
      </c>
      <c r="S187" s="7">
        <v>0</v>
      </c>
      <c r="T187" s="7">
        <v>0</v>
      </c>
      <c r="U187" s="7">
        <v>0</v>
      </c>
      <c r="V187" s="7">
        <v>0</v>
      </c>
      <c r="W187" s="7">
        <v>143426</v>
      </c>
      <c r="X187" s="7">
        <v>0</v>
      </c>
      <c r="Y187" s="7">
        <v>7748</v>
      </c>
      <c r="Z187" s="7">
        <v>30175.492832700002</v>
      </c>
      <c r="AA187" s="7">
        <v>315519</v>
      </c>
      <c r="AB187" s="7">
        <v>4504831.2705321331</v>
      </c>
      <c r="AC187" s="7">
        <v>0</v>
      </c>
      <c r="AD187" s="7">
        <v>94818</v>
      </c>
      <c r="AE187" s="7">
        <v>59607</v>
      </c>
      <c r="AF187" s="7">
        <v>6430</v>
      </c>
      <c r="AG187" s="7">
        <v>116706</v>
      </c>
      <c r="AH187" s="7">
        <v>0</v>
      </c>
      <c r="AI187" s="7">
        <v>235704</v>
      </c>
      <c r="AJ187" s="7">
        <v>513265</v>
      </c>
      <c r="AL187">
        <f t="shared" si="2"/>
        <v>1331771.2705321331</v>
      </c>
    </row>
    <row r="188" spans="1:38" x14ac:dyDescent="0.25">
      <c r="A188" s="7">
        <v>656</v>
      </c>
      <c r="B188" s="7">
        <v>1</v>
      </c>
      <c r="C188" t="s">
        <v>239</v>
      </c>
      <c r="D188" s="7">
        <v>4165</v>
      </c>
      <c r="E188" s="7">
        <v>4586.7700000000004</v>
      </c>
      <c r="F188" s="7">
        <v>2984.9700000000003</v>
      </c>
      <c r="G188" s="87">
        <v>3283.7699999999995</v>
      </c>
      <c r="H188" s="7">
        <v>23909129</v>
      </c>
      <c r="I188" s="7">
        <v>528074</v>
      </c>
      <c r="J188" s="7">
        <v>7207674</v>
      </c>
      <c r="K188" s="7">
        <v>863370</v>
      </c>
      <c r="L188" s="7">
        <v>0</v>
      </c>
      <c r="M188" s="7">
        <v>0</v>
      </c>
      <c r="N188" s="7">
        <v>381259</v>
      </c>
      <c r="O188" s="7">
        <v>751530</v>
      </c>
      <c r="P188" s="7">
        <v>396285.25</v>
      </c>
      <c r="Q188" s="7">
        <v>42689</v>
      </c>
      <c r="R188" s="7">
        <v>41047</v>
      </c>
      <c r="S188" s="7">
        <v>0</v>
      </c>
      <c r="T188" s="7">
        <v>0</v>
      </c>
      <c r="U188" s="7">
        <v>185130</v>
      </c>
      <c r="V188" s="7">
        <v>0</v>
      </c>
      <c r="W188" s="7">
        <v>3215796</v>
      </c>
      <c r="X188" s="7">
        <v>0</v>
      </c>
      <c r="Y188" s="7">
        <v>169645</v>
      </c>
      <c r="Z188" s="7">
        <v>306084.92155104002</v>
      </c>
      <c r="AA188" s="7">
        <v>2377449</v>
      </c>
      <c r="AB188" s="7">
        <v>40375162.171551041</v>
      </c>
      <c r="AC188" s="7">
        <v>0</v>
      </c>
      <c r="AD188" s="7">
        <v>467416</v>
      </c>
      <c r="AE188" s="7">
        <v>396285.25</v>
      </c>
      <c r="AF188" s="7">
        <v>41047</v>
      </c>
      <c r="AG188" s="7">
        <v>3197086.89</v>
      </c>
      <c r="AH188" s="7">
        <v>0</v>
      </c>
      <c r="AI188" s="7">
        <v>2149953</v>
      </c>
      <c r="AJ188" s="7">
        <v>6251788.1400000006</v>
      </c>
      <c r="AL188">
        <f t="shared" si="2"/>
        <v>16466033.171551041</v>
      </c>
    </row>
    <row r="189" spans="1:38" x14ac:dyDescent="0.25">
      <c r="A189" s="7">
        <v>659</v>
      </c>
      <c r="B189" s="7">
        <v>1</v>
      </c>
      <c r="C189" t="s">
        <v>240</v>
      </c>
      <c r="D189" s="7">
        <v>3935</v>
      </c>
      <c r="E189" s="7">
        <v>4326.4000000000005</v>
      </c>
      <c r="F189" s="7">
        <v>3664</v>
      </c>
      <c r="G189" s="87">
        <v>4047.6000000000004</v>
      </c>
      <c r="H189" s="7">
        <v>29470576</v>
      </c>
      <c r="I189" s="7">
        <v>183189</v>
      </c>
      <c r="J189" s="7">
        <v>1455924</v>
      </c>
      <c r="K189" s="7">
        <v>151056</v>
      </c>
      <c r="L189" s="7">
        <v>0</v>
      </c>
      <c r="M189" s="7">
        <v>0</v>
      </c>
      <c r="N189" s="7">
        <v>433514</v>
      </c>
      <c r="O189" s="7">
        <v>898073</v>
      </c>
      <c r="P189" s="7">
        <v>277343.75</v>
      </c>
      <c r="Q189" s="7">
        <v>52619</v>
      </c>
      <c r="R189" s="7">
        <v>0</v>
      </c>
      <c r="S189" s="7">
        <v>0</v>
      </c>
      <c r="T189" s="7">
        <v>0</v>
      </c>
      <c r="U189" s="7">
        <v>146105</v>
      </c>
      <c r="V189" s="7">
        <v>-30580</v>
      </c>
      <c r="W189" s="7">
        <v>8486603</v>
      </c>
      <c r="X189" s="7">
        <v>0</v>
      </c>
      <c r="Y189" s="7">
        <v>0</v>
      </c>
      <c r="Z189" s="7">
        <v>341377.67910305999</v>
      </c>
      <c r="AA189" s="7">
        <v>2930462</v>
      </c>
      <c r="AB189" s="7">
        <v>44796262.429103062</v>
      </c>
      <c r="AC189" s="7">
        <v>0</v>
      </c>
      <c r="AD189" s="7">
        <v>451916</v>
      </c>
      <c r="AE189" s="7">
        <v>277343.75</v>
      </c>
      <c r="AF189" s="7">
        <v>0</v>
      </c>
      <c r="AG189" s="7">
        <v>8445908.6400000006</v>
      </c>
      <c r="AH189" s="7">
        <v>0</v>
      </c>
      <c r="AI189" s="7">
        <v>2782401</v>
      </c>
      <c r="AJ189" s="7">
        <v>11957569.390000001</v>
      </c>
      <c r="AL189">
        <f t="shared" si="2"/>
        <v>15325686.429103062</v>
      </c>
    </row>
    <row r="190" spans="1:38" x14ac:dyDescent="0.25">
      <c r="A190" s="7">
        <v>671</v>
      </c>
      <c r="B190" s="7">
        <v>1</v>
      </c>
      <c r="C190" t="s">
        <v>241</v>
      </c>
      <c r="D190" s="7">
        <v>336</v>
      </c>
      <c r="E190" s="7">
        <v>368</v>
      </c>
      <c r="F190" s="7">
        <v>336</v>
      </c>
      <c r="G190" s="87">
        <v>368.59999999999997</v>
      </c>
      <c r="H190" s="7">
        <v>2683777</v>
      </c>
      <c r="I190" s="7">
        <v>11257</v>
      </c>
      <c r="J190" s="7">
        <v>77084</v>
      </c>
      <c r="K190" s="7">
        <v>14245</v>
      </c>
      <c r="L190" s="7">
        <v>123528</v>
      </c>
      <c r="M190" s="7">
        <v>101853</v>
      </c>
      <c r="N190" s="7">
        <v>102634</v>
      </c>
      <c r="O190" s="7">
        <v>80334</v>
      </c>
      <c r="P190" s="7">
        <v>45828.75</v>
      </c>
      <c r="Q190" s="7">
        <v>4792</v>
      </c>
      <c r="R190" s="7">
        <v>0</v>
      </c>
      <c r="S190" s="7">
        <v>0</v>
      </c>
      <c r="T190" s="7">
        <v>0</v>
      </c>
      <c r="U190" s="7">
        <v>0</v>
      </c>
      <c r="V190" s="7">
        <v>0</v>
      </c>
      <c r="W190" s="7">
        <v>337072</v>
      </c>
      <c r="X190" s="7">
        <v>0</v>
      </c>
      <c r="Y190" s="7">
        <v>36294</v>
      </c>
      <c r="Z190" s="7">
        <v>24533.055667889999</v>
      </c>
      <c r="AA190" s="7">
        <v>266866</v>
      </c>
      <c r="AB190" s="7">
        <v>3910097.8056678898</v>
      </c>
      <c r="AC190" s="7">
        <v>0</v>
      </c>
      <c r="AD190" s="7">
        <v>78413</v>
      </c>
      <c r="AE190" s="7">
        <v>44612</v>
      </c>
      <c r="AF190" s="7">
        <v>0</v>
      </c>
      <c r="AG190" s="7">
        <v>272939.76</v>
      </c>
      <c r="AH190" s="7">
        <v>0</v>
      </c>
      <c r="AI190" s="7">
        <v>214522</v>
      </c>
      <c r="AJ190" s="7">
        <v>610486.76</v>
      </c>
      <c r="AL190">
        <f t="shared" si="2"/>
        <v>1226320.8056678898</v>
      </c>
    </row>
    <row r="191" spans="1:38" x14ac:dyDescent="0.25">
      <c r="A191" s="7">
        <v>676</v>
      </c>
      <c r="B191" s="7">
        <v>1</v>
      </c>
      <c r="C191" t="s">
        <v>242</v>
      </c>
      <c r="D191" s="7">
        <v>155</v>
      </c>
      <c r="E191" s="7">
        <v>169.6</v>
      </c>
      <c r="F191" s="7">
        <v>209</v>
      </c>
      <c r="G191" s="87">
        <v>229.20000000000002</v>
      </c>
      <c r="H191" s="7">
        <v>1668805</v>
      </c>
      <c r="I191" s="7">
        <v>0</v>
      </c>
      <c r="J191" s="7">
        <v>252682</v>
      </c>
      <c r="K191" s="7">
        <v>0</v>
      </c>
      <c r="L191" s="7">
        <v>94916</v>
      </c>
      <c r="M191" s="7">
        <v>61029</v>
      </c>
      <c r="N191" s="7">
        <v>116994</v>
      </c>
      <c r="O191" s="7">
        <v>52863</v>
      </c>
      <c r="P191" s="7">
        <v>25370</v>
      </c>
      <c r="Q191" s="7">
        <v>2980</v>
      </c>
      <c r="R191" s="7">
        <v>7591</v>
      </c>
      <c r="S191" s="7">
        <v>0</v>
      </c>
      <c r="T191" s="7">
        <v>0</v>
      </c>
      <c r="U191" s="7">
        <v>0</v>
      </c>
      <c r="V191" s="7">
        <v>0</v>
      </c>
      <c r="W191" s="7">
        <v>268230</v>
      </c>
      <c r="X191" s="7">
        <v>0</v>
      </c>
      <c r="Y191" s="7">
        <v>14681</v>
      </c>
      <c r="Z191" s="7">
        <v>19294.972055730002</v>
      </c>
      <c r="AA191" s="7">
        <v>165941</v>
      </c>
      <c r="AB191" s="7">
        <v>2751376.9720557299</v>
      </c>
      <c r="AC191" s="7">
        <v>0</v>
      </c>
      <c r="AD191" s="7">
        <v>14148</v>
      </c>
      <c r="AE191" s="7">
        <v>17063</v>
      </c>
      <c r="AF191" s="7">
        <v>5105</v>
      </c>
      <c r="AG191" s="7">
        <v>143918.84</v>
      </c>
      <c r="AH191" s="7">
        <v>0</v>
      </c>
      <c r="AI191" s="7">
        <v>92160</v>
      </c>
      <c r="AJ191" s="7">
        <v>272394.83999999997</v>
      </c>
      <c r="AL191">
        <f t="shared" si="2"/>
        <v>1082571.9720557299</v>
      </c>
    </row>
    <row r="192" spans="1:38" x14ac:dyDescent="0.25">
      <c r="A192" s="7">
        <v>682</v>
      </c>
      <c r="B192" s="7">
        <v>1</v>
      </c>
      <c r="C192" t="s">
        <v>243</v>
      </c>
      <c r="D192" s="7">
        <v>1144</v>
      </c>
      <c r="E192" s="7">
        <v>1249.8000000000002</v>
      </c>
      <c r="F192" s="7">
        <v>1144</v>
      </c>
      <c r="G192" s="87">
        <v>1249.8000000000002</v>
      </c>
      <c r="H192" s="7">
        <v>9099794</v>
      </c>
      <c r="I192" s="7">
        <v>42983</v>
      </c>
      <c r="J192" s="7">
        <v>328775</v>
      </c>
      <c r="K192" s="7">
        <v>14088</v>
      </c>
      <c r="L192" s="7">
        <v>0</v>
      </c>
      <c r="M192" s="7">
        <v>0</v>
      </c>
      <c r="N192" s="7">
        <v>475725</v>
      </c>
      <c r="O192" s="7">
        <v>281552</v>
      </c>
      <c r="P192" s="7">
        <v>195957.5</v>
      </c>
      <c r="Q192" s="7">
        <v>16247</v>
      </c>
      <c r="R192" s="7">
        <v>0</v>
      </c>
      <c r="S192" s="7">
        <v>0</v>
      </c>
      <c r="T192" s="7">
        <v>0</v>
      </c>
      <c r="U192" s="7">
        <v>0</v>
      </c>
      <c r="V192" s="7">
        <v>0</v>
      </c>
      <c r="W192" s="7">
        <v>283505</v>
      </c>
      <c r="X192" s="7">
        <v>0</v>
      </c>
      <c r="Y192" s="7">
        <v>0</v>
      </c>
      <c r="Z192" s="7">
        <v>80692.405228470001</v>
      </c>
      <c r="AA192" s="7">
        <v>904855</v>
      </c>
      <c r="AB192" s="7">
        <v>11724173.90522847</v>
      </c>
      <c r="AC192" s="7">
        <v>0</v>
      </c>
      <c r="AD192" s="7">
        <v>81145</v>
      </c>
      <c r="AE192" s="7">
        <v>156067</v>
      </c>
      <c r="AF192" s="7">
        <v>0</v>
      </c>
      <c r="AG192" s="7">
        <v>203095</v>
      </c>
      <c r="AH192" s="7">
        <v>0</v>
      </c>
      <c r="AI192" s="7">
        <v>595104</v>
      </c>
      <c r="AJ192" s="7">
        <v>1035411</v>
      </c>
      <c r="AL192">
        <f t="shared" si="2"/>
        <v>2624379.9052284695</v>
      </c>
    </row>
    <row r="193" spans="1:38" x14ac:dyDescent="0.25">
      <c r="A193" s="7">
        <v>690</v>
      </c>
      <c r="B193" s="7">
        <v>1</v>
      </c>
      <c r="C193" t="s">
        <v>244</v>
      </c>
      <c r="D193" s="7">
        <v>1027</v>
      </c>
      <c r="E193" s="7">
        <v>1118.8000000000002</v>
      </c>
      <c r="F193" s="7">
        <v>948</v>
      </c>
      <c r="G193" s="87">
        <v>1038</v>
      </c>
      <c r="H193" s="7">
        <v>7557678</v>
      </c>
      <c r="I193" s="7">
        <v>0</v>
      </c>
      <c r="J193" s="7">
        <v>679278</v>
      </c>
      <c r="K193" s="7">
        <v>27564</v>
      </c>
      <c r="L193" s="7">
        <v>0</v>
      </c>
      <c r="M193" s="7">
        <v>64410</v>
      </c>
      <c r="N193" s="7">
        <v>475564</v>
      </c>
      <c r="O193" s="7">
        <v>227910</v>
      </c>
      <c r="P193" s="7">
        <v>150852.5</v>
      </c>
      <c r="Q193" s="7">
        <v>13494</v>
      </c>
      <c r="R193" s="7">
        <v>768</v>
      </c>
      <c r="S193" s="7">
        <v>0</v>
      </c>
      <c r="T193" s="7">
        <v>0</v>
      </c>
      <c r="U193" s="7">
        <v>0</v>
      </c>
      <c r="V193" s="7">
        <v>0</v>
      </c>
      <c r="W193" s="7">
        <v>486697</v>
      </c>
      <c r="X193" s="7">
        <v>0</v>
      </c>
      <c r="Y193" s="7">
        <v>0</v>
      </c>
      <c r="Z193" s="7">
        <v>73287.376312470005</v>
      </c>
      <c r="AA193" s="7">
        <v>751512</v>
      </c>
      <c r="AB193" s="7">
        <v>10509014.87631247</v>
      </c>
      <c r="AC193" s="7">
        <v>0</v>
      </c>
      <c r="AD193" s="7">
        <v>81102</v>
      </c>
      <c r="AE193" s="7">
        <v>148520</v>
      </c>
      <c r="AF193" s="7">
        <v>756</v>
      </c>
      <c r="AG193" s="7">
        <v>432054</v>
      </c>
      <c r="AH193" s="7">
        <v>0</v>
      </c>
      <c r="AI193" s="7">
        <v>610985</v>
      </c>
      <c r="AJ193" s="7">
        <v>1273417</v>
      </c>
      <c r="AL193">
        <f t="shared" si="2"/>
        <v>2951336.8763124701</v>
      </c>
    </row>
    <row r="194" spans="1:38" x14ac:dyDescent="0.25">
      <c r="A194" s="7">
        <v>695</v>
      </c>
      <c r="B194" s="7">
        <v>1</v>
      </c>
      <c r="C194" t="s">
        <v>245</v>
      </c>
      <c r="D194" s="7">
        <v>775</v>
      </c>
      <c r="E194" s="7">
        <v>854</v>
      </c>
      <c r="F194" s="7">
        <v>657</v>
      </c>
      <c r="G194" s="87">
        <v>724.19999999999993</v>
      </c>
      <c r="H194" s="7">
        <v>5272900</v>
      </c>
      <c r="I194" s="7">
        <v>12281</v>
      </c>
      <c r="J194" s="7">
        <v>730518</v>
      </c>
      <c r="K194" s="7">
        <v>0</v>
      </c>
      <c r="L194" s="7">
        <v>96768</v>
      </c>
      <c r="M194" s="7">
        <v>0</v>
      </c>
      <c r="N194" s="7">
        <v>106314</v>
      </c>
      <c r="O194" s="7">
        <v>175619</v>
      </c>
      <c r="P194" s="7">
        <v>112710</v>
      </c>
      <c r="Q194" s="7">
        <v>9415</v>
      </c>
      <c r="R194" s="7">
        <v>0</v>
      </c>
      <c r="S194" s="7">
        <v>0</v>
      </c>
      <c r="T194" s="7">
        <v>0</v>
      </c>
      <c r="U194" s="7">
        <v>0</v>
      </c>
      <c r="V194" s="7">
        <v>0</v>
      </c>
      <c r="W194" s="7">
        <v>182049</v>
      </c>
      <c r="X194" s="7">
        <v>0</v>
      </c>
      <c r="Y194" s="7">
        <v>0</v>
      </c>
      <c r="Z194" s="7">
        <v>48447.401682930002</v>
      </c>
      <c r="AA194" s="7">
        <v>524321</v>
      </c>
      <c r="AB194" s="7">
        <v>7271342.4016829301</v>
      </c>
      <c r="AC194" s="7">
        <v>0</v>
      </c>
      <c r="AD194" s="7">
        <v>42584</v>
      </c>
      <c r="AE194" s="7">
        <v>67229</v>
      </c>
      <c r="AF194" s="7">
        <v>0</v>
      </c>
      <c r="AG194" s="7">
        <v>97672</v>
      </c>
      <c r="AH194" s="7">
        <v>0</v>
      </c>
      <c r="AI194" s="7">
        <v>258259</v>
      </c>
      <c r="AJ194" s="7">
        <v>465744</v>
      </c>
      <c r="AL194">
        <f t="shared" si="2"/>
        <v>1998442.4016829301</v>
      </c>
    </row>
    <row r="195" spans="1:38" x14ac:dyDescent="0.25">
      <c r="A195" s="7">
        <v>696</v>
      </c>
      <c r="B195" s="7">
        <v>1</v>
      </c>
      <c r="C195" t="s">
        <v>246</v>
      </c>
      <c r="D195" s="7">
        <v>454</v>
      </c>
      <c r="E195" s="7">
        <v>503.99999999999994</v>
      </c>
      <c r="F195" s="7">
        <v>497</v>
      </c>
      <c r="G195" s="87">
        <v>551.79999999999995</v>
      </c>
      <c r="H195" s="7">
        <v>4017656</v>
      </c>
      <c r="I195" s="7">
        <v>0</v>
      </c>
      <c r="J195" s="7">
        <v>288907</v>
      </c>
      <c r="K195" s="7">
        <v>0</v>
      </c>
      <c r="L195" s="7">
        <v>127639</v>
      </c>
      <c r="M195" s="7">
        <v>236647</v>
      </c>
      <c r="N195" s="7">
        <v>195502</v>
      </c>
      <c r="O195" s="7">
        <v>133607</v>
      </c>
      <c r="P195" s="7">
        <v>84185</v>
      </c>
      <c r="Q195" s="7">
        <v>7173</v>
      </c>
      <c r="R195" s="7">
        <v>0</v>
      </c>
      <c r="S195" s="7">
        <v>0</v>
      </c>
      <c r="T195" s="7">
        <v>0</v>
      </c>
      <c r="U195" s="7">
        <v>0</v>
      </c>
      <c r="V195" s="7">
        <v>0</v>
      </c>
      <c r="W195" s="7">
        <v>174573</v>
      </c>
      <c r="X195" s="7">
        <v>0</v>
      </c>
      <c r="Y195" s="7">
        <v>408</v>
      </c>
      <c r="Z195" s="7">
        <v>40070.94989466</v>
      </c>
      <c r="AA195" s="7">
        <v>399503</v>
      </c>
      <c r="AB195" s="7">
        <v>5705870.9498946602</v>
      </c>
      <c r="AC195" s="7">
        <v>0</v>
      </c>
      <c r="AD195" s="7">
        <v>108604</v>
      </c>
      <c r="AE195" s="7">
        <v>84185</v>
      </c>
      <c r="AF195" s="7">
        <v>0</v>
      </c>
      <c r="AG195" s="7">
        <v>174573</v>
      </c>
      <c r="AH195" s="7">
        <v>0</v>
      </c>
      <c r="AI195" s="7">
        <v>399503</v>
      </c>
      <c r="AJ195" s="7">
        <v>766865</v>
      </c>
      <c r="AL195">
        <f t="shared" ref="AL195:AL258" si="3">AB195-H195</f>
        <v>1688214.9498946602</v>
      </c>
    </row>
    <row r="196" spans="1:38" x14ac:dyDescent="0.25">
      <c r="A196" s="7">
        <v>698</v>
      </c>
      <c r="B196" s="7">
        <v>1</v>
      </c>
      <c r="C196" t="s">
        <v>247</v>
      </c>
      <c r="D196" s="7">
        <v>132</v>
      </c>
      <c r="E196" s="7">
        <v>149.20000000000002</v>
      </c>
      <c r="F196" s="7">
        <v>176</v>
      </c>
      <c r="G196" s="87">
        <v>189.79999999999998</v>
      </c>
      <c r="H196" s="7">
        <v>1381934</v>
      </c>
      <c r="I196" s="7">
        <v>6140</v>
      </c>
      <c r="J196" s="7">
        <v>181110</v>
      </c>
      <c r="K196" s="7">
        <v>0</v>
      </c>
      <c r="L196" s="7">
        <v>82838</v>
      </c>
      <c r="M196" s="7">
        <v>441805</v>
      </c>
      <c r="N196" s="7">
        <v>139122.80853141466</v>
      </c>
      <c r="O196" s="7">
        <v>42315</v>
      </c>
      <c r="P196" s="7">
        <v>14661.25</v>
      </c>
      <c r="Q196" s="7">
        <v>2467</v>
      </c>
      <c r="R196" s="7">
        <v>2483</v>
      </c>
      <c r="S196" s="7">
        <v>0</v>
      </c>
      <c r="T196" s="7">
        <v>0</v>
      </c>
      <c r="U196" s="7">
        <v>0</v>
      </c>
      <c r="V196" s="7">
        <v>0</v>
      </c>
      <c r="W196" s="7">
        <v>360402</v>
      </c>
      <c r="X196" s="7">
        <v>0</v>
      </c>
      <c r="Y196" s="7">
        <v>0</v>
      </c>
      <c r="Z196" s="7">
        <v>16543.419205890001</v>
      </c>
      <c r="AA196" s="7">
        <v>137415</v>
      </c>
      <c r="AB196" s="7">
        <v>2803828.8896422256</v>
      </c>
      <c r="AC196" s="7">
        <v>0</v>
      </c>
      <c r="AD196" s="7">
        <v>42315</v>
      </c>
      <c r="AE196" s="7">
        <v>14661.25</v>
      </c>
      <c r="AF196" s="7">
        <v>2483</v>
      </c>
      <c r="AG196" s="7">
        <v>358930.51094281609</v>
      </c>
      <c r="AH196" s="7">
        <v>0</v>
      </c>
      <c r="AI196" s="7">
        <v>137415</v>
      </c>
      <c r="AJ196" s="7">
        <v>555804.76094281604</v>
      </c>
      <c r="AL196">
        <f t="shared" si="3"/>
        <v>1421894.8896422256</v>
      </c>
    </row>
    <row r="197" spans="1:38" x14ac:dyDescent="0.25">
      <c r="A197" s="7">
        <v>700</v>
      </c>
      <c r="B197" s="7">
        <v>1</v>
      </c>
      <c r="C197" t="s">
        <v>248</v>
      </c>
      <c r="D197" s="7">
        <v>1882</v>
      </c>
      <c r="E197" s="7">
        <v>2062.6000000000004</v>
      </c>
      <c r="F197" s="7">
        <v>2080</v>
      </c>
      <c r="G197" s="87">
        <v>2286.7999999999997</v>
      </c>
      <c r="H197" s="7">
        <v>16650191</v>
      </c>
      <c r="I197" s="7">
        <v>18421</v>
      </c>
      <c r="J197" s="7">
        <v>357346</v>
      </c>
      <c r="K197" s="7">
        <v>14090</v>
      </c>
      <c r="L197" s="7">
        <v>0</v>
      </c>
      <c r="M197" s="7">
        <v>0</v>
      </c>
      <c r="N197" s="7">
        <v>255926</v>
      </c>
      <c r="O197" s="7">
        <v>486600</v>
      </c>
      <c r="P197" s="7">
        <v>383038.75</v>
      </c>
      <c r="Q197" s="7">
        <v>29728</v>
      </c>
      <c r="R197" s="7">
        <v>0</v>
      </c>
      <c r="S197" s="7">
        <v>0</v>
      </c>
      <c r="T197" s="7">
        <v>0</v>
      </c>
      <c r="U197" s="7">
        <v>0</v>
      </c>
      <c r="V197" s="7">
        <v>0</v>
      </c>
      <c r="W197" s="7">
        <v>0</v>
      </c>
      <c r="X197" s="7">
        <v>0</v>
      </c>
      <c r="Y197" s="7">
        <v>10603</v>
      </c>
      <c r="Z197" s="7">
        <v>144410.38511067</v>
      </c>
      <c r="AA197" s="7">
        <v>1655643</v>
      </c>
      <c r="AB197" s="7">
        <v>20005997.135110669</v>
      </c>
      <c r="AC197" s="7">
        <v>0</v>
      </c>
      <c r="AD197" s="7">
        <v>226216</v>
      </c>
      <c r="AE197" s="7">
        <v>383038.75</v>
      </c>
      <c r="AF197" s="7">
        <v>0</v>
      </c>
      <c r="AG197" s="7">
        <v>0</v>
      </c>
      <c r="AH197" s="7">
        <v>0</v>
      </c>
      <c r="AI197" s="7">
        <v>1597071</v>
      </c>
      <c r="AJ197" s="7">
        <v>2206325.75</v>
      </c>
      <c r="AL197">
        <f t="shared" si="3"/>
        <v>3355806.1351106688</v>
      </c>
    </row>
    <row r="198" spans="1:38" x14ac:dyDescent="0.25">
      <c r="A198" s="7">
        <v>701</v>
      </c>
      <c r="B198" s="7">
        <v>1</v>
      </c>
      <c r="C198" t="s">
        <v>249</v>
      </c>
      <c r="D198" s="7">
        <v>2293</v>
      </c>
      <c r="E198" s="7">
        <v>2512.4</v>
      </c>
      <c r="F198" s="7">
        <v>2126</v>
      </c>
      <c r="G198" s="87">
        <v>2321</v>
      </c>
      <c r="H198" s="7">
        <v>16899201</v>
      </c>
      <c r="I198" s="7">
        <v>18421</v>
      </c>
      <c r="J198" s="7">
        <v>2114916</v>
      </c>
      <c r="K198" s="7">
        <v>14084</v>
      </c>
      <c r="L198" s="7">
        <v>0</v>
      </c>
      <c r="M198" s="7">
        <v>0</v>
      </c>
      <c r="N198" s="7">
        <v>462365.630218003</v>
      </c>
      <c r="O198" s="7">
        <v>550187</v>
      </c>
      <c r="P198" s="7">
        <v>388653.75</v>
      </c>
      <c r="Q198" s="7">
        <v>30173</v>
      </c>
      <c r="R198" s="7">
        <v>2414</v>
      </c>
      <c r="S198" s="7">
        <v>0</v>
      </c>
      <c r="T198" s="7">
        <v>0</v>
      </c>
      <c r="U198" s="7">
        <v>0</v>
      </c>
      <c r="V198" s="7">
        <v>0</v>
      </c>
      <c r="W198" s="7">
        <v>0</v>
      </c>
      <c r="X198" s="7">
        <v>0</v>
      </c>
      <c r="Y198" s="7">
        <v>0</v>
      </c>
      <c r="Z198" s="7">
        <v>174986.67936054</v>
      </c>
      <c r="AA198" s="7">
        <v>1680404</v>
      </c>
      <c r="AB198" s="7">
        <v>22316551.5170739</v>
      </c>
      <c r="AC198" s="7">
        <v>0</v>
      </c>
      <c r="AD198" s="7">
        <v>162998</v>
      </c>
      <c r="AE198" s="7">
        <v>318073</v>
      </c>
      <c r="AF198" s="7">
        <v>1976</v>
      </c>
      <c r="AG198" s="7">
        <v>0</v>
      </c>
      <c r="AH198" s="7">
        <v>0</v>
      </c>
      <c r="AI198" s="7">
        <v>1135642</v>
      </c>
      <c r="AJ198" s="7">
        <v>1618689</v>
      </c>
      <c r="AL198">
        <f t="shared" si="3"/>
        <v>5417350.5170738995</v>
      </c>
    </row>
    <row r="199" spans="1:38" x14ac:dyDescent="0.25">
      <c r="A199" s="7">
        <v>704</v>
      </c>
      <c r="B199" s="7">
        <v>1</v>
      </c>
      <c r="C199" t="s">
        <v>250</v>
      </c>
      <c r="D199" s="7">
        <v>1734</v>
      </c>
      <c r="E199" s="7">
        <v>1914.3999999999999</v>
      </c>
      <c r="F199" s="7">
        <v>1799</v>
      </c>
      <c r="G199" s="87">
        <v>1976.6</v>
      </c>
      <c r="H199" s="7">
        <v>14391625</v>
      </c>
      <c r="I199" s="7">
        <v>0</v>
      </c>
      <c r="J199" s="7">
        <v>999423</v>
      </c>
      <c r="K199" s="7">
        <v>14085</v>
      </c>
      <c r="L199" s="7">
        <v>0</v>
      </c>
      <c r="M199" s="7">
        <v>0</v>
      </c>
      <c r="N199" s="7">
        <v>499851.25370437081</v>
      </c>
      <c r="O199" s="7">
        <v>438261</v>
      </c>
      <c r="P199" s="7">
        <v>329632.5</v>
      </c>
      <c r="Q199" s="7">
        <v>25696</v>
      </c>
      <c r="R199" s="7">
        <v>30677</v>
      </c>
      <c r="S199" s="7">
        <v>0</v>
      </c>
      <c r="T199" s="7">
        <v>0</v>
      </c>
      <c r="U199" s="7">
        <v>0</v>
      </c>
      <c r="V199" s="7">
        <v>0</v>
      </c>
      <c r="W199" s="7">
        <v>0</v>
      </c>
      <c r="X199" s="7">
        <v>0</v>
      </c>
      <c r="Y199" s="7">
        <v>0</v>
      </c>
      <c r="Z199" s="7">
        <v>137349.64554905999</v>
      </c>
      <c r="AA199" s="7">
        <v>1431058</v>
      </c>
      <c r="AB199" s="7">
        <v>18195992.357475333</v>
      </c>
      <c r="AC199" s="7">
        <v>0</v>
      </c>
      <c r="AD199" s="7">
        <v>175348</v>
      </c>
      <c r="AE199" s="7">
        <v>329632.5</v>
      </c>
      <c r="AF199" s="7">
        <v>30677</v>
      </c>
      <c r="AG199" s="7">
        <v>0</v>
      </c>
      <c r="AH199" s="7">
        <v>0</v>
      </c>
      <c r="AI199" s="7">
        <v>1321122</v>
      </c>
      <c r="AJ199" s="7">
        <v>1856779.5</v>
      </c>
      <c r="AL199">
        <f t="shared" si="3"/>
        <v>3804367.3574753329</v>
      </c>
    </row>
    <row r="200" spans="1:38" x14ac:dyDescent="0.25">
      <c r="A200" s="7">
        <v>707</v>
      </c>
      <c r="B200" s="7">
        <v>1</v>
      </c>
      <c r="C200" t="s">
        <v>251</v>
      </c>
      <c r="D200" s="7">
        <v>70</v>
      </c>
      <c r="E200" s="7">
        <v>77.399999999999991</v>
      </c>
      <c r="F200" s="7">
        <v>77</v>
      </c>
      <c r="G200" s="87">
        <v>84.399999999999991</v>
      </c>
      <c r="H200" s="7">
        <v>614516</v>
      </c>
      <c r="I200" s="7">
        <v>0</v>
      </c>
      <c r="J200" s="7">
        <v>134116</v>
      </c>
      <c r="K200" s="7">
        <v>0</v>
      </c>
      <c r="L200" s="7">
        <v>41877</v>
      </c>
      <c r="M200" s="7">
        <v>143791</v>
      </c>
      <c r="N200" s="7">
        <v>48032</v>
      </c>
      <c r="O200" s="7">
        <v>18599</v>
      </c>
      <c r="P200" s="7">
        <v>7030</v>
      </c>
      <c r="Q200" s="7">
        <v>1097</v>
      </c>
      <c r="R200" s="7">
        <v>6385</v>
      </c>
      <c r="S200" s="7">
        <v>0</v>
      </c>
      <c r="T200" s="7">
        <v>0</v>
      </c>
      <c r="U200" s="7">
        <v>0</v>
      </c>
      <c r="V200" s="7">
        <v>0</v>
      </c>
      <c r="W200" s="7">
        <v>144168</v>
      </c>
      <c r="X200" s="7">
        <v>0</v>
      </c>
      <c r="Y200" s="7">
        <v>4486</v>
      </c>
      <c r="Z200" s="7">
        <v>6355.6583709300003</v>
      </c>
      <c r="AA200" s="7">
        <v>61106</v>
      </c>
      <c r="AB200" s="7">
        <v>1231558.65837093</v>
      </c>
      <c r="AC200" s="7">
        <v>0</v>
      </c>
      <c r="AD200" s="7">
        <v>1530</v>
      </c>
      <c r="AE200" s="7">
        <v>40</v>
      </c>
      <c r="AF200" s="7">
        <v>36</v>
      </c>
      <c r="AG200" s="7">
        <v>1246</v>
      </c>
      <c r="AH200" s="7">
        <v>0</v>
      </c>
      <c r="AI200" s="7">
        <v>286</v>
      </c>
      <c r="AJ200" s="7">
        <v>3138</v>
      </c>
      <c r="AL200">
        <f t="shared" si="3"/>
        <v>617042.65837093</v>
      </c>
    </row>
    <row r="201" spans="1:38" x14ac:dyDescent="0.25">
      <c r="A201" s="7">
        <v>709</v>
      </c>
      <c r="B201" s="7">
        <v>1</v>
      </c>
      <c r="C201" t="s">
        <v>252</v>
      </c>
      <c r="D201" s="7">
        <v>10164</v>
      </c>
      <c r="E201" s="7">
        <v>11117.88</v>
      </c>
      <c r="F201" s="7">
        <v>7990.93</v>
      </c>
      <c r="G201" s="87">
        <v>8740.3300000000017</v>
      </c>
      <c r="H201" s="7">
        <v>63638343</v>
      </c>
      <c r="I201" s="7">
        <v>270178</v>
      </c>
      <c r="J201" s="7">
        <v>8255649</v>
      </c>
      <c r="K201" s="7">
        <v>26426</v>
      </c>
      <c r="L201" s="7">
        <v>0</v>
      </c>
      <c r="M201" s="7">
        <v>0</v>
      </c>
      <c r="N201" s="7">
        <v>917840.72314989683</v>
      </c>
      <c r="O201" s="7">
        <v>1938522</v>
      </c>
      <c r="P201" s="7">
        <v>437017</v>
      </c>
      <c r="Q201" s="7">
        <v>113624</v>
      </c>
      <c r="R201" s="7">
        <v>424605</v>
      </c>
      <c r="S201" s="7">
        <v>0</v>
      </c>
      <c r="T201" s="7">
        <v>0</v>
      </c>
      <c r="U201" s="7">
        <v>0</v>
      </c>
      <c r="V201" s="7">
        <v>0</v>
      </c>
      <c r="W201" s="7">
        <v>5653071</v>
      </c>
      <c r="X201" s="7">
        <v>0</v>
      </c>
      <c r="Y201" s="7">
        <v>0</v>
      </c>
      <c r="Z201" s="7">
        <v>1003402.14976401</v>
      </c>
      <c r="AA201" s="7">
        <v>6327999</v>
      </c>
      <c r="AB201" s="7">
        <v>88954587.885801956</v>
      </c>
      <c r="AC201" s="7">
        <v>0</v>
      </c>
      <c r="AD201" s="7">
        <v>1299765</v>
      </c>
      <c r="AE201" s="7">
        <v>437017</v>
      </c>
      <c r="AF201" s="7">
        <v>424605</v>
      </c>
      <c r="AG201" s="7">
        <v>5653071</v>
      </c>
      <c r="AH201" s="7">
        <v>0</v>
      </c>
      <c r="AI201" s="7">
        <v>6327999</v>
      </c>
      <c r="AJ201" s="7">
        <v>14142457</v>
      </c>
      <c r="AL201">
        <f t="shared" si="3"/>
        <v>25316244.885801956</v>
      </c>
    </row>
    <row r="202" spans="1:38" x14ac:dyDescent="0.25">
      <c r="A202" s="7">
        <v>712</v>
      </c>
      <c r="B202" s="7">
        <v>1</v>
      </c>
      <c r="C202" t="s">
        <v>253</v>
      </c>
      <c r="D202" s="7">
        <v>599</v>
      </c>
      <c r="E202" s="7">
        <v>657.8</v>
      </c>
      <c r="F202" s="7">
        <v>564</v>
      </c>
      <c r="G202" s="87">
        <v>615.20000000000005</v>
      </c>
      <c r="H202" s="7">
        <v>4479271</v>
      </c>
      <c r="I202" s="7">
        <v>0</v>
      </c>
      <c r="J202" s="7">
        <v>629309</v>
      </c>
      <c r="K202" s="7">
        <v>0</v>
      </c>
      <c r="L202" s="7">
        <v>120202</v>
      </c>
      <c r="M202" s="7">
        <v>0</v>
      </c>
      <c r="N202" s="7">
        <v>133251</v>
      </c>
      <c r="O202" s="7">
        <v>128043</v>
      </c>
      <c r="P202" s="7">
        <v>102231.25</v>
      </c>
      <c r="Q202" s="7">
        <v>7998</v>
      </c>
      <c r="R202" s="7">
        <v>17250</v>
      </c>
      <c r="S202" s="7">
        <v>0</v>
      </c>
      <c r="T202" s="7">
        <v>0</v>
      </c>
      <c r="U202" s="7">
        <v>0</v>
      </c>
      <c r="V202" s="7">
        <v>0</v>
      </c>
      <c r="W202" s="7">
        <v>0</v>
      </c>
      <c r="X202" s="7">
        <v>0</v>
      </c>
      <c r="Y202" s="7">
        <v>0</v>
      </c>
      <c r="Z202" s="7">
        <v>38428.202690400001</v>
      </c>
      <c r="AA202" s="7">
        <v>445405</v>
      </c>
      <c r="AB202" s="7">
        <v>6101388.4526904002</v>
      </c>
      <c r="AC202" s="7">
        <v>0</v>
      </c>
      <c r="AD202" s="7">
        <v>54068</v>
      </c>
      <c r="AE202" s="7">
        <v>102231.25</v>
      </c>
      <c r="AF202" s="7">
        <v>17250</v>
      </c>
      <c r="AG202" s="7">
        <v>0</v>
      </c>
      <c r="AH202" s="7">
        <v>0</v>
      </c>
      <c r="AI202" s="7">
        <v>382788</v>
      </c>
      <c r="AJ202" s="7">
        <v>556337.25</v>
      </c>
      <c r="AL202">
        <f t="shared" si="3"/>
        <v>1622117.4526904002</v>
      </c>
    </row>
    <row r="203" spans="1:38" x14ac:dyDescent="0.25">
      <c r="A203" s="7">
        <v>716</v>
      </c>
      <c r="B203" s="7">
        <v>1</v>
      </c>
      <c r="C203" t="s">
        <v>254</v>
      </c>
      <c r="D203" s="7">
        <v>1798</v>
      </c>
      <c r="E203" s="7">
        <v>1965.4</v>
      </c>
      <c r="F203" s="7">
        <v>1531</v>
      </c>
      <c r="G203" s="87">
        <v>1675.8</v>
      </c>
      <c r="H203" s="7">
        <v>12201500</v>
      </c>
      <c r="I203" s="7">
        <v>0</v>
      </c>
      <c r="J203" s="7">
        <v>469693</v>
      </c>
      <c r="K203" s="7">
        <v>14368</v>
      </c>
      <c r="L203" s="7">
        <v>0</v>
      </c>
      <c r="M203" s="7">
        <v>0</v>
      </c>
      <c r="N203" s="7">
        <v>207061</v>
      </c>
      <c r="O203" s="7">
        <v>374708</v>
      </c>
      <c r="P203" s="7">
        <v>280696.25</v>
      </c>
      <c r="Q203" s="7">
        <v>21785</v>
      </c>
      <c r="R203" s="7">
        <v>7239</v>
      </c>
      <c r="S203" s="7">
        <v>0</v>
      </c>
      <c r="T203" s="7">
        <v>0</v>
      </c>
      <c r="U203" s="7">
        <v>0</v>
      </c>
      <c r="V203" s="7">
        <v>0</v>
      </c>
      <c r="W203" s="7">
        <v>0</v>
      </c>
      <c r="X203" s="7">
        <v>0</v>
      </c>
      <c r="Y203" s="7">
        <v>0</v>
      </c>
      <c r="Z203" s="7">
        <v>109993.57112911</v>
      </c>
      <c r="AA203" s="7">
        <v>1213279</v>
      </c>
      <c r="AB203" s="7">
        <v>14900322.82112911</v>
      </c>
      <c r="AC203" s="7">
        <v>0</v>
      </c>
      <c r="AD203" s="7">
        <v>187144</v>
      </c>
      <c r="AE203" s="7">
        <v>280696.25</v>
      </c>
      <c r="AF203" s="7">
        <v>7239</v>
      </c>
      <c r="AG203" s="7">
        <v>0</v>
      </c>
      <c r="AH203" s="7">
        <v>0</v>
      </c>
      <c r="AI203" s="7">
        <v>1076592</v>
      </c>
      <c r="AJ203" s="7">
        <v>1551671.25</v>
      </c>
      <c r="AL203">
        <f t="shared" si="3"/>
        <v>2698822.8211291097</v>
      </c>
    </row>
    <row r="204" spans="1:38" x14ac:dyDescent="0.25">
      <c r="A204" s="7">
        <v>717</v>
      </c>
      <c r="B204" s="7">
        <v>1</v>
      </c>
      <c r="C204" t="s">
        <v>255</v>
      </c>
      <c r="D204" s="7">
        <v>1834</v>
      </c>
      <c r="E204" s="7">
        <v>2024.4</v>
      </c>
      <c r="F204" s="7">
        <v>1811</v>
      </c>
      <c r="G204" s="87">
        <v>1992.8000000000002</v>
      </c>
      <c r="H204" s="7">
        <v>14509577</v>
      </c>
      <c r="I204" s="7">
        <v>121785</v>
      </c>
      <c r="J204" s="7">
        <v>588010</v>
      </c>
      <c r="K204" s="7">
        <v>46689</v>
      </c>
      <c r="L204" s="7">
        <v>0</v>
      </c>
      <c r="M204" s="7">
        <v>0</v>
      </c>
      <c r="N204" s="7">
        <v>197724</v>
      </c>
      <c r="O204" s="7">
        <v>441657</v>
      </c>
      <c r="P204" s="7">
        <v>332795</v>
      </c>
      <c r="Q204" s="7">
        <v>25906</v>
      </c>
      <c r="R204" s="7">
        <v>30709</v>
      </c>
      <c r="S204" s="7">
        <v>0</v>
      </c>
      <c r="T204" s="7">
        <v>0</v>
      </c>
      <c r="U204" s="7">
        <v>0</v>
      </c>
      <c r="V204" s="7">
        <v>0</v>
      </c>
      <c r="W204" s="7">
        <v>0</v>
      </c>
      <c r="X204" s="7">
        <v>0</v>
      </c>
      <c r="Y204" s="7">
        <v>0</v>
      </c>
      <c r="Z204" s="7">
        <v>167783.43929732</v>
      </c>
      <c r="AA204" s="7">
        <v>1442787</v>
      </c>
      <c r="AB204" s="7">
        <v>17905422.439297318</v>
      </c>
      <c r="AC204" s="7">
        <v>0</v>
      </c>
      <c r="AD204" s="7">
        <v>194605</v>
      </c>
      <c r="AE204" s="7">
        <v>332795</v>
      </c>
      <c r="AF204" s="7">
        <v>30709</v>
      </c>
      <c r="AG204" s="7">
        <v>0</v>
      </c>
      <c r="AH204" s="7">
        <v>0</v>
      </c>
      <c r="AI204" s="7">
        <v>1365509</v>
      </c>
      <c r="AJ204" s="7">
        <v>1923618</v>
      </c>
      <c r="AL204">
        <f t="shared" si="3"/>
        <v>3395845.4392973185</v>
      </c>
    </row>
    <row r="205" spans="1:38" x14ac:dyDescent="0.25">
      <c r="A205" s="7">
        <v>719</v>
      </c>
      <c r="B205" s="7">
        <v>1</v>
      </c>
      <c r="C205" t="s">
        <v>256</v>
      </c>
      <c r="D205" s="7">
        <v>8530</v>
      </c>
      <c r="E205" s="7">
        <v>9356</v>
      </c>
      <c r="F205" s="7">
        <v>8730</v>
      </c>
      <c r="G205" s="87">
        <v>9590</v>
      </c>
      <c r="H205" s="7">
        <v>69824790</v>
      </c>
      <c r="I205" s="7">
        <v>380705</v>
      </c>
      <c r="J205" s="7">
        <v>1390545</v>
      </c>
      <c r="K205" s="7">
        <v>190147</v>
      </c>
      <c r="L205" s="7">
        <v>0</v>
      </c>
      <c r="M205" s="7">
        <v>0</v>
      </c>
      <c r="N205" s="7">
        <v>17858</v>
      </c>
      <c r="O205" s="7">
        <v>2051570</v>
      </c>
      <c r="P205" s="7">
        <v>1336545</v>
      </c>
      <c r="Q205" s="7">
        <v>124670</v>
      </c>
      <c r="R205" s="7">
        <v>26852</v>
      </c>
      <c r="S205" s="7">
        <v>0</v>
      </c>
      <c r="T205" s="7">
        <v>0</v>
      </c>
      <c r="U205" s="7">
        <v>237437</v>
      </c>
      <c r="V205" s="7">
        <v>0</v>
      </c>
      <c r="W205" s="7">
        <v>5983872</v>
      </c>
      <c r="X205" s="7">
        <v>0</v>
      </c>
      <c r="Y205" s="7">
        <v>5709</v>
      </c>
      <c r="Z205" s="7">
        <v>824108.84203577007</v>
      </c>
      <c r="AA205" s="7">
        <v>6943160</v>
      </c>
      <c r="AB205" s="7">
        <v>89337968.84203577</v>
      </c>
      <c r="AC205" s="7">
        <v>0</v>
      </c>
      <c r="AD205" s="7">
        <v>928191</v>
      </c>
      <c r="AE205" s="7">
        <v>1336545</v>
      </c>
      <c r="AF205" s="7">
        <v>26852</v>
      </c>
      <c r="AG205" s="7">
        <v>5958245.9699999997</v>
      </c>
      <c r="AH205" s="7">
        <v>0</v>
      </c>
      <c r="AI205" s="7">
        <v>6943160</v>
      </c>
      <c r="AJ205" s="7">
        <v>15192993.969999999</v>
      </c>
      <c r="AL205">
        <f t="shared" si="3"/>
        <v>19513178.84203577</v>
      </c>
    </row>
    <row r="206" spans="1:38" x14ac:dyDescent="0.25">
      <c r="A206" s="7">
        <v>720</v>
      </c>
      <c r="B206" s="7">
        <v>1</v>
      </c>
      <c r="C206" t="s">
        <v>257</v>
      </c>
      <c r="D206" s="7">
        <v>8469</v>
      </c>
      <c r="E206" s="7">
        <v>9302.5999999999985</v>
      </c>
      <c r="F206" s="7">
        <v>7539</v>
      </c>
      <c r="G206" s="87">
        <v>8324</v>
      </c>
      <c r="H206" s="7">
        <v>60607044</v>
      </c>
      <c r="I206" s="7">
        <v>421641</v>
      </c>
      <c r="J206" s="7">
        <v>5418704</v>
      </c>
      <c r="K206" s="7">
        <v>737091</v>
      </c>
      <c r="L206" s="7">
        <v>0</v>
      </c>
      <c r="M206" s="7">
        <v>0</v>
      </c>
      <c r="N206" s="7">
        <v>33143</v>
      </c>
      <c r="O206" s="7">
        <v>1762375</v>
      </c>
      <c r="P206" s="7">
        <v>890530</v>
      </c>
      <c r="Q206" s="7">
        <v>108212</v>
      </c>
      <c r="R206" s="7">
        <v>156907</v>
      </c>
      <c r="S206" s="7">
        <v>0</v>
      </c>
      <c r="T206" s="7">
        <v>0</v>
      </c>
      <c r="U206" s="7">
        <v>0</v>
      </c>
      <c r="V206" s="7">
        <v>-3568</v>
      </c>
      <c r="W206" s="7">
        <v>11025048</v>
      </c>
      <c r="X206" s="7">
        <v>0</v>
      </c>
      <c r="Y206" s="7">
        <v>249574</v>
      </c>
      <c r="Z206" s="7">
        <v>753296.82307362999</v>
      </c>
      <c r="AA206" s="7">
        <v>6026576</v>
      </c>
      <c r="AB206" s="7">
        <v>88186573.823073626</v>
      </c>
      <c r="AC206" s="7">
        <v>0</v>
      </c>
      <c r="AD206" s="7">
        <v>934717</v>
      </c>
      <c r="AE206" s="7">
        <v>890530</v>
      </c>
      <c r="AF206" s="7">
        <v>156907</v>
      </c>
      <c r="AG206" s="7">
        <v>11002091.18</v>
      </c>
      <c r="AH206" s="7">
        <v>0</v>
      </c>
      <c r="AI206" s="7">
        <v>5966077</v>
      </c>
      <c r="AJ206" s="7">
        <v>18950322.18</v>
      </c>
      <c r="AL206">
        <f t="shared" si="3"/>
        <v>27579529.823073626</v>
      </c>
    </row>
    <row r="207" spans="1:38" x14ac:dyDescent="0.25">
      <c r="A207" s="7">
        <v>721</v>
      </c>
      <c r="B207" s="7">
        <v>1</v>
      </c>
      <c r="C207" t="s">
        <v>258</v>
      </c>
      <c r="D207" s="7">
        <v>3850</v>
      </c>
      <c r="E207" s="7">
        <v>4230.3999999999996</v>
      </c>
      <c r="F207" s="7">
        <v>4045</v>
      </c>
      <c r="G207" s="87">
        <v>4442.7999999999993</v>
      </c>
      <c r="H207" s="7">
        <v>32348027</v>
      </c>
      <c r="I207" s="7">
        <v>103363</v>
      </c>
      <c r="J207" s="7">
        <v>643595</v>
      </c>
      <c r="K207" s="7">
        <v>17944</v>
      </c>
      <c r="L207" s="7">
        <v>0</v>
      </c>
      <c r="M207" s="7">
        <v>0</v>
      </c>
      <c r="N207" s="7">
        <v>447542</v>
      </c>
      <c r="O207" s="7">
        <v>976452</v>
      </c>
      <c r="P207" s="7">
        <v>744747.5</v>
      </c>
      <c r="Q207" s="7">
        <v>57756</v>
      </c>
      <c r="R207" s="7">
        <v>6398</v>
      </c>
      <c r="S207" s="7">
        <v>0</v>
      </c>
      <c r="T207" s="7">
        <v>0</v>
      </c>
      <c r="U207" s="7">
        <v>0</v>
      </c>
      <c r="V207" s="7">
        <v>-8737</v>
      </c>
      <c r="W207" s="7">
        <v>0</v>
      </c>
      <c r="X207" s="7">
        <v>0</v>
      </c>
      <c r="Y207" s="7">
        <v>110106</v>
      </c>
      <c r="Z207" s="7">
        <v>395666.90596107999</v>
      </c>
      <c r="AA207" s="7">
        <v>3216587</v>
      </c>
      <c r="AB207" s="7">
        <v>39059447.405961081</v>
      </c>
      <c r="AC207" s="7">
        <v>0</v>
      </c>
      <c r="AD207" s="7">
        <v>376720</v>
      </c>
      <c r="AE207" s="7">
        <v>744747.5</v>
      </c>
      <c r="AF207" s="7">
        <v>6398</v>
      </c>
      <c r="AG207" s="7">
        <v>0</v>
      </c>
      <c r="AH207" s="7">
        <v>0</v>
      </c>
      <c r="AI207" s="7">
        <v>3002501</v>
      </c>
      <c r="AJ207" s="7">
        <v>4130366.5</v>
      </c>
      <c r="AL207">
        <f t="shared" si="3"/>
        <v>6711420.4059610814</v>
      </c>
    </row>
    <row r="208" spans="1:38" x14ac:dyDescent="0.25">
      <c r="A208" s="7">
        <v>726</v>
      </c>
      <c r="B208" s="7">
        <v>1</v>
      </c>
      <c r="C208" t="s">
        <v>259</v>
      </c>
      <c r="D208" s="7">
        <v>2435</v>
      </c>
      <c r="E208" s="7">
        <v>2663.8</v>
      </c>
      <c r="F208" s="7">
        <v>2860</v>
      </c>
      <c r="G208" s="87">
        <v>3126.9999999999995</v>
      </c>
      <c r="H208" s="7">
        <v>22767687</v>
      </c>
      <c r="I208" s="7">
        <v>40936</v>
      </c>
      <c r="J208" s="7">
        <v>723273</v>
      </c>
      <c r="K208" s="7">
        <v>14391</v>
      </c>
      <c r="L208" s="7">
        <v>0</v>
      </c>
      <c r="M208" s="7">
        <v>0</v>
      </c>
      <c r="N208" s="7">
        <v>401307.35551454319</v>
      </c>
      <c r="O208" s="7">
        <v>692208</v>
      </c>
      <c r="P208" s="7">
        <v>374395</v>
      </c>
      <c r="Q208" s="7">
        <v>40651</v>
      </c>
      <c r="R208" s="7">
        <v>0</v>
      </c>
      <c r="S208" s="7">
        <v>0</v>
      </c>
      <c r="T208" s="7">
        <v>0</v>
      </c>
      <c r="U208" s="7">
        <v>0</v>
      </c>
      <c r="V208" s="7">
        <v>-17474</v>
      </c>
      <c r="W208" s="7">
        <v>3164305</v>
      </c>
      <c r="X208" s="7">
        <v>0</v>
      </c>
      <c r="Y208" s="7">
        <v>0</v>
      </c>
      <c r="Z208" s="7">
        <v>254579.38695432001</v>
      </c>
      <c r="AA208" s="7">
        <v>2263948</v>
      </c>
      <c r="AB208" s="7">
        <v>30690167.691821881</v>
      </c>
      <c r="AC208" s="7">
        <v>0</v>
      </c>
      <c r="AD208" s="7">
        <v>352400</v>
      </c>
      <c r="AE208" s="7">
        <v>374395</v>
      </c>
      <c r="AF208" s="7">
        <v>0</v>
      </c>
      <c r="AG208" s="7">
        <v>3111367.58</v>
      </c>
      <c r="AH208" s="7">
        <v>0</v>
      </c>
      <c r="AI208" s="7">
        <v>2263948</v>
      </c>
      <c r="AJ208" s="7">
        <v>6102110.5800000001</v>
      </c>
      <c r="AL208">
        <f t="shared" si="3"/>
        <v>7922480.6918218806</v>
      </c>
    </row>
    <row r="209" spans="1:38" x14ac:dyDescent="0.25">
      <c r="A209" s="7">
        <v>727</v>
      </c>
      <c r="B209" s="7">
        <v>1</v>
      </c>
      <c r="C209" t="s">
        <v>260</v>
      </c>
      <c r="D209" s="7">
        <v>3755</v>
      </c>
      <c r="E209" s="7">
        <v>4099.3999999999996</v>
      </c>
      <c r="F209" s="7">
        <v>3182</v>
      </c>
      <c r="G209" s="87">
        <v>3472.0000000000005</v>
      </c>
      <c r="H209" s="7">
        <v>25279632</v>
      </c>
      <c r="I209" s="7">
        <v>159650</v>
      </c>
      <c r="J209" s="7">
        <v>1689961</v>
      </c>
      <c r="K209" s="7">
        <v>69016</v>
      </c>
      <c r="L209" s="7">
        <v>0</v>
      </c>
      <c r="M209" s="7">
        <v>0</v>
      </c>
      <c r="N209" s="7">
        <v>185321</v>
      </c>
      <c r="O209" s="7">
        <v>760215</v>
      </c>
      <c r="P209" s="7">
        <v>470018.75</v>
      </c>
      <c r="Q209" s="7">
        <v>45136</v>
      </c>
      <c r="R209" s="7">
        <v>29581</v>
      </c>
      <c r="S209" s="7">
        <v>0</v>
      </c>
      <c r="T209" s="7">
        <v>0</v>
      </c>
      <c r="U209" s="7">
        <v>0</v>
      </c>
      <c r="V209" s="7">
        <v>0</v>
      </c>
      <c r="W209" s="7">
        <v>2333219</v>
      </c>
      <c r="X209" s="7">
        <v>0</v>
      </c>
      <c r="Y209" s="7">
        <v>0</v>
      </c>
      <c r="Z209" s="7">
        <v>295838.81599322997</v>
      </c>
      <c r="AA209" s="7">
        <v>2513728</v>
      </c>
      <c r="AB209" s="7">
        <v>33831316.565993235</v>
      </c>
      <c r="AC209" s="7">
        <v>0</v>
      </c>
      <c r="AD209" s="7">
        <v>256522</v>
      </c>
      <c r="AE209" s="7">
        <v>470018.75</v>
      </c>
      <c r="AF209" s="7">
        <v>29581</v>
      </c>
      <c r="AG209" s="7">
        <v>2333219</v>
      </c>
      <c r="AH209" s="7">
        <v>0</v>
      </c>
      <c r="AI209" s="7">
        <v>2192591</v>
      </c>
      <c r="AJ209" s="7">
        <v>5281931.75</v>
      </c>
      <c r="AL209">
        <f t="shared" si="3"/>
        <v>8551684.5659932345</v>
      </c>
    </row>
    <row r="210" spans="1:38" x14ac:dyDescent="0.25">
      <c r="A210" s="7">
        <v>728</v>
      </c>
      <c r="B210" s="7">
        <v>1</v>
      </c>
      <c r="C210" t="s">
        <v>261</v>
      </c>
      <c r="D210" s="7">
        <v>14924</v>
      </c>
      <c r="E210" s="7">
        <v>16300.6</v>
      </c>
      <c r="F210" s="7">
        <v>13701</v>
      </c>
      <c r="G210" s="87">
        <v>14939.2</v>
      </c>
      <c r="H210" s="7">
        <v>108772315</v>
      </c>
      <c r="I210" s="7">
        <v>331582</v>
      </c>
      <c r="J210" s="7">
        <v>3478510</v>
      </c>
      <c r="K210" s="7">
        <v>180650</v>
      </c>
      <c r="L210" s="7">
        <v>0</v>
      </c>
      <c r="M210" s="7">
        <v>0</v>
      </c>
      <c r="N210" s="7">
        <v>514620</v>
      </c>
      <c r="O210" s="7">
        <v>3272595</v>
      </c>
      <c r="P210" s="7">
        <v>1476568.75</v>
      </c>
      <c r="Q210" s="7">
        <v>194210</v>
      </c>
      <c r="R210" s="7">
        <v>83809</v>
      </c>
      <c r="S210" s="7">
        <v>0</v>
      </c>
      <c r="T210" s="7">
        <v>0</v>
      </c>
      <c r="U210" s="7">
        <v>281254</v>
      </c>
      <c r="V210" s="7">
        <v>0</v>
      </c>
      <c r="W210" s="7">
        <v>21644809</v>
      </c>
      <c r="X210" s="7">
        <v>0</v>
      </c>
      <c r="Y210" s="7">
        <v>0</v>
      </c>
      <c r="Z210" s="7">
        <v>1215422.4686592999</v>
      </c>
      <c r="AA210" s="7">
        <v>10815981</v>
      </c>
      <c r="AB210" s="7">
        <v>152262326.21865928</v>
      </c>
      <c r="AC210" s="7">
        <v>0</v>
      </c>
      <c r="AD210" s="7">
        <v>1330622</v>
      </c>
      <c r="AE210" s="7">
        <v>1476568.75</v>
      </c>
      <c r="AF210" s="7">
        <v>83809</v>
      </c>
      <c r="AG210" s="7">
        <v>21576531.920000002</v>
      </c>
      <c r="AH210" s="7">
        <v>0</v>
      </c>
      <c r="AI210" s="7">
        <v>10097750</v>
      </c>
      <c r="AJ210" s="7">
        <v>34565281.670000002</v>
      </c>
      <c r="AL210">
        <f t="shared" si="3"/>
        <v>43490011.218659282</v>
      </c>
    </row>
    <row r="211" spans="1:38" x14ac:dyDescent="0.25">
      <c r="A211" s="7">
        <v>738</v>
      </c>
      <c r="B211" s="7">
        <v>1</v>
      </c>
      <c r="C211" t="s">
        <v>262</v>
      </c>
      <c r="D211" s="7">
        <v>885</v>
      </c>
      <c r="E211" s="7">
        <v>969.99999999999977</v>
      </c>
      <c r="F211" s="7">
        <v>1074</v>
      </c>
      <c r="G211" s="87">
        <v>1177</v>
      </c>
      <c r="H211" s="7">
        <v>8569737</v>
      </c>
      <c r="I211" s="7">
        <v>0</v>
      </c>
      <c r="J211" s="7">
        <v>209960</v>
      </c>
      <c r="K211" s="7">
        <v>0</v>
      </c>
      <c r="L211" s="7">
        <v>0</v>
      </c>
      <c r="M211" s="7">
        <v>0</v>
      </c>
      <c r="N211" s="7">
        <v>208147</v>
      </c>
      <c r="O211" s="7">
        <v>266486</v>
      </c>
      <c r="P211" s="7">
        <v>186035</v>
      </c>
      <c r="Q211" s="7">
        <v>15301</v>
      </c>
      <c r="R211" s="7">
        <v>0</v>
      </c>
      <c r="S211" s="7">
        <v>0</v>
      </c>
      <c r="T211" s="7">
        <v>0</v>
      </c>
      <c r="U211" s="7">
        <v>0</v>
      </c>
      <c r="V211" s="7">
        <v>0</v>
      </c>
      <c r="W211" s="7">
        <v>235400</v>
      </c>
      <c r="X211" s="7">
        <v>0</v>
      </c>
      <c r="Y211" s="7">
        <v>0</v>
      </c>
      <c r="Z211" s="7">
        <v>65335.739340960004</v>
      </c>
      <c r="AA211" s="7">
        <v>852148</v>
      </c>
      <c r="AB211" s="7">
        <v>10608549.739340959</v>
      </c>
      <c r="AC211" s="7">
        <v>0</v>
      </c>
      <c r="AD211" s="7">
        <v>73222</v>
      </c>
      <c r="AE211" s="7">
        <v>186035</v>
      </c>
      <c r="AF211" s="7">
        <v>0</v>
      </c>
      <c r="AG211" s="7">
        <v>231603</v>
      </c>
      <c r="AH211" s="7">
        <v>0</v>
      </c>
      <c r="AI211" s="7">
        <v>722887</v>
      </c>
      <c r="AJ211" s="7">
        <v>1213747</v>
      </c>
      <c r="AL211">
        <f t="shared" si="3"/>
        <v>2038812.7393409591</v>
      </c>
    </row>
    <row r="212" spans="1:38" x14ac:dyDescent="0.25">
      <c r="A212" s="7">
        <v>739</v>
      </c>
      <c r="B212" s="7">
        <v>1</v>
      </c>
      <c r="C212" t="s">
        <v>263</v>
      </c>
      <c r="D212" s="7">
        <v>743</v>
      </c>
      <c r="E212" s="7">
        <v>816.2</v>
      </c>
      <c r="F212" s="7">
        <v>749</v>
      </c>
      <c r="G212" s="87">
        <v>826</v>
      </c>
      <c r="H212" s="7">
        <v>6014106</v>
      </c>
      <c r="I212" s="7">
        <v>0</v>
      </c>
      <c r="J212" s="7">
        <v>229849</v>
      </c>
      <c r="K212" s="7">
        <v>0</v>
      </c>
      <c r="L212" s="7">
        <v>62721</v>
      </c>
      <c r="M212" s="7">
        <v>0</v>
      </c>
      <c r="N212" s="7">
        <v>205928.03014117433</v>
      </c>
      <c r="O212" s="7">
        <v>189222</v>
      </c>
      <c r="P212" s="7">
        <v>111947.5</v>
      </c>
      <c r="Q212" s="7">
        <v>10738</v>
      </c>
      <c r="R212" s="7">
        <v>8962</v>
      </c>
      <c r="S212" s="7">
        <v>0</v>
      </c>
      <c r="T212" s="7">
        <v>0</v>
      </c>
      <c r="U212" s="7">
        <v>0</v>
      </c>
      <c r="V212" s="7">
        <v>0</v>
      </c>
      <c r="W212" s="7">
        <v>550446</v>
      </c>
      <c r="X212" s="7">
        <v>0</v>
      </c>
      <c r="Y212" s="7">
        <v>23652</v>
      </c>
      <c r="Z212" s="7">
        <v>49965.432610709999</v>
      </c>
      <c r="AA212" s="7">
        <v>598024</v>
      </c>
      <c r="AB212" s="7">
        <v>8032510.8682841212</v>
      </c>
      <c r="AC212" s="7">
        <v>0</v>
      </c>
      <c r="AD212" s="7">
        <v>90506</v>
      </c>
      <c r="AE212" s="7">
        <v>111947.5</v>
      </c>
      <c r="AF212" s="7">
        <v>8962</v>
      </c>
      <c r="AG212" s="7">
        <v>550446</v>
      </c>
      <c r="AH212" s="7">
        <v>0</v>
      </c>
      <c r="AI212" s="7">
        <v>544540</v>
      </c>
      <c r="AJ212" s="7">
        <v>1306401.5</v>
      </c>
      <c r="AL212">
        <f t="shared" si="3"/>
        <v>2018404.8682841212</v>
      </c>
    </row>
    <row r="213" spans="1:38" x14ac:dyDescent="0.25">
      <c r="A213" s="7">
        <v>740</v>
      </c>
      <c r="B213" s="7">
        <v>1</v>
      </c>
      <c r="C213" t="s">
        <v>264</v>
      </c>
      <c r="D213" s="7">
        <v>1210</v>
      </c>
      <c r="E213" s="7">
        <v>1346.1999999999998</v>
      </c>
      <c r="F213" s="7">
        <v>1263</v>
      </c>
      <c r="G213" s="87">
        <v>1405.6</v>
      </c>
      <c r="H213" s="7">
        <v>10234174</v>
      </c>
      <c r="I213" s="7">
        <v>24562</v>
      </c>
      <c r="J213" s="7">
        <v>886698</v>
      </c>
      <c r="K213" s="7">
        <v>166950</v>
      </c>
      <c r="L213" s="7">
        <v>0</v>
      </c>
      <c r="M213" s="7">
        <v>0</v>
      </c>
      <c r="N213" s="7">
        <v>311062.17433243181</v>
      </c>
      <c r="O213" s="7">
        <v>320435</v>
      </c>
      <c r="P213" s="7">
        <v>222167.5</v>
      </c>
      <c r="Q213" s="7">
        <v>18273</v>
      </c>
      <c r="R213" s="7">
        <v>0</v>
      </c>
      <c r="S213" s="7">
        <v>0</v>
      </c>
      <c r="T213" s="7">
        <v>0</v>
      </c>
      <c r="U213" s="7">
        <v>0</v>
      </c>
      <c r="V213" s="7">
        <v>0</v>
      </c>
      <c r="W213" s="7">
        <v>281120</v>
      </c>
      <c r="X213" s="7">
        <v>0</v>
      </c>
      <c r="Y213" s="7">
        <v>31401</v>
      </c>
      <c r="Z213" s="7">
        <v>90965.90850351</v>
      </c>
      <c r="AA213" s="7">
        <v>1017654</v>
      </c>
      <c r="AB213" s="7">
        <v>13588017.859156374</v>
      </c>
      <c r="AC213" s="7">
        <v>0</v>
      </c>
      <c r="AD213" s="7">
        <v>146031</v>
      </c>
      <c r="AE213" s="7">
        <v>222167.5</v>
      </c>
      <c r="AF213" s="7">
        <v>0</v>
      </c>
      <c r="AG213" s="7">
        <v>281120</v>
      </c>
      <c r="AH213" s="7">
        <v>0</v>
      </c>
      <c r="AI213" s="7">
        <v>895690</v>
      </c>
      <c r="AJ213" s="7">
        <v>1545008.5</v>
      </c>
      <c r="AL213">
        <f t="shared" si="3"/>
        <v>3353843.8591563739</v>
      </c>
    </row>
    <row r="214" spans="1:38" x14ac:dyDescent="0.25">
      <c r="A214" s="7">
        <v>741</v>
      </c>
      <c r="B214" s="7">
        <v>1</v>
      </c>
      <c r="C214" t="s">
        <v>265</v>
      </c>
      <c r="D214" s="7">
        <v>873</v>
      </c>
      <c r="E214" s="7">
        <v>952.80000000000007</v>
      </c>
      <c r="F214" s="7">
        <v>884</v>
      </c>
      <c r="G214" s="87">
        <v>966.4</v>
      </c>
      <c r="H214" s="7">
        <v>7036358</v>
      </c>
      <c r="I214" s="7">
        <v>0</v>
      </c>
      <c r="J214" s="7">
        <v>290487</v>
      </c>
      <c r="K214" s="7">
        <v>14623</v>
      </c>
      <c r="L214" s="7">
        <v>0</v>
      </c>
      <c r="M214" s="7">
        <v>0</v>
      </c>
      <c r="N214" s="7">
        <v>193912</v>
      </c>
      <c r="O214" s="7">
        <v>218277</v>
      </c>
      <c r="P214" s="7">
        <v>140886.25</v>
      </c>
      <c r="Q214" s="7">
        <v>12563</v>
      </c>
      <c r="R214" s="7">
        <v>0</v>
      </c>
      <c r="S214" s="7">
        <v>0</v>
      </c>
      <c r="T214" s="7">
        <v>0</v>
      </c>
      <c r="U214" s="7">
        <v>0</v>
      </c>
      <c r="V214" s="7">
        <v>0</v>
      </c>
      <c r="W214" s="7">
        <v>444544</v>
      </c>
      <c r="X214" s="7">
        <v>0</v>
      </c>
      <c r="Y214" s="7">
        <v>61578</v>
      </c>
      <c r="Z214" s="7">
        <v>72358.824660240003</v>
      </c>
      <c r="AA214" s="7">
        <v>699674</v>
      </c>
      <c r="AB214" s="7">
        <v>9185261.0746602397</v>
      </c>
      <c r="AC214" s="7">
        <v>0</v>
      </c>
      <c r="AD214" s="7">
        <v>121982</v>
      </c>
      <c r="AE214" s="7">
        <v>140886.25</v>
      </c>
      <c r="AF214" s="7">
        <v>0</v>
      </c>
      <c r="AG214" s="7">
        <v>444544</v>
      </c>
      <c r="AH214" s="7">
        <v>0</v>
      </c>
      <c r="AI214" s="7">
        <v>643290</v>
      </c>
      <c r="AJ214" s="7">
        <v>1350702.25</v>
      </c>
      <c r="AL214">
        <f t="shared" si="3"/>
        <v>2148903.0746602397</v>
      </c>
    </row>
    <row r="215" spans="1:38" x14ac:dyDescent="0.25">
      <c r="A215" s="7">
        <v>742</v>
      </c>
      <c r="B215" s="7">
        <v>1</v>
      </c>
      <c r="C215" t="s">
        <v>266</v>
      </c>
      <c r="D215" s="7">
        <v>13155</v>
      </c>
      <c r="E215" s="7">
        <v>14399.5</v>
      </c>
      <c r="F215" s="7">
        <v>9142.5</v>
      </c>
      <c r="G215" s="87">
        <v>9956.9</v>
      </c>
      <c r="H215" s="7">
        <v>72496189</v>
      </c>
      <c r="I215" s="7">
        <v>1296648</v>
      </c>
      <c r="J215" s="7">
        <v>20096350</v>
      </c>
      <c r="K215" s="7">
        <v>1955700</v>
      </c>
      <c r="L215" s="7">
        <v>0</v>
      </c>
      <c r="M215" s="7">
        <v>0</v>
      </c>
      <c r="N215" s="7">
        <v>984779.88621848589</v>
      </c>
      <c r="O215" s="7">
        <v>2227303</v>
      </c>
      <c r="P215" s="7">
        <v>1667781.25</v>
      </c>
      <c r="Q215" s="7">
        <v>129440</v>
      </c>
      <c r="R215" s="7">
        <v>0</v>
      </c>
      <c r="S215" s="7">
        <v>0</v>
      </c>
      <c r="T215" s="7">
        <v>0</v>
      </c>
      <c r="U215" s="7">
        <v>642885</v>
      </c>
      <c r="V215" s="7">
        <v>-8737</v>
      </c>
      <c r="W215" s="7">
        <v>0</v>
      </c>
      <c r="X215" s="7">
        <v>0</v>
      </c>
      <c r="Y215" s="7">
        <v>0</v>
      </c>
      <c r="Z215" s="7">
        <v>916122.89580204</v>
      </c>
      <c r="AA215" s="7">
        <v>7208796</v>
      </c>
      <c r="AB215" s="7">
        <v>109427399.46463566</v>
      </c>
      <c r="AC215" s="7">
        <v>0</v>
      </c>
      <c r="AD215" s="7">
        <v>1229412</v>
      </c>
      <c r="AE215" s="7">
        <v>1667781.25</v>
      </c>
      <c r="AF215" s="7">
        <v>0</v>
      </c>
      <c r="AG215" s="7">
        <v>0</v>
      </c>
      <c r="AH215" s="7">
        <v>0</v>
      </c>
      <c r="AI215" s="7">
        <v>6377075</v>
      </c>
      <c r="AJ215" s="7">
        <v>9274268.25</v>
      </c>
      <c r="AL215">
        <f t="shared" si="3"/>
        <v>36931210.464635655</v>
      </c>
    </row>
    <row r="216" spans="1:38" x14ac:dyDescent="0.25">
      <c r="A216" s="7">
        <v>743</v>
      </c>
      <c r="B216" s="7">
        <v>1</v>
      </c>
      <c r="C216" t="s">
        <v>267</v>
      </c>
      <c r="D216" s="7">
        <v>1024</v>
      </c>
      <c r="E216" s="7">
        <v>1128.2</v>
      </c>
      <c r="F216" s="7">
        <v>1144</v>
      </c>
      <c r="G216" s="87">
        <v>1271.5999999999999</v>
      </c>
      <c r="H216" s="7">
        <v>9258520</v>
      </c>
      <c r="I216" s="7">
        <v>0</v>
      </c>
      <c r="J216" s="7">
        <v>783625</v>
      </c>
      <c r="K216" s="7">
        <v>31282</v>
      </c>
      <c r="L216" s="7">
        <v>0</v>
      </c>
      <c r="M216" s="7">
        <v>0</v>
      </c>
      <c r="N216" s="7">
        <v>253215</v>
      </c>
      <c r="O216" s="7">
        <v>293047</v>
      </c>
      <c r="P216" s="7">
        <v>144057.5</v>
      </c>
      <c r="Q216" s="7">
        <v>16531</v>
      </c>
      <c r="R216" s="7">
        <v>0</v>
      </c>
      <c r="S216" s="7">
        <v>0</v>
      </c>
      <c r="T216" s="7">
        <v>0</v>
      </c>
      <c r="U216" s="7">
        <v>0</v>
      </c>
      <c r="V216" s="7">
        <v>0</v>
      </c>
      <c r="W216" s="7">
        <v>1460280</v>
      </c>
      <c r="X216" s="7">
        <v>0</v>
      </c>
      <c r="Y216" s="7">
        <v>0</v>
      </c>
      <c r="Z216" s="7">
        <v>94466.733358140002</v>
      </c>
      <c r="AA216" s="7">
        <v>920638</v>
      </c>
      <c r="AB216" s="7">
        <v>13255662.233358139</v>
      </c>
      <c r="AC216" s="7">
        <v>0</v>
      </c>
      <c r="AD216" s="7">
        <v>151867</v>
      </c>
      <c r="AE216" s="7">
        <v>144057.5</v>
      </c>
      <c r="AF216" s="7">
        <v>0</v>
      </c>
      <c r="AG216" s="7">
        <v>1460280</v>
      </c>
      <c r="AH216" s="7">
        <v>0</v>
      </c>
      <c r="AI216" s="7">
        <v>867042</v>
      </c>
      <c r="AJ216" s="7">
        <v>2623246.5</v>
      </c>
      <c r="AL216">
        <f t="shared" si="3"/>
        <v>3997142.2333581392</v>
      </c>
    </row>
    <row r="217" spans="1:38" x14ac:dyDescent="0.25">
      <c r="A217" s="7">
        <v>745</v>
      </c>
      <c r="B217" s="7">
        <v>1</v>
      </c>
      <c r="C217" t="s">
        <v>268</v>
      </c>
      <c r="D217" s="7">
        <v>1714</v>
      </c>
      <c r="E217" s="7">
        <v>1882.6000000000001</v>
      </c>
      <c r="F217" s="7">
        <v>1815</v>
      </c>
      <c r="G217" s="87">
        <v>1994.3999999999999</v>
      </c>
      <c r="H217" s="7">
        <v>14521226</v>
      </c>
      <c r="I217" s="7">
        <v>57310</v>
      </c>
      <c r="J217" s="7">
        <v>479420</v>
      </c>
      <c r="K217" s="7">
        <v>14179</v>
      </c>
      <c r="L217" s="7">
        <v>0</v>
      </c>
      <c r="M217" s="7">
        <v>0</v>
      </c>
      <c r="N217" s="7">
        <v>294399</v>
      </c>
      <c r="O217" s="7">
        <v>430773</v>
      </c>
      <c r="P217" s="7">
        <v>333635</v>
      </c>
      <c r="Q217" s="7">
        <v>25927</v>
      </c>
      <c r="R217" s="7">
        <v>9035</v>
      </c>
      <c r="S217" s="7">
        <v>0</v>
      </c>
      <c r="T217" s="7">
        <v>0</v>
      </c>
      <c r="U217" s="7">
        <v>0</v>
      </c>
      <c r="V217" s="7">
        <v>0</v>
      </c>
      <c r="W217" s="7">
        <v>0</v>
      </c>
      <c r="X217" s="7">
        <v>0</v>
      </c>
      <c r="Y217" s="7">
        <v>0</v>
      </c>
      <c r="Z217" s="7">
        <v>142855.67428646999</v>
      </c>
      <c r="AA217" s="7">
        <v>1443946</v>
      </c>
      <c r="AB217" s="7">
        <v>17752705.67428647</v>
      </c>
      <c r="AC217" s="7">
        <v>0</v>
      </c>
      <c r="AD217" s="7">
        <v>150252</v>
      </c>
      <c r="AE217" s="7">
        <v>333635</v>
      </c>
      <c r="AF217" s="7">
        <v>9035</v>
      </c>
      <c r="AG217" s="7">
        <v>0</v>
      </c>
      <c r="AH217" s="7">
        <v>0</v>
      </c>
      <c r="AI217" s="7">
        <v>1241328</v>
      </c>
      <c r="AJ217" s="7">
        <v>1734250</v>
      </c>
      <c r="AL217">
        <f t="shared" si="3"/>
        <v>3231479.6742864698</v>
      </c>
    </row>
    <row r="218" spans="1:38" x14ac:dyDescent="0.25">
      <c r="A218" s="7">
        <v>748</v>
      </c>
      <c r="B218" s="7">
        <v>1</v>
      </c>
      <c r="C218" t="s">
        <v>269</v>
      </c>
      <c r="D218" s="7">
        <v>3986</v>
      </c>
      <c r="E218" s="7">
        <v>4365.8</v>
      </c>
      <c r="F218" s="7">
        <v>3986</v>
      </c>
      <c r="G218" s="87">
        <v>4365.8</v>
      </c>
      <c r="H218" s="7">
        <v>31787390</v>
      </c>
      <c r="I218" s="7">
        <v>0</v>
      </c>
      <c r="J218" s="7">
        <v>741397</v>
      </c>
      <c r="K218" s="7">
        <v>32805</v>
      </c>
      <c r="L218" s="7">
        <v>0</v>
      </c>
      <c r="M218" s="7">
        <v>0</v>
      </c>
      <c r="N218" s="7">
        <v>157334</v>
      </c>
      <c r="O218" s="7">
        <v>928984</v>
      </c>
      <c r="P218" s="7">
        <v>636466.25</v>
      </c>
      <c r="Q218" s="7">
        <v>56755</v>
      </c>
      <c r="R218" s="7">
        <v>0</v>
      </c>
      <c r="S218" s="7">
        <v>0</v>
      </c>
      <c r="T218" s="7">
        <v>0</v>
      </c>
      <c r="U218" s="7">
        <v>0</v>
      </c>
      <c r="V218" s="7">
        <v>0</v>
      </c>
      <c r="W218" s="7">
        <v>2008268</v>
      </c>
      <c r="X218" s="7">
        <v>0</v>
      </c>
      <c r="Y218" s="7">
        <v>82376</v>
      </c>
      <c r="Z218" s="7">
        <v>354160.84145293001</v>
      </c>
      <c r="AA218" s="7">
        <v>3160839</v>
      </c>
      <c r="AB218" s="7">
        <v>39946775.091452926</v>
      </c>
      <c r="AC218" s="7">
        <v>0</v>
      </c>
      <c r="AD218" s="7">
        <v>255331</v>
      </c>
      <c r="AE218" s="7">
        <v>636466.25</v>
      </c>
      <c r="AF218" s="7">
        <v>0</v>
      </c>
      <c r="AG218" s="7">
        <v>1872384</v>
      </c>
      <c r="AH218" s="7">
        <v>0</v>
      </c>
      <c r="AI218" s="7">
        <v>2637889</v>
      </c>
      <c r="AJ218" s="7">
        <v>5402070.25</v>
      </c>
      <c r="AL218">
        <f t="shared" si="3"/>
        <v>8159385.0914529264</v>
      </c>
    </row>
    <row r="219" spans="1:38" x14ac:dyDescent="0.25">
      <c r="A219" s="7">
        <v>750</v>
      </c>
      <c r="B219" s="7">
        <v>1</v>
      </c>
      <c r="C219" t="s">
        <v>270</v>
      </c>
      <c r="D219" s="7">
        <v>1695</v>
      </c>
      <c r="E219" s="7">
        <v>1867.3999999999999</v>
      </c>
      <c r="F219" s="7">
        <v>2365</v>
      </c>
      <c r="G219" s="87">
        <v>2628.0000000000005</v>
      </c>
      <c r="H219" s="7">
        <v>19134468</v>
      </c>
      <c r="I219" s="7">
        <v>0</v>
      </c>
      <c r="J219" s="7">
        <v>691770</v>
      </c>
      <c r="K219" s="7">
        <v>79621</v>
      </c>
      <c r="L219" s="7">
        <v>0</v>
      </c>
      <c r="M219" s="7">
        <v>0</v>
      </c>
      <c r="N219" s="7">
        <v>412191.62899610435</v>
      </c>
      <c r="O219" s="7">
        <v>598669</v>
      </c>
      <c r="P219" s="7">
        <v>439475</v>
      </c>
      <c r="Q219" s="7">
        <v>34164</v>
      </c>
      <c r="R219" s="7">
        <v>15137</v>
      </c>
      <c r="S219" s="7">
        <v>0</v>
      </c>
      <c r="T219" s="7">
        <v>0</v>
      </c>
      <c r="U219" s="7">
        <v>0</v>
      </c>
      <c r="V219" s="7">
        <v>0</v>
      </c>
      <c r="W219" s="7">
        <v>0</v>
      </c>
      <c r="X219" s="7">
        <v>0</v>
      </c>
      <c r="Y219" s="7">
        <v>58723</v>
      </c>
      <c r="Z219" s="7">
        <v>165950.59539120001</v>
      </c>
      <c r="AA219" s="7">
        <v>1902672</v>
      </c>
      <c r="AB219" s="7">
        <v>23507880.922469173</v>
      </c>
      <c r="AC219" s="7">
        <v>0</v>
      </c>
      <c r="AD219" s="7">
        <v>227899</v>
      </c>
      <c r="AE219" s="7">
        <v>439475</v>
      </c>
      <c r="AF219" s="7">
        <v>15137</v>
      </c>
      <c r="AG219" s="7">
        <v>0</v>
      </c>
      <c r="AH219" s="7">
        <v>0</v>
      </c>
      <c r="AI219" s="7">
        <v>1902672</v>
      </c>
      <c r="AJ219" s="7">
        <v>2585183</v>
      </c>
      <c r="AL219">
        <f t="shared" si="3"/>
        <v>4373412.9224691726</v>
      </c>
    </row>
    <row r="220" spans="1:38" x14ac:dyDescent="0.25">
      <c r="A220" s="7">
        <v>756</v>
      </c>
      <c r="B220" s="7">
        <v>1</v>
      </c>
      <c r="C220" t="s">
        <v>271</v>
      </c>
      <c r="D220" s="7">
        <v>803</v>
      </c>
      <c r="E220" s="7">
        <v>871.59999999999991</v>
      </c>
      <c r="F220" s="7">
        <v>802</v>
      </c>
      <c r="G220" s="87">
        <v>871</v>
      </c>
      <c r="H220" s="7">
        <v>6341751</v>
      </c>
      <c r="I220" s="7">
        <v>0</v>
      </c>
      <c r="J220" s="7">
        <v>433809</v>
      </c>
      <c r="K220" s="7">
        <v>14124</v>
      </c>
      <c r="L220" s="7">
        <v>43927</v>
      </c>
      <c r="M220" s="7">
        <v>0</v>
      </c>
      <c r="N220" s="7">
        <v>184045</v>
      </c>
      <c r="O220" s="7">
        <v>203423</v>
      </c>
      <c r="P220" s="7">
        <v>128831.25</v>
      </c>
      <c r="Q220" s="7">
        <v>11323</v>
      </c>
      <c r="R220" s="7">
        <v>0</v>
      </c>
      <c r="S220" s="7">
        <v>0</v>
      </c>
      <c r="T220" s="7">
        <v>0</v>
      </c>
      <c r="U220" s="7">
        <v>0</v>
      </c>
      <c r="V220" s="7">
        <v>0</v>
      </c>
      <c r="W220" s="7">
        <v>361413</v>
      </c>
      <c r="X220" s="7">
        <v>0</v>
      </c>
      <c r="Y220" s="7">
        <v>80744</v>
      </c>
      <c r="Z220" s="7">
        <v>64434.469374209999</v>
      </c>
      <c r="AA220" s="7">
        <v>630604</v>
      </c>
      <c r="AB220" s="7">
        <v>8498428.7193742096</v>
      </c>
      <c r="AC220" s="7">
        <v>0</v>
      </c>
      <c r="AD220" s="7">
        <v>110071</v>
      </c>
      <c r="AE220" s="7">
        <v>115118</v>
      </c>
      <c r="AF220" s="7">
        <v>0</v>
      </c>
      <c r="AG220" s="7">
        <v>290477</v>
      </c>
      <c r="AH220" s="7">
        <v>0</v>
      </c>
      <c r="AI220" s="7">
        <v>465310</v>
      </c>
      <c r="AJ220" s="7">
        <v>980976</v>
      </c>
      <c r="AL220">
        <f t="shared" si="3"/>
        <v>2156677.7193742096</v>
      </c>
    </row>
    <row r="221" spans="1:38" x14ac:dyDescent="0.25">
      <c r="A221" s="7">
        <v>761</v>
      </c>
      <c r="B221" s="7">
        <v>1</v>
      </c>
      <c r="C221" t="s">
        <v>272</v>
      </c>
      <c r="D221" s="7">
        <v>4790</v>
      </c>
      <c r="E221" s="7">
        <v>5246.8</v>
      </c>
      <c r="F221" s="7">
        <v>4659</v>
      </c>
      <c r="G221" s="87">
        <v>5100.8</v>
      </c>
      <c r="H221" s="7">
        <v>37138925</v>
      </c>
      <c r="I221" s="7">
        <v>83919</v>
      </c>
      <c r="J221" s="7">
        <v>4824946</v>
      </c>
      <c r="K221" s="7">
        <v>255576</v>
      </c>
      <c r="L221" s="7">
        <v>0</v>
      </c>
      <c r="M221" s="7">
        <v>0</v>
      </c>
      <c r="N221" s="7">
        <v>566891</v>
      </c>
      <c r="O221" s="7">
        <v>1176315</v>
      </c>
      <c r="P221" s="7">
        <v>716647.5</v>
      </c>
      <c r="Q221" s="7">
        <v>66310</v>
      </c>
      <c r="R221" s="7">
        <v>181588</v>
      </c>
      <c r="S221" s="7">
        <v>0</v>
      </c>
      <c r="T221" s="7">
        <v>0</v>
      </c>
      <c r="U221" s="7">
        <v>29278</v>
      </c>
      <c r="V221" s="7">
        <v>-129602</v>
      </c>
      <c r="W221" s="7">
        <v>2736120</v>
      </c>
      <c r="X221" s="7">
        <v>0</v>
      </c>
      <c r="Y221" s="7">
        <v>191258</v>
      </c>
      <c r="Z221" s="7">
        <v>387176.80860261002</v>
      </c>
      <c r="AA221" s="7">
        <v>3692979</v>
      </c>
      <c r="AB221" s="7">
        <v>51918327.308602609</v>
      </c>
      <c r="AC221" s="7">
        <v>0</v>
      </c>
      <c r="AD221" s="7">
        <v>463469</v>
      </c>
      <c r="AE221" s="7">
        <v>716647.5</v>
      </c>
      <c r="AF221" s="7">
        <v>181588</v>
      </c>
      <c r="AG221" s="7">
        <v>2736120</v>
      </c>
      <c r="AH221" s="7">
        <v>0</v>
      </c>
      <c r="AI221" s="7">
        <v>3217859</v>
      </c>
      <c r="AJ221" s="7">
        <v>7315683.5</v>
      </c>
      <c r="AL221">
        <f t="shared" si="3"/>
        <v>14779402.308602609</v>
      </c>
    </row>
    <row r="222" spans="1:38" x14ac:dyDescent="0.25">
      <c r="A222" s="7">
        <v>763</v>
      </c>
      <c r="B222" s="7">
        <v>1</v>
      </c>
      <c r="C222" t="s">
        <v>273</v>
      </c>
      <c r="D222" s="7">
        <v>508</v>
      </c>
      <c r="E222" s="7">
        <v>557.79999999999995</v>
      </c>
      <c r="F222" s="7">
        <v>884</v>
      </c>
      <c r="G222" s="87">
        <v>968</v>
      </c>
      <c r="H222" s="7">
        <v>7048008</v>
      </c>
      <c r="I222" s="7">
        <v>0</v>
      </c>
      <c r="J222" s="7">
        <v>557062</v>
      </c>
      <c r="K222" s="7">
        <v>15878</v>
      </c>
      <c r="L222" s="7">
        <v>0</v>
      </c>
      <c r="M222" s="7">
        <v>0</v>
      </c>
      <c r="N222" s="7">
        <v>175244</v>
      </c>
      <c r="O222" s="7">
        <v>202031</v>
      </c>
      <c r="P222" s="7">
        <v>161362.5</v>
      </c>
      <c r="Q222" s="7">
        <v>12584</v>
      </c>
      <c r="R222" s="7">
        <v>16475</v>
      </c>
      <c r="S222" s="7">
        <v>0</v>
      </c>
      <c r="T222" s="7">
        <v>0</v>
      </c>
      <c r="U222" s="7">
        <v>0</v>
      </c>
      <c r="V222" s="7">
        <v>-14562</v>
      </c>
      <c r="W222" s="7">
        <v>0</v>
      </c>
      <c r="X222" s="7">
        <v>0</v>
      </c>
      <c r="Y222" s="7">
        <v>0</v>
      </c>
      <c r="Z222" s="7">
        <v>72414.152658609994</v>
      </c>
      <c r="AA222" s="7">
        <v>700832</v>
      </c>
      <c r="AB222" s="7">
        <v>8947328.6526586097</v>
      </c>
      <c r="AC222" s="7">
        <v>0</v>
      </c>
      <c r="AD222" s="7">
        <v>58513</v>
      </c>
      <c r="AE222" s="7">
        <v>161362.5</v>
      </c>
      <c r="AF222" s="7">
        <v>16475</v>
      </c>
      <c r="AG222" s="7">
        <v>0</v>
      </c>
      <c r="AH222" s="7">
        <v>0</v>
      </c>
      <c r="AI222" s="7">
        <v>606892</v>
      </c>
      <c r="AJ222" s="7">
        <v>843242.5</v>
      </c>
      <c r="AL222">
        <f t="shared" si="3"/>
        <v>1899320.6526586097</v>
      </c>
    </row>
    <row r="223" spans="1:38" x14ac:dyDescent="0.25">
      <c r="A223" s="7">
        <v>768</v>
      </c>
      <c r="B223" s="7">
        <v>1</v>
      </c>
      <c r="C223" t="s">
        <v>274</v>
      </c>
      <c r="D223" s="7">
        <v>277</v>
      </c>
      <c r="E223" s="7">
        <v>303.39999999999998</v>
      </c>
      <c r="F223" s="7">
        <v>435</v>
      </c>
      <c r="G223" s="87">
        <v>476.2000000000001</v>
      </c>
      <c r="H223" s="7">
        <v>3467212</v>
      </c>
      <c r="I223" s="7">
        <v>0</v>
      </c>
      <c r="J223" s="7">
        <v>139192</v>
      </c>
      <c r="K223" s="7">
        <v>14125</v>
      </c>
      <c r="L223" s="7">
        <v>130552</v>
      </c>
      <c r="M223" s="7">
        <v>0</v>
      </c>
      <c r="N223" s="7">
        <v>126917</v>
      </c>
      <c r="O223" s="7">
        <v>108513</v>
      </c>
      <c r="P223" s="7">
        <v>68992.5</v>
      </c>
      <c r="Q223" s="7">
        <v>6191</v>
      </c>
      <c r="R223" s="7">
        <v>4891</v>
      </c>
      <c r="S223" s="7">
        <v>0</v>
      </c>
      <c r="T223" s="7">
        <v>0</v>
      </c>
      <c r="U223" s="7">
        <v>0</v>
      </c>
      <c r="V223" s="7">
        <v>0</v>
      </c>
      <c r="W223" s="7">
        <v>223281</v>
      </c>
      <c r="X223" s="7">
        <v>0</v>
      </c>
      <c r="Y223" s="7">
        <v>0</v>
      </c>
      <c r="Z223" s="7">
        <v>30404.59595857</v>
      </c>
      <c r="AA223" s="7">
        <v>344769</v>
      </c>
      <c r="AB223" s="7">
        <v>4665040.09595857</v>
      </c>
      <c r="AC223" s="7">
        <v>0</v>
      </c>
      <c r="AD223" s="7">
        <v>39534</v>
      </c>
      <c r="AE223" s="7">
        <v>37771</v>
      </c>
      <c r="AF223" s="7">
        <v>2678</v>
      </c>
      <c r="AG223" s="7">
        <v>111939</v>
      </c>
      <c r="AH223" s="7">
        <v>0</v>
      </c>
      <c r="AI223" s="7">
        <v>155865</v>
      </c>
      <c r="AJ223" s="7">
        <v>347787</v>
      </c>
      <c r="AL223">
        <f t="shared" si="3"/>
        <v>1197828.09595857</v>
      </c>
    </row>
    <row r="224" spans="1:38" x14ac:dyDescent="0.25">
      <c r="A224" s="7">
        <v>771</v>
      </c>
      <c r="B224" s="7">
        <v>1</v>
      </c>
      <c r="C224" t="s">
        <v>618</v>
      </c>
      <c r="D224" s="7">
        <v>152</v>
      </c>
      <c r="E224" s="7">
        <v>169.60000000000002</v>
      </c>
      <c r="F224" s="7">
        <v>135</v>
      </c>
      <c r="G224" s="87">
        <v>150.6</v>
      </c>
      <c r="H224" s="7">
        <v>1096519</v>
      </c>
      <c r="I224" s="7">
        <v>0</v>
      </c>
      <c r="J224" s="7">
        <v>98159</v>
      </c>
      <c r="K224" s="7">
        <v>0</v>
      </c>
      <c r="L224" s="7">
        <v>69074</v>
      </c>
      <c r="M224" s="7">
        <v>7094</v>
      </c>
      <c r="N224" s="7">
        <v>91543.296069434364</v>
      </c>
      <c r="O224" s="7">
        <v>36422</v>
      </c>
      <c r="P224" s="7">
        <v>7530</v>
      </c>
      <c r="Q224" s="7">
        <v>1958</v>
      </c>
      <c r="R224" s="7">
        <v>0</v>
      </c>
      <c r="S224" s="7">
        <v>0</v>
      </c>
      <c r="T224" s="7">
        <v>0</v>
      </c>
      <c r="U224" s="7">
        <v>0</v>
      </c>
      <c r="V224" s="7">
        <v>0</v>
      </c>
      <c r="W224" s="7">
        <v>783120</v>
      </c>
      <c r="X224" s="7">
        <v>0</v>
      </c>
      <c r="Y224" s="7">
        <v>0</v>
      </c>
      <c r="Z224" s="7">
        <v>14090.99055042</v>
      </c>
      <c r="AA224" s="7">
        <v>109034</v>
      </c>
      <c r="AB224" s="7">
        <v>2310978.2245065258</v>
      </c>
      <c r="AC224" s="7">
        <v>0</v>
      </c>
      <c r="AD224" s="7">
        <v>36422</v>
      </c>
      <c r="AE224" s="7">
        <v>6860</v>
      </c>
      <c r="AF224" s="7">
        <v>0</v>
      </c>
      <c r="AG224" s="7">
        <v>643289.17000000004</v>
      </c>
      <c r="AH224" s="7">
        <v>0</v>
      </c>
      <c r="AI224" s="7">
        <v>82029</v>
      </c>
      <c r="AJ224" s="7">
        <v>768600.17</v>
      </c>
      <c r="AL224">
        <f t="shared" si="3"/>
        <v>1214459.2245065258</v>
      </c>
    </row>
    <row r="225" spans="1:38" x14ac:dyDescent="0.25">
      <c r="A225" s="7">
        <v>775</v>
      </c>
      <c r="B225" s="7">
        <v>1</v>
      </c>
      <c r="C225" t="s">
        <v>276</v>
      </c>
      <c r="D225" s="7">
        <v>463</v>
      </c>
      <c r="E225" s="7">
        <v>510.8</v>
      </c>
      <c r="F225" s="7">
        <v>759</v>
      </c>
      <c r="G225" s="87">
        <v>836.00000000000011</v>
      </c>
      <c r="H225" s="7">
        <v>6086916</v>
      </c>
      <c r="I225" s="7">
        <v>35819</v>
      </c>
      <c r="J225" s="7">
        <v>604629</v>
      </c>
      <c r="K225" s="7">
        <v>19418</v>
      </c>
      <c r="L225" s="7">
        <v>58743</v>
      </c>
      <c r="M225" s="7">
        <v>35345</v>
      </c>
      <c r="N225" s="7">
        <v>294014</v>
      </c>
      <c r="O225" s="7">
        <v>183776</v>
      </c>
      <c r="P225" s="7">
        <v>140030</v>
      </c>
      <c r="Q225" s="7">
        <v>10868</v>
      </c>
      <c r="R225" s="7">
        <v>0</v>
      </c>
      <c r="S225" s="7">
        <v>0</v>
      </c>
      <c r="T225" s="7">
        <v>0</v>
      </c>
      <c r="U225" s="7">
        <v>0</v>
      </c>
      <c r="V225" s="7">
        <v>0</v>
      </c>
      <c r="W225" s="7">
        <v>0</v>
      </c>
      <c r="X225" s="7">
        <v>0</v>
      </c>
      <c r="Y225" s="7">
        <v>42819</v>
      </c>
      <c r="Z225" s="7">
        <v>54975.519279930006</v>
      </c>
      <c r="AA225" s="7">
        <v>605264</v>
      </c>
      <c r="AB225" s="7">
        <v>8172616.5192799298</v>
      </c>
      <c r="AC225" s="7">
        <v>0</v>
      </c>
      <c r="AD225" s="7">
        <v>98833</v>
      </c>
      <c r="AE225" s="7">
        <v>100549</v>
      </c>
      <c r="AF225" s="7">
        <v>0</v>
      </c>
      <c r="AG225" s="7">
        <v>0</v>
      </c>
      <c r="AH225" s="7">
        <v>0</v>
      </c>
      <c r="AI225" s="7">
        <v>358892</v>
      </c>
      <c r="AJ225" s="7">
        <v>558274</v>
      </c>
      <c r="AL225">
        <f t="shared" si="3"/>
        <v>2085700.5192799298</v>
      </c>
    </row>
    <row r="226" spans="1:38" x14ac:dyDescent="0.25">
      <c r="A226" s="7">
        <v>777</v>
      </c>
      <c r="B226" s="7">
        <v>1</v>
      </c>
      <c r="C226" t="s">
        <v>277</v>
      </c>
      <c r="D226" s="7">
        <v>720</v>
      </c>
      <c r="E226" s="7">
        <v>812.12000000000012</v>
      </c>
      <c r="F226" s="7">
        <v>703.92000000000007</v>
      </c>
      <c r="G226" s="87">
        <v>773.71999999999991</v>
      </c>
      <c r="H226" s="7">
        <v>5633455</v>
      </c>
      <c r="I226" s="7">
        <v>44006</v>
      </c>
      <c r="J226" s="7">
        <v>860186</v>
      </c>
      <c r="K226" s="7">
        <v>14388</v>
      </c>
      <c r="L226" s="7">
        <v>81673</v>
      </c>
      <c r="M226" s="7">
        <v>209089</v>
      </c>
      <c r="N226" s="7">
        <v>274257</v>
      </c>
      <c r="O226" s="7">
        <v>174867</v>
      </c>
      <c r="P226" s="7">
        <v>106444.75</v>
      </c>
      <c r="Q226" s="7">
        <v>10058</v>
      </c>
      <c r="R226" s="7">
        <v>0</v>
      </c>
      <c r="S226" s="7">
        <v>0</v>
      </c>
      <c r="T226" s="7">
        <v>0</v>
      </c>
      <c r="U226" s="7">
        <v>0</v>
      </c>
      <c r="V226" s="7">
        <v>0</v>
      </c>
      <c r="W226" s="7">
        <v>490461</v>
      </c>
      <c r="X226" s="7">
        <v>0</v>
      </c>
      <c r="Y226" s="7">
        <v>0</v>
      </c>
      <c r="Z226" s="7">
        <v>54436.705991700001</v>
      </c>
      <c r="AA226" s="7">
        <v>560173</v>
      </c>
      <c r="AB226" s="7">
        <v>8513494.4559917003</v>
      </c>
      <c r="AC226" s="7">
        <v>0</v>
      </c>
      <c r="AD226" s="7">
        <v>164449</v>
      </c>
      <c r="AE226" s="7">
        <v>91190</v>
      </c>
      <c r="AF226" s="7">
        <v>0</v>
      </c>
      <c r="AG226" s="7">
        <v>408802</v>
      </c>
      <c r="AH226" s="7">
        <v>0</v>
      </c>
      <c r="AI226" s="7">
        <v>396285</v>
      </c>
      <c r="AJ226" s="7">
        <v>1060726</v>
      </c>
      <c r="AL226">
        <f t="shared" si="3"/>
        <v>2880039.4559917003</v>
      </c>
    </row>
    <row r="227" spans="1:38" x14ac:dyDescent="0.25">
      <c r="A227" s="7">
        <v>786</v>
      </c>
      <c r="B227" s="7">
        <v>1</v>
      </c>
      <c r="C227" t="s">
        <v>619</v>
      </c>
      <c r="D227" s="7">
        <v>527</v>
      </c>
      <c r="E227" s="7">
        <v>583.20000000000005</v>
      </c>
      <c r="F227" s="7">
        <v>437</v>
      </c>
      <c r="G227" s="87">
        <v>480.79999999999995</v>
      </c>
      <c r="H227" s="7">
        <v>3500705</v>
      </c>
      <c r="I227" s="7">
        <v>0</v>
      </c>
      <c r="J227" s="7">
        <v>590554</v>
      </c>
      <c r="K227" s="7">
        <v>14103</v>
      </c>
      <c r="L227" s="7">
        <v>130560</v>
      </c>
      <c r="M227" s="7">
        <v>48863</v>
      </c>
      <c r="N227" s="7">
        <v>175896.77163125214</v>
      </c>
      <c r="O227" s="7">
        <v>112103</v>
      </c>
      <c r="P227" s="7">
        <v>70093.75</v>
      </c>
      <c r="Q227" s="7">
        <v>6250</v>
      </c>
      <c r="R227" s="7">
        <v>0</v>
      </c>
      <c r="S227" s="7">
        <v>0</v>
      </c>
      <c r="T227" s="7">
        <v>0</v>
      </c>
      <c r="U227" s="7">
        <v>0</v>
      </c>
      <c r="V227" s="7">
        <v>0</v>
      </c>
      <c r="W227" s="7">
        <v>221168</v>
      </c>
      <c r="X227" s="7">
        <v>0</v>
      </c>
      <c r="Y227" s="7">
        <v>72996</v>
      </c>
      <c r="Z227" s="7">
        <v>32998.172933970003</v>
      </c>
      <c r="AA227" s="7">
        <v>348099</v>
      </c>
      <c r="AB227" s="7">
        <v>5308661.1641822206</v>
      </c>
      <c r="AC227" s="7">
        <v>0</v>
      </c>
      <c r="AD227" s="7">
        <v>37159</v>
      </c>
      <c r="AE227" s="7">
        <v>42338</v>
      </c>
      <c r="AF227" s="7">
        <v>0</v>
      </c>
      <c r="AG227" s="7">
        <v>120159</v>
      </c>
      <c r="AH227" s="7">
        <v>0</v>
      </c>
      <c r="AI227" s="7">
        <v>173626</v>
      </c>
      <c r="AJ227" s="7">
        <v>373282</v>
      </c>
      <c r="AL227">
        <f t="shared" si="3"/>
        <v>1807956.1641822206</v>
      </c>
    </row>
    <row r="228" spans="1:38" x14ac:dyDescent="0.25">
      <c r="A228" s="7">
        <v>787</v>
      </c>
      <c r="B228" s="7">
        <v>1</v>
      </c>
      <c r="C228" t="s">
        <v>279</v>
      </c>
      <c r="D228" s="7">
        <v>481</v>
      </c>
      <c r="E228" s="7">
        <v>526.20000000000005</v>
      </c>
      <c r="F228" s="7">
        <v>534</v>
      </c>
      <c r="G228" s="87">
        <v>589.79999999999995</v>
      </c>
      <c r="H228" s="7">
        <v>4294334</v>
      </c>
      <c r="I228" s="7">
        <v>10234</v>
      </c>
      <c r="J228" s="7">
        <v>667135</v>
      </c>
      <c r="K228" s="7">
        <v>14096</v>
      </c>
      <c r="L228" s="7">
        <v>123728</v>
      </c>
      <c r="M228" s="7">
        <v>0</v>
      </c>
      <c r="N228" s="7">
        <v>218910.53405751733</v>
      </c>
      <c r="O228" s="7">
        <v>138147</v>
      </c>
      <c r="P228" s="7">
        <v>98791.25</v>
      </c>
      <c r="Q228" s="7">
        <v>7667</v>
      </c>
      <c r="R228" s="7">
        <v>0</v>
      </c>
      <c r="S228" s="7">
        <v>0</v>
      </c>
      <c r="T228" s="7">
        <v>0</v>
      </c>
      <c r="U228" s="7">
        <v>0</v>
      </c>
      <c r="V228" s="7">
        <v>0</v>
      </c>
      <c r="W228" s="7">
        <v>0</v>
      </c>
      <c r="X228" s="7">
        <v>0</v>
      </c>
      <c r="Y228" s="7">
        <v>13457</v>
      </c>
      <c r="Z228" s="7">
        <v>39174.551657460004</v>
      </c>
      <c r="AA228" s="7">
        <v>427015</v>
      </c>
      <c r="AB228" s="7">
        <v>6030322.9993673684</v>
      </c>
      <c r="AC228" s="7">
        <v>0</v>
      </c>
      <c r="AD228" s="7">
        <v>45601</v>
      </c>
      <c r="AE228" s="7">
        <v>90245</v>
      </c>
      <c r="AF228" s="7">
        <v>0</v>
      </c>
      <c r="AG228" s="7">
        <v>0</v>
      </c>
      <c r="AH228" s="7">
        <v>0</v>
      </c>
      <c r="AI228" s="7">
        <v>322117</v>
      </c>
      <c r="AJ228" s="7">
        <v>457963</v>
      </c>
      <c r="AL228">
        <f t="shared" si="3"/>
        <v>1735988.9993673684</v>
      </c>
    </row>
    <row r="229" spans="1:38" x14ac:dyDescent="0.25">
      <c r="A229" s="7">
        <v>801</v>
      </c>
      <c r="B229" s="7">
        <v>1</v>
      </c>
      <c r="C229" t="s">
        <v>620</v>
      </c>
      <c r="D229" s="7">
        <v>87</v>
      </c>
      <c r="E229" s="7">
        <v>95.6</v>
      </c>
      <c r="F229" s="7">
        <v>169</v>
      </c>
      <c r="G229" s="87">
        <v>175.8</v>
      </c>
      <c r="H229" s="7">
        <v>1280000</v>
      </c>
      <c r="I229" s="7">
        <v>0</v>
      </c>
      <c r="J229" s="7">
        <v>342183</v>
      </c>
      <c r="K229" s="7">
        <v>0</v>
      </c>
      <c r="L229" s="7">
        <v>78122</v>
      </c>
      <c r="M229" s="7">
        <v>61408</v>
      </c>
      <c r="N229" s="7">
        <v>66249</v>
      </c>
      <c r="O229" s="7">
        <v>42632</v>
      </c>
      <c r="P229" s="7">
        <v>23342.5</v>
      </c>
      <c r="Q229" s="7">
        <v>2285</v>
      </c>
      <c r="R229" s="7">
        <v>0</v>
      </c>
      <c r="S229" s="7">
        <v>0</v>
      </c>
      <c r="T229" s="7">
        <v>0</v>
      </c>
      <c r="U229" s="7">
        <v>0</v>
      </c>
      <c r="V229" s="7">
        <v>0</v>
      </c>
      <c r="W229" s="7">
        <v>129290</v>
      </c>
      <c r="X229" s="7">
        <v>0</v>
      </c>
      <c r="Y229" s="7">
        <v>0</v>
      </c>
      <c r="Z229" s="7">
        <v>13467.40916802</v>
      </c>
      <c r="AA229" s="7">
        <v>127279</v>
      </c>
      <c r="AB229" s="7">
        <v>2166257.9091680199</v>
      </c>
      <c r="AC229" s="7">
        <v>0</v>
      </c>
      <c r="AD229" s="7">
        <v>20100</v>
      </c>
      <c r="AE229" s="7">
        <v>13108</v>
      </c>
      <c r="AF229" s="7">
        <v>0</v>
      </c>
      <c r="AG229" s="7">
        <v>88667</v>
      </c>
      <c r="AH229" s="7">
        <v>0</v>
      </c>
      <c r="AI229" s="7">
        <v>59022</v>
      </c>
      <c r="AJ229" s="7">
        <v>180897</v>
      </c>
      <c r="AL229">
        <f t="shared" si="3"/>
        <v>886257.90916801989</v>
      </c>
    </row>
    <row r="230" spans="1:38" x14ac:dyDescent="0.25">
      <c r="A230" s="7">
        <v>803</v>
      </c>
      <c r="B230" s="7">
        <v>1</v>
      </c>
      <c r="C230" t="s">
        <v>281</v>
      </c>
      <c r="D230" s="7">
        <v>326</v>
      </c>
      <c r="E230" s="7">
        <v>367.79999999999995</v>
      </c>
      <c r="F230" s="7">
        <v>358.8</v>
      </c>
      <c r="G230" s="87">
        <v>391.2</v>
      </c>
      <c r="H230" s="7">
        <v>2848327</v>
      </c>
      <c r="I230" s="7">
        <v>0</v>
      </c>
      <c r="J230" s="7">
        <v>300286</v>
      </c>
      <c r="K230" s="7">
        <v>14136</v>
      </c>
      <c r="L230" s="7">
        <v>126092</v>
      </c>
      <c r="M230" s="7">
        <v>379700</v>
      </c>
      <c r="N230" s="7">
        <v>226894.76265700709</v>
      </c>
      <c r="O230" s="7">
        <v>94542</v>
      </c>
      <c r="P230" s="7">
        <v>41681.25</v>
      </c>
      <c r="Q230" s="7">
        <v>5086</v>
      </c>
      <c r="R230" s="7">
        <v>1835</v>
      </c>
      <c r="S230" s="7">
        <v>0</v>
      </c>
      <c r="T230" s="7">
        <v>0</v>
      </c>
      <c r="U230" s="7">
        <v>0</v>
      </c>
      <c r="V230" s="7">
        <v>0</v>
      </c>
      <c r="W230" s="7">
        <v>503269</v>
      </c>
      <c r="X230" s="7">
        <v>0</v>
      </c>
      <c r="Y230" s="7">
        <v>0</v>
      </c>
      <c r="Z230" s="7">
        <v>30900.406189740002</v>
      </c>
      <c r="AA230" s="7">
        <v>283229</v>
      </c>
      <c r="AB230" s="7">
        <v>4830359.0127713839</v>
      </c>
      <c r="AC230" s="7">
        <v>0</v>
      </c>
      <c r="AD230" s="7">
        <v>94542</v>
      </c>
      <c r="AE230" s="7">
        <v>27186</v>
      </c>
      <c r="AF230" s="7">
        <v>1197</v>
      </c>
      <c r="AG230" s="7">
        <v>427435.67</v>
      </c>
      <c r="AH230" s="7">
        <v>0</v>
      </c>
      <c r="AI230" s="7">
        <v>152548</v>
      </c>
      <c r="AJ230" s="7">
        <v>702908.66999999993</v>
      </c>
      <c r="AL230">
        <f t="shared" si="3"/>
        <v>1982032.0127713839</v>
      </c>
    </row>
    <row r="231" spans="1:38" x14ac:dyDescent="0.25">
      <c r="A231" s="7">
        <v>811</v>
      </c>
      <c r="B231" s="7">
        <v>1</v>
      </c>
      <c r="C231" t="s">
        <v>621</v>
      </c>
      <c r="D231" s="7">
        <v>545</v>
      </c>
      <c r="E231" s="7">
        <v>607.59999999999991</v>
      </c>
      <c r="F231" s="7">
        <v>929</v>
      </c>
      <c r="G231" s="87">
        <v>1050</v>
      </c>
      <c r="H231" s="7">
        <v>7645050</v>
      </c>
      <c r="I231" s="7">
        <v>0</v>
      </c>
      <c r="J231" s="7">
        <v>1347223</v>
      </c>
      <c r="K231" s="7">
        <v>14316</v>
      </c>
      <c r="L231" s="7">
        <v>0</v>
      </c>
      <c r="M231" s="7">
        <v>63326</v>
      </c>
      <c r="N231" s="7">
        <v>237955</v>
      </c>
      <c r="O231" s="7">
        <v>243283</v>
      </c>
      <c r="P231" s="7">
        <v>134368.75</v>
      </c>
      <c r="Q231" s="7">
        <v>13650</v>
      </c>
      <c r="R231" s="7">
        <v>0</v>
      </c>
      <c r="S231" s="7">
        <v>0</v>
      </c>
      <c r="T231" s="7">
        <v>0</v>
      </c>
      <c r="U231" s="7">
        <v>0</v>
      </c>
      <c r="V231" s="7">
        <v>0</v>
      </c>
      <c r="W231" s="7">
        <v>879239</v>
      </c>
      <c r="X231" s="7">
        <v>0</v>
      </c>
      <c r="Y231" s="7">
        <v>0</v>
      </c>
      <c r="Z231" s="7">
        <v>32884.174462499999</v>
      </c>
      <c r="AA231" s="7">
        <v>760200</v>
      </c>
      <c r="AB231" s="7">
        <v>11371494.924462499</v>
      </c>
      <c r="AC231" s="7">
        <v>0</v>
      </c>
      <c r="AD231" s="7">
        <v>104321</v>
      </c>
      <c r="AE231" s="7">
        <v>134368.75</v>
      </c>
      <c r="AF231" s="7">
        <v>0</v>
      </c>
      <c r="AG231" s="7">
        <v>879239</v>
      </c>
      <c r="AH231" s="7">
        <v>0</v>
      </c>
      <c r="AI231" s="7">
        <v>760200</v>
      </c>
      <c r="AJ231" s="7">
        <v>1878128.75</v>
      </c>
      <c r="AL231">
        <f t="shared" si="3"/>
        <v>3726444.9244624991</v>
      </c>
    </row>
    <row r="232" spans="1:38" x14ac:dyDescent="0.25">
      <c r="A232" s="7">
        <v>813</v>
      </c>
      <c r="B232" s="7">
        <v>1</v>
      </c>
      <c r="C232" t="s">
        <v>283</v>
      </c>
      <c r="D232" s="7">
        <v>1165</v>
      </c>
      <c r="E232" s="7">
        <v>1284.4000000000001</v>
      </c>
      <c r="F232" s="7">
        <v>1157</v>
      </c>
      <c r="G232" s="87">
        <v>1276.4000000000001</v>
      </c>
      <c r="H232" s="7">
        <v>9293468</v>
      </c>
      <c r="I232" s="7">
        <v>0</v>
      </c>
      <c r="J232" s="7">
        <v>666367</v>
      </c>
      <c r="K232" s="7">
        <v>22837</v>
      </c>
      <c r="L232" s="7">
        <v>0</v>
      </c>
      <c r="M232" s="7">
        <v>0</v>
      </c>
      <c r="N232" s="7">
        <v>241827</v>
      </c>
      <c r="O232" s="7">
        <v>297103</v>
      </c>
      <c r="P232" s="7">
        <v>156136.25</v>
      </c>
      <c r="Q232" s="7">
        <v>16593</v>
      </c>
      <c r="R232" s="7">
        <v>2400</v>
      </c>
      <c r="S232" s="7">
        <v>0</v>
      </c>
      <c r="T232" s="7">
        <v>0</v>
      </c>
      <c r="U232" s="7">
        <v>0</v>
      </c>
      <c r="V232" s="7">
        <v>0</v>
      </c>
      <c r="W232" s="7">
        <v>1219039</v>
      </c>
      <c r="X232" s="7">
        <v>0</v>
      </c>
      <c r="Y232" s="7">
        <v>0</v>
      </c>
      <c r="Z232" s="7">
        <v>82616.738400720002</v>
      </c>
      <c r="AA232" s="7">
        <v>924114</v>
      </c>
      <c r="AB232" s="7">
        <v>12922500.98840072</v>
      </c>
      <c r="AC232" s="7">
        <v>0</v>
      </c>
      <c r="AD232" s="7">
        <v>180763</v>
      </c>
      <c r="AE232" s="7">
        <v>156136.25</v>
      </c>
      <c r="AF232" s="7">
        <v>2400</v>
      </c>
      <c r="AG232" s="7">
        <v>1219039</v>
      </c>
      <c r="AH232" s="7">
        <v>0</v>
      </c>
      <c r="AI232" s="7">
        <v>921823</v>
      </c>
      <c r="AJ232" s="7">
        <v>2480161.25</v>
      </c>
      <c r="AL232">
        <f t="shared" si="3"/>
        <v>3629032.9884007201</v>
      </c>
    </row>
    <row r="233" spans="1:38" x14ac:dyDescent="0.25">
      <c r="A233" s="7">
        <v>815</v>
      </c>
      <c r="B233" s="7">
        <v>2</v>
      </c>
      <c r="C233" t="s">
        <v>284</v>
      </c>
      <c r="D233" s="7">
        <v>27</v>
      </c>
      <c r="E233" s="7">
        <v>28.499999999999993</v>
      </c>
      <c r="F233" s="7">
        <v>1</v>
      </c>
      <c r="G233" s="87">
        <v>1</v>
      </c>
      <c r="H233" s="7">
        <v>7281</v>
      </c>
      <c r="I233" s="7">
        <v>0</v>
      </c>
      <c r="J233" s="7">
        <v>0</v>
      </c>
      <c r="K233" s="7">
        <v>0</v>
      </c>
      <c r="L233" s="7">
        <v>543</v>
      </c>
      <c r="M233" s="7">
        <v>0</v>
      </c>
      <c r="N233" s="7">
        <v>487</v>
      </c>
      <c r="O233" s="7">
        <v>188</v>
      </c>
      <c r="P233" s="7">
        <v>317.28391909729237</v>
      </c>
      <c r="Q233" s="7">
        <v>13</v>
      </c>
      <c r="R233" s="7">
        <v>0</v>
      </c>
      <c r="S233" s="7">
        <v>0</v>
      </c>
      <c r="T233" s="7">
        <v>0</v>
      </c>
      <c r="U233" s="7">
        <v>0</v>
      </c>
      <c r="V233" s="7">
        <v>0</v>
      </c>
      <c r="W233" s="7">
        <v>0</v>
      </c>
      <c r="X233" s="7">
        <v>0</v>
      </c>
      <c r="Y233" s="7">
        <v>0</v>
      </c>
      <c r="Z233" s="7">
        <v>2003.2551909600002</v>
      </c>
      <c r="AA233" s="7">
        <v>0</v>
      </c>
      <c r="AB233" s="7">
        <v>10832.539110057292</v>
      </c>
      <c r="AC233" s="7">
        <v>0</v>
      </c>
      <c r="AD233" s="7">
        <v>188</v>
      </c>
      <c r="AE233" s="7">
        <v>317.28391909729237</v>
      </c>
      <c r="AF233" s="7">
        <v>0</v>
      </c>
      <c r="AG233" s="7">
        <v>0</v>
      </c>
      <c r="AH233" s="7">
        <v>0</v>
      </c>
      <c r="AI233" s="7">
        <v>0</v>
      </c>
      <c r="AJ233" s="7">
        <v>505.28391909729237</v>
      </c>
      <c r="AL233">
        <f t="shared" si="3"/>
        <v>3551.5391100572924</v>
      </c>
    </row>
    <row r="234" spans="1:38" x14ac:dyDescent="0.25">
      <c r="A234" s="7">
        <v>818</v>
      </c>
      <c r="B234" s="7">
        <v>1</v>
      </c>
      <c r="C234" t="s">
        <v>285</v>
      </c>
      <c r="D234" s="7">
        <v>276</v>
      </c>
      <c r="E234" s="7">
        <v>300.40000000000003</v>
      </c>
      <c r="F234" s="7">
        <v>494</v>
      </c>
      <c r="G234" s="87">
        <v>540.20000000000005</v>
      </c>
      <c r="H234" s="7">
        <v>3933196</v>
      </c>
      <c r="I234" s="7">
        <v>10234</v>
      </c>
      <c r="J234" s="7">
        <v>614225</v>
      </c>
      <c r="K234" s="7">
        <v>14098</v>
      </c>
      <c r="L234" s="7">
        <v>128506</v>
      </c>
      <c r="M234" s="7">
        <v>0</v>
      </c>
      <c r="N234" s="7">
        <v>164603.63332731533</v>
      </c>
      <c r="O234" s="7">
        <v>121919</v>
      </c>
      <c r="P234" s="7">
        <v>89605</v>
      </c>
      <c r="Q234" s="7">
        <v>7023</v>
      </c>
      <c r="R234" s="7">
        <v>18610</v>
      </c>
      <c r="S234" s="7">
        <v>0</v>
      </c>
      <c r="T234" s="7">
        <v>0</v>
      </c>
      <c r="U234" s="7">
        <v>0</v>
      </c>
      <c r="V234" s="7">
        <v>0</v>
      </c>
      <c r="W234" s="7">
        <v>0</v>
      </c>
      <c r="X234" s="7">
        <v>0</v>
      </c>
      <c r="Y234" s="7">
        <v>41188</v>
      </c>
      <c r="Z234" s="7">
        <v>33552.658833150002</v>
      </c>
      <c r="AA234" s="7">
        <v>162060</v>
      </c>
      <c r="AB234" s="7">
        <v>5336274.5481633535</v>
      </c>
      <c r="AC234" s="7">
        <v>0</v>
      </c>
      <c r="AD234" s="7">
        <v>23502</v>
      </c>
      <c r="AE234" s="7">
        <v>71492</v>
      </c>
      <c r="AF234" s="7">
        <v>14848</v>
      </c>
      <c r="AG234" s="7">
        <v>0</v>
      </c>
      <c r="AH234" s="7">
        <v>0</v>
      </c>
      <c r="AI234" s="7">
        <v>74936</v>
      </c>
      <c r="AJ234" s="7">
        <v>184778</v>
      </c>
      <c r="AL234">
        <f t="shared" si="3"/>
        <v>1403078.5481633535</v>
      </c>
    </row>
    <row r="235" spans="1:38" x14ac:dyDescent="0.25">
      <c r="A235" s="7">
        <v>820</v>
      </c>
      <c r="B235" s="7">
        <v>1</v>
      </c>
      <c r="C235" t="s">
        <v>286</v>
      </c>
      <c r="D235" s="7">
        <v>456</v>
      </c>
      <c r="E235" s="7">
        <v>507.39999999999992</v>
      </c>
      <c r="F235" s="7">
        <v>439</v>
      </c>
      <c r="G235" s="87">
        <v>486</v>
      </c>
      <c r="H235" s="7">
        <v>3538566</v>
      </c>
      <c r="I235" s="7">
        <v>49123</v>
      </c>
      <c r="J235" s="7">
        <v>586082</v>
      </c>
      <c r="K235" s="7">
        <v>0</v>
      </c>
      <c r="L235" s="7">
        <v>130540</v>
      </c>
      <c r="M235" s="7">
        <v>0</v>
      </c>
      <c r="N235" s="7">
        <v>202032.83353676429</v>
      </c>
      <c r="O235" s="7">
        <v>108081</v>
      </c>
      <c r="P235" s="7">
        <v>78021.25</v>
      </c>
      <c r="Q235" s="7">
        <v>6318</v>
      </c>
      <c r="R235" s="7">
        <v>7203</v>
      </c>
      <c r="S235" s="7">
        <v>0</v>
      </c>
      <c r="T235" s="7">
        <v>0</v>
      </c>
      <c r="U235" s="7">
        <v>0</v>
      </c>
      <c r="V235" s="7">
        <v>0</v>
      </c>
      <c r="W235" s="7">
        <v>64478</v>
      </c>
      <c r="X235" s="7">
        <v>0</v>
      </c>
      <c r="Y235" s="7">
        <v>0</v>
      </c>
      <c r="Z235" s="7">
        <v>36167.720179199998</v>
      </c>
      <c r="AA235" s="7">
        <v>351864</v>
      </c>
      <c r="AB235" s="7">
        <v>5145394.4836183172</v>
      </c>
      <c r="AC235" s="7">
        <v>0</v>
      </c>
      <c r="AD235" s="7">
        <v>42105</v>
      </c>
      <c r="AE235" s="7">
        <v>58335</v>
      </c>
      <c r="AF235" s="7">
        <v>5386</v>
      </c>
      <c r="AG235" s="7">
        <v>43363</v>
      </c>
      <c r="AH235" s="7">
        <v>0</v>
      </c>
      <c r="AI235" s="7">
        <v>217247</v>
      </c>
      <c r="AJ235" s="7">
        <v>366436</v>
      </c>
      <c r="AL235">
        <f t="shared" si="3"/>
        <v>1606828.4836183172</v>
      </c>
    </row>
    <row r="236" spans="1:38" x14ac:dyDescent="0.25">
      <c r="A236" s="7">
        <v>821</v>
      </c>
      <c r="B236" s="7">
        <v>1</v>
      </c>
      <c r="C236" t="s">
        <v>287</v>
      </c>
      <c r="D236" s="7">
        <v>932</v>
      </c>
      <c r="E236" s="7">
        <v>1007</v>
      </c>
      <c r="F236" s="7">
        <v>993</v>
      </c>
      <c r="G236" s="87">
        <v>1078.5</v>
      </c>
      <c r="H236" s="7">
        <v>7852559</v>
      </c>
      <c r="I236" s="7">
        <v>98246</v>
      </c>
      <c r="J236" s="7">
        <v>1072215</v>
      </c>
      <c r="K236" s="7">
        <v>14082</v>
      </c>
      <c r="L236" s="7">
        <v>0</v>
      </c>
      <c r="M236" s="7">
        <v>0</v>
      </c>
      <c r="N236" s="7">
        <v>351653.86909281876</v>
      </c>
      <c r="O236" s="7">
        <v>231195</v>
      </c>
      <c r="P236" s="7">
        <v>177860</v>
      </c>
      <c r="Q236" s="7">
        <v>14021</v>
      </c>
      <c r="R236" s="7">
        <v>59069</v>
      </c>
      <c r="S236" s="7">
        <v>0</v>
      </c>
      <c r="T236" s="7">
        <v>0</v>
      </c>
      <c r="U236" s="7">
        <v>0</v>
      </c>
      <c r="V236" s="7">
        <v>0</v>
      </c>
      <c r="W236" s="7">
        <v>0</v>
      </c>
      <c r="X236" s="7">
        <v>0</v>
      </c>
      <c r="Y236" s="7">
        <v>0</v>
      </c>
      <c r="Z236" s="7">
        <v>71615.479716739996</v>
      </c>
      <c r="AA236" s="7">
        <v>780834</v>
      </c>
      <c r="AB236" s="7">
        <v>10666808.811645007</v>
      </c>
      <c r="AC236" s="7">
        <v>0</v>
      </c>
      <c r="AD236" s="7">
        <v>52893</v>
      </c>
      <c r="AE236" s="7">
        <v>126614</v>
      </c>
      <c r="AF236" s="7">
        <v>42050</v>
      </c>
      <c r="AG236" s="7">
        <v>0</v>
      </c>
      <c r="AH236" s="7">
        <v>0</v>
      </c>
      <c r="AI236" s="7">
        <v>459015</v>
      </c>
      <c r="AJ236" s="7">
        <v>680572</v>
      </c>
      <c r="AL236">
        <f t="shared" si="3"/>
        <v>2814249.8116450068</v>
      </c>
    </row>
    <row r="237" spans="1:38" x14ac:dyDescent="0.25">
      <c r="A237" s="7">
        <v>829</v>
      </c>
      <c r="B237" s="7">
        <v>1</v>
      </c>
      <c r="C237" t="s">
        <v>288</v>
      </c>
      <c r="D237" s="7">
        <v>1731</v>
      </c>
      <c r="E237" s="7">
        <v>1901.4</v>
      </c>
      <c r="F237" s="7">
        <v>1578</v>
      </c>
      <c r="G237" s="87">
        <v>1756.1999999999998</v>
      </c>
      <c r="H237" s="7">
        <v>12786892</v>
      </c>
      <c r="I237" s="7">
        <v>179095</v>
      </c>
      <c r="J237" s="7">
        <v>1480812</v>
      </c>
      <c r="K237" s="7">
        <v>18480</v>
      </c>
      <c r="L237" s="7">
        <v>0</v>
      </c>
      <c r="M237" s="7">
        <v>0</v>
      </c>
      <c r="N237" s="7">
        <v>258733</v>
      </c>
      <c r="O237" s="7">
        <v>411505</v>
      </c>
      <c r="P237" s="7">
        <v>293678.75</v>
      </c>
      <c r="Q237" s="7">
        <v>22831</v>
      </c>
      <c r="R237" s="7">
        <v>10256</v>
      </c>
      <c r="S237" s="7">
        <v>0</v>
      </c>
      <c r="T237" s="7">
        <v>0</v>
      </c>
      <c r="U237" s="7">
        <v>47558</v>
      </c>
      <c r="V237" s="7">
        <v>0</v>
      </c>
      <c r="W237" s="7">
        <v>0</v>
      </c>
      <c r="X237" s="7">
        <v>0</v>
      </c>
      <c r="Y237" s="7">
        <v>181471</v>
      </c>
      <c r="Z237" s="7">
        <v>141645.53666625</v>
      </c>
      <c r="AA237" s="7">
        <v>1271489</v>
      </c>
      <c r="AB237" s="7">
        <v>17104446.286666252</v>
      </c>
      <c r="AC237" s="7">
        <v>0</v>
      </c>
      <c r="AD237" s="7">
        <v>170779</v>
      </c>
      <c r="AE237" s="7">
        <v>293678.75</v>
      </c>
      <c r="AF237" s="7">
        <v>10256</v>
      </c>
      <c r="AG237" s="7">
        <v>0</v>
      </c>
      <c r="AH237" s="7">
        <v>0</v>
      </c>
      <c r="AI237" s="7">
        <v>1067255</v>
      </c>
      <c r="AJ237" s="7">
        <v>1541968.75</v>
      </c>
      <c r="AL237">
        <f t="shared" si="3"/>
        <v>4317554.2866662517</v>
      </c>
    </row>
    <row r="238" spans="1:38" x14ac:dyDescent="0.25">
      <c r="A238" s="7">
        <v>831</v>
      </c>
      <c r="B238" s="7">
        <v>1</v>
      </c>
      <c r="C238" t="s">
        <v>289</v>
      </c>
      <c r="D238" s="7">
        <v>6725</v>
      </c>
      <c r="E238" s="7">
        <v>7349</v>
      </c>
      <c r="F238" s="7">
        <v>5501</v>
      </c>
      <c r="G238" s="87">
        <v>6020.2</v>
      </c>
      <c r="H238" s="7">
        <v>43833076</v>
      </c>
      <c r="I238" s="7">
        <v>624274</v>
      </c>
      <c r="J238" s="7">
        <v>2300822</v>
      </c>
      <c r="K238" s="7">
        <v>36210</v>
      </c>
      <c r="L238" s="7">
        <v>0</v>
      </c>
      <c r="M238" s="7">
        <v>0</v>
      </c>
      <c r="N238" s="7">
        <v>525307</v>
      </c>
      <c r="O238" s="7">
        <v>1359885</v>
      </c>
      <c r="P238" s="7">
        <v>735597.5</v>
      </c>
      <c r="Q238" s="7">
        <v>78263</v>
      </c>
      <c r="R238" s="7">
        <v>121849</v>
      </c>
      <c r="S238" s="7">
        <v>0</v>
      </c>
      <c r="T238" s="7">
        <v>0</v>
      </c>
      <c r="U238" s="7">
        <v>914379</v>
      </c>
      <c r="V238" s="7">
        <v>0</v>
      </c>
      <c r="W238" s="7">
        <v>5939951</v>
      </c>
      <c r="X238" s="7">
        <v>0</v>
      </c>
      <c r="Y238" s="7">
        <v>122340</v>
      </c>
      <c r="Z238" s="7">
        <v>424655.99837667</v>
      </c>
      <c r="AA238" s="7">
        <v>4358625</v>
      </c>
      <c r="AB238" s="7">
        <v>61375234.498376667</v>
      </c>
      <c r="AC238" s="7">
        <v>0</v>
      </c>
      <c r="AD238" s="7">
        <v>948736</v>
      </c>
      <c r="AE238" s="7">
        <v>735597.5</v>
      </c>
      <c r="AF238" s="7">
        <v>121849</v>
      </c>
      <c r="AG238" s="7">
        <v>5939951</v>
      </c>
      <c r="AH238" s="7">
        <v>0</v>
      </c>
      <c r="AI238" s="7">
        <v>4358625</v>
      </c>
      <c r="AJ238" s="7">
        <v>12104758.5</v>
      </c>
      <c r="AL238">
        <f t="shared" si="3"/>
        <v>17542158.498376667</v>
      </c>
    </row>
    <row r="239" spans="1:38" x14ac:dyDescent="0.25">
      <c r="A239" s="7">
        <v>832</v>
      </c>
      <c r="B239" s="7">
        <v>1</v>
      </c>
      <c r="C239" t="s">
        <v>290</v>
      </c>
      <c r="D239" s="7">
        <v>2330</v>
      </c>
      <c r="E239" s="7">
        <v>2567</v>
      </c>
      <c r="F239" s="7">
        <v>3178</v>
      </c>
      <c r="G239" s="87">
        <v>3519.6</v>
      </c>
      <c r="H239" s="7">
        <v>25626208</v>
      </c>
      <c r="I239" s="7">
        <v>0</v>
      </c>
      <c r="J239" s="7">
        <v>280326</v>
      </c>
      <c r="K239" s="7">
        <v>27751</v>
      </c>
      <c r="L239" s="7">
        <v>0</v>
      </c>
      <c r="M239" s="7">
        <v>0</v>
      </c>
      <c r="N239" s="7">
        <v>163845.83145265235</v>
      </c>
      <c r="O239" s="7">
        <v>784564</v>
      </c>
      <c r="P239" s="7">
        <v>383302.5</v>
      </c>
      <c r="Q239" s="7">
        <v>45755</v>
      </c>
      <c r="R239" s="7">
        <v>20484</v>
      </c>
      <c r="S239" s="7">
        <v>0</v>
      </c>
      <c r="T239" s="7">
        <v>0</v>
      </c>
      <c r="U239" s="7">
        <v>0</v>
      </c>
      <c r="V239" s="7">
        <v>0</v>
      </c>
      <c r="W239" s="7">
        <v>4557882</v>
      </c>
      <c r="X239" s="7">
        <v>0</v>
      </c>
      <c r="Y239" s="7">
        <v>63209</v>
      </c>
      <c r="Z239" s="7">
        <v>262581.74632166</v>
      </c>
      <c r="AA239" s="7">
        <v>2548190</v>
      </c>
      <c r="AB239" s="7">
        <v>34746932.438677043</v>
      </c>
      <c r="AC239" s="7">
        <v>0</v>
      </c>
      <c r="AD239" s="7">
        <v>349314</v>
      </c>
      <c r="AE239" s="7">
        <v>383302.5</v>
      </c>
      <c r="AF239" s="7">
        <v>20484</v>
      </c>
      <c r="AG239" s="7">
        <v>4540733.07</v>
      </c>
      <c r="AH239" s="7">
        <v>0</v>
      </c>
      <c r="AI239" s="7">
        <v>2548190</v>
      </c>
      <c r="AJ239" s="7">
        <v>7842023.5700000003</v>
      </c>
      <c r="AL239">
        <f t="shared" si="3"/>
        <v>9120724.4386770427</v>
      </c>
    </row>
    <row r="240" spans="1:38" x14ac:dyDescent="0.25">
      <c r="A240" s="7">
        <v>833</v>
      </c>
      <c r="B240" s="7">
        <v>1</v>
      </c>
      <c r="C240" t="s">
        <v>291</v>
      </c>
      <c r="D240" s="7">
        <v>20747</v>
      </c>
      <c r="E240" s="7">
        <v>22638.28</v>
      </c>
      <c r="F240" s="7">
        <v>18999.28</v>
      </c>
      <c r="G240" s="87">
        <v>20732.280000000002</v>
      </c>
      <c r="H240" s="7">
        <v>150951731</v>
      </c>
      <c r="I240" s="7">
        <v>614040</v>
      </c>
      <c r="J240" s="7">
        <v>6138105</v>
      </c>
      <c r="K240" s="7">
        <v>550530</v>
      </c>
      <c r="L240" s="7">
        <v>0</v>
      </c>
      <c r="M240" s="7">
        <v>0</v>
      </c>
      <c r="N240" s="7">
        <v>0</v>
      </c>
      <c r="O240" s="7">
        <v>4605670</v>
      </c>
      <c r="P240" s="7">
        <v>1618937.75</v>
      </c>
      <c r="Q240" s="7">
        <v>269520</v>
      </c>
      <c r="R240" s="7">
        <v>185347</v>
      </c>
      <c r="S240" s="7">
        <v>0</v>
      </c>
      <c r="T240" s="7">
        <v>0</v>
      </c>
      <c r="U240" s="7">
        <v>224076</v>
      </c>
      <c r="V240" s="7">
        <v>-17474</v>
      </c>
      <c r="W240" s="7">
        <v>40920564</v>
      </c>
      <c r="X240" s="7">
        <v>0</v>
      </c>
      <c r="Y240" s="7">
        <v>0</v>
      </c>
      <c r="Z240" s="7">
        <v>1815112.5916609601</v>
      </c>
      <c r="AA240" s="7">
        <v>15010171</v>
      </c>
      <c r="AB240" s="7">
        <v>222886330.34166095</v>
      </c>
      <c r="AC240" s="7">
        <v>0</v>
      </c>
      <c r="AD240" s="7">
        <v>1908595</v>
      </c>
      <c r="AE240" s="7">
        <v>1618937.75</v>
      </c>
      <c r="AF240" s="7">
        <v>185347</v>
      </c>
      <c r="AG240" s="7">
        <v>40864709.700000003</v>
      </c>
      <c r="AH240" s="7">
        <v>0</v>
      </c>
      <c r="AI240" s="7">
        <v>13911472</v>
      </c>
      <c r="AJ240" s="7">
        <v>58489061.450000003</v>
      </c>
      <c r="AL240">
        <f t="shared" si="3"/>
        <v>71934599.341660947</v>
      </c>
    </row>
    <row r="241" spans="1:38" x14ac:dyDescent="0.25">
      <c r="A241" s="7">
        <v>834</v>
      </c>
      <c r="B241" s="7">
        <v>1</v>
      </c>
      <c r="C241" t="s">
        <v>622</v>
      </c>
      <c r="D241" s="7">
        <v>9863</v>
      </c>
      <c r="E241" s="7">
        <v>10827.6</v>
      </c>
      <c r="F241" s="7">
        <v>8387</v>
      </c>
      <c r="G241" s="87">
        <v>9178.4000000000015</v>
      </c>
      <c r="H241" s="7">
        <v>66827930</v>
      </c>
      <c r="I241" s="7">
        <v>179095</v>
      </c>
      <c r="J241" s="7">
        <v>1851061</v>
      </c>
      <c r="K241" s="7">
        <v>242926</v>
      </c>
      <c r="L241" s="7">
        <v>0</v>
      </c>
      <c r="M241" s="7">
        <v>0</v>
      </c>
      <c r="N241" s="7">
        <v>450713</v>
      </c>
      <c r="O241" s="7">
        <v>2071473</v>
      </c>
      <c r="P241" s="7">
        <v>801197.5</v>
      </c>
      <c r="Q241" s="7">
        <v>119319</v>
      </c>
      <c r="R241" s="7">
        <v>28178</v>
      </c>
      <c r="S241" s="7">
        <v>0</v>
      </c>
      <c r="T241" s="7">
        <v>0</v>
      </c>
      <c r="U241" s="7">
        <v>577705</v>
      </c>
      <c r="V241" s="7">
        <v>0</v>
      </c>
      <c r="W241" s="7">
        <v>16300626</v>
      </c>
      <c r="X241" s="7">
        <v>0</v>
      </c>
      <c r="Y241" s="7">
        <v>0</v>
      </c>
      <c r="Z241" s="7">
        <v>667325.61637536006</v>
      </c>
      <c r="AA241" s="7">
        <v>6645162</v>
      </c>
      <c r="AB241" s="7">
        <v>96762711.116375357</v>
      </c>
      <c r="AC241" s="7">
        <v>0</v>
      </c>
      <c r="AD241" s="7">
        <v>1610721</v>
      </c>
      <c r="AE241" s="7">
        <v>801197.5</v>
      </c>
      <c r="AF241" s="7">
        <v>28178</v>
      </c>
      <c r="AG241" s="7">
        <v>16246637.01</v>
      </c>
      <c r="AH241" s="7">
        <v>0</v>
      </c>
      <c r="AI241" s="7">
        <v>6645162</v>
      </c>
      <c r="AJ241" s="7">
        <v>25331895.509999998</v>
      </c>
      <c r="AL241">
        <f t="shared" si="3"/>
        <v>29934781.116375357</v>
      </c>
    </row>
    <row r="242" spans="1:38" x14ac:dyDescent="0.25">
      <c r="A242" s="7">
        <v>836</v>
      </c>
      <c r="B242" s="7">
        <v>1</v>
      </c>
      <c r="C242" t="s">
        <v>293</v>
      </c>
      <c r="D242" s="7">
        <v>224</v>
      </c>
      <c r="E242" s="7">
        <v>250.2</v>
      </c>
      <c r="F242" s="7">
        <v>221.6</v>
      </c>
      <c r="G242" s="87">
        <v>240.80000000000004</v>
      </c>
      <c r="H242" s="7">
        <v>1753265</v>
      </c>
      <c r="I242" s="7">
        <v>0</v>
      </c>
      <c r="J242" s="7">
        <v>435809</v>
      </c>
      <c r="K242" s="7">
        <v>92538</v>
      </c>
      <c r="L242" s="7">
        <v>98137</v>
      </c>
      <c r="M242" s="7">
        <v>0</v>
      </c>
      <c r="N242" s="7">
        <v>73863</v>
      </c>
      <c r="O242" s="7">
        <v>58394</v>
      </c>
      <c r="P242" s="7">
        <v>19937.5</v>
      </c>
      <c r="Q242" s="7">
        <v>3130</v>
      </c>
      <c r="R242" s="7">
        <v>0</v>
      </c>
      <c r="S242" s="7">
        <v>0</v>
      </c>
      <c r="T242" s="7">
        <v>0</v>
      </c>
      <c r="U242" s="7">
        <v>0</v>
      </c>
      <c r="V242" s="7">
        <v>0</v>
      </c>
      <c r="W242" s="7">
        <v>432072</v>
      </c>
      <c r="X242" s="7">
        <v>0</v>
      </c>
      <c r="Y242" s="7">
        <v>0</v>
      </c>
      <c r="Z242" s="7">
        <v>20382.34209129</v>
      </c>
      <c r="AA242" s="7">
        <v>174339</v>
      </c>
      <c r="AB242" s="7">
        <v>3161866.8420912898</v>
      </c>
      <c r="AC242" s="7">
        <v>0</v>
      </c>
      <c r="AD242" s="7">
        <v>46137</v>
      </c>
      <c r="AE242" s="7">
        <v>10654</v>
      </c>
      <c r="AF242" s="7">
        <v>0</v>
      </c>
      <c r="AG242" s="7">
        <v>324792.66000000003</v>
      </c>
      <c r="AH242" s="7">
        <v>0</v>
      </c>
      <c r="AI242" s="7">
        <v>76933</v>
      </c>
      <c r="AJ242" s="7">
        <v>458516.66000000003</v>
      </c>
      <c r="AL242">
        <f t="shared" si="3"/>
        <v>1408601.8420912898</v>
      </c>
    </row>
    <row r="243" spans="1:38" x14ac:dyDescent="0.25">
      <c r="A243" s="7">
        <v>837</v>
      </c>
      <c r="B243" s="7">
        <v>1</v>
      </c>
      <c r="C243" t="s">
        <v>294</v>
      </c>
      <c r="D243" s="7">
        <v>509</v>
      </c>
      <c r="E243" s="7">
        <v>556.79999999999995</v>
      </c>
      <c r="F243" s="7">
        <v>578</v>
      </c>
      <c r="G243" s="87">
        <v>634.6</v>
      </c>
      <c r="H243" s="7">
        <v>4620523</v>
      </c>
      <c r="I243" s="7">
        <v>0</v>
      </c>
      <c r="J243" s="7">
        <v>841317</v>
      </c>
      <c r="K243" s="7">
        <v>109710</v>
      </c>
      <c r="L243" s="7">
        <v>117016</v>
      </c>
      <c r="M243" s="7">
        <v>0</v>
      </c>
      <c r="N243" s="7">
        <v>157849</v>
      </c>
      <c r="O243" s="7">
        <v>148149</v>
      </c>
      <c r="P243" s="7">
        <v>82688.75</v>
      </c>
      <c r="Q243" s="7">
        <v>8250</v>
      </c>
      <c r="R243" s="7">
        <v>26609</v>
      </c>
      <c r="S243" s="7">
        <v>0</v>
      </c>
      <c r="T243" s="7">
        <v>0</v>
      </c>
      <c r="U243" s="7">
        <v>0</v>
      </c>
      <c r="V243" s="7">
        <v>0</v>
      </c>
      <c r="W243" s="7">
        <v>473456</v>
      </c>
      <c r="X243" s="7">
        <v>0</v>
      </c>
      <c r="Y243" s="7">
        <v>0</v>
      </c>
      <c r="Z243" s="7">
        <v>40965.399440040004</v>
      </c>
      <c r="AA243" s="7">
        <v>459450</v>
      </c>
      <c r="AB243" s="7">
        <v>7085983.1494400399</v>
      </c>
      <c r="AC243" s="7">
        <v>0</v>
      </c>
      <c r="AD243" s="7">
        <v>77582</v>
      </c>
      <c r="AE243" s="7">
        <v>71054</v>
      </c>
      <c r="AF243" s="7">
        <v>22865</v>
      </c>
      <c r="AG243" s="7">
        <v>407164</v>
      </c>
      <c r="AH243" s="7">
        <v>0</v>
      </c>
      <c r="AI243" s="7">
        <v>326019</v>
      </c>
      <c r="AJ243" s="7">
        <v>904684</v>
      </c>
      <c r="AL243">
        <f t="shared" si="3"/>
        <v>2465460.1494400399</v>
      </c>
    </row>
    <row r="244" spans="1:38" x14ac:dyDescent="0.25">
      <c r="A244" s="7">
        <v>840</v>
      </c>
      <c r="B244" s="7">
        <v>1</v>
      </c>
      <c r="C244" t="s">
        <v>295</v>
      </c>
      <c r="D244" s="7">
        <v>1085</v>
      </c>
      <c r="E244" s="7">
        <v>1214</v>
      </c>
      <c r="F244" s="7">
        <v>1041.8</v>
      </c>
      <c r="G244" s="87">
        <v>1133.8</v>
      </c>
      <c r="H244" s="7">
        <v>8255198</v>
      </c>
      <c r="I244" s="7">
        <v>0</v>
      </c>
      <c r="J244" s="7">
        <v>1572449</v>
      </c>
      <c r="K244" s="7">
        <v>124020</v>
      </c>
      <c r="L244" s="7">
        <v>0</v>
      </c>
      <c r="M244" s="7">
        <v>0</v>
      </c>
      <c r="N244" s="7">
        <v>229877</v>
      </c>
      <c r="O244" s="7">
        <v>259684</v>
      </c>
      <c r="P244" s="7">
        <v>162911.25</v>
      </c>
      <c r="Q244" s="7">
        <v>14739</v>
      </c>
      <c r="R244" s="7">
        <v>1066</v>
      </c>
      <c r="S244" s="7">
        <v>0</v>
      </c>
      <c r="T244" s="7">
        <v>0</v>
      </c>
      <c r="U244" s="7">
        <v>0</v>
      </c>
      <c r="V244" s="7">
        <v>0</v>
      </c>
      <c r="W244" s="7">
        <v>570880</v>
      </c>
      <c r="X244" s="7">
        <v>0</v>
      </c>
      <c r="Y244" s="7">
        <v>13457</v>
      </c>
      <c r="Z244" s="7">
        <v>74674.844888310006</v>
      </c>
      <c r="AA244" s="7">
        <v>820871</v>
      </c>
      <c r="AB244" s="7">
        <v>12099827.094888311</v>
      </c>
      <c r="AC244" s="7">
        <v>0</v>
      </c>
      <c r="AD244" s="7">
        <v>112113</v>
      </c>
      <c r="AE244" s="7">
        <v>101659</v>
      </c>
      <c r="AF244" s="7">
        <v>665</v>
      </c>
      <c r="AG244" s="7">
        <v>342068</v>
      </c>
      <c r="AH244" s="7">
        <v>0</v>
      </c>
      <c r="AI244" s="7">
        <v>422993</v>
      </c>
      <c r="AJ244" s="7">
        <v>979498</v>
      </c>
      <c r="AL244">
        <f t="shared" si="3"/>
        <v>3844629.0948883109</v>
      </c>
    </row>
    <row r="245" spans="1:38" x14ac:dyDescent="0.25">
      <c r="A245" s="7">
        <v>846</v>
      </c>
      <c r="B245" s="7">
        <v>1</v>
      </c>
      <c r="C245" t="s">
        <v>296</v>
      </c>
      <c r="D245" s="7">
        <v>616</v>
      </c>
      <c r="E245" s="7">
        <v>682.2</v>
      </c>
      <c r="F245" s="7">
        <v>593</v>
      </c>
      <c r="G245" s="87">
        <v>657.39999999999986</v>
      </c>
      <c r="H245" s="7">
        <v>4786529</v>
      </c>
      <c r="I245" s="7">
        <v>18421</v>
      </c>
      <c r="J245" s="7">
        <v>602234</v>
      </c>
      <c r="K245" s="7">
        <v>15551</v>
      </c>
      <c r="L245" s="7">
        <v>112727</v>
      </c>
      <c r="M245" s="7">
        <v>158741</v>
      </c>
      <c r="N245" s="7">
        <v>235044</v>
      </c>
      <c r="O245" s="7">
        <v>156654</v>
      </c>
      <c r="P245" s="7">
        <v>89097.5</v>
      </c>
      <c r="Q245" s="7">
        <v>8546</v>
      </c>
      <c r="R245" s="7">
        <v>0</v>
      </c>
      <c r="S245" s="7">
        <v>0</v>
      </c>
      <c r="T245" s="7">
        <v>0</v>
      </c>
      <c r="U245" s="7">
        <v>0</v>
      </c>
      <c r="V245" s="7">
        <v>0</v>
      </c>
      <c r="W245" s="7">
        <v>445211</v>
      </c>
      <c r="X245" s="7">
        <v>0</v>
      </c>
      <c r="Y245" s="7">
        <v>3670</v>
      </c>
      <c r="Z245" s="7">
        <v>44241.150389460003</v>
      </c>
      <c r="AA245" s="7">
        <v>475958</v>
      </c>
      <c r="AB245" s="7">
        <v>7152624.6503894599</v>
      </c>
      <c r="AC245" s="7">
        <v>0</v>
      </c>
      <c r="AD245" s="7">
        <v>128892</v>
      </c>
      <c r="AE245" s="7">
        <v>89097.5</v>
      </c>
      <c r="AF245" s="7">
        <v>0</v>
      </c>
      <c r="AG245" s="7">
        <v>423838</v>
      </c>
      <c r="AH245" s="7">
        <v>0</v>
      </c>
      <c r="AI245" s="7">
        <v>396829</v>
      </c>
      <c r="AJ245" s="7">
        <v>1038656.5</v>
      </c>
      <c r="AL245">
        <f t="shared" si="3"/>
        <v>2366095.6503894599</v>
      </c>
    </row>
    <row r="246" spans="1:38" x14ac:dyDescent="0.25">
      <c r="A246" s="7">
        <v>850</v>
      </c>
      <c r="B246" s="7">
        <v>1</v>
      </c>
      <c r="C246" t="s">
        <v>297</v>
      </c>
      <c r="D246" s="7">
        <v>171</v>
      </c>
      <c r="E246" s="7">
        <v>189.59999999999997</v>
      </c>
      <c r="F246" s="7">
        <v>297</v>
      </c>
      <c r="G246" s="87">
        <v>327.39999999999998</v>
      </c>
      <c r="H246" s="7">
        <v>2383799</v>
      </c>
      <c r="I246" s="7">
        <v>0</v>
      </c>
      <c r="J246" s="7">
        <v>191437</v>
      </c>
      <c r="K246" s="7">
        <v>14080</v>
      </c>
      <c r="L246" s="7">
        <v>117364</v>
      </c>
      <c r="M246" s="7">
        <v>36872</v>
      </c>
      <c r="N246" s="7">
        <v>155771</v>
      </c>
      <c r="O246" s="7">
        <v>64049</v>
      </c>
      <c r="P246" s="7">
        <v>50818.75</v>
      </c>
      <c r="Q246" s="7">
        <v>4256</v>
      </c>
      <c r="R246" s="7">
        <v>0</v>
      </c>
      <c r="S246" s="7">
        <v>0</v>
      </c>
      <c r="T246" s="7">
        <v>0</v>
      </c>
      <c r="U246" s="7">
        <v>0</v>
      </c>
      <c r="V246" s="7">
        <v>0</v>
      </c>
      <c r="W246" s="7">
        <v>85160</v>
      </c>
      <c r="X246" s="7">
        <v>0</v>
      </c>
      <c r="Y246" s="7">
        <v>7748</v>
      </c>
      <c r="Z246" s="7">
        <v>17405.715336240002</v>
      </c>
      <c r="AA246" s="7">
        <v>98220</v>
      </c>
      <c r="AB246" s="7">
        <v>3226980.4653362399</v>
      </c>
      <c r="AC246" s="7">
        <v>0</v>
      </c>
      <c r="AD246" s="7">
        <v>33975</v>
      </c>
      <c r="AE246" s="7">
        <v>48866</v>
      </c>
      <c r="AF246" s="7">
        <v>0</v>
      </c>
      <c r="AG246" s="7">
        <v>19177</v>
      </c>
      <c r="AH246" s="7">
        <v>0</v>
      </c>
      <c r="AI246" s="7">
        <v>54736</v>
      </c>
      <c r="AJ246" s="7">
        <v>156754</v>
      </c>
      <c r="AL246">
        <f t="shared" si="3"/>
        <v>843181.4653362399</v>
      </c>
    </row>
    <row r="247" spans="1:38" x14ac:dyDescent="0.25">
      <c r="A247" s="7">
        <v>852</v>
      </c>
      <c r="B247" s="7">
        <v>1</v>
      </c>
      <c r="C247" t="s">
        <v>623</v>
      </c>
      <c r="D247" s="7">
        <v>119</v>
      </c>
      <c r="E247" s="7">
        <v>133.6</v>
      </c>
      <c r="F247" s="7">
        <v>118.6</v>
      </c>
      <c r="G247" s="87">
        <v>128.80000000000001</v>
      </c>
      <c r="H247" s="7">
        <v>937793</v>
      </c>
      <c r="I247" s="7">
        <v>0</v>
      </c>
      <c r="J247" s="7">
        <v>88557</v>
      </c>
      <c r="K247" s="7">
        <v>14154</v>
      </c>
      <c r="L247" s="7">
        <v>60667</v>
      </c>
      <c r="M247" s="7">
        <v>135881</v>
      </c>
      <c r="N247" s="7">
        <v>84495</v>
      </c>
      <c r="O247" s="7">
        <v>30788</v>
      </c>
      <c r="P247" s="7">
        <v>6440</v>
      </c>
      <c r="Q247" s="7">
        <v>1674</v>
      </c>
      <c r="R247" s="7">
        <v>0</v>
      </c>
      <c r="S247" s="7">
        <v>0</v>
      </c>
      <c r="T247" s="7">
        <v>0</v>
      </c>
      <c r="U247" s="7">
        <v>0</v>
      </c>
      <c r="V247" s="7">
        <v>0</v>
      </c>
      <c r="W247" s="7">
        <v>299983</v>
      </c>
      <c r="X247" s="7">
        <v>0</v>
      </c>
      <c r="Y247" s="7">
        <v>9787</v>
      </c>
      <c r="Z247" s="7">
        <v>10934.109802020001</v>
      </c>
      <c r="AA247" s="7">
        <v>93251</v>
      </c>
      <c r="AB247" s="7">
        <v>1774404.10980202</v>
      </c>
      <c r="AC247" s="7">
        <v>0</v>
      </c>
      <c r="AD247" s="7">
        <v>30788</v>
      </c>
      <c r="AE247" s="7">
        <v>5442</v>
      </c>
      <c r="AF247" s="7">
        <v>0</v>
      </c>
      <c r="AG247" s="7">
        <v>102300.37</v>
      </c>
      <c r="AH247" s="7">
        <v>0</v>
      </c>
      <c r="AI247" s="7">
        <v>65073</v>
      </c>
      <c r="AJ247" s="7">
        <v>203603.37</v>
      </c>
      <c r="AL247">
        <f t="shared" si="3"/>
        <v>836611.10980202002</v>
      </c>
    </row>
    <row r="248" spans="1:38" x14ac:dyDescent="0.25">
      <c r="A248" s="7">
        <v>857</v>
      </c>
      <c r="B248" s="7">
        <v>1</v>
      </c>
      <c r="C248" t="s">
        <v>624</v>
      </c>
      <c r="D248" s="7">
        <v>452</v>
      </c>
      <c r="E248" s="7">
        <v>504.4</v>
      </c>
      <c r="F248" s="7">
        <v>492</v>
      </c>
      <c r="G248" s="87">
        <v>544.79999999999995</v>
      </c>
      <c r="H248" s="7">
        <v>3966689</v>
      </c>
      <c r="I248" s="7">
        <v>0</v>
      </c>
      <c r="J248" s="7">
        <v>372305</v>
      </c>
      <c r="K248" s="7">
        <v>15428</v>
      </c>
      <c r="L248" s="7">
        <v>128181</v>
      </c>
      <c r="M248" s="7">
        <v>0</v>
      </c>
      <c r="N248" s="7">
        <v>151151</v>
      </c>
      <c r="O248" s="7">
        <v>128593</v>
      </c>
      <c r="P248" s="7">
        <v>89692.5</v>
      </c>
      <c r="Q248" s="7">
        <v>7082</v>
      </c>
      <c r="R248" s="7">
        <v>4800</v>
      </c>
      <c r="S248" s="7">
        <v>0</v>
      </c>
      <c r="T248" s="7">
        <v>0</v>
      </c>
      <c r="U248" s="7">
        <v>0</v>
      </c>
      <c r="V248" s="7">
        <v>0</v>
      </c>
      <c r="W248" s="7">
        <v>28286</v>
      </c>
      <c r="X248" s="7">
        <v>0</v>
      </c>
      <c r="Y248" s="7">
        <v>129680</v>
      </c>
      <c r="Z248" s="7">
        <v>47035.574459340001</v>
      </c>
      <c r="AA248" s="7">
        <v>394435</v>
      </c>
      <c r="AB248" s="7">
        <v>5463358.0744593404</v>
      </c>
      <c r="AC248" s="7">
        <v>0</v>
      </c>
      <c r="AD248" s="7">
        <v>81871</v>
      </c>
      <c r="AE248" s="7">
        <v>89692.5</v>
      </c>
      <c r="AF248" s="7">
        <v>4800</v>
      </c>
      <c r="AG248" s="7">
        <v>28286</v>
      </c>
      <c r="AH248" s="7">
        <v>0</v>
      </c>
      <c r="AI248" s="7">
        <v>362634</v>
      </c>
      <c r="AJ248" s="7">
        <v>567283.5</v>
      </c>
      <c r="AL248">
        <f t="shared" si="3"/>
        <v>1496669.0744593404</v>
      </c>
    </row>
    <row r="249" spans="1:38" x14ac:dyDescent="0.25">
      <c r="A249" s="7">
        <v>858</v>
      </c>
      <c r="B249" s="7">
        <v>1</v>
      </c>
      <c r="C249" t="s">
        <v>300</v>
      </c>
      <c r="D249" s="7">
        <v>1053</v>
      </c>
      <c r="E249" s="7">
        <v>1143.3999999999999</v>
      </c>
      <c r="F249" s="7">
        <v>1062</v>
      </c>
      <c r="G249" s="87">
        <v>1156.8</v>
      </c>
      <c r="H249" s="7">
        <v>8422661</v>
      </c>
      <c r="I249" s="7">
        <v>0</v>
      </c>
      <c r="J249" s="7">
        <v>387108</v>
      </c>
      <c r="K249" s="7">
        <v>31663</v>
      </c>
      <c r="L249" s="7">
        <v>0</v>
      </c>
      <c r="M249" s="7">
        <v>0</v>
      </c>
      <c r="N249" s="7">
        <v>197836</v>
      </c>
      <c r="O249" s="7">
        <v>263073</v>
      </c>
      <c r="P249" s="7">
        <v>193207.5</v>
      </c>
      <c r="Q249" s="7">
        <v>15038</v>
      </c>
      <c r="R249" s="7">
        <v>11776</v>
      </c>
      <c r="S249" s="7">
        <v>0</v>
      </c>
      <c r="T249" s="7">
        <v>0</v>
      </c>
      <c r="U249" s="7">
        <v>0</v>
      </c>
      <c r="V249" s="7">
        <v>0</v>
      </c>
      <c r="W249" s="7">
        <v>0</v>
      </c>
      <c r="X249" s="7">
        <v>0</v>
      </c>
      <c r="Y249" s="7">
        <v>0</v>
      </c>
      <c r="Z249" s="7">
        <v>78004.184862780006</v>
      </c>
      <c r="AA249" s="7">
        <v>837523</v>
      </c>
      <c r="AB249" s="7">
        <v>10437889.684862779</v>
      </c>
      <c r="AC249" s="7">
        <v>0</v>
      </c>
      <c r="AD249" s="7">
        <v>104346</v>
      </c>
      <c r="AE249" s="7">
        <v>193207.5</v>
      </c>
      <c r="AF249" s="7">
        <v>11776</v>
      </c>
      <c r="AG249" s="7">
        <v>0</v>
      </c>
      <c r="AH249" s="7">
        <v>0</v>
      </c>
      <c r="AI249" s="7">
        <v>696792</v>
      </c>
      <c r="AJ249" s="7">
        <v>1006121.5</v>
      </c>
      <c r="AL249">
        <f t="shared" si="3"/>
        <v>2015228.6848627795</v>
      </c>
    </row>
    <row r="250" spans="1:38" x14ac:dyDescent="0.25">
      <c r="A250" s="7">
        <v>861</v>
      </c>
      <c r="B250" s="7">
        <v>1</v>
      </c>
      <c r="C250" t="s">
        <v>301</v>
      </c>
      <c r="D250" s="7">
        <v>2770</v>
      </c>
      <c r="E250" s="7">
        <v>3022.6</v>
      </c>
      <c r="F250" s="7">
        <v>2145</v>
      </c>
      <c r="G250" s="87">
        <v>2355.1999999999998</v>
      </c>
      <c r="H250" s="7">
        <v>17148211</v>
      </c>
      <c r="I250" s="7">
        <v>73685</v>
      </c>
      <c r="J250" s="7">
        <v>2377370</v>
      </c>
      <c r="K250" s="7">
        <v>46049</v>
      </c>
      <c r="L250" s="7">
        <v>0</v>
      </c>
      <c r="M250" s="7">
        <v>0</v>
      </c>
      <c r="N250" s="7">
        <v>545245.52541749855</v>
      </c>
      <c r="O250" s="7">
        <v>544666</v>
      </c>
      <c r="P250" s="7">
        <v>255685</v>
      </c>
      <c r="Q250" s="7">
        <v>30618</v>
      </c>
      <c r="R250" s="7">
        <v>49059</v>
      </c>
      <c r="S250" s="7">
        <v>0</v>
      </c>
      <c r="T250" s="7">
        <v>0</v>
      </c>
      <c r="U250" s="7">
        <v>193497</v>
      </c>
      <c r="V250" s="7">
        <v>-8737</v>
      </c>
      <c r="W250" s="7">
        <v>2891408</v>
      </c>
      <c r="X250" s="7">
        <v>0</v>
      </c>
      <c r="Y250" s="7">
        <v>170460</v>
      </c>
      <c r="Z250" s="7">
        <v>208742.89341249</v>
      </c>
      <c r="AA250" s="7">
        <v>1705165</v>
      </c>
      <c r="AB250" s="7">
        <v>26145593.294629589</v>
      </c>
      <c r="AC250" s="7">
        <v>0</v>
      </c>
      <c r="AD250" s="7">
        <v>471693</v>
      </c>
      <c r="AE250" s="7">
        <v>255685</v>
      </c>
      <c r="AF250" s="7">
        <v>49059</v>
      </c>
      <c r="AG250" s="7">
        <v>2891408</v>
      </c>
      <c r="AH250" s="7">
        <v>0</v>
      </c>
      <c r="AI250" s="7">
        <v>1705165</v>
      </c>
      <c r="AJ250" s="7">
        <v>5373010</v>
      </c>
      <c r="AL250">
        <f t="shared" si="3"/>
        <v>8997382.2946295887</v>
      </c>
    </row>
    <row r="251" spans="1:38" x14ac:dyDescent="0.25">
      <c r="A251" s="7">
        <v>876</v>
      </c>
      <c r="B251" s="7">
        <v>1</v>
      </c>
      <c r="C251" t="s">
        <v>302</v>
      </c>
      <c r="D251" s="7">
        <v>1756</v>
      </c>
      <c r="E251" s="7">
        <v>1931.4</v>
      </c>
      <c r="F251" s="7">
        <v>2029</v>
      </c>
      <c r="G251" s="87">
        <v>2218.6</v>
      </c>
      <c r="H251" s="7">
        <v>16153627</v>
      </c>
      <c r="I251" s="7">
        <v>42983</v>
      </c>
      <c r="J251" s="7">
        <v>560131</v>
      </c>
      <c r="K251" s="7">
        <v>14150</v>
      </c>
      <c r="L251" s="7">
        <v>0</v>
      </c>
      <c r="M251" s="7">
        <v>0</v>
      </c>
      <c r="N251" s="7">
        <v>308060</v>
      </c>
      <c r="O251" s="7">
        <v>481834</v>
      </c>
      <c r="P251" s="7">
        <v>362247.5</v>
      </c>
      <c r="Q251" s="7">
        <v>28842</v>
      </c>
      <c r="R251" s="7">
        <v>23096</v>
      </c>
      <c r="S251" s="7">
        <v>0</v>
      </c>
      <c r="T251" s="7">
        <v>0</v>
      </c>
      <c r="U251" s="7">
        <v>0</v>
      </c>
      <c r="V251" s="7">
        <v>0</v>
      </c>
      <c r="W251" s="7">
        <v>175336</v>
      </c>
      <c r="X251" s="7">
        <v>0</v>
      </c>
      <c r="Y251" s="7">
        <v>0</v>
      </c>
      <c r="Z251" s="7">
        <v>144879.39074154</v>
      </c>
      <c r="AA251" s="7">
        <v>1606266</v>
      </c>
      <c r="AB251" s="7">
        <v>19901451.890741538</v>
      </c>
      <c r="AC251" s="7">
        <v>0</v>
      </c>
      <c r="AD251" s="7">
        <v>263695</v>
      </c>
      <c r="AE251" s="7">
        <v>362247.5</v>
      </c>
      <c r="AF251" s="7">
        <v>23096</v>
      </c>
      <c r="AG251" s="7">
        <v>129052</v>
      </c>
      <c r="AH251" s="7">
        <v>0</v>
      </c>
      <c r="AI251" s="7">
        <v>1572479</v>
      </c>
      <c r="AJ251" s="7">
        <v>2350569.5</v>
      </c>
      <c r="AL251">
        <f t="shared" si="3"/>
        <v>3747824.8907415383</v>
      </c>
    </row>
    <row r="252" spans="1:38" x14ac:dyDescent="0.25">
      <c r="A252" s="7">
        <v>877</v>
      </c>
      <c r="B252" s="7">
        <v>1</v>
      </c>
      <c r="C252" t="s">
        <v>303</v>
      </c>
      <c r="D252" s="7">
        <v>5714</v>
      </c>
      <c r="E252" s="7">
        <v>6279.8</v>
      </c>
      <c r="F252" s="7">
        <v>5096</v>
      </c>
      <c r="G252" s="87">
        <v>5591.8</v>
      </c>
      <c r="H252" s="7">
        <v>40713896</v>
      </c>
      <c r="I252" s="7">
        <v>119738</v>
      </c>
      <c r="J252" s="7">
        <v>1810759</v>
      </c>
      <c r="K252" s="7">
        <v>75568</v>
      </c>
      <c r="L252" s="7">
        <v>0</v>
      </c>
      <c r="M252" s="7">
        <v>0</v>
      </c>
      <c r="N252" s="7">
        <v>425588</v>
      </c>
      <c r="O252" s="7">
        <v>1251542</v>
      </c>
      <c r="P252" s="7">
        <v>735645</v>
      </c>
      <c r="Q252" s="7">
        <v>72693</v>
      </c>
      <c r="R252" s="7">
        <v>63579</v>
      </c>
      <c r="S252" s="7">
        <v>0</v>
      </c>
      <c r="T252" s="7">
        <v>0</v>
      </c>
      <c r="U252" s="7">
        <v>0</v>
      </c>
      <c r="V252" s="7">
        <v>0</v>
      </c>
      <c r="W252" s="7">
        <v>4193850</v>
      </c>
      <c r="X252" s="7">
        <v>0</v>
      </c>
      <c r="Y252" s="7">
        <v>329910</v>
      </c>
      <c r="Z252" s="7">
        <v>447205.98245056003</v>
      </c>
      <c r="AA252" s="7">
        <v>4048463</v>
      </c>
      <c r="AB252" s="7">
        <v>54288436.98245056</v>
      </c>
      <c r="AC252" s="7">
        <v>0</v>
      </c>
      <c r="AD252" s="7">
        <v>553412</v>
      </c>
      <c r="AE252" s="7">
        <v>735645</v>
      </c>
      <c r="AF252" s="7">
        <v>63579</v>
      </c>
      <c r="AG252" s="7">
        <v>4166833.87</v>
      </c>
      <c r="AH252" s="7">
        <v>0</v>
      </c>
      <c r="AI252" s="7">
        <v>3765810</v>
      </c>
      <c r="AJ252" s="7">
        <v>9285279.870000001</v>
      </c>
      <c r="AL252">
        <f t="shared" si="3"/>
        <v>13574540.98245056</v>
      </c>
    </row>
    <row r="253" spans="1:38" x14ac:dyDescent="0.25">
      <c r="A253" s="7">
        <v>879</v>
      </c>
      <c r="B253" s="7">
        <v>1</v>
      </c>
      <c r="C253" t="s">
        <v>304</v>
      </c>
      <c r="D253" s="7">
        <v>1949</v>
      </c>
      <c r="E253" s="7">
        <v>2148.4</v>
      </c>
      <c r="F253" s="7">
        <v>2379</v>
      </c>
      <c r="G253" s="87">
        <v>2609</v>
      </c>
      <c r="H253" s="7">
        <v>18996129</v>
      </c>
      <c r="I253" s="7">
        <v>20468</v>
      </c>
      <c r="J253" s="7">
        <v>150585</v>
      </c>
      <c r="K253" s="7">
        <v>15938</v>
      </c>
      <c r="L253" s="7">
        <v>0</v>
      </c>
      <c r="M253" s="7">
        <v>0</v>
      </c>
      <c r="N253" s="7">
        <v>235862</v>
      </c>
      <c r="O253" s="7">
        <v>576404</v>
      </c>
      <c r="P253" s="7">
        <v>361122.5</v>
      </c>
      <c r="Q253" s="7">
        <v>33917</v>
      </c>
      <c r="R253" s="7">
        <v>0</v>
      </c>
      <c r="S253" s="7">
        <v>0</v>
      </c>
      <c r="T253" s="7">
        <v>0</v>
      </c>
      <c r="U253" s="7">
        <v>0</v>
      </c>
      <c r="V253" s="7">
        <v>0</v>
      </c>
      <c r="W253" s="7">
        <v>1607483</v>
      </c>
      <c r="X253" s="7">
        <v>0</v>
      </c>
      <c r="Y253" s="7">
        <v>0</v>
      </c>
      <c r="Z253" s="7">
        <v>183167.67574145002</v>
      </c>
      <c r="AA253" s="7">
        <v>1888916</v>
      </c>
      <c r="AB253" s="7">
        <v>24069992.175741449</v>
      </c>
      <c r="AC253" s="7">
        <v>0</v>
      </c>
      <c r="AD253" s="7">
        <v>240419</v>
      </c>
      <c r="AE253" s="7">
        <v>361122.5</v>
      </c>
      <c r="AF253" s="7">
        <v>0</v>
      </c>
      <c r="AG253" s="7">
        <v>1607483</v>
      </c>
      <c r="AH253" s="7">
        <v>0</v>
      </c>
      <c r="AI253" s="7">
        <v>1888916</v>
      </c>
      <c r="AJ253" s="7">
        <v>4097940.5</v>
      </c>
      <c r="AL253">
        <f t="shared" si="3"/>
        <v>5073863.175741449</v>
      </c>
    </row>
    <row r="254" spans="1:38" x14ac:dyDescent="0.25">
      <c r="A254" s="7">
        <v>881</v>
      </c>
      <c r="B254" s="7">
        <v>1</v>
      </c>
      <c r="C254" t="s">
        <v>305</v>
      </c>
      <c r="D254" s="7">
        <v>762</v>
      </c>
      <c r="E254" s="7">
        <v>830.80000000000007</v>
      </c>
      <c r="F254" s="7">
        <v>771</v>
      </c>
      <c r="G254" s="87">
        <v>841.99999999999989</v>
      </c>
      <c r="H254" s="7">
        <v>6130602</v>
      </c>
      <c r="I254" s="7">
        <v>22515</v>
      </c>
      <c r="J254" s="7">
        <v>218722</v>
      </c>
      <c r="K254" s="7">
        <v>14107</v>
      </c>
      <c r="L254" s="7">
        <v>56302</v>
      </c>
      <c r="M254" s="7">
        <v>0</v>
      </c>
      <c r="N254" s="7">
        <v>116628</v>
      </c>
      <c r="O254" s="7">
        <v>189620</v>
      </c>
      <c r="P254" s="7">
        <v>111981.25</v>
      </c>
      <c r="Q254" s="7">
        <v>10946</v>
      </c>
      <c r="R254" s="7">
        <v>0</v>
      </c>
      <c r="S254" s="7">
        <v>0</v>
      </c>
      <c r="T254" s="7">
        <v>0</v>
      </c>
      <c r="U254" s="7">
        <v>0</v>
      </c>
      <c r="V254" s="7">
        <v>0</v>
      </c>
      <c r="W254" s="7">
        <v>615460</v>
      </c>
      <c r="X254" s="7">
        <v>0</v>
      </c>
      <c r="Y254" s="7">
        <v>0</v>
      </c>
      <c r="Z254" s="7">
        <v>55488.025228589999</v>
      </c>
      <c r="AA254" s="7">
        <v>609608</v>
      </c>
      <c r="AB254" s="7">
        <v>8151979.2752285898</v>
      </c>
      <c r="AC254" s="7">
        <v>0</v>
      </c>
      <c r="AD254" s="7">
        <v>94630</v>
      </c>
      <c r="AE254" s="7">
        <v>111981.25</v>
      </c>
      <c r="AF254" s="7">
        <v>0</v>
      </c>
      <c r="AG254" s="7">
        <v>586533.69999999995</v>
      </c>
      <c r="AH254" s="7">
        <v>0</v>
      </c>
      <c r="AI254" s="7">
        <v>593939</v>
      </c>
      <c r="AJ254" s="7">
        <v>1387083.95</v>
      </c>
      <c r="AL254">
        <f t="shared" si="3"/>
        <v>2021377.2752285898</v>
      </c>
    </row>
    <row r="255" spans="1:38" x14ac:dyDescent="0.25">
      <c r="A255" s="7">
        <v>882</v>
      </c>
      <c r="B255" s="7">
        <v>1</v>
      </c>
      <c r="C255" t="s">
        <v>306</v>
      </c>
      <c r="D255" s="7">
        <v>4260</v>
      </c>
      <c r="E255" s="7">
        <v>4663.3999999999996</v>
      </c>
      <c r="F255" s="7">
        <v>4114</v>
      </c>
      <c r="G255" s="87">
        <v>4510.2</v>
      </c>
      <c r="H255" s="7">
        <v>32838766</v>
      </c>
      <c r="I255" s="7">
        <v>233335</v>
      </c>
      <c r="J255" s="7">
        <v>1945300</v>
      </c>
      <c r="K255" s="7">
        <v>67738</v>
      </c>
      <c r="L255" s="7">
        <v>0</v>
      </c>
      <c r="M255" s="7">
        <v>0</v>
      </c>
      <c r="N255" s="7">
        <v>288612</v>
      </c>
      <c r="O255" s="7">
        <v>1017671</v>
      </c>
      <c r="P255" s="7">
        <v>612748.75</v>
      </c>
      <c r="Q255" s="7">
        <v>58633</v>
      </c>
      <c r="R255" s="7">
        <v>29587</v>
      </c>
      <c r="S255" s="7">
        <v>0</v>
      </c>
      <c r="T255" s="7">
        <v>0</v>
      </c>
      <c r="U255" s="7">
        <v>0</v>
      </c>
      <c r="V255" s="7">
        <v>0</v>
      </c>
      <c r="W255" s="7">
        <v>2993465</v>
      </c>
      <c r="X255" s="7">
        <v>0</v>
      </c>
      <c r="Y255" s="7">
        <v>41188</v>
      </c>
      <c r="Z255" s="7">
        <v>359678.81833059003</v>
      </c>
      <c r="AA255" s="7">
        <v>3265385</v>
      </c>
      <c r="AB255" s="7">
        <v>43752107.568330593</v>
      </c>
      <c r="AC255" s="7">
        <v>0</v>
      </c>
      <c r="AD255" s="7">
        <v>534296</v>
      </c>
      <c r="AE255" s="7">
        <v>612748.75</v>
      </c>
      <c r="AF255" s="7">
        <v>29587</v>
      </c>
      <c r="AG255" s="7">
        <v>2965669.34</v>
      </c>
      <c r="AH255" s="7">
        <v>0</v>
      </c>
      <c r="AI255" s="7">
        <v>3148562</v>
      </c>
      <c r="AJ255" s="7">
        <v>7290863.0899999999</v>
      </c>
      <c r="AL255">
        <f t="shared" si="3"/>
        <v>10913341.568330593</v>
      </c>
    </row>
    <row r="256" spans="1:38" x14ac:dyDescent="0.25">
      <c r="A256" s="7">
        <v>883</v>
      </c>
      <c r="B256" s="7">
        <v>1</v>
      </c>
      <c r="C256" t="s">
        <v>307</v>
      </c>
      <c r="D256" s="7">
        <v>1571</v>
      </c>
      <c r="E256" s="7">
        <v>1720.4000000000003</v>
      </c>
      <c r="F256" s="7">
        <v>1594</v>
      </c>
      <c r="G256" s="87">
        <v>1744.2</v>
      </c>
      <c r="H256" s="7">
        <v>12699520</v>
      </c>
      <c r="I256" s="7">
        <v>30702</v>
      </c>
      <c r="J256" s="7">
        <v>637780</v>
      </c>
      <c r="K256" s="7">
        <v>34499</v>
      </c>
      <c r="L256" s="7">
        <v>0</v>
      </c>
      <c r="M256" s="7">
        <v>0</v>
      </c>
      <c r="N256" s="7">
        <v>239966.93529793085</v>
      </c>
      <c r="O256" s="7">
        <v>388177</v>
      </c>
      <c r="P256" s="7">
        <v>215783.75</v>
      </c>
      <c r="Q256" s="7">
        <v>22675</v>
      </c>
      <c r="R256" s="7">
        <v>48541</v>
      </c>
      <c r="S256" s="7">
        <v>0</v>
      </c>
      <c r="T256" s="7">
        <v>0</v>
      </c>
      <c r="U256" s="7">
        <v>0</v>
      </c>
      <c r="V256" s="7">
        <v>0</v>
      </c>
      <c r="W256" s="7">
        <v>1569222</v>
      </c>
      <c r="X256" s="7">
        <v>0</v>
      </c>
      <c r="Y256" s="7">
        <v>15089</v>
      </c>
      <c r="Z256" s="7">
        <v>118271.95263126001</v>
      </c>
      <c r="AA256" s="7">
        <v>1262801</v>
      </c>
      <c r="AB256" s="7">
        <v>17234306.268986184</v>
      </c>
      <c r="AC256" s="7">
        <v>0</v>
      </c>
      <c r="AD256" s="7">
        <v>187630</v>
      </c>
      <c r="AE256" s="7">
        <v>215783.75</v>
      </c>
      <c r="AF256" s="7">
        <v>48541</v>
      </c>
      <c r="AG256" s="7">
        <v>1567375.16</v>
      </c>
      <c r="AH256" s="7">
        <v>0</v>
      </c>
      <c r="AI256" s="7">
        <v>1262801</v>
      </c>
      <c r="AJ256" s="7">
        <v>3282130.91</v>
      </c>
      <c r="AL256">
        <f t="shared" si="3"/>
        <v>4534786.2689861841</v>
      </c>
    </row>
    <row r="257" spans="1:38" x14ac:dyDescent="0.25">
      <c r="A257" s="7">
        <v>885</v>
      </c>
      <c r="B257" s="7">
        <v>1</v>
      </c>
      <c r="C257" t="s">
        <v>308</v>
      </c>
      <c r="D257" s="7">
        <v>5928</v>
      </c>
      <c r="E257" s="7">
        <v>6507.4</v>
      </c>
      <c r="F257" s="7">
        <v>6625</v>
      </c>
      <c r="G257" s="87">
        <v>7286.2</v>
      </c>
      <c r="H257" s="7">
        <v>53050822</v>
      </c>
      <c r="I257" s="7">
        <v>73685</v>
      </c>
      <c r="J257" s="7">
        <v>923538</v>
      </c>
      <c r="K257" s="7">
        <v>58458</v>
      </c>
      <c r="L257" s="7">
        <v>0</v>
      </c>
      <c r="M257" s="7">
        <v>0</v>
      </c>
      <c r="N257" s="7">
        <v>69130</v>
      </c>
      <c r="O257" s="7">
        <v>1547944</v>
      </c>
      <c r="P257" s="7">
        <v>1220211.25</v>
      </c>
      <c r="Q257" s="7">
        <v>94721</v>
      </c>
      <c r="R257" s="7">
        <v>4809</v>
      </c>
      <c r="S257" s="7">
        <v>0</v>
      </c>
      <c r="T257" s="7">
        <v>0</v>
      </c>
      <c r="U257" s="7">
        <v>0</v>
      </c>
      <c r="V257" s="7">
        <v>0</v>
      </c>
      <c r="W257" s="7">
        <v>0</v>
      </c>
      <c r="X257" s="7">
        <v>0</v>
      </c>
      <c r="Y257" s="7">
        <v>0</v>
      </c>
      <c r="Z257" s="7">
        <v>681235.27110105008</v>
      </c>
      <c r="AA257" s="7">
        <v>5275209</v>
      </c>
      <c r="AB257" s="7">
        <v>62999762.52110105</v>
      </c>
      <c r="AC257" s="7">
        <v>0</v>
      </c>
      <c r="AD257" s="7">
        <v>342310</v>
      </c>
      <c r="AE257" s="7">
        <v>1220211.25</v>
      </c>
      <c r="AF257" s="7">
        <v>4809</v>
      </c>
      <c r="AG257" s="7">
        <v>0</v>
      </c>
      <c r="AH257" s="7">
        <v>0</v>
      </c>
      <c r="AI257" s="7">
        <v>4383423</v>
      </c>
      <c r="AJ257" s="7">
        <v>5950753.25</v>
      </c>
      <c r="AL257">
        <f t="shared" si="3"/>
        <v>9948940.5211010501</v>
      </c>
    </row>
    <row r="258" spans="1:38" x14ac:dyDescent="0.25">
      <c r="A258" s="7">
        <v>891</v>
      </c>
      <c r="B258" s="7">
        <v>1</v>
      </c>
      <c r="C258" t="s">
        <v>309</v>
      </c>
      <c r="D258" s="7">
        <v>547</v>
      </c>
      <c r="E258" s="7">
        <v>604.6</v>
      </c>
      <c r="F258" s="7">
        <v>604</v>
      </c>
      <c r="G258" s="87">
        <v>666.8</v>
      </c>
      <c r="H258" s="7">
        <v>4854971</v>
      </c>
      <c r="I258" s="7">
        <v>0</v>
      </c>
      <c r="J258" s="7">
        <v>448113</v>
      </c>
      <c r="K258" s="7">
        <v>14084</v>
      </c>
      <c r="L258" s="7">
        <v>110787</v>
      </c>
      <c r="M258" s="7">
        <v>227313</v>
      </c>
      <c r="N258" s="7">
        <v>252756</v>
      </c>
      <c r="O258" s="7">
        <v>158741</v>
      </c>
      <c r="P258" s="7">
        <v>90410</v>
      </c>
      <c r="Q258" s="7">
        <v>8668</v>
      </c>
      <c r="R258" s="7">
        <v>0</v>
      </c>
      <c r="S258" s="7">
        <v>0</v>
      </c>
      <c r="T258" s="7">
        <v>0</v>
      </c>
      <c r="U258" s="7">
        <v>0</v>
      </c>
      <c r="V258" s="7">
        <v>0</v>
      </c>
      <c r="W258" s="7">
        <v>450757</v>
      </c>
      <c r="X258" s="7">
        <v>0</v>
      </c>
      <c r="Y258" s="7">
        <v>0</v>
      </c>
      <c r="Z258" s="7">
        <v>37626.316006469999</v>
      </c>
      <c r="AA258" s="7">
        <v>482763</v>
      </c>
      <c r="AB258" s="7">
        <v>7136989.3160064695</v>
      </c>
      <c r="AC258" s="7">
        <v>0</v>
      </c>
      <c r="AD258" s="7">
        <v>104435</v>
      </c>
      <c r="AE258" s="7">
        <v>66275</v>
      </c>
      <c r="AF258" s="7">
        <v>0</v>
      </c>
      <c r="AG258" s="7">
        <v>346274</v>
      </c>
      <c r="AH258" s="7">
        <v>0</v>
      </c>
      <c r="AI258" s="7">
        <v>292236</v>
      </c>
      <c r="AJ258" s="7">
        <v>809220</v>
      </c>
      <c r="AL258">
        <f t="shared" si="3"/>
        <v>2282018.3160064695</v>
      </c>
    </row>
    <row r="259" spans="1:38" x14ac:dyDescent="0.25">
      <c r="A259" s="7">
        <v>911</v>
      </c>
      <c r="B259" s="7">
        <v>1</v>
      </c>
      <c r="C259" t="s">
        <v>310</v>
      </c>
      <c r="D259" s="7">
        <v>5447</v>
      </c>
      <c r="E259" s="7">
        <v>5971.5999999999995</v>
      </c>
      <c r="F259" s="7">
        <v>4850</v>
      </c>
      <c r="G259" s="87">
        <v>5325.4</v>
      </c>
      <c r="H259" s="7">
        <v>38774237</v>
      </c>
      <c r="I259" s="7">
        <v>337722</v>
      </c>
      <c r="J259" s="7">
        <v>2856102</v>
      </c>
      <c r="K259" s="7">
        <v>44650</v>
      </c>
      <c r="L259" s="7">
        <v>0</v>
      </c>
      <c r="M259" s="7">
        <v>0</v>
      </c>
      <c r="N259" s="7">
        <v>615517.72102344676</v>
      </c>
      <c r="O259" s="7">
        <v>1217349</v>
      </c>
      <c r="P259" s="7">
        <v>717567.5</v>
      </c>
      <c r="Q259" s="7">
        <v>69230</v>
      </c>
      <c r="R259" s="7">
        <v>41911</v>
      </c>
      <c r="S259" s="7">
        <v>0</v>
      </c>
      <c r="T259" s="7">
        <v>0</v>
      </c>
      <c r="U259" s="7">
        <v>164502</v>
      </c>
      <c r="V259" s="7">
        <v>0</v>
      </c>
      <c r="W259" s="7">
        <v>3653224</v>
      </c>
      <c r="X259" s="7">
        <v>0</v>
      </c>
      <c r="Y259" s="7">
        <v>187180</v>
      </c>
      <c r="Z259" s="7">
        <v>316451.49276950001</v>
      </c>
      <c r="AA259" s="7">
        <v>3855590</v>
      </c>
      <c r="AB259" s="7">
        <v>52829385.451701693</v>
      </c>
      <c r="AC259" s="7">
        <v>0</v>
      </c>
      <c r="AD259" s="7">
        <v>439723</v>
      </c>
      <c r="AE259" s="7">
        <v>717567.5</v>
      </c>
      <c r="AF259" s="7">
        <v>41911</v>
      </c>
      <c r="AG259" s="7">
        <v>3653224</v>
      </c>
      <c r="AH259" s="7">
        <v>0</v>
      </c>
      <c r="AI259" s="7">
        <v>3329679</v>
      </c>
      <c r="AJ259" s="7">
        <v>8182104.5</v>
      </c>
      <c r="AL259">
        <f t="shared" ref="AL259:AL322" si="4">AB259-H259</f>
        <v>14055148.451701693</v>
      </c>
    </row>
    <row r="260" spans="1:38" x14ac:dyDescent="0.25">
      <c r="A260" s="7">
        <v>912</v>
      </c>
      <c r="B260" s="7">
        <v>1</v>
      </c>
      <c r="C260" t="s">
        <v>311</v>
      </c>
      <c r="D260" s="7">
        <v>1826</v>
      </c>
      <c r="E260" s="7">
        <v>1997.1999999999998</v>
      </c>
      <c r="F260" s="7">
        <v>1504</v>
      </c>
      <c r="G260" s="87">
        <v>1646.9999999999998</v>
      </c>
      <c r="H260" s="7">
        <v>11991807</v>
      </c>
      <c r="I260" s="7">
        <v>77778</v>
      </c>
      <c r="J260" s="7">
        <v>1509745</v>
      </c>
      <c r="K260" s="7">
        <v>14086</v>
      </c>
      <c r="L260" s="7">
        <v>0</v>
      </c>
      <c r="M260" s="7">
        <v>0</v>
      </c>
      <c r="N260" s="7">
        <v>305225</v>
      </c>
      <c r="O260" s="7">
        <v>377357</v>
      </c>
      <c r="P260" s="7">
        <v>252646.25</v>
      </c>
      <c r="Q260" s="7">
        <v>21411</v>
      </c>
      <c r="R260" s="7">
        <v>0</v>
      </c>
      <c r="S260" s="7">
        <v>0</v>
      </c>
      <c r="T260" s="7">
        <v>0</v>
      </c>
      <c r="U260" s="7">
        <v>0</v>
      </c>
      <c r="V260" s="7">
        <v>0</v>
      </c>
      <c r="W260" s="7">
        <v>492008</v>
      </c>
      <c r="X260" s="7">
        <v>0</v>
      </c>
      <c r="Y260" s="7">
        <v>54237</v>
      </c>
      <c r="Z260" s="7">
        <v>118803.70184730001</v>
      </c>
      <c r="AA260" s="7">
        <v>1192428</v>
      </c>
      <c r="AB260" s="7">
        <v>16407531.9518473</v>
      </c>
      <c r="AC260" s="7">
        <v>0</v>
      </c>
      <c r="AD260" s="7">
        <v>139902</v>
      </c>
      <c r="AE260" s="7">
        <v>252646.25</v>
      </c>
      <c r="AF260" s="7">
        <v>0</v>
      </c>
      <c r="AG260" s="7">
        <v>492008</v>
      </c>
      <c r="AH260" s="7">
        <v>0</v>
      </c>
      <c r="AI260" s="7">
        <v>1018880</v>
      </c>
      <c r="AJ260" s="7">
        <v>1903436.25</v>
      </c>
      <c r="AL260">
        <f t="shared" si="4"/>
        <v>4415724.9518472999</v>
      </c>
    </row>
    <row r="261" spans="1:38" x14ac:dyDescent="0.25">
      <c r="A261" s="7">
        <v>914</v>
      </c>
      <c r="B261" s="7">
        <v>1</v>
      </c>
      <c r="C261" t="s">
        <v>312</v>
      </c>
      <c r="D261" s="7">
        <v>222</v>
      </c>
      <c r="E261" s="7">
        <v>242.6</v>
      </c>
      <c r="F261" s="7">
        <v>278</v>
      </c>
      <c r="G261" s="87">
        <v>305.79999999999995</v>
      </c>
      <c r="H261" s="7">
        <v>2226530</v>
      </c>
      <c r="I261" s="7">
        <v>0</v>
      </c>
      <c r="J261" s="7">
        <v>185155</v>
      </c>
      <c r="K261" s="7">
        <v>14088</v>
      </c>
      <c r="L261" s="7">
        <v>113364</v>
      </c>
      <c r="M261" s="7">
        <v>36055</v>
      </c>
      <c r="N261" s="7">
        <v>142197</v>
      </c>
      <c r="O261" s="7">
        <v>66423</v>
      </c>
      <c r="P261" s="7">
        <v>30105</v>
      </c>
      <c r="Q261" s="7">
        <v>3975</v>
      </c>
      <c r="R261" s="7">
        <v>0</v>
      </c>
      <c r="S261" s="7">
        <v>0</v>
      </c>
      <c r="T261" s="7">
        <v>0</v>
      </c>
      <c r="U261" s="7">
        <v>0</v>
      </c>
      <c r="V261" s="7">
        <v>0</v>
      </c>
      <c r="W261" s="7">
        <v>447315</v>
      </c>
      <c r="X261" s="7">
        <v>0</v>
      </c>
      <c r="Y261" s="7">
        <v>2039</v>
      </c>
      <c r="Z261" s="7">
        <v>23568.453216990001</v>
      </c>
      <c r="AA261" s="7">
        <v>221399</v>
      </c>
      <c r="AB261" s="7">
        <v>3512213.45321699</v>
      </c>
      <c r="AC261" s="7">
        <v>0</v>
      </c>
      <c r="AD261" s="7">
        <v>51225</v>
      </c>
      <c r="AE261" s="7">
        <v>30105</v>
      </c>
      <c r="AF261" s="7">
        <v>0</v>
      </c>
      <c r="AG261" s="7">
        <v>304548.59999999998</v>
      </c>
      <c r="AH261" s="7">
        <v>0</v>
      </c>
      <c r="AI261" s="7">
        <v>193406</v>
      </c>
      <c r="AJ261" s="7">
        <v>579284.6</v>
      </c>
      <c r="AL261">
        <f t="shared" si="4"/>
        <v>1285683.45321699</v>
      </c>
    </row>
    <row r="262" spans="1:38" x14ac:dyDescent="0.25">
      <c r="A262" s="7">
        <v>2071</v>
      </c>
      <c r="B262" s="7">
        <v>1</v>
      </c>
      <c r="C262" t="s">
        <v>313</v>
      </c>
      <c r="D262" s="7">
        <v>973</v>
      </c>
      <c r="E262" s="7">
        <v>1067.2</v>
      </c>
      <c r="F262" s="7">
        <v>960</v>
      </c>
      <c r="G262" s="87">
        <v>1048.4000000000001</v>
      </c>
      <c r="H262" s="7">
        <v>7633400</v>
      </c>
      <c r="I262" s="7">
        <v>0</v>
      </c>
      <c r="J262" s="7">
        <v>385697</v>
      </c>
      <c r="K262" s="7">
        <v>14082</v>
      </c>
      <c r="L262" s="7">
        <v>0</v>
      </c>
      <c r="M262" s="7">
        <v>0</v>
      </c>
      <c r="N262" s="7">
        <v>230446.19937913836</v>
      </c>
      <c r="O262" s="7">
        <v>221223</v>
      </c>
      <c r="P262" s="7">
        <v>173341.25</v>
      </c>
      <c r="Q262" s="7">
        <v>13629</v>
      </c>
      <c r="R262" s="7">
        <v>0</v>
      </c>
      <c r="S262" s="7">
        <v>0</v>
      </c>
      <c r="T262" s="7">
        <v>0</v>
      </c>
      <c r="U262" s="7">
        <v>0</v>
      </c>
      <c r="V262" s="7">
        <v>0</v>
      </c>
      <c r="W262" s="7">
        <v>48006</v>
      </c>
      <c r="X262" s="7">
        <v>0</v>
      </c>
      <c r="Y262" s="7">
        <v>0</v>
      </c>
      <c r="Z262" s="7">
        <v>68169.137247239996</v>
      </c>
      <c r="AA262" s="7">
        <v>759042</v>
      </c>
      <c r="AB262" s="7">
        <v>9545727.9709243923</v>
      </c>
      <c r="AC262" s="7">
        <v>0</v>
      </c>
      <c r="AD262" s="7">
        <v>145358</v>
      </c>
      <c r="AE262" s="7">
        <v>173341.25</v>
      </c>
      <c r="AF262" s="7">
        <v>0</v>
      </c>
      <c r="AG262" s="7">
        <v>25784</v>
      </c>
      <c r="AH262" s="7">
        <v>0</v>
      </c>
      <c r="AI262" s="7">
        <v>686509</v>
      </c>
      <c r="AJ262" s="7">
        <v>1030992.25</v>
      </c>
      <c r="AL262">
        <f t="shared" si="4"/>
        <v>1912327.9709243923</v>
      </c>
    </row>
    <row r="263" spans="1:38" x14ac:dyDescent="0.25">
      <c r="A263" s="7">
        <v>2125</v>
      </c>
      <c r="B263" s="7">
        <v>1</v>
      </c>
      <c r="C263" t="s">
        <v>314</v>
      </c>
      <c r="D263" s="7">
        <v>1202</v>
      </c>
      <c r="E263" s="7">
        <v>1318.4</v>
      </c>
      <c r="F263" s="7">
        <v>984</v>
      </c>
      <c r="G263" s="87">
        <v>1086.4000000000001</v>
      </c>
      <c r="H263" s="7">
        <v>7910078</v>
      </c>
      <c r="I263" s="7">
        <v>18421</v>
      </c>
      <c r="J263" s="7">
        <v>660862</v>
      </c>
      <c r="K263" s="7">
        <v>31828</v>
      </c>
      <c r="L263" s="7">
        <v>0</v>
      </c>
      <c r="M263" s="7">
        <v>0</v>
      </c>
      <c r="N263" s="7">
        <v>211057</v>
      </c>
      <c r="O263" s="7">
        <v>235399</v>
      </c>
      <c r="P263" s="7">
        <v>143507.5</v>
      </c>
      <c r="Q263" s="7">
        <v>14123</v>
      </c>
      <c r="R263" s="7">
        <v>0</v>
      </c>
      <c r="S263" s="7">
        <v>0</v>
      </c>
      <c r="T263" s="7">
        <v>0</v>
      </c>
      <c r="U263" s="7">
        <v>0</v>
      </c>
      <c r="V263" s="7">
        <v>0</v>
      </c>
      <c r="W263" s="7">
        <v>814800</v>
      </c>
      <c r="X263" s="7">
        <v>0</v>
      </c>
      <c r="Y263" s="7">
        <v>0</v>
      </c>
      <c r="Z263" s="7">
        <v>73965.521065830006</v>
      </c>
      <c r="AA263" s="7">
        <v>786554</v>
      </c>
      <c r="AB263" s="7">
        <v>10900595.021065829</v>
      </c>
      <c r="AC263" s="7">
        <v>0</v>
      </c>
      <c r="AD263" s="7">
        <v>165298</v>
      </c>
      <c r="AE263" s="7">
        <v>143507.5</v>
      </c>
      <c r="AF263" s="7">
        <v>0</v>
      </c>
      <c r="AG263" s="7">
        <v>763121.08</v>
      </c>
      <c r="AH263" s="7">
        <v>0</v>
      </c>
      <c r="AI263" s="7">
        <v>665460</v>
      </c>
      <c r="AJ263" s="7">
        <v>1737386.58</v>
      </c>
      <c r="AL263">
        <f t="shared" si="4"/>
        <v>2990517.0210658293</v>
      </c>
    </row>
    <row r="264" spans="1:38" x14ac:dyDescent="0.25">
      <c r="A264" s="7">
        <v>2134</v>
      </c>
      <c r="B264" s="7">
        <v>1</v>
      </c>
      <c r="C264" t="s">
        <v>635</v>
      </c>
      <c r="D264" s="7">
        <v>843</v>
      </c>
      <c r="E264" s="7">
        <v>946.20000000000016</v>
      </c>
      <c r="F264" s="7">
        <v>692</v>
      </c>
      <c r="G264" s="87">
        <v>755.40000000000009</v>
      </c>
      <c r="H264" s="7">
        <v>5500067</v>
      </c>
      <c r="I264" s="7">
        <v>0</v>
      </c>
      <c r="J264" s="7">
        <v>872583</v>
      </c>
      <c r="K264" s="7">
        <v>17868</v>
      </c>
      <c r="L264" s="7">
        <v>87581</v>
      </c>
      <c r="M264" s="7">
        <v>42115</v>
      </c>
      <c r="N264" s="7">
        <v>226947</v>
      </c>
      <c r="O264" s="7">
        <v>148602</v>
      </c>
      <c r="P264" s="7">
        <v>79768.75</v>
      </c>
      <c r="Q264" s="7">
        <v>9820</v>
      </c>
      <c r="R264" s="7">
        <v>0</v>
      </c>
      <c r="S264" s="7">
        <v>0</v>
      </c>
      <c r="T264" s="7">
        <v>0</v>
      </c>
      <c r="U264" s="7">
        <v>0</v>
      </c>
      <c r="V264" s="7">
        <v>0</v>
      </c>
      <c r="W264" s="7">
        <v>990548</v>
      </c>
      <c r="X264" s="7">
        <v>0</v>
      </c>
      <c r="Y264" s="7">
        <v>36702</v>
      </c>
      <c r="Z264" s="7">
        <v>55098.286864590002</v>
      </c>
      <c r="AA264" s="7">
        <v>546910</v>
      </c>
      <c r="AB264" s="7">
        <v>8614610.0368645899</v>
      </c>
      <c r="AC264" s="7">
        <v>0</v>
      </c>
      <c r="AD264" s="7">
        <v>138901</v>
      </c>
      <c r="AE264" s="7">
        <v>59613</v>
      </c>
      <c r="AF264" s="7">
        <v>0</v>
      </c>
      <c r="AG264" s="7">
        <v>691158.03</v>
      </c>
      <c r="AH264" s="7">
        <v>0</v>
      </c>
      <c r="AI264" s="7">
        <v>337509</v>
      </c>
      <c r="AJ264" s="7">
        <v>1227181.03</v>
      </c>
      <c r="AL264">
        <f t="shared" si="4"/>
        <v>3114543.0368645899</v>
      </c>
    </row>
    <row r="265" spans="1:38" x14ac:dyDescent="0.25">
      <c r="A265" s="7">
        <v>2135</v>
      </c>
      <c r="B265" s="7">
        <v>1</v>
      </c>
      <c r="C265" t="s">
        <v>316</v>
      </c>
      <c r="D265" s="7">
        <v>935</v>
      </c>
      <c r="E265" s="7">
        <v>1020.4</v>
      </c>
      <c r="F265" s="7">
        <v>956</v>
      </c>
      <c r="G265" s="87">
        <v>1040.4000000000001</v>
      </c>
      <c r="H265" s="7">
        <v>7575152</v>
      </c>
      <c r="I265" s="7">
        <v>0</v>
      </c>
      <c r="J265" s="7">
        <v>597597</v>
      </c>
      <c r="K265" s="7">
        <v>0</v>
      </c>
      <c r="L265" s="7">
        <v>0</v>
      </c>
      <c r="M265" s="7">
        <v>0</v>
      </c>
      <c r="N265" s="7">
        <v>278727</v>
      </c>
      <c r="O265" s="7">
        <v>245856</v>
      </c>
      <c r="P265" s="7">
        <v>161113.75</v>
      </c>
      <c r="Q265" s="7">
        <v>13525</v>
      </c>
      <c r="R265" s="7">
        <v>0</v>
      </c>
      <c r="S265" s="7">
        <v>0</v>
      </c>
      <c r="T265" s="7">
        <v>0</v>
      </c>
      <c r="U265" s="7">
        <v>0</v>
      </c>
      <c r="V265" s="7">
        <v>0</v>
      </c>
      <c r="W265" s="7">
        <v>278640</v>
      </c>
      <c r="X265" s="7">
        <v>0</v>
      </c>
      <c r="Y265" s="7">
        <v>0</v>
      </c>
      <c r="Z265" s="7">
        <v>62668.954585290005</v>
      </c>
      <c r="AA265" s="7">
        <v>753250</v>
      </c>
      <c r="AB265" s="7">
        <v>9966529.7045852896</v>
      </c>
      <c r="AC265" s="7">
        <v>0</v>
      </c>
      <c r="AD265" s="7">
        <v>171483</v>
      </c>
      <c r="AE265" s="7">
        <v>154230</v>
      </c>
      <c r="AF265" s="7">
        <v>0</v>
      </c>
      <c r="AG265" s="7">
        <v>142747.82</v>
      </c>
      <c r="AH265" s="7">
        <v>0</v>
      </c>
      <c r="AI265" s="7">
        <v>595441</v>
      </c>
      <c r="AJ265" s="7">
        <v>1063901.82</v>
      </c>
      <c r="AL265">
        <f t="shared" si="4"/>
        <v>2391377.7045852896</v>
      </c>
    </row>
    <row r="266" spans="1:38" x14ac:dyDescent="0.25">
      <c r="A266" s="7">
        <v>2137</v>
      </c>
      <c r="B266" s="7">
        <v>1</v>
      </c>
      <c r="C266" t="s">
        <v>317</v>
      </c>
      <c r="D266" s="7">
        <v>673</v>
      </c>
      <c r="E266" s="7">
        <v>735</v>
      </c>
      <c r="F266" s="7">
        <v>536</v>
      </c>
      <c r="G266" s="87">
        <v>583.6</v>
      </c>
      <c r="H266" s="7">
        <v>4249192</v>
      </c>
      <c r="I266" s="7">
        <v>12281</v>
      </c>
      <c r="J266" s="7">
        <v>230421</v>
      </c>
      <c r="K266" s="7">
        <v>14084</v>
      </c>
      <c r="L266" s="7">
        <v>124478</v>
      </c>
      <c r="M266" s="7">
        <v>0</v>
      </c>
      <c r="N266" s="7">
        <v>140578</v>
      </c>
      <c r="O266" s="7">
        <v>135295</v>
      </c>
      <c r="P266" s="7">
        <v>74266.25</v>
      </c>
      <c r="Q266" s="7">
        <v>7587</v>
      </c>
      <c r="R266" s="7">
        <v>6145</v>
      </c>
      <c r="S266" s="7">
        <v>0</v>
      </c>
      <c r="T266" s="7">
        <v>0</v>
      </c>
      <c r="U266" s="7">
        <v>0</v>
      </c>
      <c r="V266" s="7">
        <v>0</v>
      </c>
      <c r="W266" s="7">
        <v>491391</v>
      </c>
      <c r="X266" s="7">
        <v>0</v>
      </c>
      <c r="Y266" s="7">
        <v>28954</v>
      </c>
      <c r="Z266" s="7">
        <v>37554.21440913</v>
      </c>
      <c r="AA266" s="7">
        <v>422526</v>
      </c>
      <c r="AB266" s="7">
        <v>5974752.4644091297</v>
      </c>
      <c r="AC266" s="7">
        <v>0</v>
      </c>
      <c r="AD266" s="7">
        <v>107235</v>
      </c>
      <c r="AE266" s="7">
        <v>74266.25</v>
      </c>
      <c r="AF266" s="7">
        <v>6145</v>
      </c>
      <c r="AG266" s="7">
        <v>480138.64</v>
      </c>
      <c r="AH266" s="7">
        <v>0</v>
      </c>
      <c r="AI266" s="7">
        <v>371944</v>
      </c>
      <c r="AJ266" s="7">
        <v>1039728.89</v>
      </c>
      <c r="AL266">
        <f t="shared" si="4"/>
        <v>1725560.4644091297</v>
      </c>
    </row>
    <row r="267" spans="1:38" x14ac:dyDescent="0.25">
      <c r="A267" s="7">
        <v>2142</v>
      </c>
      <c r="B267" s="7">
        <v>1</v>
      </c>
      <c r="C267" t="s">
        <v>318</v>
      </c>
      <c r="D267" s="7">
        <v>2009</v>
      </c>
      <c r="E267" s="7">
        <v>2214.8000000000002</v>
      </c>
      <c r="F267" s="7">
        <v>1882.4</v>
      </c>
      <c r="G267" s="87">
        <v>2062.4</v>
      </c>
      <c r="H267" s="7">
        <v>15016334</v>
      </c>
      <c r="I267" s="7">
        <v>0</v>
      </c>
      <c r="J267" s="7">
        <v>2029858</v>
      </c>
      <c r="K267" s="7">
        <v>0</v>
      </c>
      <c r="L267" s="7">
        <v>413221.58</v>
      </c>
      <c r="M267" s="7">
        <v>3226678.76</v>
      </c>
      <c r="N267" s="7">
        <v>1418896.8121313045</v>
      </c>
      <c r="O267" s="7">
        <v>453104</v>
      </c>
      <c r="P267" s="7">
        <v>345452.5</v>
      </c>
      <c r="Q267" s="7">
        <v>26811</v>
      </c>
      <c r="R267" s="7">
        <v>0</v>
      </c>
      <c r="S267" s="7">
        <v>0</v>
      </c>
      <c r="T267" s="7">
        <v>0</v>
      </c>
      <c r="U267" s="7">
        <v>0</v>
      </c>
      <c r="V267" s="7">
        <v>0</v>
      </c>
      <c r="W267" s="7">
        <v>0</v>
      </c>
      <c r="X267" s="7">
        <v>0</v>
      </c>
      <c r="Y267" s="7">
        <v>97056</v>
      </c>
      <c r="Z267" s="7">
        <v>173425.77721272002</v>
      </c>
      <c r="AA267" s="7">
        <v>1493178</v>
      </c>
      <c r="AB267" s="7">
        <v>24650829.479520995</v>
      </c>
      <c r="AC267" s="7">
        <v>0</v>
      </c>
      <c r="AD267" s="7">
        <v>453104</v>
      </c>
      <c r="AE267" s="7">
        <v>345452.5</v>
      </c>
      <c r="AF267" s="7">
        <v>0</v>
      </c>
      <c r="AG267" s="7">
        <v>0</v>
      </c>
      <c r="AH267" s="7">
        <v>0</v>
      </c>
      <c r="AI267" s="7">
        <v>1482826</v>
      </c>
      <c r="AJ267" s="7">
        <v>2281382.5</v>
      </c>
      <c r="AL267">
        <f t="shared" si="4"/>
        <v>9634495.4795209952</v>
      </c>
    </row>
    <row r="268" spans="1:38" x14ac:dyDescent="0.25">
      <c r="A268" s="7">
        <v>2143</v>
      </c>
      <c r="B268" s="7">
        <v>1</v>
      </c>
      <c r="C268" t="s">
        <v>319</v>
      </c>
      <c r="D268" s="7">
        <v>806</v>
      </c>
      <c r="E268" s="7">
        <v>888.19999999999993</v>
      </c>
      <c r="F268" s="7">
        <v>729</v>
      </c>
      <c r="G268" s="87">
        <v>804.19999999999993</v>
      </c>
      <c r="H268" s="7">
        <v>5855380</v>
      </c>
      <c r="I268" s="7">
        <v>0</v>
      </c>
      <c r="J268" s="7">
        <v>408524</v>
      </c>
      <c r="K268" s="7">
        <v>14374</v>
      </c>
      <c r="L268" s="7">
        <v>71000</v>
      </c>
      <c r="M268" s="7">
        <v>0</v>
      </c>
      <c r="N268" s="7">
        <v>185727.95156032249</v>
      </c>
      <c r="O268" s="7">
        <v>192897</v>
      </c>
      <c r="P268" s="7">
        <v>91693.75</v>
      </c>
      <c r="Q268" s="7">
        <v>10455</v>
      </c>
      <c r="R268" s="7">
        <v>4970</v>
      </c>
      <c r="S268" s="7">
        <v>0</v>
      </c>
      <c r="T268" s="7">
        <v>0</v>
      </c>
      <c r="U268" s="7">
        <v>0</v>
      </c>
      <c r="V268" s="7">
        <v>0</v>
      </c>
      <c r="W268" s="7">
        <v>906116</v>
      </c>
      <c r="X268" s="7">
        <v>0</v>
      </c>
      <c r="Y268" s="7">
        <v>0</v>
      </c>
      <c r="Z268" s="7">
        <v>54301.271910210002</v>
      </c>
      <c r="AA268" s="7">
        <v>582241</v>
      </c>
      <c r="AB268" s="7">
        <v>8364411.8367215777</v>
      </c>
      <c r="AC268" s="7">
        <v>0</v>
      </c>
      <c r="AD268" s="7">
        <v>148198</v>
      </c>
      <c r="AE268" s="7">
        <v>91693.75</v>
      </c>
      <c r="AF268" s="7">
        <v>4970</v>
      </c>
      <c r="AG268" s="7">
        <v>906116</v>
      </c>
      <c r="AH268" s="7">
        <v>0</v>
      </c>
      <c r="AI268" s="7">
        <v>582241</v>
      </c>
      <c r="AJ268" s="7">
        <v>1733218.75</v>
      </c>
      <c r="AL268">
        <f t="shared" si="4"/>
        <v>2509031.8367215777</v>
      </c>
    </row>
    <row r="269" spans="1:38" x14ac:dyDescent="0.25">
      <c r="A269" s="7">
        <v>2144</v>
      </c>
      <c r="B269" s="7">
        <v>1</v>
      </c>
      <c r="C269" t="s">
        <v>320</v>
      </c>
      <c r="D269" s="7">
        <v>3536</v>
      </c>
      <c r="E269" s="7">
        <v>3870.8</v>
      </c>
      <c r="F269" s="7">
        <v>3393</v>
      </c>
      <c r="G269" s="87">
        <v>3713.7999999999993</v>
      </c>
      <c r="H269" s="7">
        <v>27040178</v>
      </c>
      <c r="I269" s="7">
        <v>0</v>
      </c>
      <c r="J269" s="7">
        <v>830938</v>
      </c>
      <c r="K269" s="7">
        <v>17268</v>
      </c>
      <c r="L269" s="7">
        <v>0</v>
      </c>
      <c r="M269" s="7">
        <v>0</v>
      </c>
      <c r="N269" s="7">
        <v>404964</v>
      </c>
      <c r="O269" s="7">
        <v>814940</v>
      </c>
      <c r="P269" s="7">
        <v>620273.75</v>
      </c>
      <c r="Q269" s="7">
        <v>48279</v>
      </c>
      <c r="R269" s="7">
        <v>37881</v>
      </c>
      <c r="S269" s="7">
        <v>0</v>
      </c>
      <c r="T269" s="7">
        <v>0</v>
      </c>
      <c r="U269" s="7">
        <v>111873</v>
      </c>
      <c r="V269" s="7">
        <v>0</v>
      </c>
      <c r="W269" s="7">
        <v>0</v>
      </c>
      <c r="X269" s="7">
        <v>0</v>
      </c>
      <c r="Y269" s="7">
        <v>0</v>
      </c>
      <c r="Z269" s="7">
        <v>235473.62237943002</v>
      </c>
      <c r="AA269" s="7">
        <v>2688791</v>
      </c>
      <c r="AB269" s="7">
        <v>32850859.37237943</v>
      </c>
      <c r="AC269" s="7">
        <v>0</v>
      </c>
      <c r="AD269" s="7">
        <v>376913</v>
      </c>
      <c r="AE269" s="7">
        <v>620273.75</v>
      </c>
      <c r="AF269" s="7">
        <v>37881</v>
      </c>
      <c r="AG269" s="7">
        <v>0</v>
      </c>
      <c r="AH269" s="7">
        <v>0</v>
      </c>
      <c r="AI269" s="7">
        <v>2688791</v>
      </c>
      <c r="AJ269" s="7">
        <v>3723858.75</v>
      </c>
      <c r="AL269">
        <f t="shared" si="4"/>
        <v>5810681.3723794296</v>
      </c>
    </row>
    <row r="270" spans="1:38" x14ac:dyDescent="0.25">
      <c r="A270" s="7">
        <v>2149</v>
      </c>
      <c r="B270" s="7">
        <v>1</v>
      </c>
      <c r="C270" t="s">
        <v>321</v>
      </c>
      <c r="D270" s="7">
        <v>1151</v>
      </c>
      <c r="E270" s="7">
        <v>1261.8000000000002</v>
      </c>
      <c r="F270" s="7">
        <v>1254</v>
      </c>
      <c r="G270" s="87">
        <v>1379.9999999999998</v>
      </c>
      <c r="H270" s="7">
        <v>10047780</v>
      </c>
      <c r="I270" s="7">
        <v>0</v>
      </c>
      <c r="J270" s="7">
        <v>692942</v>
      </c>
      <c r="K270" s="7">
        <v>14125</v>
      </c>
      <c r="L270" s="7">
        <v>0</v>
      </c>
      <c r="M270" s="7">
        <v>0</v>
      </c>
      <c r="N270" s="7">
        <v>416005</v>
      </c>
      <c r="O270" s="7">
        <v>313937</v>
      </c>
      <c r="P270" s="7">
        <v>212406.25</v>
      </c>
      <c r="Q270" s="7">
        <v>17940</v>
      </c>
      <c r="R270" s="7">
        <v>31547</v>
      </c>
      <c r="S270" s="7">
        <v>0</v>
      </c>
      <c r="T270" s="7">
        <v>0</v>
      </c>
      <c r="U270" s="7">
        <v>61289</v>
      </c>
      <c r="V270" s="7">
        <v>-8737</v>
      </c>
      <c r="W270" s="7">
        <v>365507</v>
      </c>
      <c r="X270" s="7">
        <v>0</v>
      </c>
      <c r="Y270" s="7">
        <v>0</v>
      </c>
      <c r="Z270" s="7">
        <v>103528.15032114</v>
      </c>
      <c r="AA270" s="7">
        <v>999120</v>
      </c>
      <c r="AB270" s="7">
        <v>13267389.400321141</v>
      </c>
      <c r="AC270" s="7">
        <v>0</v>
      </c>
      <c r="AD270" s="7">
        <v>231342</v>
      </c>
      <c r="AE270" s="7">
        <v>212406.25</v>
      </c>
      <c r="AF270" s="7">
        <v>31547</v>
      </c>
      <c r="AG270" s="7">
        <v>365507</v>
      </c>
      <c r="AH270" s="7">
        <v>0</v>
      </c>
      <c r="AI270" s="7">
        <v>999120</v>
      </c>
      <c r="AJ270" s="7">
        <v>1839922.25</v>
      </c>
      <c r="AL270">
        <f t="shared" si="4"/>
        <v>3219609.4003211409</v>
      </c>
    </row>
    <row r="271" spans="1:38" x14ac:dyDescent="0.25">
      <c r="A271" s="7">
        <v>2155</v>
      </c>
      <c r="B271" s="7">
        <v>1</v>
      </c>
      <c r="C271" t="s">
        <v>322</v>
      </c>
      <c r="D271" s="7">
        <v>1375</v>
      </c>
      <c r="E271" s="7">
        <v>1504.4</v>
      </c>
      <c r="F271" s="7">
        <v>1138</v>
      </c>
      <c r="G271" s="87">
        <v>1242.3999999999999</v>
      </c>
      <c r="H271" s="7">
        <v>9045914</v>
      </c>
      <c r="I271" s="7">
        <v>85966</v>
      </c>
      <c r="J271" s="7">
        <v>1370134</v>
      </c>
      <c r="K271" s="7">
        <v>14202</v>
      </c>
      <c r="L271" s="7">
        <v>0</v>
      </c>
      <c r="M271" s="7">
        <v>0</v>
      </c>
      <c r="N271" s="7">
        <v>220080</v>
      </c>
      <c r="O271" s="7">
        <v>268144</v>
      </c>
      <c r="P271" s="7">
        <v>173765</v>
      </c>
      <c r="Q271" s="7">
        <v>16151</v>
      </c>
      <c r="R271" s="7">
        <v>27544</v>
      </c>
      <c r="S271" s="7">
        <v>0</v>
      </c>
      <c r="T271" s="7">
        <v>0</v>
      </c>
      <c r="U271" s="7">
        <v>0</v>
      </c>
      <c r="V271" s="7">
        <v>0</v>
      </c>
      <c r="W271" s="7">
        <v>699831</v>
      </c>
      <c r="X271" s="7">
        <v>0</v>
      </c>
      <c r="Y271" s="7">
        <v>0</v>
      </c>
      <c r="Z271" s="7">
        <v>80920.402171410009</v>
      </c>
      <c r="AA271" s="7">
        <v>899498</v>
      </c>
      <c r="AB271" s="7">
        <v>12902149.402171411</v>
      </c>
      <c r="AC271" s="7">
        <v>0</v>
      </c>
      <c r="AD271" s="7">
        <v>68605</v>
      </c>
      <c r="AE271" s="7">
        <v>126425</v>
      </c>
      <c r="AF271" s="7">
        <v>20040</v>
      </c>
      <c r="AG271" s="7">
        <v>502331</v>
      </c>
      <c r="AH271" s="7">
        <v>0</v>
      </c>
      <c r="AI271" s="7">
        <v>540423</v>
      </c>
      <c r="AJ271" s="7">
        <v>1257824</v>
      </c>
      <c r="AL271">
        <f t="shared" si="4"/>
        <v>3856235.4021714106</v>
      </c>
    </row>
    <row r="272" spans="1:38" x14ac:dyDescent="0.25">
      <c r="A272" s="7">
        <v>2159</v>
      </c>
      <c r="B272" s="7">
        <v>1</v>
      </c>
      <c r="C272" t="s">
        <v>323</v>
      </c>
      <c r="D272" s="7">
        <v>541</v>
      </c>
      <c r="E272" s="7">
        <v>598.99999999999989</v>
      </c>
      <c r="F272" s="7">
        <v>459</v>
      </c>
      <c r="G272" s="87">
        <v>505.59999999999997</v>
      </c>
      <c r="H272" s="7">
        <v>3681274</v>
      </c>
      <c r="I272" s="7">
        <v>0</v>
      </c>
      <c r="J272" s="7">
        <v>568920</v>
      </c>
      <c r="K272" s="7">
        <v>16147</v>
      </c>
      <c r="L272" s="7">
        <v>130189</v>
      </c>
      <c r="M272" s="7">
        <v>178583</v>
      </c>
      <c r="N272" s="7">
        <v>178894</v>
      </c>
      <c r="O272" s="7">
        <v>121583</v>
      </c>
      <c r="P272" s="7">
        <v>79165</v>
      </c>
      <c r="Q272" s="7">
        <v>6573</v>
      </c>
      <c r="R272" s="7">
        <v>25998</v>
      </c>
      <c r="S272" s="7">
        <v>0</v>
      </c>
      <c r="T272" s="7">
        <v>0</v>
      </c>
      <c r="U272" s="7">
        <v>0</v>
      </c>
      <c r="V272" s="7">
        <v>0</v>
      </c>
      <c r="W272" s="7">
        <v>91008</v>
      </c>
      <c r="X272" s="7">
        <v>0</v>
      </c>
      <c r="Y272" s="7">
        <v>0</v>
      </c>
      <c r="Z272" s="7">
        <v>35150.503049160005</v>
      </c>
      <c r="AA272" s="7">
        <v>366054</v>
      </c>
      <c r="AB272" s="7">
        <v>5479538.5030491604</v>
      </c>
      <c r="AC272" s="7">
        <v>0</v>
      </c>
      <c r="AD272" s="7">
        <v>121583</v>
      </c>
      <c r="AE272" s="7">
        <v>79165</v>
      </c>
      <c r="AF272" s="7">
        <v>25998</v>
      </c>
      <c r="AG272" s="7">
        <v>42004.84</v>
      </c>
      <c r="AH272" s="7">
        <v>0</v>
      </c>
      <c r="AI272" s="7">
        <v>305634</v>
      </c>
      <c r="AJ272" s="7">
        <v>574384.84</v>
      </c>
      <c r="AL272">
        <f t="shared" si="4"/>
        <v>1798264.5030491604</v>
      </c>
    </row>
    <row r="273" spans="1:38" x14ac:dyDescent="0.25">
      <c r="A273" s="7">
        <v>2164</v>
      </c>
      <c r="B273" s="7">
        <v>1</v>
      </c>
      <c r="C273" t="s">
        <v>324</v>
      </c>
      <c r="D273" s="7">
        <v>1325</v>
      </c>
      <c r="E273" s="7">
        <v>1450.8</v>
      </c>
      <c r="F273" s="7">
        <v>1709</v>
      </c>
      <c r="G273" s="87">
        <v>1859.1999999999998</v>
      </c>
      <c r="H273" s="7">
        <v>13536835</v>
      </c>
      <c r="I273" s="7">
        <v>0</v>
      </c>
      <c r="J273" s="7">
        <v>702023</v>
      </c>
      <c r="K273" s="7">
        <v>22287</v>
      </c>
      <c r="L273" s="7">
        <v>0</v>
      </c>
      <c r="M273" s="7">
        <v>0</v>
      </c>
      <c r="N273" s="7">
        <v>380958</v>
      </c>
      <c r="O273" s="7">
        <v>424045</v>
      </c>
      <c r="P273" s="7">
        <v>309438.75</v>
      </c>
      <c r="Q273" s="7">
        <v>24170</v>
      </c>
      <c r="R273" s="7">
        <v>41888</v>
      </c>
      <c r="S273" s="7">
        <v>0</v>
      </c>
      <c r="T273" s="7">
        <v>0</v>
      </c>
      <c r="U273" s="7">
        <v>0</v>
      </c>
      <c r="V273" s="7">
        <v>0</v>
      </c>
      <c r="W273" s="7">
        <v>0</v>
      </c>
      <c r="X273" s="7">
        <v>0</v>
      </c>
      <c r="Y273" s="7">
        <v>0</v>
      </c>
      <c r="Z273" s="7">
        <v>121103.40184572</v>
      </c>
      <c r="AA273" s="7">
        <v>1346061</v>
      </c>
      <c r="AB273" s="7">
        <v>16908809.15184572</v>
      </c>
      <c r="AC273" s="7">
        <v>0</v>
      </c>
      <c r="AD273" s="7">
        <v>138700</v>
      </c>
      <c r="AE273" s="7">
        <v>266968</v>
      </c>
      <c r="AF273" s="7">
        <v>36139</v>
      </c>
      <c r="AG273" s="7">
        <v>0</v>
      </c>
      <c r="AH273" s="7">
        <v>0</v>
      </c>
      <c r="AI273" s="7">
        <v>958986</v>
      </c>
      <c r="AJ273" s="7">
        <v>1400793</v>
      </c>
      <c r="AL273">
        <f t="shared" si="4"/>
        <v>3371974.1518457197</v>
      </c>
    </row>
    <row r="274" spans="1:38" x14ac:dyDescent="0.25">
      <c r="A274" s="7">
        <v>2165</v>
      </c>
      <c r="B274" s="7">
        <v>1</v>
      </c>
      <c r="C274" t="s">
        <v>325</v>
      </c>
      <c r="D274" s="7">
        <v>685</v>
      </c>
      <c r="E274" s="7">
        <v>754.00000000000011</v>
      </c>
      <c r="F274" s="7">
        <v>953</v>
      </c>
      <c r="G274" s="87">
        <v>1048</v>
      </c>
      <c r="H274" s="7">
        <v>7630488</v>
      </c>
      <c r="I274" s="7">
        <v>282458</v>
      </c>
      <c r="J274" s="7">
        <v>1811927</v>
      </c>
      <c r="K274" s="7">
        <v>14270</v>
      </c>
      <c r="L274" s="7">
        <v>0</v>
      </c>
      <c r="M274" s="7">
        <v>0</v>
      </c>
      <c r="N274" s="7">
        <v>393013</v>
      </c>
      <c r="O274" s="7">
        <v>238696</v>
      </c>
      <c r="P274" s="7">
        <v>175540</v>
      </c>
      <c r="Q274" s="7">
        <v>13624</v>
      </c>
      <c r="R274" s="7">
        <v>0</v>
      </c>
      <c r="S274" s="7">
        <v>0</v>
      </c>
      <c r="T274" s="7">
        <v>0</v>
      </c>
      <c r="U274" s="7">
        <v>0</v>
      </c>
      <c r="V274" s="7">
        <v>0</v>
      </c>
      <c r="W274" s="7">
        <v>0</v>
      </c>
      <c r="X274" s="7">
        <v>0</v>
      </c>
      <c r="Y274" s="7">
        <v>41188</v>
      </c>
      <c r="Z274" s="7">
        <v>70015.522746689996</v>
      </c>
      <c r="AA274" s="7">
        <v>758752</v>
      </c>
      <c r="AB274" s="7">
        <v>11429971.52274669</v>
      </c>
      <c r="AC274" s="7">
        <v>0</v>
      </c>
      <c r="AD274" s="7">
        <v>118191</v>
      </c>
      <c r="AE274" s="7">
        <v>175540</v>
      </c>
      <c r="AF274" s="7">
        <v>0</v>
      </c>
      <c r="AG274" s="7">
        <v>0</v>
      </c>
      <c r="AH274" s="7">
        <v>0</v>
      </c>
      <c r="AI274" s="7">
        <v>745729</v>
      </c>
      <c r="AJ274" s="7">
        <v>1039460</v>
      </c>
      <c r="AL274">
        <f t="shared" si="4"/>
        <v>3799483.5227466896</v>
      </c>
    </row>
    <row r="275" spans="1:38" x14ac:dyDescent="0.25">
      <c r="A275" s="7">
        <v>2167</v>
      </c>
      <c r="B275" s="7">
        <v>1</v>
      </c>
      <c r="C275" t="s">
        <v>326</v>
      </c>
      <c r="D275" s="7">
        <v>448</v>
      </c>
      <c r="E275" s="7">
        <v>487.8</v>
      </c>
      <c r="F275" s="7">
        <v>683</v>
      </c>
      <c r="G275" s="87">
        <v>746.4</v>
      </c>
      <c r="H275" s="7">
        <v>5434538</v>
      </c>
      <c r="I275" s="7">
        <v>0</v>
      </c>
      <c r="J275" s="7">
        <v>366248</v>
      </c>
      <c r="K275" s="7">
        <v>14161</v>
      </c>
      <c r="L275" s="7">
        <v>90344</v>
      </c>
      <c r="M275" s="7">
        <v>43034</v>
      </c>
      <c r="N275" s="7">
        <v>225992</v>
      </c>
      <c r="O275" s="7">
        <v>154667</v>
      </c>
      <c r="P275" s="7">
        <v>125022.5</v>
      </c>
      <c r="Q275" s="7">
        <v>9703</v>
      </c>
      <c r="R275" s="7">
        <v>0</v>
      </c>
      <c r="S275" s="7">
        <v>0</v>
      </c>
      <c r="T275" s="7">
        <v>0</v>
      </c>
      <c r="U275" s="7">
        <v>0</v>
      </c>
      <c r="V275" s="7">
        <v>0</v>
      </c>
      <c r="W275" s="7">
        <v>0</v>
      </c>
      <c r="X275" s="7">
        <v>0</v>
      </c>
      <c r="Y275" s="7">
        <v>2039</v>
      </c>
      <c r="Z275" s="7">
        <v>52524.064970370004</v>
      </c>
      <c r="AA275" s="7">
        <v>540394</v>
      </c>
      <c r="AB275" s="7">
        <v>7058666.5649703704</v>
      </c>
      <c r="AC275" s="7">
        <v>0</v>
      </c>
      <c r="AD275" s="7">
        <v>88965</v>
      </c>
      <c r="AE275" s="7">
        <v>108731</v>
      </c>
      <c r="AF275" s="7">
        <v>0</v>
      </c>
      <c r="AG275" s="7">
        <v>0</v>
      </c>
      <c r="AH275" s="7">
        <v>0</v>
      </c>
      <c r="AI275" s="7">
        <v>388098</v>
      </c>
      <c r="AJ275" s="7">
        <v>585794</v>
      </c>
      <c r="AL275">
        <f t="shared" si="4"/>
        <v>1624128.5649703704</v>
      </c>
    </row>
    <row r="276" spans="1:38" x14ac:dyDescent="0.25">
      <c r="A276" s="7">
        <v>2168</v>
      </c>
      <c r="B276" s="7">
        <v>1</v>
      </c>
      <c r="C276" t="s">
        <v>327</v>
      </c>
      <c r="D276" s="7">
        <v>781</v>
      </c>
      <c r="E276" s="7">
        <v>849.2</v>
      </c>
      <c r="F276" s="7">
        <v>796</v>
      </c>
      <c r="G276" s="87">
        <v>870.4</v>
      </c>
      <c r="H276" s="7">
        <v>6337382</v>
      </c>
      <c r="I276" s="7">
        <v>0</v>
      </c>
      <c r="J276" s="7">
        <v>634313</v>
      </c>
      <c r="K276" s="7">
        <v>14150</v>
      </c>
      <c r="L276" s="7">
        <v>44193</v>
      </c>
      <c r="M276" s="7">
        <v>22610</v>
      </c>
      <c r="N276" s="7">
        <v>224093</v>
      </c>
      <c r="O276" s="7">
        <v>202031</v>
      </c>
      <c r="P276" s="7">
        <v>145385</v>
      </c>
      <c r="Q276" s="7">
        <v>11315</v>
      </c>
      <c r="R276" s="7">
        <v>8626</v>
      </c>
      <c r="S276" s="7">
        <v>0</v>
      </c>
      <c r="T276" s="7">
        <v>0</v>
      </c>
      <c r="U276" s="7">
        <v>0</v>
      </c>
      <c r="V276" s="7">
        <v>-7281</v>
      </c>
      <c r="W276" s="7">
        <v>0</v>
      </c>
      <c r="X276" s="7">
        <v>0</v>
      </c>
      <c r="Y276" s="7">
        <v>0</v>
      </c>
      <c r="Z276" s="7">
        <v>57308.103388470001</v>
      </c>
      <c r="AA276" s="7">
        <v>630170</v>
      </c>
      <c r="AB276" s="7">
        <v>8324295.1033884697</v>
      </c>
      <c r="AC276" s="7">
        <v>0</v>
      </c>
      <c r="AD276" s="7">
        <v>151548</v>
      </c>
      <c r="AE276" s="7">
        <v>145385</v>
      </c>
      <c r="AF276" s="7">
        <v>8626</v>
      </c>
      <c r="AG276" s="7">
        <v>0</v>
      </c>
      <c r="AH276" s="7">
        <v>0</v>
      </c>
      <c r="AI276" s="7">
        <v>554981</v>
      </c>
      <c r="AJ276" s="7">
        <v>860540</v>
      </c>
      <c r="AL276">
        <f t="shared" si="4"/>
        <v>1986913.1033884697</v>
      </c>
    </row>
    <row r="277" spans="1:38" x14ac:dyDescent="0.25">
      <c r="A277" s="7">
        <v>2169</v>
      </c>
      <c r="B277" s="7">
        <v>1</v>
      </c>
      <c r="C277" t="s">
        <v>636</v>
      </c>
      <c r="D277" s="7">
        <v>713</v>
      </c>
      <c r="E277" s="7">
        <v>770.25000000000023</v>
      </c>
      <c r="F277" s="7">
        <v>699</v>
      </c>
      <c r="G277" s="87">
        <v>756.45</v>
      </c>
      <c r="H277" s="7">
        <v>5507712</v>
      </c>
      <c r="I277" s="7">
        <v>0</v>
      </c>
      <c r="J277" s="7">
        <v>402552</v>
      </c>
      <c r="K277" s="7">
        <v>14159</v>
      </c>
      <c r="L277" s="7">
        <v>87253</v>
      </c>
      <c r="M277" s="7">
        <v>120820</v>
      </c>
      <c r="N277" s="7">
        <v>243325.60318712515</v>
      </c>
      <c r="O277" s="7">
        <v>180339</v>
      </c>
      <c r="P277" s="7">
        <v>104226.75</v>
      </c>
      <c r="Q277" s="7">
        <v>9834</v>
      </c>
      <c r="R277" s="7">
        <v>2890</v>
      </c>
      <c r="S277" s="7">
        <v>0</v>
      </c>
      <c r="T277" s="7">
        <v>0</v>
      </c>
      <c r="U277" s="7">
        <v>0</v>
      </c>
      <c r="V277" s="7">
        <v>0</v>
      </c>
      <c r="W277" s="7">
        <v>473303</v>
      </c>
      <c r="X277" s="7">
        <v>0</v>
      </c>
      <c r="Y277" s="7">
        <v>2855</v>
      </c>
      <c r="Z277" s="7">
        <v>53019.032692650006</v>
      </c>
      <c r="AA277" s="7">
        <v>547670</v>
      </c>
      <c r="AB277" s="7">
        <v>7749254.4163499558</v>
      </c>
      <c r="AC277" s="7">
        <v>0</v>
      </c>
      <c r="AD277" s="7">
        <v>163863</v>
      </c>
      <c r="AE277" s="7">
        <v>95635</v>
      </c>
      <c r="AF277" s="7">
        <v>2652</v>
      </c>
      <c r="AG277" s="7">
        <v>412522</v>
      </c>
      <c r="AH277" s="7">
        <v>0</v>
      </c>
      <c r="AI277" s="7">
        <v>414974</v>
      </c>
      <c r="AJ277" s="7">
        <v>1089646</v>
      </c>
      <c r="AL277">
        <f t="shared" si="4"/>
        <v>2241542.4163499558</v>
      </c>
    </row>
    <row r="278" spans="1:38" x14ac:dyDescent="0.25">
      <c r="A278" s="7">
        <v>2170</v>
      </c>
      <c r="B278" s="7">
        <v>1</v>
      </c>
      <c r="C278" t="s">
        <v>329</v>
      </c>
      <c r="D278" s="7">
        <v>1382</v>
      </c>
      <c r="E278" s="7">
        <v>1515.0000000000002</v>
      </c>
      <c r="F278" s="7">
        <v>935</v>
      </c>
      <c r="G278" s="87">
        <v>1022.5999999999999</v>
      </c>
      <c r="H278" s="7">
        <v>7445551</v>
      </c>
      <c r="I278" s="7">
        <v>134065</v>
      </c>
      <c r="J278" s="7">
        <v>905632</v>
      </c>
      <c r="K278" s="7">
        <v>14101</v>
      </c>
      <c r="L278" s="7">
        <v>0</v>
      </c>
      <c r="M278" s="7">
        <v>0</v>
      </c>
      <c r="N278" s="7">
        <v>284695</v>
      </c>
      <c r="O278" s="7">
        <v>242329</v>
      </c>
      <c r="P278" s="7">
        <v>168233.75</v>
      </c>
      <c r="Q278" s="7">
        <v>13294</v>
      </c>
      <c r="R278" s="7">
        <v>64639</v>
      </c>
      <c r="S278" s="7">
        <v>0</v>
      </c>
      <c r="T278" s="7">
        <v>0</v>
      </c>
      <c r="U278" s="7">
        <v>0</v>
      </c>
      <c r="V278" s="7">
        <v>0</v>
      </c>
      <c r="W278" s="7">
        <v>0</v>
      </c>
      <c r="X278" s="7">
        <v>0</v>
      </c>
      <c r="Y278" s="7">
        <v>10195</v>
      </c>
      <c r="Z278" s="7">
        <v>61331.177650860001</v>
      </c>
      <c r="AA278" s="7">
        <v>740362</v>
      </c>
      <c r="AB278" s="7">
        <v>10084427.92765086</v>
      </c>
      <c r="AC278" s="7">
        <v>0</v>
      </c>
      <c r="AD278" s="7">
        <v>168001</v>
      </c>
      <c r="AE278" s="7">
        <v>168233.75</v>
      </c>
      <c r="AF278" s="7">
        <v>64639</v>
      </c>
      <c r="AG278" s="7">
        <v>0</v>
      </c>
      <c r="AH278" s="7">
        <v>0</v>
      </c>
      <c r="AI278" s="7">
        <v>632834</v>
      </c>
      <c r="AJ278" s="7">
        <v>1033707.75</v>
      </c>
      <c r="AL278">
        <f t="shared" si="4"/>
        <v>2638876.9276508596</v>
      </c>
    </row>
    <row r="279" spans="1:38" x14ac:dyDescent="0.25">
      <c r="A279" s="7">
        <v>2171</v>
      </c>
      <c r="B279" s="7">
        <v>1</v>
      </c>
      <c r="C279" t="s">
        <v>330</v>
      </c>
      <c r="D279" s="7">
        <v>246</v>
      </c>
      <c r="E279" s="7">
        <v>270</v>
      </c>
      <c r="F279" s="7">
        <v>239</v>
      </c>
      <c r="G279" s="87">
        <v>260.8</v>
      </c>
      <c r="H279" s="7">
        <v>1898885</v>
      </c>
      <c r="I279" s="7">
        <v>0</v>
      </c>
      <c r="J279" s="7">
        <v>94943</v>
      </c>
      <c r="K279" s="7">
        <v>14545</v>
      </c>
      <c r="L279" s="7">
        <v>103332</v>
      </c>
      <c r="M279" s="7">
        <v>265383.14</v>
      </c>
      <c r="N279" s="7">
        <v>162392</v>
      </c>
      <c r="O279" s="7">
        <v>57686</v>
      </c>
      <c r="P279" s="7">
        <v>13040</v>
      </c>
      <c r="Q279" s="7">
        <v>3390</v>
      </c>
      <c r="R279" s="7">
        <v>0</v>
      </c>
      <c r="S279" s="7">
        <v>0</v>
      </c>
      <c r="T279" s="7">
        <v>0</v>
      </c>
      <c r="U279" s="7">
        <v>0</v>
      </c>
      <c r="V279" s="7">
        <v>0</v>
      </c>
      <c r="W279" s="7">
        <v>924797</v>
      </c>
      <c r="X279" s="7">
        <v>0</v>
      </c>
      <c r="Y279" s="7">
        <v>0</v>
      </c>
      <c r="Z279" s="7">
        <v>23597.68359429</v>
      </c>
      <c r="AA279" s="7">
        <v>188819</v>
      </c>
      <c r="AB279" s="7">
        <v>3750809.8235942903</v>
      </c>
      <c r="AC279" s="7">
        <v>0</v>
      </c>
      <c r="AD279" s="7">
        <v>57686</v>
      </c>
      <c r="AE279" s="7">
        <v>13040</v>
      </c>
      <c r="AF279" s="7">
        <v>0</v>
      </c>
      <c r="AG279" s="7">
        <v>487981.4</v>
      </c>
      <c r="AH279" s="7">
        <v>0</v>
      </c>
      <c r="AI279" s="7">
        <v>188819</v>
      </c>
      <c r="AJ279" s="7">
        <v>747526.4</v>
      </c>
      <c r="AL279">
        <f t="shared" si="4"/>
        <v>1851924.8235942903</v>
      </c>
    </row>
    <row r="280" spans="1:38" x14ac:dyDescent="0.25">
      <c r="A280" s="7">
        <v>2172</v>
      </c>
      <c r="B280" s="7">
        <v>1</v>
      </c>
      <c r="C280" t="s">
        <v>331</v>
      </c>
      <c r="D280" s="7">
        <v>749</v>
      </c>
      <c r="E280" s="7">
        <v>821</v>
      </c>
      <c r="F280" s="7">
        <v>653</v>
      </c>
      <c r="G280" s="87">
        <v>720</v>
      </c>
      <c r="H280" s="7">
        <v>5242320</v>
      </c>
      <c r="I280" s="7">
        <v>0</v>
      </c>
      <c r="J280" s="7">
        <v>299911</v>
      </c>
      <c r="K280" s="7">
        <v>15437</v>
      </c>
      <c r="L280" s="7">
        <v>97920</v>
      </c>
      <c r="M280" s="7">
        <v>55518</v>
      </c>
      <c r="N280" s="7">
        <v>222047.59638945243</v>
      </c>
      <c r="O280" s="7">
        <v>159869</v>
      </c>
      <c r="P280" s="7">
        <v>86818.75</v>
      </c>
      <c r="Q280" s="7">
        <v>9360</v>
      </c>
      <c r="R280" s="7">
        <v>0</v>
      </c>
      <c r="S280" s="7">
        <v>0</v>
      </c>
      <c r="T280" s="7">
        <v>0</v>
      </c>
      <c r="U280" s="7">
        <v>0</v>
      </c>
      <c r="V280" s="7">
        <v>-7281</v>
      </c>
      <c r="W280" s="7">
        <v>715601</v>
      </c>
      <c r="X280" s="7">
        <v>0</v>
      </c>
      <c r="Y280" s="7">
        <v>21206</v>
      </c>
      <c r="Z280" s="7">
        <v>46470.453831539999</v>
      </c>
      <c r="AA280" s="7">
        <v>521280</v>
      </c>
      <c r="AB280" s="7">
        <v>7467135.4339540554</v>
      </c>
      <c r="AC280" s="7">
        <v>0</v>
      </c>
      <c r="AD280" s="7">
        <v>134059</v>
      </c>
      <c r="AE280" s="7">
        <v>86818.75</v>
      </c>
      <c r="AF280" s="7">
        <v>0</v>
      </c>
      <c r="AG280" s="7">
        <v>715601</v>
      </c>
      <c r="AH280" s="7">
        <v>0</v>
      </c>
      <c r="AI280" s="7">
        <v>479359</v>
      </c>
      <c r="AJ280" s="7">
        <v>1415837.75</v>
      </c>
      <c r="AL280">
        <f t="shared" si="4"/>
        <v>2224815.4339540554</v>
      </c>
    </row>
    <row r="281" spans="1:38" x14ac:dyDescent="0.25">
      <c r="A281" s="7">
        <v>2174</v>
      </c>
      <c r="B281" s="7">
        <v>1</v>
      </c>
      <c r="C281" t="s">
        <v>332</v>
      </c>
      <c r="D281" s="7">
        <v>1029</v>
      </c>
      <c r="E281" s="7">
        <v>1142.6999999999998</v>
      </c>
      <c r="F281" s="7">
        <v>875.5</v>
      </c>
      <c r="G281" s="87">
        <v>957.30000000000007</v>
      </c>
      <c r="H281" s="7">
        <v>6970101</v>
      </c>
      <c r="I281" s="7">
        <v>12281</v>
      </c>
      <c r="J281" s="7">
        <v>1523052</v>
      </c>
      <c r="K281" s="7">
        <v>14143</v>
      </c>
      <c r="L281" s="7">
        <v>1465</v>
      </c>
      <c r="M281" s="7">
        <v>11948</v>
      </c>
      <c r="N281" s="7">
        <v>352896.71916345868</v>
      </c>
      <c r="O281" s="7">
        <v>221906</v>
      </c>
      <c r="P281" s="7">
        <v>160347.5</v>
      </c>
      <c r="Q281" s="7">
        <v>12445</v>
      </c>
      <c r="R281" s="7">
        <v>0</v>
      </c>
      <c r="S281" s="7">
        <v>0</v>
      </c>
      <c r="T281" s="7">
        <v>0</v>
      </c>
      <c r="U281" s="7">
        <v>0</v>
      </c>
      <c r="V281" s="7">
        <v>0</v>
      </c>
      <c r="W281" s="7">
        <v>0</v>
      </c>
      <c r="X281" s="7">
        <v>0</v>
      </c>
      <c r="Y281" s="7">
        <v>11826</v>
      </c>
      <c r="Z281" s="7">
        <v>72268.210490609999</v>
      </c>
      <c r="AA281" s="7">
        <v>693085</v>
      </c>
      <c r="AB281" s="7">
        <v>10047194.964455608</v>
      </c>
      <c r="AC281" s="7">
        <v>0</v>
      </c>
      <c r="AD281" s="7">
        <v>221906</v>
      </c>
      <c r="AE281" s="7">
        <v>160347.5</v>
      </c>
      <c r="AF281" s="7">
        <v>0</v>
      </c>
      <c r="AG281" s="7">
        <v>0</v>
      </c>
      <c r="AH281" s="7">
        <v>0</v>
      </c>
      <c r="AI281" s="7">
        <v>693085</v>
      </c>
      <c r="AJ281" s="7">
        <v>1075338.5</v>
      </c>
      <c r="AL281">
        <f t="shared" si="4"/>
        <v>3077093.9644556083</v>
      </c>
    </row>
    <row r="282" spans="1:38" x14ac:dyDescent="0.25">
      <c r="A282" s="7">
        <v>2176</v>
      </c>
      <c r="B282" s="7">
        <v>1</v>
      </c>
      <c r="C282" t="s">
        <v>637</v>
      </c>
      <c r="D282" s="7">
        <v>514</v>
      </c>
      <c r="E282" s="7">
        <v>580</v>
      </c>
      <c r="F282" s="7">
        <v>574.4</v>
      </c>
      <c r="G282" s="87">
        <v>619.20000000000005</v>
      </c>
      <c r="H282" s="7">
        <v>4508395</v>
      </c>
      <c r="I282" s="7">
        <v>0</v>
      </c>
      <c r="J282" s="7">
        <v>452406</v>
      </c>
      <c r="K282" s="7">
        <v>0</v>
      </c>
      <c r="L282" s="7">
        <v>119580</v>
      </c>
      <c r="M282" s="7">
        <v>603993</v>
      </c>
      <c r="N282" s="7">
        <v>287447</v>
      </c>
      <c r="O282" s="7">
        <v>149879</v>
      </c>
      <c r="P282" s="7">
        <v>48177.5</v>
      </c>
      <c r="Q282" s="7">
        <v>8050</v>
      </c>
      <c r="R282" s="7">
        <v>0</v>
      </c>
      <c r="S282" s="7">
        <v>0</v>
      </c>
      <c r="T282" s="7">
        <v>0</v>
      </c>
      <c r="U282" s="7">
        <v>0</v>
      </c>
      <c r="V282" s="7">
        <v>0</v>
      </c>
      <c r="W282" s="7">
        <v>1176480</v>
      </c>
      <c r="X282" s="7">
        <v>0</v>
      </c>
      <c r="Y282" s="7">
        <v>0</v>
      </c>
      <c r="Z282" s="7">
        <v>43620.49204479</v>
      </c>
      <c r="AA282" s="7">
        <v>448301</v>
      </c>
      <c r="AB282" s="7">
        <v>7846328.9920447897</v>
      </c>
      <c r="AC282" s="7">
        <v>0</v>
      </c>
      <c r="AD282" s="7">
        <v>132484</v>
      </c>
      <c r="AE282" s="7">
        <v>45135</v>
      </c>
      <c r="AF282" s="7">
        <v>0</v>
      </c>
      <c r="AG282" s="7">
        <v>811376.2</v>
      </c>
      <c r="AH282" s="7">
        <v>0</v>
      </c>
      <c r="AI282" s="7">
        <v>346821</v>
      </c>
      <c r="AJ282" s="7">
        <v>1335816.2</v>
      </c>
      <c r="AL282">
        <f t="shared" si="4"/>
        <v>3337933.9920447897</v>
      </c>
    </row>
    <row r="283" spans="1:38" x14ac:dyDescent="0.25">
      <c r="A283" s="7">
        <v>2180</v>
      </c>
      <c r="B283" s="7">
        <v>1</v>
      </c>
      <c r="C283" t="s">
        <v>334</v>
      </c>
      <c r="D283" s="7">
        <v>679</v>
      </c>
      <c r="E283" s="7">
        <v>740.2</v>
      </c>
      <c r="F283" s="7">
        <v>694</v>
      </c>
      <c r="G283" s="87">
        <v>755.8</v>
      </c>
      <c r="H283" s="7">
        <v>5502980</v>
      </c>
      <c r="I283" s="7">
        <v>0</v>
      </c>
      <c r="J283" s="7">
        <v>732959</v>
      </c>
      <c r="K283" s="7">
        <v>28574</v>
      </c>
      <c r="L283" s="7">
        <v>87456</v>
      </c>
      <c r="M283" s="7">
        <v>220817</v>
      </c>
      <c r="N283" s="7">
        <v>337678.94744414138</v>
      </c>
      <c r="O283" s="7">
        <v>180192</v>
      </c>
      <c r="P283" s="7">
        <v>83060</v>
      </c>
      <c r="Q283" s="7">
        <v>9825</v>
      </c>
      <c r="R283" s="7">
        <v>0</v>
      </c>
      <c r="S283" s="7">
        <v>0</v>
      </c>
      <c r="T283" s="7">
        <v>0</v>
      </c>
      <c r="U283" s="7">
        <v>0</v>
      </c>
      <c r="V283" s="7">
        <v>0</v>
      </c>
      <c r="W283" s="7">
        <v>922242</v>
      </c>
      <c r="X283" s="7">
        <v>0</v>
      </c>
      <c r="Y283" s="7">
        <v>0</v>
      </c>
      <c r="Z283" s="7">
        <v>51842.02283337</v>
      </c>
      <c r="AA283" s="7">
        <v>547199</v>
      </c>
      <c r="AB283" s="7">
        <v>8662149.635504324</v>
      </c>
      <c r="AC283" s="7">
        <v>0</v>
      </c>
      <c r="AD283" s="7">
        <v>163240</v>
      </c>
      <c r="AE283" s="7">
        <v>76746</v>
      </c>
      <c r="AF283" s="7">
        <v>0</v>
      </c>
      <c r="AG283" s="7">
        <v>742634.69</v>
      </c>
      <c r="AH283" s="7">
        <v>0</v>
      </c>
      <c r="AI283" s="7">
        <v>417515</v>
      </c>
      <c r="AJ283" s="7">
        <v>1400135.69</v>
      </c>
      <c r="AL283">
        <f t="shared" si="4"/>
        <v>3159169.635504324</v>
      </c>
    </row>
    <row r="284" spans="1:38" x14ac:dyDescent="0.25">
      <c r="A284" s="7">
        <v>2184</v>
      </c>
      <c r="B284" s="7">
        <v>1</v>
      </c>
      <c r="C284" t="s">
        <v>335</v>
      </c>
      <c r="D284" s="7">
        <v>1069</v>
      </c>
      <c r="E284" s="7">
        <v>1176.3999999999999</v>
      </c>
      <c r="F284" s="7">
        <v>1150</v>
      </c>
      <c r="G284" s="87">
        <v>1263.5999999999999</v>
      </c>
      <c r="H284" s="7">
        <v>9200272</v>
      </c>
      <c r="I284" s="7">
        <v>12281</v>
      </c>
      <c r="J284" s="7">
        <v>620025</v>
      </c>
      <c r="K284" s="7">
        <v>14174</v>
      </c>
      <c r="L284" s="7">
        <v>0</v>
      </c>
      <c r="M284" s="7">
        <v>0</v>
      </c>
      <c r="N284" s="7">
        <v>285109</v>
      </c>
      <c r="O284" s="7">
        <v>288132</v>
      </c>
      <c r="P284" s="7">
        <v>184013.75</v>
      </c>
      <c r="Q284" s="7">
        <v>16427</v>
      </c>
      <c r="R284" s="7">
        <v>0</v>
      </c>
      <c r="S284" s="7">
        <v>0</v>
      </c>
      <c r="T284" s="7">
        <v>0</v>
      </c>
      <c r="U284" s="7">
        <v>0</v>
      </c>
      <c r="V284" s="7">
        <v>0</v>
      </c>
      <c r="W284" s="7">
        <v>585476</v>
      </c>
      <c r="X284" s="7">
        <v>0</v>
      </c>
      <c r="Y284" s="7">
        <v>0</v>
      </c>
      <c r="Z284" s="7">
        <v>95989.636015470009</v>
      </c>
      <c r="AA284" s="7">
        <v>914846</v>
      </c>
      <c r="AB284" s="7">
        <v>12216745.386015469</v>
      </c>
      <c r="AC284" s="7">
        <v>0</v>
      </c>
      <c r="AD284" s="7">
        <v>194239</v>
      </c>
      <c r="AE284" s="7">
        <v>184013.75</v>
      </c>
      <c r="AF284" s="7">
        <v>0</v>
      </c>
      <c r="AG284" s="7">
        <v>541706</v>
      </c>
      <c r="AH284" s="7">
        <v>0</v>
      </c>
      <c r="AI284" s="7">
        <v>761621</v>
      </c>
      <c r="AJ284" s="7">
        <v>1681579.75</v>
      </c>
      <c r="AL284">
        <f t="shared" si="4"/>
        <v>3016473.3860154692</v>
      </c>
    </row>
    <row r="285" spans="1:38" x14ac:dyDescent="0.25">
      <c r="A285" s="7">
        <v>2190</v>
      </c>
      <c r="B285" s="7">
        <v>1</v>
      </c>
      <c r="C285" t="s">
        <v>336</v>
      </c>
      <c r="D285" s="7">
        <v>924</v>
      </c>
      <c r="E285" s="7">
        <v>1011.5999999999999</v>
      </c>
      <c r="F285" s="7">
        <v>628</v>
      </c>
      <c r="G285" s="87">
        <v>691.19999999999993</v>
      </c>
      <c r="H285" s="7">
        <v>5032627</v>
      </c>
      <c r="I285" s="7">
        <v>0</v>
      </c>
      <c r="J285" s="7">
        <v>660742</v>
      </c>
      <c r="K285" s="7">
        <v>14604</v>
      </c>
      <c r="L285" s="7">
        <v>105284</v>
      </c>
      <c r="M285" s="7">
        <v>164929</v>
      </c>
      <c r="N285" s="7">
        <v>223761</v>
      </c>
      <c r="O285" s="7">
        <v>164859</v>
      </c>
      <c r="P285" s="7">
        <v>73788.75</v>
      </c>
      <c r="Q285" s="7">
        <v>8986</v>
      </c>
      <c r="R285" s="7">
        <v>0</v>
      </c>
      <c r="S285" s="7">
        <v>0</v>
      </c>
      <c r="T285" s="7">
        <v>0</v>
      </c>
      <c r="U285" s="7">
        <v>0</v>
      </c>
      <c r="V285" s="7">
        <v>0</v>
      </c>
      <c r="W285" s="7">
        <v>889422</v>
      </c>
      <c r="X285" s="7">
        <v>0</v>
      </c>
      <c r="Y285" s="7">
        <v>0</v>
      </c>
      <c r="Z285" s="7">
        <v>38274.256036620005</v>
      </c>
      <c r="AA285" s="7">
        <v>500429</v>
      </c>
      <c r="AB285" s="7">
        <v>7877706.0060366197</v>
      </c>
      <c r="AC285" s="7">
        <v>0</v>
      </c>
      <c r="AD285" s="7">
        <v>164859</v>
      </c>
      <c r="AE285" s="7">
        <v>69533</v>
      </c>
      <c r="AF285" s="7">
        <v>0</v>
      </c>
      <c r="AG285" s="7">
        <v>840965</v>
      </c>
      <c r="AH285" s="7">
        <v>0</v>
      </c>
      <c r="AI285" s="7">
        <v>389411</v>
      </c>
      <c r="AJ285" s="7">
        <v>1464768</v>
      </c>
      <c r="AL285">
        <f t="shared" si="4"/>
        <v>2845079.0060366197</v>
      </c>
    </row>
    <row r="286" spans="1:38" x14ac:dyDescent="0.25">
      <c r="A286" s="7">
        <v>2198</v>
      </c>
      <c r="B286" s="7">
        <v>1</v>
      </c>
      <c r="C286" t="s">
        <v>337</v>
      </c>
      <c r="D286" s="7">
        <v>631</v>
      </c>
      <c r="E286" s="7">
        <v>699.4</v>
      </c>
      <c r="F286" s="7">
        <v>578</v>
      </c>
      <c r="G286" s="87">
        <v>632.80000000000007</v>
      </c>
      <c r="H286" s="7">
        <v>4607417</v>
      </c>
      <c r="I286" s="7">
        <v>0</v>
      </c>
      <c r="J286" s="7">
        <v>333330</v>
      </c>
      <c r="K286" s="7">
        <v>14089</v>
      </c>
      <c r="L286" s="7">
        <v>117330</v>
      </c>
      <c r="M286" s="7">
        <v>97625</v>
      </c>
      <c r="N286" s="7">
        <v>207712.12500148136</v>
      </c>
      <c r="O286" s="7">
        <v>149778</v>
      </c>
      <c r="P286" s="7">
        <v>92125</v>
      </c>
      <c r="Q286" s="7">
        <v>8226</v>
      </c>
      <c r="R286" s="7">
        <v>0</v>
      </c>
      <c r="S286" s="7">
        <v>0</v>
      </c>
      <c r="T286" s="7">
        <v>0</v>
      </c>
      <c r="U286" s="7">
        <v>0</v>
      </c>
      <c r="V286" s="7">
        <v>0</v>
      </c>
      <c r="W286" s="7">
        <v>293803</v>
      </c>
      <c r="X286" s="7">
        <v>0</v>
      </c>
      <c r="Y286" s="7">
        <v>19574</v>
      </c>
      <c r="Z286" s="7">
        <v>43935.205773720001</v>
      </c>
      <c r="AA286" s="7">
        <v>458147</v>
      </c>
      <c r="AB286" s="7">
        <v>6425819.9107744899</v>
      </c>
      <c r="AC286" s="7">
        <v>0</v>
      </c>
      <c r="AD286" s="7">
        <v>111692</v>
      </c>
      <c r="AE286" s="7">
        <v>92125</v>
      </c>
      <c r="AF286" s="7">
        <v>0</v>
      </c>
      <c r="AG286" s="7">
        <v>293803</v>
      </c>
      <c r="AH286" s="7">
        <v>0</v>
      </c>
      <c r="AI286" s="7">
        <v>402042</v>
      </c>
      <c r="AJ286" s="7">
        <v>899662</v>
      </c>
      <c r="AL286">
        <f t="shared" si="4"/>
        <v>1818402.9107744899</v>
      </c>
    </row>
    <row r="287" spans="1:38" x14ac:dyDescent="0.25">
      <c r="A287" s="7">
        <v>2215</v>
      </c>
      <c r="B287" s="7">
        <v>1</v>
      </c>
      <c r="C287" t="s">
        <v>338</v>
      </c>
      <c r="D287" s="7">
        <v>283</v>
      </c>
      <c r="E287" s="7">
        <v>318.8</v>
      </c>
      <c r="F287" s="7">
        <v>237.8</v>
      </c>
      <c r="G287" s="87">
        <v>261.39999999999998</v>
      </c>
      <c r="H287" s="7">
        <v>1903253</v>
      </c>
      <c r="I287" s="7">
        <v>0</v>
      </c>
      <c r="J287" s="7">
        <v>266078</v>
      </c>
      <c r="K287" s="7">
        <v>14128</v>
      </c>
      <c r="L287" s="7">
        <v>103481</v>
      </c>
      <c r="M287" s="7">
        <v>233502</v>
      </c>
      <c r="N287" s="7">
        <v>122574</v>
      </c>
      <c r="O287" s="7">
        <v>59993</v>
      </c>
      <c r="P287" s="7">
        <v>24485</v>
      </c>
      <c r="Q287" s="7">
        <v>3398</v>
      </c>
      <c r="R287" s="7">
        <v>0</v>
      </c>
      <c r="S287" s="7">
        <v>0</v>
      </c>
      <c r="T287" s="7">
        <v>0</v>
      </c>
      <c r="U287" s="7">
        <v>0</v>
      </c>
      <c r="V287" s="7">
        <v>0</v>
      </c>
      <c r="W287" s="7">
        <v>408814</v>
      </c>
      <c r="X287" s="7">
        <v>0</v>
      </c>
      <c r="Y287" s="7">
        <v>0</v>
      </c>
      <c r="Z287" s="7">
        <v>23320.96935585</v>
      </c>
      <c r="AA287" s="7">
        <v>189254</v>
      </c>
      <c r="AB287" s="7">
        <v>3352280.96935585</v>
      </c>
      <c r="AC287" s="7">
        <v>0</v>
      </c>
      <c r="AD287" s="7">
        <v>46643</v>
      </c>
      <c r="AE287" s="7">
        <v>17133</v>
      </c>
      <c r="AF287" s="7">
        <v>0</v>
      </c>
      <c r="AG287" s="7">
        <v>364250</v>
      </c>
      <c r="AH287" s="7">
        <v>0</v>
      </c>
      <c r="AI287" s="7">
        <v>109355</v>
      </c>
      <c r="AJ287" s="7">
        <v>537381</v>
      </c>
      <c r="AL287">
        <f t="shared" si="4"/>
        <v>1449027.96935585</v>
      </c>
    </row>
    <row r="288" spans="1:38" x14ac:dyDescent="0.25">
      <c r="A288" s="7">
        <v>2310</v>
      </c>
      <c r="B288" s="7">
        <v>1</v>
      </c>
      <c r="C288" t="s">
        <v>339</v>
      </c>
      <c r="D288" s="7">
        <v>1062</v>
      </c>
      <c r="E288" s="7">
        <v>1161.2</v>
      </c>
      <c r="F288" s="7">
        <v>1038</v>
      </c>
      <c r="G288" s="87">
        <v>1131.8</v>
      </c>
      <c r="H288" s="7">
        <v>8240636</v>
      </c>
      <c r="I288" s="7">
        <v>71638</v>
      </c>
      <c r="J288" s="7">
        <v>862183</v>
      </c>
      <c r="K288" s="7">
        <v>87202</v>
      </c>
      <c r="L288" s="7">
        <v>0</v>
      </c>
      <c r="M288" s="7">
        <v>3306</v>
      </c>
      <c r="N288" s="7">
        <v>247630</v>
      </c>
      <c r="O288" s="7">
        <v>235539</v>
      </c>
      <c r="P288" s="7">
        <v>189298.75</v>
      </c>
      <c r="Q288" s="7">
        <v>14713</v>
      </c>
      <c r="R288" s="7">
        <v>5897</v>
      </c>
      <c r="S288" s="7">
        <v>0</v>
      </c>
      <c r="T288" s="7">
        <v>0</v>
      </c>
      <c r="U288" s="7">
        <v>26691</v>
      </c>
      <c r="V288" s="7">
        <v>-8737</v>
      </c>
      <c r="W288" s="7">
        <v>0</v>
      </c>
      <c r="X288" s="7">
        <v>0</v>
      </c>
      <c r="Y288" s="7">
        <v>47305</v>
      </c>
      <c r="Z288" s="7">
        <v>67727.758550009996</v>
      </c>
      <c r="AA288" s="7">
        <v>819423</v>
      </c>
      <c r="AB288" s="7">
        <v>10910452.508550011</v>
      </c>
      <c r="AC288" s="7">
        <v>0</v>
      </c>
      <c r="AD288" s="7">
        <v>154995</v>
      </c>
      <c r="AE288" s="7">
        <v>189298.75</v>
      </c>
      <c r="AF288" s="7">
        <v>5897</v>
      </c>
      <c r="AG288" s="7">
        <v>0</v>
      </c>
      <c r="AH288" s="7">
        <v>0</v>
      </c>
      <c r="AI288" s="7">
        <v>720318</v>
      </c>
      <c r="AJ288" s="7">
        <v>1070508.75</v>
      </c>
      <c r="AL288">
        <f t="shared" si="4"/>
        <v>2669816.5085500106</v>
      </c>
    </row>
    <row r="289" spans="1:38" x14ac:dyDescent="0.25">
      <c r="A289" s="7">
        <v>2311</v>
      </c>
      <c r="B289" s="7">
        <v>1</v>
      </c>
      <c r="C289" t="s">
        <v>340</v>
      </c>
      <c r="D289" s="7">
        <v>455</v>
      </c>
      <c r="E289" s="7">
        <v>493.6</v>
      </c>
      <c r="F289" s="7">
        <v>495</v>
      </c>
      <c r="G289" s="87">
        <v>538.19999999999993</v>
      </c>
      <c r="H289" s="7">
        <v>3918634</v>
      </c>
      <c r="I289" s="7">
        <v>0</v>
      </c>
      <c r="J289" s="7">
        <v>587113</v>
      </c>
      <c r="K289" s="7">
        <v>0</v>
      </c>
      <c r="L289" s="7">
        <v>128641</v>
      </c>
      <c r="M289" s="7">
        <v>160348</v>
      </c>
      <c r="N289" s="7">
        <v>221852</v>
      </c>
      <c r="O289" s="7">
        <v>111864</v>
      </c>
      <c r="P289" s="7">
        <v>80897.5</v>
      </c>
      <c r="Q289" s="7">
        <v>6997</v>
      </c>
      <c r="R289" s="7">
        <v>0</v>
      </c>
      <c r="S289" s="7">
        <v>0</v>
      </c>
      <c r="T289" s="7">
        <v>0</v>
      </c>
      <c r="U289" s="7">
        <v>0</v>
      </c>
      <c r="V289" s="7">
        <v>0</v>
      </c>
      <c r="W289" s="7">
        <v>195953</v>
      </c>
      <c r="X289" s="7">
        <v>0</v>
      </c>
      <c r="Y289" s="7">
        <v>0</v>
      </c>
      <c r="Z289" s="7">
        <v>35429.165979420002</v>
      </c>
      <c r="AA289" s="7">
        <v>389657</v>
      </c>
      <c r="AB289" s="7">
        <v>5837385.6659794198</v>
      </c>
      <c r="AC289" s="7">
        <v>0</v>
      </c>
      <c r="AD289" s="7">
        <v>97793</v>
      </c>
      <c r="AE289" s="7">
        <v>80897.5</v>
      </c>
      <c r="AF289" s="7">
        <v>0</v>
      </c>
      <c r="AG289" s="7">
        <v>186749.7</v>
      </c>
      <c r="AH289" s="7">
        <v>0</v>
      </c>
      <c r="AI289" s="7">
        <v>389657</v>
      </c>
      <c r="AJ289" s="7">
        <v>755097.2</v>
      </c>
      <c r="AL289">
        <f t="shared" si="4"/>
        <v>1918751.6659794198</v>
      </c>
    </row>
    <row r="290" spans="1:38" x14ac:dyDescent="0.25">
      <c r="A290" s="7">
        <v>2342</v>
      </c>
      <c r="B290" s="7">
        <v>1</v>
      </c>
      <c r="C290" t="s">
        <v>341</v>
      </c>
      <c r="D290" s="7">
        <v>857</v>
      </c>
      <c r="E290" s="7">
        <v>935.2</v>
      </c>
      <c r="F290" s="7">
        <v>773</v>
      </c>
      <c r="G290" s="87">
        <v>843.59999999999991</v>
      </c>
      <c r="H290" s="7">
        <v>6142252</v>
      </c>
      <c r="I290" s="7">
        <v>0</v>
      </c>
      <c r="J290" s="7">
        <v>615877</v>
      </c>
      <c r="K290" s="7">
        <v>14182</v>
      </c>
      <c r="L290" s="7">
        <v>55644</v>
      </c>
      <c r="M290" s="7">
        <v>145933</v>
      </c>
      <c r="N290" s="7">
        <v>307464.82992444496</v>
      </c>
      <c r="O290" s="7">
        <v>193162</v>
      </c>
      <c r="P290" s="7">
        <v>78911.25</v>
      </c>
      <c r="Q290" s="7">
        <v>10967</v>
      </c>
      <c r="R290" s="7">
        <v>13236</v>
      </c>
      <c r="S290" s="7">
        <v>0</v>
      </c>
      <c r="T290" s="7">
        <v>0</v>
      </c>
      <c r="U290" s="7">
        <v>0</v>
      </c>
      <c r="V290" s="7">
        <v>0</v>
      </c>
      <c r="W290" s="7">
        <v>1308424</v>
      </c>
      <c r="X290" s="7">
        <v>0</v>
      </c>
      <c r="Y290" s="7">
        <v>0</v>
      </c>
      <c r="Z290" s="7">
        <v>62474.085403290002</v>
      </c>
      <c r="AA290" s="7">
        <v>610766</v>
      </c>
      <c r="AB290" s="7">
        <v>9555286.6869640015</v>
      </c>
      <c r="AC290" s="7">
        <v>0</v>
      </c>
      <c r="AD290" s="7">
        <v>169527</v>
      </c>
      <c r="AE290" s="7">
        <v>67188</v>
      </c>
      <c r="AF290" s="7">
        <v>11270</v>
      </c>
      <c r="AG290" s="7">
        <v>1217558</v>
      </c>
      <c r="AH290" s="7">
        <v>0</v>
      </c>
      <c r="AI290" s="7">
        <v>429428</v>
      </c>
      <c r="AJ290" s="7">
        <v>1894971</v>
      </c>
      <c r="AL290">
        <f t="shared" si="4"/>
        <v>3413034.6869640015</v>
      </c>
    </row>
    <row r="291" spans="1:38" x14ac:dyDescent="0.25">
      <c r="A291" s="7">
        <v>2358</v>
      </c>
      <c r="B291" s="7">
        <v>1</v>
      </c>
      <c r="C291" t="s">
        <v>342</v>
      </c>
      <c r="D291" s="7">
        <v>233</v>
      </c>
      <c r="E291" s="7">
        <v>263.20000000000005</v>
      </c>
      <c r="F291" s="7">
        <v>218.8</v>
      </c>
      <c r="G291" s="87">
        <v>237.60000000000002</v>
      </c>
      <c r="H291" s="7">
        <v>1729966</v>
      </c>
      <c r="I291" s="7">
        <v>0</v>
      </c>
      <c r="J291" s="7">
        <v>210661</v>
      </c>
      <c r="K291" s="7">
        <v>0</v>
      </c>
      <c r="L291" s="7">
        <v>97264</v>
      </c>
      <c r="M291" s="7">
        <v>580892</v>
      </c>
      <c r="N291" s="7">
        <v>146977</v>
      </c>
      <c r="O291" s="7">
        <v>56380</v>
      </c>
      <c r="P291" s="7">
        <v>11880</v>
      </c>
      <c r="Q291" s="7">
        <v>3089</v>
      </c>
      <c r="R291" s="7">
        <v>0</v>
      </c>
      <c r="S291" s="7">
        <v>0</v>
      </c>
      <c r="T291" s="7">
        <v>0</v>
      </c>
      <c r="U291" s="7">
        <v>0</v>
      </c>
      <c r="V291" s="7">
        <v>0</v>
      </c>
      <c r="W291" s="7">
        <v>588298</v>
      </c>
      <c r="X291" s="7">
        <v>0</v>
      </c>
      <c r="Y291" s="7">
        <v>0</v>
      </c>
      <c r="Z291" s="7">
        <v>21398.584875420001</v>
      </c>
      <c r="AA291" s="7">
        <v>172022</v>
      </c>
      <c r="AB291" s="7">
        <v>3618827.5848754202</v>
      </c>
      <c r="AC291" s="7">
        <v>0</v>
      </c>
      <c r="AD291" s="7">
        <v>41458</v>
      </c>
      <c r="AE291" s="7">
        <v>9602</v>
      </c>
      <c r="AF291" s="7">
        <v>0</v>
      </c>
      <c r="AG291" s="7">
        <v>558463</v>
      </c>
      <c r="AH291" s="7">
        <v>0</v>
      </c>
      <c r="AI291" s="7">
        <v>114818</v>
      </c>
      <c r="AJ291" s="7">
        <v>724341</v>
      </c>
      <c r="AL291">
        <f t="shared" si="4"/>
        <v>1888861.5848754202</v>
      </c>
    </row>
    <row r="292" spans="1:38" x14ac:dyDescent="0.25">
      <c r="A292" s="7">
        <v>2364</v>
      </c>
      <c r="B292" s="7">
        <v>1</v>
      </c>
      <c r="C292" t="s">
        <v>343</v>
      </c>
      <c r="D292" s="7">
        <v>684</v>
      </c>
      <c r="E292" s="7">
        <v>740.80000000000007</v>
      </c>
      <c r="F292" s="7">
        <v>656</v>
      </c>
      <c r="G292" s="87">
        <v>714.19999999999993</v>
      </c>
      <c r="H292" s="7">
        <v>5200090</v>
      </c>
      <c r="I292" s="7">
        <v>30702</v>
      </c>
      <c r="J292" s="7">
        <v>516123</v>
      </c>
      <c r="K292" s="7">
        <v>14245</v>
      </c>
      <c r="L292" s="7">
        <v>99479</v>
      </c>
      <c r="M292" s="7">
        <v>182915</v>
      </c>
      <c r="N292" s="7">
        <v>245244</v>
      </c>
      <c r="O292" s="7">
        <v>163058</v>
      </c>
      <c r="P292" s="7">
        <v>91341.25</v>
      </c>
      <c r="Q292" s="7">
        <v>9285</v>
      </c>
      <c r="R292" s="7">
        <v>37024</v>
      </c>
      <c r="S292" s="7">
        <v>0</v>
      </c>
      <c r="T292" s="7">
        <v>0</v>
      </c>
      <c r="U292" s="7">
        <v>0</v>
      </c>
      <c r="V292" s="7">
        <v>0</v>
      </c>
      <c r="W292" s="7">
        <v>562190</v>
      </c>
      <c r="X292" s="7">
        <v>0</v>
      </c>
      <c r="Y292" s="7">
        <v>0</v>
      </c>
      <c r="Z292" s="7">
        <v>48158.020947659999</v>
      </c>
      <c r="AA292" s="7">
        <v>517081</v>
      </c>
      <c r="AB292" s="7">
        <v>7716935.2709476603</v>
      </c>
      <c r="AC292" s="7">
        <v>0</v>
      </c>
      <c r="AD292" s="7">
        <v>109127</v>
      </c>
      <c r="AE292" s="7">
        <v>88396</v>
      </c>
      <c r="AF292" s="7">
        <v>35830</v>
      </c>
      <c r="AG292" s="7">
        <v>519634</v>
      </c>
      <c r="AH292" s="7">
        <v>0</v>
      </c>
      <c r="AI292" s="7">
        <v>413225</v>
      </c>
      <c r="AJ292" s="7">
        <v>1166212</v>
      </c>
      <c r="AL292">
        <f t="shared" si="4"/>
        <v>2516845.2709476603</v>
      </c>
    </row>
    <row r="293" spans="1:38" x14ac:dyDescent="0.25">
      <c r="A293" s="7">
        <v>2365</v>
      </c>
      <c r="B293" s="7">
        <v>1</v>
      </c>
      <c r="C293" t="s">
        <v>344</v>
      </c>
      <c r="D293" s="7">
        <v>697</v>
      </c>
      <c r="E293" s="7">
        <v>768.4</v>
      </c>
      <c r="F293" s="7">
        <v>574</v>
      </c>
      <c r="G293" s="87">
        <v>635.20000000000005</v>
      </c>
      <c r="H293" s="7">
        <v>4624891</v>
      </c>
      <c r="I293" s="7">
        <v>48100</v>
      </c>
      <c r="J293" s="7">
        <v>661710</v>
      </c>
      <c r="K293" s="7">
        <v>29482</v>
      </c>
      <c r="L293" s="7">
        <v>116911</v>
      </c>
      <c r="M293" s="7">
        <v>221337</v>
      </c>
      <c r="N293" s="7">
        <v>228723</v>
      </c>
      <c r="O293" s="7">
        <v>150159</v>
      </c>
      <c r="P293" s="7">
        <v>63075</v>
      </c>
      <c r="Q293" s="7">
        <v>8258</v>
      </c>
      <c r="R293" s="7">
        <v>24392</v>
      </c>
      <c r="S293" s="7">
        <v>0</v>
      </c>
      <c r="T293" s="7">
        <v>0</v>
      </c>
      <c r="U293" s="7">
        <v>0</v>
      </c>
      <c r="V293" s="7">
        <v>0</v>
      </c>
      <c r="W293" s="7">
        <v>893282</v>
      </c>
      <c r="X293" s="7">
        <v>0</v>
      </c>
      <c r="Y293" s="7">
        <v>68510</v>
      </c>
      <c r="Z293" s="7">
        <v>47151.521622630004</v>
      </c>
      <c r="AA293" s="7">
        <v>459885</v>
      </c>
      <c r="AB293" s="7">
        <v>7645866.5216226298</v>
      </c>
      <c r="AC293" s="7">
        <v>0</v>
      </c>
      <c r="AD293" s="7">
        <v>150159</v>
      </c>
      <c r="AE293" s="7">
        <v>63075</v>
      </c>
      <c r="AF293" s="7">
        <v>24392</v>
      </c>
      <c r="AG293" s="7">
        <v>818225.98</v>
      </c>
      <c r="AH293" s="7">
        <v>0</v>
      </c>
      <c r="AI293" s="7">
        <v>409065</v>
      </c>
      <c r="AJ293" s="7">
        <v>1464916.98</v>
      </c>
      <c r="AL293">
        <f t="shared" si="4"/>
        <v>3020975.5216226298</v>
      </c>
    </row>
    <row r="294" spans="1:38" x14ac:dyDescent="0.25">
      <c r="A294" s="7">
        <v>2396</v>
      </c>
      <c r="B294" s="7">
        <v>1</v>
      </c>
      <c r="C294" t="s">
        <v>345</v>
      </c>
      <c r="D294" s="7">
        <v>808</v>
      </c>
      <c r="E294" s="7">
        <v>889.40000000000009</v>
      </c>
      <c r="F294" s="7">
        <v>864</v>
      </c>
      <c r="G294" s="87">
        <v>946.6</v>
      </c>
      <c r="H294" s="7">
        <v>6892195</v>
      </c>
      <c r="I294" s="7">
        <v>0</v>
      </c>
      <c r="J294" s="7">
        <v>951252</v>
      </c>
      <c r="K294" s="7">
        <v>14339</v>
      </c>
      <c r="L294" s="7">
        <v>7188</v>
      </c>
      <c r="M294" s="7">
        <v>112927.12</v>
      </c>
      <c r="N294" s="7">
        <v>304882.34643509774</v>
      </c>
      <c r="O294" s="7">
        <v>215105</v>
      </c>
      <c r="P294" s="7">
        <v>136005</v>
      </c>
      <c r="Q294" s="7">
        <v>12306</v>
      </c>
      <c r="R294" s="7">
        <v>0</v>
      </c>
      <c r="S294" s="7">
        <v>0</v>
      </c>
      <c r="T294" s="7">
        <v>0</v>
      </c>
      <c r="U294" s="7">
        <v>0</v>
      </c>
      <c r="V294" s="7">
        <v>-8737</v>
      </c>
      <c r="W294" s="7">
        <v>477702</v>
      </c>
      <c r="X294" s="7">
        <v>0</v>
      </c>
      <c r="Y294" s="7">
        <v>0</v>
      </c>
      <c r="Z294" s="7">
        <v>66085.011345749997</v>
      </c>
      <c r="AA294" s="7">
        <v>685338</v>
      </c>
      <c r="AB294" s="7">
        <v>9863108.2714920007</v>
      </c>
      <c r="AC294" s="7">
        <v>0</v>
      </c>
      <c r="AD294" s="7">
        <v>182768</v>
      </c>
      <c r="AE294" s="7">
        <v>136005</v>
      </c>
      <c r="AF294" s="7">
        <v>0</v>
      </c>
      <c r="AG294" s="7">
        <v>470048.72</v>
      </c>
      <c r="AH294" s="7">
        <v>0</v>
      </c>
      <c r="AI294" s="7">
        <v>595940</v>
      </c>
      <c r="AJ294" s="7">
        <v>1384761.72</v>
      </c>
      <c r="AL294">
        <f t="shared" si="4"/>
        <v>2970913.2714920007</v>
      </c>
    </row>
    <row r="295" spans="1:38" x14ac:dyDescent="0.25">
      <c r="A295" s="7">
        <v>2397</v>
      </c>
      <c r="B295" s="7">
        <v>1</v>
      </c>
      <c r="C295" t="s">
        <v>346</v>
      </c>
      <c r="D295" s="7">
        <v>1114</v>
      </c>
      <c r="E295" s="7">
        <v>1228</v>
      </c>
      <c r="F295" s="7">
        <v>887</v>
      </c>
      <c r="G295" s="87">
        <v>977.80000000000007</v>
      </c>
      <c r="H295" s="7">
        <v>7119362</v>
      </c>
      <c r="I295" s="7">
        <v>12281</v>
      </c>
      <c r="J295" s="7">
        <v>565643</v>
      </c>
      <c r="K295" s="7">
        <v>26928</v>
      </c>
      <c r="L295" s="7">
        <v>0</v>
      </c>
      <c r="M295" s="7">
        <v>0</v>
      </c>
      <c r="N295" s="7">
        <v>178791</v>
      </c>
      <c r="O295" s="7">
        <v>228803</v>
      </c>
      <c r="P295" s="7">
        <v>149742.5</v>
      </c>
      <c r="Q295" s="7">
        <v>12711</v>
      </c>
      <c r="R295" s="7">
        <v>13748</v>
      </c>
      <c r="S295" s="7">
        <v>0</v>
      </c>
      <c r="T295" s="7">
        <v>0</v>
      </c>
      <c r="U295" s="7">
        <v>0</v>
      </c>
      <c r="V295" s="7">
        <v>0</v>
      </c>
      <c r="W295" s="7">
        <v>283650</v>
      </c>
      <c r="X295" s="7">
        <v>0</v>
      </c>
      <c r="Y295" s="7">
        <v>0</v>
      </c>
      <c r="Z295" s="7">
        <v>61717.018631220002</v>
      </c>
      <c r="AA295" s="7">
        <v>707927</v>
      </c>
      <c r="AB295" s="7">
        <v>9361303.5186312199</v>
      </c>
      <c r="AC295" s="7">
        <v>0</v>
      </c>
      <c r="AD295" s="7">
        <v>148644</v>
      </c>
      <c r="AE295" s="7">
        <v>149742.5</v>
      </c>
      <c r="AF295" s="7">
        <v>13748</v>
      </c>
      <c r="AG295" s="7">
        <v>283650</v>
      </c>
      <c r="AH295" s="7">
        <v>0</v>
      </c>
      <c r="AI295" s="7">
        <v>640163</v>
      </c>
      <c r="AJ295" s="7">
        <v>1235947.5</v>
      </c>
      <c r="AL295">
        <f t="shared" si="4"/>
        <v>2241941.5186312199</v>
      </c>
    </row>
    <row r="296" spans="1:38" x14ac:dyDescent="0.25">
      <c r="A296" s="7">
        <v>2448</v>
      </c>
      <c r="B296" s="7">
        <v>1</v>
      </c>
      <c r="C296" t="s">
        <v>347</v>
      </c>
      <c r="D296" s="7">
        <v>584</v>
      </c>
      <c r="E296" s="7">
        <v>640.80000000000007</v>
      </c>
      <c r="F296" s="7">
        <v>611</v>
      </c>
      <c r="G296" s="87">
        <v>669.59999999999991</v>
      </c>
      <c r="H296" s="7">
        <v>4875358</v>
      </c>
      <c r="I296" s="7">
        <v>0</v>
      </c>
      <c r="J296" s="7">
        <v>536486</v>
      </c>
      <c r="K296" s="7">
        <v>14084</v>
      </c>
      <c r="L296" s="7">
        <v>110189</v>
      </c>
      <c r="M296" s="7">
        <v>208861</v>
      </c>
      <c r="N296" s="7">
        <v>261782.85142763317</v>
      </c>
      <c r="O296" s="7">
        <v>161159</v>
      </c>
      <c r="P296" s="7">
        <v>90507.5</v>
      </c>
      <c r="Q296" s="7">
        <v>8705</v>
      </c>
      <c r="R296" s="7">
        <v>0</v>
      </c>
      <c r="S296" s="7">
        <v>0</v>
      </c>
      <c r="T296" s="7">
        <v>0</v>
      </c>
      <c r="U296" s="7">
        <v>0</v>
      </c>
      <c r="V296" s="7">
        <v>0</v>
      </c>
      <c r="W296" s="7">
        <v>458629</v>
      </c>
      <c r="X296" s="7">
        <v>0</v>
      </c>
      <c r="Y296" s="7">
        <v>65656</v>
      </c>
      <c r="Z296" s="7">
        <v>45273.957054060003</v>
      </c>
      <c r="AA296" s="7">
        <v>484790</v>
      </c>
      <c r="AB296" s="7">
        <v>7302638.4997964296</v>
      </c>
      <c r="AC296" s="7">
        <v>0</v>
      </c>
      <c r="AD296" s="7">
        <v>161159</v>
      </c>
      <c r="AE296" s="7">
        <v>90507.5</v>
      </c>
      <c r="AF296" s="7">
        <v>0</v>
      </c>
      <c r="AG296" s="7">
        <v>232636.92</v>
      </c>
      <c r="AH296" s="7">
        <v>0</v>
      </c>
      <c r="AI296" s="7">
        <v>456290</v>
      </c>
      <c r="AJ296" s="7">
        <v>940593.42</v>
      </c>
      <c r="AL296">
        <f t="shared" si="4"/>
        <v>2427280.4997964296</v>
      </c>
    </row>
    <row r="297" spans="1:38" x14ac:dyDescent="0.25">
      <c r="A297" s="7">
        <v>2534</v>
      </c>
      <c r="B297" s="7">
        <v>1</v>
      </c>
      <c r="C297" t="s">
        <v>348</v>
      </c>
      <c r="D297" s="7">
        <v>584</v>
      </c>
      <c r="E297" s="7">
        <v>644.79999999999995</v>
      </c>
      <c r="F297" s="7">
        <v>587</v>
      </c>
      <c r="G297" s="87">
        <v>645.80000000000007</v>
      </c>
      <c r="H297" s="7">
        <v>4702070</v>
      </c>
      <c r="I297" s="7">
        <v>0</v>
      </c>
      <c r="J297" s="7">
        <v>655207</v>
      </c>
      <c r="K297" s="7">
        <v>15301</v>
      </c>
      <c r="L297" s="7">
        <v>114983</v>
      </c>
      <c r="M297" s="7">
        <v>16157</v>
      </c>
      <c r="N297" s="7">
        <v>204618.02906141919</v>
      </c>
      <c r="O297" s="7">
        <v>153342</v>
      </c>
      <c r="P297" s="7">
        <v>88812.5</v>
      </c>
      <c r="Q297" s="7">
        <v>8395</v>
      </c>
      <c r="R297" s="7">
        <v>0</v>
      </c>
      <c r="S297" s="7">
        <v>0</v>
      </c>
      <c r="T297" s="7">
        <v>0</v>
      </c>
      <c r="U297" s="7">
        <v>0</v>
      </c>
      <c r="V297" s="7">
        <v>0</v>
      </c>
      <c r="W297" s="7">
        <v>410083</v>
      </c>
      <c r="X297" s="7">
        <v>0</v>
      </c>
      <c r="Y297" s="7">
        <v>0</v>
      </c>
      <c r="Z297" s="7">
        <v>39943.310580450001</v>
      </c>
      <c r="AA297" s="7">
        <v>467559</v>
      </c>
      <c r="AB297" s="7">
        <v>6872885.7056923881</v>
      </c>
      <c r="AC297" s="7">
        <v>0</v>
      </c>
      <c r="AD297" s="7">
        <v>142573</v>
      </c>
      <c r="AE297" s="7">
        <v>88812.5</v>
      </c>
      <c r="AF297" s="7">
        <v>0</v>
      </c>
      <c r="AG297" s="7">
        <v>410083</v>
      </c>
      <c r="AH297" s="7">
        <v>0</v>
      </c>
      <c r="AI297" s="7">
        <v>404869</v>
      </c>
      <c r="AJ297" s="7">
        <v>1046337.5</v>
      </c>
      <c r="AL297">
        <f t="shared" si="4"/>
        <v>2170815.7056923881</v>
      </c>
    </row>
    <row r="298" spans="1:38" x14ac:dyDescent="0.25">
      <c r="A298" s="7">
        <v>2536</v>
      </c>
      <c r="B298" s="7">
        <v>1</v>
      </c>
      <c r="C298" t="s">
        <v>349</v>
      </c>
      <c r="D298" s="7">
        <v>264</v>
      </c>
      <c r="E298" s="7">
        <v>290.60000000000002</v>
      </c>
      <c r="F298" s="7">
        <v>305</v>
      </c>
      <c r="G298" s="87">
        <v>336.8</v>
      </c>
      <c r="H298" s="7">
        <v>2452241</v>
      </c>
      <c r="I298" s="7">
        <v>0</v>
      </c>
      <c r="J298" s="7">
        <v>481033</v>
      </c>
      <c r="K298" s="7">
        <v>0</v>
      </c>
      <c r="L298" s="7">
        <v>118940</v>
      </c>
      <c r="M298" s="7">
        <v>17999</v>
      </c>
      <c r="N298" s="7">
        <v>146656.46185137413</v>
      </c>
      <c r="O298" s="7">
        <v>78770</v>
      </c>
      <c r="P298" s="7">
        <v>16840</v>
      </c>
      <c r="Q298" s="7">
        <v>4378</v>
      </c>
      <c r="R298" s="7">
        <v>8629</v>
      </c>
      <c r="S298" s="7">
        <v>0</v>
      </c>
      <c r="T298" s="7">
        <v>0</v>
      </c>
      <c r="U298" s="7">
        <v>0</v>
      </c>
      <c r="V298" s="7">
        <v>0</v>
      </c>
      <c r="W298" s="7">
        <v>979684</v>
      </c>
      <c r="X298" s="7">
        <v>0</v>
      </c>
      <c r="Y298" s="7">
        <v>3262</v>
      </c>
      <c r="Z298" s="7">
        <v>21026.384737799999</v>
      </c>
      <c r="AA298" s="7">
        <v>243843</v>
      </c>
      <c r="AB298" s="7">
        <v>4570205.6249005143</v>
      </c>
      <c r="AC298" s="7">
        <v>0</v>
      </c>
      <c r="AD298" s="7">
        <v>78770</v>
      </c>
      <c r="AE298" s="7">
        <v>16840</v>
      </c>
      <c r="AF298" s="7">
        <v>8629</v>
      </c>
      <c r="AG298" s="7">
        <v>803249.58</v>
      </c>
      <c r="AH298" s="7">
        <v>0</v>
      </c>
      <c r="AI298" s="7">
        <v>210919</v>
      </c>
      <c r="AJ298" s="7">
        <v>1118407.58</v>
      </c>
      <c r="AL298">
        <f t="shared" si="4"/>
        <v>2117964.6249005143</v>
      </c>
    </row>
    <row r="299" spans="1:38" x14ac:dyDescent="0.25">
      <c r="A299" s="7">
        <v>2580</v>
      </c>
      <c r="B299" s="7">
        <v>1</v>
      </c>
      <c r="C299" t="s">
        <v>350</v>
      </c>
      <c r="D299" s="7">
        <v>683</v>
      </c>
      <c r="E299" s="7">
        <v>760.80000000000007</v>
      </c>
      <c r="F299" s="7">
        <v>666</v>
      </c>
      <c r="G299" s="87">
        <v>732.19999999999993</v>
      </c>
      <c r="H299" s="7">
        <v>5331148</v>
      </c>
      <c r="I299" s="7">
        <v>48100</v>
      </c>
      <c r="J299" s="7">
        <v>927095</v>
      </c>
      <c r="K299" s="7">
        <v>14292</v>
      </c>
      <c r="L299" s="7">
        <v>94517</v>
      </c>
      <c r="M299" s="7">
        <v>150082</v>
      </c>
      <c r="N299" s="7">
        <v>331458</v>
      </c>
      <c r="O299" s="7">
        <v>152649</v>
      </c>
      <c r="P299" s="7">
        <v>120646.25</v>
      </c>
      <c r="Q299" s="7">
        <v>9519</v>
      </c>
      <c r="R299" s="7">
        <v>42321</v>
      </c>
      <c r="S299" s="7">
        <v>0</v>
      </c>
      <c r="T299" s="7">
        <v>0</v>
      </c>
      <c r="U299" s="7">
        <v>0</v>
      </c>
      <c r="V299" s="7">
        <v>0</v>
      </c>
      <c r="W299" s="7">
        <v>0</v>
      </c>
      <c r="X299" s="7">
        <v>0</v>
      </c>
      <c r="Y299" s="7">
        <v>72588</v>
      </c>
      <c r="Z299" s="7">
        <v>54042.095898150001</v>
      </c>
      <c r="AA299" s="7">
        <v>530113</v>
      </c>
      <c r="AB299" s="7">
        <v>7878570.3458981495</v>
      </c>
      <c r="AC299" s="7">
        <v>0</v>
      </c>
      <c r="AD299" s="7">
        <v>82153</v>
      </c>
      <c r="AE299" s="7">
        <v>120646.25</v>
      </c>
      <c r="AF299" s="7">
        <v>42321</v>
      </c>
      <c r="AG299" s="7">
        <v>0</v>
      </c>
      <c r="AH299" s="7">
        <v>0</v>
      </c>
      <c r="AI299" s="7">
        <v>454245</v>
      </c>
      <c r="AJ299" s="7">
        <v>699365.25</v>
      </c>
      <c r="AL299">
        <f t="shared" si="4"/>
        <v>2547422.3458981495</v>
      </c>
    </row>
    <row r="300" spans="1:38" x14ac:dyDescent="0.25">
      <c r="A300" s="7">
        <v>2609</v>
      </c>
      <c r="B300" s="7">
        <v>1</v>
      </c>
      <c r="C300" t="s">
        <v>351</v>
      </c>
      <c r="D300" s="7">
        <v>506</v>
      </c>
      <c r="E300" s="7">
        <v>553</v>
      </c>
      <c r="F300" s="7">
        <v>410</v>
      </c>
      <c r="G300" s="87">
        <v>451.2</v>
      </c>
      <c r="H300" s="7">
        <v>3285187</v>
      </c>
      <c r="I300" s="7">
        <v>0</v>
      </c>
      <c r="J300" s="7">
        <v>426247</v>
      </c>
      <c r="K300" s="7">
        <v>0</v>
      </c>
      <c r="L300" s="7">
        <v>130090</v>
      </c>
      <c r="M300" s="7">
        <v>138232</v>
      </c>
      <c r="N300" s="7">
        <v>180547.37619929927</v>
      </c>
      <c r="O300" s="7">
        <v>94858</v>
      </c>
      <c r="P300" s="7">
        <v>61806.25</v>
      </c>
      <c r="Q300" s="7">
        <v>5866</v>
      </c>
      <c r="R300" s="7">
        <v>632</v>
      </c>
      <c r="S300" s="7">
        <v>0</v>
      </c>
      <c r="T300" s="7">
        <v>0</v>
      </c>
      <c r="U300" s="7">
        <v>0</v>
      </c>
      <c r="V300" s="7">
        <v>0</v>
      </c>
      <c r="W300" s="7">
        <v>291051</v>
      </c>
      <c r="X300" s="7">
        <v>0</v>
      </c>
      <c r="Y300" s="7">
        <v>17128</v>
      </c>
      <c r="Z300" s="7">
        <v>30038.110059390001</v>
      </c>
      <c r="AA300" s="7">
        <v>326669</v>
      </c>
      <c r="AB300" s="7">
        <v>4981566.7556830253</v>
      </c>
      <c r="AC300" s="7">
        <v>0</v>
      </c>
      <c r="AD300" s="7">
        <v>70847</v>
      </c>
      <c r="AE300" s="7">
        <v>59300</v>
      </c>
      <c r="AF300" s="7">
        <v>606</v>
      </c>
      <c r="AG300" s="7">
        <v>262617</v>
      </c>
      <c r="AH300" s="7">
        <v>0</v>
      </c>
      <c r="AI300" s="7">
        <v>258820</v>
      </c>
      <c r="AJ300" s="7">
        <v>652190</v>
      </c>
      <c r="AL300">
        <f t="shared" si="4"/>
        <v>1696379.7556830253</v>
      </c>
    </row>
    <row r="301" spans="1:38" x14ac:dyDescent="0.25">
      <c r="A301" s="7">
        <v>2683</v>
      </c>
      <c r="B301" s="7">
        <v>1</v>
      </c>
      <c r="C301" t="s">
        <v>639</v>
      </c>
      <c r="D301" s="7">
        <v>294</v>
      </c>
      <c r="E301" s="7">
        <v>325.39999999999998</v>
      </c>
      <c r="F301" s="7">
        <v>218</v>
      </c>
      <c r="G301" s="87">
        <v>237.60000000000002</v>
      </c>
      <c r="H301" s="7">
        <v>1729966</v>
      </c>
      <c r="I301" s="7">
        <v>0</v>
      </c>
      <c r="J301" s="7">
        <v>104162</v>
      </c>
      <c r="K301" s="7">
        <v>0</v>
      </c>
      <c r="L301" s="7">
        <v>97264</v>
      </c>
      <c r="M301" s="7">
        <v>890458</v>
      </c>
      <c r="N301" s="7">
        <v>176400.43138275825</v>
      </c>
      <c r="O301" s="7">
        <v>57437</v>
      </c>
      <c r="P301" s="7">
        <v>26270</v>
      </c>
      <c r="Q301" s="7">
        <v>3089</v>
      </c>
      <c r="R301" s="7">
        <v>0</v>
      </c>
      <c r="S301" s="7">
        <v>0</v>
      </c>
      <c r="T301" s="7">
        <v>0</v>
      </c>
      <c r="U301" s="7">
        <v>0</v>
      </c>
      <c r="V301" s="7">
        <v>0</v>
      </c>
      <c r="W301" s="7">
        <v>286557</v>
      </c>
      <c r="X301" s="7">
        <v>0</v>
      </c>
      <c r="Y301" s="7">
        <v>2447</v>
      </c>
      <c r="Z301" s="7">
        <v>18588.571270979999</v>
      </c>
      <c r="AA301" s="7">
        <v>172022</v>
      </c>
      <c r="AB301" s="7">
        <v>3558441.4355900143</v>
      </c>
      <c r="AC301" s="7">
        <v>0</v>
      </c>
      <c r="AD301" s="7">
        <v>45321</v>
      </c>
      <c r="AE301" s="7">
        <v>23136</v>
      </c>
      <c r="AF301" s="7">
        <v>0</v>
      </c>
      <c r="AG301" s="7">
        <v>230388.68</v>
      </c>
      <c r="AH301" s="7">
        <v>0</v>
      </c>
      <c r="AI301" s="7">
        <v>125107</v>
      </c>
      <c r="AJ301" s="7">
        <v>423952.68</v>
      </c>
      <c r="AL301">
        <f t="shared" si="4"/>
        <v>1828475.4355900143</v>
      </c>
    </row>
    <row r="302" spans="1:38" x14ac:dyDescent="0.25">
      <c r="A302" s="7">
        <v>2687</v>
      </c>
      <c r="B302" s="7">
        <v>1</v>
      </c>
      <c r="C302" t="s">
        <v>353</v>
      </c>
      <c r="D302" s="7">
        <v>1337</v>
      </c>
      <c r="E302" s="7">
        <v>1466.6</v>
      </c>
      <c r="F302" s="7">
        <v>1269</v>
      </c>
      <c r="G302" s="87">
        <v>1390.9999999999998</v>
      </c>
      <c r="H302" s="7">
        <v>10127871</v>
      </c>
      <c r="I302" s="7">
        <v>0</v>
      </c>
      <c r="J302" s="7">
        <v>580806</v>
      </c>
      <c r="K302" s="7">
        <v>14331</v>
      </c>
      <c r="L302" s="7">
        <v>0</v>
      </c>
      <c r="M302" s="7">
        <v>0</v>
      </c>
      <c r="N302" s="7">
        <v>200502</v>
      </c>
      <c r="O302" s="7">
        <v>291180</v>
      </c>
      <c r="P302" s="7">
        <v>232492.5</v>
      </c>
      <c r="Q302" s="7">
        <v>18083</v>
      </c>
      <c r="R302" s="7">
        <v>10599</v>
      </c>
      <c r="S302" s="7">
        <v>0</v>
      </c>
      <c r="T302" s="7">
        <v>0</v>
      </c>
      <c r="U302" s="7">
        <v>0</v>
      </c>
      <c r="V302" s="7">
        <v>0</v>
      </c>
      <c r="W302" s="7">
        <v>0</v>
      </c>
      <c r="X302" s="7">
        <v>0</v>
      </c>
      <c r="Y302" s="7">
        <v>0</v>
      </c>
      <c r="Z302" s="7">
        <v>88749.271558260007</v>
      </c>
      <c r="AA302" s="7">
        <v>1007084</v>
      </c>
      <c r="AB302" s="7">
        <v>12571697.771558261</v>
      </c>
      <c r="AC302" s="7">
        <v>0</v>
      </c>
      <c r="AD302" s="7">
        <v>136569</v>
      </c>
      <c r="AE302" s="7">
        <v>232492.5</v>
      </c>
      <c r="AF302" s="7">
        <v>10599</v>
      </c>
      <c r="AG302" s="7">
        <v>0</v>
      </c>
      <c r="AH302" s="7">
        <v>0</v>
      </c>
      <c r="AI302" s="7">
        <v>959261</v>
      </c>
      <c r="AJ302" s="7">
        <v>1338921.5</v>
      </c>
      <c r="AL302">
        <f t="shared" si="4"/>
        <v>2443826.7715582605</v>
      </c>
    </row>
    <row r="303" spans="1:38" x14ac:dyDescent="0.25">
      <c r="A303" s="7">
        <v>2689</v>
      </c>
      <c r="B303" s="7">
        <v>1</v>
      </c>
      <c r="C303" t="s">
        <v>354</v>
      </c>
      <c r="D303" s="7">
        <v>1193</v>
      </c>
      <c r="E303" s="7">
        <v>1303.2</v>
      </c>
      <c r="F303" s="7">
        <v>1053</v>
      </c>
      <c r="G303" s="87">
        <v>1145.5999999999999</v>
      </c>
      <c r="H303" s="7">
        <v>8341114</v>
      </c>
      <c r="I303" s="7">
        <v>28655</v>
      </c>
      <c r="J303" s="7">
        <v>964270</v>
      </c>
      <c r="K303" s="7">
        <v>49908</v>
      </c>
      <c r="L303" s="7">
        <v>0</v>
      </c>
      <c r="M303" s="7">
        <v>0</v>
      </c>
      <c r="N303" s="7">
        <v>349972.53857259045</v>
      </c>
      <c r="O303" s="7">
        <v>232105</v>
      </c>
      <c r="P303" s="7">
        <v>164871.25</v>
      </c>
      <c r="Q303" s="7">
        <v>14893</v>
      </c>
      <c r="R303" s="7">
        <v>28995</v>
      </c>
      <c r="S303" s="7">
        <v>0</v>
      </c>
      <c r="T303" s="7">
        <v>0</v>
      </c>
      <c r="U303" s="7">
        <v>0</v>
      </c>
      <c r="V303" s="7">
        <v>0</v>
      </c>
      <c r="W303" s="7">
        <v>543312</v>
      </c>
      <c r="X303" s="7">
        <v>0</v>
      </c>
      <c r="Y303" s="7">
        <v>67695</v>
      </c>
      <c r="Z303" s="7">
        <v>77554.03705236</v>
      </c>
      <c r="AA303" s="7">
        <v>829414</v>
      </c>
      <c r="AB303" s="7">
        <v>11678873.127110107</v>
      </c>
      <c r="AC303" s="7">
        <v>0</v>
      </c>
      <c r="AD303" s="7">
        <v>210069</v>
      </c>
      <c r="AE303" s="7">
        <v>133068</v>
      </c>
      <c r="AF303" s="7">
        <v>23402</v>
      </c>
      <c r="AG303" s="7">
        <v>398903</v>
      </c>
      <c r="AH303" s="7">
        <v>0</v>
      </c>
      <c r="AI303" s="7">
        <v>552795</v>
      </c>
      <c r="AJ303" s="7">
        <v>1318237</v>
      </c>
      <c r="AL303">
        <f t="shared" si="4"/>
        <v>3337759.1271101069</v>
      </c>
    </row>
    <row r="304" spans="1:38" x14ac:dyDescent="0.25">
      <c r="A304" s="7">
        <v>2711</v>
      </c>
      <c r="B304" s="7">
        <v>1</v>
      </c>
      <c r="C304" t="s">
        <v>355</v>
      </c>
      <c r="D304" s="7">
        <v>848</v>
      </c>
      <c r="E304" s="7">
        <v>957.24</v>
      </c>
      <c r="F304" s="7">
        <v>861.84</v>
      </c>
      <c r="G304" s="87">
        <v>949.24</v>
      </c>
      <c r="H304" s="7">
        <v>6911416</v>
      </c>
      <c r="I304" s="7">
        <v>30702</v>
      </c>
      <c r="J304" s="7">
        <v>792187</v>
      </c>
      <c r="K304" s="7">
        <v>0</v>
      </c>
      <c r="L304" s="7">
        <v>5788</v>
      </c>
      <c r="M304" s="7">
        <v>1514</v>
      </c>
      <c r="N304" s="7">
        <v>307336</v>
      </c>
      <c r="O304" s="7">
        <v>216885</v>
      </c>
      <c r="P304" s="7">
        <v>158939.5</v>
      </c>
      <c r="Q304" s="7">
        <v>12340</v>
      </c>
      <c r="R304" s="7">
        <v>1225</v>
      </c>
      <c r="S304" s="7">
        <v>0</v>
      </c>
      <c r="T304" s="7">
        <v>0</v>
      </c>
      <c r="U304" s="7">
        <v>0</v>
      </c>
      <c r="V304" s="7">
        <v>0</v>
      </c>
      <c r="W304" s="7">
        <v>0</v>
      </c>
      <c r="X304" s="7">
        <v>0</v>
      </c>
      <c r="Y304" s="7">
        <v>18351</v>
      </c>
      <c r="Z304" s="7">
        <v>67869.038706959996</v>
      </c>
      <c r="AA304" s="7">
        <v>687250</v>
      </c>
      <c r="AB304" s="7">
        <v>9211802.5387069602</v>
      </c>
      <c r="AC304" s="7">
        <v>0</v>
      </c>
      <c r="AD304" s="7">
        <v>94632</v>
      </c>
      <c r="AE304" s="7">
        <v>158939.5</v>
      </c>
      <c r="AF304" s="7">
        <v>1225</v>
      </c>
      <c r="AG304" s="7">
        <v>0</v>
      </c>
      <c r="AH304" s="7">
        <v>0</v>
      </c>
      <c r="AI304" s="7">
        <v>594682</v>
      </c>
      <c r="AJ304" s="7">
        <v>849478.5</v>
      </c>
      <c r="AL304">
        <f t="shared" si="4"/>
        <v>2300386.5387069602</v>
      </c>
    </row>
    <row r="305" spans="1:38" x14ac:dyDescent="0.25">
      <c r="A305" s="7">
        <v>2752</v>
      </c>
      <c r="B305" s="7">
        <v>1</v>
      </c>
      <c r="C305" t="s">
        <v>356</v>
      </c>
      <c r="D305" s="7">
        <v>1819</v>
      </c>
      <c r="E305" s="7">
        <v>1985.4</v>
      </c>
      <c r="F305" s="7">
        <v>1786</v>
      </c>
      <c r="G305" s="87">
        <v>1947.6000000000001</v>
      </c>
      <c r="H305" s="7">
        <v>14180476</v>
      </c>
      <c r="I305" s="7">
        <v>98246</v>
      </c>
      <c r="J305" s="7">
        <v>2288659</v>
      </c>
      <c r="K305" s="7">
        <v>102339</v>
      </c>
      <c r="L305" s="7">
        <v>0</v>
      </c>
      <c r="M305" s="7">
        <v>0</v>
      </c>
      <c r="N305" s="7">
        <v>298364</v>
      </c>
      <c r="O305" s="7">
        <v>457242</v>
      </c>
      <c r="P305" s="7">
        <v>295731.25</v>
      </c>
      <c r="Q305" s="7">
        <v>25319</v>
      </c>
      <c r="R305" s="7">
        <v>59577</v>
      </c>
      <c r="S305" s="7">
        <v>0</v>
      </c>
      <c r="T305" s="7">
        <v>0</v>
      </c>
      <c r="U305" s="7">
        <v>0</v>
      </c>
      <c r="V305" s="7">
        <v>0</v>
      </c>
      <c r="W305" s="7">
        <v>586325</v>
      </c>
      <c r="X305" s="7">
        <v>0</v>
      </c>
      <c r="Y305" s="7">
        <v>42411</v>
      </c>
      <c r="Z305" s="7">
        <v>126467.17608027</v>
      </c>
      <c r="AA305" s="7">
        <v>1410062</v>
      </c>
      <c r="AB305" s="7">
        <v>19971218.426080272</v>
      </c>
      <c r="AC305" s="7">
        <v>0</v>
      </c>
      <c r="AD305" s="7">
        <v>228452</v>
      </c>
      <c r="AE305" s="7">
        <v>295731.25</v>
      </c>
      <c r="AF305" s="7">
        <v>59577</v>
      </c>
      <c r="AG305" s="7">
        <v>586325</v>
      </c>
      <c r="AH305" s="7">
        <v>0</v>
      </c>
      <c r="AI305" s="7">
        <v>1216240</v>
      </c>
      <c r="AJ305" s="7">
        <v>2386325.25</v>
      </c>
      <c r="AL305">
        <f t="shared" si="4"/>
        <v>5790742.4260802716</v>
      </c>
    </row>
    <row r="306" spans="1:38" x14ac:dyDescent="0.25">
      <c r="A306" s="7">
        <v>2753</v>
      </c>
      <c r="B306" s="7">
        <v>1</v>
      </c>
      <c r="C306" t="s">
        <v>357</v>
      </c>
      <c r="D306" s="7">
        <v>1169</v>
      </c>
      <c r="E306" s="7">
        <v>1283.3999999999999</v>
      </c>
      <c r="F306" s="7">
        <v>961</v>
      </c>
      <c r="G306" s="87">
        <v>1054.9999999999998</v>
      </c>
      <c r="H306" s="7">
        <v>7681455</v>
      </c>
      <c r="I306" s="7">
        <v>270178</v>
      </c>
      <c r="J306" s="7">
        <v>1669369</v>
      </c>
      <c r="K306" s="7">
        <v>214650</v>
      </c>
      <c r="L306" s="7">
        <v>0</v>
      </c>
      <c r="M306" s="7">
        <v>0</v>
      </c>
      <c r="N306" s="7">
        <v>216922</v>
      </c>
      <c r="O306" s="7">
        <v>237185</v>
      </c>
      <c r="P306" s="7">
        <v>153878.75</v>
      </c>
      <c r="Q306" s="7">
        <v>13715</v>
      </c>
      <c r="R306" s="7">
        <v>0</v>
      </c>
      <c r="S306" s="7">
        <v>0</v>
      </c>
      <c r="T306" s="7">
        <v>0</v>
      </c>
      <c r="U306" s="7">
        <v>0</v>
      </c>
      <c r="V306" s="7">
        <v>0</v>
      </c>
      <c r="W306" s="7">
        <v>483696</v>
      </c>
      <c r="X306" s="7">
        <v>0</v>
      </c>
      <c r="Y306" s="7">
        <v>30585</v>
      </c>
      <c r="Z306" s="7">
        <v>74278.286102940008</v>
      </c>
      <c r="AA306" s="7">
        <v>763820</v>
      </c>
      <c r="AB306" s="7">
        <v>11809732.036102939</v>
      </c>
      <c r="AC306" s="7">
        <v>0</v>
      </c>
      <c r="AD306" s="7">
        <v>109728</v>
      </c>
      <c r="AE306" s="7">
        <v>153878.75</v>
      </c>
      <c r="AF306" s="7">
        <v>0</v>
      </c>
      <c r="AG306" s="7">
        <v>447581</v>
      </c>
      <c r="AH306" s="7">
        <v>0</v>
      </c>
      <c r="AI306" s="7">
        <v>636021</v>
      </c>
      <c r="AJ306" s="7">
        <v>1347208.75</v>
      </c>
      <c r="AL306">
        <f t="shared" si="4"/>
        <v>4128277.0361029394</v>
      </c>
    </row>
    <row r="307" spans="1:38" x14ac:dyDescent="0.25">
      <c r="A307" s="7">
        <v>2754</v>
      </c>
      <c r="B307" s="7">
        <v>1</v>
      </c>
      <c r="C307" t="s">
        <v>358</v>
      </c>
      <c r="D307" s="7">
        <v>362</v>
      </c>
      <c r="E307" s="7">
        <v>399.6</v>
      </c>
      <c r="F307" s="7">
        <v>395</v>
      </c>
      <c r="G307" s="87">
        <v>435.79999999999995</v>
      </c>
      <c r="H307" s="7">
        <v>3173060</v>
      </c>
      <c r="I307" s="7">
        <v>0</v>
      </c>
      <c r="J307" s="7">
        <v>428183</v>
      </c>
      <c r="K307" s="7">
        <v>14086</v>
      </c>
      <c r="L307" s="7">
        <v>129453</v>
      </c>
      <c r="M307" s="7">
        <v>4535</v>
      </c>
      <c r="N307" s="7">
        <v>152354</v>
      </c>
      <c r="O307" s="7">
        <v>100984</v>
      </c>
      <c r="P307" s="7">
        <v>53500</v>
      </c>
      <c r="Q307" s="7">
        <v>5665</v>
      </c>
      <c r="R307" s="7">
        <v>0</v>
      </c>
      <c r="S307" s="7">
        <v>0</v>
      </c>
      <c r="T307" s="7">
        <v>0</v>
      </c>
      <c r="U307" s="7">
        <v>0</v>
      </c>
      <c r="V307" s="7">
        <v>0</v>
      </c>
      <c r="W307" s="7">
        <v>412986</v>
      </c>
      <c r="X307" s="7">
        <v>0</v>
      </c>
      <c r="Y307" s="7">
        <v>0</v>
      </c>
      <c r="Z307" s="7">
        <v>27548.656259340001</v>
      </c>
      <c r="AA307" s="7">
        <v>315519</v>
      </c>
      <c r="AB307" s="7">
        <v>4817873.6562593402</v>
      </c>
      <c r="AC307" s="7">
        <v>0</v>
      </c>
      <c r="AD307" s="7">
        <v>97129</v>
      </c>
      <c r="AE307" s="7">
        <v>46592</v>
      </c>
      <c r="AF307" s="7">
        <v>0</v>
      </c>
      <c r="AG307" s="7">
        <v>316517.96000000002</v>
      </c>
      <c r="AH307" s="7">
        <v>0</v>
      </c>
      <c r="AI307" s="7">
        <v>226909</v>
      </c>
      <c r="AJ307" s="7">
        <v>687147.96</v>
      </c>
      <c r="AL307">
        <f t="shared" si="4"/>
        <v>1644813.6562593402</v>
      </c>
    </row>
    <row r="308" spans="1:38" x14ac:dyDescent="0.25">
      <c r="A308" s="7">
        <v>2769</v>
      </c>
      <c r="B308" s="7">
        <v>1</v>
      </c>
      <c r="C308" t="s">
        <v>359</v>
      </c>
      <c r="D308" s="7">
        <v>1060</v>
      </c>
      <c r="E308" s="7">
        <v>1167.5999999999999</v>
      </c>
      <c r="F308" s="7">
        <v>1078</v>
      </c>
      <c r="G308" s="87">
        <v>1188.8</v>
      </c>
      <c r="H308" s="7">
        <v>8655653</v>
      </c>
      <c r="I308" s="7">
        <v>0</v>
      </c>
      <c r="J308" s="7">
        <v>456739</v>
      </c>
      <c r="K308" s="7">
        <v>90901</v>
      </c>
      <c r="L308" s="7">
        <v>0</v>
      </c>
      <c r="M308" s="7">
        <v>0</v>
      </c>
      <c r="N308" s="7">
        <v>294474</v>
      </c>
      <c r="O308" s="7">
        <v>265310</v>
      </c>
      <c r="P308" s="7">
        <v>183356.25</v>
      </c>
      <c r="Q308" s="7">
        <v>15454</v>
      </c>
      <c r="R308" s="7">
        <v>583</v>
      </c>
      <c r="S308" s="7">
        <v>0</v>
      </c>
      <c r="T308" s="7">
        <v>0</v>
      </c>
      <c r="U308" s="7">
        <v>0</v>
      </c>
      <c r="V308" s="7">
        <v>0</v>
      </c>
      <c r="W308" s="7">
        <v>333435</v>
      </c>
      <c r="X308" s="7">
        <v>0</v>
      </c>
      <c r="Y308" s="7">
        <v>0</v>
      </c>
      <c r="Z308" s="7">
        <v>77169.170417910005</v>
      </c>
      <c r="AA308" s="7">
        <v>860691</v>
      </c>
      <c r="AB308" s="7">
        <v>11233765.42041791</v>
      </c>
      <c r="AC308" s="7">
        <v>0</v>
      </c>
      <c r="AD308" s="7">
        <v>128701</v>
      </c>
      <c r="AE308" s="7">
        <v>157075</v>
      </c>
      <c r="AF308" s="7">
        <v>499</v>
      </c>
      <c r="AG308" s="7">
        <v>217593</v>
      </c>
      <c r="AH308" s="7">
        <v>0</v>
      </c>
      <c r="AI308" s="7">
        <v>608865</v>
      </c>
      <c r="AJ308" s="7">
        <v>1112733</v>
      </c>
      <c r="AL308">
        <f t="shared" si="4"/>
        <v>2578112.4204179104</v>
      </c>
    </row>
    <row r="309" spans="1:38" x14ac:dyDescent="0.25">
      <c r="A309" s="7">
        <v>2805</v>
      </c>
      <c r="B309" s="7">
        <v>1</v>
      </c>
      <c r="C309" t="s">
        <v>360</v>
      </c>
      <c r="D309" s="7">
        <v>1240</v>
      </c>
      <c r="E309" s="7">
        <v>1353.3999999999999</v>
      </c>
      <c r="F309" s="7">
        <v>1303</v>
      </c>
      <c r="G309" s="87">
        <v>1427.1999999999998</v>
      </c>
      <c r="H309" s="7">
        <v>10391443</v>
      </c>
      <c r="I309" s="7">
        <v>6140</v>
      </c>
      <c r="J309" s="7">
        <v>517334</v>
      </c>
      <c r="K309" s="7">
        <v>14122</v>
      </c>
      <c r="L309" s="7">
        <v>0</v>
      </c>
      <c r="M309" s="7">
        <v>0</v>
      </c>
      <c r="N309" s="7">
        <v>232469</v>
      </c>
      <c r="O309" s="7">
        <v>337820</v>
      </c>
      <c r="P309" s="7">
        <v>156265</v>
      </c>
      <c r="Q309" s="7">
        <v>18554</v>
      </c>
      <c r="R309" s="7">
        <v>8563</v>
      </c>
      <c r="S309" s="7">
        <v>0</v>
      </c>
      <c r="T309" s="7">
        <v>0</v>
      </c>
      <c r="U309" s="7">
        <v>0</v>
      </c>
      <c r="V309" s="7">
        <v>0</v>
      </c>
      <c r="W309" s="7">
        <v>1745209</v>
      </c>
      <c r="X309" s="7">
        <v>0</v>
      </c>
      <c r="Y309" s="7">
        <v>0</v>
      </c>
      <c r="Z309" s="7">
        <v>90238.072108740002</v>
      </c>
      <c r="AA309" s="7">
        <v>1033293</v>
      </c>
      <c r="AB309" s="7">
        <v>14551450.07210874</v>
      </c>
      <c r="AC309" s="7">
        <v>0</v>
      </c>
      <c r="AD309" s="7">
        <v>144699</v>
      </c>
      <c r="AE309" s="7">
        <v>156265</v>
      </c>
      <c r="AF309" s="7">
        <v>8563</v>
      </c>
      <c r="AG309" s="7">
        <v>1684913.45</v>
      </c>
      <c r="AH309" s="7">
        <v>0</v>
      </c>
      <c r="AI309" s="7">
        <v>921219</v>
      </c>
      <c r="AJ309" s="7">
        <v>2915659.45</v>
      </c>
      <c r="AL309">
        <f t="shared" si="4"/>
        <v>4160007.07210874</v>
      </c>
    </row>
    <row r="310" spans="1:38" x14ac:dyDescent="0.25">
      <c r="A310" s="7">
        <v>2835</v>
      </c>
      <c r="B310" s="7">
        <v>1</v>
      </c>
      <c r="C310" t="s">
        <v>361</v>
      </c>
      <c r="D310" s="7">
        <v>747</v>
      </c>
      <c r="E310" s="7">
        <v>818.4</v>
      </c>
      <c r="F310" s="7">
        <v>639</v>
      </c>
      <c r="G310" s="87">
        <v>702.8</v>
      </c>
      <c r="H310" s="7">
        <v>5117087</v>
      </c>
      <c r="I310" s="7">
        <v>0</v>
      </c>
      <c r="J310" s="7">
        <v>291813</v>
      </c>
      <c r="K310" s="7">
        <v>14084</v>
      </c>
      <c r="L310" s="7">
        <v>102431</v>
      </c>
      <c r="M310" s="7">
        <v>0</v>
      </c>
      <c r="N310" s="7">
        <v>168421</v>
      </c>
      <c r="O310" s="7">
        <v>160256</v>
      </c>
      <c r="P310" s="7">
        <v>74230</v>
      </c>
      <c r="Q310" s="7">
        <v>9136</v>
      </c>
      <c r="R310" s="7">
        <v>0</v>
      </c>
      <c r="S310" s="7">
        <v>0</v>
      </c>
      <c r="T310" s="7">
        <v>0</v>
      </c>
      <c r="U310" s="7">
        <v>0</v>
      </c>
      <c r="V310" s="7">
        <v>-8737</v>
      </c>
      <c r="W310" s="7">
        <v>921244</v>
      </c>
      <c r="X310" s="7">
        <v>0</v>
      </c>
      <c r="Y310" s="7">
        <v>97464</v>
      </c>
      <c r="Z310" s="7">
        <v>54841.059544349999</v>
      </c>
      <c r="AA310" s="7">
        <v>508827</v>
      </c>
      <c r="AB310" s="7">
        <v>7511097.05954435</v>
      </c>
      <c r="AC310" s="7">
        <v>0</v>
      </c>
      <c r="AD310" s="7">
        <v>121724</v>
      </c>
      <c r="AE310" s="7">
        <v>74230</v>
      </c>
      <c r="AF310" s="7">
        <v>0</v>
      </c>
      <c r="AG310" s="7">
        <v>757521.95</v>
      </c>
      <c r="AH310" s="7">
        <v>0</v>
      </c>
      <c r="AI310" s="7">
        <v>438269</v>
      </c>
      <c r="AJ310" s="7">
        <v>1391744.95</v>
      </c>
      <c r="AL310">
        <f t="shared" si="4"/>
        <v>2394010.05954435</v>
      </c>
    </row>
    <row r="311" spans="1:38" x14ac:dyDescent="0.25">
      <c r="A311" s="7">
        <v>2853</v>
      </c>
      <c r="B311" s="7">
        <v>1</v>
      </c>
      <c r="C311" t="s">
        <v>640</v>
      </c>
      <c r="D311" s="7">
        <v>971</v>
      </c>
      <c r="E311" s="7">
        <v>1067.2</v>
      </c>
      <c r="F311" s="7">
        <v>807</v>
      </c>
      <c r="G311" s="87">
        <v>884.6</v>
      </c>
      <c r="H311" s="7">
        <v>6440773</v>
      </c>
      <c r="I311" s="7">
        <v>0</v>
      </c>
      <c r="J311" s="7">
        <v>1176761</v>
      </c>
      <c r="K311" s="7">
        <v>47030</v>
      </c>
      <c r="L311" s="7">
        <v>37796</v>
      </c>
      <c r="M311" s="7">
        <v>45685</v>
      </c>
      <c r="N311" s="7">
        <v>374598</v>
      </c>
      <c r="O311" s="7">
        <v>199850</v>
      </c>
      <c r="P311" s="7">
        <v>124108.75</v>
      </c>
      <c r="Q311" s="7">
        <v>11500</v>
      </c>
      <c r="R311" s="7">
        <v>9014</v>
      </c>
      <c r="S311" s="7">
        <v>0</v>
      </c>
      <c r="T311" s="7">
        <v>0</v>
      </c>
      <c r="U311" s="7">
        <v>0</v>
      </c>
      <c r="V311" s="7">
        <v>0</v>
      </c>
      <c r="W311" s="7">
        <v>500684</v>
      </c>
      <c r="X311" s="7">
        <v>0</v>
      </c>
      <c r="Y311" s="7">
        <v>0</v>
      </c>
      <c r="Z311" s="7">
        <v>66498.134011590009</v>
      </c>
      <c r="AA311" s="7">
        <v>640450</v>
      </c>
      <c r="AB311" s="7">
        <v>9674747.8840115909</v>
      </c>
      <c r="AC311" s="7">
        <v>0</v>
      </c>
      <c r="AD311" s="7">
        <v>199850</v>
      </c>
      <c r="AE311" s="7">
        <v>84890</v>
      </c>
      <c r="AF311" s="7">
        <v>6166</v>
      </c>
      <c r="AG311" s="7">
        <v>344119</v>
      </c>
      <c r="AH311" s="7">
        <v>0</v>
      </c>
      <c r="AI311" s="7">
        <v>361747</v>
      </c>
      <c r="AJ311" s="7">
        <v>996772</v>
      </c>
      <c r="AL311">
        <f t="shared" si="4"/>
        <v>3233974.8840115909</v>
      </c>
    </row>
    <row r="312" spans="1:38" x14ac:dyDescent="0.25">
      <c r="A312" s="7">
        <v>2856</v>
      </c>
      <c r="B312" s="7">
        <v>1</v>
      </c>
      <c r="C312" t="s">
        <v>363</v>
      </c>
      <c r="D312" s="7">
        <v>289</v>
      </c>
      <c r="E312" s="7">
        <v>315.79999999999995</v>
      </c>
      <c r="F312" s="7">
        <v>290</v>
      </c>
      <c r="G312" s="87">
        <v>316.79999999999995</v>
      </c>
      <c r="H312" s="7">
        <v>2306621</v>
      </c>
      <c r="I312" s="7">
        <v>0</v>
      </c>
      <c r="J312" s="7">
        <v>117203</v>
      </c>
      <c r="K312" s="7">
        <v>14088</v>
      </c>
      <c r="L312" s="7">
        <v>115467</v>
      </c>
      <c r="M312" s="7">
        <v>516382</v>
      </c>
      <c r="N312" s="7">
        <v>173849</v>
      </c>
      <c r="O312" s="7">
        <v>76620</v>
      </c>
      <c r="P312" s="7">
        <v>26578.75</v>
      </c>
      <c r="Q312" s="7">
        <v>4118</v>
      </c>
      <c r="R312" s="7">
        <v>0</v>
      </c>
      <c r="S312" s="7">
        <v>0</v>
      </c>
      <c r="T312" s="7">
        <v>0</v>
      </c>
      <c r="U312" s="7">
        <v>0</v>
      </c>
      <c r="V312" s="7">
        <v>0</v>
      </c>
      <c r="W312" s="7">
        <v>561053</v>
      </c>
      <c r="X312" s="7">
        <v>0</v>
      </c>
      <c r="Y312" s="7">
        <v>0</v>
      </c>
      <c r="Z312" s="7">
        <v>25365.14707503</v>
      </c>
      <c r="AA312" s="7">
        <v>229363</v>
      </c>
      <c r="AB312" s="7">
        <v>4166707.89707503</v>
      </c>
      <c r="AC312" s="7">
        <v>0</v>
      </c>
      <c r="AD312" s="7">
        <v>76620</v>
      </c>
      <c r="AE312" s="7">
        <v>26578.75</v>
      </c>
      <c r="AF312" s="7">
        <v>0</v>
      </c>
      <c r="AG312" s="7">
        <v>412922.53</v>
      </c>
      <c r="AH312" s="7">
        <v>0</v>
      </c>
      <c r="AI312" s="7">
        <v>229363</v>
      </c>
      <c r="AJ312" s="7">
        <v>745484.28</v>
      </c>
      <c r="AL312">
        <f t="shared" si="4"/>
        <v>1860086.89707503</v>
      </c>
    </row>
    <row r="313" spans="1:38" x14ac:dyDescent="0.25">
      <c r="A313" s="7">
        <v>2859</v>
      </c>
      <c r="B313" s="7">
        <v>1</v>
      </c>
      <c r="C313" t="s">
        <v>364</v>
      </c>
      <c r="D313" s="7">
        <v>1748</v>
      </c>
      <c r="E313" s="7">
        <v>1919.5999999999997</v>
      </c>
      <c r="F313" s="7">
        <v>1343</v>
      </c>
      <c r="G313" s="87">
        <v>1481</v>
      </c>
      <c r="H313" s="7">
        <v>10783161</v>
      </c>
      <c r="I313" s="7">
        <v>0</v>
      </c>
      <c r="J313" s="7">
        <v>1008603</v>
      </c>
      <c r="K313" s="7">
        <v>76586</v>
      </c>
      <c r="L313" s="7">
        <v>0</v>
      </c>
      <c r="M313" s="7">
        <v>0</v>
      </c>
      <c r="N313" s="7">
        <v>286386.61825772416</v>
      </c>
      <c r="O313" s="7">
        <v>335735</v>
      </c>
      <c r="P313" s="7">
        <v>207415</v>
      </c>
      <c r="Q313" s="7">
        <v>19253</v>
      </c>
      <c r="R313" s="7">
        <v>50176</v>
      </c>
      <c r="S313" s="7">
        <v>0</v>
      </c>
      <c r="T313" s="7">
        <v>0</v>
      </c>
      <c r="U313" s="7">
        <v>0</v>
      </c>
      <c r="V313" s="7">
        <v>0</v>
      </c>
      <c r="W313" s="7">
        <v>810966</v>
      </c>
      <c r="X313" s="7">
        <v>0</v>
      </c>
      <c r="Y313" s="7">
        <v>61578</v>
      </c>
      <c r="Z313" s="7">
        <v>105640.53225402</v>
      </c>
      <c r="AA313" s="7">
        <v>1072244</v>
      </c>
      <c r="AB313" s="7">
        <v>14811276.813748036</v>
      </c>
      <c r="AC313" s="7">
        <v>0</v>
      </c>
      <c r="AD313" s="7">
        <v>210423</v>
      </c>
      <c r="AE313" s="7">
        <v>207415</v>
      </c>
      <c r="AF313" s="7">
        <v>50176</v>
      </c>
      <c r="AG313" s="7">
        <v>773825.48</v>
      </c>
      <c r="AH313" s="7">
        <v>0</v>
      </c>
      <c r="AI313" s="7">
        <v>962753</v>
      </c>
      <c r="AJ313" s="7">
        <v>2204592.48</v>
      </c>
      <c r="AL313">
        <f t="shared" si="4"/>
        <v>4028115.8137480356</v>
      </c>
    </row>
    <row r="314" spans="1:38" x14ac:dyDescent="0.25">
      <c r="A314" s="7">
        <v>2860</v>
      </c>
      <c r="B314" s="7">
        <v>1</v>
      </c>
      <c r="C314" t="s">
        <v>365</v>
      </c>
      <c r="D314" s="7">
        <v>1152</v>
      </c>
      <c r="E314" s="7">
        <v>1255.8</v>
      </c>
      <c r="F314" s="7">
        <v>1062</v>
      </c>
      <c r="G314" s="87">
        <v>1156</v>
      </c>
      <c r="H314" s="7">
        <v>8416836</v>
      </c>
      <c r="I314" s="7">
        <v>0</v>
      </c>
      <c r="J314" s="7">
        <v>1114073</v>
      </c>
      <c r="K314" s="7">
        <v>26365</v>
      </c>
      <c r="L314" s="7">
        <v>0</v>
      </c>
      <c r="M314" s="7">
        <v>0</v>
      </c>
      <c r="N314" s="7">
        <v>318440</v>
      </c>
      <c r="O314" s="7">
        <v>268435</v>
      </c>
      <c r="P314" s="7">
        <v>151197.5</v>
      </c>
      <c r="Q314" s="7">
        <v>15028</v>
      </c>
      <c r="R314" s="7">
        <v>0</v>
      </c>
      <c r="S314" s="7">
        <v>0</v>
      </c>
      <c r="T314" s="7">
        <v>0</v>
      </c>
      <c r="U314" s="7">
        <v>0</v>
      </c>
      <c r="V314" s="7">
        <v>0</v>
      </c>
      <c r="W314" s="7">
        <v>898859</v>
      </c>
      <c r="X314" s="7">
        <v>0</v>
      </c>
      <c r="Y314" s="7">
        <v>44450</v>
      </c>
      <c r="Z314" s="7">
        <v>72802.152049290002</v>
      </c>
      <c r="AA314" s="7">
        <v>836944</v>
      </c>
      <c r="AB314" s="7">
        <v>12163429.65204929</v>
      </c>
      <c r="AC314" s="7">
        <v>0</v>
      </c>
      <c r="AD314" s="7">
        <v>237043</v>
      </c>
      <c r="AE314" s="7">
        <v>140129</v>
      </c>
      <c r="AF314" s="7">
        <v>0</v>
      </c>
      <c r="AG314" s="7">
        <v>810387</v>
      </c>
      <c r="AH314" s="7">
        <v>0</v>
      </c>
      <c r="AI314" s="7">
        <v>640536</v>
      </c>
      <c r="AJ314" s="7">
        <v>1828095</v>
      </c>
      <c r="AL314">
        <f t="shared" si="4"/>
        <v>3746593.65204929</v>
      </c>
    </row>
    <row r="315" spans="1:38" x14ac:dyDescent="0.25">
      <c r="A315" s="7">
        <v>2884</v>
      </c>
      <c r="B315" s="7">
        <v>1</v>
      </c>
      <c r="C315" t="s">
        <v>366</v>
      </c>
      <c r="D315" s="7">
        <v>530</v>
      </c>
      <c r="E315" s="7">
        <v>588.29999999999995</v>
      </c>
      <c r="F315" s="7">
        <v>405.9</v>
      </c>
      <c r="G315" s="87">
        <v>439.09999999999997</v>
      </c>
      <c r="H315" s="7">
        <v>3197087</v>
      </c>
      <c r="I315" s="7">
        <v>0</v>
      </c>
      <c r="J315" s="7">
        <v>315677</v>
      </c>
      <c r="K315" s="7">
        <v>14289</v>
      </c>
      <c r="L315" s="7">
        <v>129612</v>
      </c>
      <c r="M315" s="7">
        <v>205708</v>
      </c>
      <c r="N315" s="7">
        <v>185006.43237230246</v>
      </c>
      <c r="O315" s="7">
        <v>104017</v>
      </c>
      <c r="P315" s="7">
        <v>59038.75</v>
      </c>
      <c r="Q315" s="7">
        <v>5708</v>
      </c>
      <c r="R315" s="7">
        <v>0</v>
      </c>
      <c r="S315" s="7">
        <v>0</v>
      </c>
      <c r="T315" s="7">
        <v>0</v>
      </c>
      <c r="U315" s="7">
        <v>0</v>
      </c>
      <c r="V315" s="7">
        <v>0</v>
      </c>
      <c r="W315" s="7">
        <v>307370</v>
      </c>
      <c r="X315" s="7">
        <v>0</v>
      </c>
      <c r="Y315" s="7">
        <v>0</v>
      </c>
      <c r="Z315" s="7">
        <v>36005.004412230002</v>
      </c>
      <c r="AA315" s="7">
        <v>317908</v>
      </c>
      <c r="AB315" s="7">
        <v>4869832.8592458274</v>
      </c>
      <c r="AC315" s="7">
        <v>0</v>
      </c>
      <c r="AD315" s="7">
        <v>104017</v>
      </c>
      <c r="AE315" s="7">
        <v>43213</v>
      </c>
      <c r="AF315" s="7">
        <v>0</v>
      </c>
      <c r="AG315" s="7">
        <v>238363</v>
      </c>
      <c r="AH315" s="7">
        <v>0</v>
      </c>
      <c r="AI315" s="7">
        <v>192150</v>
      </c>
      <c r="AJ315" s="7">
        <v>577743</v>
      </c>
      <c r="AL315">
        <f t="shared" si="4"/>
        <v>1672745.8592458274</v>
      </c>
    </row>
    <row r="316" spans="1:38" x14ac:dyDescent="0.25">
      <c r="A316" s="7">
        <v>2886</v>
      </c>
      <c r="B316" s="7">
        <v>1</v>
      </c>
      <c r="C316" t="s">
        <v>367</v>
      </c>
      <c r="D316" s="7">
        <v>355</v>
      </c>
      <c r="E316" s="7">
        <v>390.59999999999997</v>
      </c>
      <c r="F316" s="7">
        <v>282</v>
      </c>
      <c r="G316" s="87">
        <v>310.8</v>
      </c>
      <c r="H316" s="7">
        <v>2262935</v>
      </c>
      <c r="I316" s="7">
        <v>0</v>
      </c>
      <c r="J316" s="7">
        <v>136240</v>
      </c>
      <c r="K316" s="7">
        <v>14088</v>
      </c>
      <c r="L316" s="7">
        <v>114337</v>
      </c>
      <c r="M316" s="7">
        <v>0</v>
      </c>
      <c r="N316" s="7">
        <v>96186</v>
      </c>
      <c r="O316" s="7">
        <v>75369</v>
      </c>
      <c r="P316" s="7">
        <v>20978.75</v>
      </c>
      <c r="Q316" s="7">
        <v>4040</v>
      </c>
      <c r="R316" s="7">
        <v>0</v>
      </c>
      <c r="S316" s="7">
        <v>0</v>
      </c>
      <c r="T316" s="7">
        <v>0</v>
      </c>
      <c r="U316" s="7">
        <v>0</v>
      </c>
      <c r="V316" s="7">
        <v>0</v>
      </c>
      <c r="W316" s="7">
        <v>658371</v>
      </c>
      <c r="X316" s="7">
        <v>0</v>
      </c>
      <c r="Y316" s="7">
        <v>0</v>
      </c>
      <c r="Z316" s="7">
        <v>19100.10287373</v>
      </c>
      <c r="AA316" s="7">
        <v>225019</v>
      </c>
      <c r="AB316" s="7">
        <v>3626663.85287373</v>
      </c>
      <c r="AC316" s="7">
        <v>0</v>
      </c>
      <c r="AD316" s="7">
        <v>75369</v>
      </c>
      <c r="AE316" s="7">
        <v>20978.75</v>
      </c>
      <c r="AF316" s="7">
        <v>0</v>
      </c>
      <c r="AG316" s="7">
        <v>501209.69</v>
      </c>
      <c r="AH316" s="7">
        <v>0</v>
      </c>
      <c r="AI316" s="7">
        <v>193950</v>
      </c>
      <c r="AJ316" s="7">
        <v>791507.44</v>
      </c>
      <c r="AL316">
        <f t="shared" si="4"/>
        <v>1363728.85287373</v>
      </c>
    </row>
    <row r="317" spans="1:38" x14ac:dyDescent="0.25">
      <c r="A317" s="7">
        <v>2888</v>
      </c>
      <c r="B317" s="7">
        <v>1</v>
      </c>
      <c r="C317" t="s">
        <v>368</v>
      </c>
      <c r="D317" s="7">
        <v>332</v>
      </c>
      <c r="E317" s="7">
        <v>371.6</v>
      </c>
      <c r="F317" s="7">
        <v>319.2</v>
      </c>
      <c r="G317" s="87">
        <v>346</v>
      </c>
      <c r="H317" s="7">
        <v>2519226</v>
      </c>
      <c r="I317" s="7">
        <v>0</v>
      </c>
      <c r="J317" s="7">
        <v>318305</v>
      </c>
      <c r="K317" s="7">
        <v>15667</v>
      </c>
      <c r="L317" s="7">
        <v>120385</v>
      </c>
      <c r="M317" s="7">
        <v>401462</v>
      </c>
      <c r="N317" s="7">
        <v>237001.48108367424</v>
      </c>
      <c r="O317" s="7">
        <v>81680</v>
      </c>
      <c r="P317" s="7">
        <v>43693.75</v>
      </c>
      <c r="Q317" s="7">
        <v>4498</v>
      </c>
      <c r="R317" s="7">
        <v>0</v>
      </c>
      <c r="S317" s="7">
        <v>0</v>
      </c>
      <c r="T317" s="7">
        <v>0</v>
      </c>
      <c r="U317" s="7">
        <v>0</v>
      </c>
      <c r="V317" s="7">
        <v>0</v>
      </c>
      <c r="W317" s="7">
        <v>302096</v>
      </c>
      <c r="X317" s="7">
        <v>0</v>
      </c>
      <c r="Y317" s="7">
        <v>0</v>
      </c>
      <c r="Z317" s="7">
        <v>23411.58352548</v>
      </c>
      <c r="AA317" s="7">
        <v>250504</v>
      </c>
      <c r="AB317" s="7">
        <v>4292584.6236889903</v>
      </c>
      <c r="AC317" s="7">
        <v>0</v>
      </c>
      <c r="AD317" s="7">
        <v>81680</v>
      </c>
      <c r="AE317" s="7">
        <v>35576</v>
      </c>
      <c r="AF317" s="7">
        <v>0</v>
      </c>
      <c r="AG317" s="7">
        <v>259497</v>
      </c>
      <c r="AH317" s="7">
        <v>0</v>
      </c>
      <c r="AI317" s="7">
        <v>168427</v>
      </c>
      <c r="AJ317" s="7">
        <v>545180</v>
      </c>
      <c r="AL317">
        <f t="shared" si="4"/>
        <v>1773358.6236889903</v>
      </c>
    </row>
    <row r="318" spans="1:38" x14ac:dyDescent="0.25">
      <c r="A318" s="7">
        <v>2889</v>
      </c>
      <c r="B318" s="7">
        <v>1</v>
      </c>
      <c r="C318" t="s">
        <v>369</v>
      </c>
      <c r="D318" s="7">
        <v>679</v>
      </c>
      <c r="E318" s="7">
        <v>745.6</v>
      </c>
      <c r="F318" s="7">
        <v>723</v>
      </c>
      <c r="G318" s="87">
        <v>793.4</v>
      </c>
      <c r="H318" s="7">
        <v>5776745</v>
      </c>
      <c r="I318" s="7">
        <v>0</v>
      </c>
      <c r="J318" s="7">
        <v>438335</v>
      </c>
      <c r="K318" s="7">
        <v>14092</v>
      </c>
      <c r="L318" s="7">
        <v>74902</v>
      </c>
      <c r="M318" s="7">
        <v>0</v>
      </c>
      <c r="N318" s="7">
        <v>269575.96805324755</v>
      </c>
      <c r="O318" s="7">
        <v>170070</v>
      </c>
      <c r="P318" s="7">
        <v>125606.25</v>
      </c>
      <c r="Q318" s="7">
        <v>10314</v>
      </c>
      <c r="R318" s="7">
        <v>0</v>
      </c>
      <c r="S318" s="7">
        <v>0</v>
      </c>
      <c r="T318" s="7">
        <v>0</v>
      </c>
      <c r="U318" s="7">
        <v>0</v>
      </c>
      <c r="V318" s="7">
        <v>0</v>
      </c>
      <c r="W318" s="7">
        <v>154380</v>
      </c>
      <c r="X318" s="7">
        <v>0</v>
      </c>
      <c r="Y318" s="7">
        <v>0</v>
      </c>
      <c r="Z318" s="7">
        <v>46389.58312101</v>
      </c>
      <c r="AA318" s="7">
        <v>574422</v>
      </c>
      <c r="AB318" s="7">
        <v>7626507.9765086984</v>
      </c>
      <c r="AC318" s="7">
        <v>0</v>
      </c>
      <c r="AD318" s="7">
        <v>170070</v>
      </c>
      <c r="AE318" s="7">
        <v>125606.25</v>
      </c>
      <c r="AF318" s="7">
        <v>0</v>
      </c>
      <c r="AG318" s="7">
        <v>154380</v>
      </c>
      <c r="AH318" s="7">
        <v>0</v>
      </c>
      <c r="AI318" s="7">
        <v>574422</v>
      </c>
      <c r="AJ318" s="7">
        <v>1024478.25</v>
      </c>
      <c r="AL318">
        <f t="shared" si="4"/>
        <v>1849762.9765086984</v>
      </c>
    </row>
    <row r="319" spans="1:38" x14ac:dyDescent="0.25">
      <c r="A319" s="7">
        <v>2890</v>
      </c>
      <c r="B319" s="7">
        <v>1</v>
      </c>
      <c r="C319" t="s">
        <v>642</v>
      </c>
      <c r="D319" s="7">
        <v>638</v>
      </c>
      <c r="E319" s="7">
        <v>717.2</v>
      </c>
      <c r="F319" s="7">
        <v>555.6</v>
      </c>
      <c r="G319" s="87">
        <v>601.80000000000007</v>
      </c>
      <c r="H319" s="7">
        <v>4381706</v>
      </c>
      <c r="I319" s="7">
        <v>0</v>
      </c>
      <c r="J319" s="7">
        <v>721913</v>
      </c>
      <c r="K319" s="7">
        <v>76320</v>
      </c>
      <c r="L319" s="7">
        <v>122153</v>
      </c>
      <c r="M319" s="7">
        <v>131523</v>
      </c>
      <c r="N319" s="7">
        <v>199534</v>
      </c>
      <c r="O319" s="7">
        <v>138150</v>
      </c>
      <c r="P319" s="7">
        <v>56542.5</v>
      </c>
      <c r="Q319" s="7">
        <v>7823</v>
      </c>
      <c r="R319" s="7">
        <v>0</v>
      </c>
      <c r="S319" s="7">
        <v>0</v>
      </c>
      <c r="T319" s="7">
        <v>0</v>
      </c>
      <c r="U319" s="7">
        <v>0</v>
      </c>
      <c r="V319" s="7">
        <v>0</v>
      </c>
      <c r="W319" s="7">
        <v>937556</v>
      </c>
      <c r="X319" s="7">
        <v>0</v>
      </c>
      <c r="Y319" s="7">
        <v>0</v>
      </c>
      <c r="Z319" s="7">
        <v>43230.753680790003</v>
      </c>
      <c r="AA319" s="7">
        <v>435703</v>
      </c>
      <c r="AB319" s="7">
        <v>7252154.2536807898</v>
      </c>
      <c r="AC319" s="7">
        <v>0</v>
      </c>
      <c r="AD319" s="7">
        <v>138150</v>
      </c>
      <c r="AE319" s="7">
        <v>45367</v>
      </c>
      <c r="AF319" s="7">
        <v>0</v>
      </c>
      <c r="AG319" s="7">
        <v>691399.99</v>
      </c>
      <c r="AH319" s="7">
        <v>0</v>
      </c>
      <c r="AI319" s="7">
        <v>288684</v>
      </c>
      <c r="AJ319" s="7">
        <v>1163600.99</v>
      </c>
      <c r="AL319">
        <f t="shared" si="4"/>
        <v>2870448.2536807898</v>
      </c>
    </row>
    <row r="320" spans="1:38" x14ac:dyDescent="0.25">
      <c r="A320" s="7">
        <v>2895</v>
      </c>
      <c r="B320" s="7">
        <v>1</v>
      </c>
      <c r="C320" t="s">
        <v>643</v>
      </c>
      <c r="D320" s="7">
        <v>1100</v>
      </c>
      <c r="E320" s="7">
        <v>1204.1999999999998</v>
      </c>
      <c r="F320" s="7">
        <v>1089</v>
      </c>
      <c r="G320" s="87">
        <v>1192.7999999999997</v>
      </c>
      <c r="H320" s="7">
        <v>8684777</v>
      </c>
      <c r="I320" s="7">
        <v>0</v>
      </c>
      <c r="J320" s="7">
        <v>886199</v>
      </c>
      <c r="K320" s="7">
        <v>14535</v>
      </c>
      <c r="L320" s="7">
        <v>0</v>
      </c>
      <c r="M320" s="7">
        <v>0</v>
      </c>
      <c r="N320" s="7">
        <v>360392</v>
      </c>
      <c r="O320" s="7">
        <v>275901</v>
      </c>
      <c r="P320" s="7">
        <v>173892.5</v>
      </c>
      <c r="Q320" s="7">
        <v>15506</v>
      </c>
      <c r="R320" s="7">
        <v>0</v>
      </c>
      <c r="S320" s="7">
        <v>0</v>
      </c>
      <c r="T320" s="7">
        <v>0</v>
      </c>
      <c r="U320" s="7">
        <v>0</v>
      </c>
      <c r="V320" s="7">
        <v>0</v>
      </c>
      <c r="W320" s="7">
        <v>548688</v>
      </c>
      <c r="X320" s="7">
        <v>0</v>
      </c>
      <c r="Y320" s="7">
        <v>0</v>
      </c>
      <c r="Z320" s="7">
        <v>84558.609799350001</v>
      </c>
      <c r="AA320" s="7">
        <v>863587</v>
      </c>
      <c r="AB320" s="7">
        <v>11908036.10979935</v>
      </c>
      <c r="AC320" s="7">
        <v>0</v>
      </c>
      <c r="AD320" s="7">
        <v>248717</v>
      </c>
      <c r="AE320" s="7">
        <v>173892.5</v>
      </c>
      <c r="AF320" s="7">
        <v>0</v>
      </c>
      <c r="AG320" s="7">
        <v>548688</v>
      </c>
      <c r="AH320" s="7">
        <v>0</v>
      </c>
      <c r="AI320" s="7">
        <v>737737</v>
      </c>
      <c r="AJ320" s="7">
        <v>1709034.5</v>
      </c>
      <c r="AL320">
        <f t="shared" si="4"/>
        <v>3223259.1097993497</v>
      </c>
    </row>
    <row r="321" spans="1:38" x14ac:dyDescent="0.25">
      <c r="A321" s="7">
        <v>2897</v>
      </c>
      <c r="B321" s="7">
        <v>1</v>
      </c>
      <c r="C321" t="s">
        <v>372</v>
      </c>
      <c r="D321" s="7">
        <v>1172</v>
      </c>
      <c r="E321" s="7">
        <v>1290</v>
      </c>
      <c r="F321" s="7">
        <v>1099</v>
      </c>
      <c r="G321" s="87">
        <v>1204.5999999999999</v>
      </c>
      <c r="H321" s="7">
        <v>8770693</v>
      </c>
      <c r="I321" s="7">
        <v>24562</v>
      </c>
      <c r="J321" s="7">
        <v>1082983</v>
      </c>
      <c r="K321" s="7">
        <v>14082</v>
      </c>
      <c r="L321" s="7">
        <v>0</v>
      </c>
      <c r="M321" s="7">
        <v>0</v>
      </c>
      <c r="N321" s="7">
        <v>360202.68253627734</v>
      </c>
      <c r="O321" s="7">
        <v>270201</v>
      </c>
      <c r="P321" s="7">
        <v>173892.5</v>
      </c>
      <c r="Q321" s="7">
        <v>15660</v>
      </c>
      <c r="R321" s="7">
        <v>36427</v>
      </c>
      <c r="S321" s="7">
        <v>0</v>
      </c>
      <c r="T321" s="7">
        <v>0</v>
      </c>
      <c r="U321" s="7">
        <v>0</v>
      </c>
      <c r="V321" s="7">
        <v>0</v>
      </c>
      <c r="W321" s="7">
        <v>554116</v>
      </c>
      <c r="X321" s="7">
        <v>0</v>
      </c>
      <c r="Y321" s="7">
        <v>0</v>
      </c>
      <c r="Z321" s="7">
        <v>85170.499030830004</v>
      </c>
      <c r="AA321" s="7">
        <v>872130</v>
      </c>
      <c r="AB321" s="7">
        <v>12211669.593949694</v>
      </c>
      <c r="AC321" s="7">
        <v>0</v>
      </c>
      <c r="AD321" s="7">
        <v>161783</v>
      </c>
      <c r="AE321" s="7">
        <v>160425</v>
      </c>
      <c r="AF321" s="7">
        <v>33606</v>
      </c>
      <c r="AG321" s="7">
        <v>459811</v>
      </c>
      <c r="AH321" s="7">
        <v>0</v>
      </c>
      <c r="AI321" s="7">
        <v>664410</v>
      </c>
      <c r="AJ321" s="7">
        <v>1480035</v>
      </c>
      <c r="AL321">
        <f t="shared" si="4"/>
        <v>3440976.5939496942</v>
      </c>
    </row>
    <row r="322" spans="1:38" x14ac:dyDescent="0.25">
      <c r="A322" s="7">
        <v>2898</v>
      </c>
      <c r="B322" s="7">
        <v>1</v>
      </c>
      <c r="C322" t="s">
        <v>373</v>
      </c>
      <c r="D322" s="7">
        <v>479</v>
      </c>
      <c r="E322" s="7">
        <v>523.6</v>
      </c>
      <c r="F322" s="7">
        <v>448.4</v>
      </c>
      <c r="G322" s="87">
        <v>486.19999999999993</v>
      </c>
      <c r="H322" s="7">
        <v>3540022</v>
      </c>
      <c r="I322" s="7">
        <v>0</v>
      </c>
      <c r="J322" s="7">
        <v>638026</v>
      </c>
      <c r="K322" s="7">
        <v>42175</v>
      </c>
      <c r="L322" s="7">
        <v>130538</v>
      </c>
      <c r="M322" s="7">
        <v>468832</v>
      </c>
      <c r="N322" s="7">
        <v>172818</v>
      </c>
      <c r="O322" s="7">
        <v>117273</v>
      </c>
      <c r="P322" s="7">
        <v>45580</v>
      </c>
      <c r="Q322" s="7">
        <v>6321</v>
      </c>
      <c r="R322" s="7">
        <v>54595</v>
      </c>
      <c r="S322" s="7">
        <v>0</v>
      </c>
      <c r="T322" s="7">
        <v>0</v>
      </c>
      <c r="U322" s="7">
        <v>0</v>
      </c>
      <c r="V322" s="7">
        <v>0</v>
      </c>
      <c r="W322" s="7">
        <v>704990</v>
      </c>
      <c r="X322" s="7">
        <v>0</v>
      </c>
      <c r="Y322" s="7">
        <v>0</v>
      </c>
      <c r="Z322" s="7">
        <v>37801.698270270004</v>
      </c>
      <c r="AA322" s="7">
        <v>352009</v>
      </c>
      <c r="AB322" s="7">
        <v>6310980.6982702697</v>
      </c>
      <c r="AC322" s="7">
        <v>0</v>
      </c>
      <c r="AD322" s="7">
        <v>114030</v>
      </c>
      <c r="AE322" s="7">
        <v>28819</v>
      </c>
      <c r="AF322" s="7">
        <v>34519</v>
      </c>
      <c r="AG322" s="7">
        <v>574093.6</v>
      </c>
      <c r="AH322" s="7">
        <v>0</v>
      </c>
      <c r="AI322" s="7">
        <v>183791</v>
      </c>
      <c r="AJ322" s="7">
        <v>935252.6</v>
      </c>
      <c r="AL322">
        <f t="shared" si="4"/>
        <v>2770958.6982702697</v>
      </c>
    </row>
    <row r="323" spans="1:38" x14ac:dyDescent="0.25">
      <c r="A323" s="7">
        <v>2899</v>
      </c>
      <c r="B323" s="7">
        <v>1</v>
      </c>
      <c r="C323" t="s">
        <v>374</v>
      </c>
      <c r="D323" s="7">
        <v>1392</v>
      </c>
      <c r="E323" s="7">
        <v>1526.4</v>
      </c>
      <c r="F323" s="7">
        <v>1450</v>
      </c>
      <c r="G323" s="87">
        <v>1592.0000000000002</v>
      </c>
      <c r="H323" s="7">
        <v>11591352</v>
      </c>
      <c r="I323" s="7">
        <v>0</v>
      </c>
      <c r="J323" s="7">
        <v>744249</v>
      </c>
      <c r="K323" s="7">
        <v>26511</v>
      </c>
      <c r="L323" s="7">
        <v>0</v>
      </c>
      <c r="M323" s="7">
        <v>0</v>
      </c>
      <c r="N323" s="7">
        <v>308327</v>
      </c>
      <c r="O323" s="7">
        <v>374052</v>
      </c>
      <c r="P323" s="7">
        <v>266006.25</v>
      </c>
      <c r="Q323" s="7">
        <v>20696</v>
      </c>
      <c r="R323" s="7">
        <v>13850</v>
      </c>
      <c r="S323" s="7">
        <v>0</v>
      </c>
      <c r="T323" s="7">
        <v>0</v>
      </c>
      <c r="U323" s="7">
        <v>0</v>
      </c>
      <c r="V323" s="7">
        <v>0</v>
      </c>
      <c r="W323" s="7">
        <v>0</v>
      </c>
      <c r="X323" s="7">
        <v>0</v>
      </c>
      <c r="Y323" s="7">
        <v>18759</v>
      </c>
      <c r="Z323" s="7">
        <v>95429.387117220002</v>
      </c>
      <c r="AA323" s="7">
        <v>1152608</v>
      </c>
      <c r="AB323" s="7">
        <v>14611839.63711722</v>
      </c>
      <c r="AC323" s="7">
        <v>0</v>
      </c>
      <c r="AD323" s="7">
        <v>160925</v>
      </c>
      <c r="AE323" s="7">
        <v>266006.25</v>
      </c>
      <c r="AF323" s="7">
        <v>13850</v>
      </c>
      <c r="AG323" s="7">
        <v>0</v>
      </c>
      <c r="AH323" s="7">
        <v>0</v>
      </c>
      <c r="AI323" s="7">
        <v>968575</v>
      </c>
      <c r="AJ323" s="7">
        <v>1409356.25</v>
      </c>
      <c r="AL323">
        <f t="shared" ref="AL323:AL386" si="5">AB323-H323</f>
        <v>3020487.6371172201</v>
      </c>
    </row>
    <row r="324" spans="1:38" x14ac:dyDescent="0.25">
      <c r="A324" s="7">
        <v>2902</v>
      </c>
      <c r="B324" s="7">
        <v>1</v>
      </c>
      <c r="C324" t="s">
        <v>375</v>
      </c>
      <c r="D324" s="7">
        <v>560</v>
      </c>
      <c r="E324" s="7">
        <v>615.4</v>
      </c>
      <c r="F324" s="7">
        <v>597</v>
      </c>
      <c r="G324" s="87">
        <v>658.4</v>
      </c>
      <c r="H324" s="7">
        <v>4793810</v>
      </c>
      <c r="I324" s="7">
        <v>24562</v>
      </c>
      <c r="J324" s="7">
        <v>291296</v>
      </c>
      <c r="K324" s="7">
        <v>14114</v>
      </c>
      <c r="L324" s="7">
        <v>112525</v>
      </c>
      <c r="M324" s="7">
        <v>422797</v>
      </c>
      <c r="N324" s="7">
        <v>289483.85754635598</v>
      </c>
      <c r="O324" s="7">
        <v>158894</v>
      </c>
      <c r="P324" s="7">
        <v>110015</v>
      </c>
      <c r="Q324" s="7">
        <v>8559</v>
      </c>
      <c r="R324" s="7">
        <v>5649</v>
      </c>
      <c r="S324" s="7">
        <v>0</v>
      </c>
      <c r="T324" s="7">
        <v>0</v>
      </c>
      <c r="U324" s="7">
        <v>0</v>
      </c>
      <c r="V324" s="7">
        <v>0</v>
      </c>
      <c r="W324" s="7">
        <v>0</v>
      </c>
      <c r="X324" s="7">
        <v>0</v>
      </c>
      <c r="Y324" s="7">
        <v>40780</v>
      </c>
      <c r="Z324" s="7">
        <v>37492.830616799998</v>
      </c>
      <c r="AA324" s="7">
        <v>476682</v>
      </c>
      <c r="AB324" s="7">
        <v>6759387.5965409055</v>
      </c>
      <c r="AC324" s="7">
        <v>0</v>
      </c>
      <c r="AD324" s="7">
        <v>121960</v>
      </c>
      <c r="AE324" s="7">
        <v>90574</v>
      </c>
      <c r="AF324" s="7">
        <v>4651</v>
      </c>
      <c r="AG324" s="7">
        <v>0</v>
      </c>
      <c r="AH324" s="7">
        <v>0</v>
      </c>
      <c r="AI324" s="7">
        <v>324074</v>
      </c>
      <c r="AJ324" s="7">
        <v>541259</v>
      </c>
      <c r="AL324">
        <f t="shared" si="5"/>
        <v>1965577.5965409055</v>
      </c>
    </row>
    <row r="325" spans="1:38" x14ac:dyDescent="0.25">
      <c r="A325" s="7">
        <v>2903</v>
      </c>
      <c r="B325" s="7">
        <v>1</v>
      </c>
      <c r="C325" t="s">
        <v>376</v>
      </c>
      <c r="D325" s="7">
        <v>507</v>
      </c>
      <c r="E325" s="7">
        <v>554.6</v>
      </c>
      <c r="F325" s="7">
        <v>489</v>
      </c>
      <c r="G325" s="87">
        <v>533.4</v>
      </c>
      <c r="H325" s="7">
        <v>3883685</v>
      </c>
      <c r="I325" s="7">
        <v>0</v>
      </c>
      <c r="J325" s="7">
        <v>341635</v>
      </c>
      <c r="K325" s="7">
        <v>14153</v>
      </c>
      <c r="L325" s="7">
        <v>128944</v>
      </c>
      <c r="M325" s="7">
        <v>422280</v>
      </c>
      <c r="N325" s="7">
        <v>196549</v>
      </c>
      <c r="O325" s="7">
        <v>123733</v>
      </c>
      <c r="P325" s="7">
        <v>75233.75</v>
      </c>
      <c r="Q325" s="7">
        <v>6934</v>
      </c>
      <c r="R325" s="7">
        <v>0</v>
      </c>
      <c r="S325" s="7">
        <v>0</v>
      </c>
      <c r="T325" s="7">
        <v>0</v>
      </c>
      <c r="U325" s="7">
        <v>0</v>
      </c>
      <c r="V325" s="7">
        <v>0</v>
      </c>
      <c r="W325" s="7">
        <v>298912</v>
      </c>
      <c r="X325" s="7">
        <v>0</v>
      </c>
      <c r="Y325" s="7">
        <v>0</v>
      </c>
      <c r="Z325" s="7">
        <v>40300.895529419999</v>
      </c>
      <c r="AA325" s="7">
        <v>386182</v>
      </c>
      <c r="AB325" s="7">
        <v>5918541.6455294201</v>
      </c>
      <c r="AC325" s="7">
        <v>0</v>
      </c>
      <c r="AD325" s="7">
        <v>90302</v>
      </c>
      <c r="AE325" s="7">
        <v>66679</v>
      </c>
      <c r="AF325" s="7">
        <v>0</v>
      </c>
      <c r="AG325" s="7">
        <v>184403.05</v>
      </c>
      <c r="AH325" s="7">
        <v>0</v>
      </c>
      <c r="AI325" s="7">
        <v>282638</v>
      </c>
      <c r="AJ325" s="7">
        <v>624022.05000000005</v>
      </c>
      <c r="AL325">
        <f t="shared" si="5"/>
        <v>2034856.6455294201</v>
      </c>
    </row>
    <row r="326" spans="1:38" x14ac:dyDescent="0.25">
      <c r="A326" s="7">
        <v>2904</v>
      </c>
      <c r="B326" s="7">
        <v>1</v>
      </c>
      <c r="C326" t="s">
        <v>377</v>
      </c>
      <c r="D326" s="7">
        <v>634</v>
      </c>
      <c r="E326" s="7">
        <v>699.19999999999993</v>
      </c>
      <c r="F326" s="7">
        <v>580</v>
      </c>
      <c r="G326" s="87">
        <v>634.20000000000005</v>
      </c>
      <c r="H326" s="7">
        <v>4617610</v>
      </c>
      <c r="I326" s="7">
        <v>0</v>
      </c>
      <c r="J326" s="7">
        <v>681012</v>
      </c>
      <c r="K326" s="7">
        <v>20117</v>
      </c>
      <c r="L326" s="7">
        <v>117086</v>
      </c>
      <c r="M326" s="7">
        <v>465750</v>
      </c>
      <c r="N326" s="7">
        <v>225283</v>
      </c>
      <c r="O326" s="7">
        <v>150800</v>
      </c>
      <c r="P326" s="7">
        <v>85550</v>
      </c>
      <c r="Q326" s="7">
        <v>8245</v>
      </c>
      <c r="R326" s="7">
        <v>41109</v>
      </c>
      <c r="S326" s="7">
        <v>0</v>
      </c>
      <c r="T326" s="7">
        <v>0</v>
      </c>
      <c r="U326" s="7">
        <v>0</v>
      </c>
      <c r="V326" s="7">
        <v>0</v>
      </c>
      <c r="W326" s="7">
        <v>396927</v>
      </c>
      <c r="X326" s="7">
        <v>0</v>
      </c>
      <c r="Y326" s="7">
        <v>106028</v>
      </c>
      <c r="Z326" s="7">
        <v>46342.81451733</v>
      </c>
      <c r="AA326" s="7">
        <v>459161</v>
      </c>
      <c r="AB326" s="7">
        <v>7421020.8145173304</v>
      </c>
      <c r="AC326" s="7">
        <v>0</v>
      </c>
      <c r="AD326" s="7">
        <v>150800</v>
      </c>
      <c r="AE326" s="7">
        <v>85550</v>
      </c>
      <c r="AF326" s="7">
        <v>41109</v>
      </c>
      <c r="AG326" s="7">
        <v>344737.43</v>
      </c>
      <c r="AH326" s="7">
        <v>0</v>
      </c>
      <c r="AI326" s="7">
        <v>394381</v>
      </c>
      <c r="AJ326" s="7">
        <v>1016577.4299999999</v>
      </c>
      <c r="AL326">
        <f t="shared" si="5"/>
        <v>2803410.8145173304</v>
      </c>
    </row>
    <row r="327" spans="1:38" x14ac:dyDescent="0.25">
      <c r="A327" s="7">
        <v>2905</v>
      </c>
      <c r="B327" s="7">
        <v>1</v>
      </c>
      <c r="C327" t="s">
        <v>378</v>
      </c>
      <c r="D327" s="7">
        <v>2338</v>
      </c>
      <c r="E327" s="7">
        <v>2549.4</v>
      </c>
      <c r="F327" s="7">
        <v>1871</v>
      </c>
      <c r="G327" s="87">
        <v>2049.8000000000002</v>
      </c>
      <c r="H327" s="7">
        <v>14924594</v>
      </c>
      <c r="I327" s="7">
        <v>51170</v>
      </c>
      <c r="J327" s="7">
        <v>1354687</v>
      </c>
      <c r="K327" s="7">
        <v>106294</v>
      </c>
      <c r="L327" s="7">
        <v>0</v>
      </c>
      <c r="M327" s="7">
        <v>0</v>
      </c>
      <c r="N327" s="7">
        <v>312941</v>
      </c>
      <c r="O327" s="7">
        <v>457105</v>
      </c>
      <c r="P327" s="7">
        <v>343017.5</v>
      </c>
      <c r="Q327" s="7">
        <v>26647</v>
      </c>
      <c r="R327" s="7">
        <v>6867</v>
      </c>
      <c r="S327" s="7">
        <v>0</v>
      </c>
      <c r="T327" s="7">
        <v>0</v>
      </c>
      <c r="U327" s="7">
        <v>0</v>
      </c>
      <c r="V327" s="7">
        <v>-14562</v>
      </c>
      <c r="W327" s="7">
        <v>0</v>
      </c>
      <c r="X327" s="7">
        <v>0</v>
      </c>
      <c r="Y327" s="7">
        <v>44858</v>
      </c>
      <c r="Z327" s="7">
        <v>137066.11088925001</v>
      </c>
      <c r="AA327" s="7">
        <v>1484055</v>
      </c>
      <c r="AB327" s="7">
        <v>19234739.610889249</v>
      </c>
      <c r="AC327" s="7">
        <v>0</v>
      </c>
      <c r="AD327" s="7">
        <v>213961</v>
      </c>
      <c r="AE327" s="7">
        <v>343017.5</v>
      </c>
      <c r="AF327" s="7">
        <v>6867</v>
      </c>
      <c r="AG327" s="7">
        <v>0</v>
      </c>
      <c r="AH327" s="7">
        <v>0</v>
      </c>
      <c r="AI327" s="7">
        <v>1271647</v>
      </c>
      <c r="AJ327" s="7">
        <v>1835492.5</v>
      </c>
      <c r="AL327">
        <f t="shared" si="5"/>
        <v>4310145.6108892485</v>
      </c>
    </row>
    <row r="328" spans="1:38" x14ac:dyDescent="0.25">
      <c r="A328" s="7">
        <v>2906</v>
      </c>
      <c r="B328" s="7">
        <v>1</v>
      </c>
      <c r="C328" t="s">
        <v>379</v>
      </c>
      <c r="D328" s="7">
        <v>333</v>
      </c>
      <c r="E328" s="7">
        <v>373.8</v>
      </c>
      <c r="F328" s="7">
        <v>345.2</v>
      </c>
      <c r="G328" s="87">
        <v>379.19999999999993</v>
      </c>
      <c r="H328" s="7">
        <v>2760955</v>
      </c>
      <c r="I328" s="7">
        <v>0</v>
      </c>
      <c r="J328" s="7">
        <v>283154</v>
      </c>
      <c r="K328" s="7">
        <v>14087</v>
      </c>
      <c r="L328" s="7">
        <v>124802</v>
      </c>
      <c r="M328" s="7">
        <v>420285</v>
      </c>
      <c r="N328" s="7">
        <v>194686.40083670177</v>
      </c>
      <c r="O328" s="7">
        <v>91427</v>
      </c>
      <c r="P328" s="7">
        <v>49252.5</v>
      </c>
      <c r="Q328" s="7">
        <v>4930</v>
      </c>
      <c r="R328" s="7">
        <v>4641</v>
      </c>
      <c r="S328" s="7">
        <v>0</v>
      </c>
      <c r="T328" s="7">
        <v>0</v>
      </c>
      <c r="U328" s="7">
        <v>0</v>
      </c>
      <c r="V328" s="7">
        <v>0</v>
      </c>
      <c r="W328" s="7">
        <v>297501</v>
      </c>
      <c r="X328" s="7">
        <v>0</v>
      </c>
      <c r="Y328" s="7">
        <v>5301</v>
      </c>
      <c r="Z328" s="7">
        <v>29258.63333139</v>
      </c>
      <c r="AA328" s="7">
        <v>274541</v>
      </c>
      <c r="AB328" s="7">
        <v>4546737.1817664746</v>
      </c>
      <c r="AC328" s="7">
        <v>0</v>
      </c>
      <c r="AD328" s="7">
        <v>70771</v>
      </c>
      <c r="AE328" s="7">
        <v>49252.5</v>
      </c>
      <c r="AF328" s="7">
        <v>4641</v>
      </c>
      <c r="AG328" s="7">
        <v>211637.68</v>
      </c>
      <c r="AH328" s="7">
        <v>0</v>
      </c>
      <c r="AI328" s="7">
        <v>274541</v>
      </c>
      <c r="AJ328" s="7">
        <v>610843.17999999993</v>
      </c>
      <c r="AL328">
        <f t="shared" si="5"/>
        <v>1785782.1817664746</v>
      </c>
    </row>
    <row r="329" spans="1:38" x14ac:dyDescent="0.25">
      <c r="A329" s="7">
        <v>2907</v>
      </c>
      <c r="B329" s="7">
        <v>1</v>
      </c>
      <c r="C329" t="s">
        <v>380</v>
      </c>
      <c r="D329" s="7">
        <v>159</v>
      </c>
      <c r="E329" s="7">
        <v>194.6</v>
      </c>
      <c r="F329" s="7">
        <v>529</v>
      </c>
      <c r="G329" s="87">
        <v>566.20000000000005</v>
      </c>
      <c r="H329" s="7">
        <v>4122502</v>
      </c>
      <c r="I329" s="7">
        <v>0</v>
      </c>
      <c r="J329" s="7">
        <v>837590</v>
      </c>
      <c r="K329" s="7">
        <v>117342</v>
      </c>
      <c r="L329" s="7">
        <v>126349</v>
      </c>
      <c r="M329" s="7">
        <v>0</v>
      </c>
      <c r="N329" s="7">
        <v>313836.33667699929</v>
      </c>
      <c r="O329" s="7">
        <v>131601</v>
      </c>
      <c r="P329" s="7">
        <v>74270</v>
      </c>
      <c r="Q329" s="7">
        <v>7361</v>
      </c>
      <c r="R329" s="7">
        <v>2712</v>
      </c>
      <c r="S329" s="7">
        <v>0</v>
      </c>
      <c r="T329" s="7">
        <v>0</v>
      </c>
      <c r="U329" s="7">
        <v>0</v>
      </c>
      <c r="V329" s="7">
        <v>0</v>
      </c>
      <c r="W329" s="7">
        <v>433007</v>
      </c>
      <c r="X329" s="7">
        <v>0</v>
      </c>
      <c r="Y329" s="7">
        <v>0</v>
      </c>
      <c r="Z329" s="7">
        <v>30425.89973157</v>
      </c>
      <c r="AA329" s="7">
        <v>409929</v>
      </c>
      <c r="AB329" s="7">
        <v>6571951.7948036091</v>
      </c>
      <c r="AC329" s="7">
        <v>0</v>
      </c>
      <c r="AD329" s="7">
        <v>75979</v>
      </c>
      <c r="AE329" s="7">
        <v>74270</v>
      </c>
      <c r="AF329" s="7">
        <v>2712</v>
      </c>
      <c r="AG329" s="7">
        <v>343309.73</v>
      </c>
      <c r="AH329" s="7">
        <v>0</v>
      </c>
      <c r="AI329" s="7">
        <v>388042</v>
      </c>
      <c r="AJ329" s="7">
        <v>884312.73</v>
      </c>
      <c r="AL329">
        <f t="shared" si="5"/>
        <v>2449449.7948036091</v>
      </c>
    </row>
    <row r="330" spans="1:38" x14ac:dyDescent="0.25">
      <c r="A330" s="7">
        <v>2908</v>
      </c>
      <c r="B330" s="7">
        <v>1</v>
      </c>
      <c r="C330" t="s">
        <v>381</v>
      </c>
      <c r="D330" s="7">
        <v>538</v>
      </c>
      <c r="E330" s="7">
        <v>589</v>
      </c>
      <c r="F330" s="7">
        <v>519</v>
      </c>
      <c r="G330" s="87">
        <v>569.19999999999993</v>
      </c>
      <c r="H330" s="7">
        <v>4144345</v>
      </c>
      <c r="I330" s="7">
        <v>0</v>
      </c>
      <c r="J330" s="7">
        <v>280159</v>
      </c>
      <c r="K330" s="7">
        <v>0</v>
      </c>
      <c r="L330" s="7">
        <v>126051</v>
      </c>
      <c r="M330" s="7">
        <v>166487</v>
      </c>
      <c r="N330" s="7">
        <v>218462.90308733875</v>
      </c>
      <c r="O330" s="7">
        <v>136250</v>
      </c>
      <c r="P330" s="7">
        <v>82725</v>
      </c>
      <c r="Q330" s="7">
        <v>7400</v>
      </c>
      <c r="R330" s="7">
        <v>5191</v>
      </c>
      <c r="S330" s="7">
        <v>0</v>
      </c>
      <c r="T330" s="7">
        <v>0</v>
      </c>
      <c r="U330" s="7">
        <v>0</v>
      </c>
      <c r="V330" s="7">
        <v>0</v>
      </c>
      <c r="W330" s="7">
        <v>262048</v>
      </c>
      <c r="X330" s="7">
        <v>0</v>
      </c>
      <c r="Y330" s="7">
        <v>0</v>
      </c>
      <c r="Z330" s="7">
        <v>35943.620619900001</v>
      </c>
      <c r="AA330" s="7">
        <v>412101</v>
      </c>
      <c r="AB330" s="7">
        <v>5855013.0102253156</v>
      </c>
      <c r="AC330" s="7">
        <v>0</v>
      </c>
      <c r="AD330" s="7">
        <v>89723</v>
      </c>
      <c r="AE330" s="7">
        <v>82725</v>
      </c>
      <c r="AF330" s="7">
        <v>5191</v>
      </c>
      <c r="AG330" s="7">
        <v>262048</v>
      </c>
      <c r="AH330" s="7">
        <v>0</v>
      </c>
      <c r="AI330" s="7">
        <v>368067</v>
      </c>
      <c r="AJ330" s="7">
        <v>807754</v>
      </c>
      <c r="AL330">
        <f t="shared" si="5"/>
        <v>1710668.0102253156</v>
      </c>
    </row>
    <row r="331" spans="1:38" x14ac:dyDescent="0.25">
      <c r="A331" s="7">
        <v>2909</v>
      </c>
      <c r="B331" s="7">
        <v>1</v>
      </c>
      <c r="D331" s="7">
        <v>2252</v>
      </c>
      <c r="E331" s="7">
        <v>2473.6000000000004</v>
      </c>
      <c r="F331" s="7">
        <v>2267</v>
      </c>
      <c r="G331" s="87">
        <v>2489.1999999999998</v>
      </c>
      <c r="H331" s="7">
        <v>18123865</v>
      </c>
      <c r="I331" s="7">
        <v>0</v>
      </c>
      <c r="J331" s="7">
        <v>1664828</v>
      </c>
      <c r="K331" s="7">
        <v>14096</v>
      </c>
      <c r="L331" s="7">
        <v>0</v>
      </c>
      <c r="M331" s="7">
        <v>0</v>
      </c>
      <c r="N331" s="7">
        <v>431616</v>
      </c>
      <c r="O331" s="7">
        <v>585697</v>
      </c>
      <c r="P331" s="7">
        <v>390145</v>
      </c>
      <c r="Q331" s="7">
        <v>32360</v>
      </c>
      <c r="R331" s="7">
        <v>5601</v>
      </c>
      <c r="S331" s="7">
        <v>0</v>
      </c>
      <c r="T331" s="7">
        <v>0</v>
      </c>
      <c r="U331" s="7">
        <v>0</v>
      </c>
      <c r="V331" s="7">
        <v>0</v>
      </c>
      <c r="W331" s="7">
        <v>562012</v>
      </c>
      <c r="X331" s="7">
        <v>0</v>
      </c>
      <c r="Y331" s="7">
        <v>64840</v>
      </c>
      <c r="Z331" s="7">
        <v>162687.51093861001</v>
      </c>
      <c r="AA331" s="7">
        <v>1802181</v>
      </c>
      <c r="AB331" s="7">
        <v>23839928.510938611</v>
      </c>
      <c r="AC331" s="7">
        <v>0</v>
      </c>
      <c r="AD331" s="7">
        <v>173516</v>
      </c>
      <c r="AE331" s="7">
        <v>362036</v>
      </c>
      <c r="AF331" s="7">
        <v>5197</v>
      </c>
      <c r="AG331" s="7">
        <v>469092</v>
      </c>
      <c r="AH331" s="7">
        <v>0</v>
      </c>
      <c r="AI331" s="7">
        <v>1380979</v>
      </c>
      <c r="AJ331" s="7">
        <v>2390820</v>
      </c>
      <c r="AL331">
        <f t="shared" si="5"/>
        <v>5716063.5109386109</v>
      </c>
    </row>
    <row r="332" spans="1:38" x14ac:dyDescent="0.25">
      <c r="A332" s="7">
        <v>2910</v>
      </c>
      <c r="B332" s="7">
        <v>1</v>
      </c>
      <c r="D332" s="7">
        <v>676</v>
      </c>
      <c r="E332" s="7">
        <v>761.4899999999999</v>
      </c>
      <c r="F332" s="7">
        <v>719.49</v>
      </c>
      <c r="G332" s="87">
        <v>786.49</v>
      </c>
      <c r="H332" s="7">
        <v>5726434</v>
      </c>
      <c r="I332" s="7">
        <v>0</v>
      </c>
      <c r="J332" s="7">
        <v>657867</v>
      </c>
      <c r="K332" s="7">
        <v>14093</v>
      </c>
      <c r="L332" s="7">
        <v>77330</v>
      </c>
      <c r="M332" s="7">
        <v>154139</v>
      </c>
      <c r="N332" s="7">
        <v>333284</v>
      </c>
      <c r="O332" s="7">
        <v>174607</v>
      </c>
      <c r="P332" s="7">
        <v>120333.75</v>
      </c>
      <c r="Q332" s="7">
        <v>10224</v>
      </c>
      <c r="R332" s="7">
        <v>16619</v>
      </c>
      <c r="S332" s="7">
        <v>0</v>
      </c>
      <c r="T332" s="7">
        <v>0</v>
      </c>
      <c r="U332" s="7">
        <v>0</v>
      </c>
      <c r="V332" s="7">
        <v>0</v>
      </c>
      <c r="W332" s="7">
        <v>224960</v>
      </c>
      <c r="X332" s="7">
        <v>0</v>
      </c>
      <c r="Y332" s="7">
        <v>0</v>
      </c>
      <c r="Z332" s="7">
        <v>54571.16572728</v>
      </c>
      <c r="AA332" s="7">
        <v>569419</v>
      </c>
      <c r="AB332" s="7">
        <v>8133880.9157272801</v>
      </c>
      <c r="AC332" s="7">
        <v>0</v>
      </c>
      <c r="AD332" s="7">
        <v>142823</v>
      </c>
      <c r="AE332" s="7">
        <v>71776</v>
      </c>
      <c r="AF332" s="7">
        <v>9913</v>
      </c>
      <c r="AG332" s="7">
        <v>120694</v>
      </c>
      <c r="AH332" s="7">
        <v>0</v>
      </c>
      <c r="AI332" s="7">
        <v>280471</v>
      </c>
      <c r="AJ332" s="7">
        <v>625677</v>
      </c>
      <c r="AL332">
        <f t="shared" si="5"/>
        <v>2407446.9157272801</v>
      </c>
    </row>
    <row r="333" spans="1:38" x14ac:dyDescent="0.25">
      <c r="A333" s="7">
        <v>3000</v>
      </c>
      <c r="B333" s="7">
        <v>1</v>
      </c>
      <c r="C333" t="s">
        <v>2160</v>
      </c>
      <c r="D333" s="7">
        <v>0</v>
      </c>
      <c r="E333" s="7">
        <v>0</v>
      </c>
      <c r="F333" s="7">
        <v>0</v>
      </c>
      <c r="G333" s="87">
        <v>0</v>
      </c>
      <c r="H333" s="7">
        <v>0</v>
      </c>
      <c r="I333" s="7">
        <v>0</v>
      </c>
      <c r="J333" s="7">
        <v>0</v>
      </c>
      <c r="K333" s="7">
        <v>0</v>
      </c>
      <c r="L333" s="7">
        <v>0</v>
      </c>
      <c r="M333" s="7">
        <v>0</v>
      </c>
      <c r="N333" s="7">
        <v>0</v>
      </c>
      <c r="O333" s="7">
        <v>0</v>
      </c>
      <c r="P333" s="7">
        <v>0</v>
      </c>
      <c r="Q333" s="7">
        <v>0</v>
      </c>
      <c r="R333" s="7">
        <v>0</v>
      </c>
      <c r="S333" s="7">
        <v>0</v>
      </c>
      <c r="T333" s="7">
        <v>0</v>
      </c>
      <c r="U333" s="7">
        <v>0</v>
      </c>
      <c r="V333" s="7">
        <v>0</v>
      </c>
      <c r="W333" s="7">
        <v>35000000</v>
      </c>
      <c r="X333" s="7">
        <v>0</v>
      </c>
      <c r="Y333" s="7">
        <v>0</v>
      </c>
      <c r="Z333" s="7">
        <v>0</v>
      </c>
      <c r="AA333" s="7">
        <v>0</v>
      </c>
      <c r="AB333" s="7">
        <v>35000000</v>
      </c>
      <c r="AC333" s="7">
        <v>0</v>
      </c>
      <c r="AD333" s="7">
        <v>0</v>
      </c>
      <c r="AE333" s="7">
        <v>0</v>
      </c>
      <c r="AF333" s="7">
        <v>0</v>
      </c>
      <c r="AG333" s="7">
        <v>34370440</v>
      </c>
      <c r="AH333" s="7">
        <v>0</v>
      </c>
      <c r="AI333" s="7">
        <v>0</v>
      </c>
      <c r="AJ333" s="7">
        <v>34370440</v>
      </c>
      <c r="AL333">
        <f t="shared" si="5"/>
        <v>35000000</v>
      </c>
    </row>
    <row r="334" spans="1:38" x14ac:dyDescent="0.25">
      <c r="A334" s="7">
        <v>3999</v>
      </c>
      <c r="B334" s="7">
        <v>1</v>
      </c>
      <c r="C334" t="s">
        <v>384</v>
      </c>
      <c r="D334" s="7">
        <v>13485.208806324285</v>
      </c>
      <c r="E334" s="7">
        <v>13138.470165779254</v>
      </c>
      <c r="F334" s="7">
        <v>-239.02488044658094</v>
      </c>
      <c r="G334" s="87">
        <v>257.64624200102776</v>
      </c>
      <c r="H334" s="7">
        <v>1875922</v>
      </c>
      <c r="I334" s="7">
        <v>10244575</v>
      </c>
      <c r="J334" s="7">
        <v>-5266514</v>
      </c>
      <c r="K334" s="7">
        <v>5151264</v>
      </c>
      <c r="L334" s="7">
        <v>4984</v>
      </c>
      <c r="M334" s="7">
        <v>0</v>
      </c>
      <c r="N334" s="7">
        <v>0</v>
      </c>
      <c r="O334" s="7">
        <v>58372</v>
      </c>
      <c r="P334" s="7">
        <v>29622</v>
      </c>
      <c r="Q334" s="7">
        <v>3349</v>
      </c>
      <c r="R334" s="7">
        <v>7542</v>
      </c>
      <c r="S334" s="7">
        <v>0</v>
      </c>
      <c r="T334" s="7">
        <v>0</v>
      </c>
      <c r="U334" s="7">
        <v>0</v>
      </c>
      <c r="V334" s="7">
        <v>0</v>
      </c>
      <c r="W334" s="7">
        <v>269765</v>
      </c>
      <c r="X334" s="7">
        <v>0</v>
      </c>
      <c r="Y334" s="7">
        <v>0</v>
      </c>
      <c r="Z334" s="7">
        <v>23211</v>
      </c>
      <c r="AA334" s="7">
        <v>186165</v>
      </c>
      <c r="AB334" s="7">
        <v>12588257</v>
      </c>
      <c r="AC334" s="7">
        <v>0</v>
      </c>
      <c r="AD334" s="7">
        <v>5635</v>
      </c>
      <c r="AE334" s="7">
        <v>-131546.25</v>
      </c>
      <c r="AF334" s="7">
        <v>-15256</v>
      </c>
      <c r="AG334" s="7">
        <v>-157907</v>
      </c>
      <c r="AH334" s="7">
        <v>0</v>
      </c>
      <c r="AI334" s="7">
        <v>-1996747</v>
      </c>
      <c r="AJ334" s="7">
        <v>-2295821.25</v>
      </c>
      <c r="AL334">
        <f t="shared" si="5"/>
        <v>10712335</v>
      </c>
    </row>
    <row r="335" spans="1:38" x14ac:dyDescent="0.25">
      <c r="A335" s="7">
        <v>4000</v>
      </c>
      <c r="B335" s="7">
        <v>7</v>
      </c>
      <c r="C335" t="s">
        <v>645</v>
      </c>
      <c r="D335" s="7">
        <v>0</v>
      </c>
      <c r="E335" s="7">
        <v>0</v>
      </c>
      <c r="F335" s="7">
        <v>110</v>
      </c>
      <c r="G335" s="87">
        <v>132</v>
      </c>
      <c r="H335" s="7">
        <v>961092</v>
      </c>
      <c r="I335" s="7">
        <v>0</v>
      </c>
      <c r="J335" s="7">
        <v>394246</v>
      </c>
      <c r="K335" s="7">
        <v>16056</v>
      </c>
      <c r="L335" s="7">
        <v>0</v>
      </c>
      <c r="M335" s="7">
        <v>4545</v>
      </c>
      <c r="N335" s="7">
        <v>0</v>
      </c>
      <c r="O335" s="7">
        <v>29906</v>
      </c>
      <c r="P335" s="7">
        <v>15176</v>
      </c>
      <c r="Q335" s="7">
        <v>1716</v>
      </c>
      <c r="R335" s="7">
        <v>0</v>
      </c>
      <c r="S335" s="7">
        <v>0</v>
      </c>
      <c r="T335" s="7">
        <v>5544</v>
      </c>
      <c r="U335" s="7">
        <v>0</v>
      </c>
      <c r="V335" s="7">
        <v>0</v>
      </c>
      <c r="W335" s="7">
        <v>0</v>
      </c>
      <c r="X335" s="7">
        <v>0</v>
      </c>
      <c r="Y335" s="7">
        <v>0</v>
      </c>
      <c r="Z335" s="7">
        <v>7689.5379217200007</v>
      </c>
      <c r="AA335" s="7">
        <v>0</v>
      </c>
      <c r="AB335" s="7">
        <v>1435970.53792172</v>
      </c>
      <c r="AC335" s="7">
        <v>0</v>
      </c>
      <c r="AD335" s="7">
        <v>0</v>
      </c>
      <c r="AE335" s="7">
        <v>0</v>
      </c>
      <c r="AF335" s="7">
        <v>0</v>
      </c>
      <c r="AG335" s="7">
        <v>0</v>
      </c>
      <c r="AH335" s="7">
        <v>0</v>
      </c>
      <c r="AI335" s="7">
        <v>0</v>
      </c>
      <c r="AJ335" s="7">
        <v>0</v>
      </c>
      <c r="AL335">
        <f t="shared" si="5"/>
        <v>474878.53792171995</v>
      </c>
    </row>
    <row r="336" spans="1:38" x14ac:dyDescent="0.25">
      <c r="A336" s="7">
        <v>4001</v>
      </c>
      <c r="B336" s="7">
        <v>7</v>
      </c>
      <c r="C336" t="s">
        <v>646</v>
      </c>
      <c r="D336" s="7">
        <v>0</v>
      </c>
      <c r="E336" s="7">
        <v>0</v>
      </c>
      <c r="F336" s="7">
        <v>212</v>
      </c>
      <c r="G336" s="87">
        <v>220.79999999999998</v>
      </c>
      <c r="H336" s="7">
        <v>1607645</v>
      </c>
      <c r="I336" s="7">
        <v>0</v>
      </c>
      <c r="J336" s="7">
        <v>63087</v>
      </c>
      <c r="K336" s="7">
        <v>14121</v>
      </c>
      <c r="L336" s="7">
        <v>0</v>
      </c>
      <c r="M336" s="7">
        <v>7603</v>
      </c>
      <c r="N336" s="7">
        <v>42782</v>
      </c>
      <c r="O336" s="7">
        <v>50024</v>
      </c>
      <c r="P336" s="7">
        <v>25386</v>
      </c>
      <c r="Q336" s="7">
        <v>2870</v>
      </c>
      <c r="R336" s="7">
        <v>601</v>
      </c>
      <c r="S336" s="7">
        <v>0</v>
      </c>
      <c r="T336" s="7">
        <v>0</v>
      </c>
      <c r="U336" s="7">
        <v>-115296</v>
      </c>
      <c r="V336" s="7">
        <v>0</v>
      </c>
      <c r="W336" s="7">
        <v>0</v>
      </c>
      <c r="X336" s="7">
        <v>0</v>
      </c>
      <c r="Y336" s="7">
        <v>0</v>
      </c>
      <c r="Z336" s="7">
        <v>247</v>
      </c>
      <c r="AA336" s="7">
        <v>0</v>
      </c>
      <c r="AB336" s="7">
        <v>1696668</v>
      </c>
      <c r="AC336" s="7">
        <v>0</v>
      </c>
      <c r="AD336" s="7">
        <v>0</v>
      </c>
      <c r="AE336" s="7">
        <v>0</v>
      </c>
      <c r="AF336" s="7">
        <v>0</v>
      </c>
      <c r="AG336" s="7">
        <v>0</v>
      </c>
      <c r="AH336" s="7">
        <v>0</v>
      </c>
      <c r="AI336" s="7">
        <v>0</v>
      </c>
      <c r="AJ336" s="7">
        <v>0</v>
      </c>
      <c r="AL336">
        <f t="shared" si="5"/>
        <v>89023</v>
      </c>
    </row>
    <row r="337" spans="1:38" x14ac:dyDescent="0.25">
      <c r="A337" s="7">
        <v>4003</v>
      </c>
      <c r="B337" s="7">
        <v>7</v>
      </c>
      <c r="C337" t="s">
        <v>647</v>
      </c>
      <c r="D337" s="7">
        <v>0</v>
      </c>
      <c r="E337" s="7">
        <v>0</v>
      </c>
      <c r="F337" s="7">
        <v>100</v>
      </c>
      <c r="G337" s="87">
        <v>113.8</v>
      </c>
      <c r="H337" s="7">
        <v>828578</v>
      </c>
      <c r="I337" s="7">
        <v>0</v>
      </c>
      <c r="J337" s="7">
        <v>168930</v>
      </c>
      <c r="K337" s="7">
        <v>0</v>
      </c>
      <c r="L337" s="7">
        <v>0</v>
      </c>
      <c r="M337" s="7">
        <v>3919</v>
      </c>
      <c r="N337" s="7">
        <v>9078</v>
      </c>
      <c r="O337" s="7">
        <v>25782</v>
      </c>
      <c r="P337" s="7">
        <v>13084</v>
      </c>
      <c r="Q337" s="7">
        <v>1479</v>
      </c>
      <c r="R337" s="7">
        <v>0</v>
      </c>
      <c r="S337" s="7">
        <v>0</v>
      </c>
      <c r="T337" s="7">
        <v>796.6</v>
      </c>
      <c r="U337" s="7">
        <v>-47180</v>
      </c>
      <c r="V337" s="7">
        <v>0</v>
      </c>
      <c r="W337" s="7">
        <v>0</v>
      </c>
      <c r="X337" s="7">
        <v>0</v>
      </c>
      <c r="Y337" s="7">
        <v>0</v>
      </c>
      <c r="Z337" s="7">
        <v>8333.5805682299997</v>
      </c>
      <c r="AA337" s="7">
        <v>0</v>
      </c>
      <c r="AB337" s="7">
        <v>1012290.18056823</v>
      </c>
      <c r="AC337" s="7">
        <v>0</v>
      </c>
      <c r="AD337" s="7">
        <v>0</v>
      </c>
      <c r="AE337" s="7">
        <v>0</v>
      </c>
      <c r="AF337" s="7">
        <v>0</v>
      </c>
      <c r="AG337" s="7">
        <v>0</v>
      </c>
      <c r="AH337" s="7">
        <v>0</v>
      </c>
      <c r="AI337" s="7">
        <v>0</v>
      </c>
      <c r="AJ337" s="7">
        <v>0</v>
      </c>
      <c r="AL337">
        <f t="shared" si="5"/>
        <v>183712.18056822999</v>
      </c>
    </row>
    <row r="338" spans="1:38" x14ac:dyDescent="0.25">
      <c r="A338" s="7">
        <v>4004</v>
      </c>
      <c r="B338" s="7">
        <v>7</v>
      </c>
      <c r="C338" t="s">
        <v>648</v>
      </c>
      <c r="D338" s="7">
        <v>0</v>
      </c>
      <c r="E338" s="7">
        <v>0</v>
      </c>
      <c r="F338" s="7">
        <v>0</v>
      </c>
      <c r="G338" s="87">
        <v>0</v>
      </c>
      <c r="H338" s="7">
        <v>0</v>
      </c>
      <c r="I338" s="7">
        <v>0</v>
      </c>
      <c r="J338" s="7">
        <v>0</v>
      </c>
      <c r="K338" s="7">
        <v>0</v>
      </c>
      <c r="L338" s="7">
        <v>0</v>
      </c>
      <c r="M338" s="7">
        <v>0</v>
      </c>
      <c r="N338" s="7">
        <v>0</v>
      </c>
      <c r="O338" s="7">
        <v>0</v>
      </c>
      <c r="P338" s="7">
        <v>0</v>
      </c>
      <c r="Q338" s="7">
        <v>0</v>
      </c>
      <c r="R338" s="7">
        <v>0</v>
      </c>
      <c r="S338" s="7">
        <v>0</v>
      </c>
      <c r="T338" s="7">
        <v>0</v>
      </c>
      <c r="U338" s="7">
        <v>0</v>
      </c>
      <c r="V338" s="7">
        <v>0</v>
      </c>
      <c r="W338" s="7">
        <v>0</v>
      </c>
      <c r="X338" s="7">
        <v>0</v>
      </c>
      <c r="Y338" s="7">
        <v>0</v>
      </c>
      <c r="Z338" s="7">
        <v>0</v>
      </c>
      <c r="AA338" s="7">
        <v>0</v>
      </c>
      <c r="AB338" s="7">
        <v>0</v>
      </c>
      <c r="AC338" s="7">
        <v>0</v>
      </c>
      <c r="AD338" s="7">
        <v>0</v>
      </c>
      <c r="AE338" s="7">
        <v>0</v>
      </c>
      <c r="AF338" s="7">
        <v>0</v>
      </c>
      <c r="AG338" s="7">
        <v>0</v>
      </c>
      <c r="AH338" s="7">
        <v>0</v>
      </c>
      <c r="AI338" s="7">
        <v>0</v>
      </c>
      <c r="AJ338" s="7">
        <v>0</v>
      </c>
      <c r="AL338">
        <f t="shared" si="5"/>
        <v>0</v>
      </c>
    </row>
    <row r="339" spans="1:38" x14ac:dyDescent="0.25">
      <c r="A339" s="7">
        <v>4005</v>
      </c>
      <c r="B339" s="7">
        <v>7</v>
      </c>
      <c r="C339" t="s">
        <v>649</v>
      </c>
      <c r="D339" s="7">
        <v>0</v>
      </c>
      <c r="E339" s="7">
        <v>0</v>
      </c>
      <c r="F339" s="7">
        <v>41</v>
      </c>
      <c r="G339" s="87">
        <v>46.400000000000006</v>
      </c>
      <c r="H339" s="7">
        <v>337838</v>
      </c>
      <c r="I339" s="7">
        <v>0</v>
      </c>
      <c r="J339" s="7">
        <v>238405</v>
      </c>
      <c r="K339" s="7">
        <v>0</v>
      </c>
      <c r="L339" s="7">
        <v>0</v>
      </c>
      <c r="M339" s="7">
        <v>1598</v>
      </c>
      <c r="N339" s="7">
        <v>0</v>
      </c>
      <c r="O339" s="7">
        <v>10512</v>
      </c>
      <c r="P339" s="7">
        <v>5335</v>
      </c>
      <c r="Q339" s="7">
        <v>603</v>
      </c>
      <c r="R339" s="7">
        <v>2326</v>
      </c>
      <c r="S339" s="7">
        <v>0</v>
      </c>
      <c r="T339" s="7">
        <v>1624.0000000000002</v>
      </c>
      <c r="U339" s="7">
        <v>0</v>
      </c>
      <c r="V339" s="7">
        <v>0</v>
      </c>
      <c r="W339" s="7">
        <v>0</v>
      </c>
      <c r="X339" s="7">
        <v>0</v>
      </c>
      <c r="Y339" s="7">
        <v>6933</v>
      </c>
      <c r="Z339" s="7">
        <v>39442.496782710004</v>
      </c>
      <c r="AA339" s="7">
        <v>0</v>
      </c>
      <c r="AB339" s="7">
        <v>644616.49678271008</v>
      </c>
      <c r="AC339" s="7">
        <v>0</v>
      </c>
      <c r="AD339" s="7">
        <v>0</v>
      </c>
      <c r="AE339" s="7">
        <v>0</v>
      </c>
      <c r="AF339" s="7">
        <v>0</v>
      </c>
      <c r="AG339" s="7">
        <v>0</v>
      </c>
      <c r="AH339" s="7">
        <v>0</v>
      </c>
      <c r="AI339" s="7">
        <v>0</v>
      </c>
      <c r="AJ339" s="7">
        <v>0</v>
      </c>
      <c r="AL339">
        <f t="shared" si="5"/>
        <v>306778.49678271008</v>
      </c>
    </row>
    <row r="340" spans="1:38" x14ac:dyDescent="0.25">
      <c r="A340" s="7">
        <v>4007</v>
      </c>
      <c r="B340" s="7">
        <v>7</v>
      </c>
      <c r="C340" t="s">
        <v>650</v>
      </c>
      <c r="D340" s="7">
        <v>0</v>
      </c>
      <c r="E340" s="7">
        <v>0</v>
      </c>
      <c r="F340" s="7">
        <v>188</v>
      </c>
      <c r="G340" s="87">
        <v>208.2</v>
      </c>
      <c r="H340" s="7">
        <v>1515904</v>
      </c>
      <c r="I340" s="7">
        <v>0</v>
      </c>
      <c r="J340" s="7">
        <v>117237</v>
      </c>
      <c r="K340" s="7">
        <v>0</v>
      </c>
      <c r="L340" s="7">
        <v>0</v>
      </c>
      <c r="M340" s="7">
        <v>7169</v>
      </c>
      <c r="N340" s="7">
        <v>41913</v>
      </c>
      <c r="O340" s="7">
        <v>47170</v>
      </c>
      <c r="P340" s="7">
        <v>23937</v>
      </c>
      <c r="Q340" s="7">
        <v>2707</v>
      </c>
      <c r="R340" s="7">
        <v>0</v>
      </c>
      <c r="S340" s="7">
        <v>0</v>
      </c>
      <c r="T340" s="7">
        <v>14574</v>
      </c>
      <c r="U340" s="7">
        <v>0</v>
      </c>
      <c r="V340" s="7">
        <v>0</v>
      </c>
      <c r="W340" s="7">
        <v>0</v>
      </c>
      <c r="X340" s="7">
        <v>0</v>
      </c>
      <c r="Y340" s="7">
        <v>0</v>
      </c>
      <c r="Z340" s="7">
        <v>14701.239448670001</v>
      </c>
      <c r="AA340" s="7">
        <v>0</v>
      </c>
      <c r="AB340" s="7">
        <v>1782960.2394486701</v>
      </c>
      <c r="AC340" s="7">
        <v>0</v>
      </c>
      <c r="AD340" s="7">
        <v>0</v>
      </c>
      <c r="AE340" s="7">
        <v>0</v>
      </c>
      <c r="AF340" s="7">
        <v>0</v>
      </c>
      <c r="AG340" s="7">
        <v>0</v>
      </c>
      <c r="AH340" s="7">
        <v>0</v>
      </c>
      <c r="AI340" s="7">
        <v>0</v>
      </c>
      <c r="AJ340" s="7">
        <v>0</v>
      </c>
      <c r="AL340">
        <f t="shared" si="5"/>
        <v>267056.23944867007</v>
      </c>
    </row>
    <row r="341" spans="1:38" x14ac:dyDescent="0.25">
      <c r="A341" s="7">
        <v>4008</v>
      </c>
      <c r="B341" s="7">
        <v>7</v>
      </c>
      <c r="C341" t="s">
        <v>651</v>
      </c>
      <c r="D341" s="7">
        <v>0</v>
      </c>
      <c r="E341" s="7">
        <v>0</v>
      </c>
      <c r="F341" s="7">
        <v>1091</v>
      </c>
      <c r="G341" s="87">
        <v>1187.5500000000002</v>
      </c>
      <c r="H341" s="7">
        <v>8646552</v>
      </c>
      <c r="I341" s="7">
        <v>0</v>
      </c>
      <c r="J341" s="7">
        <v>188995</v>
      </c>
      <c r="K341" s="7">
        <v>36600</v>
      </c>
      <c r="L341" s="7">
        <v>0</v>
      </c>
      <c r="M341" s="7">
        <v>40892</v>
      </c>
      <c r="N341" s="7">
        <v>0</v>
      </c>
      <c r="O341" s="7">
        <v>269051</v>
      </c>
      <c r="P341" s="7">
        <v>136535</v>
      </c>
      <c r="Q341" s="7">
        <v>15438</v>
      </c>
      <c r="R341" s="7">
        <v>1484</v>
      </c>
      <c r="S341" s="7">
        <v>0</v>
      </c>
      <c r="T341" s="7">
        <v>58189.950000000012</v>
      </c>
      <c r="U341" s="7">
        <v>0</v>
      </c>
      <c r="V341" s="7">
        <v>0</v>
      </c>
      <c r="W341" s="7">
        <v>0</v>
      </c>
      <c r="X341" s="7">
        <v>0</v>
      </c>
      <c r="Y341" s="7">
        <v>0</v>
      </c>
      <c r="Z341" s="7">
        <v>51250.594865999999</v>
      </c>
      <c r="AA341" s="7">
        <v>0</v>
      </c>
      <c r="AB341" s="7">
        <v>9444987.5448659994</v>
      </c>
      <c r="AC341" s="7">
        <v>0</v>
      </c>
      <c r="AD341" s="7">
        <v>0</v>
      </c>
      <c r="AE341" s="7">
        <v>0</v>
      </c>
      <c r="AF341" s="7">
        <v>0</v>
      </c>
      <c r="AG341" s="7">
        <v>0</v>
      </c>
      <c r="AH341" s="7">
        <v>0</v>
      </c>
      <c r="AI341" s="7">
        <v>0</v>
      </c>
      <c r="AJ341" s="7">
        <v>0</v>
      </c>
      <c r="AL341">
        <f t="shared" si="5"/>
        <v>798435.54486599937</v>
      </c>
    </row>
    <row r="342" spans="1:38" x14ac:dyDescent="0.25">
      <c r="A342" s="7">
        <v>4011</v>
      </c>
      <c r="B342" s="7">
        <v>7</v>
      </c>
      <c r="C342" t="s">
        <v>652</v>
      </c>
      <c r="D342" s="7">
        <v>0</v>
      </c>
      <c r="E342" s="7">
        <v>0</v>
      </c>
      <c r="F342" s="7">
        <v>920</v>
      </c>
      <c r="G342" s="87">
        <v>956</v>
      </c>
      <c r="H342" s="7">
        <v>6960636</v>
      </c>
      <c r="I342" s="7">
        <v>0</v>
      </c>
      <c r="J342" s="7">
        <v>2204345</v>
      </c>
      <c r="K342" s="7">
        <v>49761</v>
      </c>
      <c r="L342" s="7">
        <v>0</v>
      </c>
      <c r="M342" s="7">
        <v>32919</v>
      </c>
      <c r="N342" s="7">
        <v>0</v>
      </c>
      <c r="O342" s="7">
        <v>216591</v>
      </c>
      <c r="P342" s="7">
        <v>109914</v>
      </c>
      <c r="Q342" s="7">
        <v>12428</v>
      </c>
      <c r="R342" s="7">
        <v>241113</v>
      </c>
      <c r="S342" s="7">
        <v>0</v>
      </c>
      <c r="T342" s="7">
        <v>33460</v>
      </c>
      <c r="U342" s="7">
        <v>0</v>
      </c>
      <c r="V342" s="7">
        <v>0</v>
      </c>
      <c r="W342" s="7">
        <v>0</v>
      </c>
      <c r="X342" s="7">
        <v>0</v>
      </c>
      <c r="Y342" s="7">
        <v>0</v>
      </c>
      <c r="Z342" s="7">
        <v>57836.198871690001</v>
      </c>
      <c r="AA342" s="7">
        <v>0</v>
      </c>
      <c r="AB342" s="7">
        <v>9919003.1988716908</v>
      </c>
      <c r="AC342" s="7">
        <v>0</v>
      </c>
      <c r="AD342" s="7">
        <v>0</v>
      </c>
      <c r="AE342" s="7">
        <v>0</v>
      </c>
      <c r="AF342" s="7">
        <v>0</v>
      </c>
      <c r="AG342" s="7">
        <v>0</v>
      </c>
      <c r="AH342" s="7">
        <v>0</v>
      </c>
      <c r="AI342" s="7">
        <v>0</v>
      </c>
      <c r="AJ342" s="7">
        <v>0</v>
      </c>
      <c r="AL342">
        <f t="shared" si="5"/>
        <v>2958367.1988716908</v>
      </c>
    </row>
    <row r="343" spans="1:38" x14ac:dyDescent="0.25">
      <c r="A343" s="7">
        <v>4015</v>
      </c>
      <c r="B343" s="7">
        <v>7</v>
      </c>
      <c r="C343" t="s">
        <v>653</v>
      </c>
      <c r="D343" s="7">
        <v>0</v>
      </c>
      <c r="E343" s="7">
        <v>0</v>
      </c>
      <c r="F343" s="7">
        <v>931.6</v>
      </c>
      <c r="G343" s="87">
        <v>1016</v>
      </c>
      <c r="H343" s="7">
        <v>7397496</v>
      </c>
      <c r="I343" s="7">
        <v>0</v>
      </c>
      <c r="J343" s="7">
        <v>2889264</v>
      </c>
      <c r="K343" s="7">
        <v>152640</v>
      </c>
      <c r="L343" s="7">
        <v>0</v>
      </c>
      <c r="M343" s="7">
        <v>34985</v>
      </c>
      <c r="N343" s="7">
        <v>0</v>
      </c>
      <c r="O343" s="7">
        <v>230184</v>
      </c>
      <c r="P343" s="7">
        <v>116812</v>
      </c>
      <c r="Q343" s="7">
        <v>13208</v>
      </c>
      <c r="R343" s="7">
        <v>38070</v>
      </c>
      <c r="S343" s="7">
        <v>0</v>
      </c>
      <c r="T343" s="7">
        <v>46736</v>
      </c>
      <c r="U343" s="7">
        <v>0</v>
      </c>
      <c r="V343" s="7">
        <v>0</v>
      </c>
      <c r="W343" s="7">
        <v>0</v>
      </c>
      <c r="X343" s="7">
        <v>0</v>
      </c>
      <c r="Y343" s="7">
        <v>0</v>
      </c>
      <c r="Z343" s="7">
        <v>68430.420970760009</v>
      </c>
      <c r="AA343" s="7">
        <v>0</v>
      </c>
      <c r="AB343" s="7">
        <v>10987825.42097076</v>
      </c>
      <c r="AC343" s="7">
        <v>0</v>
      </c>
      <c r="AD343" s="7">
        <v>0</v>
      </c>
      <c r="AE343" s="7">
        <v>0</v>
      </c>
      <c r="AF343" s="7">
        <v>0</v>
      </c>
      <c r="AG343" s="7">
        <v>0</v>
      </c>
      <c r="AH343" s="7">
        <v>0</v>
      </c>
      <c r="AI343" s="7">
        <v>0</v>
      </c>
      <c r="AJ343" s="7">
        <v>0</v>
      </c>
      <c r="AL343">
        <f t="shared" si="5"/>
        <v>3590329.4209707603</v>
      </c>
    </row>
    <row r="344" spans="1:38" x14ac:dyDescent="0.25">
      <c r="A344" s="7">
        <v>4016</v>
      </c>
      <c r="B344" s="7">
        <v>7</v>
      </c>
      <c r="C344" t="s">
        <v>654</v>
      </c>
      <c r="D344" s="7">
        <v>0</v>
      </c>
      <c r="E344" s="7">
        <v>0</v>
      </c>
      <c r="F344" s="7">
        <v>219</v>
      </c>
      <c r="G344" s="87">
        <v>229.60000000000002</v>
      </c>
      <c r="H344" s="7">
        <v>1671718</v>
      </c>
      <c r="I344" s="7">
        <v>0</v>
      </c>
      <c r="J344" s="7">
        <v>27999</v>
      </c>
      <c r="K344" s="7">
        <v>14120</v>
      </c>
      <c r="L344" s="7">
        <v>0</v>
      </c>
      <c r="M344" s="7">
        <v>7906</v>
      </c>
      <c r="N344" s="7">
        <v>12003</v>
      </c>
      <c r="O344" s="7">
        <v>52018</v>
      </c>
      <c r="P344" s="7">
        <v>26398</v>
      </c>
      <c r="Q344" s="7">
        <v>2985</v>
      </c>
      <c r="R344" s="7">
        <v>0</v>
      </c>
      <c r="S344" s="7">
        <v>0</v>
      </c>
      <c r="T344" s="7">
        <v>4362.4000000000005</v>
      </c>
      <c r="U344" s="7">
        <v>-89231</v>
      </c>
      <c r="V344" s="7">
        <v>0</v>
      </c>
      <c r="W344" s="7">
        <v>0</v>
      </c>
      <c r="X344" s="7">
        <v>0</v>
      </c>
      <c r="Y344" s="7">
        <v>0</v>
      </c>
      <c r="Z344" s="7">
        <v>14494.369757160001</v>
      </c>
      <c r="AA344" s="7">
        <v>0</v>
      </c>
      <c r="AB344" s="7">
        <v>1744098.76975716</v>
      </c>
      <c r="AC344" s="7">
        <v>0</v>
      </c>
      <c r="AD344" s="7">
        <v>0</v>
      </c>
      <c r="AE344" s="7">
        <v>0</v>
      </c>
      <c r="AF344" s="7">
        <v>0</v>
      </c>
      <c r="AG344" s="7">
        <v>0</v>
      </c>
      <c r="AH344" s="7">
        <v>0</v>
      </c>
      <c r="AI344" s="7">
        <v>0</v>
      </c>
      <c r="AJ344" s="7">
        <v>0</v>
      </c>
      <c r="AL344">
        <f t="shared" si="5"/>
        <v>72380.769757159986</v>
      </c>
    </row>
    <row r="345" spans="1:38" x14ac:dyDescent="0.25">
      <c r="A345" s="7">
        <v>4017</v>
      </c>
      <c r="B345" s="7">
        <v>7</v>
      </c>
      <c r="C345" t="s">
        <v>655</v>
      </c>
      <c r="D345" s="7">
        <v>0</v>
      </c>
      <c r="E345" s="7">
        <v>0</v>
      </c>
      <c r="F345" s="7">
        <v>4921</v>
      </c>
      <c r="G345" s="87">
        <v>5529.5999999999995</v>
      </c>
      <c r="H345" s="7">
        <v>40261018</v>
      </c>
      <c r="I345" s="7">
        <v>0</v>
      </c>
      <c r="J345" s="7">
        <v>8093575</v>
      </c>
      <c r="K345" s="7">
        <v>184382</v>
      </c>
      <c r="L345" s="7">
        <v>0</v>
      </c>
      <c r="M345" s="7">
        <v>190408</v>
      </c>
      <c r="N345" s="7">
        <v>0</v>
      </c>
      <c r="O345" s="7">
        <v>1252783</v>
      </c>
      <c r="P345" s="7">
        <v>635751</v>
      </c>
      <c r="Q345" s="7">
        <v>71885</v>
      </c>
      <c r="R345" s="7">
        <v>531948</v>
      </c>
      <c r="S345" s="7">
        <v>0</v>
      </c>
      <c r="T345" s="7">
        <v>282009.59999999998</v>
      </c>
      <c r="U345" s="7">
        <v>0</v>
      </c>
      <c r="V345" s="7">
        <v>0</v>
      </c>
      <c r="W345" s="7">
        <v>0</v>
      </c>
      <c r="X345" s="7">
        <v>0</v>
      </c>
      <c r="Y345" s="7">
        <v>0</v>
      </c>
      <c r="Z345" s="7">
        <v>207338.86095618</v>
      </c>
      <c r="AA345" s="7">
        <v>0</v>
      </c>
      <c r="AB345" s="7">
        <v>51711098.460956179</v>
      </c>
      <c r="AC345" s="7">
        <v>0</v>
      </c>
      <c r="AD345" s="7">
        <v>0</v>
      </c>
      <c r="AE345" s="7">
        <v>0</v>
      </c>
      <c r="AF345" s="7">
        <v>0</v>
      </c>
      <c r="AG345" s="7">
        <v>0</v>
      </c>
      <c r="AH345" s="7">
        <v>0</v>
      </c>
      <c r="AI345" s="7">
        <v>0</v>
      </c>
      <c r="AJ345" s="7">
        <v>0</v>
      </c>
      <c r="AL345">
        <f t="shared" si="5"/>
        <v>11450080.460956179</v>
      </c>
    </row>
    <row r="346" spans="1:38" x14ac:dyDescent="0.25">
      <c r="A346" s="7">
        <v>4018</v>
      </c>
      <c r="B346" s="7">
        <v>7</v>
      </c>
      <c r="C346" t="s">
        <v>656</v>
      </c>
      <c r="D346" s="7">
        <v>0</v>
      </c>
      <c r="E346" s="7">
        <v>0</v>
      </c>
      <c r="F346" s="7">
        <v>447</v>
      </c>
      <c r="G346" s="87">
        <v>465.6</v>
      </c>
      <c r="H346" s="7">
        <v>3390034</v>
      </c>
      <c r="I346" s="7">
        <v>0</v>
      </c>
      <c r="J346" s="7">
        <v>1350641</v>
      </c>
      <c r="K346" s="7">
        <v>133560</v>
      </c>
      <c r="L346" s="7">
        <v>0</v>
      </c>
      <c r="M346" s="7">
        <v>16033</v>
      </c>
      <c r="N346" s="7">
        <v>0</v>
      </c>
      <c r="O346" s="7">
        <v>105486</v>
      </c>
      <c r="P346" s="7">
        <v>53531</v>
      </c>
      <c r="Q346" s="7">
        <v>6053</v>
      </c>
      <c r="R346" s="7">
        <v>116433</v>
      </c>
      <c r="S346" s="7">
        <v>0</v>
      </c>
      <c r="T346" s="7">
        <v>19555.2</v>
      </c>
      <c r="U346" s="7">
        <v>0</v>
      </c>
      <c r="V346" s="7">
        <v>0</v>
      </c>
      <c r="W346" s="7">
        <v>0</v>
      </c>
      <c r="X346" s="7">
        <v>0</v>
      </c>
      <c r="Y346" s="7">
        <v>19167</v>
      </c>
      <c r="Z346" s="7">
        <v>40421.105347730001</v>
      </c>
      <c r="AA346" s="7">
        <v>0</v>
      </c>
      <c r="AB346" s="7">
        <v>5250914.3053477304</v>
      </c>
      <c r="AC346" s="7">
        <v>0</v>
      </c>
      <c r="AD346" s="7">
        <v>0</v>
      </c>
      <c r="AE346" s="7">
        <v>0</v>
      </c>
      <c r="AF346" s="7">
        <v>0</v>
      </c>
      <c r="AG346" s="7">
        <v>0</v>
      </c>
      <c r="AH346" s="7">
        <v>0</v>
      </c>
      <c r="AI346" s="7">
        <v>0</v>
      </c>
      <c r="AJ346" s="7">
        <v>0</v>
      </c>
      <c r="AL346">
        <f t="shared" si="5"/>
        <v>1860880.3053477304</v>
      </c>
    </row>
    <row r="347" spans="1:38" x14ac:dyDescent="0.25">
      <c r="A347" s="7">
        <v>4020</v>
      </c>
      <c r="B347" s="7">
        <v>7</v>
      </c>
      <c r="C347" t="s">
        <v>657</v>
      </c>
      <c r="D347" s="7">
        <v>0</v>
      </c>
      <c r="E347" s="7">
        <v>0</v>
      </c>
      <c r="F347" s="7">
        <v>932</v>
      </c>
      <c r="G347" s="87">
        <v>969.6</v>
      </c>
      <c r="H347" s="7">
        <v>7059658</v>
      </c>
      <c r="I347" s="7">
        <v>0</v>
      </c>
      <c r="J347" s="7">
        <v>997626</v>
      </c>
      <c r="K347" s="7">
        <v>14089</v>
      </c>
      <c r="L347" s="7">
        <v>0</v>
      </c>
      <c r="M347" s="7">
        <v>33387</v>
      </c>
      <c r="N347" s="7">
        <v>104337</v>
      </c>
      <c r="O347" s="7">
        <v>219672</v>
      </c>
      <c r="P347" s="7">
        <v>111477</v>
      </c>
      <c r="Q347" s="7">
        <v>12605</v>
      </c>
      <c r="R347" s="7">
        <v>18723</v>
      </c>
      <c r="S347" s="7">
        <v>0</v>
      </c>
      <c r="T347" s="7">
        <v>23270.400000000001</v>
      </c>
      <c r="U347" s="7">
        <v>0</v>
      </c>
      <c r="V347" s="7">
        <v>0</v>
      </c>
      <c r="W347" s="7">
        <v>0</v>
      </c>
      <c r="X347" s="7">
        <v>0</v>
      </c>
      <c r="Y347" s="7">
        <v>0</v>
      </c>
      <c r="Z347" s="7">
        <v>88465.057994789997</v>
      </c>
      <c r="AA347" s="7">
        <v>0</v>
      </c>
      <c r="AB347" s="7">
        <v>8677452.4579947907</v>
      </c>
      <c r="AC347" s="7">
        <v>0</v>
      </c>
      <c r="AD347" s="7">
        <v>0</v>
      </c>
      <c r="AE347" s="7">
        <v>0</v>
      </c>
      <c r="AF347" s="7">
        <v>0</v>
      </c>
      <c r="AG347" s="7">
        <v>0</v>
      </c>
      <c r="AH347" s="7">
        <v>0</v>
      </c>
      <c r="AI347" s="7">
        <v>0</v>
      </c>
      <c r="AJ347" s="7">
        <v>0</v>
      </c>
      <c r="AL347">
        <f t="shared" si="5"/>
        <v>1617794.4579947907</v>
      </c>
    </row>
    <row r="348" spans="1:38" x14ac:dyDescent="0.25">
      <c r="A348" s="7">
        <v>4025</v>
      </c>
      <c r="B348" s="7">
        <v>7</v>
      </c>
      <c r="C348" t="s">
        <v>658</v>
      </c>
      <c r="D348" s="7">
        <v>0</v>
      </c>
      <c r="E348" s="7">
        <v>0</v>
      </c>
      <c r="F348" s="7">
        <v>160</v>
      </c>
      <c r="G348" s="87">
        <v>184.2</v>
      </c>
      <c r="H348" s="7">
        <v>1341160</v>
      </c>
      <c r="I348" s="7">
        <v>2592</v>
      </c>
      <c r="J348" s="7">
        <v>160556</v>
      </c>
      <c r="K348" s="7">
        <v>14094</v>
      </c>
      <c r="L348" s="7">
        <v>0</v>
      </c>
      <c r="M348" s="7">
        <v>6343</v>
      </c>
      <c r="N348" s="7">
        <v>0</v>
      </c>
      <c r="O348" s="7">
        <v>41732</v>
      </c>
      <c r="P348" s="7">
        <v>21178</v>
      </c>
      <c r="Q348" s="7">
        <v>2395</v>
      </c>
      <c r="R348" s="7">
        <v>1733</v>
      </c>
      <c r="S348" s="7">
        <v>0</v>
      </c>
      <c r="T348" s="7">
        <v>5526</v>
      </c>
      <c r="U348" s="7">
        <v>0</v>
      </c>
      <c r="V348" s="7">
        <v>0</v>
      </c>
      <c r="W348" s="7">
        <v>0</v>
      </c>
      <c r="X348" s="7">
        <v>0</v>
      </c>
      <c r="Y348" s="7">
        <v>0</v>
      </c>
      <c r="Z348" s="7">
        <v>13950.68473938</v>
      </c>
      <c r="AA348" s="7">
        <v>0</v>
      </c>
      <c r="AB348" s="7">
        <v>1611259.6847393799</v>
      </c>
      <c r="AC348" s="7">
        <v>0</v>
      </c>
      <c r="AD348" s="7">
        <v>0</v>
      </c>
      <c r="AE348" s="7">
        <v>0</v>
      </c>
      <c r="AF348" s="7">
        <v>0</v>
      </c>
      <c r="AG348" s="7">
        <v>0</v>
      </c>
      <c r="AH348" s="7">
        <v>0</v>
      </c>
      <c r="AI348" s="7">
        <v>0</v>
      </c>
      <c r="AJ348" s="7">
        <v>0</v>
      </c>
      <c r="AL348">
        <f t="shared" si="5"/>
        <v>270099.68473937991</v>
      </c>
    </row>
    <row r="349" spans="1:38" x14ac:dyDescent="0.25">
      <c r="A349" s="7">
        <v>4026</v>
      </c>
      <c r="B349" s="7">
        <v>7</v>
      </c>
      <c r="C349" t="s">
        <v>659</v>
      </c>
      <c r="D349" s="7">
        <v>0</v>
      </c>
      <c r="E349" s="7">
        <v>0</v>
      </c>
      <c r="F349" s="7">
        <v>58</v>
      </c>
      <c r="G349" s="87">
        <v>65.8</v>
      </c>
      <c r="H349" s="7">
        <v>479090</v>
      </c>
      <c r="I349" s="7">
        <v>0</v>
      </c>
      <c r="J349" s="7">
        <v>176420</v>
      </c>
      <c r="K349" s="7">
        <v>15429</v>
      </c>
      <c r="L349" s="7">
        <v>0</v>
      </c>
      <c r="M349" s="7">
        <v>2266</v>
      </c>
      <c r="N349" s="7">
        <v>23450</v>
      </c>
      <c r="O349" s="7">
        <v>14908</v>
      </c>
      <c r="P349" s="7">
        <v>7565</v>
      </c>
      <c r="Q349" s="7">
        <v>855</v>
      </c>
      <c r="R349" s="7">
        <v>0</v>
      </c>
      <c r="S349" s="7">
        <v>0</v>
      </c>
      <c r="T349" s="7">
        <v>10001.6</v>
      </c>
      <c r="U349" s="7">
        <v>0</v>
      </c>
      <c r="V349" s="7">
        <v>0</v>
      </c>
      <c r="W349" s="7">
        <v>0</v>
      </c>
      <c r="X349" s="7">
        <v>0</v>
      </c>
      <c r="Y349" s="7">
        <v>0</v>
      </c>
      <c r="Z349" s="7">
        <v>3997.7412687300002</v>
      </c>
      <c r="AA349" s="7">
        <v>0</v>
      </c>
      <c r="AB349" s="7">
        <v>732665.34126873</v>
      </c>
      <c r="AC349" s="7">
        <v>0</v>
      </c>
      <c r="AD349" s="7">
        <v>0</v>
      </c>
      <c r="AE349" s="7">
        <v>0</v>
      </c>
      <c r="AF349" s="7">
        <v>0</v>
      </c>
      <c r="AG349" s="7">
        <v>0</v>
      </c>
      <c r="AH349" s="7">
        <v>0</v>
      </c>
      <c r="AI349" s="7">
        <v>0</v>
      </c>
      <c r="AJ349" s="7">
        <v>0</v>
      </c>
      <c r="AL349">
        <f t="shared" si="5"/>
        <v>253575.34126873</v>
      </c>
    </row>
    <row r="350" spans="1:38" x14ac:dyDescent="0.25">
      <c r="A350" s="7">
        <v>4027</v>
      </c>
      <c r="B350" s="7">
        <v>7</v>
      </c>
      <c r="C350" t="s">
        <v>660</v>
      </c>
      <c r="D350" s="7">
        <v>0</v>
      </c>
      <c r="E350" s="7">
        <v>0</v>
      </c>
      <c r="F350" s="7">
        <v>1160</v>
      </c>
      <c r="G350" s="87">
        <v>1260</v>
      </c>
      <c r="H350" s="7">
        <v>9174060</v>
      </c>
      <c r="I350" s="7">
        <v>0</v>
      </c>
      <c r="J350" s="7">
        <v>4216157</v>
      </c>
      <c r="K350" s="7">
        <v>286200</v>
      </c>
      <c r="L350" s="7">
        <v>0</v>
      </c>
      <c r="M350" s="7">
        <v>43387</v>
      </c>
      <c r="N350" s="7">
        <v>0</v>
      </c>
      <c r="O350" s="7">
        <v>285465</v>
      </c>
      <c r="P350" s="7">
        <v>144865</v>
      </c>
      <c r="Q350" s="7">
        <v>16380</v>
      </c>
      <c r="R350" s="7">
        <v>324916</v>
      </c>
      <c r="S350" s="7">
        <v>0</v>
      </c>
      <c r="T350" s="7">
        <v>39060</v>
      </c>
      <c r="U350" s="7">
        <v>0</v>
      </c>
      <c r="V350" s="7">
        <v>0</v>
      </c>
      <c r="W350" s="7">
        <v>0</v>
      </c>
      <c r="X350" s="7">
        <v>0</v>
      </c>
      <c r="Y350" s="7">
        <v>0</v>
      </c>
      <c r="Z350" s="7">
        <v>64594.789451529999</v>
      </c>
      <c r="AA350" s="7">
        <v>0</v>
      </c>
      <c r="AB350" s="7">
        <v>14595084.78945153</v>
      </c>
      <c r="AC350" s="7">
        <v>0</v>
      </c>
      <c r="AD350" s="7">
        <v>0</v>
      </c>
      <c r="AE350" s="7">
        <v>0</v>
      </c>
      <c r="AF350" s="7">
        <v>0</v>
      </c>
      <c r="AG350" s="7">
        <v>0</v>
      </c>
      <c r="AH350" s="7">
        <v>0</v>
      </c>
      <c r="AI350" s="7">
        <v>0</v>
      </c>
      <c r="AJ350" s="7">
        <v>0</v>
      </c>
      <c r="AL350">
        <f t="shared" si="5"/>
        <v>5421024.7894515302</v>
      </c>
    </row>
    <row r="351" spans="1:38" x14ac:dyDescent="0.25">
      <c r="A351" s="7">
        <v>4029</v>
      </c>
      <c r="B351" s="7">
        <v>7</v>
      </c>
      <c r="C351" t="s">
        <v>661</v>
      </c>
      <c r="D351" s="7">
        <v>0</v>
      </c>
      <c r="E351" s="7">
        <v>0</v>
      </c>
      <c r="F351" s="7">
        <v>694.4</v>
      </c>
      <c r="G351" s="87">
        <v>752.4</v>
      </c>
      <c r="H351" s="7">
        <v>5478224</v>
      </c>
      <c r="I351" s="7">
        <v>0</v>
      </c>
      <c r="J351" s="7">
        <v>1831542</v>
      </c>
      <c r="K351" s="7">
        <v>200340</v>
      </c>
      <c r="L351" s="7">
        <v>0</v>
      </c>
      <c r="M351" s="7">
        <v>25908</v>
      </c>
      <c r="N351" s="7">
        <v>0</v>
      </c>
      <c r="O351" s="7">
        <v>170463</v>
      </c>
      <c r="P351" s="7">
        <v>86505</v>
      </c>
      <c r="Q351" s="7">
        <v>9781</v>
      </c>
      <c r="R351" s="7">
        <v>0</v>
      </c>
      <c r="S351" s="7">
        <v>0</v>
      </c>
      <c r="T351" s="7">
        <v>34610.400000000001</v>
      </c>
      <c r="U351" s="7">
        <v>0</v>
      </c>
      <c r="V351" s="7">
        <v>0</v>
      </c>
      <c r="W351" s="7">
        <v>0</v>
      </c>
      <c r="X351" s="7">
        <v>0</v>
      </c>
      <c r="Y351" s="7">
        <v>0</v>
      </c>
      <c r="Z351" s="7">
        <v>65776.92299567</v>
      </c>
      <c r="AA351" s="7">
        <v>0</v>
      </c>
      <c r="AB351" s="7">
        <v>7903150.3229956701</v>
      </c>
      <c r="AC351" s="7">
        <v>0</v>
      </c>
      <c r="AD351" s="7">
        <v>0</v>
      </c>
      <c r="AE351" s="7">
        <v>0</v>
      </c>
      <c r="AF351" s="7">
        <v>0</v>
      </c>
      <c r="AG351" s="7">
        <v>0</v>
      </c>
      <c r="AH351" s="7">
        <v>0</v>
      </c>
      <c r="AI351" s="7">
        <v>0</v>
      </c>
      <c r="AJ351" s="7">
        <v>0</v>
      </c>
      <c r="AL351">
        <f t="shared" si="5"/>
        <v>2424926.3229956701</v>
      </c>
    </row>
    <row r="352" spans="1:38" x14ac:dyDescent="0.25">
      <c r="A352" s="7">
        <v>4031</v>
      </c>
      <c r="B352" s="7">
        <v>7</v>
      </c>
      <c r="C352" t="s">
        <v>662</v>
      </c>
      <c r="D352" s="7">
        <v>0</v>
      </c>
      <c r="E352" s="7">
        <v>0</v>
      </c>
      <c r="F352" s="7">
        <v>67</v>
      </c>
      <c r="G352" s="87">
        <v>80.400000000000006</v>
      </c>
      <c r="H352" s="7">
        <v>585392</v>
      </c>
      <c r="I352" s="7">
        <v>0</v>
      </c>
      <c r="J352" s="7">
        <v>171821</v>
      </c>
      <c r="K352" s="7">
        <v>0</v>
      </c>
      <c r="L352" s="7">
        <v>0</v>
      </c>
      <c r="M352" s="7">
        <v>2769</v>
      </c>
      <c r="N352" s="7">
        <v>0</v>
      </c>
      <c r="O352" s="7">
        <v>18215</v>
      </c>
      <c r="P352" s="7">
        <v>9244</v>
      </c>
      <c r="Q352" s="7">
        <v>1045</v>
      </c>
      <c r="R352" s="7">
        <v>0</v>
      </c>
      <c r="S352" s="7">
        <v>0</v>
      </c>
      <c r="T352" s="7">
        <v>3055.2000000000003</v>
      </c>
      <c r="U352" s="7">
        <v>0</v>
      </c>
      <c r="V352" s="7">
        <v>0</v>
      </c>
      <c r="W352" s="7">
        <v>0</v>
      </c>
      <c r="X352" s="7">
        <v>0</v>
      </c>
      <c r="Y352" s="7">
        <v>0</v>
      </c>
      <c r="Z352" s="7">
        <v>4915.5751159500005</v>
      </c>
      <c r="AA352" s="7">
        <v>0</v>
      </c>
      <c r="AB352" s="7">
        <v>796456.77511594992</v>
      </c>
      <c r="AC352" s="7">
        <v>0</v>
      </c>
      <c r="AD352" s="7">
        <v>0</v>
      </c>
      <c r="AE352" s="7">
        <v>0</v>
      </c>
      <c r="AF352" s="7">
        <v>0</v>
      </c>
      <c r="AG352" s="7">
        <v>0</v>
      </c>
      <c r="AH352" s="7">
        <v>0</v>
      </c>
      <c r="AI352" s="7">
        <v>0</v>
      </c>
      <c r="AJ352" s="7">
        <v>0</v>
      </c>
      <c r="AL352">
        <f t="shared" si="5"/>
        <v>211064.77511594992</v>
      </c>
    </row>
    <row r="353" spans="1:38" x14ac:dyDescent="0.25">
      <c r="A353" s="7">
        <v>4035</v>
      </c>
      <c r="B353" s="7">
        <v>7</v>
      </c>
      <c r="C353" t="s">
        <v>663</v>
      </c>
      <c r="D353" s="7">
        <v>0</v>
      </c>
      <c r="E353" s="7">
        <v>0</v>
      </c>
      <c r="F353" s="7">
        <v>330</v>
      </c>
      <c r="G353" s="87">
        <v>330</v>
      </c>
      <c r="H353" s="7">
        <v>2402730</v>
      </c>
      <c r="I353" s="7">
        <v>0</v>
      </c>
      <c r="J353" s="7">
        <v>583789</v>
      </c>
      <c r="K353" s="7">
        <v>38160</v>
      </c>
      <c r="L353" s="7">
        <v>0</v>
      </c>
      <c r="M353" s="7">
        <v>11363</v>
      </c>
      <c r="N353" s="7">
        <v>0</v>
      </c>
      <c r="O353" s="7">
        <v>74765</v>
      </c>
      <c r="P353" s="7">
        <v>37941</v>
      </c>
      <c r="Q353" s="7">
        <v>4290</v>
      </c>
      <c r="R353" s="7">
        <v>109375</v>
      </c>
      <c r="S353" s="7">
        <v>0</v>
      </c>
      <c r="T353" s="7">
        <v>15510</v>
      </c>
      <c r="U353" s="7">
        <v>0</v>
      </c>
      <c r="V353" s="7">
        <v>0</v>
      </c>
      <c r="W353" s="7">
        <v>0</v>
      </c>
      <c r="X353" s="7">
        <v>0</v>
      </c>
      <c r="Y353" s="7">
        <v>0</v>
      </c>
      <c r="Z353" s="7">
        <v>33947.605486929999</v>
      </c>
      <c r="AA353" s="7">
        <v>0</v>
      </c>
      <c r="AB353" s="7">
        <v>3311870.6054869299</v>
      </c>
      <c r="AC353" s="7">
        <v>0</v>
      </c>
      <c r="AD353" s="7">
        <v>0</v>
      </c>
      <c r="AE353" s="7">
        <v>0</v>
      </c>
      <c r="AF353" s="7">
        <v>0</v>
      </c>
      <c r="AG353" s="7">
        <v>0</v>
      </c>
      <c r="AH353" s="7">
        <v>0</v>
      </c>
      <c r="AI353" s="7">
        <v>0</v>
      </c>
      <c r="AJ353" s="7">
        <v>0</v>
      </c>
      <c r="AL353">
        <f t="shared" si="5"/>
        <v>909140.60548692988</v>
      </c>
    </row>
    <row r="354" spans="1:38" x14ac:dyDescent="0.25">
      <c r="A354" s="7">
        <v>4036</v>
      </c>
      <c r="B354" s="7">
        <v>7</v>
      </c>
      <c r="C354" t="s">
        <v>664</v>
      </c>
      <c r="D354" s="7">
        <v>0</v>
      </c>
      <c r="E354" s="7">
        <v>0</v>
      </c>
      <c r="F354" s="7">
        <v>94</v>
      </c>
      <c r="G354" s="87">
        <v>112.80000000000001</v>
      </c>
      <c r="H354" s="7">
        <v>821297</v>
      </c>
      <c r="I354" s="7">
        <v>0</v>
      </c>
      <c r="J354" s="7">
        <v>306426</v>
      </c>
      <c r="K354" s="7">
        <v>0</v>
      </c>
      <c r="L354" s="7">
        <v>0</v>
      </c>
      <c r="M354" s="7">
        <v>3884</v>
      </c>
      <c r="N354" s="7">
        <v>0</v>
      </c>
      <c r="O354" s="7">
        <v>25556</v>
      </c>
      <c r="P354" s="7">
        <v>12969</v>
      </c>
      <c r="Q354" s="7">
        <v>1466</v>
      </c>
      <c r="R354" s="7">
        <v>0</v>
      </c>
      <c r="S354" s="7">
        <v>0</v>
      </c>
      <c r="T354" s="7">
        <v>5414.4000000000005</v>
      </c>
      <c r="U354" s="7">
        <v>0</v>
      </c>
      <c r="V354" s="7">
        <v>0</v>
      </c>
      <c r="W354" s="7">
        <v>0</v>
      </c>
      <c r="X354" s="7">
        <v>0</v>
      </c>
      <c r="Y354" s="7">
        <v>0</v>
      </c>
      <c r="Z354" s="7">
        <v>10681.754211330001</v>
      </c>
      <c r="AA354" s="7">
        <v>0</v>
      </c>
      <c r="AB354" s="7">
        <v>1187694.1542113298</v>
      </c>
      <c r="AC354" s="7">
        <v>0</v>
      </c>
      <c r="AD354" s="7">
        <v>0</v>
      </c>
      <c r="AE354" s="7">
        <v>0</v>
      </c>
      <c r="AF354" s="7">
        <v>0</v>
      </c>
      <c r="AG354" s="7">
        <v>0</v>
      </c>
      <c r="AH354" s="7">
        <v>0</v>
      </c>
      <c r="AI354" s="7">
        <v>0</v>
      </c>
      <c r="AJ354" s="7">
        <v>0</v>
      </c>
      <c r="AL354">
        <f t="shared" si="5"/>
        <v>366397.15421132976</v>
      </c>
    </row>
    <row r="355" spans="1:38" x14ac:dyDescent="0.25">
      <c r="A355" s="7">
        <v>4038</v>
      </c>
      <c r="B355" s="7">
        <v>7</v>
      </c>
      <c r="C355" t="s">
        <v>665</v>
      </c>
      <c r="D355" s="7">
        <v>0</v>
      </c>
      <c r="E355" s="7">
        <v>0</v>
      </c>
      <c r="F355" s="7">
        <v>336</v>
      </c>
      <c r="G355" s="87">
        <v>354</v>
      </c>
      <c r="H355" s="7">
        <v>2577474</v>
      </c>
      <c r="I355" s="7">
        <v>0</v>
      </c>
      <c r="J355" s="7">
        <v>998356</v>
      </c>
      <c r="K355" s="7">
        <v>47700</v>
      </c>
      <c r="L355" s="7">
        <v>0</v>
      </c>
      <c r="M355" s="7">
        <v>12190</v>
      </c>
      <c r="N355" s="7">
        <v>0</v>
      </c>
      <c r="O355" s="7">
        <v>80202</v>
      </c>
      <c r="P355" s="7">
        <v>40700</v>
      </c>
      <c r="Q355" s="7">
        <v>4602</v>
      </c>
      <c r="R355" s="7">
        <v>27669</v>
      </c>
      <c r="S355" s="7">
        <v>0</v>
      </c>
      <c r="T355" s="7">
        <v>2832</v>
      </c>
      <c r="U355" s="7">
        <v>0</v>
      </c>
      <c r="V355" s="7">
        <v>0</v>
      </c>
      <c r="W355" s="7">
        <v>0</v>
      </c>
      <c r="X355" s="7">
        <v>0</v>
      </c>
      <c r="Y355" s="7">
        <v>0</v>
      </c>
      <c r="Z355" s="7">
        <v>32151.522741460001</v>
      </c>
      <c r="AA355" s="7">
        <v>0</v>
      </c>
      <c r="AB355" s="7">
        <v>3823876.5227414598</v>
      </c>
      <c r="AC355" s="7">
        <v>0</v>
      </c>
      <c r="AD355" s="7">
        <v>0</v>
      </c>
      <c r="AE355" s="7">
        <v>0</v>
      </c>
      <c r="AF355" s="7">
        <v>0</v>
      </c>
      <c r="AG355" s="7">
        <v>0</v>
      </c>
      <c r="AH355" s="7">
        <v>0</v>
      </c>
      <c r="AI355" s="7">
        <v>0</v>
      </c>
      <c r="AJ355" s="7">
        <v>0</v>
      </c>
      <c r="AL355">
        <f t="shared" si="5"/>
        <v>1246402.5227414598</v>
      </c>
    </row>
    <row r="356" spans="1:38" x14ac:dyDescent="0.25">
      <c r="A356" s="7">
        <v>4039</v>
      </c>
      <c r="B356" s="7">
        <v>7</v>
      </c>
      <c r="C356" t="s">
        <v>666</v>
      </c>
      <c r="D356" s="7">
        <v>0</v>
      </c>
      <c r="E356" s="7">
        <v>0</v>
      </c>
      <c r="F356" s="7">
        <v>225</v>
      </c>
      <c r="G356" s="87">
        <v>270</v>
      </c>
      <c r="H356" s="7">
        <v>1965870</v>
      </c>
      <c r="I356" s="7">
        <v>0</v>
      </c>
      <c r="J356" s="7">
        <v>811912</v>
      </c>
      <c r="K356" s="7">
        <v>0</v>
      </c>
      <c r="L356" s="7">
        <v>0</v>
      </c>
      <c r="M356" s="7">
        <v>9297</v>
      </c>
      <c r="N356" s="7">
        <v>0</v>
      </c>
      <c r="O356" s="7">
        <v>61171</v>
      </c>
      <c r="P356" s="7">
        <v>31043</v>
      </c>
      <c r="Q356" s="7">
        <v>3510</v>
      </c>
      <c r="R356" s="7">
        <v>23849</v>
      </c>
      <c r="S356" s="7">
        <v>0</v>
      </c>
      <c r="T356" s="7">
        <v>9450</v>
      </c>
      <c r="U356" s="7">
        <v>0</v>
      </c>
      <c r="V356" s="7">
        <v>0</v>
      </c>
      <c r="W356" s="7">
        <v>0</v>
      </c>
      <c r="X356" s="7">
        <v>0</v>
      </c>
      <c r="Y356" s="7">
        <v>0</v>
      </c>
      <c r="Z356" s="7">
        <v>9676.2292322100002</v>
      </c>
      <c r="AA356" s="7">
        <v>0</v>
      </c>
      <c r="AB356" s="7">
        <v>2925778.2292322097</v>
      </c>
      <c r="AC356" s="7">
        <v>0</v>
      </c>
      <c r="AD356" s="7">
        <v>0</v>
      </c>
      <c r="AE356" s="7">
        <v>0</v>
      </c>
      <c r="AF356" s="7">
        <v>0</v>
      </c>
      <c r="AG356" s="7">
        <v>0</v>
      </c>
      <c r="AH356" s="7">
        <v>0</v>
      </c>
      <c r="AI356" s="7">
        <v>0</v>
      </c>
      <c r="AJ356" s="7">
        <v>0</v>
      </c>
      <c r="AL356">
        <f t="shared" si="5"/>
        <v>959908.22923220973</v>
      </c>
    </row>
    <row r="357" spans="1:38" x14ac:dyDescent="0.25">
      <c r="A357" s="7">
        <v>4043</v>
      </c>
      <c r="B357" s="7">
        <v>7</v>
      </c>
      <c r="C357" t="s">
        <v>667</v>
      </c>
      <c r="D357" s="7">
        <v>0</v>
      </c>
      <c r="E357" s="7">
        <v>0</v>
      </c>
      <c r="F357" s="7">
        <v>547</v>
      </c>
      <c r="G357" s="87">
        <v>638.79999999999995</v>
      </c>
      <c r="H357" s="7">
        <v>4651103</v>
      </c>
      <c r="I357" s="7">
        <v>0</v>
      </c>
      <c r="J357" s="7">
        <v>20394</v>
      </c>
      <c r="K357" s="7">
        <v>14084</v>
      </c>
      <c r="L357" s="7">
        <v>0</v>
      </c>
      <c r="M357" s="7">
        <v>21997</v>
      </c>
      <c r="N357" s="7">
        <v>0</v>
      </c>
      <c r="O357" s="7">
        <v>144726</v>
      </c>
      <c r="P357" s="7">
        <v>73444</v>
      </c>
      <c r="Q357" s="7">
        <v>8304</v>
      </c>
      <c r="R357" s="7">
        <v>428</v>
      </c>
      <c r="S357" s="7">
        <v>0</v>
      </c>
      <c r="T357" s="7">
        <v>26829.599999999999</v>
      </c>
      <c r="U357" s="7">
        <v>-216741</v>
      </c>
      <c r="V357" s="7">
        <v>0</v>
      </c>
      <c r="W357" s="7">
        <v>0</v>
      </c>
      <c r="X357" s="7">
        <v>0</v>
      </c>
      <c r="Y357" s="7">
        <v>0</v>
      </c>
      <c r="Z357" s="7">
        <v>29547.039720750003</v>
      </c>
      <c r="AA357" s="7">
        <v>0</v>
      </c>
      <c r="AB357" s="7">
        <v>4774115.63972075</v>
      </c>
      <c r="AC357" s="7">
        <v>0</v>
      </c>
      <c r="AD357" s="7">
        <v>0</v>
      </c>
      <c r="AE357" s="7">
        <v>0</v>
      </c>
      <c r="AF357" s="7">
        <v>0</v>
      </c>
      <c r="AG357" s="7">
        <v>0</v>
      </c>
      <c r="AH357" s="7">
        <v>0</v>
      </c>
      <c r="AI357" s="7">
        <v>0</v>
      </c>
      <c r="AJ357" s="7">
        <v>0</v>
      </c>
      <c r="AL357">
        <f t="shared" si="5"/>
        <v>123012.63972075004</v>
      </c>
    </row>
    <row r="358" spans="1:38" x14ac:dyDescent="0.25">
      <c r="A358" s="7">
        <v>4049</v>
      </c>
      <c r="B358" s="7">
        <v>7</v>
      </c>
      <c r="C358" t="s">
        <v>668</v>
      </c>
      <c r="D358" s="7">
        <v>0</v>
      </c>
      <c r="E358" s="7">
        <v>0</v>
      </c>
      <c r="F358" s="7">
        <v>125</v>
      </c>
      <c r="G358" s="87">
        <v>150</v>
      </c>
      <c r="H358" s="7">
        <v>1092150</v>
      </c>
      <c r="I358" s="7">
        <v>0</v>
      </c>
      <c r="J358" s="7">
        <v>120521</v>
      </c>
      <c r="K358" s="7">
        <v>14150</v>
      </c>
      <c r="L358" s="7">
        <v>0</v>
      </c>
      <c r="M358" s="7">
        <v>5165</v>
      </c>
      <c r="N358" s="7">
        <v>0</v>
      </c>
      <c r="O358" s="7">
        <v>33984</v>
      </c>
      <c r="P358" s="7">
        <v>17246</v>
      </c>
      <c r="Q358" s="7">
        <v>1950</v>
      </c>
      <c r="R358" s="7">
        <v>0</v>
      </c>
      <c r="S358" s="7">
        <v>0</v>
      </c>
      <c r="T358" s="7">
        <v>7200</v>
      </c>
      <c r="U358" s="7">
        <v>0</v>
      </c>
      <c r="V358" s="7">
        <v>0</v>
      </c>
      <c r="W358" s="7">
        <v>0</v>
      </c>
      <c r="X358" s="7">
        <v>0</v>
      </c>
      <c r="Y358" s="7">
        <v>0</v>
      </c>
      <c r="Z358" s="7">
        <v>11396.924109270001</v>
      </c>
      <c r="AA358" s="7">
        <v>0</v>
      </c>
      <c r="AB358" s="7">
        <v>1303762.9241092701</v>
      </c>
      <c r="AC358" s="7">
        <v>0</v>
      </c>
      <c r="AD358" s="7">
        <v>0</v>
      </c>
      <c r="AE358" s="7">
        <v>0</v>
      </c>
      <c r="AF358" s="7">
        <v>0</v>
      </c>
      <c r="AG358" s="7">
        <v>0</v>
      </c>
      <c r="AH358" s="7">
        <v>0</v>
      </c>
      <c r="AI358" s="7">
        <v>0</v>
      </c>
      <c r="AJ358" s="7">
        <v>0</v>
      </c>
      <c r="AL358">
        <f t="shared" si="5"/>
        <v>211612.9241092701</v>
      </c>
    </row>
    <row r="359" spans="1:38" x14ac:dyDescent="0.25">
      <c r="A359" s="7">
        <v>4050</v>
      </c>
      <c r="B359" s="7">
        <v>7</v>
      </c>
      <c r="C359" t="s">
        <v>669</v>
      </c>
      <c r="D359" s="7">
        <v>0</v>
      </c>
      <c r="E359" s="7">
        <v>0</v>
      </c>
      <c r="F359" s="7">
        <v>0</v>
      </c>
      <c r="G359" s="87">
        <v>0</v>
      </c>
      <c r="H359" s="7">
        <v>0</v>
      </c>
      <c r="I359" s="7">
        <v>0</v>
      </c>
      <c r="J359" s="7">
        <v>0</v>
      </c>
      <c r="K359" s="7">
        <v>0</v>
      </c>
      <c r="L359" s="7">
        <v>0</v>
      </c>
      <c r="M359" s="7">
        <v>0</v>
      </c>
      <c r="N359" s="7">
        <v>0</v>
      </c>
      <c r="O359" s="7">
        <v>0</v>
      </c>
      <c r="P359" s="7">
        <v>0</v>
      </c>
      <c r="Q359" s="7">
        <v>0</v>
      </c>
      <c r="R359" s="7">
        <v>0</v>
      </c>
      <c r="S359" s="7">
        <v>0</v>
      </c>
      <c r="T359" s="7">
        <v>0</v>
      </c>
      <c r="U359" s="7">
        <v>0</v>
      </c>
      <c r="V359" s="7">
        <v>0</v>
      </c>
      <c r="W359" s="7">
        <v>0</v>
      </c>
      <c r="X359" s="7">
        <v>0</v>
      </c>
      <c r="Y359" s="7">
        <v>0</v>
      </c>
      <c r="Z359" s="7">
        <v>0</v>
      </c>
      <c r="AA359" s="7">
        <v>0</v>
      </c>
      <c r="AB359" s="7">
        <v>0</v>
      </c>
      <c r="AC359" s="7">
        <v>0</v>
      </c>
      <c r="AD359" s="7">
        <v>0</v>
      </c>
      <c r="AE359" s="7">
        <v>0</v>
      </c>
      <c r="AF359" s="7">
        <v>0</v>
      </c>
      <c r="AG359" s="7">
        <v>0</v>
      </c>
      <c r="AH359" s="7">
        <v>0</v>
      </c>
      <c r="AI359" s="7">
        <v>0</v>
      </c>
      <c r="AJ359" s="7">
        <v>0</v>
      </c>
      <c r="AL359">
        <f t="shared" si="5"/>
        <v>0</v>
      </c>
    </row>
    <row r="360" spans="1:38" x14ac:dyDescent="0.25">
      <c r="A360" s="7">
        <v>4053</v>
      </c>
      <c r="B360" s="7">
        <v>7</v>
      </c>
      <c r="C360" t="s">
        <v>670</v>
      </c>
      <c r="D360" s="7">
        <v>0</v>
      </c>
      <c r="E360" s="7">
        <v>0</v>
      </c>
      <c r="F360" s="7">
        <v>750</v>
      </c>
      <c r="G360" s="87">
        <v>817.2</v>
      </c>
      <c r="H360" s="7">
        <v>5950033</v>
      </c>
      <c r="I360" s="7">
        <v>0</v>
      </c>
      <c r="J360" s="7">
        <v>339714</v>
      </c>
      <c r="K360" s="7">
        <v>14092</v>
      </c>
      <c r="L360" s="7">
        <v>0</v>
      </c>
      <c r="M360" s="7">
        <v>28140</v>
      </c>
      <c r="N360" s="7">
        <v>86833</v>
      </c>
      <c r="O360" s="7">
        <v>185144</v>
      </c>
      <c r="P360" s="7">
        <v>93955</v>
      </c>
      <c r="Q360" s="7">
        <v>10624</v>
      </c>
      <c r="R360" s="7">
        <v>3293</v>
      </c>
      <c r="S360" s="7">
        <v>0</v>
      </c>
      <c r="T360" s="7">
        <v>13892.400000000001</v>
      </c>
      <c r="U360" s="7">
        <v>-359231</v>
      </c>
      <c r="V360" s="7">
        <v>0</v>
      </c>
      <c r="W360" s="7">
        <v>0</v>
      </c>
      <c r="X360" s="7">
        <v>0</v>
      </c>
      <c r="Y360" s="7">
        <v>0</v>
      </c>
      <c r="Z360" s="7">
        <v>50853.061734720002</v>
      </c>
      <c r="AA360" s="7">
        <v>0</v>
      </c>
      <c r="AB360" s="7">
        <v>6412468.4617347205</v>
      </c>
      <c r="AC360" s="7">
        <v>0</v>
      </c>
      <c r="AD360" s="7">
        <v>0</v>
      </c>
      <c r="AE360" s="7">
        <v>0</v>
      </c>
      <c r="AF360" s="7">
        <v>0</v>
      </c>
      <c r="AG360" s="7">
        <v>0</v>
      </c>
      <c r="AH360" s="7">
        <v>0</v>
      </c>
      <c r="AI360" s="7">
        <v>0</v>
      </c>
      <c r="AJ360" s="7">
        <v>0</v>
      </c>
      <c r="AL360">
        <f t="shared" si="5"/>
        <v>462435.46173472051</v>
      </c>
    </row>
    <row r="361" spans="1:38" x14ac:dyDescent="0.25">
      <c r="A361" s="7">
        <v>4054</v>
      </c>
      <c r="B361" s="7">
        <v>7</v>
      </c>
      <c r="C361" t="s">
        <v>2161</v>
      </c>
      <c r="D361" s="7">
        <v>0</v>
      </c>
      <c r="E361" s="7">
        <v>0</v>
      </c>
      <c r="F361" s="7">
        <v>99</v>
      </c>
      <c r="G361" s="87">
        <v>109</v>
      </c>
      <c r="H361" s="7">
        <v>793629</v>
      </c>
      <c r="I361" s="7">
        <v>0</v>
      </c>
      <c r="J361" s="7">
        <v>60298</v>
      </c>
      <c r="K361" s="7">
        <v>0</v>
      </c>
      <c r="L361" s="7">
        <v>0</v>
      </c>
      <c r="M361" s="7">
        <v>3753</v>
      </c>
      <c r="N361" s="7">
        <v>18239</v>
      </c>
      <c r="O361" s="7">
        <v>24695</v>
      </c>
      <c r="P361" s="7">
        <v>12532</v>
      </c>
      <c r="Q361" s="7">
        <v>1417</v>
      </c>
      <c r="R361" s="7">
        <v>511</v>
      </c>
      <c r="S361" s="7">
        <v>0</v>
      </c>
      <c r="T361" s="7">
        <v>4796</v>
      </c>
      <c r="U361" s="7">
        <v>-54198</v>
      </c>
      <c r="V361" s="7">
        <v>0</v>
      </c>
      <c r="W361" s="7">
        <v>0</v>
      </c>
      <c r="X361" s="7">
        <v>0</v>
      </c>
      <c r="Y361" s="7">
        <v>0</v>
      </c>
      <c r="Z361" s="7">
        <v>5398.2365176800004</v>
      </c>
      <c r="AA361" s="7">
        <v>0</v>
      </c>
      <c r="AB361" s="7">
        <v>870046.23651767999</v>
      </c>
      <c r="AC361" s="7">
        <v>0</v>
      </c>
      <c r="AD361" s="7">
        <v>0</v>
      </c>
      <c r="AE361" s="7">
        <v>0</v>
      </c>
      <c r="AF361" s="7">
        <v>0</v>
      </c>
      <c r="AG361" s="7">
        <v>0</v>
      </c>
      <c r="AH361" s="7">
        <v>0</v>
      </c>
      <c r="AI361" s="7">
        <v>0</v>
      </c>
      <c r="AJ361" s="7">
        <v>0</v>
      </c>
      <c r="AL361">
        <f t="shared" si="5"/>
        <v>76417.236517679994</v>
      </c>
    </row>
    <row r="362" spans="1:38" x14ac:dyDescent="0.25">
      <c r="A362" s="7">
        <v>4055</v>
      </c>
      <c r="B362" s="7">
        <v>7</v>
      </c>
      <c r="C362" t="s">
        <v>672</v>
      </c>
      <c r="D362" s="7">
        <v>0</v>
      </c>
      <c r="E362" s="7">
        <v>0</v>
      </c>
      <c r="F362" s="7">
        <v>128</v>
      </c>
      <c r="G362" s="87">
        <v>128</v>
      </c>
      <c r="H362" s="7">
        <v>931968</v>
      </c>
      <c r="I362" s="7">
        <v>1801</v>
      </c>
      <c r="J362" s="7">
        <v>32058</v>
      </c>
      <c r="K362" s="7">
        <v>0</v>
      </c>
      <c r="L362" s="7">
        <v>0</v>
      </c>
      <c r="M362" s="7">
        <v>4408</v>
      </c>
      <c r="N362" s="7">
        <v>16112</v>
      </c>
      <c r="O362" s="7">
        <v>29000</v>
      </c>
      <c r="P362" s="7">
        <v>14716</v>
      </c>
      <c r="Q362" s="7">
        <v>1664</v>
      </c>
      <c r="R362" s="7">
        <v>682</v>
      </c>
      <c r="S362" s="7">
        <v>0</v>
      </c>
      <c r="T362" s="7">
        <v>8576</v>
      </c>
      <c r="U362" s="7">
        <v>-58638</v>
      </c>
      <c r="V362" s="7">
        <v>0</v>
      </c>
      <c r="W362" s="7">
        <v>0</v>
      </c>
      <c r="X362" s="7">
        <v>0</v>
      </c>
      <c r="Y362" s="7">
        <v>0</v>
      </c>
      <c r="Z362" s="7">
        <v>8659.6811465499995</v>
      </c>
      <c r="AA362" s="7">
        <v>0</v>
      </c>
      <c r="AB362" s="7">
        <v>990102.68114654999</v>
      </c>
      <c r="AC362" s="7">
        <v>0</v>
      </c>
      <c r="AD362" s="7">
        <v>0</v>
      </c>
      <c r="AE362" s="7">
        <v>0</v>
      </c>
      <c r="AF362" s="7">
        <v>0</v>
      </c>
      <c r="AG362" s="7">
        <v>0</v>
      </c>
      <c r="AH362" s="7">
        <v>0</v>
      </c>
      <c r="AI362" s="7">
        <v>0</v>
      </c>
      <c r="AJ362" s="7">
        <v>0</v>
      </c>
      <c r="AL362">
        <f t="shared" si="5"/>
        <v>58134.681146549992</v>
      </c>
    </row>
    <row r="363" spans="1:38" x14ac:dyDescent="0.25">
      <c r="A363" s="7">
        <v>4056</v>
      </c>
      <c r="B363" s="7">
        <v>7</v>
      </c>
      <c r="C363" t="s">
        <v>673</v>
      </c>
      <c r="D363" s="7">
        <v>0</v>
      </c>
      <c r="E363" s="7">
        <v>0</v>
      </c>
      <c r="F363" s="7">
        <v>70</v>
      </c>
      <c r="G363" s="87">
        <v>84</v>
      </c>
      <c r="H363" s="7">
        <v>611604</v>
      </c>
      <c r="I363" s="7">
        <v>0</v>
      </c>
      <c r="J363" s="7">
        <v>93469</v>
      </c>
      <c r="K363" s="7">
        <v>0</v>
      </c>
      <c r="L363" s="7">
        <v>0</v>
      </c>
      <c r="M363" s="7">
        <v>2892</v>
      </c>
      <c r="N363" s="7">
        <v>3121</v>
      </c>
      <c r="O363" s="7">
        <v>19031</v>
      </c>
      <c r="P363" s="7">
        <v>9658</v>
      </c>
      <c r="Q363" s="7">
        <v>1092</v>
      </c>
      <c r="R363" s="7">
        <v>0</v>
      </c>
      <c r="S363" s="7">
        <v>0</v>
      </c>
      <c r="T363" s="7">
        <v>3192</v>
      </c>
      <c r="U363" s="7">
        <v>0</v>
      </c>
      <c r="V363" s="7">
        <v>0</v>
      </c>
      <c r="W363" s="7">
        <v>0</v>
      </c>
      <c r="X363" s="7">
        <v>0</v>
      </c>
      <c r="Y363" s="7">
        <v>0</v>
      </c>
      <c r="Z363" s="7">
        <v>3696.66838254</v>
      </c>
      <c r="AA363" s="7">
        <v>0</v>
      </c>
      <c r="AB363" s="7">
        <v>747580.66838254</v>
      </c>
      <c r="AC363" s="7">
        <v>0</v>
      </c>
      <c r="AD363" s="7">
        <v>0</v>
      </c>
      <c r="AE363" s="7">
        <v>0</v>
      </c>
      <c r="AF363" s="7">
        <v>0</v>
      </c>
      <c r="AG363" s="7">
        <v>0</v>
      </c>
      <c r="AH363" s="7">
        <v>0</v>
      </c>
      <c r="AI363" s="7">
        <v>0</v>
      </c>
      <c r="AJ363" s="7">
        <v>0</v>
      </c>
      <c r="AL363">
        <f t="shared" si="5"/>
        <v>135976.66838254</v>
      </c>
    </row>
    <row r="364" spans="1:38" x14ac:dyDescent="0.25">
      <c r="A364" s="7">
        <v>4057</v>
      </c>
      <c r="B364" s="7">
        <v>7</v>
      </c>
      <c r="C364" t="s">
        <v>674</v>
      </c>
      <c r="D364" s="7">
        <v>0</v>
      </c>
      <c r="E364" s="7">
        <v>0</v>
      </c>
      <c r="F364" s="7">
        <v>140</v>
      </c>
      <c r="G364" s="87">
        <v>168</v>
      </c>
      <c r="H364" s="7">
        <v>1223208</v>
      </c>
      <c r="I364" s="7">
        <v>0</v>
      </c>
      <c r="J364" s="7">
        <v>241716</v>
      </c>
      <c r="K364" s="7">
        <v>24804</v>
      </c>
      <c r="L364" s="7">
        <v>0</v>
      </c>
      <c r="M364" s="7">
        <v>5785</v>
      </c>
      <c r="N364" s="7">
        <v>0</v>
      </c>
      <c r="O364" s="7">
        <v>38062</v>
      </c>
      <c r="P364" s="7">
        <v>19315</v>
      </c>
      <c r="Q364" s="7">
        <v>2184</v>
      </c>
      <c r="R364" s="7">
        <v>0</v>
      </c>
      <c r="S364" s="7">
        <v>0</v>
      </c>
      <c r="T364" s="7">
        <v>504</v>
      </c>
      <c r="U364" s="7">
        <v>0</v>
      </c>
      <c r="V364" s="7">
        <v>0</v>
      </c>
      <c r="W364" s="7">
        <v>0</v>
      </c>
      <c r="X364" s="7">
        <v>0</v>
      </c>
      <c r="Y364" s="7">
        <v>0</v>
      </c>
      <c r="Z364" s="7">
        <v>15465.792629430001</v>
      </c>
      <c r="AA364" s="7">
        <v>0</v>
      </c>
      <c r="AB364" s="7">
        <v>1571043.7926294301</v>
      </c>
      <c r="AC364" s="7">
        <v>0</v>
      </c>
      <c r="AD364" s="7">
        <v>0</v>
      </c>
      <c r="AE364" s="7">
        <v>0</v>
      </c>
      <c r="AF364" s="7">
        <v>0</v>
      </c>
      <c r="AG364" s="7">
        <v>0</v>
      </c>
      <c r="AH364" s="7">
        <v>0</v>
      </c>
      <c r="AI364" s="7">
        <v>0</v>
      </c>
      <c r="AJ364" s="7">
        <v>0</v>
      </c>
      <c r="AL364">
        <f t="shared" si="5"/>
        <v>347835.79262943007</v>
      </c>
    </row>
    <row r="365" spans="1:38" x14ac:dyDescent="0.25">
      <c r="A365" s="7">
        <v>4058</v>
      </c>
      <c r="B365" s="7">
        <v>7</v>
      </c>
      <c r="C365" t="s">
        <v>415</v>
      </c>
      <c r="D365" s="7">
        <v>0</v>
      </c>
      <c r="E365" s="7">
        <v>0</v>
      </c>
      <c r="F365" s="7">
        <v>205</v>
      </c>
      <c r="G365" s="87">
        <v>213</v>
      </c>
      <c r="H365" s="7">
        <v>1550853</v>
      </c>
      <c r="I365" s="7">
        <v>0</v>
      </c>
      <c r="J365" s="7">
        <v>176463</v>
      </c>
      <c r="K365" s="7">
        <v>0</v>
      </c>
      <c r="L365" s="7">
        <v>0</v>
      </c>
      <c r="M365" s="7">
        <v>7335</v>
      </c>
      <c r="N365" s="7">
        <v>48070</v>
      </c>
      <c r="O365" s="7">
        <v>48257</v>
      </c>
      <c r="P365" s="7">
        <v>24489</v>
      </c>
      <c r="Q365" s="7">
        <v>2769</v>
      </c>
      <c r="R365" s="7">
        <v>3133</v>
      </c>
      <c r="S365" s="7">
        <v>0</v>
      </c>
      <c r="T365" s="7">
        <v>15762</v>
      </c>
      <c r="U365" s="7">
        <v>-117642</v>
      </c>
      <c r="V365" s="7">
        <v>0</v>
      </c>
      <c r="W365" s="7">
        <v>0</v>
      </c>
      <c r="X365" s="7">
        <v>0</v>
      </c>
      <c r="Y365" s="7">
        <v>0</v>
      </c>
      <c r="Z365" s="7">
        <v>12888.54610014</v>
      </c>
      <c r="AA365" s="7">
        <v>0</v>
      </c>
      <c r="AB365" s="7">
        <v>1769679.5461001401</v>
      </c>
      <c r="AC365" s="7">
        <v>0</v>
      </c>
      <c r="AD365" s="7">
        <v>0</v>
      </c>
      <c r="AE365" s="7">
        <v>0</v>
      </c>
      <c r="AF365" s="7">
        <v>0</v>
      </c>
      <c r="AG365" s="7">
        <v>0</v>
      </c>
      <c r="AH365" s="7">
        <v>0</v>
      </c>
      <c r="AI365" s="7">
        <v>0</v>
      </c>
      <c r="AJ365" s="7">
        <v>0</v>
      </c>
      <c r="AL365">
        <f t="shared" si="5"/>
        <v>218826.54610014008</v>
      </c>
    </row>
    <row r="366" spans="1:38" x14ac:dyDescent="0.25">
      <c r="A366" s="7">
        <v>4059</v>
      </c>
      <c r="B366" s="7">
        <v>7</v>
      </c>
      <c r="C366" t="s">
        <v>675</v>
      </c>
      <c r="D366" s="7">
        <v>0</v>
      </c>
      <c r="E366" s="7">
        <v>0</v>
      </c>
      <c r="F366" s="7">
        <v>234</v>
      </c>
      <c r="G366" s="87">
        <v>255.20000000000002</v>
      </c>
      <c r="H366" s="7">
        <v>1858111</v>
      </c>
      <c r="I366" s="7">
        <v>3591</v>
      </c>
      <c r="J366" s="7">
        <v>521798</v>
      </c>
      <c r="K366" s="7">
        <v>14084</v>
      </c>
      <c r="L366" s="7">
        <v>0</v>
      </c>
      <c r="M366" s="7">
        <v>8788</v>
      </c>
      <c r="N366" s="7">
        <v>43231</v>
      </c>
      <c r="O366" s="7">
        <v>57818</v>
      </c>
      <c r="P366" s="7">
        <v>29341</v>
      </c>
      <c r="Q366" s="7">
        <v>3318</v>
      </c>
      <c r="R366" s="7">
        <v>6992</v>
      </c>
      <c r="S366" s="7">
        <v>0</v>
      </c>
      <c r="T366" s="7">
        <v>7400.8</v>
      </c>
      <c r="U366" s="7">
        <v>0</v>
      </c>
      <c r="V366" s="7">
        <v>0</v>
      </c>
      <c r="W366" s="7">
        <v>0</v>
      </c>
      <c r="X366" s="7">
        <v>0</v>
      </c>
      <c r="Y366" s="7">
        <v>0</v>
      </c>
      <c r="Z366" s="7">
        <v>15397.103535570001</v>
      </c>
      <c r="AA366" s="7">
        <v>0</v>
      </c>
      <c r="AB366" s="7">
        <v>2567442.90353557</v>
      </c>
      <c r="AC366" s="7">
        <v>0</v>
      </c>
      <c r="AD366" s="7">
        <v>0</v>
      </c>
      <c r="AE366" s="7">
        <v>0</v>
      </c>
      <c r="AF366" s="7">
        <v>0</v>
      </c>
      <c r="AG366" s="7">
        <v>0</v>
      </c>
      <c r="AH366" s="7">
        <v>0</v>
      </c>
      <c r="AI366" s="7">
        <v>0</v>
      </c>
      <c r="AJ366" s="7">
        <v>0</v>
      </c>
      <c r="AL366">
        <f t="shared" si="5"/>
        <v>709331.90353557002</v>
      </c>
    </row>
    <row r="367" spans="1:38" x14ac:dyDescent="0.25">
      <c r="A367" s="7">
        <v>4064</v>
      </c>
      <c r="B367" s="7">
        <v>7</v>
      </c>
      <c r="C367" t="s">
        <v>676</v>
      </c>
      <c r="D367" s="7">
        <v>0</v>
      </c>
      <c r="E367" s="7">
        <v>0</v>
      </c>
      <c r="F367" s="7">
        <v>119</v>
      </c>
      <c r="G367" s="87">
        <v>130.39999999999998</v>
      </c>
      <c r="H367" s="7">
        <v>949442</v>
      </c>
      <c r="I367" s="7">
        <v>0</v>
      </c>
      <c r="J367" s="7">
        <v>274000</v>
      </c>
      <c r="K367" s="7">
        <v>14098</v>
      </c>
      <c r="L367" s="7">
        <v>0</v>
      </c>
      <c r="M367" s="7">
        <v>4490</v>
      </c>
      <c r="N367" s="7">
        <v>25266</v>
      </c>
      <c r="O367" s="7">
        <v>29543</v>
      </c>
      <c r="P367" s="7">
        <v>14992</v>
      </c>
      <c r="Q367" s="7">
        <v>1695</v>
      </c>
      <c r="R367" s="7">
        <v>0</v>
      </c>
      <c r="S367" s="7">
        <v>0</v>
      </c>
      <c r="T367" s="7">
        <v>0</v>
      </c>
      <c r="U367" s="7">
        <v>0</v>
      </c>
      <c r="V367" s="7">
        <v>0</v>
      </c>
      <c r="W367" s="7">
        <v>0</v>
      </c>
      <c r="X367" s="7">
        <v>0</v>
      </c>
      <c r="Y367" s="7">
        <v>0</v>
      </c>
      <c r="Z367" s="7">
        <v>8830.2932781399995</v>
      </c>
      <c r="AA367" s="7">
        <v>0</v>
      </c>
      <c r="AB367" s="7">
        <v>1320938.29327814</v>
      </c>
      <c r="AC367" s="7">
        <v>0</v>
      </c>
      <c r="AD367" s="7">
        <v>0</v>
      </c>
      <c r="AE367" s="7">
        <v>0</v>
      </c>
      <c r="AF367" s="7">
        <v>0</v>
      </c>
      <c r="AG367" s="7">
        <v>0</v>
      </c>
      <c r="AH367" s="7">
        <v>0</v>
      </c>
      <c r="AI367" s="7">
        <v>0</v>
      </c>
      <c r="AJ367" s="7">
        <v>0</v>
      </c>
      <c r="AL367">
        <f t="shared" si="5"/>
        <v>371496.29327814002</v>
      </c>
    </row>
    <row r="368" spans="1:38" x14ac:dyDescent="0.25">
      <c r="A368" s="7">
        <v>4066</v>
      </c>
      <c r="B368" s="7">
        <v>7</v>
      </c>
      <c r="C368" t="s">
        <v>2162</v>
      </c>
      <c r="D368" s="7">
        <v>0</v>
      </c>
      <c r="E368" s="7">
        <v>0</v>
      </c>
      <c r="F368" s="7">
        <v>52</v>
      </c>
      <c r="G368" s="87">
        <v>61</v>
      </c>
      <c r="H368" s="7">
        <v>444141</v>
      </c>
      <c r="I368" s="7">
        <v>0</v>
      </c>
      <c r="J368" s="7">
        <v>200418</v>
      </c>
      <c r="K368" s="7">
        <v>14086</v>
      </c>
      <c r="L368" s="7">
        <v>0</v>
      </c>
      <c r="M368" s="7">
        <v>2100</v>
      </c>
      <c r="N368" s="7">
        <v>3275</v>
      </c>
      <c r="O368" s="7">
        <v>13820</v>
      </c>
      <c r="P368" s="7">
        <v>7013</v>
      </c>
      <c r="Q368" s="7">
        <v>793</v>
      </c>
      <c r="R368" s="7">
        <v>576</v>
      </c>
      <c r="S368" s="7">
        <v>0</v>
      </c>
      <c r="T368" s="7">
        <v>2318</v>
      </c>
      <c r="U368" s="7">
        <v>-23788</v>
      </c>
      <c r="V368" s="7">
        <v>0</v>
      </c>
      <c r="W368" s="7">
        <v>0</v>
      </c>
      <c r="X368" s="7">
        <v>0</v>
      </c>
      <c r="Y368" s="7">
        <v>0</v>
      </c>
      <c r="Z368" s="7">
        <v>6422.8882387200001</v>
      </c>
      <c r="AA368" s="7">
        <v>0</v>
      </c>
      <c r="AB368" s="7">
        <v>670990.88823872001</v>
      </c>
      <c r="AC368" s="7">
        <v>0</v>
      </c>
      <c r="AD368" s="7">
        <v>0</v>
      </c>
      <c r="AE368" s="7">
        <v>0</v>
      </c>
      <c r="AF368" s="7">
        <v>0</v>
      </c>
      <c r="AG368" s="7">
        <v>0</v>
      </c>
      <c r="AH368" s="7">
        <v>0</v>
      </c>
      <c r="AI368" s="7">
        <v>0</v>
      </c>
      <c r="AJ368" s="7">
        <v>0</v>
      </c>
      <c r="AL368">
        <f t="shared" si="5"/>
        <v>226849.88823872001</v>
      </c>
    </row>
    <row r="369" spans="1:38" x14ac:dyDescent="0.25">
      <c r="A369" s="7">
        <v>4067</v>
      </c>
      <c r="B369" s="7">
        <v>7</v>
      </c>
      <c r="C369" t="s">
        <v>678</v>
      </c>
      <c r="D369" s="7">
        <v>0</v>
      </c>
      <c r="E369" s="7">
        <v>0</v>
      </c>
      <c r="F369" s="7">
        <v>447</v>
      </c>
      <c r="G369" s="87">
        <v>467</v>
      </c>
      <c r="H369" s="7">
        <v>3400227</v>
      </c>
      <c r="I369" s="7">
        <v>0</v>
      </c>
      <c r="J369" s="7">
        <v>1156046</v>
      </c>
      <c r="K369" s="7">
        <v>343440</v>
      </c>
      <c r="L369" s="7">
        <v>0</v>
      </c>
      <c r="M369" s="7">
        <v>16081</v>
      </c>
      <c r="N369" s="7">
        <v>0</v>
      </c>
      <c r="O369" s="7">
        <v>105803</v>
      </c>
      <c r="P369" s="7">
        <v>53692</v>
      </c>
      <c r="Q369" s="7">
        <v>6071</v>
      </c>
      <c r="R369" s="7">
        <v>31882</v>
      </c>
      <c r="S369" s="7">
        <v>0</v>
      </c>
      <c r="T369" s="7">
        <v>1401</v>
      </c>
      <c r="U369" s="7">
        <v>0</v>
      </c>
      <c r="V369" s="7">
        <v>0</v>
      </c>
      <c r="W369" s="7">
        <v>0</v>
      </c>
      <c r="X369" s="7">
        <v>0</v>
      </c>
      <c r="Y369" s="7">
        <v>0</v>
      </c>
      <c r="Z369" s="7">
        <v>32277.548395550002</v>
      </c>
      <c r="AA369" s="7">
        <v>0</v>
      </c>
      <c r="AB369" s="7">
        <v>5146920.5483955499</v>
      </c>
      <c r="AC369" s="7">
        <v>0</v>
      </c>
      <c r="AD369" s="7">
        <v>0</v>
      </c>
      <c r="AE369" s="7">
        <v>0</v>
      </c>
      <c r="AF369" s="7">
        <v>0</v>
      </c>
      <c r="AG369" s="7">
        <v>0</v>
      </c>
      <c r="AH369" s="7">
        <v>0</v>
      </c>
      <c r="AI369" s="7">
        <v>0</v>
      </c>
      <c r="AJ369" s="7">
        <v>0</v>
      </c>
      <c r="AL369">
        <f t="shared" si="5"/>
        <v>1746693.5483955499</v>
      </c>
    </row>
    <row r="370" spans="1:38" x14ac:dyDescent="0.25">
      <c r="A370" s="7">
        <v>4068</v>
      </c>
      <c r="B370" s="7">
        <v>7</v>
      </c>
      <c r="C370" t="s">
        <v>679</v>
      </c>
      <c r="D370" s="7">
        <v>0</v>
      </c>
      <c r="E370" s="7">
        <v>0</v>
      </c>
      <c r="F370" s="7">
        <v>581.20000000000005</v>
      </c>
      <c r="G370" s="87">
        <v>603.20000000000005</v>
      </c>
      <c r="H370" s="7">
        <v>4391899</v>
      </c>
      <c r="I370" s="7">
        <v>0</v>
      </c>
      <c r="J370" s="7">
        <v>1750415</v>
      </c>
      <c r="K370" s="7">
        <v>114480</v>
      </c>
      <c r="L370" s="7">
        <v>0</v>
      </c>
      <c r="M370" s="7">
        <v>20771</v>
      </c>
      <c r="N370" s="7">
        <v>0</v>
      </c>
      <c r="O370" s="7">
        <v>136661</v>
      </c>
      <c r="P370" s="7">
        <v>69351</v>
      </c>
      <c r="Q370" s="7">
        <v>7842</v>
      </c>
      <c r="R370" s="7">
        <v>53492</v>
      </c>
      <c r="S370" s="7">
        <v>0</v>
      </c>
      <c r="T370" s="7">
        <v>19302.400000000001</v>
      </c>
      <c r="U370" s="7">
        <v>0</v>
      </c>
      <c r="V370" s="7">
        <v>0</v>
      </c>
      <c r="W370" s="7">
        <v>0</v>
      </c>
      <c r="X370" s="7">
        <v>0</v>
      </c>
      <c r="Y370" s="7">
        <v>0</v>
      </c>
      <c r="Z370" s="7">
        <v>51391.87502295</v>
      </c>
      <c r="AA370" s="7">
        <v>0</v>
      </c>
      <c r="AB370" s="7">
        <v>6615605.27502295</v>
      </c>
      <c r="AC370" s="7">
        <v>0</v>
      </c>
      <c r="AD370" s="7">
        <v>0</v>
      </c>
      <c r="AE370" s="7">
        <v>0</v>
      </c>
      <c r="AF370" s="7">
        <v>0</v>
      </c>
      <c r="AG370" s="7">
        <v>0</v>
      </c>
      <c r="AH370" s="7">
        <v>0</v>
      </c>
      <c r="AI370" s="7">
        <v>0</v>
      </c>
      <c r="AJ370" s="7">
        <v>0</v>
      </c>
      <c r="AL370">
        <f t="shared" si="5"/>
        <v>2223706.27502295</v>
      </c>
    </row>
    <row r="371" spans="1:38" x14ac:dyDescent="0.25">
      <c r="A371" s="7">
        <v>4070</v>
      </c>
      <c r="B371" s="7">
        <v>7</v>
      </c>
      <c r="C371" t="s">
        <v>680</v>
      </c>
      <c r="D371" s="7">
        <v>0</v>
      </c>
      <c r="E371" s="7">
        <v>0</v>
      </c>
      <c r="F371" s="7">
        <v>880</v>
      </c>
      <c r="G371" s="87">
        <v>947.80000000000007</v>
      </c>
      <c r="H371" s="7">
        <v>6900932</v>
      </c>
      <c r="I371" s="7">
        <v>0</v>
      </c>
      <c r="J371" s="7">
        <v>2528251</v>
      </c>
      <c r="K371" s="7">
        <v>386370</v>
      </c>
      <c r="L371" s="7">
        <v>0</v>
      </c>
      <c r="M371" s="7">
        <v>32637</v>
      </c>
      <c r="N371" s="7">
        <v>0</v>
      </c>
      <c r="O371" s="7">
        <v>214733</v>
      </c>
      <c r="P371" s="7">
        <v>108971</v>
      </c>
      <c r="Q371" s="7">
        <v>12321</v>
      </c>
      <c r="R371" s="7">
        <v>273431</v>
      </c>
      <c r="S371" s="7">
        <v>0</v>
      </c>
      <c r="T371" s="7">
        <v>44546.600000000006</v>
      </c>
      <c r="U371" s="7">
        <v>0</v>
      </c>
      <c r="V371" s="7">
        <v>0</v>
      </c>
      <c r="W371" s="7">
        <v>0</v>
      </c>
      <c r="X371" s="7">
        <v>0</v>
      </c>
      <c r="Y371" s="7">
        <v>0</v>
      </c>
      <c r="Z371" s="7">
        <v>63077.168479680004</v>
      </c>
      <c r="AA371" s="7">
        <v>0</v>
      </c>
      <c r="AB371" s="7">
        <v>10565269.768479681</v>
      </c>
      <c r="AC371" s="7">
        <v>0</v>
      </c>
      <c r="AD371" s="7">
        <v>0</v>
      </c>
      <c r="AE371" s="7">
        <v>0</v>
      </c>
      <c r="AF371" s="7">
        <v>0</v>
      </c>
      <c r="AG371" s="7">
        <v>0</v>
      </c>
      <c r="AH371" s="7">
        <v>0</v>
      </c>
      <c r="AI371" s="7">
        <v>0</v>
      </c>
      <c r="AJ371" s="7">
        <v>0</v>
      </c>
      <c r="AL371">
        <f t="shared" si="5"/>
        <v>3664337.7684796806</v>
      </c>
    </row>
    <row r="372" spans="1:38" x14ac:dyDescent="0.25">
      <c r="A372" s="7">
        <v>4073</v>
      </c>
      <c r="B372" s="7">
        <v>7</v>
      </c>
      <c r="C372" t="s">
        <v>681</v>
      </c>
      <c r="D372" s="7">
        <v>0</v>
      </c>
      <c r="E372" s="7">
        <v>0</v>
      </c>
      <c r="F372" s="7">
        <v>554</v>
      </c>
      <c r="G372" s="87">
        <v>581</v>
      </c>
      <c r="H372" s="7">
        <v>4230261</v>
      </c>
      <c r="I372" s="7">
        <v>0</v>
      </c>
      <c r="J372" s="7">
        <v>1653090</v>
      </c>
      <c r="K372" s="7">
        <v>291924</v>
      </c>
      <c r="L372" s="7">
        <v>0</v>
      </c>
      <c r="M372" s="7">
        <v>20006</v>
      </c>
      <c r="N372" s="7">
        <v>0</v>
      </c>
      <c r="O372" s="7">
        <v>131631</v>
      </c>
      <c r="P372" s="7">
        <v>66799</v>
      </c>
      <c r="Q372" s="7">
        <v>7553</v>
      </c>
      <c r="R372" s="7">
        <v>0</v>
      </c>
      <c r="S372" s="7">
        <v>0</v>
      </c>
      <c r="T372" s="7">
        <v>26726</v>
      </c>
      <c r="U372" s="7">
        <v>0</v>
      </c>
      <c r="V372" s="7">
        <v>0</v>
      </c>
      <c r="W372" s="7">
        <v>0</v>
      </c>
      <c r="X372" s="7">
        <v>0</v>
      </c>
      <c r="Y372" s="7">
        <v>0</v>
      </c>
      <c r="Z372" s="7">
        <v>32323.55349065</v>
      </c>
      <c r="AA372" s="7">
        <v>0</v>
      </c>
      <c r="AB372" s="7">
        <v>6460313.5534906499</v>
      </c>
      <c r="AC372" s="7">
        <v>0</v>
      </c>
      <c r="AD372" s="7">
        <v>0</v>
      </c>
      <c r="AE372" s="7">
        <v>0</v>
      </c>
      <c r="AF372" s="7">
        <v>0</v>
      </c>
      <c r="AG372" s="7">
        <v>0</v>
      </c>
      <c r="AH372" s="7">
        <v>0</v>
      </c>
      <c r="AI372" s="7">
        <v>0</v>
      </c>
      <c r="AJ372" s="7">
        <v>0</v>
      </c>
      <c r="AL372">
        <f t="shared" si="5"/>
        <v>2230052.5534906499</v>
      </c>
    </row>
    <row r="373" spans="1:38" x14ac:dyDescent="0.25">
      <c r="A373" s="7">
        <v>4074</v>
      </c>
      <c r="B373" s="7">
        <v>7</v>
      </c>
      <c r="C373" t="s">
        <v>682</v>
      </c>
      <c r="D373" s="7">
        <v>0</v>
      </c>
      <c r="E373" s="7">
        <v>0</v>
      </c>
      <c r="F373" s="7">
        <v>410</v>
      </c>
      <c r="G373" s="87">
        <v>460.6</v>
      </c>
      <c r="H373" s="7">
        <v>3353629</v>
      </c>
      <c r="I373" s="7">
        <v>0</v>
      </c>
      <c r="J373" s="7">
        <v>558043</v>
      </c>
      <c r="K373" s="7">
        <v>14213</v>
      </c>
      <c r="L373" s="7">
        <v>0</v>
      </c>
      <c r="M373" s="7">
        <v>15860</v>
      </c>
      <c r="N373" s="7">
        <v>3019</v>
      </c>
      <c r="O373" s="7">
        <v>104353</v>
      </c>
      <c r="P373" s="7">
        <v>52956</v>
      </c>
      <c r="Q373" s="7">
        <v>5988</v>
      </c>
      <c r="R373" s="7">
        <v>0</v>
      </c>
      <c r="S373" s="7">
        <v>0</v>
      </c>
      <c r="T373" s="7">
        <v>11054.400000000001</v>
      </c>
      <c r="U373" s="7">
        <v>0</v>
      </c>
      <c r="V373" s="7">
        <v>0</v>
      </c>
      <c r="W373" s="7">
        <v>0</v>
      </c>
      <c r="X373" s="7">
        <v>0</v>
      </c>
      <c r="Y373" s="7">
        <v>0</v>
      </c>
      <c r="Z373" s="7">
        <v>31467.47550936</v>
      </c>
      <c r="AA373" s="7">
        <v>0</v>
      </c>
      <c r="AB373" s="7">
        <v>4150413.8755093599</v>
      </c>
      <c r="AC373" s="7">
        <v>0</v>
      </c>
      <c r="AD373" s="7">
        <v>0</v>
      </c>
      <c r="AE373" s="7">
        <v>0</v>
      </c>
      <c r="AF373" s="7">
        <v>0</v>
      </c>
      <c r="AG373" s="7">
        <v>0</v>
      </c>
      <c r="AH373" s="7">
        <v>0</v>
      </c>
      <c r="AI373" s="7">
        <v>0</v>
      </c>
      <c r="AJ373" s="7">
        <v>0</v>
      </c>
      <c r="AL373">
        <f t="shared" si="5"/>
        <v>796784.87550935987</v>
      </c>
    </row>
    <row r="374" spans="1:38" x14ac:dyDescent="0.25">
      <c r="A374" s="7">
        <v>4075</v>
      </c>
      <c r="B374" s="7">
        <v>7</v>
      </c>
      <c r="C374" t="s">
        <v>683</v>
      </c>
      <c r="D374" s="7">
        <v>0</v>
      </c>
      <c r="E374" s="7">
        <v>0</v>
      </c>
      <c r="F374" s="7">
        <v>208</v>
      </c>
      <c r="G374" s="87">
        <v>245.2</v>
      </c>
      <c r="H374" s="7">
        <v>1785301</v>
      </c>
      <c r="I374" s="7">
        <v>0</v>
      </c>
      <c r="J374" s="7">
        <v>88723</v>
      </c>
      <c r="K374" s="7">
        <v>14090</v>
      </c>
      <c r="L374" s="7">
        <v>0</v>
      </c>
      <c r="M374" s="7">
        <v>8443</v>
      </c>
      <c r="N374" s="7">
        <v>0</v>
      </c>
      <c r="O374" s="7">
        <v>55552</v>
      </c>
      <c r="P374" s="7">
        <v>28191</v>
      </c>
      <c r="Q374" s="7">
        <v>3188</v>
      </c>
      <c r="R374" s="7">
        <v>0</v>
      </c>
      <c r="S374" s="7">
        <v>0</v>
      </c>
      <c r="T374" s="7">
        <v>5884.7999999999993</v>
      </c>
      <c r="U374" s="7">
        <v>0</v>
      </c>
      <c r="V374" s="7">
        <v>0</v>
      </c>
      <c r="W374" s="7">
        <v>0</v>
      </c>
      <c r="X374" s="7">
        <v>0</v>
      </c>
      <c r="Y374" s="7">
        <v>119893</v>
      </c>
      <c r="Z374" s="7">
        <v>29276.171557770002</v>
      </c>
      <c r="AA374" s="7">
        <v>0</v>
      </c>
      <c r="AB374" s="7">
        <v>2138541.9715577699</v>
      </c>
      <c r="AC374" s="7">
        <v>0</v>
      </c>
      <c r="AD374" s="7">
        <v>0</v>
      </c>
      <c r="AE374" s="7">
        <v>0</v>
      </c>
      <c r="AF374" s="7">
        <v>0</v>
      </c>
      <c r="AG374" s="7">
        <v>0</v>
      </c>
      <c r="AH374" s="7">
        <v>0</v>
      </c>
      <c r="AI374" s="7">
        <v>0</v>
      </c>
      <c r="AJ374" s="7">
        <v>0</v>
      </c>
      <c r="AL374">
        <f t="shared" si="5"/>
        <v>353240.97155776992</v>
      </c>
    </row>
    <row r="375" spans="1:38" x14ac:dyDescent="0.25">
      <c r="A375" s="7">
        <v>4078</v>
      </c>
      <c r="B375" s="7">
        <v>7</v>
      </c>
      <c r="C375" t="s">
        <v>684</v>
      </c>
      <c r="D375" s="7">
        <v>0</v>
      </c>
      <c r="E375" s="7">
        <v>0</v>
      </c>
      <c r="F375" s="7">
        <v>1076</v>
      </c>
      <c r="G375" s="87">
        <v>1123.5999999999999</v>
      </c>
      <c r="H375" s="7">
        <v>8180932</v>
      </c>
      <c r="I375" s="7">
        <v>0</v>
      </c>
      <c r="J375" s="7">
        <v>3570010</v>
      </c>
      <c r="K375" s="7">
        <v>503712</v>
      </c>
      <c r="L375" s="7">
        <v>0</v>
      </c>
      <c r="M375" s="7">
        <v>38690</v>
      </c>
      <c r="N375" s="7">
        <v>0</v>
      </c>
      <c r="O375" s="7">
        <v>254562</v>
      </c>
      <c r="P375" s="7">
        <v>129183</v>
      </c>
      <c r="Q375" s="7">
        <v>14607</v>
      </c>
      <c r="R375" s="7">
        <v>501069</v>
      </c>
      <c r="S375" s="7">
        <v>0</v>
      </c>
      <c r="T375" s="7">
        <v>6741.5999999999995</v>
      </c>
      <c r="U375" s="7">
        <v>0</v>
      </c>
      <c r="V375" s="7">
        <v>0</v>
      </c>
      <c r="W375" s="7">
        <v>0</v>
      </c>
      <c r="X375" s="7">
        <v>0</v>
      </c>
      <c r="Y375" s="7">
        <v>0</v>
      </c>
      <c r="Z375" s="7">
        <v>66004.140635219999</v>
      </c>
      <c r="AA375" s="7">
        <v>0</v>
      </c>
      <c r="AB375" s="7">
        <v>13265510.74063522</v>
      </c>
      <c r="AC375" s="7">
        <v>0</v>
      </c>
      <c r="AD375" s="7">
        <v>0</v>
      </c>
      <c r="AE375" s="7">
        <v>0</v>
      </c>
      <c r="AF375" s="7">
        <v>0</v>
      </c>
      <c r="AG375" s="7">
        <v>0</v>
      </c>
      <c r="AH375" s="7">
        <v>0</v>
      </c>
      <c r="AI375" s="7">
        <v>0</v>
      </c>
      <c r="AJ375" s="7">
        <v>0</v>
      </c>
      <c r="AL375">
        <f t="shared" si="5"/>
        <v>5084578.74063522</v>
      </c>
    </row>
    <row r="376" spans="1:38" x14ac:dyDescent="0.25">
      <c r="A376" s="7">
        <v>4079</v>
      </c>
      <c r="B376" s="7">
        <v>7</v>
      </c>
      <c r="C376" t="s">
        <v>685</v>
      </c>
      <c r="D376" s="7">
        <v>0</v>
      </c>
      <c r="E376" s="7">
        <v>0</v>
      </c>
      <c r="F376" s="7">
        <v>373</v>
      </c>
      <c r="G376" s="87">
        <v>389.59999999999997</v>
      </c>
      <c r="H376" s="7">
        <v>2836678</v>
      </c>
      <c r="I376" s="7">
        <v>0</v>
      </c>
      <c r="J376" s="7">
        <v>1066051</v>
      </c>
      <c r="K376" s="7">
        <v>14166</v>
      </c>
      <c r="L376" s="7">
        <v>0</v>
      </c>
      <c r="M376" s="7">
        <v>13416</v>
      </c>
      <c r="N376" s="7">
        <v>0</v>
      </c>
      <c r="O376" s="7">
        <v>88268</v>
      </c>
      <c r="P376" s="7">
        <v>44793</v>
      </c>
      <c r="Q376" s="7">
        <v>5065</v>
      </c>
      <c r="R376" s="7">
        <v>0</v>
      </c>
      <c r="S376" s="7">
        <v>0</v>
      </c>
      <c r="T376" s="7">
        <v>5064.7999999999993</v>
      </c>
      <c r="U376" s="7">
        <v>-132189</v>
      </c>
      <c r="V376" s="7">
        <v>0</v>
      </c>
      <c r="W376" s="7">
        <v>0</v>
      </c>
      <c r="X376" s="7">
        <v>0</v>
      </c>
      <c r="Y376" s="7">
        <v>0</v>
      </c>
      <c r="Z376" s="7">
        <v>22348.403258750001</v>
      </c>
      <c r="AA376" s="7">
        <v>0</v>
      </c>
      <c r="AB376" s="7">
        <v>3963661.20325875</v>
      </c>
      <c r="AC376" s="7">
        <v>0</v>
      </c>
      <c r="AD376" s="7">
        <v>0</v>
      </c>
      <c r="AE376" s="7">
        <v>0</v>
      </c>
      <c r="AF376" s="7">
        <v>0</v>
      </c>
      <c r="AG376" s="7">
        <v>0</v>
      </c>
      <c r="AH376" s="7">
        <v>0</v>
      </c>
      <c r="AI376" s="7">
        <v>0</v>
      </c>
      <c r="AJ376" s="7">
        <v>0</v>
      </c>
      <c r="AL376">
        <f t="shared" si="5"/>
        <v>1126983.20325875</v>
      </c>
    </row>
    <row r="377" spans="1:38" x14ac:dyDescent="0.25">
      <c r="A377" s="7">
        <v>4080</v>
      </c>
      <c r="B377" s="7">
        <v>7</v>
      </c>
      <c r="C377" t="s">
        <v>686</v>
      </c>
      <c r="D377" s="7">
        <v>0</v>
      </c>
      <c r="E377" s="7">
        <v>0</v>
      </c>
      <c r="F377" s="7">
        <v>45</v>
      </c>
      <c r="G377" s="87">
        <v>54</v>
      </c>
      <c r="H377" s="7">
        <v>393174</v>
      </c>
      <c r="I377" s="7">
        <v>0</v>
      </c>
      <c r="J377" s="7">
        <v>131587</v>
      </c>
      <c r="K377" s="7">
        <v>0</v>
      </c>
      <c r="L377" s="7">
        <v>0</v>
      </c>
      <c r="M377" s="7">
        <v>1859</v>
      </c>
      <c r="N377" s="7">
        <v>11729</v>
      </c>
      <c r="O377" s="7">
        <v>12234</v>
      </c>
      <c r="P377" s="7">
        <v>6209</v>
      </c>
      <c r="Q377" s="7">
        <v>702</v>
      </c>
      <c r="R377" s="7">
        <v>6947</v>
      </c>
      <c r="S377" s="7">
        <v>0</v>
      </c>
      <c r="T377" s="7">
        <v>2808</v>
      </c>
      <c r="U377" s="7">
        <v>-29392</v>
      </c>
      <c r="V377" s="7">
        <v>0</v>
      </c>
      <c r="W377" s="7">
        <v>0</v>
      </c>
      <c r="X377" s="7">
        <v>0</v>
      </c>
      <c r="Y377" s="7">
        <v>0</v>
      </c>
      <c r="Z377" s="7">
        <v>3822.3590049300001</v>
      </c>
      <c r="AA377" s="7">
        <v>0</v>
      </c>
      <c r="AB377" s="7">
        <v>541020.35900493001</v>
      </c>
      <c r="AC377" s="7">
        <v>0</v>
      </c>
      <c r="AD377" s="7">
        <v>0</v>
      </c>
      <c r="AE377" s="7">
        <v>0</v>
      </c>
      <c r="AF377" s="7">
        <v>0</v>
      </c>
      <c r="AG377" s="7">
        <v>0</v>
      </c>
      <c r="AH377" s="7">
        <v>0</v>
      </c>
      <c r="AI377" s="7">
        <v>0</v>
      </c>
      <c r="AJ377" s="7">
        <v>0</v>
      </c>
      <c r="AL377">
        <f t="shared" si="5"/>
        <v>147846.35900493001</v>
      </c>
    </row>
    <row r="378" spans="1:38" x14ac:dyDescent="0.25">
      <c r="A378" s="7">
        <v>4081</v>
      </c>
      <c r="B378" s="7">
        <v>7</v>
      </c>
      <c r="C378" t="s">
        <v>687</v>
      </c>
      <c r="D378" s="7">
        <v>0</v>
      </c>
      <c r="E378" s="7">
        <v>0</v>
      </c>
      <c r="F378" s="7">
        <v>55</v>
      </c>
      <c r="G378" s="87">
        <v>65.400000000000006</v>
      </c>
      <c r="H378" s="7">
        <v>476177</v>
      </c>
      <c r="I378" s="7">
        <v>0</v>
      </c>
      <c r="J378" s="7">
        <v>153131</v>
      </c>
      <c r="K378" s="7">
        <v>0</v>
      </c>
      <c r="L378" s="7">
        <v>0</v>
      </c>
      <c r="M378" s="7">
        <v>2252</v>
      </c>
      <c r="N378" s="7">
        <v>8232</v>
      </c>
      <c r="O378" s="7">
        <v>14817</v>
      </c>
      <c r="P378" s="7">
        <v>7519</v>
      </c>
      <c r="Q378" s="7">
        <v>850</v>
      </c>
      <c r="R378" s="7">
        <v>0</v>
      </c>
      <c r="S378" s="7">
        <v>0</v>
      </c>
      <c r="T378" s="7">
        <v>4643.4000000000005</v>
      </c>
      <c r="U378" s="7">
        <v>-29960</v>
      </c>
      <c r="V378" s="7">
        <v>0</v>
      </c>
      <c r="W378" s="7">
        <v>0</v>
      </c>
      <c r="X378" s="7">
        <v>0</v>
      </c>
      <c r="Y378" s="7">
        <v>0</v>
      </c>
      <c r="Z378" s="7">
        <v>5458.2857878200002</v>
      </c>
      <c r="AA378" s="7">
        <v>0</v>
      </c>
      <c r="AB378" s="7">
        <v>642657.68578782002</v>
      </c>
      <c r="AC378" s="7">
        <v>0</v>
      </c>
      <c r="AD378" s="7">
        <v>0</v>
      </c>
      <c r="AE378" s="7">
        <v>0</v>
      </c>
      <c r="AF378" s="7">
        <v>0</v>
      </c>
      <c r="AG378" s="7">
        <v>0</v>
      </c>
      <c r="AH378" s="7">
        <v>0</v>
      </c>
      <c r="AI378" s="7">
        <v>0</v>
      </c>
      <c r="AJ378" s="7">
        <v>0</v>
      </c>
      <c r="AL378">
        <f t="shared" si="5"/>
        <v>166480.68578782002</v>
      </c>
    </row>
    <row r="379" spans="1:38" x14ac:dyDescent="0.25">
      <c r="A379" s="7">
        <v>4082</v>
      </c>
      <c r="B379" s="7">
        <v>7</v>
      </c>
      <c r="C379" t="s">
        <v>688</v>
      </c>
      <c r="D379" s="7">
        <v>0</v>
      </c>
      <c r="E379" s="7">
        <v>0</v>
      </c>
      <c r="F379" s="7">
        <v>305</v>
      </c>
      <c r="G379" s="87">
        <v>364</v>
      </c>
      <c r="H379" s="7">
        <v>2650284</v>
      </c>
      <c r="I379" s="7">
        <v>0</v>
      </c>
      <c r="J379" s="7">
        <v>497222</v>
      </c>
      <c r="K379" s="7">
        <v>14087</v>
      </c>
      <c r="L379" s="7">
        <v>0</v>
      </c>
      <c r="M379" s="7">
        <v>12534</v>
      </c>
      <c r="N379" s="7">
        <v>0</v>
      </c>
      <c r="O379" s="7">
        <v>82468</v>
      </c>
      <c r="P379" s="7">
        <v>41850</v>
      </c>
      <c r="Q379" s="7">
        <v>4732</v>
      </c>
      <c r="R379" s="7">
        <v>557</v>
      </c>
      <c r="S379" s="7">
        <v>0</v>
      </c>
      <c r="T379" s="7">
        <v>19292</v>
      </c>
      <c r="U379" s="7">
        <v>0</v>
      </c>
      <c r="V379" s="7">
        <v>0</v>
      </c>
      <c r="W379" s="7">
        <v>0</v>
      </c>
      <c r="X379" s="7">
        <v>0</v>
      </c>
      <c r="Y379" s="7">
        <v>0</v>
      </c>
      <c r="Z379" s="7">
        <v>29009.20077843</v>
      </c>
      <c r="AA379" s="7">
        <v>0</v>
      </c>
      <c r="AB379" s="7">
        <v>3352035.2007784299</v>
      </c>
      <c r="AC379" s="7">
        <v>0</v>
      </c>
      <c r="AD379" s="7">
        <v>0</v>
      </c>
      <c r="AE379" s="7">
        <v>0</v>
      </c>
      <c r="AF379" s="7">
        <v>0</v>
      </c>
      <c r="AG379" s="7">
        <v>0</v>
      </c>
      <c r="AH379" s="7">
        <v>0</v>
      </c>
      <c r="AI379" s="7">
        <v>0</v>
      </c>
      <c r="AJ379" s="7">
        <v>0</v>
      </c>
      <c r="AL379">
        <f t="shared" si="5"/>
        <v>701751.20077842986</v>
      </c>
    </row>
    <row r="380" spans="1:38" x14ac:dyDescent="0.25">
      <c r="A380" s="7">
        <v>4083</v>
      </c>
      <c r="B380" s="7">
        <v>7</v>
      </c>
      <c r="C380" t="s">
        <v>689</v>
      </c>
      <c r="D380" s="7">
        <v>0</v>
      </c>
      <c r="E380" s="7">
        <v>0</v>
      </c>
      <c r="F380" s="7">
        <v>97</v>
      </c>
      <c r="G380" s="87">
        <v>97</v>
      </c>
      <c r="H380" s="7">
        <v>706257</v>
      </c>
      <c r="I380" s="7">
        <v>1365</v>
      </c>
      <c r="J380" s="7">
        <v>7883</v>
      </c>
      <c r="K380" s="7">
        <v>0</v>
      </c>
      <c r="L380" s="7">
        <v>0</v>
      </c>
      <c r="M380" s="7">
        <v>3340</v>
      </c>
      <c r="N380" s="7">
        <v>18794</v>
      </c>
      <c r="O380" s="7">
        <v>21976</v>
      </c>
      <c r="P380" s="7">
        <v>11152</v>
      </c>
      <c r="Q380" s="7">
        <v>1261</v>
      </c>
      <c r="R380" s="7">
        <v>1809</v>
      </c>
      <c r="S380" s="7">
        <v>0</v>
      </c>
      <c r="T380" s="7">
        <v>485</v>
      </c>
      <c r="U380" s="7">
        <v>-50651</v>
      </c>
      <c r="V380" s="7">
        <v>0</v>
      </c>
      <c r="W380" s="7">
        <v>0</v>
      </c>
      <c r="X380" s="7">
        <v>0</v>
      </c>
      <c r="Y380" s="7">
        <v>0</v>
      </c>
      <c r="Z380" s="7">
        <v>5545.8250332200005</v>
      </c>
      <c r="AA380" s="7">
        <v>0</v>
      </c>
      <c r="AB380" s="7">
        <v>728161.82503322</v>
      </c>
      <c r="AC380" s="7">
        <v>0</v>
      </c>
      <c r="AD380" s="7">
        <v>0</v>
      </c>
      <c r="AE380" s="7">
        <v>0</v>
      </c>
      <c r="AF380" s="7">
        <v>0</v>
      </c>
      <c r="AG380" s="7">
        <v>0</v>
      </c>
      <c r="AH380" s="7">
        <v>0</v>
      </c>
      <c r="AI380" s="7">
        <v>0</v>
      </c>
      <c r="AJ380" s="7">
        <v>0</v>
      </c>
      <c r="AL380">
        <f t="shared" si="5"/>
        <v>21904.825033219997</v>
      </c>
    </row>
    <row r="381" spans="1:38" x14ac:dyDescent="0.25">
      <c r="A381" s="7">
        <v>4084</v>
      </c>
      <c r="B381" s="7">
        <v>7</v>
      </c>
      <c r="C381" t="s">
        <v>690</v>
      </c>
      <c r="D381" s="7">
        <v>0</v>
      </c>
      <c r="E381" s="7">
        <v>0</v>
      </c>
      <c r="F381" s="7">
        <v>345</v>
      </c>
      <c r="G381" s="87">
        <v>345</v>
      </c>
      <c r="H381" s="7">
        <v>2511945</v>
      </c>
      <c r="I381" s="7">
        <v>0</v>
      </c>
      <c r="J381" s="7">
        <v>131339</v>
      </c>
      <c r="K381" s="7">
        <v>0</v>
      </c>
      <c r="L381" s="7">
        <v>0</v>
      </c>
      <c r="M381" s="7">
        <v>11880</v>
      </c>
      <c r="N381" s="7">
        <v>216458</v>
      </c>
      <c r="O381" s="7">
        <v>78163</v>
      </c>
      <c r="P381" s="7">
        <v>39665</v>
      </c>
      <c r="Q381" s="7">
        <v>4485</v>
      </c>
      <c r="R381" s="7">
        <v>6400</v>
      </c>
      <c r="S381" s="7">
        <v>0</v>
      </c>
      <c r="T381" s="7">
        <v>6210</v>
      </c>
      <c r="U381" s="7">
        <v>0</v>
      </c>
      <c r="V381" s="7">
        <v>0</v>
      </c>
      <c r="W381" s="7">
        <v>0</v>
      </c>
      <c r="X381" s="7">
        <v>0</v>
      </c>
      <c r="Y381" s="7">
        <v>30585</v>
      </c>
      <c r="Z381" s="7">
        <v>22579.218075510002</v>
      </c>
      <c r="AA381" s="7">
        <v>0</v>
      </c>
      <c r="AB381" s="7">
        <v>3047558.2180755101</v>
      </c>
      <c r="AC381" s="7">
        <v>0</v>
      </c>
      <c r="AD381" s="7">
        <v>0</v>
      </c>
      <c r="AE381" s="7">
        <v>0</v>
      </c>
      <c r="AF381" s="7">
        <v>0</v>
      </c>
      <c r="AG381" s="7">
        <v>0</v>
      </c>
      <c r="AH381" s="7">
        <v>0</v>
      </c>
      <c r="AI381" s="7">
        <v>0</v>
      </c>
      <c r="AJ381" s="7">
        <v>0</v>
      </c>
      <c r="AL381">
        <f t="shared" si="5"/>
        <v>535613.21807551011</v>
      </c>
    </row>
    <row r="382" spans="1:38" x14ac:dyDescent="0.25">
      <c r="A382" s="7">
        <v>4085</v>
      </c>
      <c r="B382" s="7">
        <v>7</v>
      </c>
      <c r="C382" t="s">
        <v>691</v>
      </c>
      <c r="D382" s="7">
        <v>0</v>
      </c>
      <c r="E382" s="7">
        <v>0</v>
      </c>
      <c r="F382" s="7">
        <v>220</v>
      </c>
      <c r="G382" s="87">
        <v>264</v>
      </c>
      <c r="H382" s="7">
        <v>1922184</v>
      </c>
      <c r="I382" s="7">
        <v>0</v>
      </c>
      <c r="J382" s="7">
        <v>121057</v>
      </c>
      <c r="K382" s="7">
        <v>14090</v>
      </c>
      <c r="L382" s="7">
        <v>0</v>
      </c>
      <c r="M382" s="7">
        <v>9091</v>
      </c>
      <c r="N382" s="7">
        <v>28408</v>
      </c>
      <c r="O382" s="7">
        <v>59812</v>
      </c>
      <c r="P382" s="7">
        <v>30353</v>
      </c>
      <c r="Q382" s="7">
        <v>3432</v>
      </c>
      <c r="R382" s="7">
        <v>3411</v>
      </c>
      <c r="S382" s="7">
        <v>0</v>
      </c>
      <c r="T382" s="7">
        <v>6600</v>
      </c>
      <c r="U382" s="7">
        <v>0</v>
      </c>
      <c r="V382" s="7">
        <v>0</v>
      </c>
      <c r="W382" s="7">
        <v>0</v>
      </c>
      <c r="X382" s="7">
        <v>0</v>
      </c>
      <c r="Y382" s="7">
        <v>0</v>
      </c>
      <c r="Z382" s="7">
        <v>17236.179147900002</v>
      </c>
      <c r="AA382" s="7">
        <v>0</v>
      </c>
      <c r="AB382" s="7">
        <v>2214080.1791479001</v>
      </c>
      <c r="AC382" s="7">
        <v>0</v>
      </c>
      <c r="AD382" s="7">
        <v>0</v>
      </c>
      <c r="AE382" s="7">
        <v>0</v>
      </c>
      <c r="AF382" s="7">
        <v>0</v>
      </c>
      <c r="AG382" s="7">
        <v>0</v>
      </c>
      <c r="AH382" s="7">
        <v>0</v>
      </c>
      <c r="AI382" s="7">
        <v>0</v>
      </c>
      <c r="AJ382" s="7">
        <v>0</v>
      </c>
      <c r="AL382">
        <f t="shared" si="5"/>
        <v>291896.17914790008</v>
      </c>
    </row>
    <row r="383" spans="1:38" x14ac:dyDescent="0.25">
      <c r="A383" s="7">
        <v>4087</v>
      </c>
      <c r="B383" s="7">
        <v>7</v>
      </c>
      <c r="C383" t="s">
        <v>692</v>
      </c>
      <c r="D383" s="7">
        <v>0</v>
      </c>
      <c r="E383" s="7">
        <v>0</v>
      </c>
      <c r="F383" s="7">
        <v>76</v>
      </c>
      <c r="G383" s="87">
        <v>91.2</v>
      </c>
      <c r="H383" s="7">
        <v>664027</v>
      </c>
      <c r="I383" s="7">
        <v>0</v>
      </c>
      <c r="J383" s="7">
        <v>91539</v>
      </c>
      <c r="K383" s="7">
        <v>14795</v>
      </c>
      <c r="L383" s="7">
        <v>0</v>
      </c>
      <c r="M383" s="7">
        <v>3140</v>
      </c>
      <c r="N383" s="7">
        <v>0</v>
      </c>
      <c r="O383" s="7">
        <v>20662</v>
      </c>
      <c r="P383" s="7">
        <v>10485</v>
      </c>
      <c r="Q383" s="7">
        <v>1186</v>
      </c>
      <c r="R383" s="7">
        <v>886</v>
      </c>
      <c r="S383" s="7">
        <v>0</v>
      </c>
      <c r="T383" s="7">
        <v>3009.6</v>
      </c>
      <c r="U383" s="7">
        <v>0</v>
      </c>
      <c r="V383" s="7">
        <v>0</v>
      </c>
      <c r="W383" s="7">
        <v>0</v>
      </c>
      <c r="X383" s="7">
        <v>0</v>
      </c>
      <c r="Y383" s="7">
        <v>0</v>
      </c>
      <c r="Z383" s="7">
        <v>8259.5302790700007</v>
      </c>
      <c r="AA383" s="7">
        <v>0</v>
      </c>
      <c r="AB383" s="7">
        <v>817989.13027907</v>
      </c>
      <c r="AC383" s="7">
        <v>0</v>
      </c>
      <c r="AD383" s="7">
        <v>0</v>
      </c>
      <c r="AE383" s="7">
        <v>0</v>
      </c>
      <c r="AF383" s="7">
        <v>0</v>
      </c>
      <c r="AG383" s="7">
        <v>0</v>
      </c>
      <c r="AH383" s="7">
        <v>0</v>
      </c>
      <c r="AI383" s="7">
        <v>0</v>
      </c>
      <c r="AJ383" s="7">
        <v>0</v>
      </c>
      <c r="AL383">
        <f t="shared" si="5"/>
        <v>153962.13027907</v>
      </c>
    </row>
    <row r="384" spans="1:38" x14ac:dyDescent="0.25">
      <c r="A384" s="7">
        <v>4088</v>
      </c>
      <c r="B384" s="7">
        <v>7</v>
      </c>
      <c r="C384" t="s">
        <v>693</v>
      </c>
      <c r="D384" s="7">
        <v>0</v>
      </c>
      <c r="E384" s="7">
        <v>0</v>
      </c>
      <c r="F384" s="7">
        <v>416</v>
      </c>
      <c r="G384" s="87">
        <v>425</v>
      </c>
      <c r="H384" s="7">
        <v>3094425</v>
      </c>
      <c r="I384" s="7">
        <v>0</v>
      </c>
      <c r="J384" s="7">
        <v>1733813</v>
      </c>
      <c r="K384" s="7">
        <v>209880</v>
      </c>
      <c r="L384" s="7">
        <v>0</v>
      </c>
      <c r="M384" s="7">
        <v>14635</v>
      </c>
      <c r="N384" s="7">
        <v>0</v>
      </c>
      <c r="O384" s="7">
        <v>96288</v>
      </c>
      <c r="P384" s="7">
        <v>48863</v>
      </c>
      <c r="Q384" s="7">
        <v>5525</v>
      </c>
      <c r="R384" s="7">
        <v>0</v>
      </c>
      <c r="S384" s="7">
        <v>0</v>
      </c>
      <c r="T384" s="7">
        <v>19550</v>
      </c>
      <c r="U384" s="7">
        <v>0</v>
      </c>
      <c r="V384" s="7">
        <v>0</v>
      </c>
      <c r="W384" s="7">
        <v>0</v>
      </c>
      <c r="X384" s="7">
        <v>0</v>
      </c>
      <c r="Y384" s="7">
        <v>0</v>
      </c>
      <c r="Z384" s="7">
        <v>25230.18546687</v>
      </c>
      <c r="AA384" s="7">
        <v>0</v>
      </c>
      <c r="AB384" s="7">
        <v>5248209.1854668707</v>
      </c>
      <c r="AC384" s="7">
        <v>0</v>
      </c>
      <c r="AD384" s="7">
        <v>0</v>
      </c>
      <c r="AE384" s="7">
        <v>0</v>
      </c>
      <c r="AF384" s="7">
        <v>0</v>
      </c>
      <c r="AG384" s="7">
        <v>0</v>
      </c>
      <c r="AH384" s="7">
        <v>0</v>
      </c>
      <c r="AI384" s="7">
        <v>0</v>
      </c>
      <c r="AJ384" s="7">
        <v>0</v>
      </c>
      <c r="AL384">
        <f t="shared" si="5"/>
        <v>2153784.1854668707</v>
      </c>
    </row>
    <row r="385" spans="1:38" x14ac:dyDescent="0.25">
      <c r="A385" s="7">
        <v>4089</v>
      </c>
      <c r="B385" s="7">
        <v>7</v>
      </c>
      <c r="C385" t="s">
        <v>694</v>
      </c>
      <c r="D385" s="7">
        <v>0</v>
      </c>
      <c r="E385" s="7">
        <v>0</v>
      </c>
      <c r="F385" s="7">
        <v>361</v>
      </c>
      <c r="G385" s="87">
        <v>379.2</v>
      </c>
      <c r="H385" s="7">
        <v>2760955</v>
      </c>
      <c r="I385" s="7">
        <v>0</v>
      </c>
      <c r="J385" s="7">
        <v>352325</v>
      </c>
      <c r="K385" s="7">
        <v>15260</v>
      </c>
      <c r="L385" s="7">
        <v>0</v>
      </c>
      <c r="M385" s="7">
        <v>13057</v>
      </c>
      <c r="N385" s="7">
        <v>0</v>
      </c>
      <c r="O385" s="7">
        <v>85911</v>
      </c>
      <c r="P385" s="7">
        <v>43598</v>
      </c>
      <c r="Q385" s="7">
        <v>4930</v>
      </c>
      <c r="R385" s="7">
        <v>0</v>
      </c>
      <c r="S385" s="7">
        <v>0</v>
      </c>
      <c r="T385" s="7">
        <v>758.4</v>
      </c>
      <c r="U385" s="7">
        <v>0</v>
      </c>
      <c r="V385" s="7">
        <v>0</v>
      </c>
      <c r="W385" s="7">
        <v>0</v>
      </c>
      <c r="X385" s="7">
        <v>0</v>
      </c>
      <c r="Y385" s="7">
        <v>12642</v>
      </c>
      <c r="Z385" s="7">
        <v>24927.665761439999</v>
      </c>
      <c r="AA385" s="7">
        <v>0</v>
      </c>
      <c r="AB385" s="7">
        <v>3314364.06576144</v>
      </c>
      <c r="AC385" s="7">
        <v>0</v>
      </c>
      <c r="AD385" s="7">
        <v>0</v>
      </c>
      <c r="AE385" s="7">
        <v>0</v>
      </c>
      <c r="AF385" s="7">
        <v>0</v>
      </c>
      <c r="AG385" s="7">
        <v>0</v>
      </c>
      <c r="AH385" s="7">
        <v>0</v>
      </c>
      <c r="AI385" s="7">
        <v>0</v>
      </c>
      <c r="AJ385" s="7">
        <v>0</v>
      </c>
      <c r="AL385">
        <f t="shared" si="5"/>
        <v>553409.06576143997</v>
      </c>
    </row>
    <row r="386" spans="1:38" x14ac:dyDescent="0.25">
      <c r="A386" s="7">
        <v>4090</v>
      </c>
      <c r="B386" s="7">
        <v>7</v>
      </c>
      <c r="C386" t="s">
        <v>695</v>
      </c>
      <c r="D386" s="7">
        <v>0</v>
      </c>
      <c r="E386" s="7">
        <v>0</v>
      </c>
      <c r="F386" s="7">
        <v>180</v>
      </c>
      <c r="G386" s="87">
        <v>180</v>
      </c>
      <c r="H386" s="7">
        <v>1310580</v>
      </c>
      <c r="I386" s="7">
        <v>0</v>
      </c>
      <c r="J386" s="7">
        <v>13567</v>
      </c>
      <c r="K386" s="7">
        <v>0</v>
      </c>
      <c r="L386" s="7">
        <v>0</v>
      </c>
      <c r="M386" s="7">
        <v>6198</v>
      </c>
      <c r="N386" s="7">
        <v>21245</v>
      </c>
      <c r="O386" s="7">
        <v>40781</v>
      </c>
      <c r="P386" s="7">
        <v>20695</v>
      </c>
      <c r="Q386" s="7">
        <v>2340</v>
      </c>
      <c r="R386" s="7">
        <v>1566</v>
      </c>
      <c r="S386" s="7">
        <v>0</v>
      </c>
      <c r="T386" s="7">
        <v>7560</v>
      </c>
      <c r="U386" s="7">
        <v>-81126</v>
      </c>
      <c r="V386" s="7">
        <v>0</v>
      </c>
      <c r="W386" s="7">
        <v>0</v>
      </c>
      <c r="X386" s="7">
        <v>0</v>
      </c>
      <c r="Y386" s="7">
        <v>0</v>
      </c>
      <c r="Z386" s="7">
        <v>13353.410696550001</v>
      </c>
      <c r="AA386" s="7">
        <v>0</v>
      </c>
      <c r="AB386" s="7">
        <v>1355567.41069655</v>
      </c>
      <c r="AC386" s="7">
        <v>0</v>
      </c>
      <c r="AD386" s="7">
        <v>0</v>
      </c>
      <c r="AE386" s="7">
        <v>0</v>
      </c>
      <c r="AF386" s="7">
        <v>0</v>
      </c>
      <c r="AG386" s="7">
        <v>0</v>
      </c>
      <c r="AH386" s="7">
        <v>0</v>
      </c>
      <c r="AI386" s="7">
        <v>0</v>
      </c>
      <c r="AJ386" s="7">
        <v>0</v>
      </c>
      <c r="AL386">
        <f t="shared" si="5"/>
        <v>44987.41069655004</v>
      </c>
    </row>
    <row r="387" spans="1:38" x14ac:dyDescent="0.25">
      <c r="A387" s="7">
        <v>4091</v>
      </c>
      <c r="B387" s="7">
        <v>7</v>
      </c>
      <c r="C387" t="s">
        <v>696</v>
      </c>
      <c r="D387" s="7">
        <v>0</v>
      </c>
      <c r="E387" s="7">
        <v>0</v>
      </c>
      <c r="F387" s="7">
        <v>127</v>
      </c>
      <c r="G387" s="87">
        <v>148.4</v>
      </c>
      <c r="H387" s="7">
        <v>1080500</v>
      </c>
      <c r="I387" s="7">
        <v>0</v>
      </c>
      <c r="J387" s="7">
        <v>36205</v>
      </c>
      <c r="K387" s="7">
        <v>14148</v>
      </c>
      <c r="L387" s="7">
        <v>0</v>
      </c>
      <c r="M387" s="7">
        <v>5110</v>
      </c>
      <c r="N387" s="7">
        <v>17515</v>
      </c>
      <c r="O387" s="7">
        <v>33621</v>
      </c>
      <c r="P387" s="7">
        <v>17062</v>
      </c>
      <c r="Q387" s="7">
        <v>1929</v>
      </c>
      <c r="R387" s="7">
        <v>0</v>
      </c>
      <c r="S387" s="7">
        <v>0</v>
      </c>
      <c r="T387" s="7">
        <v>6529.6</v>
      </c>
      <c r="U387" s="7">
        <v>-66883</v>
      </c>
      <c r="V387" s="7">
        <v>0</v>
      </c>
      <c r="W387" s="7">
        <v>0</v>
      </c>
      <c r="X387" s="7">
        <v>0</v>
      </c>
      <c r="Y387" s="7">
        <v>0</v>
      </c>
      <c r="Z387" s="7">
        <v>9476.4883206600007</v>
      </c>
      <c r="AA387" s="7">
        <v>0</v>
      </c>
      <c r="AB387" s="7">
        <v>1154230.0883206602</v>
      </c>
      <c r="AC387" s="7">
        <v>0</v>
      </c>
      <c r="AD387" s="7">
        <v>0</v>
      </c>
      <c r="AE387" s="7">
        <v>0</v>
      </c>
      <c r="AF387" s="7">
        <v>0</v>
      </c>
      <c r="AG387" s="7">
        <v>0</v>
      </c>
      <c r="AH387" s="7">
        <v>0</v>
      </c>
      <c r="AI387" s="7">
        <v>0</v>
      </c>
      <c r="AJ387" s="7">
        <v>0</v>
      </c>
      <c r="AL387">
        <f t="shared" ref="AL387:AL450" si="6">AB387-H387</f>
        <v>73730.088320660172</v>
      </c>
    </row>
    <row r="388" spans="1:38" x14ac:dyDescent="0.25">
      <c r="A388" s="7">
        <v>4092</v>
      </c>
      <c r="B388" s="7">
        <v>7</v>
      </c>
      <c r="C388" t="s">
        <v>697</v>
      </c>
      <c r="D388" s="7">
        <v>0</v>
      </c>
      <c r="E388" s="7">
        <v>0</v>
      </c>
      <c r="F388" s="7">
        <v>51</v>
      </c>
      <c r="G388" s="87">
        <v>61.2</v>
      </c>
      <c r="H388" s="7">
        <v>445597</v>
      </c>
      <c r="I388" s="7">
        <v>0</v>
      </c>
      <c r="J388" s="7">
        <v>79482</v>
      </c>
      <c r="K388" s="7">
        <v>0</v>
      </c>
      <c r="L388" s="7">
        <v>0</v>
      </c>
      <c r="M388" s="7">
        <v>2107</v>
      </c>
      <c r="N388" s="7">
        <v>0</v>
      </c>
      <c r="O388" s="7">
        <v>13865</v>
      </c>
      <c r="P388" s="7">
        <v>7036</v>
      </c>
      <c r="Q388" s="7">
        <v>796</v>
      </c>
      <c r="R388" s="7">
        <v>94</v>
      </c>
      <c r="S388" s="7">
        <v>0</v>
      </c>
      <c r="T388" s="7">
        <v>183.60000000000002</v>
      </c>
      <c r="U388" s="7">
        <v>0</v>
      </c>
      <c r="V388" s="7">
        <v>0</v>
      </c>
      <c r="W388" s="7">
        <v>0</v>
      </c>
      <c r="X388" s="7">
        <v>0</v>
      </c>
      <c r="Y388" s="7">
        <v>0</v>
      </c>
      <c r="Z388" s="7">
        <v>4467.37599735</v>
      </c>
      <c r="AA388" s="7">
        <v>0</v>
      </c>
      <c r="AB388" s="7">
        <v>553627.97599735006</v>
      </c>
      <c r="AC388" s="7">
        <v>0</v>
      </c>
      <c r="AD388" s="7">
        <v>0</v>
      </c>
      <c r="AE388" s="7">
        <v>0</v>
      </c>
      <c r="AF388" s="7">
        <v>0</v>
      </c>
      <c r="AG388" s="7">
        <v>0</v>
      </c>
      <c r="AH388" s="7">
        <v>0</v>
      </c>
      <c r="AI388" s="7">
        <v>0</v>
      </c>
      <c r="AJ388" s="7">
        <v>0</v>
      </c>
      <c r="AL388">
        <f t="shared" si="6"/>
        <v>108030.97599735006</v>
      </c>
    </row>
    <row r="389" spans="1:38" x14ac:dyDescent="0.25">
      <c r="A389" s="7">
        <v>4093</v>
      </c>
      <c r="B389" s="7">
        <v>7</v>
      </c>
      <c r="C389" t="s">
        <v>698</v>
      </c>
      <c r="D389" s="7">
        <v>0</v>
      </c>
      <c r="E389" s="7">
        <v>0</v>
      </c>
      <c r="F389" s="7">
        <v>120</v>
      </c>
      <c r="G389" s="87">
        <v>144</v>
      </c>
      <c r="H389" s="7">
        <v>1048464</v>
      </c>
      <c r="I389" s="7">
        <v>0</v>
      </c>
      <c r="J389" s="7">
        <v>133045</v>
      </c>
      <c r="K389" s="7">
        <v>0</v>
      </c>
      <c r="L389" s="7">
        <v>0</v>
      </c>
      <c r="M389" s="7">
        <v>4959</v>
      </c>
      <c r="N389" s="7">
        <v>20230</v>
      </c>
      <c r="O389" s="7">
        <v>32625</v>
      </c>
      <c r="P389" s="7">
        <v>16556</v>
      </c>
      <c r="Q389" s="7">
        <v>1872</v>
      </c>
      <c r="R389" s="7">
        <v>539</v>
      </c>
      <c r="S389" s="7">
        <v>0</v>
      </c>
      <c r="T389" s="7">
        <v>12240</v>
      </c>
      <c r="U389" s="7">
        <v>0</v>
      </c>
      <c r="V389" s="7">
        <v>0</v>
      </c>
      <c r="W389" s="7">
        <v>0</v>
      </c>
      <c r="X389" s="7">
        <v>0</v>
      </c>
      <c r="Y389" s="7">
        <v>0</v>
      </c>
      <c r="Z389" s="7">
        <v>7162.4167844100002</v>
      </c>
      <c r="AA389" s="7">
        <v>0</v>
      </c>
      <c r="AB389" s="7">
        <v>1276557.4167844099</v>
      </c>
      <c r="AC389" s="7">
        <v>0</v>
      </c>
      <c r="AD389" s="7">
        <v>0</v>
      </c>
      <c r="AE389" s="7">
        <v>0</v>
      </c>
      <c r="AF389" s="7">
        <v>0</v>
      </c>
      <c r="AG389" s="7">
        <v>0</v>
      </c>
      <c r="AH389" s="7">
        <v>0</v>
      </c>
      <c r="AI389" s="7">
        <v>0</v>
      </c>
      <c r="AJ389" s="7">
        <v>0</v>
      </c>
      <c r="AL389">
        <f t="shared" si="6"/>
        <v>228093.4167844099</v>
      </c>
    </row>
    <row r="390" spans="1:38" x14ac:dyDescent="0.25">
      <c r="A390" s="7">
        <v>4095</v>
      </c>
      <c r="B390" s="7">
        <v>7</v>
      </c>
      <c r="C390" t="s">
        <v>699</v>
      </c>
      <c r="D390" s="7">
        <v>0</v>
      </c>
      <c r="E390" s="7">
        <v>0</v>
      </c>
      <c r="F390" s="7">
        <v>200</v>
      </c>
      <c r="G390" s="87">
        <v>240</v>
      </c>
      <c r="H390" s="7">
        <v>1747440</v>
      </c>
      <c r="I390" s="7">
        <v>0</v>
      </c>
      <c r="J390" s="7">
        <v>128310</v>
      </c>
      <c r="K390" s="7">
        <v>0</v>
      </c>
      <c r="L390" s="7">
        <v>0</v>
      </c>
      <c r="M390" s="7">
        <v>8264</v>
      </c>
      <c r="N390" s="7">
        <v>28763</v>
      </c>
      <c r="O390" s="7">
        <v>54374</v>
      </c>
      <c r="P390" s="7">
        <v>27593</v>
      </c>
      <c r="Q390" s="7">
        <v>3120</v>
      </c>
      <c r="R390" s="7">
        <v>2726</v>
      </c>
      <c r="S390" s="7">
        <v>0</v>
      </c>
      <c r="T390" s="7">
        <v>7680</v>
      </c>
      <c r="U390" s="7">
        <v>-108579</v>
      </c>
      <c r="V390" s="7">
        <v>0</v>
      </c>
      <c r="W390" s="7">
        <v>0</v>
      </c>
      <c r="X390" s="7">
        <v>0</v>
      </c>
      <c r="Y390" s="7">
        <v>0</v>
      </c>
      <c r="Z390" s="7">
        <v>11380.3602288</v>
      </c>
      <c r="AA390" s="7">
        <v>0</v>
      </c>
      <c r="AB390" s="7">
        <v>1909456.3602288</v>
      </c>
      <c r="AC390" s="7">
        <v>0</v>
      </c>
      <c r="AD390" s="7">
        <v>0</v>
      </c>
      <c r="AE390" s="7">
        <v>0</v>
      </c>
      <c r="AF390" s="7">
        <v>0</v>
      </c>
      <c r="AG390" s="7">
        <v>0</v>
      </c>
      <c r="AH390" s="7">
        <v>0</v>
      </c>
      <c r="AI390" s="7">
        <v>0</v>
      </c>
      <c r="AJ390" s="7">
        <v>0</v>
      </c>
      <c r="AL390">
        <f t="shared" si="6"/>
        <v>162016.36022879998</v>
      </c>
    </row>
    <row r="391" spans="1:38" x14ac:dyDescent="0.25">
      <c r="A391" s="7">
        <v>4097</v>
      </c>
      <c r="B391" s="7">
        <v>7</v>
      </c>
      <c r="C391" t="s">
        <v>700</v>
      </c>
      <c r="D391" s="7">
        <v>0</v>
      </c>
      <c r="E391" s="7">
        <v>0</v>
      </c>
      <c r="F391" s="7">
        <v>510.4</v>
      </c>
      <c r="G391" s="87">
        <v>532.20000000000005</v>
      </c>
      <c r="H391" s="7">
        <v>3874948</v>
      </c>
      <c r="I391" s="7">
        <v>0</v>
      </c>
      <c r="J391" s="7">
        <v>1538321</v>
      </c>
      <c r="K391" s="7">
        <v>343440</v>
      </c>
      <c r="L391" s="7">
        <v>0</v>
      </c>
      <c r="M391" s="7">
        <v>18326</v>
      </c>
      <c r="N391" s="7">
        <v>0</v>
      </c>
      <c r="O391" s="7">
        <v>120575</v>
      </c>
      <c r="P391" s="7">
        <v>61188</v>
      </c>
      <c r="Q391" s="7">
        <v>6919</v>
      </c>
      <c r="R391" s="7">
        <v>135344</v>
      </c>
      <c r="S391" s="7">
        <v>0</v>
      </c>
      <c r="T391" s="7">
        <v>1596.6000000000001</v>
      </c>
      <c r="U391" s="7">
        <v>-180573</v>
      </c>
      <c r="V391" s="7">
        <v>0</v>
      </c>
      <c r="W391" s="7">
        <v>0</v>
      </c>
      <c r="X391" s="7">
        <v>0</v>
      </c>
      <c r="Y391" s="7">
        <v>0</v>
      </c>
      <c r="Z391" s="7">
        <v>56601.895429610006</v>
      </c>
      <c r="AA391" s="7">
        <v>0</v>
      </c>
      <c r="AB391" s="7">
        <v>5976686.495429609</v>
      </c>
      <c r="AC391" s="7">
        <v>0</v>
      </c>
      <c r="AD391" s="7">
        <v>0</v>
      </c>
      <c r="AE391" s="7">
        <v>0</v>
      </c>
      <c r="AF391" s="7">
        <v>0</v>
      </c>
      <c r="AG391" s="7">
        <v>0</v>
      </c>
      <c r="AH391" s="7">
        <v>0</v>
      </c>
      <c r="AI391" s="7">
        <v>0</v>
      </c>
      <c r="AJ391" s="7">
        <v>0</v>
      </c>
      <c r="AL391">
        <f t="shared" si="6"/>
        <v>2101738.495429609</v>
      </c>
    </row>
    <row r="392" spans="1:38" x14ac:dyDescent="0.25">
      <c r="A392" s="7">
        <v>4098</v>
      </c>
      <c r="B392" s="7">
        <v>7</v>
      </c>
      <c r="C392" t="s">
        <v>701</v>
      </c>
      <c r="D392" s="7">
        <v>0</v>
      </c>
      <c r="E392" s="7">
        <v>0</v>
      </c>
      <c r="F392" s="7">
        <v>1042</v>
      </c>
      <c r="G392" s="87">
        <v>1137.6000000000001</v>
      </c>
      <c r="H392" s="7">
        <v>8282866</v>
      </c>
      <c r="I392" s="7">
        <v>0</v>
      </c>
      <c r="J392" s="7">
        <v>152269</v>
      </c>
      <c r="K392" s="7">
        <v>22998</v>
      </c>
      <c r="L392" s="7">
        <v>0</v>
      </c>
      <c r="M392" s="7">
        <v>39172</v>
      </c>
      <c r="N392" s="7">
        <v>0</v>
      </c>
      <c r="O392" s="7">
        <v>257734</v>
      </c>
      <c r="P392" s="7">
        <v>130793</v>
      </c>
      <c r="Q392" s="7">
        <v>14789</v>
      </c>
      <c r="R392" s="7">
        <v>0</v>
      </c>
      <c r="S392" s="7">
        <v>0</v>
      </c>
      <c r="T392" s="7">
        <v>39816.000000000007</v>
      </c>
      <c r="U392" s="7">
        <v>0</v>
      </c>
      <c r="V392" s="7">
        <v>0</v>
      </c>
      <c r="W392" s="7">
        <v>0</v>
      </c>
      <c r="X392" s="7">
        <v>0</v>
      </c>
      <c r="Y392" s="7">
        <v>0</v>
      </c>
      <c r="Z392" s="7">
        <v>62871.61853457</v>
      </c>
      <c r="AA392" s="7">
        <v>0</v>
      </c>
      <c r="AB392" s="7">
        <v>9003308.6185345687</v>
      </c>
      <c r="AC392" s="7">
        <v>0</v>
      </c>
      <c r="AD392" s="7">
        <v>0</v>
      </c>
      <c r="AE392" s="7">
        <v>0</v>
      </c>
      <c r="AF392" s="7">
        <v>0</v>
      </c>
      <c r="AG392" s="7">
        <v>0</v>
      </c>
      <c r="AH392" s="7">
        <v>0</v>
      </c>
      <c r="AI392" s="7">
        <v>0</v>
      </c>
      <c r="AJ392" s="7">
        <v>0</v>
      </c>
      <c r="AL392">
        <f t="shared" si="6"/>
        <v>720442.6185345687</v>
      </c>
    </row>
    <row r="393" spans="1:38" x14ac:dyDescent="0.25">
      <c r="A393" s="7">
        <v>4100</v>
      </c>
      <c r="B393" s="7">
        <v>7</v>
      </c>
      <c r="C393" t="s">
        <v>702</v>
      </c>
      <c r="D393" s="7">
        <v>0</v>
      </c>
      <c r="E393" s="7">
        <v>0</v>
      </c>
      <c r="F393" s="7">
        <v>145</v>
      </c>
      <c r="G393" s="87">
        <v>150.4</v>
      </c>
      <c r="H393" s="7">
        <v>1095062</v>
      </c>
      <c r="I393" s="7">
        <v>0</v>
      </c>
      <c r="J393" s="7">
        <v>76935</v>
      </c>
      <c r="K393" s="7">
        <v>0</v>
      </c>
      <c r="L393" s="7">
        <v>0</v>
      </c>
      <c r="M393" s="7">
        <v>5179</v>
      </c>
      <c r="N393" s="7">
        <v>116489</v>
      </c>
      <c r="O393" s="7">
        <v>34075</v>
      </c>
      <c r="P393" s="7">
        <v>17292</v>
      </c>
      <c r="Q393" s="7">
        <v>1955</v>
      </c>
      <c r="R393" s="7">
        <v>0</v>
      </c>
      <c r="S393" s="7">
        <v>0</v>
      </c>
      <c r="T393" s="7">
        <v>0</v>
      </c>
      <c r="U393" s="7">
        <v>-160980</v>
      </c>
      <c r="V393" s="7">
        <v>0</v>
      </c>
      <c r="W393" s="7">
        <v>0</v>
      </c>
      <c r="X393" s="7">
        <v>0</v>
      </c>
      <c r="Y393" s="7">
        <v>0</v>
      </c>
      <c r="Z393" s="7">
        <v>8524.2727191499998</v>
      </c>
      <c r="AA393" s="7">
        <v>0</v>
      </c>
      <c r="AB393" s="7">
        <v>1187992.2727191499</v>
      </c>
      <c r="AC393" s="7">
        <v>0</v>
      </c>
      <c r="AD393" s="7">
        <v>0</v>
      </c>
      <c r="AE393" s="7">
        <v>0</v>
      </c>
      <c r="AF393" s="7">
        <v>0</v>
      </c>
      <c r="AG393" s="7">
        <v>0</v>
      </c>
      <c r="AH393" s="7">
        <v>0</v>
      </c>
      <c r="AI393" s="7">
        <v>0</v>
      </c>
      <c r="AJ393" s="7">
        <v>0</v>
      </c>
      <c r="AL393">
        <f t="shared" si="6"/>
        <v>92930.272719149943</v>
      </c>
    </row>
    <row r="394" spans="1:38" x14ac:dyDescent="0.25">
      <c r="A394" s="7">
        <v>4102</v>
      </c>
      <c r="B394" s="7">
        <v>7</v>
      </c>
      <c r="C394" t="s">
        <v>703</v>
      </c>
      <c r="D394" s="7">
        <v>0</v>
      </c>
      <c r="E394" s="7">
        <v>0</v>
      </c>
      <c r="F394" s="7">
        <v>400</v>
      </c>
      <c r="G394" s="87">
        <v>480</v>
      </c>
      <c r="H394" s="7">
        <v>3494880</v>
      </c>
      <c r="I394" s="7">
        <v>6754</v>
      </c>
      <c r="J394" s="7">
        <v>901015</v>
      </c>
      <c r="K394" s="7">
        <v>14167</v>
      </c>
      <c r="L394" s="7">
        <v>0</v>
      </c>
      <c r="M394" s="7">
        <v>16528</v>
      </c>
      <c r="N394" s="7">
        <v>0</v>
      </c>
      <c r="O394" s="7">
        <v>108749</v>
      </c>
      <c r="P394" s="7">
        <v>55187</v>
      </c>
      <c r="Q394" s="7">
        <v>6240</v>
      </c>
      <c r="R394" s="7">
        <v>0</v>
      </c>
      <c r="S394" s="7">
        <v>0</v>
      </c>
      <c r="T394" s="7">
        <v>8160</v>
      </c>
      <c r="U394" s="7">
        <v>0</v>
      </c>
      <c r="V394" s="7">
        <v>0</v>
      </c>
      <c r="W394" s="7">
        <v>0</v>
      </c>
      <c r="X394" s="7">
        <v>0</v>
      </c>
      <c r="Y394" s="7">
        <v>0</v>
      </c>
      <c r="Z394" s="7">
        <v>29596.731362160001</v>
      </c>
      <c r="AA394" s="7">
        <v>0</v>
      </c>
      <c r="AB394" s="7">
        <v>4641276.7313621603</v>
      </c>
      <c r="AC394" s="7">
        <v>0</v>
      </c>
      <c r="AD394" s="7">
        <v>0</v>
      </c>
      <c r="AE394" s="7">
        <v>0</v>
      </c>
      <c r="AF394" s="7">
        <v>0</v>
      </c>
      <c r="AG394" s="7">
        <v>0</v>
      </c>
      <c r="AH394" s="7">
        <v>0</v>
      </c>
      <c r="AI394" s="7">
        <v>0</v>
      </c>
      <c r="AJ394" s="7">
        <v>0</v>
      </c>
      <c r="AL394">
        <f t="shared" si="6"/>
        <v>1146396.7313621603</v>
      </c>
    </row>
    <row r="395" spans="1:38" x14ac:dyDescent="0.25">
      <c r="A395" s="7">
        <v>4103</v>
      </c>
      <c r="B395" s="7">
        <v>7</v>
      </c>
      <c r="C395" t="s">
        <v>704</v>
      </c>
      <c r="D395" s="7">
        <v>0</v>
      </c>
      <c r="E395" s="7">
        <v>0</v>
      </c>
      <c r="F395" s="7">
        <v>2375</v>
      </c>
      <c r="G395" s="87">
        <v>2605</v>
      </c>
      <c r="H395" s="7">
        <v>18967005</v>
      </c>
      <c r="I395" s="7">
        <v>0</v>
      </c>
      <c r="J395" s="7">
        <v>7054241</v>
      </c>
      <c r="K395" s="7">
        <v>618192</v>
      </c>
      <c r="L395" s="7">
        <v>0</v>
      </c>
      <c r="M395" s="7">
        <v>89701</v>
      </c>
      <c r="N395" s="7">
        <v>0</v>
      </c>
      <c r="O395" s="7">
        <v>590187</v>
      </c>
      <c r="P395" s="7">
        <v>299503</v>
      </c>
      <c r="Q395" s="7">
        <v>33865</v>
      </c>
      <c r="R395" s="7">
        <v>0</v>
      </c>
      <c r="S395" s="7">
        <v>0</v>
      </c>
      <c r="T395" s="7">
        <v>104200</v>
      </c>
      <c r="U395" s="7">
        <v>0</v>
      </c>
      <c r="V395" s="7">
        <v>0</v>
      </c>
      <c r="W395" s="7">
        <v>0</v>
      </c>
      <c r="X395" s="7">
        <v>0</v>
      </c>
      <c r="Y395" s="7">
        <v>0</v>
      </c>
      <c r="Z395" s="7">
        <v>136844.69158355001</v>
      </c>
      <c r="AA395" s="7">
        <v>0</v>
      </c>
      <c r="AB395" s="7">
        <v>27893738.691583551</v>
      </c>
      <c r="AC395" s="7">
        <v>0</v>
      </c>
      <c r="AD395" s="7">
        <v>0</v>
      </c>
      <c r="AE395" s="7">
        <v>0</v>
      </c>
      <c r="AF395" s="7">
        <v>0</v>
      </c>
      <c r="AG395" s="7">
        <v>0</v>
      </c>
      <c r="AH395" s="7">
        <v>0</v>
      </c>
      <c r="AI395" s="7">
        <v>0</v>
      </c>
      <c r="AJ395" s="7">
        <v>0</v>
      </c>
      <c r="AL395">
        <f t="shared" si="6"/>
        <v>8926733.6915835515</v>
      </c>
    </row>
    <row r="396" spans="1:38" x14ac:dyDescent="0.25">
      <c r="A396" s="7">
        <v>4104</v>
      </c>
      <c r="B396" s="7">
        <v>7</v>
      </c>
      <c r="C396" t="s">
        <v>2163</v>
      </c>
      <c r="D396" s="7">
        <v>0</v>
      </c>
      <c r="E396" s="7">
        <v>0</v>
      </c>
      <c r="F396" s="7">
        <v>240</v>
      </c>
      <c r="G396" s="87">
        <v>288</v>
      </c>
      <c r="H396" s="7">
        <v>2096928</v>
      </c>
      <c r="I396" s="7">
        <v>4052</v>
      </c>
      <c r="J396" s="7">
        <v>436463</v>
      </c>
      <c r="K396" s="7">
        <v>14116</v>
      </c>
      <c r="L396" s="7">
        <v>0</v>
      </c>
      <c r="M396" s="7">
        <v>9917</v>
      </c>
      <c r="N396" s="7">
        <v>3092</v>
      </c>
      <c r="O396" s="7">
        <v>65249</v>
      </c>
      <c r="P396" s="7">
        <v>33112</v>
      </c>
      <c r="Q396" s="7">
        <v>3744</v>
      </c>
      <c r="R396" s="7">
        <v>0</v>
      </c>
      <c r="S396" s="7">
        <v>0</v>
      </c>
      <c r="T396" s="7">
        <v>9792</v>
      </c>
      <c r="U396" s="7">
        <v>0</v>
      </c>
      <c r="V396" s="7">
        <v>0</v>
      </c>
      <c r="W396" s="7">
        <v>0</v>
      </c>
      <c r="X396" s="7">
        <v>0</v>
      </c>
      <c r="Y396" s="7">
        <v>0</v>
      </c>
      <c r="Z396" s="7">
        <v>14846.10863067</v>
      </c>
      <c r="AA396" s="7">
        <v>0</v>
      </c>
      <c r="AB396" s="7">
        <v>2691137.1086306698</v>
      </c>
      <c r="AC396" s="7">
        <v>0</v>
      </c>
      <c r="AD396" s="7">
        <v>0</v>
      </c>
      <c r="AE396" s="7">
        <v>0</v>
      </c>
      <c r="AF396" s="7">
        <v>0</v>
      </c>
      <c r="AG396" s="7">
        <v>0</v>
      </c>
      <c r="AH396" s="7">
        <v>0</v>
      </c>
      <c r="AI396" s="7">
        <v>0</v>
      </c>
      <c r="AJ396" s="7">
        <v>0</v>
      </c>
      <c r="AL396">
        <f t="shared" si="6"/>
        <v>594209.10863066977</v>
      </c>
    </row>
    <row r="397" spans="1:38" x14ac:dyDescent="0.25">
      <c r="A397" s="7">
        <v>4105</v>
      </c>
      <c r="B397" s="7">
        <v>7</v>
      </c>
      <c r="C397" t="s">
        <v>706</v>
      </c>
      <c r="D397" s="7">
        <v>0</v>
      </c>
      <c r="E397" s="7">
        <v>0</v>
      </c>
      <c r="F397" s="7">
        <v>779</v>
      </c>
      <c r="G397" s="87">
        <v>858.60000000000014</v>
      </c>
      <c r="H397" s="7">
        <v>6251467</v>
      </c>
      <c r="I397" s="7">
        <v>0</v>
      </c>
      <c r="J397" s="7">
        <v>130632</v>
      </c>
      <c r="K397" s="7">
        <v>14359</v>
      </c>
      <c r="L397" s="7">
        <v>0</v>
      </c>
      <c r="M397" s="7">
        <v>29565</v>
      </c>
      <c r="N397" s="7">
        <v>0</v>
      </c>
      <c r="O397" s="7">
        <v>194524</v>
      </c>
      <c r="P397" s="7">
        <v>98715</v>
      </c>
      <c r="Q397" s="7">
        <v>11162</v>
      </c>
      <c r="R397" s="7">
        <v>0</v>
      </c>
      <c r="S397" s="7">
        <v>0</v>
      </c>
      <c r="T397" s="7">
        <v>24040.800000000003</v>
      </c>
      <c r="U397" s="7">
        <v>0</v>
      </c>
      <c r="V397" s="7">
        <v>0</v>
      </c>
      <c r="W397" s="7">
        <v>0</v>
      </c>
      <c r="X397" s="7">
        <v>0</v>
      </c>
      <c r="Y397" s="7">
        <v>0</v>
      </c>
      <c r="Z397" s="7">
        <v>46933.268138790001</v>
      </c>
      <c r="AA397" s="7">
        <v>0</v>
      </c>
      <c r="AB397" s="7">
        <v>6801398.0681387894</v>
      </c>
      <c r="AC397" s="7">
        <v>0</v>
      </c>
      <c r="AD397" s="7">
        <v>0</v>
      </c>
      <c r="AE397" s="7">
        <v>0</v>
      </c>
      <c r="AF397" s="7">
        <v>0</v>
      </c>
      <c r="AG397" s="7">
        <v>0</v>
      </c>
      <c r="AH397" s="7">
        <v>0</v>
      </c>
      <c r="AI397" s="7">
        <v>0</v>
      </c>
      <c r="AJ397" s="7">
        <v>0</v>
      </c>
      <c r="AL397">
        <f t="shared" si="6"/>
        <v>549931.06813878939</v>
      </c>
    </row>
    <row r="398" spans="1:38" x14ac:dyDescent="0.25">
      <c r="A398" s="7">
        <v>4106</v>
      </c>
      <c r="B398" s="7">
        <v>7</v>
      </c>
      <c r="C398" t="s">
        <v>707</v>
      </c>
      <c r="D398" s="7">
        <v>0</v>
      </c>
      <c r="E398" s="7">
        <v>0</v>
      </c>
      <c r="F398" s="7">
        <v>245</v>
      </c>
      <c r="G398" s="87">
        <v>286.39999999999998</v>
      </c>
      <c r="H398" s="7">
        <v>2085278</v>
      </c>
      <c r="I398" s="7">
        <v>0</v>
      </c>
      <c r="J398" s="7">
        <v>400566</v>
      </c>
      <c r="K398" s="7">
        <v>0</v>
      </c>
      <c r="L398" s="7">
        <v>0</v>
      </c>
      <c r="M398" s="7">
        <v>9862</v>
      </c>
      <c r="N398" s="7">
        <v>64636</v>
      </c>
      <c r="O398" s="7">
        <v>64887</v>
      </c>
      <c r="P398" s="7">
        <v>32928</v>
      </c>
      <c r="Q398" s="7">
        <v>3723</v>
      </c>
      <c r="R398" s="7">
        <v>0</v>
      </c>
      <c r="S398" s="7">
        <v>0</v>
      </c>
      <c r="T398" s="7">
        <v>65012.799999999996</v>
      </c>
      <c r="U398" s="7">
        <v>-158181</v>
      </c>
      <c r="V398" s="7">
        <v>0</v>
      </c>
      <c r="W398" s="7">
        <v>0</v>
      </c>
      <c r="X398" s="7">
        <v>0</v>
      </c>
      <c r="Y398" s="7">
        <v>0</v>
      </c>
      <c r="Z398" s="7">
        <v>20128.037808780002</v>
      </c>
      <c r="AA398" s="7">
        <v>0</v>
      </c>
      <c r="AB398" s="7">
        <v>2585210.8378087799</v>
      </c>
      <c r="AC398" s="7">
        <v>0</v>
      </c>
      <c r="AD398" s="7">
        <v>0</v>
      </c>
      <c r="AE398" s="7">
        <v>0</v>
      </c>
      <c r="AF398" s="7">
        <v>0</v>
      </c>
      <c r="AG398" s="7">
        <v>0</v>
      </c>
      <c r="AH398" s="7">
        <v>0</v>
      </c>
      <c r="AI398" s="7">
        <v>0</v>
      </c>
      <c r="AJ398" s="7">
        <v>0</v>
      </c>
      <c r="AL398">
        <f t="shared" si="6"/>
        <v>499932.83780877991</v>
      </c>
    </row>
    <row r="399" spans="1:38" x14ac:dyDescent="0.25">
      <c r="A399" s="7">
        <v>4107</v>
      </c>
      <c r="B399" s="7">
        <v>7</v>
      </c>
      <c r="C399" t="s">
        <v>708</v>
      </c>
      <c r="D399" s="7">
        <v>0</v>
      </c>
      <c r="E399" s="7">
        <v>0</v>
      </c>
      <c r="F399" s="7">
        <v>112</v>
      </c>
      <c r="G399" s="87">
        <v>131.20000000000002</v>
      </c>
      <c r="H399" s="7">
        <v>955267</v>
      </c>
      <c r="I399" s="7">
        <v>0</v>
      </c>
      <c r="J399" s="7">
        <v>333568</v>
      </c>
      <c r="K399" s="7">
        <v>0</v>
      </c>
      <c r="L399" s="7">
        <v>0</v>
      </c>
      <c r="M399" s="7">
        <v>4518</v>
      </c>
      <c r="N399" s="7">
        <v>29610</v>
      </c>
      <c r="O399" s="7">
        <v>29725</v>
      </c>
      <c r="P399" s="7">
        <v>15084</v>
      </c>
      <c r="Q399" s="7">
        <v>1706</v>
      </c>
      <c r="R399" s="7">
        <v>0</v>
      </c>
      <c r="S399" s="7">
        <v>0</v>
      </c>
      <c r="T399" s="7">
        <v>36736.000000000007</v>
      </c>
      <c r="U399" s="7">
        <v>-72463</v>
      </c>
      <c r="V399" s="7">
        <v>0</v>
      </c>
      <c r="W399" s="7">
        <v>0</v>
      </c>
      <c r="X399" s="7">
        <v>0</v>
      </c>
      <c r="Y399" s="7">
        <v>0</v>
      </c>
      <c r="Z399" s="7">
        <v>9786.3303200400005</v>
      </c>
      <c r="AA399" s="7">
        <v>0</v>
      </c>
      <c r="AB399" s="7">
        <v>1341875.33032004</v>
      </c>
      <c r="AC399" s="7">
        <v>0</v>
      </c>
      <c r="AD399" s="7">
        <v>0</v>
      </c>
      <c r="AE399" s="7">
        <v>0</v>
      </c>
      <c r="AF399" s="7">
        <v>0</v>
      </c>
      <c r="AG399" s="7">
        <v>0</v>
      </c>
      <c r="AH399" s="7">
        <v>0</v>
      </c>
      <c r="AI399" s="7">
        <v>0</v>
      </c>
      <c r="AJ399" s="7">
        <v>0</v>
      </c>
      <c r="AL399">
        <f t="shared" si="6"/>
        <v>386608.33032004</v>
      </c>
    </row>
    <row r="400" spans="1:38" x14ac:dyDescent="0.25">
      <c r="A400" s="7">
        <v>4110</v>
      </c>
      <c r="B400" s="7">
        <v>7</v>
      </c>
      <c r="C400" t="s">
        <v>709</v>
      </c>
      <c r="D400" s="7">
        <v>0</v>
      </c>
      <c r="E400" s="7">
        <v>0</v>
      </c>
      <c r="F400" s="7">
        <v>375</v>
      </c>
      <c r="G400" s="87">
        <v>450</v>
      </c>
      <c r="H400" s="7">
        <v>3276450</v>
      </c>
      <c r="I400" s="7">
        <v>6331</v>
      </c>
      <c r="J400" s="7">
        <v>77555</v>
      </c>
      <c r="K400" s="7">
        <v>14086</v>
      </c>
      <c r="L400" s="7">
        <v>0</v>
      </c>
      <c r="M400" s="7">
        <v>15495</v>
      </c>
      <c r="N400" s="7">
        <v>0</v>
      </c>
      <c r="O400" s="7">
        <v>101952</v>
      </c>
      <c r="P400" s="7">
        <v>51738</v>
      </c>
      <c r="Q400" s="7">
        <v>5850</v>
      </c>
      <c r="R400" s="7">
        <v>0</v>
      </c>
      <c r="S400" s="7">
        <v>0</v>
      </c>
      <c r="T400" s="7">
        <v>6750</v>
      </c>
      <c r="U400" s="7">
        <v>0</v>
      </c>
      <c r="V400" s="7">
        <v>0</v>
      </c>
      <c r="W400" s="7">
        <v>0</v>
      </c>
      <c r="X400" s="7">
        <v>0</v>
      </c>
      <c r="Y400" s="7">
        <v>0</v>
      </c>
      <c r="Z400" s="7">
        <v>29091.045834870001</v>
      </c>
      <c r="AA400" s="7">
        <v>0</v>
      </c>
      <c r="AB400" s="7">
        <v>3585298.0458348701</v>
      </c>
      <c r="AC400" s="7">
        <v>0</v>
      </c>
      <c r="AD400" s="7">
        <v>0</v>
      </c>
      <c r="AE400" s="7">
        <v>0</v>
      </c>
      <c r="AF400" s="7">
        <v>0</v>
      </c>
      <c r="AG400" s="7">
        <v>0</v>
      </c>
      <c r="AH400" s="7">
        <v>0</v>
      </c>
      <c r="AI400" s="7">
        <v>0</v>
      </c>
      <c r="AJ400" s="7">
        <v>0</v>
      </c>
      <c r="AL400">
        <f t="shared" si="6"/>
        <v>308848.04583487008</v>
      </c>
    </row>
    <row r="401" spans="1:38" x14ac:dyDescent="0.25">
      <c r="A401" s="7">
        <v>4111</v>
      </c>
      <c r="B401" s="7">
        <v>7</v>
      </c>
      <c r="C401" t="s">
        <v>710</v>
      </c>
      <c r="D401" s="7">
        <v>0</v>
      </c>
      <c r="E401" s="7">
        <v>0</v>
      </c>
      <c r="F401" s="7">
        <v>112</v>
      </c>
      <c r="G401" s="87">
        <v>134.4</v>
      </c>
      <c r="H401" s="7">
        <v>978566</v>
      </c>
      <c r="I401" s="7">
        <v>1891</v>
      </c>
      <c r="J401" s="7">
        <v>322376</v>
      </c>
      <c r="K401" s="7">
        <v>0</v>
      </c>
      <c r="L401" s="7">
        <v>0</v>
      </c>
      <c r="M401" s="7">
        <v>4628</v>
      </c>
      <c r="N401" s="7">
        <v>0</v>
      </c>
      <c r="O401" s="7">
        <v>30450</v>
      </c>
      <c r="P401" s="7">
        <v>15452</v>
      </c>
      <c r="Q401" s="7">
        <v>1747</v>
      </c>
      <c r="R401" s="7">
        <v>0</v>
      </c>
      <c r="S401" s="7">
        <v>0</v>
      </c>
      <c r="T401" s="7">
        <v>1344</v>
      </c>
      <c r="U401" s="7">
        <v>0</v>
      </c>
      <c r="V401" s="7">
        <v>0</v>
      </c>
      <c r="W401" s="7">
        <v>0</v>
      </c>
      <c r="X401" s="7">
        <v>0</v>
      </c>
      <c r="Y401" s="7">
        <v>0</v>
      </c>
      <c r="Z401" s="7">
        <v>5752.5382526399999</v>
      </c>
      <c r="AA401" s="7">
        <v>0</v>
      </c>
      <c r="AB401" s="7">
        <v>1362206.53825264</v>
      </c>
      <c r="AC401" s="7">
        <v>0</v>
      </c>
      <c r="AD401" s="7">
        <v>0</v>
      </c>
      <c r="AE401" s="7">
        <v>0</v>
      </c>
      <c r="AF401" s="7">
        <v>0</v>
      </c>
      <c r="AG401" s="7">
        <v>0</v>
      </c>
      <c r="AH401" s="7">
        <v>0</v>
      </c>
      <c r="AI401" s="7">
        <v>0</v>
      </c>
      <c r="AJ401" s="7">
        <v>0</v>
      </c>
      <c r="AL401">
        <f t="shared" si="6"/>
        <v>383640.53825264005</v>
      </c>
    </row>
    <row r="402" spans="1:38" x14ac:dyDescent="0.25">
      <c r="A402" s="7">
        <v>4112</v>
      </c>
      <c r="B402" s="7">
        <v>7</v>
      </c>
      <c r="C402" t="s">
        <v>452</v>
      </c>
      <c r="D402" s="7">
        <v>0</v>
      </c>
      <c r="E402" s="7">
        <v>0</v>
      </c>
      <c r="F402" s="7">
        <v>435</v>
      </c>
      <c r="G402" s="87">
        <v>522</v>
      </c>
      <c r="H402" s="7">
        <v>3800682</v>
      </c>
      <c r="I402" s="7">
        <v>0</v>
      </c>
      <c r="J402" s="7">
        <v>24001</v>
      </c>
      <c r="K402" s="7">
        <v>0</v>
      </c>
      <c r="L402" s="7">
        <v>0</v>
      </c>
      <c r="M402" s="7">
        <v>17975</v>
      </c>
      <c r="N402" s="7">
        <v>0</v>
      </c>
      <c r="O402" s="7">
        <v>118264</v>
      </c>
      <c r="P402" s="7">
        <v>60016</v>
      </c>
      <c r="Q402" s="7">
        <v>6786</v>
      </c>
      <c r="R402" s="7">
        <v>0</v>
      </c>
      <c r="S402" s="7">
        <v>0</v>
      </c>
      <c r="T402" s="7">
        <v>15660</v>
      </c>
      <c r="U402" s="7">
        <v>0</v>
      </c>
      <c r="V402" s="7">
        <v>0</v>
      </c>
      <c r="W402" s="7">
        <v>0</v>
      </c>
      <c r="X402" s="7">
        <v>0</v>
      </c>
      <c r="Y402" s="7">
        <v>0</v>
      </c>
      <c r="Z402" s="7">
        <v>26063.753092499999</v>
      </c>
      <c r="AA402" s="7">
        <v>0</v>
      </c>
      <c r="AB402" s="7">
        <v>4069447.7530924999</v>
      </c>
      <c r="AC402" s="7">
        <v>0</v>
      </c>
      <c r="AD402" s="7">
        <v>0</v>
      </c>
      <c r="AE402" s="7">
        <v>0</v>
      </c>
      <c r="AF402" s="7">
        <v>0</v>
      </c>
      <c r="AG402" s="7">
        <v>0</v>
      </c>
      <c r="AH402" s="7">
        <v>0</v>
      </c>
      <c r="AI402" s="7">
        <v>0</v>
      </c>
      <c r="AJ402" s="7">
        <v>0</v>
      </c>
      <c r="AL402">
        <f t="shared" si="6"/>
        <v>268765.75309249992</v>
      </c>
    </row>
    <row r="403" spans="1:38" x14ac:dyDescent="0.25">
      <c r="A403" s="7">
        <v>4113</v>
      </c>
      <c r="B403" s="7">
        <v>7</v>
      </c>
      <c r="C403" t="s">
        <v>2164</v>
      </c>
      <c r="D403" s="7">
        <v>0</v>
      </c>
      <c r="E403" s="7">
        <v>0</v>
      </c>
      <c r="F403" s="7">
        <v>317</v>
      </c>
      <c r="G403" s="87">
        <v>317</v>
      </c>
      <c r="H403" s="7">
        <v>2308077</v>
      </c>
      <c r="I403" s="7">
        <v>0</v>
      </c>
      <c r="J403" s="7">
        <v>215083</v>
      </c>
      <c r="K403" s="7">
        <v>14519</v>
      </c>
      <c r="L403" s="7">
        <v>0</v>
      </c>
      <c r="M403" s="7">
        <v>10916</v>
      </c>
      <c r="N403" s="7">
        <v>0</v>
      </c>
      <c r="O403" s="7">
        <v>71819</v>
      </c>
      <c r="P403" s="7">
        <v>36446</v>
      </c>
      <c r="Q403" s="7">
        <v>4121</v>
      </c>
      <c r="R403" s="7">
        <v>0</v>
      </c>
      <c r="S403" s="7">
        <v>0</v>
      </c>
      <c r="T403" s="7">
        <v>8242</v>
      </c>
      <c r="U403" s="7">
        <v>0</v>
      </c>
      <c r="V403" s="7">
        <v>0</v>
      </c>
      <c r="W403" s="7">
        <v>0</v>
      </c>
      <c r="X403" s="7">
        <v>0</v>
      </c>
      <c r="Y403" s="7">
        <v>0</v>
      </c>
      <c r="Z403" s="7">
        <v>55973.249491770002</v>
      </c>
      <c r="AA403" s="7">
        <v>0</v>
      </c>
      <c r="AB403" s="7">
        <v>2725196.2494917698</v>
      </c>
      <c r="AC403" s="7">
        <v>0</v>
      </c>
      <c r="AD403" s="7">
        <v>0</v>
      </c>
      <c r="AE403" s="7">
        <v>0</v>
      </c>
      <c r="AF403" s="7">
        <v>0</v>
      </c>
      <c r="AG403" s="7">
        <v>0</v>
      </c>
      <c r="AH403" s="7">
        <v>0</v>
      </c>
      <c r="AI403" s="7">
        <v>0</v>
      </c>
      <c r="AJ403" s="7">
        <v>0</v>
      </c>
      <c r="AL403">
        <f t="shared" si="6"/>
        <v>417119.24949176982</v>
      </c>
    </row>
    <row r="404" spans="1:38" x14ac:dyDescent="0.25">
      <c r="A404" s="7">
        <v>4116</v>
      </c>
      <c r="B404" s="7">
        <v>7</v>
      </c>
      <c r="C404" t="s">
        <v>712</v>
      </c>
      <c r="D404" s="7">
        <v>0</v>
      </c>
      <c r="E404" s="7">
        <v>0</v>
      </c>
      <c r="F404" s="7">
        <v>1457</v>
      </c>
      <c r="G404" s="87">
        <v>1570.6000000000001</v>
      </c>
      <c r="H404" s="7">
        <v>11435539</v>
      </c>
      <c r="I404" s="7">
        <v>22098</v>
      </c>
      <c r="J404" s="7">
        <v>177248</v>
      </c>
      <c r="K404" s="7">
        <v>43233</v>
      </c>
      <c r="L404" s="7">
        <v>0</v>
      </c>
      <c r="M404" s="7">
        <v>54083</v>
      </c>
      <c r="N404" s="7">
        <v>166888</v>
      </c>
      <c r="O404" s="7">
        <v>355834</v>
      </c>
      <c r="P404" s="7">
        <v>180576</v>
      </c>
      <c r="Q404" s="7">
        <v>20418</v>
      </c>
      <c r="R404" s="7">
        <v>0</v>
      </c>
      <c r="S404" s="7">
        <v>0</v>
      </c>
      <c r="T404" s="7">
        <v>26700.2</v>
      </c>
      <c r="U404" s="7">
        <v>-690416</v>
      </c>
      <c r="V404" s="7">
        <v>0</v>
      </c>
      <c r="W404" s="7">
        <v>0</v>
      </c>
      <c r="X404" s="7">
        <v>0</v>
      </c>
      <c r="Y404" s="7">
        <v>0</v>
      </c>
      <c r="Z404" s="7">
        <v>97282.451672659998</v>
      </c>
      <c r="AA404" s="7">
        <v>0</v>
      </c>
      <c r="AB404" s="7">
        <v>11880115.651672659</v>
      </c>
      <c r="AC404" s="7">
        <v>0</v>
      </c>
      <c r="AD404" s="7">
        <v>0</v>
      </c>
      <c r="AE404" s="7">
        <v>0</v>
      </c>
      <c r="AF404" s="7">
        <v>0</v>
      </c>
      <c r="AG404" s="7">
        <v>0</v>
      </c>
      <c r="AH404" s="7">
        <v>0</v>
      </c>
      <c r="AI404" s="7">
        <v>0</v>
      </c>
      <c r="AJ404" s="7">
        <v>0</v>
      </c>
      <c r="AL404">
        <f t="shared" si="6"/>
        <v>444576.65167265944</v>
      </c>
    </row>
    <row r="405" spans="1:38" x14ac:dyDescent="0.25">
      <c r="A405" s="7">
        <v>4118</v>
      </c>
      <c r="B405" s="7">
        <v>7</v>
      </c>
      <c r="C405" t="s">
        <v>713</v>
      </c>
      <c r="D405" s="7">
        <v>0</v>
      </c>
      <c r="E405" s="7">
        <v>0</v>
      </c>
      <c r="F405" s="7">
        <v>702</v>
      </c>
      <c r="G405" s="87">
        <v>753.59999999999991</v>
      </c>
      <c r="H405" s="7">
        <v>5486962</v>
      </c>
      <c r="I405" s="7">
        <v>0</v>
      </c>
      <c r="J405" s="7">
        <v>239474</v>
      </c>
      <c r="K405" s="7">
        <v>14191</v>
      </c>
      <c r="L405" s="7">
        <v>0</v>
      </c>
      <c r="M405" s="7">
        <v>25950</v>
      </c>
      <c r="N405" s="7">
        <v>28385</v>
      </c>
      <c r="O405" s="7">
        <v>170735</v>
      </c>
      <c r="P405" s="7">
        <v>86643</v>
      </c>
      <c r="Q405" s="7">
        <v>9797</v>
      </c>
      <c r="R405" s="7">
        <v>0</v>
      </c>
      <c r="S405" s="7">
        <v>0</v>
      </c>
      <c r="T405" s="7">
        <v>47476.799999999996</v>
      </c>
      <c r="U405" s="7">
        <v>-282484</v>
      </c>
      <c r="V405" s="7">
        <v>0</v>
      </c>
      <c r="W405" s="7">
        <v>0</v>
      </c>
      <c r="X405" s="7">
        <v>0</v>
      </c>
      <c r="Y405" s="7">
        <v>0</v>
      </c>
      <c r="Z405" s="7">
        <v>55272.682375650002</v>
      </c>
      <c r="AA405" s="7">
        <v>0</v>
      </c>
      <c r="AB405" s="7">
        <v>5880809.4823756497</v>
      </c>
      <c r="AC405" s="7">
        <v>0</v>
      </c>
      <c r="AD405" s="7">
        <v>0</v>
      </c>
      <c r="AE405" s="7">
        <v>0</v>
      </c>
      <c r="AF405" s="7">
        <v>0</v>
      </c>
      <c r="AG405" s="7">
        <v>0</v>
      </c>
      <c r="AH405" s="7">
        <v>0</v>
      </c>
      <c r="AI405" s="7">
        <v>0</v>
      </c>
      <c r="AJ405" s="7">
        <v>0</v>
      </c>
      <c r="AL405">
        <f t="shared" si="6"/>
        <v>393847.48237564974</v>
      </c>
    </row>
    <row r="406" spans="1:38" x14ac:dyDescent="0.25">
      <c r="A406" s="7">
        <v>4119</v>
      </c>
      <c r="B406" s="7">
        <v>7</v>
      </c>
      <c r="C406" t="s">
        <v>714</v>
      </c>
      <c r="D406" s="7">
        <v>0</v>
      </c>
      <c r="E406" s="7">
        <v>0</v>
      </c>
      <c r="F406" s="7">
        <v>84</v>
      </c>
      <c r="G406" s="87">
        <v>100.8</v>
      </c>
      <c r="H406" s="7">
        <v>733925</v>
      </c>
      <c r="I406" s="7">
        <v>0</v>
      </c>
      <c r="J406" s="7">
        <v>30181</v>
      </c>
      <c r="K406" s="7">
        <v>0</v>
      </c>
      <c r="L406" s="7">
        <v>0</v>
      </c>
      <c r="M406" s="7">
        <v>3471</v>
      </c>
      <c r="N406" s="7">
        <v>323</v>
      </c>
      <c r="O406" s="7">
        <v>22837</v>
      </c>
      <c r="P406" s="7">
        <v>11589</v>
      </c>
      <c r="Q406" s="7">
        <v>1310</v>
      </c>
      <c r="R406" s="7">
        <v>0</v>
      </c>
      <c r="S406" s="7">
        <v>0</v>
      </c>
      <c r="T406" s="7">
        <v>2721.6</v>
      </c>
      <c r="U406" s="7">
        <v>0</v>
      </c>
      <c r="V406" s="7">
        <v>0</v>
      </c>
      <c r="W406" s="7">
        <v>0</v>
      </c>
      <c r="X406" s="7">
        <v>0</v>
      </c>
      <c r="Y406" s="7">
        <v>0</v>
      </c>
      <c r="Z406" s="7">
        <v>7007.4957847200003</v>
      </c>
      <c r="AA406" s="7">
        <v>0</v>
      </c>
      <c r="AB406" s="7">
        <v>813347.09578472003</v>
      </c>
      <c r="AC406" s="7">
        <v>0</v>
      </c>
      <c r="AD406" s="7">
        <v>0</v>
      </c>
      <c r="AE406" s="7">
        <v>0</v>
      </c>
      <c r="AF406" s="7">
        <v>0</v>
      </c>
      <c r="AG406" s="7">
        <v>0</v>
      </c>
      <c r="AH406" s="7">
        <v>0</v>
      </c>
      <c r="AI406" s="7">
        <v>0</v>
      </c>
      <c r="AJ406" s="7">
        <v>0</v>
      </c>
      <c r="AL406">
        <f t="shared" si="6"/>
        <v>79422.095784720033</v>
      </c>
    </row>
    <row r="407" spans="1:38" x14ac:dyDescent="0.25">
      <c r="A407" s="7">
        <v>4120</v>
      </c>
      <c r="B407" s="7">
        <v>7</v>
      </c>
      <c r="C407" t="s">
        <v>715</v>
      </c>
      <c r="D407" s="7">
        <v>0</v>
      </c>
      <c r="E407" s="7">
        <v>0</v>
      </c>
      <c r="F407" s="7">
        <v>1202</v>
      </c>
      <c r="G407" s="87">
        <v>1315.4</v>
      </c>
      <c r="H407" s="7">
        <v>9577427</v>
      </c>
      <c r="I407" s="7">
        <v>0</v>
      </c>
      <c r="J407" s="7">
        <v>64031</v>
      </c>
      <c r="K407" s="7">
        <v>22748</v>
      </c>
      <c r="L407" s="7">
        <v>0</v>
      </c>
      <c r="M407" s="7">
        <v>45295</v>
      </c>
      <c r="N407" s="7">
        <v>104928</v>
      </c>
      <c r="O407" s="7">
        <v>298016</v>
      </c>
      <c r="P407" s="7">
        <v>151235</v>
      </c>
      <c r="Q407" s="7">
        <v>17100</v>
      </c>
      <c r="R407" s="7">
        <v>0</v>
      </c>
      <c r="S407" s="7">
        <v>0</v>
      </c>
      <c r="T407" s="7">
        <v>11838.6</v>
      </c>
      <c r="U407" s="7">
        <v>-545346</v>
      </c>
      <c r="V407" s="7">
        <v>0</v>
      </c>
      <c r="W407" s="7">
        <v>0</v>
      </c>
      <c r="X407" s="7">
        <v>0</v>
      </c>
      <c r="Y407" s="7">
        <v>0</v>
      </c>
      <c r="Z407" s="7">
        <v>71854.113478860003</v>
      </c>
      <c r="AA407" s="7">
        <v>0</v>
      </c>
      <c r="AB407" s="7">
        <v>9813236.7134788595</v>
      </c>
      <c r="AC407" s="7">
        <v>0</v>
      </c>
      <c r="AD407" s="7">
        <v>0</v>
      </c>
      <c r="AE407" s="7">
        <v>0</v>
      </c>
      <c r="AF407" s="7">
        <v>0</v>
      </c>
      <c r="AG407" s="7">
        <v>0</v>
      </c>
      <c r="AH407" s="7">
        <v>0</v>
      </c>
      <c r="AI407" s="7">
        <v>0</v>
      </c>
      <c r="AJ407" s="7">
        <v>0</v>
      </c>
      <c r="AL407">
        <f t="shared" si="6"/>
        <v>235809.71347885951</v>
      </c>
    </row>
    <row r="408" spans="1:38" x14ac:dyDescent="0.25">
      <c r="A408" s="7">
        <v>4121</v>
      </c>
      <c r="B408" s="7">
        <v>7</v>
      </c>
      <c r="C408" t="s">
        <v>458</v>
      </c>
      <c r="D408" s="7">
        <v>0</v>
      </c>
      <c r="E408" s="7">
        <v>0</v>
      </c>
      <c r="F408" s="7">
        <v>320</v>
      </c>
      <c r="G408" s="87">
        <v>384</v>
      </c>
      <c r="H408" s="7">
        <v>2795904</v>
      </c>
      <c r="I408" s="7">
        <v>0</v>
      </c>
      <c r="J408" s="7">
        <v>941259</v>
      </c>
      <c r="K408" s="7">
        <v>27234</v>
      </c>
      <c r="L408" s="7">
        <v>0</v>
      </c>
      <c r="M408" s="7">
        <v>13223</v>
      </c>
      <c r="N408" s="7">
        <v>0</v>
      </c>
      <c r="O408" s="7">
        <v>86999</v>
      </c>
      <c r="P408" s="7">
        <v>44149</v>
      </c>
      <c r="Q408" s="7">
        <v>4992</v>
      </c>
      <c r="R408" s="7">
        <v>0</v>
      </c>
      <c r="S408" s="7">
        <v>0</v>
      </c>
      <c r="T408" s="7">
        <v>2688</v>
      </c>
      <c r="U408" s="7">
        <v>0</v>
      </c>
      <c r="V408" s="7">
        <v>0</v>
      </c>
      <c r="W408" s="7">
        <v>0</v>
      </c>
      <c r="X408" s="7">
        <v>0</v>
      </c>
      <c r="Y408" s="7">
        <v>0</v>
      </c>
      <c r="Z408" s="7">
        <v>24720.130082610001</v>
      </c>
      <c r="AA408" s="7">
        <v>0</v>
      </c>
      <c r="AB408" s="7">
        <v>3941168.1300826101</v>
      </c>
      <c r="AC408" s="7">
        <v>0</v>
      </c>
      <c r="AD408" s="7">
        <v>0</v>
      </c>
      <c r="AE408" s="7">
        <v>0</v>
      </c>
      <c r="AF408" s="7">
        <v>0</v>
      </c>
      <c r="AG408" s="7">
        <v>0</v>
      </c>
      <c r="AH408" s="7">
        <v>0</v>
      </c>
      <c r="AI408" s="7">
        <v>0</v>
      </c>
      <c r="AJ408" s="7">
        <v>0</v>
      </c>
      <c r="AL408">
        <f t="shared" si="6"/>
        <v>1145264.1300826101</v>
      </c>
    </row>
    <row r="409" spans="1:38" x14ac:dyDescent="0.25">
      <c r="A409" s="7">
        <v>4122</v>
      </c>
      <c r="B409" s="7">
        <v>7</v>
      </c>
      <c r="C409" t="s">
        <v>716</v>
      </c>
      <c r="D409" s="7">
        <v>0</v>
      </c>
      <c r="E409" s="7">
        <v>0</v>
      </c>
      <c r="F409" s="7">
        <v>1503</v>
      </c>
      <c r="G409" s="87">
        <v>1610.3999999999999</v>
      </c>
      <c r="H409" s="7">
        <v>11725322</v>
      </c>
      <c r="I409" s="7">
        <v>0</v>
      </c>
      <c r="J409" s="7">
        <v>529275</v>
      </c>
      <c r="K409" s="7">
        <v>70290</v>
      </c>
      <c r="L409" s="7">
        <v>0</v>
      </c>
      <c r="M409" s="7">
        <v>55453</v>
      </c>
      <c r="N409" s="7">
        <v>0</v>
      </c>
      <c r="O409" s="7">
        <v>364851</v>
      </c>
      <c r="P409" s="7">
        <v>185151</v>
      </c>
      <c r="Q409" s="7">
        <v>20935</v>
      </c>
      <c r="R409" s="7">
        <v>0</v>
      </c>
      <c r="S409" s="7">
        <v>0</v>
      </c>
      <c r="T409" s="7">
        <v>14493.599999999999</v>
      </c>
      <c r="U409" s="7">
        <v>0</v>
      </c>
      <c r="V409" s="7">
        <v>0</v>
      </c>
      <c r="W409" s="7">
        <v>0</v>
      </c>
      <c r="X409" s="7">
        <v>0</v>
      </c>
      <c r="Y409" s="7">
        <v>0</v>
      </c>
      <c r="Z409" s="7">
        <v>90998.061918539999</v>
      </c>
      <c r="AA409" s="7">
        <v>0</v>
      </c>
      <c r="AB409" s="7">
        <v>13056768.66191854</v>
      </c>
      <c r="AC409" s="7">
        <v>0</v>
      </c>
      <c r="AD409" s="7">
        <v>0</v>
      </c>
      <c r="AE409" s="7">
        <v>0</v>
      </c>
      <c r="AF409" s="7">
        <v>0</v>
      </c>
      <c r="AG409" s="7">
        <v>0</v>
      </c>
      <c r="AH409" s="7">
        <v>0</v>
      </c>
      <c r="AI409" s="7">
        <v>0</v>
      </c>
      <c r="AJ409" s="7">
        <v>0</v>
      </c>
      <c r="AL409">
        <f t="shared" si="6"/>
        <v>1331446.6619185396</v>
      </c>
    </row>
    <row r="410" spans="1:38" x14ac:dyDescent="0.25">
      <c r="A410" s="7">
        <v>4124</v>
      </c>
      <c r="B410" s="7">
        <v>7</v>
      </c>
      <c r="C410" t="s">
        <v>717</v>
      </c>
      <c r="D410" s="7">
        <v>0</v>
      </c>
      <c r="E410" s="7">
        <v>0</v>
      </c>
      <c r="F410" s="7">
        <v>690</v>
      </c>
      <c r="G410" s="87">
        <v>722</v>
      </c>
      <c r="H410" s="7">
        <v>5256882</v>
      </c>
      <c r="I410" s="7">
        <v>10158</v>
      </c>
      <c r="J410" s="7">
        <v>706069</v>
      </c>
      <c r="K410" s="7">
        <v>79182</v>
      </c>
      <c r="L410" s="7">
        <v>0</v>
      </c>
      <c r="M410" s="7">
        <v>24862</v>
      </c>
      <c r="N410" s="7">
        <v>0</v>
      </c>
      <c r="O410" s="7">
        <v>163576</v>
      </c>
      <c r="P410" s="7">
        <v>83010</v>
      </c>
      <c r="Q410" s="7">
        <v>9386</v>
      </c>
      <c r="R410" s="7">
        <v>0</v>
      </c>
      <c r="S410" s="7">
        <v>0</v>
      </c>
      <c r="T410" s="7">
        <v>16606</v>
      </c>
      <c r="U410" s="7">
        <v>0</v>
      </c>
      <c r="V410" s="7">
        <v>0</v>
      </c>
      <c r="W410" s="7">
        <v>0</v>
      </c>
      <c r="X410" s="7">
        <v>0</v>
      </c>
      <c r="Y410" s="7">
        <v>0</v>
      </c>
      <c r="Z410" s="7">
        <v>52087.489702090003</v>
      </c>
      <c r="AA410" s="7">
        <v>0</v>
      </c>
      <c r="AB410" s="7">
        <v>6401818.4897020897</v>
      </c>
      <c r="AC410" s="7">
        <v>0</v>
      </c>
      <c r="AD410" s="7">
        <v>0</v>
      </c>
      <c r="AE410" s="7">
        <v>0</v>
      </c>
      <c r="AF410" s="7">
        <v>0</v>
      </c>
      <c r="AG410" s="7">
        <v>0</v>
      </c>
      <c r="AH410" s="7">
        <v>0</v>
      </c>
      <c r="AI410" s="7">
        <v>0</v>
      </c>
      <c r="AJ410" s="7">
        <v>0</v>
      </c>
      <c r="AL410">
        <f t="shared" si="6"/>
        <v>1144936.4897020897</v>
      </c>
    </row>
    <row r="411" spans="1:38" x14ac:dyDescent="0.25">
      <c r="A411" s="7">
        <v>4126</v>
      </c>
      <c r="B411" s="7">
        <v>7</v>
      </c>
      <c r="C411" t="s">
        <v>718</v>
      </c>
      <c r="D411" s="7">
        <v>0</v>
      </c>
      <c r="E411" s="7">
        <v>0</v>
      </c>
      <c r="F411" s="7">
        <v>760</v>
      </c>
      <c r="G411" s="87">
        <v>829.4</v>
      </c>
      <c r="H411" s="7">
        <v>6038861</v>
      </c>
      <c r="I411" s="7">
        <v>0</v>
      </c>
      <c r="J411" s="7">
        <v>2026649</v>
      </c>
      <c r="K411" s="7">
        <v>201294</v>
      </c>
      <c r="L411" s="7">
        <v>0</v>
      </c>
      <c r="M411" s="7">
        <v>28560</v>
      </c>
      <c r="N411" s="7">
        <v>0</v>
      </c>
      <c r="O411" s="7">
        <v>187908</v>
      </c>
      <c r="P411" s="7">
        <v>95358</v>
      </c>
      <c r="Q411" s="7">
        <v>10782</v>
      </c>
      <c r="R411" s="7">
        <v>0</v>
      </c>
      <c r="S411" s="7">
        <v>0</v>
      </c>
      <c r="T411" s="7">
        <v>19905.599999999999</v>
      </c>
      <c r="U411" s="7">
        <v>0</v>
      </c>
      <c r="V411" s="7">
        <v>0</v>
      </c>
      <c r="W411" s="7">
        <v>0</v>
      </c>
      <c r="X411" s="7">
        <v>0</v>
      </c>
      <c r="Y411" s="7">
        <v>0</v>
      </c>
      <c r="Z411" s="7">
        <v>48734.3790859</v>
      </c>
      <c r="AA411" s="7">
        <v>0</v>
      </c>
      <c r="AB411" s="7">
        <v>8658051.9790858999</v>
      </c>
      <c r="AC411" s="7">
        <v>0</v>
      </c>
      <c r="AD411" s="7">
        <v>0</v>
      </c>
      <c r="AE411" s="7">
        <v>0</v>
      </c>
      <c r="AF411" s="7">
        <v>0</v>
      </c>
      <c r="AG411" s="7">
        <v>0</v>
      </c>
      <c r="AH411" s="7">
        <v>0</v>
      </c>
      <c r="AI411" s="7">
        <v>0</v>
      </c>
      <c r="AJ411" s="7">
        <v>0</v>
      </c>
      <c r="AL411">
        <f t="shared" si="6"/>
        <v>2619190.9790858999</v>
      </c>
    </row>
    <row r="412" spans="1:38" x14ac:dyDescent="0.25">
      <c r="A412" s="7">
        <v>4127</v>
      </c>
      <c r="B412" s="7">
        <v>7</v>
      </c>
      <c r="C412" t="s">
        <v>719</v>
      </c>
      <c r="D412" s="7">
        <v>0</v>
      </c>
      <c r="E412" s="7">
        <v>0</v>
      </c>
      <c r="F412" s="7">
        <v>96</v>
      </c>
      <c r="G412" s="87">
        <v>96</v>
      </c>
      <c r="H412" s="7">
        <v>698976</v>
      </c>
      <c r="I412" s="7">
        <v>0</v>
      </c>
      <c r="J412" s="7">
        <v>252517</v>
      </c>
      <c r="K412" s="7">
        <v>18330</v>
      </c>
      <c r="L412" s="7">
        <v>0</v>
      </c>
      <c r="M412" s="7">
        <v>3306</v>
      </c>
      <c r="N412" s="7">
        <v>15331</v>
      </c>
      <c r="O412" s="7">
        <v>21750</v>
      </c>
      <c r="P412" s="7">
        <v>11037</v>
      </c>
      <c r="Q412" s="7">
        <v>1248</v>
      </c>
      <c r="R412" s="7">
        <v>0</v>
      </c>
      <c r="S412" s="7">
        <v>0</v>
      </c>
      <c r="T412" s="7">
        <v>7296</v>
      </c>
      <c r="U412" s="7">
        <v>-47043</v>
      </c>
      <c r="V412" s="7">
        <v>0</v>
      </c>
      <c r="W412" s="7">
        <v>0</v>
      </c>
      <c r="X412" s="7">
        <v>0</v>
      </c>
      <c r="Y412" s="7">
        <v>0</v>
      </c>
      <c r="Z412" s="7">
        <v>10163.044048969999</v>
      </c>
      <c r="AA412" s="7">
        <v>0</v>
      </c>
      <c r="AB412" s="7">
        <v>992051.04404896998</v>
      </c>
      <c r="AC412" s="7">
        <v>0</v>
      </c>
      <c r="AD412" s="7">
        <v>0</v>
      </c>
      <c r="AE412" s="7">
        <v>0</v>
      </c>
      <c r="AF412" s="7">
        <v>0</v>
      </c>
      <c r="AG412" s="7">
        <v>0</v>
      </c>
      <c r="AH412" s="7">
        <v>0</v>
      </c>
      <c r="AI412" s="7">
        <v>0</v>
      </c>
      <c r="AJ412" s="7">
        <v>0</v>
      </c>
      <c r="AL412">
        <f t="shared" si="6"/>
        <v>293075.04404896998</v>
      </c>
    </row>
    <row r="413" spans="1:38" x14ac:dyDescent="0.25">
      <c r="A413" s="7">
        <v>4131</v>
      </c>
      <c r="B413" s="7">
        <v>7</v>
      </c>
      <c r="C413" t="s">
        <v>720</v>
      </c>
      <c r="D413" s="7">
        <v>0</v>
      </c>
      <c r="E413" s="7">
        <v>0</v>
      </c>
      <c r="F413" s="7">
        <v>546</v>
      </c>
      <c r="G413" s="87">
        <v>641.19999999999993</v>
      </c>
      <c r="H413" s="7">
        <v>4668577</v>
      </c>
      <c r="I413" s="7">
        <v>0</v>
      </c>
      <c r="J413" s="7">
        <v>3571011</v>
      </c>
      <c r="K413" s="7">
        <v>331992</v>
      </c>
      <c r="L413" s="7">
        <v>0</v>
      </c>
      <c r="M413" s="7">
        <v>22079</v>
      </c>
      <c r="N413" s="7">
        <v>0</v>
      </c>
      <c r="O413" s="7">
        <v>145270</v>
      </c>
      <c r="P413" s="7">
        <v>73720</v>
      </c>
      <c r="Q413" s="7">
        <v>8336</v>
      </c>
      <c r="R413" s="7">
        <v>0</v>
      </c>
      <c r="S413" s="7">
        <v>0</v>
      </c>
      <c r="T413" s="7">
        <v>1282.3999999999999</v>
      </c>
      <c r="U413" s="7">
        <v>0</v>
      </c>
      <c r="V413" s="7">
        <v>0</v>
      </c>
      <c r="W413" s="7">
        <v>0</v>
      </c>
      <c r="X413" s="7">
        <v>0</v>
      </c>
      <c r="Y413" s="7">
        <v>0</v>
      </c>
      <c r="Z413" s="7">
        <v>29236.223375460002</v>
      </c>
      <c r="AA413" s="7">
        <v>0</v>
      </c>
      <c r="AB413" s="7">
        <v>8851503.6233754605</v>
      </c>
      <c r="AC413" s="7">
        <v>0</v>
      </c>
      <c r="AD413" s="7">
        <v>0</v>
      </c>
      <c r="AE413" s="7">
        <v>0</v>
      </c>
      <c r="AF413" s="7">
        <v>0</v>
      </c>
      <c r="AG413" s="7">
        <v>0</v>
      </c>
      <c r="AH413" s="7">
        <v>0</v>
      </c>
      <c r="AI413" s="7">
        <v>0</v>
      </c>
      <c r="AJ413" s="7">
        <v>0</v>
      </c>
      <c r="AL413">
        <f t="shared" si="6"/>
        <v>4182926.6233754605</v>
      </c>
    </row>
    <row r="414" spans="1:38" x14ac:dyDescent="0.25">
      <c r="A414" s="7">
        <v>4132</v>
      </c>
      <c r="B414" s="7">
        <v>7</v>
      </c>
      <c r="C414" t="s">
        <v>721</v>
      </c>
      <c r="D414" s="7">
        <v>0</v>
      </c>
      <c r="E414" s="7">
        <v>0</v>
      </c>
      <c r="F414" s="7">
        <v>548</v>
      </c>
      <c r="G414" s="87">
        <v>647.6</v>
      </c>
      <c r="H414" s="7">
        <v>4715176</v>
      </c>
      <c r="I414" s="7">
        <v>0</v>
      </c>
      <c r="J414" s="7">
        <v>1102122</v>
      </c>
      <c r="K414" s="7">
        <v>14274</v>
      </c>
      <c r="L414" s="7">
        <v>0</v>
      </c>
      <c r="M414" s="7">
        <v>22300</v>
      </c>
      <c r="N414" s="7">
        <v>0</v>
      </c>
      <c r="O414" s="7">
        <v>146720</v>
      </c>
      <c r="P414" s="7">
        <v>74456</v>
      </c>
      <c r="Q414" s="7">
        <v>8419</v>
      </c>
      <c r="R414" s="7">
        <v>0</v>
      </c>
      <c r="S414" s="7">
        <v>0</v>
      </c>
      <c r="T414" s="7">
        <v>29789.600000000002</v>
      </c>
      <c r="U414" s="7">
        <v>0</v>
      </c>
      <c r="V414" s="7">
        <v>0</v>
      </c>
      <c r="W414" s="7">
        <v>0</v>
      </c>
      <c r="X414" s="7">
        <v>0</v>
      </c>
      <c r="Y414" s="7">
        <v>0</v>
      </c>
      <c r="Z414" s="7">
        <v>41558.776099230003</v>
      </c>
      <c r="AA414" s="7">
        <v>0</v>
      </c>
      <c r="AB414" s="7">
        <v>6154815.3760992298</v>
      </c>
      <c r="AC414" s="7">
        <v>0</v>
      </c>
      <c r="AD414" s="7">
        <v>0</v>
      </c>
      <c r="AE414" s="7">
        <v>0</v>
      </c>
      <c r="AF414" s="7">
        <v>0</v>
      </c>
      <c r="AG414" s="7">
        <v>0</v>
      </c>
      <c r="AH414" s="7">
        <v>0</v>
      </c>
      <c r="AI414" s="7">
        <v>0</v>
      </c>
      <c r="AJ414" s="7">
        <v>0</v>
      </c>
      <c r="AL414">
        <f t="shared" si="6"/>
        <v>1439639.3760992298</v>
      </c>
    </row>
    <row r="415" spans="1:38" x14ac:dyDescent="0.25">
      <c r="A415" s="7">
        <v>4135</v>
      </c>
      <c r="B415" s="7">
        <v>7</v>
      </c>
      <c r="C415" t="s">
        <v>722</v>
      </c>
      <c r="D415" s="7">
        <v>0</v>
      </c>
      <c r="E415" s="7">
        <v>0</v>
      </c>
      <c r="F415" s="7">
        <v>525</v>
      </c>
      <c r="G415" s="87">
        <v>546.79999999999995</v>
      </c>
      <c r="H415" s="7">
        <v>3981251</v>
      </c>
      <c r="I415" s="7">
        <v>0</v>
      </c>
      <c r="J415" s="7">
        <v>1564374</v>
      </c>
      <c r="K415" s="7">
        <v>183168</v>
      </c>
      <c r="L415" s="7">
        <v>0</v>
      </c>
      <c r="M415" s="7">
        <v>18829</v>
      </c>
      <c r="N415" s="7">
        <v>20316</v>
      </c>
      <c r="O415" s="7">
        <v>123883</v>
      </c>
      <c r="P415" s="7">
        <v>62867</v>
      </c>
      <c r="Q415" s="7">
        <v>7108</v>
      </c>
      <c r="R415" s="7">
        <v>0</v>
      </c>
      <c r="S415" s="7">
        <v>0</v>
      </c>
      <c r="T415" s="7">
        <v>10389.199999999999</v>
      </c>
      <c r="U415" s="7">
        <v>0</v>
      </c>
      <c r="V415" s="7">
        <v>0</v>
      </c>
      <c r="W415" s="7">
        <v>0</v>
      </c>
      <c r="X415" s="7">
        <v>0</v>
      </c>
      <c r="Y415" s="7">
        <v>0</v>
      </c>
      <c r="Z415" s="7">
        <v>30316.573871050001</v>
      </c>
      <c r="AA415" s="7">
        <v>0</v>
      </c>
      <c r="AB415" s="7">
        <v>6001360.7738710502</v>
      </c>
      <c r="AC415" s="7">
        <v>0</v>
      </c>
      <c r="AD415" s="7">
        <v>0</v>
      </c>
      <c r="AE415" s="7">
        <v>0</v>
      </c>
      <c r="AF415" s="7">
        <v>0</v>
      </c>
      <c r="AG415" s="7">
        <v>0</v>
      </c>
      <c r="AH415" s="7">
        <v>0</v>
      </c>
      <c r="AI415" s="7">
        <v>0</v>
      </c>
      <c r="AJ415" s="7">
        <v>0</v>
      </c>
      <c r="AL415">
        <f t="shared" si="6"/>
        <v>2020109.7738710502</v>
      </c>
    </row>
    <row r="416" spans="1:38" x14ac:dyDescent="0.25">
      <c r="A416" s="7">
        <v>4137</v>
      </c>
      <c r="B416" s="7">
        <v>7</v>
      </c>
      <c r="C416" t="s">
        <v>723</v>
      </c>
      <c r="D416" s="7">
        <v>0</v>
      </c>
      <c r="E416" s="7">
        <v>0</v>
      </c>
      <c r="F416" s="7">
        <v>162</v>
      </c>
      <c r="G416" s="87">
        <v>162</v>
      </c>
      <c r="H416" s="7">
        <v>1179522</v>
      </c>
      <c r="I416" s="7">
        <v>0</v>
      </c>
      <c r="J416" s="7">
        <v>24406</v>
      </c>
      <c r="K416" s="7">
        <v>0</v>
      </c>
      <c r="L416" s="7">
        <v>0</v>
      </c>
      <c r="M416" s="7">
        <v>5578</v>
      </c>
      <c r="N416" s="7">
        <v>0</v>
      </c>
      <c r="O416" s="7">
        <v>36703</v>
      </c>
      <c r="P416" s="7">
        <v>18626</v>
      </c>
      <c r="Q416" s="7">
        <v>2106</v>
      </c>
      <c r="R416" s="7">
        <v>0</v>
      </c>
      <c r="S416" s="7">
        <v>0</v>
      </c>
      <c r="T416" s="7">
        <v>9234</v>
      </c>
      <c r="U416" s="7">
        <v>0</v>
      </c>
      <c r="V416" s="7">
        <v>0</v>
      </c>
      <c r="W416" s="7">
        <v>0</v>
      </c>
      <c r="X416" s="7">
        <v>0</v>
      </c>
      <c r="Y416" s="7">
        <v>2039</v>
      </c>
      <c r="Z416" s="7">
        <v>11649.27969996</v>
      </c>
      <c r="AA416" s="7">
        <v>0</v>
      </c>
      <c r="AB416" s="7">
        <v>1289863.27969996</v>
      </c>
      <c r="AC416" s="7">
        <v>0</v>
      </c>
      <c r="AD416" s="7">
        <v>0</v>
      </c>
      <c r="AE416" s="7">
        <v>0</v>
      </c>
      <c r="AF416" s="7">
        <v>0</v>
      </c>
      <c r="AG416" s="7">
        <v>0</v>
      </c>
      <c r="AH416" s="7">
        <v>0</v>
      </c>
      <c r="AI416" s="7">
        <v>0</v>
      </c>
      <c r="AJ416" s="7">
        <v>0</v>
      </c>
      <c r="AL416">
        <f t="shared" si="6"/>
        <v>110341.27969996003</v>
      </c>
    </row>
    <row r="417" spans="1:38" x14ac:dyDescent="0.25">
      <c r="A417" s="7">
        <v>4139</v>
      </c>
      <c r="B417" s="7">
        <v>7</v>
      </c>
      <c r="C417" t="s">
        <v>724</v>
      </c>
      <c r="D417" s="7">
        <v>0</v>
      </c>
      <c r="E417" s="7">
        <v>0</v>
      </c>
      <c r="F417" s="7">
        <v>155</v>
      </c>
      <c r="G417" s="87">
        <v>162</v>
      </c>
      <c r="H417" s="7">
        <v>1179522</v>
      </c>
      <c r="I417" s="7">
        <v>0</v>
      </c>
      <c r="J417" s="7">
        <v>335238</v>
      </c>
      <c r="K417" s="7">
        <v>0</v>
      </c>
      <c r="L417" s="7">
        <v>0</v>
      </c>
      <c r="M417" s="7">
        <v>5578</v>
      </c>
      <c r="N417" s="7">
        <v>0</v>
      </c>
      <c r="O417" s="7">
        <v>36703</v>
      </c>
      <c r="P417" s="7">
        <v>18626</v>
      </c>
      <c r="Q417" s="7">
        <v>2106</v>
      </c>
      <c r="R417" s="7">
        <v>0</v>
      </c>
      <c r="S417" s="7">
        <v>0</v>
      </c>
      <c r="T417" s="7">
        <v>1944</v>
      </c>
      <c r="U417" s="7">
        <v>0</v>
      </c>
      <c r="V417" s="7">
        <v>0</v>
      </c>
      <c r="W417" s="7">
        <v>0</v>
      </c>
      <c r="X417" s="7">
        <v>0</v>
      </c>
      <c r="Y417" s="7">
        <v>0</v>
      </c>
      <c r="Z417" s="7">
        <v>12465.911881030001</v>
      </c>
      <c r="AA417" s="7">
        <v>0</v>
      </c>
      <c r="AB417" s="7">
        <v>1592182.9118810301</v>
      </c>
      <c r="AC417" s="7">
        <v>0</v>
      </c>
      <c r="AD417" s="7">
        <v>0</v>
      </c>
      <c r="AE417" s="7">
        <v>0</v>
      </c>
      <c r="AF417" s="7">
        <v>0</v>
      </c>
      <c r="AG417" s="7">
        <v>0</v>
      </c>
      <c r="AH417" s="7">
        <v>0</v>
      </c>
      <c r="AI417" s="7">
        <v>0</v>
      </c>
      <c r="AJ417" s="7">
        <v>0</v>
      </c>
      <c r="AL417">
        <f t="shared" si="6"/>
        <v>412660.91188103007</v>
      </c>
    </row>
    <row r="418" spans="1:38" x14ac:dyDescent="0.25">
      <c r="A418" s="7">
        <v>4140</v>
      </c>
      <c r="B418" s="7">
        <v>7</v>
      </c>
      <c r="C418" t="s">
        <v>725</v>
      </c>
      <c r="D418" s="7">
        <v>0</v>
      </c>
      <c r="E418" s="7">
        <v>0</v>
      </c>
      <c r="F418" s="7">
        <v>790</v>
      </c>
      <c r="G418" s="87">
        <v>831.4</v>
      </c>
      <c r="H418" s="7">
        <v>6053423</v>
      </c>
      <c r="I418" s="7">
        <v>0</v>
      </c>
      <c r="J418" s="7">
        <v>121258</v>
      </c>
      <c r="K418" s="7">
        <v>15181</v>
      </c>
      <c r="L418" s="7">
        <v>0</v>
      </c>
      <c r="M418" s="7">
        <v>28629</v>
      </c>
      <c r="N418" s="7">
        <v>0</v>
      </c>
      <c r="O418" s="7">
        <v>188362</v>
      </c>
      <c r="P418" s="7">
        <v>95588</v>
      </c>
      <c r="Q418" s="7">
        <v>10808</v>
      </c>
      <c r="R418" s="7">
        <v>0</v>
      </c>
      <c r="S418" s="7">
        <v>0</v>
      </c>
      <c r="T418" s="7">
        <v>9976.7999999999993</v>
      </c>
      <c r="U418" s="7">
        <v>0</v>
      </c>
      <c r="V418" s="7">
        <v>0</v>
      </c>
      <c r="W418" s="7">
        <v>0</v>
      </c>
      <c r="X418" s="7">
        <v>0</v>
      </c>
      <c r="Y418" s="7">
        <v>0</v>
      </c>
      <c r="Z418" s="7">
        <v>47292.749273790003</v>
      </c>
      <c r="AA418" s="7">
        <v>0</v>
      </c>
      <c r="AB418" s="7">
        <v>6570518.5492737899</v>
      </c>
      <c r="AC418" s="7">
        <v>0</v>
      </c>
      <c r="AD418" s="7">
        <v>0</v>
      </c>
      <c r="AE418" s="7">
        <v>0</v>
      </c>
      <c r="AF418" s="7">
        <v>0</v>
      </c>
      <c r="AG418" s="7">
        <v>0</v>
      </c>
      <c r="AH418" s="7">
        <v>0</v>
      </c>
      <c r="AI418" s="7">
        <v>0</v>
      </c>
      <c r="AJ418" s="7">
        <v>0</v>
      </c>
      <c r="AL418">
        <f t="shared" si="6"/>
        <v>517095.54927378986</v>
      </c>
    </row>
    <row r="419" spans="1:38" x14ac:dyDescent="0.25">
      <c r="A419" s="7">
        <v>4142</v>
      </c>
      <c r="B419" s="7">
        <v>7</v>
      </c>
      <c r="C419" t="s">
        <v>726</v>
      </c>
      <c r="D419" s="7">
        <v>0</v>
      </c>
      <c r="E419" s="7">
        <v>0</v>
      </c>
      <c r="F419" s="7">
        <v>545</v>
      </c>
      <c r="G419" s="87">
        <v>569</v>
      </c>
      <c r="H419" s="7">
        <v>4142889</v>
      </c>
      <c r="I419" s="7">
        <v>0</v>
      </c>
      <c r="J419" s="7">
        <v>1764507</v>
      </c>
      <c r="K419" s="7">
        <v>238500</v>
      </c>
      <c r="L419" s="7">
        <v>0</v>
      </c>
      <c r="M419" s="7">
        <v>19593</v>
      </c>
      <c r="N419" s="7">
        <v>51159</v>
      </c>
      <c r="O419" s="7">
        <v>128912</v>
      </c>
      <c r="P419" s="7">
        <v>65419</v>
      </c>
      <c r="Q419" s="7">
        <v>7397</v>
      </c>
      <c r="R419" s="7">
        <v>0</v>
      </c>
      <c r="S419" s="7">
        <v>0</v>
      </c>
      <c r="T419" s="7">
        <v>33002</v>
      </c>
      <c r="U419" s="7">
        <v>-241346</v>
      </c>
      <c r="V419" s="7">
        <v>0</v>
      </c>
      <c r="W419" s="7">
        <v>0</v>
      </c>
      <c r="X419" s="7">
        <v>0</v>
      </c>
      <c r="Y419" s="7">
        <v>0</v>
      </c>
      <c r="Z419" s="7">
        <v>36990.387185539999</v>
      </c>
      <c r="AA419" s="7">
        <v>0</v>
      </c>
      <c r="AB419" s="7">
        <v>6244150.3871855401</v>
      </c>
      <c r="AC419" s="7">
        <v>0</v>
      </c>
      <c r="AD419" s="7">
        <v>0</v>
      </c>
      <c r="AE419" s="7">
        <v>0</v>
      </c>
      <c r="AF419" s="7">
        <v>0</v>
      </c>
      <c r="AG419" s="7">
        <v>0</v>
      </c>
      <c r="AH419" s="7">
        <v>0</v>
      </c>
      <c r="AI419" s="7">
        <v>0</v>
      </c>
      <c r="AJ419" s="7">
        <v>0</v>
      </c>
      <c r="AL419">
        <f t="shared" si="6"/>
        <v>2101261.3871855401</v>
      </c>
    </row>
    <row r="420" spans="1:38" x14ac:dyDescent="0.25">
      <c r="A420" s="7">
        <v>4143</v>
      </c>
      <c r="B420" s="7">
        <v>7</v>
      </c>
      <c r="C420" t="s">
        <v>727</v>
      </c>
      <c r="D420" s="7">
        <v>0</v>
      </c>
      <c r="E420" s="7">
        <v>0</v>
      </c>
      <c r="F420" s="7">
        <v>960</v>
      </c>
      <c r="G420" s="87">
        <v>1002</v>
      </c>
      <c r="H420" s="7">
        <v>7295562</v>
      </c>
      <c r="I420" s="7">
        <v>0</v>
      </c>
      <c r="J420" s="7">
        <v>2358277</v>
      </c>
      <c r="K420" s="7">
        <v>491310</v>
      </c>
      <c r="L420" s="7">
        <v>0</v>
      </c>
      <c r="M420" s="7">
        <v>34503</v>
      </c>
      <c r="N420" s="7">
        <v>0</v>
      </c>
      <c r="O420" s="7">
        <v>227013</v>
      </c>
      <c r="P420" s="7">
        <v>115202</v>
      </c>
      <c r="Q420" s="7">
        <v>13026</v>
      </c>
      <c r="R420" s="7">
        <v>0</v>
      </c>
      <c r="S420" s="7">
        <v>0</v>
      </c>
      <c r="T420" s="7">
        <v>22044</v>
      </c>
      <c r="U420" s="7">
        <v>0</v>
      </c>
      <c r="V420" s="7">
        <v>0</v>
      </c>
      <c r="W420" s="7">
        <v>0</v>
      </c>
      <c r="X420" s="7">
        <v>0</v>
      </c>
      <c r="Y420" s="7">
        <v>0</v>
      </c>
      <c r="Z420" s="7">
        <v>57607.190540939999</v>
      </c>
      <c r="AA420" s="7">
        <v>0</v>
      </c>
      <c r="AB420" s="7">
        <v>10614544.19054094</v>
      </c>
      <c r="AC420" s="7">
        <v>0</v>
      </c>
      <c r="AD420" s="7">
        <v>0</v>
      </c>
      <c r="AE420" s="7">
        <v>0</v>
      </c>
      <c r="AF420" s="7">
        <v>0</v>
      </c>
      <c r="AG420" s="7">
        <v>0</v>
      </c>
      <c r="AH420" s="7">
        <v>0</v>
      </c>
      <c r="AI420" s="7">
        <v>0</v>
      </c>
      <c r="AJ420" s="7">
        <v>0</v>
      </c>
      <c r="AL420">
        <f t="shared" si="6"/>
        <v>3318982.1905409396</v>
      </c>
    </row>
    <row r="421" spans="1:38" x14ac:dyDescent="0.25">
      <c r="A421" s="7">
        <v>4144</v>
      </c>
      <c r="B421" s="7">
        <v>7</v>
      </c>
      <c r="C421" t="s">
        <v>728</v>
      </c>
      <c r="D421" s="7">
        <v>0</v>
      </c>
      <c r="E421" s="7">
        <v>0</v>
      </c>
      <c r="F421" s="7">
        <v>59</v>
      </c>
      <c r="G421" s="87">
        <v>59</v>
      </c>
      <c r="H421" s="7">
        <v>429579</v>
      </c>
      <c r="I421" s="7">
        <v>0</v>
      </c>
      <c r="J421" s="7">
        <v>17807</v>
      </c>
      <c r="K421" s="7">
        <v>14670</v>
      </c>
      <c r="L421" s="7">
        <v>0</v>
      </c>
      <c r="M421" s="7">
        <v>2032</v>
      </c>
      <c r="N421" s="7">
        <v>13659</v>
      </c>
      <c r="O421" s="7">
        <v>13367</v>
      </c>
      <c r="P421" s="7">
        <v>6783</v>
      </c>
      <c r="Q421" s="7">
        <v>767</v>
      </c>
      <c r="R421" s="7">
        <v>0</v>
      </c>
      <c r="S421" s="7">
        <v>0</v>
      </c>
      <c r="T421" s="7">
        <v>4071</v>
      </c>
      <c r="U421" s="7">
        <v>-32910</v>
      </c>
      <c r="V421" s="7">
        <v>0</v>
      </c>
      <c r="W421" s="7">
        <v>0</v>
      </c>
      <c r="X421" s="7">
        <v>0</v>
      </c>
      <c r="Y421" s="7">
        <v>0</v>
      </c>
      <c r="Z421" s="7">
        <v>4467.37599735</v>
      </c>
      <c r="AA421" s="7">
        <v>0</v>
      </c>
      <c r="AB421" s="7">
        <v>473525.37599735003</v>
      </c>
      <c r="AC421" s="7">
        <v>0</v>
      </c>
      <c r="AD421" s="7">
        <v>0</v>
      </c>
      <c r="AE421" s="7">
        <v>0</v>
      </c>
      <c r="AF421" s="7">
        <v>0</v>
      </c>
      <c r="AG421" s="7">
        <v>0</v>
      </c>
      <c r="AH421" s="7">
        <v>0</v>
      </c>
      <c r="AI421" s="7">
        <v>0</v>
      </c>
      <c r="AJ421" s="7">
        <v>0</v>
      </c>
      <c r="AL421">
        <f t="shared" si="6"/>
        <v>43946.375997350027</v>
      </c>
    </row>
    <row r="422" spans="1:38" x14ac:dyDescent="0.25">
      <c r="A422" s="7">
        <v>4145</v>
      </c>
      <c r="B422" s="7">
        <v>7</v>
      </c>
      <c r="C422" t="s">
        <v>729</v>
      </c>
      <c r="D422" s="7">
        <v>0</v>
      </c>
      <c r="E422" s="7">
        <v>0</v>
      </c>
      <c r="F422" s="7">
        <v>33</v>
      </c>
      <c r="G422" s="87">
        <v>33</v>
      </c>
      <c r="H422" s="7">
        <v>240273</v>
      </c>
      <c r="I422" s="7">
        <v>0</v>
      </c>
      <c r="J422" s="7">
        <v>34133</v>
      </c>
      <c r="K422" s="7">
        <v>0</v>
      </c>
      <c r="L422" s="7">
        <v>0</v>
      </c>
      <c r="M422" s="7">
        <v>1136</v>
      </c>
      <c r="N422" s="7">
        <v>25559</v>
      </c>
      <c r="O422" s="7">
        <v>7476</v>
      </c>
      <c r="P422" s="7">
        <v>3794</v>
      </c>
      <c r="Q422" s="7">
        <v>429</v>
      </c>
      <c r="R422" s="7">
        <v>0</v>
      </c>
      <c r="S422" s="7">
        <v>0</v>
      </c>
      <c r="T422" s="7">
        <v>132</v>
      </c>
      <c r="U422" s="7">
        <v>0</v>
      </c>
      <c r="V422" s="7">
        <v>0</v>
      </c>
      <c r="W422" s="7">
        <v>0</v>
      </c>
      <c r="X422" s="7">
        <v>0</v>
      </c>
      <c r="Y422" s="7">
        <v>0</v>
      </c>
      <c r="Z422" s="7">
        <v>3114.0100378699999</v>
      </c>
      <c r="AA422" s="7">
        <v>0</v>
      </c>
      <c r="AB422" s="7">
        <v>314612.01003787003</v>
      </c>
      <c r="AC422" s="7">
        <v>0</v>
      </c>
      <c r="AD422" s="7">
        <v>0</v>
      </c>
      <c r="AE422" s="7">
        <v>0</v>
      </c>
      <c r="AF422" s="7">
        <v>0</v>
      </c>
      <c r="AG422" s="7">
        <v>0</v>
      </c>
      <c r="AH422" s="7">
        <v>0</v>
      </c>
      <c r="AI422" s="7">
        <v>0</v>
      </c>
      <c r="AJ422" s="7">
        <v>0</v>
      </c>
      <c r="AL422">
        <f t="shared" si="6"/>
        <v>74339.01003787003</v>
      </c>
    </row>
    <row r="423" spans="1:38" x14ac:dyDescent="0.25">
      <c r="A423" s="7">
        <v>4146</v>
      </c>
      <c r="B423" s="7">
        <v>7</v>
      </c>
      <c r="C423" t="s">
        <v>730</v>
      </c>
      <c r="D423" s="7">
        <v>0</v>
      </c>
      <c r="E423" s="7">
        <v>0</v>
      </c>
      <c r="F423" s="7">
        <v>84</v>
      </c>
      <c r="G423" s="87">
        <v>99.2</v>
      </c>
      <c r="H423" s="7">
        <v>722275</v>
      </c>
      <c r="I423" s="7">
        <v>0</v>
      </c>
      <c r="J423" s="7">
        <v>246834</v>
      </c>
      <c r="K423" s="7">
        <v>0</v>
      </c>
      <c r="L423" s="7">
        <v>0</v>
      </c>
      <c r="M423" s="7">
        <v>3416</v>
      </c>
      <c r="N423" s="7">
        <v>37843</v>
      </c>
      <c r="O423" s="7">
        <v>22475</v>
      </c>
      <c r="P423" s="7">
        <v>11405</v>
      </c>
      <c r="Q423" s="7">
        <v>1290</v>
      </c>
      <c r="R423" s="7">
        <v>0</v>
      </c>
      <c r="S423" s="7">
        <v>0</v>
      </c>
      <c r="T423" s="7">
        <v>6844.8</v>
      </c>
      <c r="U423" s="7">
        <v>0</v>
      </c>
      <c r="V423" s="7">
        <v>0</v>
      </c>
      <c r="W423" s="7">
        <v>0</v>
      </c>
      <c r="X423" s="7">
        <v>0</v>
      </c>
      <c r="Y423" s="7">
        <v>0</v>
      </c>
      <c r="Z423" s="7">
        <v>8829.5226364200007</v>
      </c>
      <c r="AA423" s="7">
        <v>0</v>
      </c>
      <c r="AB423" s="7">
        <v>1059088.3226364201</v>
      </c>
      <c r="AC423" s="7">
        <v>0</v>
      </c>
      <c r="AD423" s="7">
        <v>0</v>
      </c>
      <c r="AE423" s="7">
        <v>0</v>
      </c>
      <c r="AF423" s="7">
        <v>0</v>
      </c>
      <c r="AG423" s="7">
        <v>0</v>
      </c>
      <c r="AH423" s="7">
        <v>0</v>
      </c>
      <c r="AI423" s="7">
        <v>0</v>
      </c>
      <c r="AJ423" s="7">
        <v>0</v>
      </c>
      <c r="AL423">
        <f t="shared" si="6"/>
        <v>336813.32263642014</v>
      </c>
    </row>
    <row r="424" spans="1:38" x14ac:dyDescent="0.25">
      <c r="A424" s="7">
        <v>4150</v>
      </c>
      <c r="B424" s="7">
        <v>7</v>
      </c>
      <c r="C424" t="s">
        <v>731</v>
      </c>
      <c r="D424" s="7">
        <v>0</v>
      </c>
      <c r="E424" s="7">
        <v>0</v>
      </c>
      <c r="F424" s="7">
        <v>198</v>
      </c>
      <c r="G424" s="87">
        <v>237.6</v>
      </c>
      <c r="H424" s="7">
        <v>1729966</v>
      </c>
      <c r="I424" s="7">
        <v>0</v>
      </c>
      <c r="J424" s="7">
        <v>84368</v>
      </c>
      <c r="K424" s="7">
        <v>0</v>
      </c>
      <c r="L424" s="7">
        <v>0</v>
      </c>
      <c r="M424" s="7">
        <v>8182</v>
      </c>
      <c r="N424" s="7">
        <v>0</v>
      </c>
      <c r="O424" s="7">
        <v>53831</v>
      </c>
      <c r="P424" s="7">
        <v>27317</v>
      </c>
      <c r="Q424" s="7">
        <v>3089</v>
      </c>
      <c r="R424" s="7">
        <v>0</v>
      </c>
      <c r="S424" s="7">
        <v>0</v>
      </c>
      <c r="T424" s="7">
        <v>12117.6</v>
      </c>
      <c r="U424" s="7">
        <v>0</v>
      </c>
      <c r="V424" s="7">
        <v>0</v>
      </c>
      <c r="W424" s="7">
        <v>0</v>
      </c>
      <c r="X424" s="7">
        <v>0</v>
      </c>
      <c r="Y424" s="7">
        <v>0</v>
      </c>
      <c r="Z424" s="7">
        <v>19457.687822700002</v>
      </c>
      <c r="AA424" s="7">
        <v>0</v>
      </c>
      <c r="AB424" s="7">
        <v>1938328.2878227001</v>
      </c>
      <c r="AC424" s="7">
        <v>0</v>
      </c>
      <c r="AD424" s="7">
        <v>0</v>
      </c>
      <c r="AE424" s="7">
        <v>0</v>
      </c>
      <c r="AF424" s="7">
        <v>0</v>
      </c>
      <c r="AG424" s="7">
        <v>0</v>
      </c>
      <c r="AH424" s="7">
        <v>0</v>
      </c>
      <c r="AI424" s="7">
        <v>0</v>
      </c>
      <c r="AJ424" s="7">
        <v>0</v>
      </c>
      <c r="AL424">
        <f t="shared" si="6"/>
        <v>208362.28782270011</v>
      </c>
    </row>
    <row r="425" spans="1:38" x14ac:dyDescent="0.25">
      <c r="A425" s="7">
        <v>4151</v>
      </c>
      <c r="B425" s="7">
        <v>7</v>
      </c>
      <c r="C425" t="s">
        <v>732</v>
      </c>
      <c r="D425" s="7">
        <v>0</v>
      </c>
      <c r="E425" s="7">
        <v>0</v>
      </c>
      <c r="F425" s="7">
        <v>106</v>
      </c>
      <c r="G425" s="87">
        <v>127.19999999999999</v>
      </c>
      <c r="H425" s="7">
        <v>926143</v>
      </c>
      <c r="I425" s="7">
        <v>0</v>
      </c>
      <c r="J425" s="7">
        <v>23425</v>
      </c>
      <c r="K425" s="7">
        <v>14101</v>
      </c>
      <c r="L425" s="7">
        <v>0</v>
      </c>
      <c r="M425" s="7">
        <v>4380</v>
      </c>
      <c r="N425" s="7">
        <v>25607</v>
      </c>
      <c r="O425" s="7">
        <v>28818</v>
      </c>
      <c r="P425" s="7">
        <v>14624</v>
      </c>
      <c r="Q425" s="7">
        <v>1654</v>
      </c>
      <c r="R425" s="7">
        <v>0</v>
      </c>
      <c r="S425" s="7">
        <v>0</v>
      </c>
      <c r="T425" s="7">
        <v>5851.2</v>
      </c>
      <c r="U425" s="7">
        <v>0</v>
      </c>
      <c r="V425" s="7">
        <v>0</v>
      </c>
      <c r="W425" s="7">
        <v>0</v>
      </c>
      <c r="X425" s="7">
        <v>0</v>
      </c>
      <c r="Y425" s="7">
        <v>0</v>
      </c>
      <c r="Z425" s="7">
        <v>9847.7141123700003</v>
      </c>
      <c r="AA425" s="7">
        <v>0</v>
      </c>
      <c r="AB425" s="7">
        <v>1053013.91411237</v>
      </c>
      <c r="AC425" s="7">
        <v>0</v>
      </c>
      <c r="AD425" s="7">
        <v>0</v>
      </c>
      <c r="AE425" s="7">
        <v>0</v>
      </c>
      <c r="AF425" s="7">
        <v>0</v>
      </c>
      <c r="AG425" s="7">
        <v>0</v>
      </c>
      <c r="AH425" s="7">
        <v>0</v>
      </c>
      <c r="AI425" s="7">
        <v>0</v>
      </c>
      <c r="AJ425" s="7">
        <v>0</v>
      </c>
      <c r="AL425">
        <f t="shared" si="6"/>
        <v>126870.91411237</v>
      </c>
    </row>
    <row r="426" spans="1:38" x14ac:dyDescent="0.25">
      <c r="A426" s="7">
        <v>4152</v>
      </c>
      <c r="B426" s="7">
        <v>7</v>
      </c>
      <c r="C426" t="s">
        <v>733</v>
      </c>
      <c r="D426" s="7">
        <v>0</v>
      </c>
      <c r="E426" s="7">
        <v>0</v>
      </c>
      <c r="F426" s="7">
        <v>626</v>
      </c>
      <c r="G426" s="87">
        <v>651.80000000000007</v>
      </c>
      <c r="H426" s="7">
        <v>4745756</v>
      </c>
      <c r="I426" s="7">
        <v>0</v>
      </c>
      <c r="J426" s="7">
        <v>21765</v>
      </c>
      <c r="K426" s="7">
        <v>14427</v>
      </c>
      <c r="L426" s="7">
        <v>0</v>
      </c>
      <c r="M426" s="7">
        <v>22444</v>
      </c>
      <c r="N426" s="7">
        <v>0</v>
      </c>
      <c r="O426" s="7">
        <v>147671</v>
      </c>
      <c r="P426" s="7">
        <v>74939</v>
      </c>
      <c r="Q426" s="7">
        <v>8473</v>
      </c>
      <c r="R426" s="7">
        <v>0</v>
      </c>
      <c r="S426" s="7">
        <v>0</v>
      </c>
      <c r="T426" s="7">
        <v>16946.800000000003</v>
      </c>
      <c r="U426" s="7">
        <v>0</v>
      </c>
      <c r="V426" s="7">
        <v>0</v>
      </c>
      <c r="W426" s="7">
        <v>0</v>
      </c>
      <c r="X426" s="7">
        <v>0</v>
      </c>
      <c r="Y426" s="7">
        <v>0</v>
      </c>
      <c r="Z426" s="7">
        <v>35483.729350380003</v>
      </c>
      <c r="AA426" s="7">
        <v>0</v>
      </c>
      <c r="AB426" s="7">
        <v>5087905.5293503795</v>
      </c>
      <c r="AC426" s="7">
        <v>0</v>
      </c>
      <c r="AD426" s="7">
        <v>0</v>
      </c>
      <c r="AE426" s="7">
        <v>0</v>
      </c>
      <c r="AF426" s="7">
        <v>0</v>
      </c>
      <c r="AG426" s="7">
        <v>0</v>
      </c>
      <c r="AH426" s="7">
        <v>0</v>
      </c>
      <c r="AI426" s="7">
        <v>0</v>
      </c>
      <c r="AJ426" s="7">
        <v>0</v>
      </c>
      <c r="AL426">
        <f t="shared" si="6"/>
        <v>342149.52935037948</v>
      </c>
    </row>
    <row r="427" spans="1:38" x14ac:dyDescent="0.25">
      <c r="A427" s="7">
        <v>4153</v>
      </c>
      <c r="B427" s="7">
        <v>7</v>
      </c>
      <c r="C427" t="s">
        <v>734</v>
      </c>
      <c r="D427" s="7">
        <v>0</v>
      </c>
      <c r="E427" s="7">
        <v>0</v>
      </c>
      <c r="F427" s="7">
        <v>330</v>
      </c>
      <c r="G427" s="87">
        <v>344</v>
      </c>
      <c r="H427" s="7">
        <v>2504664</v>
      </c>
      <c r="I427" s="7">
        <v>0</v>
      </c>
      <c r="J427" s="7">
        <v>1570494</v>
      </c>
      <c r="K427" s="7">
        <v>257580</v>
      </c>
      <c r="L427" s="7">
        <v>0</v>
      </c>
      <c r="M427" s="7">
        <v>11845</v>
      </c>
      <c r="N427" s="7">
        <v>0</v>
      </c>
      <c r="O427" s="7">
        <v>77936</v>
      </c>
      <c r="P427" s="7">
        <v>39550</v>
      </c>
      <c r="Q427" s="7">
        <v>4472</v>
      </c>
      <c r="R427" s="7">
        <v>0</v>
      </c>
      <c r="S427" s="7">
        <v>0</v>
      </c>
      <c r="T427" s="7">
        <v>2064</v>
      </c>
      <c r="U427" s="7">
        <v>0</v>
      </c>
      <c r="V427" s="7">
        <v>0</v>
      </c>
      <c r="W427" s="7">
        <v>0</v>
      </c>
      <c r="X427" s="7">
        <v>0</v>
      </c>
      <c r="Y427" s="7">
        <v>0</v>
      </c>
      <c r="Z427" s="7">
        <v>19565.896621989999</v>
      </c>
      <c r="AA427" s="7">
        <v>0</v>
      </c>
      <c r="AB427" s="7">
        <v>4488170.89662199</v>
      </c>
      <c r="AC427" s="7">
        <v>0</v>
      </c>
      <c r="AD427" s="7">
        <v>0</v>
      </c>
      <c r="AE427" s="7">
        <v>0</v>
      </c>
      <c r="AF427" s="7">
        <v>0</v>
      </c>
      <c r="AG427" s="7">
        <v>0</v>
      </c>
      <c r="AH427" s="7">
        <v>0</v>
      </c>
      <c r="AI427" s="7">
        <v>0</v>
      </c>
      <c r="AJ427" s="7">
        <v>0</v>
      </c>
      <c r="AL427">
        <f t="shared" si="6"/>
        <v>1983506.89662199</v>
      </c>
    </row>
    <row r="428" spans="1:38" x14ac:dyDescent="0.25">
      <c r="A428" s="7">
        <v>4155</v>
      </c>
      <c r="B428" s="7">
        <v>7</v>
      </c>
      <c r="C428" t="s">
        <v>735</v>
      </c>
      <c r="D428" s="7">
        <v>0</v>
      </c>
      <c r="E428" s="7">
        <v>0</v>
      </c>
      <c r="F428" s="7">
        <v>143</v>
      </c>
      <c r="G428" s="87">
        <v>143</v>
      </c>
      <c r="H428" s="7">
        <v>1041183</v>
      </c>
      <c r="I428" s="7">
        <v>0</v>
      </c>
      <c r="J428" s="7">
        <v>458137</v>
      </c>
      <c r="K428" s="7">
        <v>0</v>
      </c>
      <c r="L428" s="7">
        <v>0</v>
      </c>
      <c r="M428" s="7">
        <v>4924</v>
      </c>
      <c r="N428" s="7">
        <v>52141</v>
      </c>
      <c r="O428" s="7">
        <v>32398</v>
      </c>
      <c r="P428" s="7">
        <v>16441</v>
      </c>
      <c r="Q428" s="7">
        <v>1859</v>
      </c>
      <c r="R428" s="7">
        <v>0</v>
      </c>
      <c r="S428" s="7">
        <v>0</v>
      </c>
      <c r="T428" s="7">
        <v>16874</v>
      </c>
      <c r="U428" s="7">
        <v>-97733</v>
      </c>
      <c r="V428" s="7">
        <v>0</v>
      </c>
      <c r="W428" s="7">
        <v>0</v>
      </c>
      <c r="X428" s="7">
        <v>0</v>
      </c>
      <c r="Y428" s="7">
        <v>0</v>
      </c>
      <c r="Z428" s="7">
        <v>14372.32201555</v>
      </c>
      <c r="AA428" s="7">
        <v>0</v>
      </c>
      <c r="AB428" s="7">
        <v>1537669.32201555</v>
      </c>
      <c r="AC428" s="7">
        <v>0</v>
      </c>
      <c r="AD428" s="7">
        <v>0</v>
      </c>
      <c r="AE428" s="7">
        <v>0</v>
      </c>
      <c r="AF428" s="7">
        <v>0</v>
      </c>
      <c r="AG428" s="7">
        <v>0</v>
      </c>
      <c r="AH428" s="7">
        <v>0</v>
      </c>
      <c r="AI428" s="7">
        <v>0</v>
      </c>
      <c r="AJ428" s="7">
        <v>0</v>
      </c>
      <c r="AL428">
        <f t="shared" si="6"/>
        <v>496486.32201554999</v>
      </c>
    </row>
    <row r="429" spans="1:38" x14ac:dyDescent="0.25">
      <c r="A429" s="7">
        <v>4159</v>
      </c>
      <c r="B429" s="7">
        <v>7</v>
      </c>
      <c r="C429" t="s">
        <v>2165</v>
      </c>
      <c r="D429" s="7">
        <v>0</v>
      </c>
      <c r="E429" s="7">
        <v>0</v>
      </c>
      <c r="F429" s="7">
        <v>1265</v>
      </c>
      <c r="G429" s="87">
        <v>1311</v>
      </c>
      <c r="H429" s="7">
        <v>9545391</v>
      </c>
      <c r="I429" s="7">
        <v>18446</v>
      </c>
      <c r="J429" s="7">
        <v>674220</v>
      </c>
      <c r="K429" s="7">
        <v>78295</v>
      </c>
      <c r="L429" s="7">
        <v>0</v>
      </c>
      <c r="M429" s="7">
        <v>45143</v>
      </c>
      <c r="N429" s="7">
        <v>0</v>
      </c>
      <c r="O429" s="7">
        <v>297019</v>
      </c>
      <c r="P429" s="7">
        <v>150729</v>
      </c>
      <c r="Q429" s="7">
        <v>17043</v>
      </c>
      <c r="R429" s="7">
        <v>0</v>
      </c>
      <c r="S429" s="7">
        <v>0</v>
      </c>
      <c r="T429" s="7">
        <v>6555</v>
      </c>
      <c r="U429" s="7">
        <v>0</v>
      </c>
      <c r="V429" s="7">
        <v>0</v>
      </c>
      <c r="W429" s="7">
        <v>0</v>
      </c>
      <c r="X429" s="7">
        <v>0</v>
      </c>
      <c r="Y429" s="7">
        <v>0</v>
      </c>
      <c r="Z429" s="7">
        <v>85026.925800590005</v>
      </c>
      <c r="AA429" s="7">
        <v>0</v>
      </c>
      <c r="AB429" s="7">
        <v>10917867.92580059</v>
      </c>
      <c r="AC429" s="7">
        <v>0</v>
      </c>
      <c r="AD429" s="7">
        <v>0</v>
      </c>
      <c r="AE429" s="7">
        <v>0</v>
      </c>
      <c r="AF429" s="7">
        <v>0</v>
      </c>
      <c r="AG429" s="7">
        <v>0</v>
      </c>
      <c r="AH429" s="7">
        <v>0</v>
      </c>
      <c r="AI429" s="7">
        <v>0</v>
      </c>
      <c r="AJ429" s="7">
        <v>0</v>
      </c>
      <c r="AL429">
        <f t="shared" si="6"/>
        <v>1372476.9258005898</v>
      </c>
    </row>
    <row r="430" spans="1:38" x14ac:dyDescent="0.25">
      <c r="A430" s="7">
        <v>4160</v>
      </c>
      <c r="B430" s="7">
        <v>7</v>
      </c>
      <c r="C430" t="s">
        <v>737</v>
      </c>
      <c r="D430" s="7">
        <v>0</v>
      </c>
      <c r="E430" s="7">
        <v>0</v>
      </c>
      <c r="F430" s="7">
        <v>835</v>
      </c>
      <c r="G430" s="87">
        <v>977</v>
      </c>
      <c r="H430" s="7">
        <v>7113537</v>
      </c>
      <c r="I430" s="7">
        <v>0</v>
      </c>
      <c r="J430" s="7">
        <v>93179</v>
      </c>
      <c r="K430" s="7">
        <v>14103</v>
      </c>
      <c r="L430" s="7">
        <v>0</v>
      </c>
      <c r="M430" s="7">
        <v>33642</v>
      </c>
      <c r="N430" s="7">
        <v>36800</v>
      </c>
      <c r="O430" s="7">
        <v>221349</v>
      </c>
      <c r="P430" s="7">
        <v>112328</v>
      </c>
      <c r="Q430" s="7">
        <v>12701</v>
      </c>
      <c r="R430" s="7">
        <v>0</v>
      </c>
      <c r="S430" s="7">
        <v>0</v>
      </c>
      <c r="T430" s="7">
        <v>57643</v>
      </c>
      <c r="U430" s="7">
        <v>0</v>
      </c>
      <c r="V430" s="7">
        <v>0</v>
      </c>
      <c r="W430" s="7">
        <v>0</v>
      </c>
      <c r="X430" s="7">
        <v>0</v>
      </c>
      <c r="Y430" s="7">
        <v>0</v>
      </c>
      <c r="Z430" s="7">
        <v>43995.615220140004</v>
      </c>
      <c r="AA430" s="7">
        <v>0</v>
      </c>
      <c r="AB430" s="7">
        <v>7737211.6152201397</v>
      </c>
      <c r="AC430" s="7">
        <v>0</v>
      </c>
      <c r="AD430" s="7">
        <v>0</v>
      </c>
      <c r="AE430" s="7">
        <v>0</v>
      </c>
      <c r="AF430" s="7">
        <v>0</v>
      </c>
      <c r="AG430" s="7">
        <v>0</v>
      </c>
      <c r="AH430" s="7">
        <v>0</v>
      </c>
      <c r="AI430" s="7">
        <v>0</v>
      </c>
      <c r="AJ430" s="7">
        <v>0</v>
      </c>
      <c r="AL430">
        <f t="shared" si="6"/>
        <v>623674.61522013973</v>
      </c>
    </row>
    <row r="431" spans="1:38" x14ac:dyDescent="0.25">
      <c r="A431" s="7">
        <v>4161</v>
      </c>
      <c r="B431" s="7">
        <v>7</v>
      </c>
      <c r="C431" t="s">
        <v>738</v>
      </c>
      <c r="D431" s="7">
        <v>0</v>
      </c>
      <c r="E431" s="7">
        <v>0</v>
      </c>
      <c r="F431" s="7">
        <v>224.6</v>
      </c>
      <c r="G431" s="87">
        <v>224.95</v>
      </c>
      <c r="H431" s="7">
        <v>1637861</v>
      </c>
      <c r="I431" s="7">
        <v>0</v>
      </c>
      <c r="J431" s="7">
        <v>585061</v>
      </c>
      <c r="K431" s="7">
        <v>14312</v>
      </c>
      <c r="L431" s="7">
        <v>0</v>
      </c>
      <c r="M431" s="7">
        <v>7746</v>
      </c>
      <c r="N431" s="7">
        <v>31603</v>
      </c>
      <c r="O431" s="7">
        <v>50965</v>
      </c>
      <c r="P431" s="7">
        <v>25863</v>
      </c>
      <c r="Q431" s="7">
        <v>2924</v>
      </c>
      <c r="R431" s="7">
        <v>0</v>
      </c>
      <c r="S431" s="7">
        <v>0</v>
      </c>
      <c r="T431" s="7">
        <v>16871.25</v>
      </c>
      <c r="U431" s="7">
        <v>0</v>
      </c>
      <c r="V431" s="7">
        <v>0</v>
      </c>
      <c r="W431" s="7">
        <v>0</v>
      </c>
      <c r="X431" s="7">
        <v>0</v>
      </c>
      <c r="Y431" s="7">
        <v>0</v>
      </c>
      <c r="Z431" s="7">
        <v>18477.49583724</v>
      </c>
      <c r="AA431" s="7">
        <v>0</v>
      </c>
      <c r="AB431" s="7">
        <v>2389909.74583724</v>
      </c>
      <c r="AC431" s="7">
        <v>0</v>
      </c>
      <c r="AD431" s="7">
        <v>0</v>
      </c>
      <c r="AE431" s="7">
        <v>0</v>
      </c>
      <c r="AF431" s="7">
        <v>0</v>
      </c>
      <c r="AG431" s="7">
        <v>0</v>
      </c>
      <c r="AH431" s="7">
        <v>0</v>
      </c>
      <c r="AI431" s="7">
        <v>0</v>
      </c>
      <c r="AJ431" s="7">
        <v>0</v>
      </c>
      <c r="AL431">
        <f t="shared" si="6"/>
        <v>752048.74583724001</v>
      </c>
    </row>
    <row r="432" spans="1:38" x14ac:dyDescent="0.25">
      <c r="A432" s="7">
        <v>4162</v>
      </c>
      <c r="B432" s="7">
        <v>7</v>
      </c>
      <c r="C432" t="s">
        <v>739</v>
      </c>
      <c r="D432" s="7">
        <v>0</v>
      </c>
      <c r="E432" s="7">
        <v>0</v>
      </c>
      <c r="F432" s="7">
        <v>124</v>
      </c>
      <c r="G432" s="87">
        <v>130</v>
      </c>
      <c r="H432" s="7">
        <v>946530</v>
      </c>
      <c r="I432" s="7">
        <v>0</v>
      </c>
      <c r="J432" s="7">
        <v>96873</v>
      </c>
      <c r="K432" s="7">
        <v>14098</v>
      </c>
      <c r="L432" s="7">
        <v>0</v>
      </c>
      <c r="M432" s="7">
        <v>4476</v>
      </c>
      <c r="N432" s="7">
        <v>0</v>
      </c>
      <c r="O432" s="7">
        <v>29453</v>
      </c>
      <c r="P432" s="7">
        <v>14946</v>
      </c>
      <c r="Q432" s="7">
        <v>1690</v>
      </c>
      <c r="R432" s="7">
        <v>0</v>
      </c>
      <c r="S432" s="7">
        <v>0</v>
      </c>
      <c r="T432" s="7">
        <v>130</v>
      </c>
      <c r="U432" s="7">
        <v>-44108</v>
      </c>
      <c r="V432" s="7">
        <v>0</v>
      </c>
      <c r="W432" s="7">
        <v>0</v>
      </c>
      <c r="X432" s="7">
        <v>0</v>
      </c>
      <c r="Y432" s="7">
        <v>11418</v>
      </c>
      <c r="Z432" s="7">
        <v>6939.9344517999998</v>
      </c>
      <c r="AA432" s="7">
        <v>0</v>
      </c>
      <c r="AB432" s="7">
        <v>1082445.9344517998</v>
      </c>
      <c r="AC432" s="7">
        <v>0</v>
      </c>
      <c r="AD432" s="7">
        <v>0</v>
      </c>
      <c r="AE432" s="7">
        <v>0</v>
      </c>
      <c r="AF432" s="7">
        <v>0</v>
      </c>
      <c r="AG432" s="7">
        <v>0</v>
      </c>
      <c r="AH432" s="7">
        <v>0</v>
      </c>
      <c r="AI432" s="7">
        <v>0</v>
      </c>
      <c r="AJ432" s="7">
        <v>0</v>
      </c>
      <c r="AL432">
        <f t="shared" si="6"/>
        <v>135915.93445179984</v>
      </c>
    </row>
    <row r="433" spans="1:38" x14ac:dyDescent="0.25">
      <c r="A433" s="7">
        <v>4164</v>
      </c>
      <c r="B433" s="7">
        <v>7</v>
      </c>
      <c r="C433" t="s">
        <v>740</v>
      </c>
      <c r="D433" s="7">
        <v>0</v>
      </c>
      <c r="E433" s="7">
        <v>0</v>
      </c>
      <c r="F433" s="7">
        <v>75</v>
      </c>
      <c r="G433" s="87">
        <v>84</v>
      </c>
      <c r="H433" s="7">
        <v>611604</v>
      </c>
      <c r="I433" s="7">
        <v>0</v>
      </c>
      <c r="J433" s="7">
        <v>34021</v>
      </c>
      <c r="K433" s="7">
        <v>14086</v>
      </c>
      <c r="L433" s="7">
        <v>0</v>
      </c>
      <c r="M433" s="7">
        <v>2892</v>
      </c>
      <c r="N433" s="7">
        <v>0</v>
      </c>
      <c r="O433" s="7">
        <v>19031</v>
      </c>
      <c r="P433" s="7">
        <v>9658</v>
      </c>
      <c r="Q433" s="7">
        <v>1092</v>
      </c>
      <c r="R433" s="7">
        <v>0</v>
      </c>
      <c r="S433" s="7">
        <v>0</v>
      </c>
      <c r="T433" s="7">
        <v>2352</v>
      </c>
      <c r="U433" s="7">
        <v>-28501</v>
      </c>
      <c r="V433" s="7">
        <v>0</v>
      </c>
      <c r="W433" s="7">
        <v>0</v>
      </c>
      <c r="X433" s="7">
        <v>0</v>
      </c>
      <c r="Y433" s="7">
        <v>0</v>
      </c>
      <c r="Z433" s="7">
        <v>12655.779024990001</v>
      </c>
      <c r="AA433" s="7">
        <v>0</v>
      </c>
      <c r="AB433" s="7">
        <v>678890.77902499004</v>
      </c>
      <c r="AC433" s="7">
        <v>0</v>
      </c>
      <c r="AD433" s="7">
        <v>0</v>
      </c>
      <c r="AE433" s="7">
        <v>0</v>
      </c>
      <c r="AF433" s="7">
        <v>0</v>
      </c>
      <c r="AG433" s="7">
        <v>0</v>
      </c>
      <c r="AH433" s="7">
        <v>0</v>
      </c>
      <c r="AI433" s="7">
        <v>0</v>
      </c>
      <c r="AJ433" s="7">
        <v>0</v>
      </c>
      <c r="AL433">
        <f t="shared" si="6"/>
        <v>67286.779024990043</v>
      </c>
    </row>
    <row r="434" spans="1:38" x14ac:dyDescent="0.25">
      <c r="A434" s="7">
        <v>4166</v>
      </c>
      <c r="B434" s="7">
        <v>7</v>
      </c>
      <c r="C434" t="s">
        <v>741</v>
      </c>
      <c r="D434" s="7">
        <v>0</v>
      </c>
      <c r="E434" s="7">
        <v>0</v>
      </c>
      <c r="F434" s="7">
        <v>150</v>
      </c>
      <c r="G434" s="87">
        <v>180</v>
      </c>
      <c r="H434" s="7">
        <v>1310580</v>
      </c>
      <c r="I434" s="7">
        <v>0</v>
      </c>
      <c r="J434" s="7">
        <v>443339</v>
      </c>
      <c r="K434" s="7">
        <v>0</v>
      </c>
      <c r="L434" s="7">
        <v>0</v>
      </c>
      <c r="M434" s="7">
        <v>6198</v>
      </c>
      <c r="N434" s="7">
        <v>41864</v>
      </c>
      <c r="O434" s="7">
        <v>40781</v>
      </c>
      <c r="P434" s="7">
        <v>20695</v>
      </c>
      <c r="Q434" s="7">
        <v>2340</v>
      </c>
      <c r="R434" s="7">
        <v>0</v>
      </c>
      <c r="S434" s="7">
        <v>0</v>
      </c>
      <c r="T434" s="7">
        <v>17820</v>
      </c>
      <c r="U434" s="7">
        <v>0</v>
      </c>
      <c r="V434" s="7">
        <v>0</v>
      </c>
      <c r="W434" s="7">
        <v>0</v>
      </c>
      <c r="X434" s="7">
        <v>0</v>
      </c>
      <c r="Y434" s="7">
        <v>0</v>
      </c>
      <c r="Z434" s="7">
        <v>11222.51619138</v>
      </c>
      <c r="AA434" s="7">
        <v>0</v>
      </c>
      <c r="AB434" s="7">
        <v>1892489.5161913801</v>
      </c>
      <c r="AC434" s="7">
        <v>0</v>
      </c>
      <c r="AD434" s="7">
        <v>0</v>
      </c>
      <c r="AE434" s="7">
        <v>0</v>
      </c>
      <c r="AF434" s="7">
        <v>0</v>
      </c>
      <c r="AG434" s="7">
        <v>0</v>
      </c>
      <c r="AH434" s="7">
        <v>0</v>
      </c>
      <c r="AI434" s="7">
        <v>0</v>
      </c>
      <c r="AJ434" s="7">
        <v>0</v>
      </c>
      <c r="AL434">
        <f t="shared" si="6"/>
        <v>581909.5161913801</v>
      </c>
    </row>
    <row r="435" spans="1:38" x14ac:dyDescent="0.25">
      <c r="A435" s="7">
        <v>4167</v>
      </c>
      <c r="B435" s="7">
        <v>7</v>
      </c>
      <c r="C435" t="s">
        <v>742</v>
      </c>
      <c r="D435" s="7">
        <v>0</v>
      </c>
      <c r="E435" s="7">
        <v>0</v>
      </c>
      <c r="F435" s="7">
        <v>455</v>
      </c>
      <c r="G435" s="87">
        <v>455</v>
      </c>
      <c r="H435" s="7">
        <v>3312855</v>
      </c>
      <c r="I435" s="7">
        <v>0</v>
      </c>
      <c r="J435" s="7">
        <v>34432</v>
      </c>
      <c r="K435" s="7">
        <v>14099</v>
      </c>
      <c r="L435" s="7">
        <v>0</v>
      </c>
      <c r="M435" s="7">
        <v>15668</v>
      </c>
      <c r="N435" s="7">
        <v>736</v>
      </c>
      <c r="O435" s="7">
        <v>103085</v>
      </c>
      <c r="P435" s="7">
        <v>52312</v>
      </c>
      <c r="Q435" s="7">
        <v>5915</v>
      </c>
      <c r="R435" s="7">
        <v>0</v>
      </c>
      <c r="S435" s="7">
        <v>0</v>
      </c>
      <c r="T435" s="7">
        <v>1820</v>
      </c>
      <c r="U435" s="7">
        <v>0</v>
      </c>
      <c r="V435" s="7">
        <v>0</v>
      </c>
      <c r="W435" s="7">
        <v>0</v>
      </c>
      <c r="X435" s="7">
        <v>0</v>
      </c>
      <c r="Y435" s="7">
        <v>0</v>
      </c>
      <c r="Z435" s="7">
        <v>25655.502156210001</v>
      </c>
      <c r="AA435" s="7">
        <v>0</v>
      </c>
      <c r="AB435" s="7">
        <v>3566536.5021562101</v>
      </c>
      <c r="AC435" s="7">
        <v>0</v>
      </c>
      <c r="AD435" s="7">
        <v>0</v>
      </c>
      <c r="AE435" s="7">
        <v>0</v>
      </c>
      <c r="AF435" s="7">
        <v>0</v>
      </c>
      <c r="AG435" s="7">
        <v>0</v>
      </c>
      <c r="AH435" s="7">
        <v>0</v>
      </c>
      <c r="AI435" s="7">
        <v>0</v>
      </c>
      <c r="AJ435" s="7">
        <v>0</v>
      </c>
      <c r="AL435">
        <f t="shared" si="6"/>
        <v>253681.50215621013</v>
      </c>
    </row>
    <row r="436" spans="1:38" x14ac:dyDescent="0.25">
      <c r="A436" s="7">
        <v>4168</v>
      </c>
      <c r="B436" s="7">
        <v>7</v>
      </c>
      <c r="C436" t="s">
        <v>743</v>
      </c>
      <c r="D436" s="7">
        <v>0</v>
      </c>
      <c r="E436" s="7">
        <v>0</v>
      </c>
      <c r="F436" s="7">
        <v>95</v>
      </c>
      <c r="G436" s="87">
        <v>95</v>
      </c>
      <c r="H436" s="7">
        <v>691695</v>
      </c>
      <c r="I436" s="7">
        <v>1337</v>
      </c>
      <c r="J436" s="7">
        <v>141145</v>
      </c>
      <c r="K436" s="7">
        <v>0</v>
      </c>
      <c r="L436" s="7">
        <v>0</v>
      </c>
      <c r="M436" s="7">
        <v>3271</v>
      </c>
      <c r="N436" s="7">
        <v>31366</v>
      </c>
      <c r="O436" s="7">
        <v>21523</v>
      </c>
      <c r="P436" s="7">
        <v>10922</v>
      </c>
      <c r="Q436" s="7">
        <v>1235</v>
      </c>
      <c r="R436" s="7">
        <v>0</v>
      </c>
      <c r="S436" s="7">
        <v>0</v>
      </c>
      <c r="T436" s="7">
        <v>2945</v>
      </c>
      <c r="U436" s="7">
        <v>-61839</v>
      </c>
      <c r="V436" s="7">
        <v>0</v>
      </c>
      <c r="W436" s="7">
        <v>0</v>
      </c>
      <c r="X436" s="7">
        <v>0</v>
      </c>
      <c r="Y436" s="7">
        <v>0</v>
      </c>
      <c r="Z436" s="7">
        <v>10232.25030071</v>
      </c>
      <c r="AA436" s="7">
        <v>0</v>
      </c>
      <c r="AB436" s="7">
        <v>852072.25030070997</v>
      </c>
      <c r="AC436" s="7">
        <v>0</v>
      </c>
      <c r="AD436" s="7">
        <v>0</v>
      </c>
      <c r="AE436" s="7">
        <v>0</v>
      </c>
      <c r="AF436" s="7">
        <v>0</v>
      </c>
      <c r="AG436" s="7">
        <v>0</v>
      </c>
      <c r="AH436" s="7">
        <v>0</v>
      </c>
      <c r="AI436" s="7">
        <v>0</v>
      </c>
      <c r="AJ436" s="7">
        <v>0</v>
      </c>
      <c r="AL436">
        <f t="shared" si="6"/>
        <v>160377.25030070997</v>
      </c>
    </row>
    <row r="437" spans="1:38" x14ac:dyDescent="0.25">
      <c r="A437" s="7">
        <v>4169</v>
      </c>
      <c r="B437" s="7">
        <v>7</v>
      </c>
      <c r="C437" t="s">
        <v>2166</v>
      </c>
      <c r="D437" s="7">
        <v>0</v>
      </c>
      <c r="E437" s="7">
        <v>0</v>
      </c>
      <c r="F437" s="7">
        <v>336</v>
      </c>
      <c r="G437" s="87">
        <v>349</v>
      </c>
      <c r="H437" s="7">
        <v>2541069</v>
      </c>
      <c r="I437" s="7">
        <v>0</v>
      </c>
      <c r="J437" s="7">
        <v>1010686</v>
      </c>
      <c r="K437" s="7">
        <v>47700</v>
      </c>
      <c r="L437" s="7">
        <v>0</v>
      </c>
      <c r="M437" s="7">
        <v>12018</v>
      </c>
      <c r="N437" s="7">
        <v>0</v>
      </c>
      <c r="O437" s="7">
        <v>79069</v>
      </c>
      <c r="P437" s="7">
        <v>40125</v>
      </c>
      <c r="Q437" s="7">
        <v>4537</v>
      </c>
      <c r="R437" s="7">
        <v>0</v>
      </c>
      <c r="S437" s="7">
        <v>0</v>
      </c>
      <c r="T437" s="7">
        <v>1396</v>
      </c>
      <c r="U437" s="7">
        <v>0</v>
      </c>
      <c r="V437" s="7">
        <v>0</v>
      </c>
      <c r="W437" s="7">
        <v>0</v>
      </c>
      <c r="X437" s="7">
        <v>0</v>
      </c>
      <c r="Y437" s="7">
        <v>0</v>
      </c>
      <c r="Z437" s="7">
        <v>21481.538662340001</v>
      </c>
      <c r="AA437" s="7">
        <v>0</v>
      </c>
      <c r="AB437" s="7">
        <v>3758081.53866234</v>
      </c>
      <c r="AC437" s="7">
        <v>0</v>
      </c>
      <c r="AD437" s="7">
        <v>0</v>
      </c>
      <c r="AE437" s="7">
        <v>0</v>
      </c>
      <c r="AF437" s="7">
        <v>0</v>
      </c>
      <c r="AG437" s="7">
        <v>0</v>
      </c>
      <c r="AH437" s="7">
        <v>0</v>
      </c>
      <c r="AI437" s="7">
        <v>0</v>
      </c>
      <c r="AJ437" s="7">
        <v>0</v>
      </c>
      <c r="AL437">
        <f t="shared" si="6"/>
        <v>1217012.53866234</v>
      </c>
    </row>
    <row r="438" spans="1:38" x14ac:dyDescent="0.25">
      <c r="A438" s="7">
        <v>4170</v>
      </c>
      <c r="B438" s="7">
        <v>7</v>
      </c>
      <c r="C438" t="s">
        <v>745</v>
      </c>
      <c r="D438" s="7">
        <v>0</v>
      </c>
      <c r="E438" s="7">
        <v>0</v>
      </c>
      <c r="F438" s="7">
        <v>1745</v>
      </c>
      <c r="G438" s="87">
        <v>1954</v>
      </c>
      <c r="H438" s="7">
        <v>14227074</v>
      </c>
      <c r="I438" s="7">
        <v>0</v>
      </c>
      <c r="J438" s="7">
        <v>5339648</v>
      </c>
      <c r="K438" s="7">
        <v>653490</v>
      </c>
      <c r="L438" s="7">
        <v>0</v>
      </c>
      <c r="M438" s="7">
        <v>67285</v>
      </c>
      <c r="N438" s="7">
        <v>0</v>
      </c>
      <c r="O438" s="7">
        <v>442697</v>
      </c>
      <c r="P438" s="7">
        <v>224656</v>
      </c>
      <c r="Q438" s="7">
        <v>25402</v>
      </c>
      <c r="R438" s="7">
        <v>0</v>
      </c>
      <c r="S438" s="7">
        <v>0</v>
      </c>
      <c r="T438" s="7">
        <v>1954</v>
      </c>
      <c r="U438" s="7">
        <v>0</v>
      </c>
      <c r="V438" s="7">
        <v>0</v>
      </c>
      <c r="W438" s="7">
        <v>0</v>
      </c>
      <c r="X438" s="7">
        <v>0</v>
      </c>
      <c r="Y438" s="7">
        <v>0</v>
      </c>
      <c r="Z438" s="7">
        <v>150058.80018796001</v>
      </c>
      <c r="AA438" s="7">
        <v>0</v>
      </c>
      <c r="AB438" s="7">
        <v>21132264.80018796</v>
      </c>
      <c r="AC438" s="7">
        <v>0</v>
      </c>
      <c r="AD438" s="7">
        <v>0</v>
      </c>
      <c r="AE438" s="7">
        <v>0</v>
      </c>
      <c r="AF438" s="7">
        <v>0</v>
      </c>
      <c r="AG438" s="7">
        <v>0</v>
      </c>
      <c r="AH438" s="7">
        <v>0</v>
      </c>
      <c r="AI438" s="7">
        <v>0</v>
      </c>
      <c r="AJ438" s="7">
        <v>0</v>
      </c>
      <c r="AL438">
        <f t="shared" si="6"/>
        <v>6905190.8001879603</v>
      </c>
    </row>
    <row r="439" spans="1:38" x14ac:dyDescent="0.25">
      <c r="A439" s="7">
        <v>4171</v>
      </c>
      <c r="B439" s="7">
        <v>7</v>
      </c>
      <c r="C439" t="s">
        <v>746</v>
      </c>
      <c r="D439" s="7">
        <v>0</v>
      </c>
      <c r="E439" s="7">
        <v>0</v>
      </c>
      <c r="F439" s="7">
        <v>840</v>
      </c>
      <c r="G439" s="87">
        <v>864</v>
      </c>
      <c r="H439" s="7">
        <v>6290784</v>
      </c>
      <c r="I439" s="7">
        <v>0</v>
      </c>
      <c r="J439" s="7">
        <v>889344</v>
      </c>
      <c r="K439" s="7">
        <v>286200</v>
      </c>
      <c r="L439" s="7">
        <v>0</v>
      </c>
      <c r="M439" s="7">
        <v>29751</v>
      </c>
      <c r="N439" s="7">
        <v>0</v>
      </c>
      <c r="O439" s="7">
        <v>195747</v>
      </c>
      <c r="P439" s="7">
        <v>99336</v>
      </c>
      <c r="Q439" s="7">
        <v>11232</v>
      </c>
      <c r="R439" s="7">
        <v>0</v>
      </c>
      <c r="S439" s="7">
        <v>0</v>
      </c>
      <c r="T439" s="7">
        <v>25920</v>
      </c>
      <c r="U439" s="7">
        <v>0</v>
      </c>
      <c r="V439" s="7">
        <v>0</v>
      </c>
      <c r="W439" s="7">
        <v>0</v>
      </c>
      <c r="X439" s="7">
        <v>0</v>
      </c>
      <c r="Y439" s="7">
        <v>0</v>
      </c>
      <c r="Z439" s="7">
        <v>30801.371185880002</v>
      </c>
      <c r="AA439" s="7">
        <v>0</v>
      </c>
      <c r="AB439" s="7">
        <v>7859115.3711858802</v>
      </c>
      <c r="AC439" s="7">
        <v>0</v>
      </c>
      <c r="AD439" s="7">
        <v>0</v>
      </c>
      <c r="AE439" s="7">
        <v>0</v>
      </c>
      <c r="AF439" s="7">
        <v>0</v>
      </c>
      <c r="AG439" s="7">
        <v>0</v>
      </c>
      <c r="AH439" s="7">
        <v>0</v>
      </c>
      <c r="AI439" s="7">
        <v>0</v>
      </c>
      <c r="AJ439" s="7">
        <v>0</v>
      </c>
      <c r="AL439">
        <f t="shared" si="6"/>
        <v>1568331.3711858802</v>
      </c>
    </row>
    <row r="440" spans="1:38" x14ac:dyDescent="0.25">
      <c r="A440" s="7">
        <v>4172</v>
      </c>
      <c r="B440" s="7">
        <v>7</v>
      </c>
      <c r="C440" t="s">
        <v>747</v>
      </c>
      <c r="D440" s="7">
        <v>0</v>
      </c>
      <c r="E440" s="7">
        <v>0</v>
      </c>
      <c r="F440" s="7">
        <v>0</v>
      </c>
      <c r="G440" s="87">
        <v>0</v>
      </c>
      <c r="H440" s="7">
        <v>0</v>
      </c>
      <c r="I440" s="7">
        <v>0</v>
      </c>
      <c r="J440" s="7">
        <v>0</v>
      </c>
      <c r="K440" s="7">
        <v>0</v>
      </c>
      <c r="L440" s="7">
        <v>0</v>
      </c>
      <c r="M440" s="7">
        <v>0</v>
      </c>
      <c r="N440" s="7">
        <v>0</v>
      </c>
      <c r="O440" s="7">
        <v>0</v>
      </c>
      <c r="P440" s="7">
        <v>0</v>
      </c>
      <c r="Q440" s="7">
        <v>0</v>
      </c>
      <c r="R440" s="7">
        <v>0</v>
      </c>
      <c r="S440" s="7">
        <v>0</v>
      </c>
      <c r="T440" s="7">
        <v>0</v>
      </c>
      <c r="U440" s="7">
        <v>0</v>
      </c>
      <c r="V440" s="7">
        <v>0</v>
      </c>
      <c r="W440" s="7">
        <v>0</v>
      </c>
      <c r="X440" s="7">
        <v>0</v>
      </c>
      <c r="Y440" s="7">
        <v>0</v>
      </c>
      <c r="Z440" s="7">
        <v>0</v>
      </c>
      <c r="AA440" s="7">
        <v>0</v>
      </c>
      <c r="AB440" s="7">
        <v>0</v>
      </c>
      <c r="AC440" s="7">
        <v>0</v>
      </c>
      <c r="AD440" s="7">
        <v>0</v>
      </c>
      <c r="AE440" s="7">
        <v>0</v>
      </c>
      <c r="AF440" s="7">
        <v>0</v>
      </c>
      <c r="AG440" s="7">
        <v>0</v>
      </c>
      <c r="AH440" s="7">
        <v>0</v>
      </c>
      <c r="AI440" s="7">
        <v>0</v>
      </c>
      <c r="AJ440" s="7">
        <v>0</v>
      </c>
      <c r="AL440">
        <f t="shared" si="6"/>
        <v>0</v>
      </c>
    </row>
    <row r="441" spans="1:38" x14ac:dyDescent="0.25">
      <c r="A441" s="7">
        <v>4177</v>
      </c>
      <c r="B441" s="7">
        <v>7</v>
      </c>
      <c r="C441" t="s">
        <v>748</v>
      </c>
      <c r="D441" s="7">
        <v>0</v>
      </c>
      <c r="E441" s="7">
        <v>0</v>
      </c>
      <c r="F441" s="7">
        <v>0</v>
      </c>
      <c r="G441" s="87">
        <v>0</v>
      </c>
      <c r="H441" s="7">
        <v>0</v>
      </c>
      <c r="I441" s="7">
        <v>0</v>
      </c>
      <c r="J441" s="7">
        <v>0</v>
      </c>
      <c r="K441" s="7">
        <v>0</v>
      </c>
      <c r="L441" s="7">
        <v>0</v>
      </c>
      <c r="M441" s="7">
        <v>0</v>
      </c>
      <c r="N441" s="7">
        <v>0</v>
      </c>
      <c r="O441" s="7">
        <v>0</v>
      </c>
      <c r="P441" s="7">
        <v>0</v>
      </c>
      <c r="Q441" s="7">
        <v>0</v>
      </c>
      <c r="R441" s="7">
        <v>0</v>
      </c>
      <c r="S441" s="7">
        <v>0</v>
      </c>
      <c r="T441" s="7">
        <v>0</v>
      </c>
      <c r="U441" s="7">
        <v>0</v>
      </c>
      <c r="V441" s="7">
        <v>0</v>
      </c>
      <c r="W441" s="7">
        <v>0</v>
      </c>
      <c r="X441" s="7">
        <v>0</v>
      </c>
      <c r="Y441" s="7">
        <v>0</v>
      </c>
      <c r="Z441" s="7">
        <v>0</v>
      </c>
      <c r="AA441" s="7">
        <v>0</v>
      </c>
      <c r="AB441" s="7">
        <v>0</v>
      </c>
      <c r="AC441" s="7">
        <v>0</v>
      </c>
      <c r="AD441" s="7">
        <v>0</v>
      </c>
      <c r="AE441" s="7">
        <v>0</v>
      </c>
      <c r="AF441" s="7">
        <v>0</v>
      </c>
      <c r="AG441" s="7">
        <v>0</v>
      </c>
      <c r="AH441" s="7">
        <v>0</v>
      </c>
      <c r="AI441" s="7">
        <v>0</v>
      </c>
      <c r="AJ441" s="7">
        <v>0</v>
      </c>
      <c r="AL441">
        <f t="shared" si="6"/>
        <v>0</v>
      </c>
    </row>
    <row r="442" spans="1:38" x14ac:dyDescent="0.25">
      <c r="A442" s="7">
        <v>4178</v>
      </c>
      <c r="B442" s="7">
        <v>7</v>
      </c>
      <c r="C442" t="s">
        <v>749</v>
      </c>
      <c r="D442" s="7">
        <v>0</v>
      </c>
      <c r="E442" s="7">
        <v>0</v>
      </c>
      <c r="F442" s="7">
        <v>160</v>
      </c>
      <c r="G442" s="87">
        <v>192</v>
      </c>
      <c r="H442" s="7">
        <v>1397952</v>
      </c>
      <c r="I442" s="7">
        <v>0</v>
      </c>
      <c r="J442" s="7">
        <v>449735</v>
      </c>
      <c r="K442" s="7">
        <v>114480</v>
      </c>
      <c r="L442" s="7">
        <v>0</v>
      </c>
      <c r="M442" s="7">
        <v>6611</v>
      </c>
      <c r="N442" s="7">
        <v>0</v>
      </c>
      <c r="O442" s="7">
        <v>43499</v>
      </c>
      <c r="P442" s="7">
        <v>22075</v>
      </c>
      <c r="Q442" s="7">
        <v>2496</v>
      </c>
      <c r="R442" s="7">
        <v>0</v>
      </c>
      <c r="S442" s="7">
        <v>0</v>
      </c>
      <c r="T442" s="7">
        <v>1728</v>
      </c>
      <c r="U442" s="7">
        <v>0</v>
      </c>
      <c r="V442" s="7">
        <v>0</v>
      </c>
      <c r="W442" s="7">
        <v>0</v>
      </c>
      <c r="X442" s="7">
        <v>0</v>
      </c>
      <c r="Y442" s="7">
        <v>0</v>
      </c>
      <c r="Z442" s="7">
        <v>16964.336639010002</v>
      </c>
      <c r="AA442" s="7">
        <v>0</v>
      </c>
      <c r="AB442" s="7">
        <v>2055540.3366390101</v>
      </c>
      <c r="AC442" s="7">
        <v>0</v>
      </c>
      <c r="AD442" s="7">
        <v>0</v>
      </c>
      <c r="AE442" s="7">
        <v>0</v>
      </c>
      <c r="AF442" s="7">
        <v>0</v>
      </c>
      <c r="AG442" s="7">
        <v>0</v>
      </c>
      <c r="AH442" s="7">
        <v>0</v>
      </c>
      <c r="AI442" s="7">
        <v>0</v>
      </c>
      <c r="AJ442" s="7">
        <v>0</v>
      </c>
      <c r="AL442">
        <f t="shared" si="6"/>
        <v>657588.33663901011</v>
      </c>
    </row>
    <row r="443" spans="1:38" x14ac:dyDescent="0.25">
      <c r="A443" s="7">
        <v>4181</v>
      </c>
      <c r="B443" s="7">
        <v>7</v>
      </c>
      <c r="C443" t="s">
        <v>750</v>
      </c>
      <c r="D443" s="7">
        <v>0</v>
      </c>
      <c r="E443" s="7">
        <v>0</v>
      </c>
      <c r="F443" s="7">
        <v>1535</v>
      </c>
      <c r="G443" s="87">
        <v>1637</v>
      </c>
      <c r="H443" s="7">
        <v>11918997</v>
      </c>
      <c r="I443" s="7">
        <v>0</v>
      </c>
      <c r="J443" s="7">
        <v>5019139</v>
      </c>
      <c r="K443" s="7">
        <v>686880</v>
      </c>
      <c r="L443" s="7">
        <v>0</v>
      </c>
      <c r="M443" s="7">
        <v>56369</v>
      </c>
      <c r="N443" s="7">
        <v>0</v>
      </c>
      <c r="O443" s="7">
        <v>370878</v>
      </c>
      <c r="P443" s="7">
        <v>188210</v>
      </c>
      <c r="Q443" s="7">
        <v>21281</v>
      </c>
      <c r="R443" s="7">
        <v>0</v>
      </c>
      <c r="S443" s="7">
        <v>0</v>
      </c>
      <c r="T443" s="7">
        <v>70391</v>
      </c>
      <c r="U443" s="7">
        <v>0</v>
      </c>
      <c r="V443" s="7">
        <v>0</v>
      </c>
      <c r="W443" s="7">
        <v>0</v>
      </c>
      <c r="X443" s="7">
        <v>0</v>
      </c>
      <c r="Y443" s="7">
        <v>0</v>
      </c>
      <c r="Z443" s="7">
        <v>78531.080539300005</v>
      </c>
      <c r="AA443" s="7">
        <v>0</v>
      </c>
      <c r="AB443" s="7">
        <v>18410676.080539301</v>
      </c>
      <c r="AC443" s="7">
        <v>0</v>
      </c>
      <c r="AD443" s="7">
        <v>0</v>
      </c>
      <c r="AE443" s="7">
        <v>0</v>
      </c>
      <c r="AF443" s="7">
        <v>0</v>
      </c>
      <c r="AG443" s="7">
        <v>0</v>
      </c>
      <c r="AH443" s="7">
        <v>0</v>
      </c>
      <c r="AI443" s="7">
        <v>0</v>
      </c>
      <c r="AJ443" s="7">
        <v>0</v>
      </c>
      <c r="AL443">
        <f t="shared" si="6"/>
        <v>6491679.080539301</v>
      </c>
    </row>
    <row r="444" spans="1:38" x14ac:dyDescent="0.25">
      <c r="A444" s="7">
        <v>4183</v>
      </c>
      <c r="B444" s="7">
        <v>7</v>
      </c>
      <c r="C444" t="s">
        <v>751</v>
      </c>
      <c r="D444" s="7">
        <v>0</v>
      </c>
      <c r="E444" s="7">
        <v>0</v>
      </c>
      <c r="F444" s="7">
        <v>386</v>
      </c>
      <c r="G444" s="87">
        <v>463.2</v>
      </c>
      <c r="H444" s="7">
        <v>3372559</v>
      </c>
      <c r="I444" s="7">
        <v>0</v>
      </c>
      <c r="J444" s="7">
        <v>151288</v>
      </c>
      <c r="K444" s="7">
        <v>14131</v>
      </c>
      <c r="L444" s="7">
        <v>0</v>
      </c>
      <c r="M444" s="7">
        <v>15950</v>
      </c>
      <c r="N444" s="7">
        <v>0</v>
      </c>
      <c r="O444" s="7">
        <v>104942</v>
      </c>
      <c r="P444" s="7">
        <v>53255</v>
      </c>
      <c r="Q444" s="7">
        <v>6022</v>
      </c>
      <c r="R444" s="7">
        <v>0</v>
      </c>
      <c r="S444" s="7">
        <v>0</v>
      </c>
      <c r="T444" s="7">
        <v>10653.6</v>
      </c>
      <c r="U444" s="7">
        <v>0</v>
      </c>
      <c r="V444" s="7">
        <v>0</v>
      </c>
      <c r="W444" s="7">
        <v>0</v>
      </c>
      <c r="X444" s="7">
        <v>0</v>
      </c>
      <c r="Y444" s="7">
        <v>44042</v>
      </c>
      <c r="Z444" s="7">
        <v>99470.9739519</v>
      </c>
      <c r="AA444" s="7">
        <v>0</v>
      </c>
      <c r="AB444" s="7">
        <v>3872313.5739519</v>
      </c>
      <c r="AC444" s="7">
        <v>0</v>
      </c>
      <c r="AD444" s="7">
        <v>0</v>
      </c>
      <c r="AE444" s="7">
        <v>0</v>
      </c>
      <c r="AF444" s="7">
        <v>0</v>
      </c>
      <c r="AG444" s="7">
        <v>0</v>
      </c>
      <c r="AH444" s="7">
        <v>0</v>
      </c>
      <c r="AI444" s="7">
        <v>0</v>
      </c>
      <c r="AJ444" s="7">
        <v>0</v>
      </c>
      <c r="AL444">
        <f t="shared" si="6"/>
        <v>499754.57395190001</v>
      </c>
    </row>
    <row r="445" spans="1:38" x14ac:dyDescent="0.25">
      <c r="A445" s="7">
        <v>4184</v>
      </c>
      <c r="B445" s="7">
        <v>7</v>
      </c>
      <c r="C445" t="s">
        <v>752</v>
      </c>
      <c r="D445" s="7">
        <v>0</v>
      </c>
      <c r="E445" s="7">
        <v>0</v>
      </c>
      <c r="F445" s="7">
        <v>667</v>
      </c>
      <c r="G445" s="87">
        <v>676.4</v>
      </c>
      <c r="H445" s="7">
        <v>4924868</v>
      </c>
      <c r="I445" s="7">
        <v>0</v>
      </c>
      <c r="J445" s="7">
        <v>173451</v>
      </c>
      <c r="K445" s="7">
        <v>43348</v>
      </c>
      <c r="L445" s="7">
        <v>0</v>
      </c>
      <c r="M445" s="7">
        <v>23291</v>
      </c>
      <c r="N445" s="7">
        <v>1268</v>
      </c>
      <c r="O445" s="7">
        <v>153245</v>
      </c>
      <c r="P445" s="7">
        <v>77767</v>
      </c>
      <c r="Q445" s="7">
        <v>8793</v>
      </c>
      <c r="R445" s="7">
        <v>0</v>
      </c>
      <c r="S445" s="7">
        <v>0</v>
      </c>
      <c r="T445" s="7">
        <v>20968.399999999998</v>
      </c>
      <c r="U445" s="7">
        <v>-230696</v>
      </c>
      <c r="V445" s="7">
        <v>0</v>
      </c>
      <c r="W445" s="7">
        <v>0</v>
      </c>
      <c r="X445" s="7">
        <v>0</v>
      </c>
      <c r="Y445" s="7">
        <v>0</v>
      </c>
      <c r="Z445" s="7">
        <v>33866.315139780003</v>
      </c>
      <c r="AA445" s="7">
        <v>0</v>
      </c>
      <c r="AB445" s="7">
        <v>5230098.7151397802</v>
      </c>
      <c r="AC445" s="7">
        <v>0</v>
      </c>
      <c r="AD445" s="7">
        <v>0</v>
      </c>
      <c r="AE445" s="7">
        <v>0</v>
      </c>
      <c r="AF445" s="7">
        <v>0</v>
      </c>
      <c r="AG445" s="7">
        <v>0</v>
      </c>
      <c r="AH445" s="7">
        <v>0</v>
      </c>
      <c r="AI445" s="7">
        <v>0</v>
      </c>
      <c r="AJ445" s="7">
        <v>0</v>
      </c>
      <c r="AL445">
        <f t="shared" si="6"/>
        <v>305230.71513978019</v>
      </c>
    </row>
    <row r="446" spans="1:38" x14ac:dyDescent="0.25">
      <c r="A446" s="7">
        <v>4185</v>
      </c>
      <c r="B446" s="7">
        <v>7</v>
      </c>
      <c r="C446" t="s">
        <v>753</v>
      </c>
      <c r="D446" s="7">
        <v>0</v>
      </c>
      <c r="E446" s="7">
        <v>0</v>
      </c>
      <c r="F446" s="7">
        <v>978</v>
      </c>
      <c r="G446" s="87">
        <v>1020</v>
      </c>
      <c r="H446" s="7">
        <v>7426620</v>
      </c>
      <c r="I446" s="7">
        <v>0</v>
      </c>
      <c r="J446" s="7">
        <v>375768</v>
      </c>
      <c r="K446" s="7">
        <v>29091</v>
      </c>
      <c r="L446" s="7">
        <v>0</v>
      </c>
      <c r="M446" s="7">
        <v>35123</v>
      </c>
      <c r="N446" s="7">
        <v>0</v>
      </c>
      <c r="O446" s="7">
        <v>231091</v>
      </c>
      <c r="P446" s="7">
        <v>117272</v>
      </c>
      <c r="Q446" s="7">
        <v>13260</v>
      </c>
      <c r="R446" s="7">
        <v>0</v>
      </c>
      <c r="S446" s="7">
        <v>0</v>
      </c>
      <c r="T446" s="7">
        <v>48960</v>
      </c>
      <c r="U446" s="7">
        <v>0</v>
      </c>
      <c r="V446" s="7">
        <v>0</v>
      </c>
      <c r="W446" s="7">
        <v>0</v>
      </c>
      <c r="X446" s="7">
        <v>0</v>
      </c>
      <c r="Y446" s="7">
        <v>0</v>
      </c>
      <c r="Z446" s="7">
        <v>61325.3315754</v>
      </c>
      <c r="AA446" s="7">
        <v>0</v>
      </c>
      <c r="AB446" s="7">
        <v>8338510.3315754002</v>
      </c>
      <c r="AC446" s="7">
        <v>0</v>
      </c>
      <c r="AD446" s="7">
        <v>0</v>
      </c>
      <c r="AE446" s="7">
        <v>0</v>
      </c>
      <c r="AF446" s="7">
        <v>0</v>
      </c>
      <c r="AG446" s="7">
        <v>0</v>
      </c>
      <c r="AH446" s="7">
        <v>0</v>
      </c>
      <c r="AI446" s="7">
        <v>0</v>
      </c>
      <c r="AJ446" s="7">
        <v>0</v>
      </c>
      <c r="AL446">
        <f t="shared" si="6"/>
        <v>911890.3315754002</v>
      </c>
    </row>
    <row r="447" spans="1:38" x14ac:dyDescent="0.25">
      <c r="A447" s="7">
        <v>4186</v>
      </c>
      <c r="B447" s="7">
        <v>7</v>
      </c>
      <c r="C447" t="s">
        <v>754</v>
      </c>
      <c r="D447" s="7">
        <v>0</v>
      </c>
      <c r="E447" s="7">
        <v>0</v>
      </c>
      <c r="F447" s="7">
        <v>460</v>
      </c>
      <c r="G447" s="87">
        <v>480.79999999999995</v>
      </c>
      <c r="H447" s="7">
        <v>3500705</v>
      </c>
      <c r="I447" s="7">
        <v>6765</v>
      </c>
      <c r="J447" s="7">
        <v>1481869</v>
      </c>
      <c r="K447" s="7">
        <v>143100</v>
      </c>
      <c r="L447" s="7">
        <v>0</v>
      </c>
      <c r="M447" s="7">
        <v>16556</v>
      </c>
      <c r="N447" s="7">
        <v>0</v>
      </c>
      <c r="O447" s="7">
        <v>108930</v>
      </c>
      <c r="P447" s="7">
        <v>55279</v>
      </c>
      <c r="Q447" s="7">
        <v>6250</v>
      </c>
      <c r="R447" s="7">
        <v>0</v>
      </c>
      <c r="S447" s="7">
        <v>0</v>
      </c>
      <c r="T447" s="7">
        <v>13462.399999999998</v>
      </c>
      <c r="U447" s="7">
        <v>0</v>
      </c>
      <c r="V447" s="7">
        <v>0</v>
      </c>
      <c r="W447" s="7">
        <v>0</v>
      </c>
      <c r="X447" s="7">
        <v>0</v>
      </c>
      <c r="Y447" s="7">
        <v>0</v>
      </c>
      <c r="Z447" s="7">
        <v>40590.410139749998</v>
      </c>
      <c r="AA447" s="7">
        <v>0</v>
      </c>
      <c r="AB447" s="7">
        <v>5373506.8101397511</v>
      </c>
      <c r="AC447" s="7">
        <v>0</v>
      </c>
      <c r="AD447" s="7">
        <v>0</v>
      </c>
      <c r="AE447" s="7">
        <v>0</v>
      </c>
      <c r="AF447" s="7">
        <v>0</v>
      </c>
      <c r="AG447" s="7">
        <v>0</v>
      </c>
      <c r="AH447" s="7">
        <v>0</v>
      </c>
      <c r="AI447" s="7">
        <v>0</v>
      </c>
      <c r="AJ447" s="7">
        <v>0</v>
      </c>
      <c r="AL447">
        <f t="shared" si="6"/>
        <v>1872801.8101397511</v>
      </c>
    </row>
    <row r="448" spans="1:38" x14ac:dyDescent="0.25">
      <c r="A448" s="7">
        <v>4187</v>
      </c>
      <c r="B448" s="7">
        <v>7</v>
      </c>
      <c r="C448" t="s">
        <v>2167</v>
      </c>
      <c r="D448" s="7">
        <v>0</v>
      </c>
      <c r="E448" s="7">
        <v>0</v>
      </c>
      <c r="F448" s="7">
        <v>0</v>
      </c>
      <c r="G448" s="87">
        <v>0</v>
      </c>
      <c r="H448" s="7">
        <v>0</v>
      </c>
      <c r="I448" s="7">
        <v>0</v>
      </c>
      <c r="J448" s="7">
        <v>0</v>
      </c>
      <c r="K448" s="7">
        <v>0</v>
      </c>
      <c r="L448" s="7">
        <v>0</v>
      </c>
      <c r="M448" s="7">
        <v>0</v>
      </c>
      <c r="N448" s="7">
        <v>0</v>
      </c>
      <c r="O448" s="7">
        <v>0</v>
      </c>
      <c r="P448" s="7">
        <v>0</v>
      </c>
      <c r="Q448" s="7">
        <v>0</v>
      </c>
      <c r="R448" s="7">
        <v>0</v>
      </c>
      <c r="S448" s="7">
        <v>0</v>
      </c>
      <c r="T448" s="7">
        <v>0</v>
      </c>
      <c r="U448" s="7">
        <v>0</v>
      </c>
      <c r="V448" s="7">
        <v>0</v>
      </c>
      <c r="W448" s="7">
        <v>0</v>
      </c>
      <c r="X448" s="7">
        <v>0</v>
      </c>
      <c r="Y448" s="7">
        <v>0</v>
      </c>
      <c r="Z448" s="7">
        <v>0</v>
      </c>
      <c r="AA448" s="7">
        <v>0</v>
      </c>
      <c r="AB448" s="7">
        <v>0</v>
      </c>
      <c r="AC448" s="7">
        <v>0</v>
      </c>
      <c r="AD448" s="7">
        <v>0</v>
      </c>
      <c r="AE448" s="7">
        <v>0</v>
      </c>
      <c r="AF448" s="7">
        <v>0</v>
      </c>
      <c r="AG448" s="7">
        <v>0</v>
      </c>
      <c r="AH448" s="7">
        <v>0</v>
      </c>
      <c r="AI448" s="7">
        <v>0</v>
      </c>
      <c r="AJ448" s="7">
        <v>0</v>
      </c>
      <c r="AL448">
        <f t="shared" si="6"/>
        <v>0</v>
      </c>
    </row>
    <row r="449" spans="1:38" x14ac:dyDescent="0.25">
      <c r="A449" s="7">
        <v>4188</v>
      </c>
      <c r="B449" s="7">
        <v>7</v>
      </c>
      <c r="C449" t="s">
        <v>755</v>
      </c>
      <c r="D449" s="7">
        <v>0</v>
      </c>
      <c r="E449" s="7">
        <v>0</v>
      </c>
      <c r="F449" s="7">
        <v>900</v>
      </c>
      <c r="G449" s="87">
        <v>940.40000000000009</v>
      </c>
      <c r="H449" s="7">
        <v>6847052</v>
      </c>
      <c r="I449" s="7">
        <v>13231</v>
      </c>
      <c r="J449" s="7">
        <v>109444</v>
      </c>
      <c r="K449" s="7">
        <v>14090</v>
      </c>
      <c r="L449" s="7">
        <v>0</v>
      </c>
      <c r="M449" s="7">
        <v>32382</v>
      </c>
      <c r="N449" s="7">
        <v>150270</v>
      </c>
      <c r="O449" s="7">
        <v>213056</v>
      </c>
      <c r="P449" s="7">
        <v>108120</v>
      </c>
      <c r="Q449" s="7">
        <v>12225</v>
      </c>
      <c r="R449" s="7">
        <v>0</v>
      </c>
      <c r="S449" s="7">
        <v>0</v>
      </c>
      <c r="T449" s="7">
        <v>35735.200000000004</v>
      </c>
      <c r="U449" s="7">
        <v>0</v>
      </c>
      <c r="V449" s="7">
        <v>0</v>
      </c>
      <c r="W449" s="7">
        <v>0</v>
      </c>
      <c r="X449" s="7">
        <v>0</v>
      </c>
      <c r="Y449" s="7">
        <v>0</v>
      </c>
      <c r="Z449" s="7">
        <v>60957.930612060001</v>
      </c>
      <c r="AA449" s="7">
        <v>0</v>
      </c>
      <c r="AB449" s="7">
        <v>7588128.1306120604</v>
      </c>
      <c r="AC449" s="7">
        <v>0</v>
      </c>
      <c r="AD449" s="7">
        <v>0</v>
      </c>
      <c r="AE449" s="7">
        <v>0</v>
      </c>
      <c r="AF449" s="7">
        <v>0</v>
      </c>
      <c r="AG449" s="7">
        <v>0</v>
      </c>
      <c r="AH449" s="7">
        <v>0</v>
      </c>
      <c r="AI449" s="7">
        <v>0</v>
      </c>
      <c r="AJ449" s="7">
        <v>0</v>
      </c>
      <c r="AL449">
        <f t="shared" si="6"/>
        <v>741076.13061206043</v>
      </c>
    </row>
    <row r="450" spans="1:38" x14ac:dyDescent="0.25">
      <c r="A450" s="7">
        <v>4189</v>
      </c>
      <c r="B450" s="7">
        <v>7</v>
      </c>
      <c r="C450" t="s">
        <v>756</v>
      </c>
      <c r="D450" s="7">
        <v>0</v>
      </c>
      <c r="E450" s="7">
        <v>0</v>
      </c>
      <c r="F450" s="7">
        <v>183</v>
      </c>
      <c r="G450" s="87">
        <v>183</v>
      </c>
      <c r="H450" s="7">
        <v>1332423</v>
      </c>
      <c r="I450" s="7">
        <v>0</v>
      </c>
      <c r="J450" s="7">
        <v>293996</v>
      </c>
      <c r="K450" s="7">
        <v>15268</v>
      </c>
      <c r="L450" s="7">
        <v>0</v>
      </c>
      <c r="M450" s="7">
        <v>6301</v>
      </c>
      <c r="N450" s="7">
        <v>0</v>
      </c>
      <c r="O450" s="7">
        <v>41460</v>
      </c>
      <c r="P450" s="7">
        <v>21040</v>
      </c>
      <c r="Q450" s="7">
        <v>2379</v>
      </c>
      <c r="R450" s="7">
        <v>0</v>
      </c>
      <c r="S450" s="7">
        <v>0</v>
      </c>
      <c r="T450" s="7">
        <v>2562</v>
      </c>
      <c r="U450" s="7">
        <v>0</v>
      </c>
      <c r="V450" s="7">
        <v>0</v>
      </c>
      <c r="W450" s="7">
        <v>0</v>
      </c>
      <c r="X450" s="7">
        <v>0</v>
      </c>
      <c r="Y450" s="7">
        <v>0</v>
      </c>
      <c r="Z450" s="7">
        <v>13262.493772940001</v>
      </c>
      <c r="AA450" s="7">
        <v>0</v>
      </c>
      <c r="AB450" s="7">
        <v>1728691.49377294</v>
      </c>
      <c r="AC450" s="7">
        <v>0</v>
      </c>
      <c r="AD450" s="7">
        <v>0</v>
      </c>
      <c r="AE450" s="7">
        <v>0</v>
      </c>
      <c r="AF450" s="7">
        <v>0</v>
      </c>
      <c r="AG450" s="7">
        <v>0</v>
      </c>
      <c r="AH450" s="7">
        <v>0</v>
      </c>
      <c r="AI450" s="7">
        <v>0</v>
      </c>
      <c r="AJ450" s="7">
        <v>0</v>
      </c>
      <c r="AL450">
        <f t="shared" si="6"/>
        <v>396268.49377294001</v>
      </c>
    </row>
    <row r="451" spans="1:38" x14ac:dyDescent="0.25">
      <c r="A451" s="7">
        <v>4191</v>
      </c>
      <c r="B451" s="7">
        <v>7</v>
      </c>
      <c r="C451" t="s">
        <v>757</v>
      </c>
      <c r="D451" s="7">
        <v>0</v>
      </c>
      <c r="E451" s="7">
        <v>0</v>
      </c>
      <c r="F451" s="7">
        <v>927</v>
      </c>
      <c r="G451" s="87">
        <v>970.6</v>
      </c>
      <c r="H451" s="7">
        <v>7066939</v>
      </c>
      <c r="I451" s="7">
        <v>0</v>
      </c>
      <c r="J451" s="7">
        <v>1600867</v>
      </c>
      <c r="K451" s="7">
        <v>14315</v>
      </c>
      <c r="L451" s="7">
        <v>0</v>
      </c>
      <c r="M451" s="7">
        <v>33422</v>
      </c>
      <c r="N451" s="7">
        <v>0</v>
      </c>
      <c r="O451" s="7">
        <v>219899</v>
      </c>
      <c r="P451" s="7">
        <v>111592</v>
      </c>
      <c r="Q451" s="7">
        <v>12618</v>
      </c>
      <c r="R451" s="7">
        <v>0</v>
      </c>
      <c r="S451" s="7">
        <v>0</v>
      </c>
      <c r="T451" s="7">
        <v>7764.8</v>
      </c>
      <c r="U451" s="7">
        <v>0</v>
      </c>
      <c r="V451" s="7">
        <v>0</v>
      </c>
      <c r="W451" s="7">
        <v>0</v>
      </c>
      <c r="X451" s="7">
        <v>0</v>
      </c>
      <c r="Y451" s="7">
        <v>0</v>
      </c>
      <c r="Z451" s="7">
        <v>75545.910131850003</v>
      </c>
      <c r="AA451" s="7">
        <v>0</v>
      </c>
      <c r="AB451" s="7">
        <v>9142962.7101318501</v>
      </c>
      <c r="AC451" s="7">
        <v>0</v>
      </c>
      <c r="AD451" s="7">
        <v>0</v>
      </c>
      <c r="AE451" s="7">
        <v>0</v>
      </c>
      <c r="AF451" s="7">
        <v>0</v>
      </c>
      <c r="AG451" s="7">
        <v>0</v>
      </c>
      <c r="AH451" s="7">
        <v>0</v>
      </c>
      <c r="AI451" s="7">
        <v>0</v>
      </c>
      <c r="AJ451" s="7">
        <v>0</v>
      </c>
      <c r="AL451">
        <f t="shared" ref="AL451:AL514" si="7">AB451-H451</f>
        <v>2076023.7101318501</v>
      </c>
    </row>
    <row r="452" spans="1:38" x14ac:dyDescent="0.25">
      <c r="A452" s="7">
        <v>4192</v>
      </c>
      <c r="B452" s="7">
        <v>7</v>
      </c>
      <c r="C452" t="s">
        <v>758</v>
      </c>
      <c r="D452" s="7">
        <v>0</v>
      </c>
      <c r="E452" s="7">
        <v>0</v>
      </c>
      <c r="F452" s="7">
        <v>765</v>
      </c>
      <c r="G452" s="87">
        <v>796</v>
      </c>
      <c r="H452" s="7">
        <v>5795676</v>
      </c>
      <c r="I452" s="7">
        <v>0</v>
      </c>
      <c r="J452" s="7">
        <v>2275066</v>
      </c>
      <c r="K452" s="7">
        <v>176490</v>
      </c>
      <c r="L452" s="7">
        <v>0</v>
      </c>
      <c r="M452" s="7">
        <v>27410</v>
      </c>
      <c r="N452" s="7">
        <v>0</v>
      </c>
      <c r="O452" s="7">
        <v>180341</v>
      </c>
      <c r="P452" s="7">
        <v>91518</v>
      </c>
      <c r="Q452" s="7">
        <v>10348</v>
      </c>
      <c r="R452" s="7">
        <v>0</v>
      </c>
      <c r="S452" s="7">
        <v>0</v>
      </c>
      <c r="T452" s="7">
        <v>4776</v>
      </c>
      <c r="U452" s="7">
        <v>0</v>
      </c>
      <c r="V452" s="7">
        <v>0</v>
      </c>
      <c r="W452" s="7">
        <v>0</v>
      </c>
      <c r="X452" s="7">
        <v>0</v>
      </c>
      <c r="Y452" s="7">
        <v>0</v>
      </c>
      <c r="Z452" s="7">
        <v>68584.208604900006</v>
      </c>
      <c r="AA452" s="7">
        <v>0</v>
      </c>
      <c r="AB452" s="7">
        <v>8630209.2086049002</v>
      </c>
      <c r="AC452" s="7">
        <v>0</v>
      </c>
      <c r="AD452" s="7">
        <v>0</v>
      </c>
      <c r="AE452" s="7">
        <v>0</v>
      </c>
      <c r="AF452" s="7">
        <v>0</v>
      </c>
      <c r="AG452" s="7">
        <v>0</v>
      </c>
      <c r="AH452" s="7">
        <v>0</v>
      </c>
      <c r="AI452" s="7">
        <v>0</v>
      </c>
      <c r="AJ452" s="7">
        <v>0</v>
      </c>
      <c r="AL452">
        <f t="shared" si="7"/>
        <v>2834533.2086049002</v>
      </c>
    </row>
    <row r="453" spans="1:38" x14ac:dyDescent="0.25">
      <c r="A453" s="7">
        <v>4193</v>
      </c>
      <c r="B453" s="7">
        <v>7</v>
      </c>
      <c r="C453" t="s">
        <v>759</v>
      </c>
      <c r="D453" s="7">
        <v>0</v>
      </c>
      <c r="E453" s="7">
        <v>0</v>
      </c>
      <c r="F453" s="7">
        <v>291</v>
      </c>
      <c r="G453" s="87">
        <v>291</v>
      </c>
      <c r="H453" s="7">
        <v>2118771</v>
      </c>
      <c r="I453" s="7">
        <v>0</v>
      </c>
      <c r="J453" s="7">
        <v>516818</v>
      </c>
      <c r="K453" s="7">
        <v>191754</v>
      </c>
      <c r="L453" s="7">
        <v>0</v>
      </c>
      <c r="M453" s="7">
        <v>10020</v>
      </c>
      <c r="N453" s="7">
        <v>0</v>
      </c>
      <c r="O453" s="7">
        <v>65929</v>
      </c>
      <c r="P453" s="7">
        <v>33457</v>
      </c>
      <c r="Q453" s="7">
        <v>3783</v>
      </c>
      <c r="R453" s="7">
        <v>0</v>
      </c>
      <c r="S453" s="7">
        <v>0</v>
      </c>
      <c r="T453" s="7">
        <v>13095</v>
      </c>
      <c r="U453" s="7">
        <v>0</v>
      </c>
      <c r="V453" s="7">
        <v>0</v>
      </c>
      <c r="W453" s="7">
        <v>0</v>
      </c>
      <c r="X453" s="7">
        <v>0</v>
      </c>
      <c r="Y453" s="7">
        <v>0</v>
      </c>
      <c r="Z453" s="7">
        <v>20656.318475240001</v>
      </c>
      <c r="AA453" s="7">
        <v>0</v>
      </c>
      <c r="AB453" s="7">
        <v>2974283.3184752399</v>
      </c>
      <c r="AC453" s="7">
        <v>0</v>
      </c>
      <c r="AD453" s="7">
        <v>0</v>
      </c>
      <c r="AE453" s="7">
        <v>0</v>
      </c>
      <c r="AF453" s="7">
        <v>0</v>
      </c>
      <c r="AG453" s="7">
        <v>0</v>
      </c>
      <c r="AH453" s="7">
        <v>0</v>
      </c>
      <c r="AI453" s="7">
        <v>0</v>
      </c>
      <c r="AJ453" s="7">
        <v>0</v>
      </c>
      <c r="AL453">
        <f t="shared" si="7"/>
        <v>855512.31847523991</v>
      </c>
    </row>
    <row r="454" spans="1:38" x14ac:dyDescent="0.25">
      <c r="A454" s="7">
        <v>4194</v>
      </c>
      <c r="B454" s="7">
        <v>7</v>
      </c>
      <c r="C454" t="s">
        <v>760</v>
      </c>
      <c r="D454" s="7">
        <v>0</v>
      </c>
      <c r="E454" s="7">
        <v>0</v>
      </c>
      <c r="F454" s="7">
        <v>275</v>
      </c>
      <c r="G454" s="87">
        <v>289</v>
      </c>
      <c r="H454" s="7">
        <v>2104209</v>
      </c>
      <c r="I454" s="7">
        <v>0</v>
      </c>
      <c r="J454" s="7">
        <v>372994</v>
      </c>
      <c r="K454" s="7">
        <v>14151</v>
      </c>
      <c r="L454" s="7">
        <v>0</v>
      </c>
      <c r="M454" s="7">
        <v>9952</v>
      </c>
      <c r="N454" s="7">
        <v>36378</v>
      </c>
      <c r="O454" s="7">
        <v>65476</v>
      </c>
      <c r="P454" s="7">
        <v>33227</v>
      </c>
      <c r="Q454" s="7">
        <v>3757</v>
      </c>
      <c r="R454" s="7">
        <v>0</v>
      </c>
      <c r="S454" s="7">
        <v>0</v>
      </c>
      <c r="T454" s="7">
        <v>19941</v>
      </c>
      <c r="U454" s="7">
        <v>-132392</v>
      </c>
      <c r="V454" s="7">
        <v>0</v>
      </c>
      <c r="W454" s="7">
        <v>0</v>
      </c>
      <c r="X454" s="7">
        <v>0</v>
      </c>
      <c r="Y454" s="7">
        <v>0</v>
      </c>
      <c r="Z454" s="7">
        <v>21657.35551714</v>
      </c>
      <c r="AA454" s="7">
        <v>0</v>
      </c>
      <c r="AB454" s="7">
        <v>2547308.3555171401</v>
      </c>
      <c r="AC454" s="7">
        <v>0</v>
      </c>
      <c r="AD454" s="7">
        <v>0</v>
      </c>
      <c r="AE454" s="7">
        <v>0</v>
      </c>
      <c r="AF454" s="7">
        <v>0</v>
      </c>
      <c r="AG454" s="7">
        <v>0</v>
      </c>
      <c r="AH454" s="7">
        <v>0</v>
      </c>
      <c r="AI454" s="7">
        <v>0</v>
      </c>
      <c r="AJ454" s="7">
        <v>0</v>
      </c>
      <c r="AL454">
        <f t="shared" si="7"/>
        <v>443099.35551714012</v>
      </c>
    </row>
    <row r="455" spans="1:38" x14ac:dyDescent="0.25">
      <c r="A455" s="7">
        <v>4195</v>
      </c>
      <c r="B455" s="7">
        <v>7</v>
      </c>
      <c r="C455" t="s">
        <v>761</v>
      </c>
      <c r="D455" s="7">
        <v>0</v>
      </c>
      <c r="E455" s="7">
        <v>0</v>
      </c>
      <c r="F455" s="7">
        <v>27</v>
      </c>
      <c r="G455" s="87">
        <v>27</v>
      </c>
      <c r="H455" s="7">
        <v>196587</v>
      </c>
      <c r="I455" s="7">
        <v>0</v>
      </c>
      <c r="J455" s="7">
        <v>41700</v>
      </c>
      <c r="K455" s="7">
        <v>22896</v>
      </c>
      <c r="L455" s="7">
        <v>0</v>
      </c>
      <c r="M455" s="7">
        <v>930</v>
      </c>
      <c r="N455" s="7">
        <v>20912</v>
      </c>
      <c r="O455" s="7">
        <v>6117</v>
      </c>
      <c r="P455" s="7">
        <v>3104</v>
      </c>
      <c r="Q455" s="7">
        <v>351</v>
      </c>
      <c r="R455" s="7">
        <v>0</v>
      </c>
      <c r="S455" s="7">
        <v>0</v>
      </c>
      <c r="T455" s="7">
        <v>0</v>
      </c>
      <c r="U455" s="7">
        <v>0</v>
      </c>
      <c r="V455" s="7">
        <v>0</v>
      </c>
      <c r="W455" s="7">
        <v>0</v>
      </c>
      <c r="X455" s="7">
        <v>0</v>
      </c>
      <c r="Y455" s="7">
        <v>0</v>
      </c>
      <c r="Z455" s="7">
        <v>3593.3117728300003</v>
      </c>
      <c r="AA455" s="7">
        <v>0</v>
      </c>
      <c r="AB455" s="7">
        <v>295016.31177282997</v>
      </c>
      <c r="AC455" s="7">
        <v>0</v>
      </c>
      <c r="AD455" s="7">
        <v>0</v>
      </c>
      <c r="AE455" s="7">
        <v>0</v>
      </c>
      <c r="AF455" s="7">
        <v>0</v>
      </c>
      <c r="AG455" s="7">
        <v>0</v>
      </c>
      <c r="AH455" s="7">
        <v>0</v>
      </c>
      <c r="AI455" s="7">
        <v>0</v>
      </c>
      <c r="AJ455" s="7">
        <v>0</v>
      </c>
      <c r="AL455">
        <f t="shared" si="7"/>
        <v>98429.311772829969</v>
      </c>
    </row>
    <row r="456" spans="1:38" x14ac:dyDescent="0.25">
      <c r="A456" s="7">
        <v>4198</v>
      </c>
      <c r="B456" s="7">
        <v>7</v>
      </c>
      <c r="C456" t="s">
        <v>762</v>
      </c>
      <c r="D456" s="7">
        <v>0</v>
      </c>
      <c r="E456" s="7">
        <v>0</v>
      </c>
      <c r="F456" s="7">
        <v>130</v>
      </c>
      <c r="G456" s="87">
        <v>130</v>
      </c>
      <c r="H456" s="7">
        <v>946530</v>
      </c>
      <c r="I456" s="7">
        <v>0</v>
      </c>
      <c r="J456" s="7">
        <v>158917</v>
      </c>
      <c r="K456" s="7">
        <v>0</v>
      </c>
      <c r="L456" s="7">
        <v>0</v>
      </c>
      <c r="M456" s="7">
        <v>4476</v>
      </c>
      <c r="N456" s="7">
        <v>19933</v>
      </c>
      <c r="O456" s="7">
        <v>29453</v>
      </c>
      <c r="P456" s="7">
        <v>14946</v>
      </c>
      <c r="Q456" s="7">
        <v>1690</v>
      </c>
      <c r="R456" s="7">
        <v>0</v>
      </c>
      <c r="S456" s="7">
        <v>0</v>
      </c>
      <c r="T456" s="7">
        <v>5980</v>
      </c>
      <c r="U456" s="7">
        <v>-62922</v>
      </c>
      <c r="V456" s="7">
        <v>0</v>
      </c>
      <c r="W456" s="7">
        <v>0</v>
      </c>
      <c r="X456" s="7">
        <v>0</v>
      </c>
      <c r="Y456" s="7">
        <v>0</v>
      </c>
      <c r="Z456" s="7">
        <v>7811.30907295</v>
      </c>
      <c r="AA456" s="7">
        <v>0</v>
      </c>
      <c r="AB456" s="7">
        <v>1125695.3090729499</v>
      </c>
      <c r="AC456" s="7">
        <v>0</v>
      </c>
      <c r="AD456" s="7">
        <v>0</v>
      </c>
      <c r="AE456" s="7">
        <v>0</v>
      </c>
      <c r="AF456" s="7">
        <v>0</v>
      </c>
      <c r="AG456" s="7">
        <v>0</v>
      </c>
      <c r="AH456" s="7">
        <v>0</v>
      </c>
      <c r="AI456" s="7">
        <v>0</v>
      </c>
      <c r="AJ456" s="7">
        <v>0</v>
      </c>
      <c r="AL456">
        <f t="shared" si="7"/>
        <v>179165.30907294992</v>
      </c>
    </row>
    <row r="457" spans="1:38" x14ac:dyDescent="0.25">
      <c r="A457" s="7">
        <v>4199</v>
      </c>
      <c r="B457" s="7">
        <v>7</v>
      </c>
      <c r="C457" t="s">
        <v>763</v>
      </c>
      <c r="D457" s="7">
        <v>0</v>
      </c>
      <c r="E457" s="7">
        <v>0</v>
      </c>
      <c r="F457" s="7">
        <v>1395</v>
      </c>
      <c r="G457" s="87">
        <v>1502</v>
      </c>
      <c r="H457" s="7">
        <v>10936062</v>
      </c>
      <c r="I457" s="7">
        <v>0</v>
      </c>
      <c r="J457" s="7">
        <v>1229037</v>
      </c>
      <c r="K457" s="7">
        <v>102633</v>
      </c>
      <c r="L457" s="7">
        <v>0</v>
      </c>
      <c r="M457" s="7">
        <v>51720</v>
      </c>
      <c r="N457" s="7">
        <v>0</v>
      </c>
      <c r="O457" s="7">
        <v>340292</v>
      </c>
      <c r="P457" s="7">
        <v>172688</v>
      </c>
      <c r="Q457" s="7">
        <v>19526</v>
      </c>
      <c r="R457" s="7">
        <v>0</v>
      </c>
      <c r="S457" s="7">
        <v>0</v>
      </c>
      <c r="T457" s="7">
        <v>49566</v>
      </c>
      <c r="U457" s="7">
        <v>0</v>
      </c>
      <c r="V457" s="7">
        <v>0</v>
      </c>
      <c r="W457" s="7">
        <v>0</v>
      </c>
      <c r="X457" s="7">
        <v>0</v>
      </c>
      <c r="Y457" s="7">
        <v>0</v>
      </c>
      <c r="Z457" s="7">
        <v>76193.834188599998</v>
      </c>
      <c r="AA457" s="7">
        <v>0</v>
      </c>
      <c r="AB457" s="7">
        <v>12977717.834188599</v>
      </c>
      <c r="AC457" s="7">
        <v>0</v>
      </c>
      <c r="AD457" s="7">
        <v>0</v>
      </c>
      <c r="AE457" s="7">
        <v>0</v>
      </c>
      <c r="AF457" s="7">
        <v>0</v>
      </c>
      <c r="AG457" s="7">
        <v>0</v>
      </c>
      <c r="AH457" s="7">
        <v>0</v>
      </c>
      <c r="AI457" s="7">
        <v>0</v>
      </c>
      <c r="AJ457" s="7">
        <v>0</v>
      </c>
      <c r="AL457">
        <f t="shared" si="7"/>
        <v>2041655.8341885991</v>
      </c>
    </row>
    <row r="458" spans="1:38" x14ac:dyDescent="0.25">
      <c r="A458" s="7">
        <v>4200</v>
      </c>
      <c r="B458" s="7">
        <v>7</v>
      </c>
      <c r="C458" t="s">
        <v>764</v>
      </c>
      <c r="D458" s="7">
        <v>0</v>
      </c>
      <c r="E458" s="7">
        <v>0</v>
      </c>
      <c r="F458" s="7">
        <v>730</v>
      </c>
      <c r="G458" s="87">
        <v>790</v>
      </c>
      <c r="H458" s="7">
        <v>5751990</v>
      </c>
      <c r="I458" s="7">
        <v>0</v>
      </c>
      <c r="J458" s="7">
        <v>1517899</v>
      </c>
      <c r="K458" s="7">
        <v>222282</v>
      </c>
      <c r="L458" s="7">
        <v>0</v>
      </c>
      <c r="M458" s="7">
        <v>27203</v>
      </c>
      <c r="N458" s="7">
        <v>0</v>
      </c>
      <c r="O458" s="7">
        <v>178982</v>
      </c>
      <c r="P458" s="7">
        <v>90828</v>
      </c>
      <c r="Q458" s="7">
        <v>10270</v>
      </c>
      <c r="R458" s="7">
        <v>0</v>
      </c>
      <c r="S458" s="7">
        <v>0</v>
      </c>
      <c r="T458" s="7">
        <v>26070</v>
      </c>
      <c r="U458" s="7">
        <v>0</v>
      </c>
      <c r="V458" s="7">
        <v>0</v>
      </c>
      <c r="W458" s="7">
        <v>0</v>
      </c>
      <c r="X458" s="7">
        <v>0</v>
      </c>
      <c r="Y458" s="7">
        <v>0</v>
      </c>
      <c r="Z458" s="7">
        <v>53674.767490080005</v>
      </c>
      <c r="AA458" s="7">
        <v>0</v>
      </c>
      <c r="AB458" s="7">
        <v>7879198.7674900796</v>
      </c>
      <c r="AC458" s="7">
        <v>0</v>
      </c>
      <c r="AD458" s="7">
        <v>0</v>
      </c>
      <c r="AE458" s="7">
        <v>0</v>
      </c>
      <c r="AF458" s="7">
        <v>0</v>
      </c>
      <c r="AG458" s="7">
        <v>0</v>
      </c>
      <c r="AH458" s="7">
        <v>0</v>
      </c>
      <c r="AI458" s="7">
        <v>0</v>
      </c>
      <c r="AJ458" s="7">
        <v>0</v>
      </c>
      <c r="AL458">
        <f t="shared" si="7"/>
        <v>2127208.7674900796</v>
      </c>
    </row>
    <row r="459" spans="1:38" x14ac:dyDescent="0.25">
      <c r="A459" s="7">
        <v>4201</v>
      </c>
      <c r="B459" s="7">
        <v>7</v>
      </c>
      <c r="C459" t="s">
        <v>765</v>
      </c>
      <c r="D459" s="7">
        <v>0</v>
      </c>
      <c r="E459" s="7">
        <v>0</v>
      </c>
      <c r="F459" s="7">
        <v>139</v>
      </c>
      <c r="G459" s="87">
        <v>139</v>
      </c>
      <c r="H459" s="7">
        <v>1012059</v>
      </c>
      <c r="I459" s="7">
        <v>0</v>
      </c>
      <c r="J459" s="7">
        <v>183205</v>
      </c>
      <c r="K459" s="7">
        <v>15347</v>
      </c>
      <c r="L459" s="7">
        <v>0</v>
      </c>
      <c r="M459" s="7">
        <v>4786</v>
      </c>
      <c r="N459" s="7">
        <v>0</v>
      </c>
      <c r="O459" s="7">
        <v>31492</v>
      </c>
      <c r="P459" s="7">
        <v>15981</v>
      </c>
      <c r="Q459" s="7">
        <v>1807</v>
      </c>
      <c r="R459" s="7">
        <v>0</v>
      </c>
      <c r="S459" s="7">
        <v>0</v>
      </c>
      <c r="T459" s="7">
        <v>5421</v>
      </c>
      <c r="U459" s="7">
        <v>0</v>
      </c>
      <c r="V459" s="7">
        <v>0</v>
      </c>
      <c r="W459" s="7">
        <v>0</v>
      </c>
      <c r="X459" s="7">
        <v>0</v>
      </c>
      <c r="Y459" s="7">
        <v>0</v>
      </c>
      <c r="Z459" s="7">
        <v>6984.8590180600004</v>
      </c>
      <c r="AA459" s="7">
        <v>0</v>
      </c>
      <c r="AB459" s="7">
        <v>1277082.8590180599</v>
      </c>
      <c r="AC459" s="7">
        <v>0</v>
      </c>
      <c r="AD459" s="7">
        <v>0</v>
      </c>
      <c r="AE459" s="7">
        <v>0</v>
      </c>
      <c r="AF459" s="7">
        <v>0</v>
      </c>
      <c r="AG459" s="7">
        <v>0</v>
      </c>
      <c r="AH459" s="7">
        <v>0</v>
      </c>
      <c r="AI459" s="7">
        <v>0</v>
      </c>
      <c r="AJ459" s="7">
        <v>0</v>
      </c>
      <c r="AL459">
        <f t="shared" si="7"/>
        <v>265023.85901805991</v>
      </c>
    </row>
    <row r="460" spans="1:38" x14ac:dyDescent="0.25">
      <c r="A460" s="7">
        <v>4204</v>
      </c>
      <c r="B460" s="7">
        <v>7</v>
      </c>
      <c r="C460" t="s">
        <v>766</v>
      </c>
      <c r="D460" s="7">
        <v>0</v>
      </c>
      <c r="E460" s="7">
        <v>0</v>
      </c>
      <c r="F460" s="7">
        <v>129</v>
      </c>
      <c r="G460" s="87">
        <v>154.80000000000001</v>
      </c>
      <c r="H460" s="7">
        <v>1127099</v>
      </c>
      <c r="I460" s="7">
        <v>0</v>
      </c>
      <c r="J460" s="7">
        <v>392134</v>
      </c>
      <c r="K460" s="7">
        <v>50562</v>
      </c>
      <c r="L460" s="7">
        <v>0</v>
      </c>
      <c r="M460" s="7">
        <v>5330</v>
      </c>
      <c r="N460" s="7">
        <v>5751</v>
      </c>
      <c r="O460" s="7">
        <v>35071</v>
      </c>
      <c r="P460" s="7">
        <v>17798</v>
      </c>
      <c r="Q460" s="7">
        <v>2012</v>
      </c>
      <c r="R460" s="7">
        <v>0</v>
      </c>
      <c r="S460" s="7">
        <v>0</v>
      </c>
      <c r="T460" s="7">
        <v>2941.2000000000003</v>
      </c>
      <c r="U460" s="7">
        <v>0</v>
      </c>
      <c r="V460" s="7">
        <v>0</v>
      </c>
      <c r="W460" s="7">
        <v>0</v>
      </c>
      <c r="X460" s="7">
        <v>0</v>
      </c>
      <c r="Y460" s="7">
        <v>0</v>
      </c>
      <c r="Z460" s="7">
        <v>7138.0581366599999</v>
      </c>
      <c r="AA460" s="7">
        <v>0</v>
      </c>
      <c r="AB460" s="7">
        <v>1645514.2581366599</v>
      </c>
      <c r="AC460" s="7">
        <v>0</v>
      </c>
      <c r="AD460" s="7">
        <v>0</v>
      </c>
      <c r="AE460" s="7">
        <v>0</v>
      </c>
      <c r="AF460" s="7">
        <v>0</v>
      </c>
      <c r="AG460" s="7">
        <v>0</v>
      </c>
      <c r="AH460" s="7">
        <v>0</v>
      </c>
      <c r="AI460" s="7">
        <v>0</v>
      </c>
      <c r="AJ460" s="7">
        <v>0</v>
      </c>
      <c r="AL460">
        <f t="shared" si="7"/>
        <v>518415.25813665986</v>
      </c>
    </row>
    <row r="461" spans="1:38" x14ac:dyDescent="0.25">
      <c r="A461" s="7">
        <v>4205</v>
      </c>
      <c r="B461" s="7">
        <v>7</v>
      </c>
      <c r="C461" t="s">
        <v>767</v>
      </c>
      <c r="D461" s="7">
        <v>0</v>
      </c>
      <c r="E461" s="7">
        <v>0</v>
      </c>
      <c r="F461" s="7">
        <v>521</v>
      </c>
      <c r="G461" s="87">
        <v>536.6</v>
      </c>
      <c r="H461" s="7">
        <v>3906985</v>
      </c>
      <c r="I461" s="7">
        <v>7550</v>
      </c>
      <c r="J461" s="7">
        <v>1483181</v>
      </c>
      <c r="K461" s="7">
        <v>305280</v>
      </c>
      <c r="L461" s="7">
        <v>0</v>
      </c>
      <c r="M461" s="7">
        <v>18477</v>
      </c>
      <c r="N461" s="7">
        <v>0</v>
      </c>
      <c r="O461" s="7">
        <v>121572</v>
      </c>
      <c r="P461" s="7">
        <v>61694</v>
      </c>
      <c r="Q461" s="7">
        <v>6976</v>
      </c>
      <c r="R461" s="7">
        <v>0</v>
      </c>
      <c r="S461" s="7">
        <v>0</v>
      </c>
      <c r="T461" s="7">
        <v>1073.2</v>
      </c>
      <c r="U461" s="7">
        <v>0</v>
      </c>
      <c r="V461" s="7">
        <v>0</v>
      </c>
      <c r="W461" s="7">
        <v>0</v>
      </c>
      <c r="X461" s="7">
        <v>0</v>
      </c>
      <c r="Y461" s="7">
        <v>0</v>
      </c>
      <c r="Z461" s="7">
        <v>44259.068663010003</v>
      </c>
      <c r="AA461" s="7">
        <v>0</v>
      </c>
      <c r="AB461" s="7">
        <v>5957047.2686630106</v>
      </c>
      <c r="AC461" s="7">
        <v>0</v>
      </c>
      <c r="AD461" s="7">
        <v>0</v>
      </c>
      <c r="AE461" s="7">
        <v>0</v>
      </c>
      <c r="AF461" s="7">
        <v>0</v>
      </c>
      <c r="AG461" s="7">
        <v>0</v>
      </c>
      <c r="AH461" s="7">
        <v>0</v>
      </c>
      <c r="AI461" s="7">
        <v>0</v>
      </c>
      <c r="AJ461" s="7">
        <v>0</v>
      </c>
      <c r="AL461">
        <f t="shared" si="7"/>
        <v>2050062.2686630106</v>
      </c>
    </row>
    <row r="462" spans="1:38" x14ac:dyDescent="0.25">
      <c r="A462" s="7">
        <v>4207</v>
      </c>
      <c r="B462" s="7">
        <v>7</v>
      </c>
      <c r="C462" t="s">
        <v>768</v>
      </c>
      <c r="D462" s="7">
        <v>0</v>
      </c>
      <c r="E462" s="7">
        <v>0</v>
      </c>
      <c r="F462" s="7">
        <v>30</v>
      </c>
      <c r="G462" s="87">
        <v>36</v>
      </c>
      <c r="H462" s="7">
        <v>262116</v>
      </c>
      <c r="I462" s="7">
        <v>0</v>
      </c>
      <c r="J462" s="7">
        <v>81614</v>
      </c>
      <c r="K462" s="7">
        <v>0</v>
      </c>
      <c r="L462" s="7">
        <v>0</v>
      </c>
      <c r="M462" s="7">
        <v>1240</v>
      </c>
      <c r="N462" s="7">
        <v>24675</v>
      </c>
      <c r="O462" s="7">
        <v>8156</v>
      </c>
      <c r="P462" s="7">
        <v>4139</v>
      </c>
      <c r="Q462" s="7">
        <v>468</v>
      </c>
      <c r="R462" s="7">
        <v>0</v>
      </c>
      <c r="S462" s="7">
        <v>0</v>
      </c>
      <c r="T462" s="7">
        <v>1368</v>
      </c>
      <c r="U462" s="7">
        <v>0</v>
      </c>
      <c r="V462" s="7">
        <v>0</v>
      </c>
      <c r="W462" s="7">
        <v>0</v>
      </c>
      <c r="X462" s="7">
        <v>0</v>
      </c>
      <c r="Y462" s="7">
        <v>0</v>
      </c>
      <c r="Z462" s="7">
        <v>2848.9874408400001</v>
      </c>
      <c r="AA462" s="7">
        <v>0</v>
      </c>
      <c r="AB462" s="7">
        <v>385239.98744083999</v>
      </c>
      <c r="AC462" s="7">
        <v>0</v>
      </c>
      <c r="AD462" s="7">
        <v>0</v>
      </c>
      <c r="AE462" s="7">
        <v>0</v>
      </c>
      <c r="AF462" s="7">
        <v>0</v>
      </c>
      <c r="AG462" s="7">
        <v>0</v>
      </c>
      <c r="AH462" s="7">
        <v>0</v>
      </c>
      <c r="AI462" s="7">
        <v>0</v>
      </c>
      <c r="AJ462" s="7">
        <v>0</v>
      </c>
      <c r="AL462">
        <f t="shared" si="7"/>
        <v>123123.98744083999</v>
      </c>
    </row>
    <row r="463" spans="1:38" x14ac:dyDescent="0.25">
      <c r="A463" s="7">
        <v>4208</v>
      </c>
      <c r="B463" s="7">
        <v>7</v>
      </c>
      <c r="C463" t="s">
        <v>769</v>
      </c>
      <c r="D463" s="7">
        <v>0</v>
      </c>
      <c r="E463" s="7">
        <v>0</v>
      </c>
      <c r="F463" s="7">
        <v>135</v>
      </c>
      <c r="G463" s="87">
        <v>141</v>
      </c>
      <c r="H463" s="7">
        <v>1026621</v>
      </c>
      <c r="I463" s="7">
        <v>0</v>
      </c>
      <c r="J463" s="7">
        <v>240060</v>
      </c>
      <c r="K463" s="7">
        <v>78228</v>
      </c>
      <c r="L463" s="7">
        <v>0</v>
      </c>
      <c r="M463" s="7">
        <v>4855</v>
      </c>
      <c r="N463" s="7">
        <v>0</v>
      </c>
      <c r="O463" s="7">
        <v>31945</v>
      </c>
      <c r="P463" s="7">
        <v>16211</v>
      </c>
      <c r="Q463" s="7">
        <v>1833</v>
      </c>
      <c r="R463" s="7">
        <v>0</v>
      </c>
      <c r="S463" s="7">
        <v>0</v>
      </c>
      <c r="T463" s="7">
        <v>5358</v>
      </c>
      <c r="U463" s="7">
        <v>0</v>
      </c>
      <c r="V463" s="7">
        <v>0</v>
      </c>
      <c r="W463" s="7">
        <v>0</v>
      </c>
      <c r="X463" s="7">
        <v>0</v>
      </c>
      <c r="Y463" s="7">
        <v>0</v>
      </c>
      <c r="Z463" s="7">
        <v>7440.8026147800001</v>
      </c>
      <c r="AA463" s="7">
        <v>0</v>
      </c>
      <c r="AB463" s="7">
        <v>1412551.8026147801</v>
      </c>
      <c r="AC463" s="7">
        <v>0</v>
      </c>
      <c r="AD463" s="7">
        <v>0</v>
      </c>
      <c r="AE463" s="7">
        <v>0</v>
      </c>
      <c r="AF463" s="7">
        <v>0</v>
      </c>
      <c r="AG463" s="7">
        <v>0</v>
      </c>
      <c r="AH463" s="7">
        <v>0</v>
      </c>
      <c r="AI463" s="7">
        <v>0</v>
      </c>
      <c r="AJ463" s="7">
        <v>0</v>
      </c>
      <c r="AL463">
        <f t="shared" si="7"/>
        <v>385930.80261478014</v>
      </c>
    </row>
    <row r="464" spans="1:38" x14ac:dyDescent="0.25">
      <c r="A464" s="7">
        <v>4209</v>
      </c>
      <c r="B464" s="7">
        <v>7</v>
      </c>
      <c r="C464" t="s">
        <v>770</v>
      </c>
      <c r="D464" s="7">
        <v>0</v>
      </c>
      <c r="E464" s="7">
        <v>0</v>
      </c>
      <c r="F464" s="7">
        <v>0</v>
      </c>
      <c r="G464" s="87">
        <v>0</v>
      </c>
      <c r="H464" s="7">
        <v>0</v>
      </c>
      <c r="I464" s="7">
        <v>0</v>
      </c>
      <c r="J464" s="7">
        <v>0</v>
      </c>
      <c r="K464" s="7">
        <v>0</v>
      </c>
      <c r="L464" s="7">
        <v>0</v>
      </c>
      <c r="M464" s="7">
        <v>0</v>
      </c>
      <c r="N464" s="7">
        <v>0</v>
      </c>
      <c r="O464" s="7">
        <v>0</v>
      </c>
      <c r="P464" s="7">
        <v>0</v>
      </c>
      <c r="Q464" s="7">
        <v>0</v>
      </c>
      <c r="R464" s="7">
        <v>0</v>
      </c>
      <c r="S464" s="7">
        <v>0</v>
      </c>
      <c r="T464" s="7">
        <v>0</v>
      </c>
      <c r="U464" s="7">
        <v>0</v>
      </c>
      <c r="V464" s="7">
        <v>0</v>
      </c>
      <c r="W464" s="7">
        <v>0</v>
      </c>
      <c r="X464" s="7">
        <v>0</v>
      </c>
      <c r="Y464" s="7">
        <v>0</v>
      </c>
      <c r="Z464" s="7">
        <v>0</v>
      </c>
      <c r="AA464" s="7">
        <v>0</v>
      </c>
      <c r="AB464" s="7">
        <v>0</v>
      </c>
      <c r="AC464" s="7">
        <v>0</v>
      </c>
      <c r="AD464" s="7">
        <v>0</v>
      </c>
      <c r="AE464" s="7">
        <v>0</v>
      </c>
      <c r="AF464" s="7">
        <v>0</v>
      </c>
      <c r="AG464" s="7">
        <v>0</v>
      </c>
      <c r="AH464" s="7">
        <v>0</v>
      </c>
      <c r="AI464" s="7">
        <v>0</v>
      </c>
      <c r="AJ464" s="7">
        <v>0</v>
      </c>
      <c r="AL464">
        <f t="shared" si="7"/>
        <v>0</v>
      </c>
    </row>
    <row r="465" spans="1:38" x14ac:dyDescent="0.25">
      <c r="A465" s="7">
        <v>4210</v>
      </c>
      <c r="B465" s="7">
        <v>7</v>
      </c>
      <c r="C465" t="s">
        <v>771</v>
      </c>
      <c r="D465" s="7">
        <v>0</v>
      </c>
      <c r="E465" s="7">
        <v>0</v>
      </c>
      <c r="F465" s="7">
        <v>276</v>
      </c>
      <c r="G465" s="87">
        <v>325.40000000000003</v>
      </c>
      <c r="H465" s="7">
        <v>2369237</v>
      </c>
      <c r="I465" s="7">
        <v>0</v>
      </c>
      <c r="J465" s="7">
        <v>134191</v>
      </c>
      <c r="K465" s="7">
        <v>14088</v>
      </c>
      <c r="L465" s="7">
        <v>0</v>
      </c>
      <c r="M465" s="7">
        <v>11205</v>
      </c>
      <c r="N465" s="7">
        <v>0</v>
      </c>
      <c r="O465" s="7">
        <v>73722</v>
      </c>
      <c r="P465" s="7">
        <v>37412</v>
      </c>
      <c r="Q465" s="7">
        <v>4230</v>
      </c>
      <c r="R465" s="7">
        <v>0</v>
      </c>
      <c r="S465" s="7">
        <v>0</v>
      </c>
      <c r="T465" s="7">
        <v>10087.400000000001</v>
      </c>
      <c r="U465" s="7">
        <v>0</v>
      </c>
      <c r="V465" s="7">
        <v>0</v>
      </c>
      <c r="W465" s="7">
        <v>0</v>
      </c>
      <c r="X465" s="7">
        <v>0</v>
      </c>
      <c r="Y465" s="7">
        <v>0</v>
      </c>
      <c r="Z465" s="7">
        <v>30062.0844053</v>
      </c>
      <c r="AA465" s="7">
        <v>0</v>
      </c>
      <c r="AB465" s="7">
        <v>2684234.4844053001</v>
      </c>
      <c r="AC465" s="7">
        <v>0</v>
      </c>
      <c r="AD465" s="7">
        <v>0</v>
      </c>
      <c r="AE465" s="7">
        <v>0</v>
      </c>
      <c r="AF465" s="7">
        <v>0</v>
      </c>
      <c r="AG465" s="7">
        <v>0</v>
      </c>
      <c r="AH465" s="7">
        <v>0</v>
      </c>
      <c r="AI465" s="7">
        <v>0</v>
      </c>
      <c r="AJ465" s="7">
        <v>0</v>
      </c>
      <c r="AL465">
        <f t="shared" si="7"/>
        <v>314997.48440530011</v>
      </c>
    </row>
    <row r="466" spans="1:38" x14ac:dyDescent="0.25">
      <c r="A466" s="7">
        <v>4213</v>
      </c>
      <c r="B466" s="7">
        <v>7</v>
      </c>
      <c r="C466" t="s">
        <v>772</v>
      </c>
      <c r="D466" s="7">
        <v>0</v>
      </c>
      <c r="E466" s="7">
        <v>0</v>
      </c>
      <c r="F466" s="7">
        <v>1109.2</v>
      </c>
      <c r="G466" s="87">
        <v>1132.0000000000002</v>
      </c>
      <c r="H466" s="7">
        <v>8242092</v>
      </c>
      <c r="I466" s="7">
        <v>0</v>
      </c>
      <c r="J466" s="7">
        <v>3041233</v>
      </c>
      <c r="K466" s="7">
        <v>112702</v>
      </c>
      <c r="L466" s="7">
        <v>0</v>
      </c>
      <c r="M466" s="7">
        <v>38980</v>
      </c>
      <c r="N466" s="7">
        <v>0</v>
      </c>
      <c r="O466" s="7">
        <v>256465</v>
      </c>
      <c r="P466" s="7">
        <v>130149</v>
      </c>
      <c r="Q466" s="7">
        <v>14716</v>
      </c>
      <c r="R466" s="7">
        <v>0</v>
      </c>
      <c r="S466" s="7">
        <v>0</v>
      </c>
      <c r="T466" s="7">
        <v>24904.000000000004</v>
      </c>
      <c r="U466" s="7">
        <v>0</v>
      </c>
      <c r="V466" s="7">
        <v>0</v>
      </c>
      <c r="W466" s="7">
        <v>0</v>
      </c>
      <c r="X466" s="7">
        <v>0</v>
      </c>
      <c r="Y466" s="7">
        <v>0</v>
      </c>
      <c r="Z466" s="7">
        <v>109518.24320429</v>
      </c>
      <c r="AA466" s="7">
        <v>0</v>
      </c>
      <c r="AB466" s="7">
        <v>11970759.24320429</v>
      </c>
      <c r="AC466" s="7">
        <v>0</v>
      </c>
      <c r="AD466" s="7">
        <v>0</v>
      </c>
      <c r="AE466" s="7">
        <v>0</v>
      </c>
      <c r="AF466" s="7">
        <v>0</v>
      </c>
      <c r="AG466" s="7">
        <v>0</v>
      </c>
      <c r="AH466" s="7">
        <v>0</v>
      </c>
      <c r="AI466" s="7">
        <v>0</v>
      </c>
      <c r="AJ466" s="7">
        <v>0</v>
      </c>
      <c r="AL466">
        <f t="shared" si="7"/>
        <v>3728667.24320429</v>
      </c>
    </row>
    <row r="467" spans="1:38" x14ac:dyDescent="0.25">
      <c r="A467" s="7">
        <v>4215</v>
      </c>
      <c r="B467" s="7">
        <v>7</v>
      </c>
      <c r="C467" t="s">
        <v>773</v>
      </c>
      <c r="D467" s="7">
        <v>0</v>
      </c>
      <c r="E467" s="7">
        <v>0</v>
      </c>
      <c r="F467" s="7">
        <v>399</v>
      </c>
      <c r="G467" s="87">
        <v>429.6</v>
      </c>
      <c r="H467" s="7">
        <v>3127918</v>
      </c>
      <c r="I467" s="7">
        <v>0</v>
      </c>
      <c r="J467" s="7">
        <v>1207359</v>
      </c>
      <c r="K467" s="7">
        <v>116388</v>
      </c>
      <c r="L467" s="7">
        <v>0</v>
      </c>
      <c r="M467" s="7">
        <v>14793</v>
      </c>
      <c r="N467" s="7">
        <v>0</v>
      </c>
      <c r="O467" s="7">
        <v>97330</v>
      </c>
      <c r="P467" s="7">
        <v>49392</v>
      </c>
      <c r="Q467" s="7">
        <v>5585</v>
      </c>
      <c r="R467" s="7">
        <v>0</v>
      </c>
      <c r="S467" s="7">
        <v>0</v>
      </c>
      <c r="T467" s="7">
        <v>19332</v>
      </c>
      <c r="U467" s="7">
        <v>0</v>
      </c>
      <c r="V467" s="7">
        <v>0</v>
      </c>
      <c r="W467" s="7">
        <v>0</v>
      </c>
      <c r="X467" s="7">
        <v>0</v>
      </c>
      <c r="Y467" s="7">
        <v>0</v>
      </c>
      <c r="Z467" s="7">
        <v>35591.881746390005</v>
      </c>
      <c r="AA467" s="7">
        <v>0</v>
      </c>
      <c r="AB467" s="7">
        <v>4673688.8817463899</v>
      </c>
      <c r="AC467" s="7">
        <v>0</v>
      </c>
      <c r="AD467" s="7">
        <v>0</v>
      </c>
      <c r="AE467" s="7">
        <v>0</v>
      </c>
      <c r="AF467" s="7">
        <v>0</v>
      </c>
      <c r="AG467" s="7">
        <v>0</v>
      </c>
      <c r="AH467" s="7">
        <v>0</v>
      </c>
      <c r="AI467" s="7">
        <v>0</v>
      </c>
      <c r="AJ467" s="7">
        <v>0</v>
      </c>
      <c r="AL467">
        <f t="shared" si="7"/>
        <v>1545770.8817463899</v>
      </c>
    </row>
    <row r="468" spans="1:38" x14ac:dyDescent="0.25">
      <c r="A468" s="7">
        <v>4217</v>
      </c>
      <c r="B468" s="7">
        <v>7</v>
      </c>
      <c r="C468" t="s">
        <v>774</v>
      </c>
      <c r="D468" s="7">
        <v>0</v>
      </c>
      <c r="E468" s="7">
        <v>0</v>
      </c>
      <c r="F468" s="7">
        <v>125</v>
      </c>
      <c r="G468" s="87">
        <v>150</v>
      </c>
      <c r="H468" s="7">
        <v>1092150</v>
      </c>
      <c r="I468" s="7">
        <v>0</v>
      </c>
      <c r="J468" s="7">
        <v>384225</v>
      </c>
      <c r="K468" s="7">
        <v>0</v>
      </c>
      <c r="L468" s="7">
        <v>0</v>
      </c>
      <c r="M468" s="7">
        <v>5165</v>
      </c>
      <c r="N468" s="7">
        <v>15579</v>
      </c>
      <c r="O468" s="7">
        <v>33984</v>
      </c>
      <c r="P468" s="7">
        <v>17246</v>
      </c>
      <c r="Q468" s="7">
        <v>1950</v>
      </c>
      <c r="R468" s="7">
        <v>0</v>
      </c>
      <c r="S468" s="7">
        <v>0</v>
      </c>
      <c r="T468" s="7">
        <v>14550</v>
      </c>
      <c r="U468" s="7">
        <v>-65598</v>
      </c>
      <c r="V468" s="7">
        <v>0</v>
      </c>
      <c r="W468" s="7">
        <v>0</v>
      </c>
      <c r="X468" s="7">
        <v>0</v>
      </c>
      <c r="Y468" s="7">
        <v>0</v>
      </c>
      <c r="Z468" s="7">
        <v>10066.94194212</v>
      </c>
      <c r="AA468" s="7">
        <v>0</v>
      </c>
      <c r="AB468" s="7">
        <v>1508442.94194212</v>
      </c>
      <c r="AC468" s="7">
        <v>0</v>
      </c>
      <c r="AD468" s="7">
        <v>0</v>
      </c>
      <c r="AE468" s="7">
        <v>0</v>
      </c>
      <c r="AF468" s="7">
        <v>0</v>
      </c>
      <c r="AG468" s="7">
        <v>0</v>
      </c>
      <c r="AH468" s="7">
        <v>0</v>
      </c>
      <c r="AI468" s="7">
        <v>0</v>
      </c>
      <c r="AJ468" s="7">
        <v>0</v>
      </c>
      <c r="AL468">
        <f t="shared" si="7"/>
        <v>416292.94194211997</v>
      </c>
    </row>
    <row r="469" spans="1:38" x14ac:dyDescent="0.25">
      <c r="A469" s="7">
        <v>4218</v>
      </c>
      <c r="B469" s="7">
        <v>7</v>
      </c>
      <c r="C469" t="s">
        <v>775</v>
      </c>
      <c r="D469" s="7">
        <v>0</v>
      </c>
      <c r="E469" s="7">
        <v>0</v>
      </c>
      <c r="F469" s="7">
        <v>535</v>
      </c>
      <c r="G469" s="87">
        <v>630</v>
      </c>
      <c r="H469" s="7">
        <v>4587030</v>
      </c>
      <c r="I469" s="7">
        <v>0</v>
      </c>
      <c r="J469" s="7">
        <v>1249653</v>
      </c>
      <c r="K469" s="7">
        <v>14994</v>
      </c>
      <c r="L469" s="7">
        <v>0</v>
      </c>
      <c r="M469" s="7">
        <v>21694</v>
      </c>
      <c r="N469" s="7">
        <v>0</v>
      </c>
      <c r="O469" s="7">
        <v>142732</v>
      </c>
      <c r="P469" s="7">
        <v>72433</v>
      </c>
      <c r="Q469" s="7">
        <v>8190</v>
      </c>
      <c r="R469" s="7">
        <v>0</v>
      </c>
      <c r="S469" s="7">
        <v>0</v>
      </c>
      <c r="T469" s="7">
        <v>1890</v>
      </c>
      <c r="U469" s="7">
        <v>0</v>
      </c>
      <c r="V469" s="7">
        <v>0</v>
      </c>
      <c r="W469" s="7">
        <v>0</v>
      </c>
      <c r="X469" s="7">
        <v>0</v>
      </c>
      <c r="Y469" s="7">
        <v>0</v>
      </c>
      <c r="Z469" s="7">
        <v>58169.42517291</v>
      </c>
      <c r="AA469" s="7">
        <v>0</v>
      </c>
      <c r="AB469" s="7">
        <v>6156785.4251729101</v>
      </c>
      <c r="AC469" s="7">
        <v>0</v>
      </c>
      <c r="AD469" s="7">
        <v>0</v>
      </c>
      <c r="AE469" s="7">
        <v>0</v>
      </c>
      <c r="AF469" s="7">
        <v>0</v>
      </c>
      <c r="AG469" s="7">
        <v>0</v>
      </c>
      <c r="AH469" s="7">
        <v>0</v>
      </c>
      <c r="AI469" s="7">
        <v>0</v>
      </c>
      <c r="AJ469" s="7">
        <v>0</v>
      </c>
      <c r="AL469">
        <f t="shared" si="7"/>
        <v>1569755.4251729101</v>
      </c>
    </row>
    <row r="470" spans="1:38" x14ac:dyDescent="0.25">
      <c r="A470" s="7">
        <v>4219</v>
      </c>
      <c r="B470" s="7">
        <v>7</v>
      </c>
      <c r="C470" t="s">
        <v>776</v>
      </c>
      <c r="D470" s="7">
        <v>0</v>
      </c>
      <c r="E470" s="7">
        <v>0</v>
      </c>
      <c r="F470" s="7">
        <v>394</v>
      </c>
      <c r="G470" s="87">
        <v>406.4</v>
      </c>
      <c r="H470" s="7">
        <v>2958998</v>
      </c>
      <c r="I470" s="7">
        <v>0</v>
      </c>
      <c r="J470" s="7">
        <v>1192024</v>
      </c>
      <c r="K470" s="7">
        <v>154548</v>
      </c>
      <c r="L470" s="7">
        <v>0</v>
      </c>
      <c r="M470" s="7">
        <v>13994</v>
      </c>
      <c r="N470" s="7">
        <v>0</v>
      </c>
      <c r="O470" s="7">
        <v>92074</v>
      </c>
      <c r="P470" s="7">
        <v>46725</v>
      </c>
      <c r="Q470" s="7">
        <v>5283</v>
      </c>
      <c r="R470" s="7">
        <v>0</v>
      </c>
      <c r="S470" s="7">
        <v>0</v>
      </c>
      <c r="T470" s="7">
        <v>5689.5999999999995</v>
      </c>
      <c r="U470" s="7">
        <v>0</v>
      </c>
      <c r="V470" s="7">
        <v>0</v>
      </c>
      <c r="W470" s="7">
        <v>0</v>
      </c>
      <c r="X470" s="7">
        <v>0</v>
      </c>
      <c r="Y470" s="7">
        <v>0</v>
      </c>
      <c r="Z470" s="7">
        <v>34259.950887420004</v>
      </c>
      <c r="AA470" s="7">
        <v>0</v>
      </c>
      <c r="AB470" s="7">
        <v>4503595.5508874198</v>
      </c>
      <c r="AC470" s="7">
        <v>0</v>
      </c>
      <c r="AD470" s="7">
        <v>0</v>
      </c>
      <c r="AE470" s="7">
        <v>0</v>
      </c>
      <c r="AF470" s="7">
        <v>0</v>
      </c>
      <c r="AG470" s="7">
        <v>0</v>
      </c>
      <c r="AH470" s="7">
        <v>0</v>
      </c>
      <c r="AI470" s="7">
        <v>0</v>
      </c>
      <c r="AJ470" s="7">
        <v>0</v>
      </c>
      <c r="AL470">
        <f t="shared" si="7"/>
        <v>1544597.5508874198</v>
      </c>
    </row>
    <row r="471" spans="1:38" x14ac:dyDescent="0.25">
      <c r="A471" s="7">
        <v>4220</v>
      </c>
      <c r="B471" s="7">
        <v>7</v>
      </c>
      <c r="C471" t="s">
        <v>777</v>
      </c>
      <c r="D471" s="7">
        <v>0</v>
      </c>
      <c r="E471" s="7">
        <v>0</v>
      </c>
      <c r="F471" s="7">
        <v>325</v>
      </c>
      <c r="G471" s="87">
        <v>340.2</v>
      </c>
      <c r="H471" s="7">
        <v>2476996</v>
      </c>
      <c r="I471" s="7">
        <v>0</v>
      </c>
      <c r="J471" s="7">
        <v>146488</v>
      </c>
      <c r="K471" s="7">
        <v>65826</v>
      </c>
      <c r="L471" s="7">
        <v>0</v>
      </c>
      <c r="M471" s="7">
        <v>11715</v>
      </c>
      <c r="N471" s="7">
        <v>551</v>
      </c>
      <c r="O471" s="7">
        <v>77076</v>
      </c>
      <c r="P471" s="7">
        <v>39114</v>
      </c>
      <c r="Q471" s="7">
        <v>4423</v>
      </c>
      <c r="R471" s="7">
        <v>0</v>
      </c>
      <c r="S471" s="7">
        <v>0</v>
      </c>
      <c r="T471" s="7">
        <v>3061.7999999999997</v>
      </c>
      <c r="U471" s="7">
        <v>0</v>
      </c>
      <c r="V471" s="7">
        <v>0</v>
      </c>
      <c r="W471" s="7">
        <v>0</v>
      </c>
      <c r="X471" s="7">
        <v>0</v>
      </c>
      <c r="Y471" s="7">
        <v>0</v>
      </c>
      <c r="Z471" s="7">
        <v>20406.700739039999</v>
      </c>
      <c r="AA471" s="7">
        <v>0</v>
      </c>
      <c r="AB471" s="7">
        <v>2845626.5007390399</v>
      </c>
      <c r="AC471" s="7">
        <v>0</v>
      </c>
      <c r="AD471" s="7">
        <v>0</v>
      </c>
      <c r="AE471" s="7">
        <v>0</v>
      </c>
      <c r="AF471" s="7">
        <v>0</v>
      </c>
      <c r="AG471" s="7">
        <v>0</v>
      </c>
      <c r="AH471" s="7">
        <v>0</v>
      </c>
      <c r="AI471" s="7">
        <v>0</v>
      </c>
      <c r="AJ471" s="7">
        <v>0</v>
      </c>
      <c r="AL471">
        <f t="shared" si="7"/>
        <v>368630.50073903985</v>
      </c>
    </row>
    <row r="472" spans="1:38" x14ac:dyDescent="0.25">
      <c r="A472" s="7">
        <v>4221</v>
      </c>
      <c r="B472" s="7">
        <v>7</v>
      </c>
      <c r="C472" t="s">
        <v>778</v>
      </c>
      <c r="D472" s="7">
        <v>0</v>
      </c>
      <c r="E472" s="7">
        <v>0</v>
      </c>
      <c r="F472" s="7">
        <v>334</v>
      </c>
      <c r="G472" s="87">
        <v>348.4</v>
      </c>
      <c r="H472" s="7">
        <v>2536700</v>
      </c>
      <c r="I472" s="7">
        <v>0</v>
      </c>
      <c r="J472" s="7">
        <v>301814</v>
      </c>
      <c r="K472" s="7">
        <v>32613</v>
      </c>
      <c r="L472" s="7">
        <v>0</v>
      </c>
      <c r="M472" s="7">
        <v>11997</v>
      </c>
      <c r="N472" s="7">
        <v>0</v>
      </c>
      <c r="O472" s="7">
        <v>78933</v>
      </c>
      <c r="P472" s="7">
        <v>40056</v>
      </c>
      <c r="Q472" s="7">
        <v>4529</v>
      </c>
      <c r="R472" s="7">
        <v>0</v>
      </c>
      <c r="S472" s="7">
        <v>0</v>
      </c>
      <c r="T472" s="7">
        <v>9406.7999999999993</v>
      </c>
      <c r="U472" s="7">
        <v>0</v>
      </c>
      <c r="V472" s="7">
        <v>0</v>
      </c>
      <c r="W472" s="7">
        <v>0</v>
      </c>
      <c r="X472" s="7">
        <v>0</v>
      </c>
      <c r="Y472" s="7">
        <v>0</v>
      </c>
      <c r="Z472" s="7">
        <v>15640.200547320001</v>
      </c>
      <c r="AA472" s="7">
        <v>0</v>
      </c>
      <c r="AB472" s="7">
        <v>3031689.0005473197</v>
      </c>
      <c r="AC472" s="7">
        <v>0</v>
      </c>
      <c r="AD472" s="7">
        <v>0</v>
      </c>
      <c r="AE472" s="7">
        <v>0</v>
      </c>
      <c r="AF472" s="7">
        <v>0</v>
      </c>
      <c r="AG472" s="7">
        <v>0</v>
      </c>
      <c r="AH472" s="7">
        <v>0</v>
      </c>
      <c r="AI472" s="7">
        <v>0</v>
      </c>
      <c r="AJ472" s="7">
        <v>0</v>
      </c>
      <c r="AL472">
        <f t="shared" si="7"/>
        <v>494989.00054731965</v>
      </c>
    </row>
    <row r="473" spans="1:38" x14ac:dyDescent="0.25">
      <c r="A473" s="7">
        <v>4223</v>
      </c>
      <c r="B473" s="7">
        <v>7</v>
      </c>
      <c r="C473" t="s">
        <v>779</v>
      </c>
      <c r="D473" s="7">
        <v>0</v>
      </c>
      <c r="E473" s="7">
        <v>0</v>
      </c>
      <c r="F473" s="7">
        <v>250</v>
      </c>
      <c r="G473" s="87">
        <v>250</v>
      </c>
      <c r="H473" s="7">
        <v>1820250</v>
      </c>
      <c r="I473" s="7">
        <v>0</v>
      </c>
      <c r="J473" s="7">
        <v>1064525</v>
      </c>
      <c r="K473" s="7">
        <v>175536</v>
      </c>
      <c r="L473" s="7">
        <v>0</v>
      </c>
      <c r="M473" s="7">
        <v>8609</v>
      </c>
      <c r="N473" s="7">
        <v>22477</v>
      </c>
      <c r="O473" s="7">
        <v>56640</v>
      </c>
      <c r="P473" s="7">
        <v>28743</v>
      </c>
      <c r="Q473" s="7">
        <v>3250</v>
      </c>
      <c r="R473" s="7">
        <v>0</v>
      </c>
      <c r="S473" s="7">
        <v>0</v>
      </c>
      <c r="T473" s="7">
        <v>14500</v>
      </c>
      <c r="U473" s="7">
        <v>-106040</v>
      </c>
      <c r="V473" s="7">
        <v>0</v>
      </c>
      <c r="W473" s="7">
        <v>0</v>
      </c>
      <c r="X473" s="7">
        <v>0</v>
      </c>
      <c r="Y473" s="7">
        <v>0</v>
      </c>
      <c r="Z473" s="7">
        <v>21949.090314569999</v>
      </c>
      <c r="AA473" s="7">
        <v>0</v>
      </c>
      <c r="AB473" s="7">
        <v>3109178.0903145699</v>
      </c>
      <c r="AC473" s="7">
        <v>0</v>
      </c>
      <c r="AD473" s="7">
        <v>0</v>
      </c>
      <c r="AE473" s="7">
        <v>0</v>
      </c>
      <c r="AF473" s="7">
        <v>0</v>
      </c>
      <c r="AG473" s="7">
        <v>0</v>
      </c>
      <c r="AH473" s="7">
        <v>0</v>
      </c>
      <c r="AI473" s="7">
        <v>0</v>
      </c>
      <c r="AJ473" s="7">
        <v>0</v>
      </c>
      <c r="AL473">
        <f t="shared" si="7"/>
        <v>1288928.0903145699</v>
      </c>
    </row>
    <row r="474" spans="1:38" x14ac:dyDescent="0.25">
      <c r="A474" s="7">
        <v>4224</v>
      </c>
      <c r="B474" s="7">
        <v>7</v>
      </c>
      <c r="C474" t="s">
        <v>780</v>
      </c>
      <c r="D474" s="7">
        <v>0</v>
      </c>
      <c r="E474" s="7">
        <v>0</v>
      </c>
      <c r="F474" s="7">
        <v>169</v>
      </c>
      <c r="G474" s="87">
        <v>176.4</v>
      </c>
      <c r="H474" s="7">
        <v>1284368</v>
      </c>
      <c r="I474" s="7">
        <v>0</v>
      </c>
      <c r="J474" s="7">
        <v>603327</v>
      </c>
      <c r="K474" s="7">
        <v>38160</v>
      </c>
      <c r="L474" s="7">
        <v>0</v>
      </c>
      <c r="M474" s="7">
        <v>6074</v>
      </c>
      <c r="N474" s="7">
        <v>28736</v>
      </c>
      <c r="O474" s="7">
        <v>39965</v>
      </c>
      <c r="P474" s="7">
        <v>20281</v>
      </c>
      <c r="Q474" s="7">
        <v>2293</v>
      </c>
      <c r="R474" s="7">
        <v>0</v>
      </c>
      <c r="S474" s="7">
        <v>0</v>
      </c>
      <c r="T474" s="7">
        <v>7761.6</v>
      </c>
      <c r="U474" s="7">
        <v>0</v>
      </c>
      <c r="V474" s="7">
        <v>0</v>
      </c>
      <c r="W474" s="7">
        <v>0</v>
      </c>
      <c r="X474" s="7">
        <v>0</v>
      </c>
      <c r="Y474" s="7">
        <v>0</v>
      </c>
      <c r="Z474" s="7">
        <v>9637.2553958099998</v>
      </c>
      <c r="AA474" s="7">
        <v>0</v>
      </c>
      <c r="AB474" s="7">
        <v>2038989.85539581</v>
      </c>
      <c r="AC474" s="7">
        <v>0</v>
      </c>
      <c r="AD474" s="7">
        <v>0</v>
      </c>
      <c r="AE474" s="7">
        <v>0</v>
      </c>
      <c r="AF474" s="7">
        <v>0</v>
      </c>
      <c r="AG474" s="7">
        <v>0</v>
      </c>
      <c r="AH474" s="7">
        <v>0</v>
      </c>
      <c r="AI474" s="7">
        <v>0</v>
      </c>
      <c r="AJ474" s="7">
        <v>0</v>
      </c>
      <c r="AL474">
        <f t="shared" si="7"/>
        <v>754621.85539580998</v>
      </c>
    </row>
    <row r="475" spans="1:38" x14ac:dyDescent="0.25">
      <c r="A475" s="7">
        <v>4225</v>
      </c>
      <c r="B475" s="7">
        <v>7</v>
      </c>
      <c r="C475" t="s">
        <v>781</v>
      </c>
      <c r="D475" s="7">
        <v>0</v>
      </c>
      <c r="E475" s="7">
        <v>0</v>
      </c>
      <c r="F475" s="7">
        <v>450</v>
      </c>
      <c r="G475" s="87">
        <v>470</v>
      </c>
      <c r="H475" s="7">
        <v>3422070</v>
      </c>
      <c r="I475" s="7">
        <v>0</v>
      </c>
      <c r="J475" s="7">
        <v>1875119</v>
      </c>
      <c r="K475" s="7">
        <v>333900</v>
      </c>
      <c r="L475" s="7">
        <v>0</v>
      </c>
      <c r="M475" s="7">
        <v>16184</v>
      </c>
      <c r="N475" s="7">
        <v>0</v>
      </c>
      <c r="O475" s="7">
        <v>106483</v>
      </c>
      <c r="P475" s="7">
        <v>54037</v>
      </c>
      <c r="Q475" s="7">
        <v>6110</v>
      </c>
      <c r="R475" s="7">
        <v>0</v>
      </c>
      <c r="S475" s="7">
        <v>0</v>
      </c>
      <c r="T475" s="7">
        <v>1410</v>
      </c>
      <c r="U475" s="7">
        <v>0</v>
      </c>
      <c r="V475" s="7">
        <v>0</v>
      </c>
      <c r="W475" s="7">
        <v>0</v>
      </c>
      <c r="X475" s="7">
        <v>0</v>
      </c>
      <c r="Y475" s="7">
        <v>0</v>
      </c>
      <c r="Z475" s="7">
        <v>31006.609893930003</v>
      </c>
      <c r="AA475" s="7">
        <v>0</v>
      </c>
      <c r="AB475" s="7">
        <v>5846319.6098939301</v>
      </c>
      <c r="AC475" s="7">
        <v>0</v>
      </c>
      <c r="AD475" s="7">
        <v>0</v>
      </c>
      <c r="AE475" s="7">
        <v>0</v>
      </c>
      <c r="AF475" s="7">
        <v>0</v>
      </c>
      <c r="AG475" s="7">
        <v>0</v>
      </c>
      <c r="AH475" s="7">
        <v>0</v>
      </c>
      <c r="AI475" s="7">
        <v>0</v>
      </c>
      <c r="AJ475" s="7">
        <v>0</v>
      </c>
      <c r="AL475">
        <f t="shared" si="7"/>
        <v>2424249.6098939301</v>
      </c>
    </row>
    <row r="476" spans="1:38" x14ac:dyDescent="0.25">
      <c r="A476" s="7">
        <v>4226</v>
      </c>
      <c r="B476" s="7">
        <v>7</v>
      </c>
      <c r="C476" t="s">
        <v>782</v>
      </c>
      <c r="D476" s="7">
        <v>0</v>
      </c>
      <c r="E476" s="7">
        <v>0</v>
      </c>
      <c r="F476" s="7">
        <v>145</v>
      </c>
      <c r="G476" s="87">
        <v>145</v>
      </c>
      <c r="H476" s="7">
        <v>1055745</v>
      </c>
      <c r="I476" s="7">
        <v>0</v>
      </c>
      <c r="J476" s="7">
        <v>270989</v>
      </c>
      <c r="K476" s="7">
        <v>14844</v>
      </c>
      <c r="L476" s="7">
        <v>0</v>
      </c>
      <c r="M476" s="7">
        <v>4993</v>
      </c>
      <c r="N476" s="7">
        <v>0</v>
      </c>
      <c r="O476" s="7">
        <v>32851</v>
      </c>
      <c r="P476" s="7">
        <v>16671</v>
      </c>
      <c r="Q476" s="7">
        <v>1885</v>
      </c>
      <c r="R476" s="7">
        <v>0</v>
      </c>
      <c r="S476" s="7">
        <v>0</v>
      </c>
      <c r="T476" s="7">
        <v>1885</v>
      </c>
      <c r="U476" s="7">
        <v>0</v>
      </c>
      <c r="V476" s="7">
        <v>0</v>
      </c>
      <c r="W476" s="7">
        <v>0</v>
      </c>
      <c r="X476" s="7">
        <v>0</v>
      </c>
      <c r="Y476" s="7">
        <v>0</v>
      </c>
      <c r="Z476" s="7">
        <v>16388.498206200002</v>
      </c>
      <c r="AA476" s="7">
        <v>0</v>
      </c>
      <c r="AB476" s="7">
        <v>1416251.4982062001</v>
      </c>
      <c r="AC476" s="7">
        <v>0</v>
      </c>
      <c r="AD476" s="7">
        <v>0</v>
      </c>
      <c r="AE476" s="7">
        <v>0</v>
      </c>
      <c r="AF476" s="7">
        <v>0</v>
      </c>
      <c r="AG476" s="7">
        <v>0</v>
      </c>
      <c r="AH476" s="7">
        <v>0</v>
      </c>
      <c r="AI476" s="7">
        <v>0</v>
      </c>
      <c r="AJ476" s="7">
        <v>0</v>
      </c>
      <c r="AL476">
        <f t="shared" si="7"/>
        <v>360506.49820620008</v>
      </c>
    </row>
    <row r="477" spans="1:38" x14ac:dyDescent="0.25">
      <c r="A477" s="7">
        <v>4227</v>
      </c>
      <c r="B477" s="7">
        <v>7</v>
      </c>
      <c r="C477" t="s">
        <v>783</v>
      </c>
      <c r="D477" s="7">
        <v>0</v>
      </c>
      <c r="E477" s="7">
        <v>0</v>
      </c>
      <c r="F477" s="7">
        <v>385</v>
      </c>
      <c r="G477" s="87">
        <v>401.59999999999997</v>
      </c>
      <c r="H477" s="7">
        <v>2924050</v>
      </c>
      <c r="I477" s="7">
        <v>0</v>
      </c>
      <c r="J477" s="7">
        <v>269013</v>
      </c>
      <c r="K477" s="7">
        <v>14086</v>
      </c>
      <c r="L477" s="7">
        <v>0</v>
      </c>
      <c r="M477" s="7">
        <v>13829</v>
      </c>
      <c r="N477" s="7">
        <v>47218</v>
      </c>
      <c r="O477" s="7">
        <v>90986</v>
      </c>
      <c r="P477" s="7">
        <v>46173</v>
      </c>
      <c r="Q477" s="7">
        <v>5221</v>
      </c>
      <c r="R477" s="7">
        <v>0</v>
      </c>
      <c r="S477" s="7">
        <v>0</v>
      </c>
      <c r="T477" s="7">
        <v>44979.199999999997</v>
      </c>
      <c r="U477" s="7">
        <v>-180828</v>
      </c>
      <c r="V477" s="7">
        <v>0</v>
      </c>
      <c r="W477" s="7">
        <v>0</v>
      </c>
      <c r="X477" s="7">
        <v>0</v>
      </c>
      <c r="Y477" s="7">
        <v>0</v>
      </c>
      <c r="Z477" s="7">
        <v>26026.727947920001</v>
      </c>
      <c r="AA477" s="7">
        <v>0</v>
      </c>
      <c r="AB477" s="7">
        <v>3298102.9279479203</v>
      </c>
      <c r="AC477" s="7">
        <v>0</v>
      </c>
      <c r="AD477" s="7">
        <v>0</v>
      </c>
      <c r="AE477" s="7">
        <v>0</v>
      </c>
      <c r="AF477" s="7">
        <v>0</v>
      </c>
      <c r="AG477" s="7">
        <v>0</v>
      </c>
      <c r="AH477" s="7">
        <v>0</v>
      </c>
      <c r="AI477" s="7">
        <v>0</v>
      </c>
      <c r="AJ477" s="7">
        <v>0</v>
      </c>
      <c r="AL477">
        <f t="shared" si="7"/>
        <v>374052.92794792028</v>
      </c>
    </row>
    <row r="478" spans="1:38" x14ac:dyDescent="0.25">
      <c r="A478" s="7">
        <v>4228</v>
      </c>
      <c r="B478" s="7">
        <v>7</v>
      </c>
      <c r="C478" t="s">
        <v>784</v>
      </c>
      <c r="D478" s="7">
        <v>0</v>
      </c>
      <c r="E478" s="7">
        <v>0</v>
      </c>
      <c r="F478" s="7">
        <v>832</v>
      </c>
      <c r="G478" s="87">
        <v>861.2</v>
      </c>
      <c r="H478" s="7">
        <v>6270397</v>
      </c>
      <c r="I478" s="7">
        <v>0</v>
      </c>
      <c r="J478" s="7">
        <v>34887</v>
      </c>
      <c r="K478" s="7">
        <v>14145</v>
      </c>
      <c r="L478" s="7">
        <v>0</v>
      </c>
      <c r="M478" s="7">
        <v>29655</v>
      </c>
      <c r="N478" s="7">
        <v>0</v>
      </c>
      <c r="O478" s="7">
        <v>195113</v>
      </c>
      <c r="P478" s="7">
        <v>99014</v>
      </c>
      <c r="Q478" s="7">
        <v>11196</v>
      </c>
      <c r="R478" s="7">
        <v>0</v>
      </c>
      <c r="S478" s="7">
        <v>0</v>
      </c>
      <c r="T478" s="7">
        <v>36170.400000000001</v>
      </c>
      <c r="U478" s="7">
        <v>0</v>
      </c>
      <c r="V478" s="7">
        <v>0</v>
      </c>
      <c r="W478" s="7">
        <v>0</v>
      </c>
      <c r="X478" s="7">
        <v>0</v>
      </c>
      <c r="Y478" s="7">
        <v>0</v>
      </c>
      <c r="Z478" s="7">
        <v>43272.650554920001</v>
      </c>
      <c r="AA478" s="7">
        <v>0</v>
      </c>
      <c r="AB478" s="7">
        <v>6733850.05055492</v>
      </c>
      <c r="AC478" s="7">
        <v>0</v>
      </c>
      <c r="AD478" s="7">
        <v>0</v>
      </c>
      <c r="AE478" s="7">
        <v>0</v>
      </c>
      <c r="AF478" s="7">
        <v>0</v>
      </c>
      <c r="AG478" s="7">
        <v>0</v>
      </c>
      <c r="AH478" s="7">
        <v>0</v>
      </c>
      <c r="AI478" s="7">
        <v>0</v>
      </c>
      <c r="AJ478" s="7">
        <v>0</v>
      </c>
      <c r="AL478">
        <f t="shared" si="7"/>
        <v>463453.05055491999</v>
      </c>
    </row>
    <row r="479" spans="1:38" x14ac:dyDescent="0.25">
      <c r="A479" s="7">
        <v>4229</v>
      </c>
      <c r="B479" s="7">
        <v>7</v>
      </c>
      <c r="C479" t="s">
        <v>2168</v>
      </c>
      <c r="D479" s="7">
        <v>0</v>
      </c>
      <c r="E479" s="7">
        <v>0</v>
      </c>
      <c r="F479" s="7">
        <v>105</v>
      </c>
      <c r="G479" s="87">
        <v>123</v>
      </c>
      <c r="H479" s="7">
        <v>895563</v>
      </c>
      <c r="I479" s="7">
        <v>0</v>
      </c>
      <c r="J479" s="7">
        <v>3957</v>
      </c>
      <c r="K479" s="7">
        <v>0</v>
      </c>
      <c r="L479" s="7">
        <v>0</v>
      </c>
      <c r="M479" s="7">
        <v>4235</v>
      </c>
      <c r="N479" s="7">
        <v>18704</v>
      </c>
      <c r="O479" s="7">
        <v>27867</v>
      </c>
      <c r="P479" s="7">
        <v>14142</v>
      </c>
      <c r="Q479" s="7">
        <v>1599</v>
      </c>
      <c r="R479" s="7">
        <v>0</v>
      </c>
      <c r="S479" s="7">
        <v>0</v>
      </c>
      <c r="T479" s="7">
        <v>6888</v>
      </c>
      <c r="U479" s="7">
        <v>0</v>
      </c>
      <c r="V479" s="7">
        <v>0</v>
      </c>
      <c r="W479" s="7">
        <v>0</v>
      </c>
      <c r="X479" s="7">
        <v>0</v>
      </c>
      <c r="Y479" s="7">
        <v>0</v>
      </c>
      <c r="Z479" s="7">
        <v>8534.2958256900001</v>
      </c>
      <c r="AA479" s="7">
        <v>0</v>
      </c>
      <c r="AB479" s="7">
        <v>980439.29582569003</v>
      </c>
      <c r="AC479" s="7">
        <v>0</v>
      </c>
      <c r="AD479" s="7">
        <v>0</v>
      </c>
      <c r="AE479" s="7">
        <v>0</v>
      </c>
      <c r="AF479" s="7">
        <v>0</v>
      </c>
      <c r="AG479" s="7">
        <v>0</v>
      </c>
      <c r="AH479" s="7">
        <v>0</v>
      </c>
      <c r="AI479" s="7">
        <v>0</v>
      </c>
      <c r="AJ479" s="7">
        <v>0</v>
      </c>
      <c r="AL479">
        <f t="shared" si="7"/>
        <v>84876.295825690031</v>
      </c>
    </row>
    <row r="480" spans="1:38" x14ac:dyDescent="0.25">
      <c r="A480" s="7">
        <v>4230</v>
      </c>
      <c r="B480" s="7">
        <v>7</v>
      </c>
      <c r="C480" t="s">
        <v>2169</v>
      </c>
      <c r="D480" s="7">
        <v>0</v>
      </c>
      <c r="E480" s="7">
        <v>0</v>
      </c>
      <c r="F480" s="7">
        <v>340</v>
      </c>
      <c r="G480" s="87">
        <v>340</v>
      </c>
      <c r="H480" s="7">
        <v>2475540</v>
      </c>
      <c r="I480" s="7">
        <v>0</v>
      </c>
      <c r="J480" s="7">
        <v>685757</v>
      </c>
      <c r="K480" s="7">
        <v>26874</v>
      </c>
      <c r="L480" s="7">
        <v>0</v>
      </c>
      <c r="M480" s="7">
        <v>11708</v>
      </c>
      <c r="N480" s="7">
        <v>0</v>
      </c>
      <c r="O480" s="7">
        <v>77030</v>
      </c>
      <c r="P480" s="7">
        <v>39091</v>
      </c>
      <c r="Q480" s="7">
        <v>4420</v>
      </c>
      <c r="R480" s="7">
        <v>0</v>
      </c>
      <c r="S480" s="7">
        <v>0</v>
      </c>
      <c r="T480" s="7">
        <v>10540</v>
      </c>
      <c r="U480" s="7">
        <v>0</v>
      </c>
      <c r="V480" s="7">
        <v>0</v>
      </c>
      <c r="W480" s="7">
        <v>0</v>
      </c>
      <c r="X480" s="7">
        <v>0</v>
      </c>
      <c r="Y480" s="7">
        <v>0</v>
      </c>
      <c r="Z480" s="7">
        <v>17616.174052800001</v>
      </c>
      <c r="AA480" s="7">
        <v>0</v>
      </c>
      <c r="AB480" s="7">
        <v>3348576.1740528001</v>
      </c>
      <c r="AC480" s="7">
        <v>0</v>
      </c>
      <c r="AD480" s="7">
        <v>0</v>
      </c>
      <c r="AE480" s="7">
        <v>0</v>
      </c>
      <c r="AF480" s="7">
        <v>0</v>
      </c>
      <c r="AG480" s="7">
        <v>0</v>
      </c>
      <c r="AH480" s="7">
        <v>0</v>
      </c>
      <c r="AI480" s="7">
        <v>0</v>
      </c>
      <c r="AJ480" s="7">
        <v>0</v>
      </c>
      <c r="AL480">
        <f t="shared" si="7"/>
        <v>873036.17405280005</v>
      </c>
    </row>
    <row r="481" spans="1:38" x14ac:dyDescent="0.25">
      <c r="A481" s="7">
        <v>4231</v>
      </c>
      <c r="B481" s="7">
        <v>7</v>
      </c>
      <c r="C481" t="s">
        <v>787</v>
      </c>
      <c r="D481" s="7">
        <v>0</v>
      </c>
      <c r="E481" s="7">
        <v>0</v>
      </c>
      <c r="F481" s="7">
        <v>545</v>
      </c>
      <c r="G481" s="87">
        <v>599</v>
      </c>
      <c r="H481" s="7">
        <v>4361319</v>
      </c>
      <c r="I481" s="7">
        <v>0</v>
      </c>
      <c r="J481" s="7">
        <v>1362205</v>
      </c>
      <c r="K481" s="7">
        <v>162180</v>
      </c>
      <c r="L481" s="7">
        <v>0</v>
      </c>
      <c r="M481" s="7">
        <v>20626</v>
      </c>
      <c r="N481" s="7">
        <v>0</v>
      </c>
      <c r="O481" s="7">
        <v>135709</v>
      </c>
      <c r="P481" s="7">
        <v>68868</v>
      </c>
      <c r="Q481" s="7">
        <v>7787</v>
      </c>
      <c r="R481" s="7">
        <v>0</v>
      </c>
      <c r="S481" s="7">
        <v>0</v>
      </c>
      <c r="T481" s="7">
        <v>25158</v>
      </c>
      <c r="U481" s="7">
        <v>0</v>
      </c>
      <c r="V481" s="7">
        <v>0</v>
      </c>
      <c r="W481" s="7">
        <v>0</v>
      </c>
      <c r="X481" s="7">
        <v>0</v>
      </c>
      <c r="Y481" s="7">
        <v>0</v>
      </c>
      <c r="Z481" s="7">
        <v>44596.786646610002</v>
      </c>
      <c r="AA481" s="7">
        <v>0</v>
      </c>
      <c r="AB481" s="7">
        <v>6188448.7866466101</v>
      </c>
      <c r="AC481" s="7">
        <v>0</v>
      </c>
      <c r="AD481" s="7">
        <v>0</v>
      </c>
      <c r="AE481" s="7">
        <v>0</v>
      </c>
      <c r="AF481" s="7">
        <v>0</v>
      </c>
      <c r="AG481" s="7">
        <v>0</v>
      </c>
      <c r="AH481" s="7">
        <v>0</v>
      </c>
      <c r="AI481" s="7">
        <v>0</v>
      </c>
      <c r="AJ481" s="7">
        <v>0</v>
      </c>
      <c r="AL481">
        <f t="shared" si="7"/>
        <v>1827129.7866466101</v>
      </c>
    </row>
    <row r="482" spans="1:38" x14ac:dyDescent="0.25">
      <c r="A482" s="7">
        <v>4232</v>
      </c>
      <c r="B482" s="7">
        <v>7</v>
      </c>
      <c r="C482" t="s">
        <v>788</v>
      </c>
      <c r="D482" s="7">
        <v>0</v>
      </c>
      <c r="E482" s="7">
        <v>0</v>
      </c>
      <c r="F482" s="7">
        <v>375</v>
      </c>
      <c r="G482" s="87">
        <v>385</v>
      </c>
      <c r="H482" s="7">
        <v>2803185</v>
      </c>
      <c r="I482" s="7">
        <v>0</v>
      </c>
      <c r="J482" s="7">
        <v>1307429</v>
      </c>
      <c r="K482" s="7">
        <v>53424</v>
      </c>
      <c r="L482" s="7">
        <v>0</v>
      </c>
      <c r="M482" s="7">
        <v>13257</v>
      </c>
      <c r="N482" s="7">
        <v>0</v>
      </c>
      <c r="O482" s="7">
        <v>87225</v>
      </c>
      <c r="P482" s="7">
        <v>44264</v>
      </c>
      <c r="Q482" s="7">
        <v>5005</v>
      </c>
      <c r="R482" s="7">
        <v>0</v>
      </c>
      <c r="S482" s="7">
        <v>0</v>
      </c>
      <c r="T482" s="7">
        <v>10395</v>
      </c>
      <c r="U482" s="7">
        <v>-130628</v>
      </c>
      <c r="V482" s="7">
        <v>0</v>
      </c>
      <c r="W482" s="7">
        <v>0</v>
      </c>
      <c r="X482" s="7">
        <v>0</v>
      </c>
      <c r="Y482" s="7">
        <v>0</v>
      </c>
      <c r="Z482" s="7">
        <v>14271.244543770001</v>
      </c>
      <c r="AA482" s="7">
        <v>0</v>
      </c>
      <c r="AB482" s="7">
        <v>4207827.2445437703</v>
      </c>
      <c r="AC482" s="7">
        <v>0</v>
      </c>
      <c r="AD482" s="7">
        <v>0</v>
      </c>
      <c r="AE482" s="7">
        <v>0</v>
      </c>
      <c r="AF482" s="7">
        <v>0</v>
      </c>
      <c r="AG482" s="7">
        <v>0</v>
      </c>
      <c r="AH482" s="7">
        <v>0</v>
      </c>
      <c r="AI482" s="7">
        <v>0</v>
      </c>
      <c r="AJ482" s="7">
        <v>0</v>
      </c>
      <c r="AL482">
        <f t="shared" si="7"/>
        <v>1404642.2445437703</v>
      </c>
    </row>
    <row r="483" spans="1:38" x14ac:dyDescent="0.25">
      <c r="A483" s="7">
        <v>4233</v>
      </c>
      <c r="B483" s="7">
        <v>7</v>
      </c>
      <c r="C483" t="s">
        <v>789</v>
      </c>
      <c r="D483" s="7">
        <v>0</v>
      </c>
      <c r="E483" s="7">
        <v>0</v>
      </c>
      <c r="F483" s="7">
        <v>237</v>
      </c>
      <c r="G483" s="87">
        <v>248.2</v>
      </c>
      <c r="H483" s="7">
        <v>1807144</v>
      </c>
      <c r="I483" s="7">
        <v>0</v>
      </c>
      <c r="J483" s="7">
        <v>240084</v>
      </c>
      <c r="K483" s="7">
        <v>14089</v>
      </c>
      <c r="L483" s="7">
        <v>0</v>
      </c>
      <c r="M483" s="7">
        <v>8547</v>
      </c>
      <c r="N483" s="7">
        <v>4185</v>
      </c>
      <c r="O483" s="7">
        <v>56232</v>
      </c>
      <c r="P483" s="7">
        <v>28536</v>
      </c>
      <c r="Q483" s="7">
        <v>3227</v>
      </c>
      <c r="R483" s="7">
        <v>0</v>
      </c>
      <c r="S483" s="7">
        <v>0</v>
      </c>
      <c r="T483" s="7">
        <v>2978.3999999999996</v>
      </c>
      <c r="U483" s="7">
        <v>-88163</v>
      </c>
      <c r="V483" s="7">
        <v>0</v>
      </c>
      <c r="W483" s="7">
        <v>0</v>
      </c>
      <c r="X483" s="7">
        <v>0</v>
      </c>
      <c r="Y483" s="7">
        <v>0</v>
      </c>
      <c r="Z483" s="7">
        <v>18223.191554730001</v>
      </c>
      <c r="AA483" s="7">
        <v>0</v>
      </c>
      <c r="AB483" s="7">
        <v>2094847.5915547297</v>
      </c>
      <c r="AC483" s="7">
        <v>0</v>
      </c>
      <c r="AD483" s="7">
        <v>0</v>
      </c>
      <c r="AE483" s="7">
        <v>0</v>
      </c>
      <c r="AF483" s="7">
        <v>0</v>
      </c>
      <c r="AG483" s="7">
        <v>0</v>
      </c>
      <c r="AH483" s="7">
        <v>0</v>
      </c>
      <c r="AI483" s="7">
        <v>0</v>
      </c>
      <c r="AJ483" s="7">
        <v>0</v>
      </c>
      <c r="AL483">
        <f t="shared" si="7"/>
        <v>287703.59155472973</v>
      </c>
    </row>
    <row r="484" spans="1:38" x14ac:dyDescent="0.25">
      <c r="A484" s="7">
        <v>4237</v>
      </c>
      <c r="B484" s="7">
        <v>7</v>
      </c>
      <c r="C484" t="s">
        <v>2170</v>
      </c>
      <c r="D484" s="7">
        <v>0</v>
      </c>
      <c r="E484" s="7">
        <v>0</v>
      </c>
      <c r="F484" s="7">
        <v>87</v>
      </c>
      <c r="G484" s="87">
        <v>103.39999999999998</v>
      </c>
      <c r="H484" s="7">
        <v>752855</v>
      </c>
      <c r="I484" s="7">
        <v>1455</v>
      </c>
      <c r="J484" s="7">
        <v>393094</v>
      </c>
      <c r="K484" s="7">
        <v>28620</v>
      </c>
      <c r="L484" s="7">
        <v>0</v>
      </c>
      <c r="M484" s="7">
        <v>3561</v>
      </c>
      <c r="N484" s="7">
        <v>0</v>
      </c>
      <c r="O484" s="7">
        <v>23426</v>
      </c>
      <c r="P484" s="7">
        <v>11888</v>
      </c>
      <c r="Q484" s="7">
        <v>1344</v>
      </c>
      <c r="R484" s="7">
        <v>0</v>
      </c>
      <c r="S484" s="7">
        <v>0</v>
      </c>
      <c r="T484" s="7">
        <v>2688.3999999999996</v>
      </c>
      <c r="U484" s="7">
        <v>0</v>
      </c>
      <c r="V484" s="7">
        <v>0</v>
      </c>
      <c r="W484" s="7">
        <v>0</v>
      </c>
      <c r="X484" s="7">
        <v>0</v>
      </c>
      <c r="Y484" s="7">
        <v>0</v>
      </c>
      <c r="Z484" s="7">
        <v>5578.1303347500007</v>
      </c>
      <c r="AA484" s="7">
        <v>0</v>
      </c>
      <c r="AB484" s="7">
        <v>1224509.53033475</v>
      </c>
      <c r="AC484" s="7">
        <v>0</v>
      </c>
      <c r="AD484" s="7">
        <v>0</v>
      </c>
      <c r="AE484" s="7">
        <v>0</v>
      </c>
      <c r="AF484" s="7">
        <v>0</v>
      </c>
      <c r="AG484" s="7">
        <v>0</v>
      </c>
      <c r="AH484" s="7">
        <v>0</v>
      </c>
      <c r="AI484" s="7">
        <v>0</v>
      </c>
      <c r="AJ484" s="7">
        <v>0</v>
      </c>
      <c r="AL484">
        <f t="shared" si="7"/>
        <v>471654.53033474996</v>
      </c>
    </row>
    <row r="485" spans="1:38" x14ac:dyDescent="0.25">
      <c r="A485" s="7">
        <v>4238</v>
      </c>
      <c r="B485" s="7">
        <v>7</v>
      </c>
      <c r="C485" t="s">
        <v>791</v>
      </c>
      <c r="D485" s="7">
        <v>0</v>
      </c>
      <c r="E485" s="7">
        <v>0</v>
      </c>
      <c r="F485" s="7">
        <v>96</v>
      </c>
      <c r="G485" s="87">
        <v>113.6</v>
      </c>
      <c r="H485" s="7">
        <v>827122</v>
      </c>
      <c r="I485" s="7">
        <v>0</v>
      </c>
      <c r="J485" s="7">
        <v>91104</v>
      </c>
      <c r="K485" s="7">
        <v>0</v>
      </c>
      <c r="L485" s="7">
        <v>0</v>
      </c>
      <c r="M485" s="7">
        <v>3912</v>
      </c>
      <c r="N485" s="7">
        <v>4221</v>
      </c>
      <c r="O485" s="7">
        <v>25737</v>
      </c>
      <c r="P485" s="7">
        <v>13061</v>
      </c>
      <c r="Q485" s="7">
        <v>1477</v>
      </c>
      <c r="R485" s="7">
        <v>0</v>
      </c>
      <c r="S485" s="7">
        <v>0</v>
      </c>
      <c r="T485" s="7">
        <v>3067.2</v>
      </c>
      <c r="U485" s="7">
        <v>0</v>
      </c>
      <c r="V485" s="7">
        <v>0</v>
      </c>
      <c r="W485" s="7">
        <v>0</v>
      </c>
      <c r="X485" s="7">
        <v>0</v>
      </c>
      <c r="Y485" s="7">
        <v>0</v>
      </c>
      <c r="Z485" s="7">
        <v>11524.56342348</v>
      </c>
      <c r="AA485" s="7">
        <v>0</v>
      </c>
      <c r="AB485" s="7">
        <v>980988.76342347998</v>
      </c>
      <c r="AC485" s="7">
        <v>0</v>
      </c>
      <c r="AD485" s="7">
        <v>0</v>
      </c>
      <c r="AE485" s="7">
        <v>0</v>
      </c>
      <c r="AF485" s="7">
        <v>0</v>
      </c>
      <c r="AG485" s="7">
        <v>0</v>
      </c>
      <c r="AH485" s="7">
        <v>0</v>
      </c>
      <c r="AI485" s="7">
        <v>0</v>
      </c>
      <c r="AJ485" s="7">
        <v>0</v>
      </c>
      <c r="AL485">
        <f t="shared" si="7"/>
        <v>153866.76342347998</v>
      </c>
    </row>
    <row r="486" spans="1:38" x14ac:dyDescent="0.25">
      <c r="A486" s="7">
        <v>4239</v>
      </c>
      <c r="B486" s="7">
        <v>7</v>
      </c>
      <c r="C486" t="s">
        <v>792</v>
      </c>
      <c r="D486" s="7">
        <v>0</v>
      </c>
      <c r="E486" s="7">
        <v>0</v>
      </c>
      <c r="F486" s="7">
        <v>236</v>
      </c>
      <c r="G486" s="87">
        <v>236</v>
      </c>
      <c r="H486" s="7">
        <v>1718316</v>
      </c>
      <c r="I486" s="7">
        <v>0</v>
      </c>
      <c r="J486" s="7">
        <v>530179</v>
      </c>
      <c r="K486" s="7">
        <v>157410</v>
      </c>
      <c r="L486" s="7">
        <v>0</v>
      </c>
      <c r="M486" s="7">
        <v>8126</v>
      </c>
      <c r="N486" s="7">
        <v>0</v>
      </c>
      <c r="O486" s="7">
        <v>53468</v>
      </c>
      <c r="P486" s="7">
        <v>27133</v>
      </c>
      <c r="Q486" s="7">
        <v>3068</v>
      </c>
      <c r="R486" s="7">
        <v>0</v>
      </c>
      <c r="S486" s="7">
        <v>0</v>
      </c>
      <c r="T486" s="7">
        <v>4956</v>
      </c>
      <c r="U486" s="7">
        <v>0</v>
      </c>
      <c r="V486" s="7">
        <v>0</v>
      </c>
      <c r="W486" s="7">
        <v>0</v>
      </c>
      <c r="X486" s="7">
        <v>0</v>
      </c>
      <c r="Y486" s="7">
        <v>0</v>
      </c>
      <c r="Z486" s="7">
        <v>19125.435867390002</v>
      </c>
      <c r="AA486" s="7">
        <v>0</v>
      </c>
      <c r="AB486" s="7">
        <v>2521781.4358673897</v>
      </c>
      <c r="AC486" s="7">
        <v>0</v>
      </c>
      <c r="AD486" s="7">
        <v>0</v>
      </c>
      <c r="AE486" s="7">
        <v>0</v>
      </c>
      <c r="AF486" s="7">
        <v>0</v>
      </c>
      <c r="AG486" s="7">
        <v>0</v>
      </c>
      <c r="AH486" s="7">
        <v>0</v>
      </c>
      <c r="AI486" s="7">
        <v>0</v>
      </c>
      <c r="AJ486" s="7">
        <v>0</v>
      </c>
      <c r="AL486">
        <f t="shared" si="7"/>
        <v>803465.43586738966</v>
      </c>
    </row>
    <row r="487" spans="1:38" x14ac:dyDescent="0.25">
      <c r="A487" s="7">
        <v>4240</v>
      </c>
      <c r="B487" s="7">
        <v>7</v>
      </c>
      <c r="C487" t="s">
        <v>793</v>
      </c>
      <c r="D487" s="7">
        <v>0</v>
      </c>
      <c r="E487" s="7">
        <v>0</v>
      </c>
      <c r="F487" s="7">
        <v>380</v>
      </c>
      <c r="G487" s="87">
        <v>398</v>
      </c>
      <c r="H487" s="7">
        <v>2897838</v>
      </c>
      <c r="I487" s="7">
        <v>0</v>
      </c>
      <c r="J487" s="7">
        <v>1906419</v>
      </c>
      <c r="K487" s="7">
        <v>275706</v>
      </c>
      <c r="L487" s="7">
        <v>0</v>
      </c>
      <c r="M487" s="7">
        <v>13705</v>
      </c>
      <c r="N487" s="7">
        <v>0</v>
      </c>
      <c r="O487" s="7">
        <v>90171</v>
      </c>
      <c r="P487" s="7">
        <v>45759</v>
      </c>
      <c r="Q487" s="7">
        <v>5174</v>
      </c>
      <c r="R487" s="7">
        <v>0</v>
      </c>
      <c r="S487" s="7">
        <v>0</v>
      </c>
      <c r="T487" s="7">
        <v>13134</v>
      </c>
      <c r="U487" s="7">
        <v>0</v>
      </c>
      <c r="V487" s="7">
        <v>0</v>
      </c>
      <c r="W487" s="7">
        <v>0</v>
      </c>
      <c r="X487" s="7">
        <v>0</v>
      </c>
      <c r="Y487" s="7">
        <v>0</v>
      </c>
      <c r="Z487" s="7">
        <v>26639.591525309999</v>
      </c>
      <c r="AA487" s="7">
        <v>0</v>
      </c>
      <c r="AB487" s="7">
        <v>5274545.5915253107</v>
      </c>
      <c r="AC487" s="7">
        <v>0</v>
      </c>
      <c r="AD487" s="7">
        <v>0</v>
      </c>
      <c r="AE487" s="7">
        <v>0</v>
      </c>
      <c r="AF487" s="7">
        <v>0</v>
      </c>
      <c r="AG487" s="7">
        <v>0</v>
      </c>
      <c r="AH487" s="7">
        <v>0</v>
      </c>
      <c r="AI487" s="7">
        <v>0</v>
      </c>
      <c r="AJ487" s="7">
        <v>0</v>
      </c>
      <c r="AL487">
        <f t="shared" si="7"/>
        <v>2376707.5915253107</v>
      </c>
    </row>
    <row r="488" spans="1:38" x14ac:dyDescent="0.25">
      <c r="A488" s="7">
        <v>4243</v>
      </c>
      <c r="B488" s="7">
        <v>7</v>
      </c>
      <c r="C488" t="s">
        <v>794</v>
      </c>
      <c r="D488" s="7">
        <v>0</v>
      </c>
      <c r="E488" s="7">
        <v>0</v>
      </c>
      <c r="F488" s="7">
        <v>320</v>
      </c>
      <c r="G488" s="87">
        <v>326</v>
      </c>
      <c r="H488" s="7">
        <v>2373606</v>
      </c>
      <c r="I488" s="7">
        <v>0</v>
      </c>
      <c r="J488" s="7">
        <v>617497</v>
      </c>
      <c r="K488" s="7">
        <v>57240</v>
      </c>
      <c r="L488" s="7">
        <v>0</v>
      </c>
      <c r="M488" s="7">
        <v>11226</v>
      </c>
      <c r="N488" s="7">
        <v>0</v>
      </c>
      <c r="O488" s="7">
        <v>73858</v>
      </c>
      <c r="P488" s="7">
        <v>37481</v>
      </c>
      <c r="Q488" s="7">
        <v>4238</v>
      </c>
      <c r="R488" s="7">
        <v>0</v>
      </c>
      <c r="S488" s="7">
        <v>0</v>
      </c>
      <c r="T488" s="7">
        <v>10758</v>
      </c>
      <c r="U488" s="7">
        <v>-110610</v>
      </c>
      <c r="V488" s="7">
        <v>0</v>
      </c>
      <c r="W488" s="7">
        <v>0</v>
      </c>
      <c r="X488" s="7">
        <v>0</v>
      </c>
      <c r="Y488" s="7">
        <v>0</v>
      </c>
      <c r="Z488" s="7">
        <v>23160.202280699999</v>
      </c>
      <c r="AA488" s="7">
        <v>0</v>
      </c>
      <c r="AB488" s="7">
        <v>3098454.2022807002</v>
      </c>
      <c r="AC488" s="7">
        <v>0</v>
      </c>
      <c r="AD488" s="7">
        <v>0</v>
      </c>
      <c r="AE488" s="7">
        <v>0</v>
      </c>
      <c r="AF488" s="7">
        <v>0</v>
      </c>
      <c r="AG488" s="7">
        <v>0</v>
      </c>
      <c r="AH488" s="7">
        <v>0</v>
      </c>
      <c r="AI488" s="7">
        <v>0</v>
      </c>
      <c r="AJ488" s="7">
        <v>0</v>
      </c>
      <c r="AL488">
        <f t="shared" si="7"/>
        <v>724848.20228070021</v>
      </c>
    </row>
    <row r="489" spans="1:38" x14ac:dyDescent="0.25">
      <c r="A489" s="7">
        <v>4244</v>
      </c>
      <c r="B489" s="7">
        <v>7</v>
      </c>
      <c r="C489" t="s">
        <v>795</v>
      </c>
      <c r="D489" s="7">
        <v>0</v>
      </c>
      <c r="E489" s="7">
        <v>0</v>
      </c>
      <c r="F489" s="7">
        <v>420</v>
      </c>
      <c r="G489" s="87">
        <v>456</v>
      </c>
      <c r="H489" s="7">
        <v>3320136</v>
      </c>
      <c r="I489" s="7">
        <v>0</v>
      </c>
      <c r="J489" s="7">
        <v>265831</v>
      </c>
      <c r="K489" s="7">
        <v>23770</v>
      </c>
      <c r="L489" s="7">
        <v>0</v>
      </c>
      <c r="M489" s="7">
        <v>15702</v>
      </c>
      <c r="N489" s="7">
        <v>0</v>
      </c>
      <c r="O489" s="7">
        <v>103311</v>
      </c>
      <c r="P489" s="7">
        <v>52427</v>
      </c>
      <c r="Q489" s="7">
        <v>5928</v>
      </c>
      <c r="R489" s="7">
        <v>0</v>
      </c>
      <c r="S489" s="7">
        <v>0</v>
      </c>
      <c r="T489" s="7">
        <v>15960</v>
      </c>
      <c r="U489" s="7">
        <v>-154718</v>
      </c>
      <c r="V489" s="7">
        <v>0</v>
      </c>
      <c r="W489" s="7">
        <v>0</v>
      </c>
      <c r="X489" s="7">
        <v>0</v>
      </c>
      <c r="Y489" s="7">
        <v>0</v>
      </c>
      <c r="Z489" s="7">
        <v>33459.0385494</v>
      </c>
      <c r="AA489" s="7">
        <v>0</v>
      </c>
      <c r="AB489" s="7">
        <v>3681806.0385493999</v>
      </c>
      <c r="AC489" s="7">
        <v>0</v>
      </c>
      <c r="AD489" s="7">
        <v>0</v>
      </c>
      <c r="AE489" s="7">
        <v>0</v>
      </c>
      <c r="AF489" s="7">
        <v>0</v>
      </c>
      <c r="AG489" s="7">
        <v>0</v>
      </c>
      <c r="AH489" s="7">
        <v>0</v>
      </c>
      <c r="AI489" s="7">
        <v>0</v>
      </c>
      <c r="AJ489" s="7">
        <v>0</v>
      </c>
      <c r="AL489">
        <f t="shared" si="7"/>
        <v>361670.03854939993</v>
      </c>
    </row>
    <row r="490" spans="1:38" x14ac:dyDescent="0.25">
      <c r="A490" s="7">
        <v>4250</v>
      </c>
      <c r="B490" s="7">
        <v>7</v>
      </c>
      <c r="C490" t="s">
        <v>796</v>
      </c>
      <c r="D490" s="7">
        <v>0</v>
      </c>
      <c r="E490" s="7">
        <v>0</v>
      </c>
      <c r="F490" s="7">
        <v>710</v>
      </c>
      <c r="G490" s="87">
        <v>735</v>
      </c>
      <c r="H490" s="7">
        <v>5351535</v>
      </c>
      <c r="I490" s="7">
        <v>0</v>
      </c>
      <c r="J490" s="7">
        <v>1593767</v>
      </c>
      <c r="K490" s="7">
        <v>262350</v>
      </c>
      <c r="L490" s="7">
        <v>0</v>
      </c>
      <c r="M490" s="7">
        <v>25309</v>
      </c>
      <c r="N490" s="7">
        <v>66084</v>
      </c>
      <c r="O490" s="7">
        <v>166521</v>
      </c>
      <c r="P490" s="7">
        <v>84505</v>
      </c>
      <c r="Q490" s="7">
        <v>9555</v>
      </c>
      <c r="R490" s="7">
        <v>0</v>
      </c>
      <c r="S490" s="7">
        <v>0</v>
      </c>
      <c r="T490" s="7">
        <v>42630</v>
      </c>
      <c r="U490" s="7">
        <v>-311756</v>
      </c>
      <c r="V490" s="7">
        <v>0</v>
      </c>
      <c r="W490" s="7">
        <v>0</v>
      </c>
      <c r="X490" s="7">
        <v>0</v>
      </c>
      <c r="Y490" s="7">
        <v>0</v>
      </c>
      <c r="Z490" s="7">
        <v>43710.131868510005</v>
      </c>
      <c r="AA490" s="7">
        <v>0</v>
      </c>
      <c r="AB490" s="7">
        <v>7330500.1318685096</v>
      </c>
      <c r="AC490" s="7">
        <v>0</v>
      </c>
      <c r="AD490" s="7">
        <v>0</v>
      </c>
      <c r="AE490" s="7">
        <v>0</v>
      </c>
      <c r="AF490" s="7">
        <v>0</v>
      </c>
      <c r="AG490" s="7">
        <v>0</v>
      </c>
      <c r="AH490" s="7">
        <v>0</v>
      </c>
      <c r="AI490" s="7">
        <v>0</v>
      </c>
      <c r="AJ490" s="7">
        <v>0</v>
      </c>
      <c r="AL490">
        <f t="shared" si="7"/>
        <v>1978965.1318685096</v>
      </c>
    </row>
    <row r="491" spans="1:38" x14ac:dyDescent="0.25">
      <c r="A491" s="7">
        <v>4253</v>
      </c>
      <c r="B491" s="7">
        <v>7</v>
      </c>
      <c r="C491" t="s">
        <v>797</v>
      </c>
      <c r="D491" s="7">
        <v>0</v>
      </c>
      <c r="E491" s="7">
        <v>0</v>
      </c>
      <c r="F491" s="7">
        <v>201</v>
      </c>
      <c r="G491" s="87">
        <v>209.79999999999998</v>
      </c>
      <c r="H491" s="7">
        <v>1527554</v>
      </c>
      <c r="I491" s="7">
        <v>0</v>
      </c>
      <c r="J491" s="7">
        <v>137932</v>
      </c>
      <c r="K491" s="7">
        <v>14091</v>
      </c>
      <c r="L491" s="7">
        <v>0</v>
      </c>
      <c r="M491" s="7">
        <v>7224</v>
      </c>
      <c r="N491" s="7">
        <v>31746</v>
      </c>
      <c r="O491" s="7">
        <v>47532</v>
      </c>
      <c r="P491" s="7">
        <v>24121</v>
      </c>
      <c r="Q491" s="7">
        <v>2727</v>
      </c>
      <c r="R491" s="7">
        <v>0</v>
      </c>
      <c r="S491" s="7">
        <v>0</v>
      </c>
      <c r="T491" s="7">
        <v>9860.5999999999985</v>
      </c>
      <c r="U491" s="7">
        <v>-101148</v>
      </c>
      <c r="V491" s="7">
        <v>0</v>
      </c>
      <c r="W491" s="7">
        <v>0</v>
      </c>
      <c r="X491" s="7">
        <v>0</v>
      </c>
      <c r="Y491" s="7">
        <v>0</v>
      </c>
      <c r="Z491" s="7">
        <v>7168.2628598700003</v>
      </c>
      <c r="AA491" s="7">
        <v>0</v>
      </c>
      <c r="AB491" s="7">
        <v>1707025.8628598701</v>
      </c>
      <c r="AC491" s="7">
        <v>0</v>
      </c>
      <c r="AD491" s="7">
        <v>0</v>
      </c>
      <c r="AE491" s="7">
        <v>0</v>
      </c>
      <c r="AF491" s="7">
        <v>0</v>
      </c>
      <c r="AG491" s="7">
        <v>0</v>
      </c>
      <c r="AH491" s="7">
        <v>0</v>
      </c>
      <c r="AI491" s="7">
        <v>0</v>
      </c>
      <c r="AJ491" s="7">
        <v>0</v>
      </c>
      <c r="AL491">
        <f t="shared" si="7"/>
        <v>179471.86285987007</v>
      </c>
    </row>
    <row r="492" spans="1:38" x14ac:dyDescent="0.25">
      <c r="A492" s="7">
        <v>4254</v>
      </c>
      <c r="B492" s="7">
        <v>7</v>
      </c>
      <c r="C492" t="s">
        <v>798</v>
      </c>
      <c r="D492" s="7">
        <v>0</v>
      </c>
      <c r="E492" s="7">
        <v>0</v>
      </c>
      <c r="F492" s="7">
        <v>240</v>
      </c>
      <c r="G492" s="87">
        <v>240</v>
      </c>
      <c r="H492" s="7">
        <v>1747440</v>
      </c>
      <c r="I492" s="7">
        <v>0</v>
      </c>
      <c r="J492" s="7">
        <v>16109</v>
      </c>
      <c r="K492" s="7">
        <v>0</v>
      </c>
      <c r="L492" s="7">
        <v>0</v>
      </c>
      <c r="M492" s="7">
        <v>8264</v>
      </c>
      <c r="N492" s="7">
        <v>19144</v>
      </c>
      <c r="O492" s="7">
        <v>54374</v>
      </c>
      <c r="P492" s="7">
        <v>27593</v>
      </c>
      <c r="Q492" s="7">
        <v>3120</v>
      </c>
      <c r="R492" s="7">
        <v>0</v>
      </c>
      <c r="S492" s="7">
        <v>0</v>
      </c>
      <c r="T492" s="7">
        <v>960</v>
      </c>
      <c r="U492" s="7">
        <v>0</v>
      </c>
      <c r="V492" s="7">
        <v>0</v>
      </c>
      <c r="W492" s="7">
        <v>0</v>
      </c>
      <c r="X492" s="7">
        <v>0</v>
      </c>
      <c r="Y492" s="7">
        <v>71365</v>
      </c>
      <c r="Z492" s="7">
        <v>18063.39882549</v>
      </c>
      <c r="AA492" s="7">
        <v>0</v>
      </c>
      <c r="AB492" s="7">
        <v>1965358.3988254899</v>
      </c>
      <c r="AC492" s="7">
        <v>0</v>
      </c>
      <c r="AD492" s="7">
        <v>0</v>
      </c>
      <c r="AE492" s="7">
        <v>0</v>
      </c>
      <c r="AF492" s="7">
        <v>0</v>
      </c>
      <c r="AG492" s="7">
        <v>0</v>
      </c>
      <c r="AH492" s="7">
        <v>0</v>
      </c>
      <c r="AI492" s="7">
        <v>0</v>
      </c>
      <c r="AJ492" s="7">
        <v>0</v>
      </c>
      <c r="AL492">
        <f t="shared" si="7"/>
        <v>217918.39882548992</v>
      </c>
    </row>
    <row r="493" spans="1:38" x14ac:dyDescent="0.25">
      <c r="A493" s="7">
        <v>4255</v>
      </c>
      <c r="B493" s="7">
        <v>7</v>
      </c>
      <c r="C493" t="s">
        <v>799</v>
      </c>
      <c r="D493" s="7">
        <v>0</v>
      </c>
      <c r="E493" s="7">
        <v>0</v>
      </c>
      <c r="F493" s="7">
        <v>260</v>
      </c>
      <c r="G493" s="87">
        <v>260</v>
      </c>
      <c r="H493" s="7">
        <v>1893060</v>
      </c>
      <c r="I493" s="7">
        <v>0</v>
      </c>
      <c r="J493" s="7">
        <v>878391</v>
      </c>
      <c r="K493" s="7">
        <v>190800</v>
      </c>
      <c r="L493" s="7">
        <v>0</v>
      </c>
      <c r="M493" s="7">
        <v>8953</v>
      </c>
      <c r="N493" s="7">
        <v>0</v>
      </c>
      <c r="O493" s="7">
        <v>58905</v>
      </c>
      <c r="P493" s="7">
        <v>29893</v>
      </c>
      <c r="Q493" s="7">
        <v>3380</v>
      </c>
      <c r="R493" s="7">
        <v>0</v>
      </c>
      <c r="S493" s="7">
        <v>0</v>
      </c>
      <c r="T493" s="7">
        <v>520</v>
      </c>
      <c r="U493" s="7">
        <v>0</v>
      </c>
      <c r="V493" s="7">
        <v>0</v>
      </c>
      <c r="W493" s="7">
        <v>0</v>
      </c>
      <c r="X493" s="7">
        <v>0</v>
      </c>
      <c r="Y493" s="7">
        <v>0</v>
      </c>
      <c r="Z493" s="7">
        <v>18375.189516689999</v>
      </c>
      <c r="AA493" s="7">
        <v>0</v>
      </c>
      <c r="AB493" s="7">
        <v>3082277.1895166901</v>
      </c>
      <c r="AC493" s="7">
        <v>0</v>
      </c>
      <c r="AD493" s="7">
        <v>0</v>
      </c>
      <c r="AE493" s="7">
        <v>0</v>
      </c>
      <c r="AF493" s="7">
        <v>0</v>
      </c>
      <c r="AG493" s="7">
        <v>0</v>
      </c>
      <c r="AH493" s="7">
        <v>0</v>
      </c>
      <c r="AI493" s="7">
        <v>0</v>
      </c>
      <c r="AJ493" s="7">
        <v>0</v>
      </c>
      <c r="AL493">
        <f t="shared" si="7"/>
        <v>1189217.1895166901</v>
      </c>
    </row>
    <row r="494" spans="1:38" x14ac:dyDescent="0.25">
      <c r="A494" s="7">
        <v>4258</v>
      </c>
      <c r="B494" s="7">
        <v>7</v>
      </c>
      <c r="D494" s="7">
        <v>0</v>
      </c>
      <c r="E494" s="7">
        <v>0</v>
      </c>
      <c r="F494" s="7">
        <v>200</v>
      </c>
      <c r="G494" s="87">
        <v>206</v>
      </c>
      <c r="H494" s="7">
        <v>1499886</v>
      </c>
      <c r="I494" s="7">
        <v>0</v>
      </c>
      <c r="J494" s="7">
        <v>509861</v>
      </c>
      <c r="K494" s="7">
        <v>14613</v>
      </c>
      <c r="L494" s="7">
        <v>0</v>
      </c>
      <c r="M494" s="7">
        <v>7093</v>
      </c>
      <c r="N494" s="7">
        <v>0</v>
      </c>
      <c r="O494" s="7">
        <v>46671</v>
      </c>
      <c r="P494" s="7">
        <v>23684</v>
      </c>
      <c r="Q494" s="7">
        <v>2678</v>
      </c>
      <c r="R494" s="7">
        <v>0</v>
      </c>
      <c r="S494" s="7">
        <v>0</v>
      </c>
      <c r="T494" s="7">
        <v>8034</v>
      </c>
      <c r="U494" s="7">
        <v>0</v>
      </c>
      <c r="V494" s="7">
        <v>0</v>
      </c>
      <c r="W494" s="7">
        <v>0</v>
      </c>
      <c r="X494" s="7">
        <v>0</v>
      </c>
      <c r="Y494" s="7">
        <v>0</v>
      </c>
      <c r="Z494" s="7">
        <v>5731.1026426200006</v>
      </c>
      <c r="AA494" s="7">
        <v>0</v>
      </c>
      <c r="AB494" s="7">
        <v>2118251.10264262</v>
      </c>
      <c r="AC494" s="7">
        <v>0</v>
      </c>
      <c r="AD494" s="7">
        <v>0</v>
      </c>
      <c r="AE494" s="7">
        <v>0</v>
      </c>
      <c r="AF494" s="7">
        <v>0</v>
      </c>
      <c r="AG494" s="7">
        <v>0</v>
      </c>
      <c r="AH494" s="7">
        <v>0</v>
      </c>
      <c r="AI494" s="7">
        <v>0</v>
      </c>
      <c r="AJ494" s="7">
        <v>0</v>
      </c>
      <c r="AL494">
        <f t="shared" si="7"/>
        <v>618365.10264261998</v>
      </c>
    </row>
    <row r="495" spans="1:38" x14ac:dyDescent="0.25">
      <c r="A495" s="7">
        <v>4261</v>
      </c>
      <c r="B495" s="7">
        <v>7</v>
      </c>
      <c r="C495" t="s">
        <v>801</v>
      </c>
      <c r="D495" s="7">
        <v>0</v>
      </c>
      <c r="E495" s="7">
        <v>0</v>
      </c>
      <c r="F495" s="7">
        <v>203</v>
      </c>
      <c r="G495" s="87">
        <v>203</v>
      </c>
      <c r="H495" s="7">
        <v>1478043</v>
      </c>
      <c r="I495" s="7">
        <v>0</v>
      </c>
      <c r="J495" s="7">
        <v>826614</v>
      </c>
      <c r="K495" s="7">
        <v>190800</v>
      </c>
      <c r="L495" s="7">
        <v>0</v>
      </c>
      <c r="M495" s="7">
        <v>6990</v>
      </c>
      <c r="N495" s="7">
        <v>0</v>
      </c>
      <c r="O495" s="7">
        <v>45992</v>
      </c>
      <c r="P495" s="7">
        <v>23339</v>
      </c>
      <c r="Q495" s="7">
        <v>2639</v>
      </c>
      <c r="R495" s="7">
        <v>0</v>
      </c>
      <c r="S495" s="7">
        <v>0</v>
      </c>
      <c r="T495" s="7">
        <v>812</v>
      </c>
      <c r="U495" s="7">
        <v>0</v>
      </c>
      <c r="V495" s="7">
        <v>0</v>
      </c>
      <c r="W495" s="7">
        <v>0</v>
      </c>
      <c r="X495" s="7">
        <v>0</v>
      </c>
      <c r="Y495" s="7">
        <v>0</v>
      </c>
      <c r="Z495" s="7">
        <v>10813.290909180001</v>
      </c>
      <c r="AA495" s="7">
        <v>0</v>
      </c>
      <c r="AB495" s="7">
        <v>2586042.29090918</v>
      </c>
      <c r="AC495" s="7">
        <v>0</v>
      </c>
      <c r="AD495" s="7">
        <v>0</v>
      </c>
      <c r="AE495" s="7">
        <v>0</v>
      </c>
      <c r="AF495" s="7">
        <v>0</v>
      </c>
      <c r="AG495" s="7">
        <v>0</v>
      </c>
      <c r="AH495" s="7">
        <v>0</v>
      </c>
      <c r="AI495" s="7">
        <v>0</v>
      </c>
      <c r="AJ495" s="7">
        <v>0</v>
      </c>
      <c r="AL495">
        <f t="shared" si="7"/>
        <v>1107999.29090918</v>
      </c>
    </row>
    <row r="496" spans="1:38" x14ac:dyDescent="0.25">
      <c r="A496" s="7">
        <v>4263</v>
      </c>
      <c r="B496" s="7">
        <v>7</v>
      </c>
      <c r="D496" s="7">
        <v>0</v>
      </c>
      <c r="E496" s="7">
        <v>0</v>
      </c>
      <c r="F496" s="7">
        <v>80</v>
      </c>
      <c r="G496" s="87">
        <v>88</v>
      </c>
      <c r="H496" s="7">
        <v>640728</v>
      </c>
      <c r="I496" s="7">
        <v>0</v>
      </c>
      <c r="J496" s="7">
        <v>215718</v>
      </c>
      <c r="K496" s="7">
        <v>19080</v>
      </c>
      <c r="L496" s="7">
        <v>0</v>
      </c>
      <c r="M496" s="7">
        <v>3030</v>
      </c>
      <c r="N496" s="7">
        <v>0</v>
      </c>
      <c r="O496" s="7">
        <v>19937</v>
      </c>
      <c r="P496" s="7">
        <v>10118</v>
      </c>
      <c r="Q496" s="7">
        <v>1144</v>
      </c>
      <c r="R496" s="7">
        <v>0</v>
      </c>
      <c r="S496" s="7">
        <v>0</v>
      </c>
      <c r="T496" s="7">
        <v>2728</v>
      </c>
      <c r="U496" s="7">
        <v>0</v>
      </c>
      <c r="V496" s="7">
        <v>0</v>
      </c>
      <c r="W496" s="7">
        <v>0</v>
      </c>
      <c r="X496" s="7">
        <v>0</v>
      </c>
      <c r="Y496" s="7">
        <v>0</v>
      </c>
      <c r="Z496" s="7">
        <v>3720.0526843800003</v>
      </c>
      <c r="AA496" s="7">
        <v>0</v>
      </c>
      <c r="AB496" s="7">
        <v>916203.05268437997</v>
      </c>
      <c r="AC496" s="7">
        <v>0</v>
      </c>
      <c r="AD496" s="7">
        <v>0</v>
      </c>
      <c r="AE496" s="7">
        <v>0</v>
      </c>
      <c r="AF496" s="7">
        <v>0</v>
      </c>
      <c r="AG496" s="7">
        <v>0</v>
      </c>
      <c r="AH496" s="7">
        <v>0</v>
      </c>
      <c r="AI496" s="7">
        <v>0</v>
      </c>
      <c r="AJ496" s="7">
        <v>0</v>
      </c>
      <c r="AL496">
        <f t="shared" si="7"/>
        <v>275475.05268437997</v>
      </c>
    </row>
    <row r="497" spans="1:38" x14ac:dyDescent="0.25">
      <c r="A497" s="7">
        <v>4264</v>
      </c>
      <c r="B497" s="7">
        <v>7</v>
      </c>
      <c r="C497" t="s">
        <v>802</v>
      </c>
      <c r="D497" s="7">
        <v>0</v>
      </c>
      <c r="E497" s="7">
        <v>0</v>
      </c>
      <c r="F497" s="7">
        <v>240</v>
      </c>
      <c r="G497" s="87">
        <v>240</v>
      </c>
      <c r="H497" s="7">
        <v>1747440</v>
      </c>
      <c r="I497" s="7">
        <v>0</v>
      </c>
      <c r="J497" s="7">
        <v>700526</v>
      </c>
      <c r="K497" s="7">
        <v>162180</v>
      </c>
      <c r="L497" s="7">
        <v>0</v>
      </c>
      <c r="M497" s="7">
        <v>8264</v>
      </c>
      <c r="N497" s="7">
        <v>0</v>
      </c>
      <c r="O497" s="7">
        <v>54374</v>
      </c>
      <c r="P497" s="7">
        <v>27593</v>
      </c>
      <c r="Q497" s="7">
        <v>3120</v>
      </c>
      <c r="R497" s="7">
        <v>0</v>
      </c>
      <c r="S497" s="7">
        <v>0</v>
      </c>
      <c r="T497" s="7">
        <v>5760</v>
      </c>
      <c r="U497" s="7">
        <v>0</v>
      </c>
      <c r="V497" s="7">
        <v>0</v>
      </c>
      <c r="W497" s="7">
        <v>0</v>
      </c>
      <c r="X497" s="7">
        <v>0</v>
      </c>
      <c r="Y497" s="7">
        <v>0</v>
      </c>
      <c r="Z497" s="7">
        <v>14606.419536810001</v>
      </c>
      <c r="AA497" s="7">
        <v>0</v>
      </c>
      <c r="AB497" s="7">
        <v>2723863.4195368099</v>
      </c>
      <c r="AC497" s="7">
        <v>0</v>
      </c>
      <c r="AD497" s="7">
        <v>0</v>
      </c>
      <c r="AE497" s="7">
        <v>0</v>
      </c>
      <c r="AF497" s="7">
        <v>0</v>
      </c>
      <c r="AG497" s="7">
        <v>0</v>
      </c>
      <c r="AH497" s="7">
        <v>0</v>
      </c>
      <c r="AI497" s="7">
        <v>0</v>
      </c>
      <c r="AJ497" s="7">
        <v>0</v>
      </c>
      <c r="AL497">
        <f t="shared" si="7"/>
        <v>976423.4195368099</v>
      </c>
    </row>
    <row r="498" spans="1:38" x14ac:dyDescent="0.25">
      <c r="A498" s="7">
        <v>4265</v>
      </c>
      <c r="B498" s="7">
        <v>7</v>
      </c>
      <c r="C498" t="s">
        <v>544</v>
      </c>
      <c r="D498" s="7">
        <v>0</v>
      </c>
      <c r="E498" s="7">
        <v>0</v>
      </c>
      <c r="F498" s="7">
        <v>50</v>
      </c>
      <c r="G498" s="87">
        <v>50</v>
      </c>
      <c r="H498" s="7">
        <v>364050</v>
      </c>
      <c r="I498" s="7">
        <v>0</v>
      </c>
      <c r="J498" s="7">
        <v>41174</v>
      </c>
      <c r="K498" s="7">
        <v>14123</v>
      </c>
      <c r="L498" s="7">
        <v>0</v>
      </c>
      <c r="M498" s="7">
        <v>1722</v>
      </c>
      <c r="N498" s="7">
        <v>0</v>
      </c>
      <c r="O498" s="7">
        <v>11328</v>
      </c>
      <c r="P498" s="7">
        <v>5749</v>
      </c>
      <c r="Q498" s="7">
        <v>650</v>
      </c>
      <c r="R498" s="7">
        <v>0</v>
      </c>
      <c r="S498" s="7">
        <v>0</v>
      </c>
      <c r="T498" s="7">
        <v>750</v>
      </c>
      <c r="U498" s="7">
        <v>0</v>
      </c>
      <c r="V498" s="7">
        <v>0</v>
      </c>
      <c r="W498" s="7">
        <v>0</v>
      </c>
      <c r="X498" s="7">
        <v>0</v>
      </c>
      <c r="Y498" s="7">
        <v>0</v>
      </c>
      <c r="Z498" s="7">
        <v>13130.28548316</v>
      </c>
      <c r="AA498" s="7">
        <v>0</v>
      </c>
      <c r="AB498" s="7">
        <v>452676.28548316</v>
      </c>
      <c r="AC498" s="7">
        <v>0</v>
      </c>
      <c r="AD498" s="7">
        <v>0</v>
      </c>
      <c r="AE498" s="7">
        <v>0</v>
      </c>
      <c r="AF498" s="7">
        <v>0</v>
      </c>
      <c r="AG498" s="7">
        <v>0</v>
      </c>
      <c r="AH498" s="7">
        <v>0</v>
      </c>
      <c r="AI498" s="7">
        <v>0</v>
      </c>
      <c r="AJ498" s="7">
        <v>0</v>
      </c>
      <c r="AL498">
        <f t="shared" si="7"/>
        <v>88626.285483159998</v>
      </c>
    </row>
    <row r="499" spans="1:38" x14ac:dyDescent="0.25">
      <c r="A499" s="7">
        <v>4266</v>
      </c>
      <c r="B499" s="7">
        <v>7</v>
      </c>
      <c r="D499" s="7">
        <v>0</v>
      </c>
      <c r="E499" s="7">
        <v>0</v>
      </c>
      <c r="F499" s="7">
        <v>157</v>
      </c>
      <c r="G499" s="87">
        <v>157</v>
      </c>
      <c r="H499" s="7">
        <v>1143117</v>
      </c>
      <c r="I499" s="7">
        <v>0</v>
      </c>
      <c r="J499" s="7">
        <v>40913</v>
      </c>
      <c r="K499" s="7">
        <v>14205</v>
      </c>
      <c r="L499" s="7">
        <v>0</v>
      </c>
      <c r="M499" s="7">
        <v>5406</v>
      </c>
      <c r="N499" s="7">
        <v>5914</v>
      </c>
      <c r="O499" s="7">
        <v>35570</v>
      </c>
      <c r="P499" s="7">
        <v>18051</v>
      </c>
      <c r="Q499" s="7">
        <v>2041</v>
      </c>
      <c r="R499" s="7">
        <v>0</v>
      </c>
      <c r="S499" s="7">
        <v>0</v>
      </c>
      <c r="T499" s="7">
        <v>9577</v>
      </c>
      <c r="U499" s="7">
        <v>-58851</v>
      </c>
      <c r="V499" s="7">
        <v>0</v>
      </c>
      <c r="W499" s="7">
        <v>0</v>
      </c>
      <c r="X499" s="7">
        <v>0</v>
      </c>
      <c r="Y499" s="7">
        <v>0</v>
      </c>
      <c r="Z499" s="7">
        <v>5649.2575861800005</v>
      </c>
      <c r="AA499" s="7">
        <v>0</v>
      </c>
      <c r="AB499" s="7">
        <v>1221260.25758618</v>
      </c>
      <c r="AC499" s="7">
        <v>0</v>
      </c>
      <c r="AD499" s="7">
        <v>0</v>
      </c>
      <c r="AE499" s="7">
        <v>0</v>
      </c>
      <c r="AF499" s="7">
        <v>0</v>
      </c>
      <c r="AG499" s="7">
        <v>0</v>
      </c>
      <c r="AH499" s="7">
        <v>0</v>
      </c>
      <c r="AI499" s="7">
        <v>0</v>
      </c>
      <c r="AJ499" s="7">
        <v>0</v>
      </c>
      <c r="AL499">
        <f t="shared" si="7"/>
        <v>78143.25758618</v>
      </c>
    </row>
    <row r="500" spans="1:38" x14ac:dyDescent="0.25">
      <c r="A500" s="7">
        <v>4267</v>
      </c>
      <c r="B500" s="7">
        <v>7</v>
      </c>
      <c r="D500" s="7">
        <v>0</v>
      </c>
      <c r="E500" s="7">
        <v>0</v>
      </c>
      <c r="F500" s="7">
        <v>80</v>
      </c>
      <c r="G500" s="87">
        <v>80</v>
      </c>
      <c r="H500" s="7">
        <v>582480</v>
      </c>
      <c r="I500" s="7">
        <v>0</v>
      </c>
      <c r="J500" s="7">
        <v>275773</v>
      </c>
      <c r="K500" s="7">
        <v>38160</v>
      </c>
      <c r="L500" s="7">
        <v>0</v>
      </c>
      <c r="M500" s="7">
        <v>2755</v>
      </c>
      <c r="N500" s="7">
        <v>0</v>
      </c>
      <c r="O500" s="7">
        <v>18125</v>
      </c>
      <c r="P500" s="7">
        <v>9198</v>
      </c>
      <c r="Q500" s="7">
        <v>1040</v>
      </c>
      <c r="R500" s="7">
        <v>0</v>
      </c>
      <c r="S500" s="7">
        <v>0</v>
      </c>
      <c r="T500" s="7">
        <v>320</v>
      </c>
      <c r="U500" s="7">
        <v>0</v>
      </c>
      <c r="V500" s="7">
        <v>0</v>
      </c>
      <c r="W500" s="7">
        <v>0</v>
      </c>
      <c r="X500" s="7">
        <v>0</v>
      </c>
      <c r="Y500" s="7">
        <v>0</v>
      </c>
      <c r="Z500" s="7">
        <v>6757.0888858500002</v>
      </c>
      <c r="AA500" s="7">
        <v>0</v>
      </c>
      <c r="AB500" s="7">
        <v>934608.08888585004</v>
      </c>
      <c r="AC500" s="7">
        <v>0</v>
      </c>
      <c r="AD500" s="7">
        <v>0</v>
      </c>
      <c r="AE500" s="7">
        <v>0</v>
      </c>
      <c r="AF500" s="7">
        <v>0</v>
      </c>
      <c r="AG500" s="7">
        <v>0</v>
      </c>
      <c r="AH500" s="7">
        <v>0</v>
      </c>
      <c r="AI500" s="7">
        <v>0</v>
      </c>
      <c r="AJ500" s="7">
        <v>0</v>
      </c>
      <c r="AL500">
        <f t="shared" si="7"/>
        <v>352128.08888585004</v>
      </c>
    </row>
    <row r="501" spans="1:38" x14ac:dyDescent="0.25">
      <c r="A501" s="7">
        <v>4268</v>
      </c>
      <c r="B501" s="7">
        <v>7</v>
      </c>
      <c r="D501" s="7">
        <v>0</v>
      </c>
      <c r="E501" s="7">
        <v>0</v>
      </c>
      <c r="F501" s="7">
        <v>340</v>
      </c>
      <c r="G501" s="87">
        <v>340</v>
      </c>
      <c r="H501" s="7">
        <v>2475540</v>
      </c>
      <c r="I501" s="7">
        <v>0</v>
      </c>
      <c r="J501" s="7">
        <v>58809</v>
      </c>
      <c r="K501" s="7">
        <v>14854</v>
      </c>
      <c r="L501" s="7">
        <v>0</v>
      </c>
      <c r="M501" s="7">
        <v>11708</v>
      </c>
      <c r="N501" s="7">
        <v>11563</v>
      </c>
      <c r="O501" s="7">
        <v>77030</v>
      </c>
      <c r="P501" s="7">
        <v>39091</v>
      </c>
      <c r="Q501" s="7">
        <v>4420</v>
      </c>
      <c r="R501" s="7">
        <v>0</v>
      </c>
      <c r="S501" s="7">
        <v>0</v>
      </c>
      <c r="T501" s="7">
        <v>21760</v>
      </c>
      <c r="U501" s="7">
        <v>0</v>
      </c>
      <c r="V501" s="7">
        <v>0</v>
      </c>
      <c r="W501" s="7">
        <v>0</v>
      </c>
      <c r="X501" s="7">
        <v>0</v>
      </c>
      <c r="Y501" s="7">
        <v>0</v>
      </c>
      <c r="Z501" s="7">
        <v>12723.98323869</v>
      </c>
      <c r="AA501" s="7">
        <v>0</v>
      </c>
      <c r="AB501" s="7">
        <v>2726849.9832386901</v>
      </c>
      <c r="AC501" s="7">
        <v>0</v>
      </c>
      <c r="AD501" s="7">
        <v>0</v>
      </c>
      <c r="AE501" s="7">
        <v>0</v>
      </c>
      <c r="AF501" s="7">
        <v>0</v>
      </c>
      <c r="AG501" s="7">
        <v>0</v>
      </c>
      <c r="AH501" s="7">
        <v>0</v>
      </c>
      <c r="AI501" s="7">
        <v>0</v>
      </c>
      <c r="AJ501" s="7">
        <v>0</v>
      </c>
      <c r="AL501">
        <f t="shared" si="7"/>
        <v>251309.98323869007</v>
      </c>
    </row>
    <row r="502" spans="1:38" x14ac:dyDescent="0.25">
      <c r="A502" s="7">
        <v>4269</v>
      </c>
      <c r="B502" s="7">
        <v>7</v>
      </c>
      <c r="D502" s="7">
        <v>0</v>
      </c>
      <c r="E502" s="7">
        <v>0</v>
      </c>
      <c r="F502" s="7">
        <v>140</v>
      </c>
      <c r="G502" s="87">
        <v>140</v>
      </c>
      <c r="H502" s="7">
        <v>1019340</v>
      </c>
      <c r="I502" s="7">
        <v>0</v>
      </c>
      <c r="J502" s="7">
        <v>643482</v>
      </c>
      <c r="K502" s="7">
        <v>124020</v>
      </c>
      <c r="L502" s="7">
        <v>0</v>
      </c>
      <c r="M502" s="7">
        <v>4821</v>
      </c>
      <c r="N502" s="7">
        <v>0</v>
      </c>
      <c r="O502" s="7">
        <v>31718</v>
      </c>
      <c r="P502" s="7">
        <v>16096</v>
      </c>
      <c r="Q502" s="7">
        <v>1820</v>
      </c>
      <c r="R502" s="7">
        <v>0</v>
      </c>
      <c r="S502" s="7">
        <v>0</v>
      </c>
      <c r="T502" s="7">
        <v>4480</v>
      </c>
      <c r="U502" s="7">
        <v>0</v>
      </c>
      <c r="V502" s="7">
        <v>0</v>
      </c>
      <c r="W502" s="7">
        <v>0</v>
      </c>
      <c r="X502" s="7">
        <v>0</v>
      </c>
      <c r="Y502" s="7">
        <v>0</v>
      </c>
      <c r="Z502" s="7">
        <v>7342.6707777600004</v>
      </c>
      <c r="AA502" s="7">
        <v>0</v>
      </c>
      <c r="AB502" s="7">
        <v>1853119.67077776</v>
      </c>
      <c r="AC502" s="7">
        <v>0</v>
      </c>
      <c r="AD502" s="7">
        <v>0</v>
      </c>
      <c r="AE502" s="7">
        <v>0</v>
      </c>
      <c r="AF502" s="7">
        <v>0</v>
      </c>
      <c r="AG502" s="7">
        <v>0</v>
      </c>
      <c r="AH502" s="7">
        <v>0</v>
      </c>
      <c r="AI502" s="7">
        <v>0</v>
      </c>
      <c r="AJ502" s="7">
        <v>0</v>
      </c>
      <c r="AL502">
        <f t="shared" si="7"/>
        <v>833779.67077775998</v>
      </c>
    </row>
    <row r="503" spans="1:38" x14ac:dyDescent="0.25">
      <c r="A503" s="7">
        <v>4270</v>
      </c>
      <c r="B503" s="7">
        <v>7</v>
      </c>
      <c r="D503" s="7">
        <v>0</v>
      </c>
      <c r="E503" s="7">
        <v>0</v>
      </c>
      <c r="F503" s="7">
        <v>84</v>
      </c>
      <c r="G503" s="87">
        <v>84</v>
      </c>
      <c r="H503" s="7">
        <v>611604</v>
      </c>
      <c r="I503" s="7">
        <v>0</v>
      </c>
      <c r="J503" s="7">
        <v>200487</v>
      </c>
      <c r="K503" s="7">
        <v>56133</v>
      </c>
      <c r="L503" s="7">
        <v>0</v>
      </c>
      <c r="M503" s="7">
        <v>2892</v>
      </c>
      <c r="N503" s="7">
        <v>0</v>
      </c>
      <c r="O503" s="7">
        <v>19031</v>
      </c>
      <c r="P503" s="7">
        <v>9658</v>
      </c>
      <c r="Q503" s="7">
        <v>1092</v>
      </c>
      <c r="R503" s="7">
        <v>0</v>
      </c>
      <c r="S503" s="7">
        <v>0</v>
      </c>
      <c r="T503" s="7">
        <v>1596</v>
      </c>
      <c r="U503" s="7">
        <v>0</v>
      </c>
      <c r="V503" s="7">
        <v>0</v>
      </c>
      <c r="W503" s="7">
        <v>0</v>
      </c>
      <c r="X503" s="7">
        <v>0</v>
      </c>
      <c r="Y503" s="7">
        <v>0</v>
      </c>
      <c r="Z503" s="7">
        <v>2306.2767689699999</v>
      </c>
      <c r="AA503" s="7">
        <v>0</v>
      </c>
      <c r="AB503" s="7">
        <v>904799.27676896995</v>
      </c>
      <c r="AC503" s="7">
        <v>0</v>
      </c>
      <c r="AD503" s="7">
        <v>0</v>
      </c>
      <c r="AE503" s="7">
        <v>0</v>
      </c>
      <c r="AF503" s="7">
        <v>0</v>
      </c>
      <c r="AG503" s="7">
        <v>0</v>
      </c>
      <c r="AH503" s="7">
        <v>0</v>
      </c>
      <c r="AI503" s="7">
        <v>0</v>
      </c>
      <c r="AJ503" s="7">
        <v>0</v>
      </c>
      <c r="AL503">
        <f t="shared" si="7"/>
        <v>293195.27676896995</v>
      </c>
    </row>
    <row r="504" spans="1:38" x14ac:dyDescent="0.25">
      <c r="A504" s="7">
        <v>4271</v>
      </c>
      <c r="B504" s="7">
        <v>7</v>
      </c>
      <c r="D504" s="7">
        <v>0</v>
      </c>
      <c r="E504" s="7">
        <v>0</v>
      </c>
      <c r="F504" s="7">
        <v>165</v>
      </c>
      <c r="G504" s="87">
        <v>171</v>
      </c>
      <c r="H504" s="7">
        <v>1245051</v>
      </c>
      <c r="I504" s="7">
        <v>0</v>
      </c>
      <c r="J504" s="7">
        <v>196649</v>
      </c>
      <c r="K504" s="7">
        <v>0</v>
      </c>
      <c r="L504" s="7">
        <v>0</v>
      </c>
      <c r="M504" s="7">
        <v>5888</v>
      </c>
      <c r="N504" s="7">
        <v>38592</v>
      </c>
      <c r="O504" s="7">
        <v>38742</v>
      </c>
      <c r="P504" s="7">
        <v>19660</v>
      </c>
      <c r="Q504" s="7">
        <v>2223</v>
      </c>
      <c r="R504" s="7">
        <v>0</v>
      </c>
      <c r="S504" s="7">
        <v>0</v>
      </c>
      <c r="T504" s="7">
        <v>11970</v>
      </c>
      <c r="U504" s="7">
        <v>-94445</v>
      </c>
      <c r="V504" s="7">
        <v>0</v>
      </c>
      <c r="W504" s="7">
        <v>0</v>
      </c>
      <c r="X504" s="7">
        <v>0</v>
      </c>
      <c r="Y504" s="7">
        <v>0</v>
      </c>
      <c r="Z504" s="7">
        <v>11482.66654935</v>
      </c>
      <c r="AA504" s="7">
        <v>0</v>
      </c>
      <c r="AB504" s="7">
        <v>1473646.6665493499</v>
      </c>
      <c r="AC504" s="7">
        <v>0</v>
      </c>
      <c r="AD504" s="7">
        <v>0</v>
      </c>
      <c r="AE504" s="7">
        <v>0</v>
      </c>
      <c r="AF504" s="7">
        <v>0</v>
      </c>
      <c r="AG504" s="7">
        <v>0</v>
      </c>
      <c r="AH504" s="7">
        <v>0</v>
      </c>
      <c r="AI504" s="7">
        <v>0</v>
      </c>
      <c r="AJ504" s="7">
        <v>0</v>
      </c>
      <c r="AL504">
        <f t="shared" si="7"/>
        <v>228595.6665493499</v>
      </c>
    </row>
    <row r="505" spans="1:38" x14ac:dyDescent="0.25">
      <c r="A505" s="7">
        <v>4273</v>
      </c>
      <c r="B505" s="7">
        <v>7</v>
      </c>
      <c r="D505" s="7">
        <v>0</v>
      </c>
      <c r="E505" s="7">
        <v>0</v>
      </c>
      <c r="F505" s="7">
        <v>257</v>
      </c>
      <c r="G505" s="87">
        <v>264</v>
      </c>
      <c r="H505" s="7">
        <v>1922184</v>
      </c>
      <c r="I505" s="7">
        <v>0</v>
      </c>
      <c r="J505" s="7">
        <v>73629</v>
      </c>
      <c r="K505" s="7">
        <v>14114</v>
      </c>
      <c r="L505" s="7">
        <v>0</v>
      </c>
      <c r="M505" s="7">
        <v>9091</v>
      </c>
      <c r="N505" s="7">
        <v>0</v>
      </c>
      <c r="O505" s="7">
        <v>59812</v>
      </c>
      <c r="P505" s="7">
        <v>30353</v>
      </c>
      <c r="Q505" s="7">
        <v>3432</v>
      </c>
      <c r="R505" s="7">
        <v>0</v>
      </c>
      <c r="S505" s="7">
        <v>0</v>
      </c>
      <c r="T505" s="7">
        <v>12144</v>
      </c>
      <c r="U505" s="7">
        <v>0</v>
      </c>
      <c r="V505" s="7">
        <v>0</v>
      </c>
      <c r="W505" s="7">
        <v>0</v>
      </c>
      <c r="X505" s="7">
        <v>0</v>
      </c>
      <c r="Y505" s="7">
        <v>0</v>
      </c>
      <c r="Z505" s="7">
        <v>11904.558328380001</v>
      </c>
      <c r="AA505" s="7">
        <v>0</v>
      </c>
      <c r="AB505" s="7">
        <v>2136663.5583283799</v>
      </c>
      <c r="AC505" s="7">
        <v>0</v>
      </c>
      <c r="AD505" s="7">
        <v>0</v>
      </c>
      <c r="AE505" s="7">
        <v>0</v>
      </c>
      <c r="AF505" s="7">
        <v>0</v>
      </c>
      <c r="AG505" s="7">
        <v>0</v>
      </c>
      <c r="AH505" s="7">
        <v>0</v>
      </c>
      <c r="AI505" s="7">
        <v>0</v>
      </c>
      <c r="AJ505" s="7">
        <v>0</v>
      </c>
      <c r="AL505">
        <f t="shared" si="7"/>
        <v>214479.55832837988</v>
      </c>
    </row>
    <row r="506" spans="1:38" x14ac:dyDescent="0.25">
      <c r="A506" s="7">
        <v>4274</v>
      </c>
      <c r="B506" s="7">
        <v>7</v>
      </c>
      <c r="D506" s="7">
        <v>0</v>
      </c>
      <c r="E506" s="7">
        <v>0</v>
      </c>
      <c r="F506" s="7">
        <v>0</v>
      </c>
      <c r="G506" s="87">
        <v>0</v>
      </c>
      <c r="H506" s="7">
        <v>0</v>
      </c>
      <c r="I506" s="7">
        <v>0</v>
      </c>
      <c r="J506" s="7">
        <v>0</v>
      </c>
      <c r="K506" s="7">
        <v>0</v>
      </c>
      <c r="L506" s="7">
        <v>0</v>
      </c>
      <c r="M506" s="7">
        <v>0</v>
      </c>
      <c r="N506" s="7">
        <v>0</v>
      </c>
      <c r="O506" s="7">
        <v>0</v>
      </c>
      <c r="P506" s="7">
        <v>0</v>
      </c>
      <c r="Q506" s="7">
        <v>0</v>
      </c>
      <c r="R506" s="7">
        <v>0</v>
      </c>
      <c r="S506" s="7">
        <v>0</v>
      </c>
      <c r="T506" s="7">
        <v>0</v>
      </c>
      <c r="U506" s="7">
        <v>0</v>
      </c>
      <c r="V506" s="7">
        <v>0</v>
      </c>
      <c r="W506" s="7">
        <v>0</v>
      </c>
      <c r="X506" s="7">
        <v>0</v>
      </c>
      <c r="Y506" s="7">
        <v>0</v>
      </c>
      <c r="Z506" s="7">
        <v>0</v>
      </c>
      <c r="AA506" s="7">
        <v>0</v>
      </c>
      <c r="AB506" s="7">
        <v>0</v>
      </c>
      <c r="AC506" s="7">
        <v>0</v>
      </c>
      <c r="AD506" s="7">
        <v>0</v>
      </c>
      <c r="AE506" s="7">
        <v>0</v>
      </c>
      <c r="AF506" s="7">
        <v>0</v>
      </c>
      <c r="AG506" s="7">
        <v>0</v>
      </c>
      <c r="AH506" s="7">
        <v>0</v>
      </c>
      <c r="AI506" s="7">
        <v>0</v>
      </c>
      <c r="AJ506" s="7">
        <v>0</v>
      </c>
      <c r="AL506">
        <f t="shared" si="7"/>
        <v>0</v>
      </c>
    </row>
    <row r="507" spans="1:38" x14ac:dyDescent="0.25">
      <c r="A507" s="7">
        <v>4275</v>
      </c>
      <c r="B507" s="7">
        <v>7</v>
      </c>
      <c r="D507" s="7">
        <v>0</v>
      </c>
      <c r="E507" s="7">
        <v>0</v>
      </c>
      <c r="F507" s="7">
        <v>200</v>
      </c>
      <c r="G507" s="87">
        <v>200</v>
      </c>
      <c r="H507" s="7">
        <v>1456200</v>
      </c>
      <c r="I507" s="7">
        <v>0</v>
      </c>
      <c r="J507" s="7">
        <v>72798</v>
      </c>
      <c r="K507" s="7">
        <v>14091</v>
      </c>
      <c r="L507" s="7">
        <v>0</v>
      </c>
      <c r="M507" s="7">
        <v>6887</v>
      </c>
      <c r="N507" s="7">
        <v>0</v>
      </c>
      <c r="O507" s="7">
        <v>45312</v>
      </c>
      <c r="P507" s="7">
        <v>22994</v>
      </c>
      <c r="Q507" s="7">
        <v>2600</v>
      </c>
      <c r="R507" s="7">
        <v>0</v>
      </c>
      <c r="S507" s="7">
        <v>0</v>
      </c>
      <c r="T507" s="7">
        <v>7400</v>
      </c>
      <c r="U507" s="7">
        <v>0</v>
      </c>
      <c r="V507" s="7">
        <v>0</v>
      </c>
      <c r="W507" s="7">
        <v>0</v>
      </c>
      <c r="X507" s="7">
        <v>0</v>
      </c>
      <c r="Y507" s="7">
        <v>133758</v>
      </c>
      <c r="Z507" s="7">
        <v>16555.111356810001</v>
      </c>
      <c r="AA507" s="7">
        <v>0</v>
      </c>
      <c r="AB507" s="7">
        <v>1778595.11135681</v>
      </c>
      <c r="AC507" s="7">
        <v>0</v>
      </c>
      <c r="AD507" s="7">
        <v>0</v>
      </c>
      <c r="AE507" s="7">
        <v>0</v>
      </c>
      <c r="AF507" s="7">
        <v>0</v>
      </c>
      <c r="AG507" s="7">
        <v>0</v>
      </c>
      <c r="AH507" s="7">
        <v>0</v>
      </c>
      <c r="AI507" s="7">
        <v>0</v>
      </c>
      <c r="AJ507" s="7">
        <v>0</v>
      </c>
      <c r="AL507">
        <f t="shared" si="7"/>
        <v>322395.11135680997</v>
      </c>
    </row>
    <row r="508" spans="1:38" x14ac:dyDescent="0.25">
      <c r="A508" s="7">
        <v>4276</v>
      </c>
      <c r="B508" s="7">
        <v>7</v>
      </c>
      <c r="D508" s="7">
        <v>0</v>
      </c>
      <c r="E508" s="7">
        <v>0</v>
      </c>
      <c r="F508" s="7">
        <v>60</v>
      </c>
      <c r="G508" s="87">
        <v>60</v>
      </c>
      <c r="H508" s="7">
        <v>436860</v>
      </c>
      <c r="I508" s="7">
        <v>0</v>
      </c>
      <c r="J508" s="7">
        <v>17666</v>
      </c>
      <c r="K508" s="7">
        <v>14986</v>
      </c>
      <c r="L508" s="7">
        <v>0</v>
      </c>
      <c r="M508" s="7">
        <v>2066</v>
      </c>
      <c r="N508" s="7">
        <v>0</v>
      </c>
      <c r="O508" s="7">
        <v>13594</v>
      </c>
      <c r="P508" s="7">
        <v>6898</v>
      </c>
      <c r="Q508" s="7">
        <v>780</v>
      </c>
      <c r="R508" s="7">
        <v>0</v>
      </c>
      <c r="S508" s="7">
        <v>0</v>
      </c>
      <c r="T508" s="7">
        <v>720</v>
      </c>
      <c r="U508" s="7">
        <v>-20358</v>
      </c>
      <c r="V508" s="7">
        <v>0</v>
      </c>
      <c r="W508" s="7">
        <v>0</v>
      </c>
      <c r="X508" s="7">
        <v>0</v>
      </c>
      <c r="Y508" s="7">
        <v>0</v>
      </c>
      <c r="Z508" s="7">
        <v>4252.0455512400003</v>
      </c>
      <c r="AA508" s="7">
        <v>0</v>
      </c>
      <c r="AB508" s="7">
        <v>477464.04555123998</v>
      </c>
      <c r="AC508" s="7">
        <v>0</v>
      </c>
      <c r="AD508" s="7">
        <v>0</v>
      </c>
      <c r="AE508" s="7">
        <v>0</v>
      </c>
      <c r="AF508" s="7">
        <v>0</v>
      </c>
      <c r="AG508" s="7">
        <v>0</v>
      </c>
      <c r="AH508" s="7">
        <v>0</v>
      </c>
      <c r="AI508" s="7">
        <v>0</v>
      </c>
      <c r="AJ508" s="7">
        <v>0</v>
      </c>
      <c r="AL508">
        <f t="shared" si="7"/>
        <v>40604.045551239979</v>
      </c>
    </row>
    <row r="509" spans="1:38" x14ac:dyDescent="0.25">
      <c r="A509" s="7">
        <v>4277</v>
      </c>
      <c r="B509" s="7">
        <v>7</v>
      </c>
      <c r="D509" s="7">
        <v>0</v>
      </c>
      <c r="E509" s="7">
        <v>0</v>
      </c>
      <c r="F509" s="7">
        <v>0</v>
      </c>
      <c r="G509" s="87">
        <v>0</v>
      </c>
      <c r="H509" s="7">
        <v>0</v>
      </c>
      <c r="I509" s="7">
        <v>0</v>
      </c>
      <c r="J509" s="7">
        <v>0</v>
      </c>
      <c r="K509" s="7">
        <v>0</v>
      </c>
      <c r="L509" s="7">
        <v>0</v>
      </c>
      <c r="M509" s="7">
        <v>0</v>
      </c>
      <c r="N509" s="7">
        <v>0</v>
      </c>
      <c r="O509" s="7">
        <v>0</v>
      </c>
      <c r="P509" s="7">
        <v>0</v>
      </c>
      <c r="Q509" s="7">
        <v>0</v>
      </c>
      <c r="R509" s="7">
        <v>0</v>
      </c>
      <c r="S509" s="7">
        <v>0</v>
      </c>
      <c r="T509" s="7">
        <v>0</v>
      </c>
      <c r="U509" s="7">
        <v>0</v>
      </c>
      <c r="V509" s="7">
        <v>0</v>
      </c>
      <c r="W509" s="7">
        <v>0</v>
      </c>
      <c r="X509" s="7">
        <v>0</v>
      </c>
      <c r="Y509" s="7">
        <v>0</v>
      </c>
      <c r="Z509" s="7">
        <v>0</v>
      </c>
      <c r="AA509" s="7">
        <v>0</v>
      </c>
      <c r="AB509" s="7">
        <v>0</v>
      </c>
      <c r="AC509" s="7">
        <v>0</v>
      </c>
      <c r="AD509" s="7">
        <v>0</v>
      </c>
      <c r="AE509" s="7">
        <v>0</v>
      </c>
      <c r="AF509" s="7">
        <v>0</v>
      </c>
      <c r="AG509" s="7">
        <v>0</v>
      </c>
      <c r="AH509" s="7">
        <v>0</v>
      </c>
      <c r="AI509" s="7">
        <v>0</v>
      </c>
      <c r="AJ509" s="7">
        <v>0</v>
      </c>
      <c r="AL509">
        <f t="shared" si="7"/>
        <v>0</v>
      </c>
    </row>
    <row r="510" spans="1:38" x14ac:dyDescent="0.25">
      <c r="A510" s="7">
        <v>4278</v>
      </c>
      <c r="B510" s="7">
        <v>7</v>
      </c>
      <c r="D510" s="7">
        <v>0</v>
      </c>
      <c r="E510" s="7">
        <v>0</v>
      </c>
      <c r="F510" s="7">
        <v>0</v>
      </c>
      <c r="G510" s="87">
        <v>0</v>
      </c>
      <c r="H510" s="7">
        <v>0</v>
      </c>
      <c r="I510" s="7">
        <v>0</v>
      </c>
      <c r="J510" s="7">
        <v>0</v>
      </c>
      <c r="K510" s="7">
        <v>0</v>
      </c>
      <c r="L510" s="7">
        <v>0</v>
      </c>
      <c r="M510" s="7">
        <v>0</v>
      </c>
      <c r="N510" s="7">
        <v>0</v>
      </c>
      <c r="O510" s="7">
        <v>0</v>
      </c>
      <c r="P510" s="7">
        <v>0</v>
      </c>
      <c r="Q510" s="7">
        <v>0</v>
      </c>
      <c r="R510" s="7">
        <v>0</v>
      </c>
      <c r="S510" s="7">
        <v>0</v>
      </c>
      <c r="T510" s="7">
        <v>0</v>
      </c>
      <c r="U510" s="7">
        <v>0</v>
      </c>
      <c r="V510" s="7">
        <v>0</v>
      </c>
      <c r="W510" s="7">
        <v>0</v>
      </c>
      <c r="X510" s="7">
        <v>0</v>
      </c>
      <c r="Y510" s="7">
        <v>0</v>
      </c>
      <c r="Z510" s="7">
        <v>0</v>
      </c>
      <c r="AA510" s="7">
        <v>0</v>
      </c>
      <c r="AB510" s="7">
        <v>0</v>
      </c>
      <c r="AC510" s="7">
        <v>0</v>
      </c>
      <c r="AD510" s="7">
        <v>0</v>
      </c>
      <c r="AE510" s="7">
        <v>0</v>
      </c>
      <c r="AF510" s="7">
        <v>0</v>
      </c>
      <c r="AG510" s="7">
        <v>0</v>
      </c>
      <c r="AH510" s="7">
        <v>0</v>
      </c>
      <c r="AI510" s="7">
        <v>0</v>
      </c>
      <c r="AJ510" s="7">
        <v>0</v>
      </c>
      <c r="AL510">
        <f t="shared" si="7"/>
        <v>0</v>
      </c>
    </row>
    <row r="511" spans="1:38" x14ac:dyDescent="0.25">
      <c r="A511" s="7">
        <v>4279</v>
      </c>
      <c r="B511" s="7">
        <v>7</v>
      </c>
      <c r="D511" s="7">
        <v>0</v>
      </c>
      <c r="E511" s="7">
        <v>0</v>
      </c>
      <c r="F511" s="7">
        <v>80</v>
      </c>
      <c r="G511" s="87">
        <v>96</v>
      </c>
      <c r="H511" s="7">
        <v>698976</v>
      </c>
      <c r="I511" s="7">
        <v>0</v>
      </c>
      <c r="J511" s="7">
        <v>162492</v>
      </c>
      <c r="K511" s="7">
        <v>0</v>
      </c>
      <c r="L511" s="7">
        <v>0</v>
      </c>
      <c r="M511" s="7">
        <v>3306</v>
      </c>
      <c r="N511" s="7">
        <v>0</v>
      </c>
      <c r="O511" s="7">
        <v>21750</v>
      </c>
      <c r="P511" s="7">
        <v>11037</v>
      </c>
      <c r="Q511" s="7">
        <v>1248</v>
      </c>
      <c r="R511" s="7">
        <v>0</v>
      </c>
      <c r="S511" s="7">
        <v>0</v>
      </c>
      <c r="T511" s="7">
        <v>1056</v>
      </c>
      <c r="U511" s="7">
        <v>0</v>
      </c>
      <c r="V511" s="7">
        <v>0</v>
      </c>
      <c r="W511" s="7">
        <v>0</v>
      </c>
      <c r="X511" s="7">
        <v>0</v>
      </c>
      <c r="Y511" s="7">
        <v>0</v>
      </c>
      <c r="Z511" s="7">
        <v>4648.6043366100002</v>
      </c>
      <c r="AA511" s="7">
        <v>0</v>
      </c>
      <c r="AB511" s="7">
        <v>904513.60433660995</v>
      </c>
      <c r="AC511" s="7">
        <v>0</v>
      </c>
      <c r="AD511" s="7">
        <v>0</v>
      </c>
      <c r="AE511" s="7">
        <v>0</v>
      </c>
      <c r="AF511" s="7">
        <v>0</v>
      </c>
      <c r="AG511" s="7">
        <v>0</v>
      </c>
      <c r="AH511" s="7">
        <v>0</v>
      </c>
      <c r="AI511" s="7">
        <v>0</v>
      </c>
      <c r="AJ511" s="7">
        <v>0</v>
      </c>
      <c r="AL511">
        <f t="shared" si="7"/>
        <v>205537.60433660995</v>
      </c>
    </row>
    <row r="512" spans="1:38" x14ac:dyDescent="0.25">
      <c r="A512" s="7">
        <v>4280</v>
      </c>
      <c r="B512" s="7">
        <v>7</v>
      </c>
      <c r="D512" s="7">
        <v>0</v>
      </c>
      <c r="E512" s="7">
        <v>0</v>
      </c>
      <c r="F512" s="7">
        <v>67</v>
      </c>
      <c r="G512" s="87">
        <v>67</v>
      </c>
      <c r="H512" s="7">
        <v>487827</v>
      </c>
      <c r="I512" s="7">
        <v>0</v>
      </c>
      <c r="J512" s="7">
        <v>265504</v>
      </c>
      <c r="K512" s="7">
        <v>48988</v>
      </c>
      <c r="L512" s="7">
        <v>0</v>
      </c>
      <c r="M512" s="7">
        <v>2307</v>
      </c>
      <c r="N512" s="7">
        <v>126</v>
      </c>
      <c r="O512" s="7">
        <v>15179</v>
      </c>
      <c r="P512" s="7">
        <v>7703</v>
      </c>
      <c r="Q512" s="7">
        <v>871</v>
      </c>
      <c r="R512" s="7">
        <v>0</v>
      </c>
      <c r="S512" s="7">
        <v>0</v>
      </c>
      <c r="T512" s="7">
        <v>2077</v>
      </c>
      <c r="U512" s="7">
        <v>0</v>
      </c>
      <c r="V512" s="7">
        <v>0</v>
      </c>
      <c r="W512" s="7">
        <v>0</v>
      </c>
      <c r="X512" s="7">
        <v>0</v>
      </c>
      <c r="Y512" s="7">
        <v>0</v>
      </c>
      <c r="Z512" s="7">
        <v>3684.0018857100004</v>
      </c>
      <c r="AA512" s="7">
        <v>0</v>
      </c>
      <c r="AB512" s="7">
        <v>834259.00188571005</v>
      </c>
      <c r="AC512" s="7">
        <v>0</v>
      </c>
      <c r="AD512" s="7">
        <v>0</v>
      </c>
      <c r="AE512" s="7">
        <v>0</v>
      </c>
      <c r="AF512" s="7">
        <v>0</v>
      </c>
      <c r="AG512" s="7">
        <v>0</v>
      </c>
      <c r="AH512" s="7">
        <v>0</v>
      </c>
      <c r="AI512" s="7">
        <v>0</v>
      </c>
      <c r="AJ512" s="7">
        <v>0</v>
      </c>
      <c r="AL512">
        <f t="shared" si="7"/>
        <v>346432.00188571005</v>
      </c>
    </row>
    <row r="513" spans="1:38" x14ac:dyDescent="0.25">
      <c r="A513" s="7">
        <v>4282</v>
      </c>
      <c r="B513" s="7">
        <v>7</v>
      </c>
      <c r="D513" s="7">
        <v>0</v>
      </c>
      <c r="E513" s="7">
        <v>0</v>
      </c>
      <c r="F513" s="7">
        <v>78</v>
      </c>
      <c r="G513" s="87">
        <v>78</v>
      </c>
      <c r="H513" s="7">
        <v>567918</v>
      </c>
      <c r="I513" s="7">
        <v>0</v>
      </c>
      <c r="J513" s="7">
        <v>207924</v>
      </c>
      <c r="K513" s="7">
        <v>57240</v>
      </c>
      <c r="L513" s="7">
        <v>0</v>
      </c>
      <c r="M513" s="7">
        <v>2686</v>
      </c>
      <c r="N513" s="7">
        <v>0</v>
      </c>
      <c r="O513" s="7">
        <v>17672</v>
      </c>
      <c r="P513" s="7">
        <v>8968</v>
      </c>
      <c r="Q513" s="7">
        <v>1014</v>
      </c>
      <c r="R513" s="7">
        <v>0</v>
      </c>
      <c r="S513" s="7">
        <v>0</v>
      </c>
      <c r="T513" s="7">
        <v>4056</v>
      </c>
      <c r="U513" s="7">
        <v>0</v>
      </c>
      <c r="V513" s="7">
        <v>0</v>
      </c>
      <c r="W513" s="7">
        <v>0</v>
      </c>
      <c r="X513" s="7">
        <v>0</v>
      </c>
      <c r="Y513" s="7">
        <v>0</v>
      </c>
      <c r="Z513" s="7">
        <v>4789.88449356</v>
      </c>
      <c r="AA513" s="7">
        <v>0</v>
      </c>
      <c r="AB513" s="7">
        <v>872267.88449355995</v>
      </c>
      <c r="AC513" s="7">
        <v>0</v>
      </c>
      <c r="AD513" s="7">
        <v>0</v>
      </c>
      <c r="AE513" s="7">
        <v>0</v>
      </c>
      <c r="AF513" s="7">
        <v>0</v>
      </c>
      <c r="AG513" s="7">
        <v>0</v>
      </c>
      <c r="AH513" s="7">
        <v>0</v>
      </c>
      <c r="AI513" s="7">
        <v>0</v>
      </c>
      <c r="AJ513" s="7">
        <v>0</v>
      </c>
      <c r="AL513">
        <f t="shared" si="7"/>
        <v>304349.88449355995</v>
      </c>
    </row>
    <row r="514" spans="1:38" x14ac:dyDescent="0.25">
      <c r="A514" s="7">
        <v>4283</v>
      </c>
      <c r="B514" s="7">
        <v>7</v>
      </c>
      <c r="D514" s="7">
        <v>0</v>
      </c>
      <c r="E514" s="7">
        <v>0</v>
      </c>
      <c r="F514" s="7">
        <v>111</v>
      </c>
      <c r="G514" s="87">
        <v>111</v>
      </c>
      <c r="H514" s="7">
        <v>808191</v>
      </c>
      <c r="I514" s="7">
        <v>0</v>
      </c>
      <c r="J514" s="7">
        <v>446777</v>
      </c>
      <c r="K514" s="7">
        <v>31759</v>
      </c>
      <c r="L514" s="7">
        <v>0</v>
      </c>
      <c r="M514" s="7">
        <v>3822</v>
      </c>
      <c r="N514" s="7">
        <v>0</v>
      </c>
      <c r="O514" s="7">
        <v>25148</v>
      </c>
      <c r="P514" s="7">
        <v>12762</v>
      </c>
      <c r="Q514" s="7">
        <v>1443</v>
      </c>
      <c r="R514" s="7">
        <v>0</v>
      </c>
      <c r="S514" s="7">
        <v>0</v>
      </c>
      <c r="T514" s="7">
        <v>3441</v>
      </c>
      <c r="U514" s="7">
        <v>0</v>
      </c>
      <c r="V514" s="7">
        <v>0</v>
      </c>
      <c r="W514" s="7">
        <v>0</v>
      </c>
      <c r="X514" s="7">
        <v>0</v>
      </c>
      <c r="Y514" s="7">
        <v>0</v>
      </c>
      <c r="Z514" s="7">
        <v>5159.1615934500005</v>
      </c>
      <c r="AA514" s="7">
        <v>0</v>
      </c>
      <c r="AB514" s="7">
        <v>1338502.16159345</v>
      </c>
      <c r="AC514" s="7">
        <v>0</v>
      </c>
      <c r="AD514" s="7">
        <v>0</v>
      </c>
      <c r="AE514" s="7">
        <v>0</v>
      </c>
      <c r="AF514" s="7">
        <v>0</v>
      </c>
      <c r="AG514" s="7">
        <v>0</v>
      </c>
      <c r="AH514" s="7">
        <v>0</v>
      </c>
      <c r="AI514" s="7">
        <v>0</v>
      </c>
      <c r="AJ514" s="7">
        <v>0</v>
      </c>
      <c r="AL514">
        <f t="shared" si="7"/>
        <v>530311.16159345</v>
      </c>
    </row>
    <row r="515" spans="1:38" x14ac:dyDescent="0.25">
      <c r="A515" s="7">
        <v>4284</v>
      </c>
      <c r="B515" s="7">
        <v>7</v>
      </c>
      <c r="D515" s="7">
        <v>0</v>
      </c>
      <c r="E515" s="7">
        <v>0</v>
      </c>
      <c r="F515" s="7">
        <v>303</v>
      </c>
      <c r="G515" s="87">
        <v>344.4</v>
      </c>
      <c r="H515" s="7">
        <v>2507576</v>
      </c>
      <c r="I515" s="7">
        <v>0</v>
      </c>
      <c r="J515" s="7">
        <v>2565</v>
      </c>
      <c r="K515" s="7">
        <v>0</v>
      </c>
      <c r="L515" s="7">
        <v>0</v>
      </c>
      <c r="M515" s="7">
        <v>11859</v>
      </c>
      <c r="N515" s="7">
        <v>5806</v>
      </c>
      <c r="O515" s="7">
        <v>78027</v>
      </c>
      <c r="P515" s="7">
        <v>39596</v>
      </c>
      <c r="Q515" s="7">
        <v>4477</v>
      </c>
      <c r="R515" s="7">
        <v>0</v>
      </c>
      <c r="S515" s="7">
        <v>0</v>
      </c>
      <c r="T515" s="7">
        <v>8265.5999999999985</v>
      </c>
      <c r="U515" s="7">
        <v>0</v>
      </c>
      <c r="V515" s="7">
        <v>0</v>
      </c>
      <c r="W515" s="7">
        <v>0</v>
      </c>
      <c r="X515" s="7">
        <v>0</v>
      </c>
      <c r="Y515" s="7">
        <v>95425</v>
      </c>
      <c r="Z515" s="7">
        <v>16901.978500770001</v>
      </c>
      <c r="AA515" s="7">
        <v>0</v>
      </c>
      <c r="AB515" s="7">
        <v>2770173.57850077</v>
      </c>
      <c r="AC515" s="7">
        <v>0</v>
      </c>
      <c r="AD515" s="7">
        <v>0</v>
      </c>
      <c r="AE515" s="7">
        <v>0</v>
      </c>
      <c r="AF515" s="7">
        <v>0</v>
      </c>
      <c r="AG515" s="7">
        <v>0</v>
      </c>
      <c r="AH515" s="7">
        <v>0</v>
      </c>
      <c r="AI515" s="7">
        <v>0</v>
      </c>
      <c r="AJ515" s="7">
        <v>0</v>
      </c>
      <c r="AL515">
        <f t="shared" ref="AL515:AL527" si="8">AB515-H515</f>
        <v>262597.57850077003</v>
      </c>
    </row>
    <row r="516" spans="1:38" x14ac:dyDescent="0.25">
      <c r="A516" s="7">
        <v>4285</v>
      </c>
      <c r="B516" s="7">
        <v>7</v>
      </c>
      <c r="D516" s="7">
        <v>0</v>
      </c>
      <c r="E516" s="7">
        <v>0</v>
      </c>
      <c r="F516" s="7">
        <v>145</v>
      </c>
      <c r="G516" s="87">
        <v>167.39999999999998</v>
      </c>
      <c r="H516" s="7">
        <v>1218839</v>
      </c>
      <c r="I516" s="7">
        <v>0</v>
      </c>
      <c r="J516" s="7">
        <v>560624</v>
      </c>
      <c r="K516" s="7">
        <v>57240</v>
      </c>
      <c r="L516" s="7">
        <v>0</v>
      </c>
      <c r="M516" s="7">
        <v>5764</v>
      </c>
      <c r="N516" s="7">
        <v>0</v>
      </c>
      <c r="O516" s="7">
        <v>37926</v>
      </c>
      <c r="P516" s="7">
        <v>19246</v>
      </c>
      <c r="Q516" s="7">
        <v>2176</v>
      </c>
      <c r="R516" s="7">
        <v>0</v>
      </c>
      <c r="S516" s="7">
        <v>0</v>
      </c>
      <c r="T516" s="7">
        <v>669.59999999999991</v>
      </c>
      <c r="U516" s="7">
        <v>0</v>
      </c>
      <c r="V516" s="7">
        <v>0</v>
      </c>
      <c r="W516" s="7">
        <v>0</v>
      </c>
      <c r="X516" s="7">
        <v>0</v>
      </c>
      <c r="Y516" s="7">
        <v>0</v>
      </c>
      <c r="Z516" s="7">
        <v>4518.0419846700006</v>
      </c>
      <c r="AA516" s="7">
        <v>0</v>
      </c>
      <c r="AB516" s="7">
        <v>1907002.6419846702</v>
      </c>
      <c r="AC516" s="7">
        <v>0</v>
      </c>
      <c r="AD516" s="7">
        <v>0</v>
      </c>
      <c r="AE516" s="7">
        <v>0</v>
      </c>
      <c r="AF516" s="7">
        <v>0</v>
      </c>
      <c r="AG516" s="7">
        <v>0</v>
      </c>
      <c r="AH516" s="7">
        <v>0</v>
      </c>
      <c r="AI516" s="7">
        <v>0</v>
      </c>
      <c r="AJ516" s="7">
        <v>0</v>
      </c>
      <c r="AL516">
        <f t="shared" si="8"/>
        <v>688163.64198467019</v>
      </c>
    </row>
    <row r="517" spans="1:38" x14ac:dyDescent="0.25">
      <c r="A517" s="7">
        <v>4286</v>
      </c>
      <c r="B517" s="7">
        <v>7</v>
      </c>
      <c r="D517" s="7">
        <v>0</v>
      </c>
      <c r="E517" s="7">
        <v>0</v>
      </c>
      <c r="F517" s="7">
        <v>0</v>
      </c>
      <c r="G517" s="87">
        <v>0</v>
      </c>
      <c r="H517" s="7">
        <v>0</v>
      </c>
      <c r="I517" s="7">
        <v>0</v>
      </c>
      <c r="J517" s="7">
        <v>0</v>
      </c>
      <c r="K517" s="7">
        <v>0</v>
      </c>
      <c r="L517" s="7">
        <v>0</v>
      </c>
      <c r="M517" s="7">
        <v>0</v>
      </c>
      <c r="N517" s="7">
        <v>0</v>
      </c>
      <c r="O517" s="7">
        <v>0</v>
      </c>
      <c r="P517" s="7">
        <v>0</v>
      </c>
      <c r="Q517" s="7">
        <v>0</v>
      </c>
      <c r="R517" s="7">
        <v>0</v>
      </c>
      <c r="S517" s="7">
        <v>0</v>
      </c>
      <c r="T517" s="7">
        <v>0</v>
      </c>
      <c r="U517" s="7">
        <v>0</v>
      </c>
      <c r="V517" s="7">
        <v>0</v>
      </c>
      <c r="W517" s="7">
        <v>0</v>
      </c>
      <c r="X517" s="7">
        <v>0</v>
      </c>
      <c r="Y517" s="7">
        <v>0</v>
      </c>
      <c r="Z517" s="7">
        <v>0</v>
      </c>
      <c r="AA517" s="7">
        <v>0</v>
      </c>
      <c r="AB517" s="7">
        <v>0</v>
      </c>
      <c r="AC517" s="7">
        <v>0</v>
      </c>
      <c r="AD517" s="7">
        <v>0</v>
      </c>
      <c r="AE517" s="7">
        <v>0</v>
      </c>
      <c r="AF517" s="7">
        <v>0</v>
      </c>
      <c r="AG517" s="7">
        <v>0</v>
      </c>
      <c r="AH517" s="7">
        <v>0</v>
      </c>
      <c r="AI517" s="7">
        <v>0</v>
      </c>
      <c r="AJ517" s="7">
        <v>0</v>
      </c>
      <c r="AL517">
        <f t="shared" si="8"/>
        <v>0</v>
      </c>
    </row>
    <row r="518" spans="1:38" x14ac:dyDescent="0.25">
      <c r="A518" s="7">
        <v>4287</v>
      </c>
      <c r="B518" s="7">
        <v>7</v>
      </c>
      <c r="D518" s="7">
        <v>0</v>
      </c>
      <c r="E518" s="7">
        <v>0</v>
      </c>
      <c r="F518" s="7">
        <v>0</v>
      </c>
      <c r="G518" s="87">
        <v>0</v>
      </c>
      <c r="H518" s="7">
        <v>0</v>
      </c>
      <c r="I518" s="7">
        <v>0</v>
      </c>
      <c r="J518" s="7">
        <v>0</v>
      </c>
      <c r="K518" s="7">
        <v>0</v>
      </c>
      <c r="L518" s="7">
        <v>0</v>
      </c>
      <c r="M518" s="7">
        <v>0</v>
      </c>
      <c r="N518" s="7">
        <v>0</v>
      </c>
      <c r="O518" s="7">
        <v>0</v>
      </c>
      <c r="P518" s="7">
        <v>0</v>
      </c>
      <c r="Q518" s="7">
        <v>0</v>
      </c>
      <c r="R518" s="7">
        <v>0</v>
      </c>
      <c r="S518" s="7">
        <v>0</v>
      </c>
      <c r="T518" s="7">
        <v>0</v>
      </c>
      <c r="U518" s="7">
        <v>0</v>
      </c>
      <c r="V518" s="7">
        <v>0</v>
      </c>
      <c r="W518" s="7">
        <v>0</v>
      </c>
      <c r="X518" s="7">
        <v>0</v>
      </c>
      <c r="Y518" s="7">
        <v>0</v>
      </c>
      <c r="Z518" s="7">
        <v>0</v>
      </c>
      <c r="AA518" s="7">
        <v>0</v>
      </c>
      <c r="AB518" s="7">
        <v>0</v>
      </c>
      <c r="AC518" s="7">
        <v>0</v>
      </c>
      <c r="AD518" s="7">
        <v>0</v>
      </c>
      <c r="AE518" s="7">
        <v>0</v>
      </c>
      <c r="AF518" s="7">
        <v>0</v>
      </c>
      <c r="AG518" s="7">
        <v>0</v>
      </c>
      <c r="AH518" s="7">
        <v>0</v>
      </c>
      <c r="AI518" s="7">
        <v>0</v>
      </c>
      <c r="AJ518" s="7">
        <v>0</v>
      </c>
      <c r="AL518">
        <f t="shared" si="8"/>
        <v>0</v>
      </c>
    </row>
    <row r="519" spans="1:38" x14ac:dyDescent="0.25">
      <c r="A519" s="7">
        <v>4289</v>
      </c>
      <c r="B519" s="7">
        <v>7</v>
      </c>
      <c r="D519" s="7">
        <v>0</v>
      </c>
      <c r="E519" s="7">
        <v>0</v>
      </c>
      <c r="F519" s="7">
        <v>141</v>
      </c>
      <c r="G519" s="87">
        <v>145</v>
      </c>
      <c r="H519" s="7">
        <v>1055745</v>
      </c>
      <c r="I519" s="7">
        <v>0</v>
      </c>
      <c r="J519" s="7">
        <v>6662</v>
      </c>
      <c r="K519" s="7">
        <v>14095</v>
      </c>
      <c r="L519" s="7">
        <v>0</v>
      </c>
      <c r="M519" s="7">
        <v>4993</v>
      </c>
      <c r="N519" s="7">
        <v>0</v>
      </c>
      <c r="O519" s="7">
        <v>32851</v>
      </c>
      <c r="P519" s="7">
        <v>16671</v>
      </c>
      <c r="Q519" s="7">
        <v>1885</v>
      </c>
      <c r="R519" s="7">
        <v>0</v>
      </c>
      <c r="S519" s="7">
        <v>0</v>
      </c>
      <c r="T519" s="7">
        <v>2175</v>
      </c>
      <c r="U519" s="7">
        <v>0</v>
      </c>
      <c r="V519" s="7">
        <v>0</v>
      </c>
      <c r="W519" s="7">
        <v>0</v>
      </c>
      <c r="X519" s="7">
        <v>0</v>
      </c>
      <c r="Y519" s="7">
        <v>0</v>
      </c>
      <c r="Z519" s="7">
        <v>8437.8355806</v>
      </c>
      <c r="AA519" s="7">
        <v>0</v>
      </c>
      <c r="AB519" s="7">
        <v>1143514.8355806</v>
      </c>
      <c r="AC519" s="7">
        <v>0</v>
      </c>
      <c r="AD519" s="7">
        <v>0</v>
      </c>
      <c r="AE519" s="7">
        <v>0</v>
      </c>
      <c r="AF519" s="7">
        <v>0</v>
      </c>
      <c r="AG519" s="7">
        <v>0</v>
      </c>
      <c r="AH519" s="7">
        <v>0</v>
      </c>
      <c r="AI519" s="7">
        <v>0</v>
      </c>
      <c r="AJ519" s="7">
        <v>0</v>
      </c>
      <c r="AL519">
        <f t="shared" si="8"/>
        <v>87769.83558059996</v>
      </c>
    </row>
    <row r="520" spans="1:38" x14ac:dyDescent="0.25">
      <c r="A520" s="7">
        <v>4290</v>
      </c>
      <c r="B520" s="7">
        <v>7</v>
      </c>
      <c r="D520" s="7">
        <v>0</v>
      </c>
      <c r="E520" s="7">
        <v>0</v>
      </c>
      <c r="F520" s="7">
        <v>104</v>
      </c>
      <c r="G520" s="87">
        <v>124.8</v>
      </c>
      <c r="H520" s="7">
        <v>908669</v>
      </c>
      <c r="I520" s="7">
        <v>0</v>
      </c>
      <c r="J520" s="7">
        <v>202129</v>
      </c>
      <c r="K520" s="7">
        <v>0</v>
      </c>
      <c r="L520" s="7">
        <v>0</v>
      </c>
      <c r="M520" s="7">
        <v>4297</v>
      </c>
      <c r="N520" s="7">
        <v>19582</v>
      </c>
      <c r="O520" s="7">
        <v>28275</v>
      </c>
      <c r="P520" s="7">
        <v>14349</v>
      </c>
      <c r="Q520" s="7">
        <v>1622</v>
      </c>
      <c r="R520" s="7">
        <v>0</v>
      </c>
      <c r="S520" s="7">
        <v>0</v>
      </c>
      <c r="T520" s="7">
        <v>3120</v>
      </c>
      <c r="U520" s="7">
        <v>0</v>
      </c>
      <c r="V520" s="7">
        <v>0</v>
      </c>
      <c r="W520" s="7">
        <v>0</v>
      </c>
      <c r="X520" s="7">
        <v>0</v>
      </c>
      <c r="Y520" s="7">
        <v>0</v>
      </c>
      <c r="Z520" s="7">
        <v>5906.4849064199998</v>
      </c>
      <c r="AA520" s="7">
        <v>0</v>
      </c>
      <c r="AB520" s="7">
        <v>1186850.4849064201</v>
      </c>
      <c r="AC520" s="7">
        <v>0</v>
      </c>
      <c r="AD520" s="7">
        <v>0</v>
      </c>
      <c r="AE520" s="7">
        <v>0</v>
      </c>
      <c r="AF520" s="7">
        <v>0</v>
      </c>
      <c r="AG520" s="7">
        <v>0</v>
      </c>
      <c r="AH520" s="7">
        <v>0</v>
      </c>
      <c r="AI520" s="7">
        <v>0</v>
      </c>
      <c r="AJ520" s="7">
        <v>0</v>
      </c>
      <c r="AL520">
        <f t="shared" si="8"/>
        <v>278181.48490642011</v>
      </c>
    </row>
    <row r="521" spans="1:38" x14ac:dyDescent="0.25">
      <c r="A521" s="7">
        <v>4291</v>
      </c>
      <c r="B521" s="7">
        <v>7</v>
      </c>
      <c r="D521" s="7">
        <v>0</v>
      </c>
      <c r="E521" s="7">
        <v>0</v>
      </c>
      <c r="F521" s="7">
        <v>95</v>
      </c>
      <c r="G521" s="87">
        <v>86</v>
      </c>
      <c r="H521" s="7">
        <v>626166</v>
      </c>
      <c r="I521" s="7">
        <v>0</v>
      </c>
      <c r="J521" s="7">
        <v>12001</v>
      </c>
      <c r="K521" s="7">
        <v>15201</v>
      </c>
      <c r="L521" s="7">
        <v>0</v>
      </c>
      <c r="M521" s="7">
        <v>2961</v>
      </c>
      <c r="N521" s="7">
        <v>14828</v>
      </c>
      <c r="O521" s="7">
        <v>19484</v>
      </c>
      <c r="P521" s="7">
        <v>9888</v>
      </c>
      <c r="Q521" s="7">
        <v>1118</v>
      </c>
      <c r="R521" s="7">
        <v>0</v>
      </c>
      <c r="S521" s="7">
        <v>0</v>
      </c>
      <c r="T521" s="7">
        <v>0</v>
      </c>
      <c r="U521" s="7">
        <v>-43174</v>
      </c>
      <c r="V521" s="7">
        <v>0</v>
      </c>
      <c r="W521" s="7">
        <v>0</v>
      </c>
      <c r="X521" s="7">
        <v>0</v>
      </c>
      <c r="Y521" s="7">
        <v>0</v>
      </c>
      <c r="Z521" s="7">
        <v>0</v>
      </c>
      <c r="AA521" s="7">
        <v>0</v>
      </c>
      <c r="AB521" s="7">
        <v>657640</v>
      </c>
      <c r="AC521" s="7">
        <v>0</v>
      </c>
      <c r="AD521" s="7">
        <v>0</v>
      </c>
      <c r="AE521" s="7">
        <v>0</v>
      </c>
      <c r="AF521" s="7">
        <v>0</v>
      </c>
      <c r="AG521" s="7">
        <v>0</v>
      </c>
      <c r="AH521" s="7">
        <v>0</v>
      </c>
      <c r="AI521" s="7">
        <v>0</v>
      </c>
      <c r="AJ521" s="7">
        <v>0</v>
      </c>
      <c r="AL521">
        <f t="shared" si="8"/>
        <v>31474</v>
      </c>
    </row>
    <row r="522" spans="1:38" x14ac:dyDescent="0.25">
      <c r="A522" s="7">
        <v>4293</v>
      </c>
      <c r="B522" s="7">
        <v>7</v>
      </c>
      <c r="D522" s="7">
        <v>0</v>
      </c>
      <c r="E522" s="7">
        <v>0</v>
      </c>
      <c r="F522" s="7">
        <v>30</v>
      </c>
      <c r="G522" s="87">
        <v>30</v>
      </c>
      <c r="H522" s="7">
        <v>218430</v>
      </c>
      <c r="I522" s="7">
        <v>0</v>
      </c>
      <c r="J522" s="7">
        <v>35275</v>
      </c>
      <c r="K522" s="7">
        <v>0</v>
      </c>
      <c r="L522" s="7">
        <v>0</v>
      </c>
      <c r="M522" s="7">
        <v>1033</v>
      </c>
      <c r="N522" s="7">
        <v>5813</v>
      </c>
      <c r="O522" s="7">
        <v>6797</v>
      </c>
      <c r="P522" s="7">
        <v>3449</v>
      </c>
      <c r="Q522" s="7">
        <v>390</v>
      </c>
      <c r="R522" s="7">
        <v>0</v>
      </c>
      <c r="S522" s="7">
        <v>0</v>
      </c>
      <c r="T522" s="7">
        <v>0</v>
      </c>
      <c r="U522" s="7">
        <v>-15665</v>
      </c>
      <c r="V522" s="7">
        <v>0</v>
      </c>
      <c r="W522" s="7">
        <v>0</v>
      </c>
      <c r="X522" s="7">
        <v>0</v>
      </c>
      <c r="Y522" s="7">
        <v>0</v>
      </c>
      <c r="Z522" s="7">
        <v>0</v>
      </c>
      <c r="AA522" s="7">
        <v>0</v>
      </c>
      <c r="AB522" s="7">
        <v>255195</v>
      </c>
      <c r="AC522" s="7">
        <v>0</v>
      </c>
      <c r="AD522" s="7">
        <v>0</v>
      </c>
      <c r="AE522" s="7">
        <v>0</v>
      </c>
      <c r="AF522" s="7">
        <v>0</v>
      </c>
      <c r="AG522" s="7">
        <v>0</v>
      </c>
      <c r="AH522" s="7">
        <v>0</v>
      </c>
      <c r="AI522" s="7">
        <v>0</v>
      </c>
      <c r="AJ522" s="7">
        <v>0</v>
      </c>
      <c r="AL522">
        <f t="shared" si="8"/>
        <v>36765</v>
      </c>
    </row>
    <row r="523" spans="1:38" x14ac:dyDescent="0.25">
      <c r="A523" s="7">
        <v>4295</v>
      </c>
      <c r="B523" s="7">
        <v>7</v>
      </c>
      <c r="D523" s="7">
        <v>0</v>
      </c>
      <c r="E523" s="7">
        <v>0</v>
      </c>
      <c r="F523" s="7">
        <v>160</v>
      </c>
      <c r="G523" s="87">
        <v>160</v>
      </c>
      <c r="H523" s="7">
        <v>1164960</v>
      </c>
      <c r="I523" s="7">
        <v>0</v>
      </c>
      <c r="J523" s="7">
        <v>562387</v>
      </c>
      <c r="K523" s="7">
        <v>133560</v>
      </c>
      <c r="L523" s="7">
        <v>0</v>
      </c>
      <c r="M523" s="7">
        <v>5509</v>
      </c>
      <c r="N523" s="7">
        <v>0</v>
      </c>
      <c r="O523" s="7">
        <v>36250</v>
      </c>
      <c r="P523" s="7">
        <v>18396</v>
      </c>
      <c r="Q523" s="7">
        <v>2080</v>
      </c>
      <c r="R523" s="7">
        <v>0</v>
      </c>
      <c r="S523" s="7">
        <v>0</v>
      </c>
      <c r="T523" s="7">
        <v>0</v>
      </c>
      <c r="U523" s="7">
        <v>0</v>
      </c>
      <c r="V523" s="7">
        <v>0</v>
      </c>
      <c r="W523" s="7">
        <v>0</v>
      </c>
      <c r="X523" s="7">
        <v>0</v>
      </c>
      <c r="Y523" s="7">
        <v>0</v>
      </c>
      <c r="Z523" s="7">
        <v>0</v>
      </c>
      <c r="AA523" s="7">
        <v>0</v>
      </c>
      <c r="AB523" s="7">
        <v>1923142</v>
      </c>
      <c r="AC523" s="7">
        <v>0</v>
      </c>
      <c r="AD523" s="7">
        <v>0</v>
      </c>
      <c r="AE523" s="7">
        <v>0</v>
      </c>
      <c r="AF523" s="7">
        <v>0</v>
      </c>
      <c r="AG523" s="7">
        <v>0</v>
      </c>
      <c r="AH523" s="7">
        <v>0</v>
      </c>
      <c r="AI523" s="7">
        <v>0</v>
      </c>
      <c r="AJ523" s="7">
        <v>0</v>
      </c>
      <c r="AL523">
        <f t="shared" si="8"/>
        <v>758182</v>
      </c>
    </row>
    <row r="524" spans="1:38" x14ac:dyDescent="0.25">
      <c r="A524" s="7">
        <v>4297</v>
      </c>
      <c r="B524" s="7">
        <v>7</v>
      </c>
      <c r="D524" s="7">
        <v>0</v>
      </c>
      <c r="E524" s="7">
        <v>0</v>
      </c>
      <c r="F524" s="7">
        <v>45</v>
      </c>
      <c r="G524" s="87">
        <v>45</v>
      </c>
      <c r="H524" s="7">
        <v>327645</v>
      </c>
      <c r="I524" s="7">
        <v>0</v>
      </c>
      <c r="J524" s="7">
        <v>193</v>
      </c>
      <c r="K524" s="7">
        <v>0</v>
      </c>
      <c r="L524" s="7">
        <v>0</v>
      </c>
      <c r="M524" s="7">
        <v>1550</v>
      </c>
      <c r="N524" s="7">
        <v>3590</v>
      </c>
      <c r="O524" s="7">
        <v>10195</v>
      </c>
      <c r="P524" s="7">
        <v>5174</v>
      </c>
      <c r="Q524" s="7">
        <v>585</v>
      </c>
      <c r="R524" s="7">
        <v>0</v>
      </c>
      <c r="S524" s="7">
        <v>0</v>
      </c>
      <c r="T524" s="7">
        <v>0</v>
      </c>
      <c r="U524" s="7">
        <v>0</v>
      </c>
      <c r="V524" s="7">
        <v>0</v>
      </c>
      <c r="W524" s="7">
        <v>0</v>
      </c>
      <c r="X524" s="7">
        <v>0</v>
      </c>
      <c r="Y524" s="7">
        <v>0</v>
      </c>
      <c r="Z524" s="7">
        <v>0</v>
      </c>
      <c r="AA524" s="7">
        <v>0</v>
      </c>
      <c r="AB524" s="7">
        <v>348730</v>
      </c>
      <c r="AC524" s="7">
        <v>0</v>
      </c>
      <c r="AD524" s="7">
        <v>0</v>
      </c>
      <c r="AE524" s="7">
        <v>0</v>
      </c>
      <c r="AF524" s="7">
        <v>0</v>
      </c>
      <c r="AG524" s="7">
        <v>0</v>
      </c>
      <c r="AH524" s="7">
        <v>0</v>
      </c>
      <c r="AI524" s="7">
        <v>0</v>
      </c>
      <c r="AJ524" s="7">
        <v>0</v>
      </c>
      <c r="AL524">
        <f t="shared" si="8"/>
        <v>21085</v>
      </c>
    </row>
    <row r="525" spans="1:38" x14ac:dyDescent="0.25">
      <c r="A525" s="7">
        <v>4298</v>
      </c>
      <c r="B525" s="7">
        <v>7</v>
      </c>
      <c r="D525" s="7">
        <v>0</v>
      </c>
      <c r="E525" s="7">
        <v>0</v>
      </c>
      <c r="F525" s="7">
        <v>169</v>
      </c>
      <c r="G525" s="87">
        <v>169</v>
      </c>
      <c r="H525" s="7">
        <v>1230489</v>
      </c>
      <c r="I525" s="7">
        <v>0</v>
      </c>
      <c r="J525" s="7">
        <v>189459</v>
      </c>
      <c r="K525" s="7">
        <v>133560</v>
      </c>
      <c r="L525" s="7">
        <v>0</v>
      </c>
      <c r="M525" s="7">
        <v>5819</v>
      </c>
      <c r="N525" s="7">
        <v>69311</v>
      </c>
      <c r="O525" s="7">
        <v>38289</v>
      </c>
      <c r="P525" s="7">
        <v>19430</v>
      </c>
      <c r="Q525" s="7">
        <v>2197</v>
      </c>
      <c r="R525" s="7">
        <v>0</v>
      </c>
      <c r="S525" s="7">
        <v>0</v>
      </c>
      <c r="T525" s="7">
        <v>0</v>
      </c>
      <c r="U525" s="7">
        <v>-122762</v>
      </c>
      <c r="V525" s="7">
        <v>0</v>
      </c>
      <c r="W525" s="7">
        <v>0</v>
      </c>
      <c r="X525" s="7">
        <v>0</v>
      </c>
      <c r="Y525" s="7">
        <v>0</v>
      </c>
      <c r="Z525" s="7">
        <v>0</v>
      </c>
      <c r="AA525" s="7">
        <v>0</v>
      </c>
      <c r="AB525" s="7">
        <v>1561902</v>
      </c>
      <c r="AC525" s="7">
        <v>0</v>
      </c>
      <c r="AD525" s="7">
        <v>0</v>
      </c>
      <c r="AE525" s="7">
        <v>0</v>
      </c>
      <c r="AF525" s="7">
        <v>0</v>
      </c>
      <c r="AG525" s="7">
        <v>0</v>
      </c>
      <c r="AH525" s="7">
        <v>0</v>
      </c>
      <c r="AI525" s="7">
        <v>0</v>
      </c>
      <c r="AJ525" s="7">
        <v>0</v>
      </c>
      <c r="AL525">
        <f t="shared" si="8"/>
        <v>331413</v>
      </c>
    </row>
    <row r="526" spans="1:38" x14ac:dyDescent="0.25">
      <c r="A526" s="7">
        <v>4999</v>
      </c>
      <c r="B526" s="7">
        <v>7</v>
      </c>
      <c r="C526" t="s">
        <v>567</v>
      </c>
      <c r="D526" s="7">
        <v>0</v>
      </c>
      <c r="E526" s="7">
        <v>0</v>
      </c>
      <c r="F526" s="7">
        <v>173.87368677092633</v>
      </c>
      <c r="G526" s="87">
        <v>226.17392377824717</v>
      </c>
      <c r="H526" s="7">
        <v>1646772</v>
      </c>
      <c r="I526" s="7">
        <v>0</v>
      </c>
      <c r="J526" s="7">
        <v>929226</v>
      </c>
      <c r="K526" s="7">
        <v>232054</v>
      </c>
      <c r="L526" s="7">
        <v>0</v>
      </c>
      <c r="M526" s="7">
        <v>7788</v>
      </c>
      <c r="N526" s="7">
        <v>0</v>
      </c>
      <c r="O526" s="7">
        <v>51242</v>
      </c>
      <c r="P526" s="7">
        <v>26004</v>
      </c>
      <c r="Q526" s="7">
        <v>2940</v>
      </c>
      <c r="R526" s="7">
        <v>0</v>
      </c>
      <c r="S526" s="7">
        <v>0</v>
      </c>
      <c r="T526" s="7">
        <v>0</v>
      </c>
      <c r="U526" s="7">
        <v>0</v>
      </c>
      <c r="V526" s="7">
        <v>0</v>
      </c>
      <c r="W526" s="7">
        <v>0</v>
      </c>
      <c r="X526" s="7">
        <v>0</v>
      </c>
      <c r="Y526" s="7">
        <v>0</v>
      </c>
      <c r="Z526" s="7">
        <v>-123325.88486643</v>
      </c>
      <c r="AA526" s="7">
        <v>0</v>
      </c>
      <c r="AB526" s="7">
        <v>2772700.11513357</v>
      </c>
      <c r="AC526" s="7">
        <v>0</v>
      </c>
      <c r="AD526" s="7">
        <v>0</v>
      </c>
      <c r="AE526" s="7">
        <v>0</v>
      </c>
      <c r="AF526" s="7">
        <v>0</v>
      </c>
      <c r="AG526" s="7">
        <v>0</v>
      </c>
      <c r="AH526" s="7">
        <v>0</v>
      </c>
      <c r="AI526" s="7">
        <v>0</v>
      </c>
      <c r="AJ526" s="7">
        <v>0</v>
      </c>
      <c r="AL526">
        <f t="shared" si="8"/>
        <v>1125928.11513357</v>
      </c>
    </row>
    <row r="527" spans="1:38" x14ac:dyDescent="0.25">
      <c r="A527" s="7">
        <v>6000</v>
      </c>
      <c r="B527" s="7">
        <v>62</v>
      </c>
      <c r="C527" t="s">
        <v>2172</v>
      </c>
      <c r="D527" s="7">
        <v>0</v>
      </c>
      <c r="E527" s="7">
        <v>0</v>
      </c>
      <c r="F527" s="7">
        <v>0</v>
      </c>
      <c r="G527" s="87">
        <v>0</v>
      </c>
      <c r="H527" s="7">
        <v>0</v>
      </c>
      <c r="I527" s="7">
        <v>0</v>
      </c>
      <c r="J527" s="7">
        <v>9496217</v>
      </c>
      <c r="K527" s="7">
        <v>0</v>
      </c>
      <c r="L527" s="7">
        <v>0</v>
      </c>
      <c r="M527" s="7">
        <v>0</v>
      </c>
      <c r="N527" s="7">
        <v>0</v>
      </c>
      <c r="O527" s="7">
        <v>0</v>
      </c>
      <c r="P527" s="7">
        <v>0</v>
      </c>
      <c r="Q527" s="7">
        <v>0</v>
      </c>
      <c r="R527" s="7">
        <v>0</v>
      </c>
      <c r="S527" s="7">
        <v>0</v>
      </c>
      <c r="T527" s="7">
        <v>0</v>
      </c>
      <c r="U527" s="7">
        <v>0</v>
      </c>
      <c r="V527" s="7">
        <v>0</v>
      </c>
      <c r="W527" s="7">
        <v>0</v>
      </c>
      <c r="X527" s="7">
        <v>0</v>
      </c>
      <c r="Y527" s="7">
        <v>0</v>
      </c>
      <c r="Z527" s="7">
        <v>2448019.7402272499</v>
      </c>
      <c r="AA527" s="7">
        <v>0</v>
      </c>
      <c r="AB527" s="7">
        <v>11944236.74022725</v>
      </c>
      <c r="AC527" s="7">
        <v>0</v>
      </c>
      <c r="AD527" s="7">
        <v>0</v>
      </c>
      <c r="AE527" s="7">
        <v>0</v>
      </c>
      <c r="AF527" s="7">
        <v>0</v>
      </c>
      <c r="AG527" s="7">
        <v>0</v>
      </c>
      <c r="AH527" s="7">
        <v>0</v>
      </c>
      <c r="AI527" s="7">
        <v>0</v>
      </c>
      <c r="AJ527" s="7">
        <v>0</v>
      </c>
      <c r="AL527">
        <f t="shared" si="8"/>
        <v>11944236.74022725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C7ED1-1B5D-4B73-8BFA-484C32C484E0}">
  <dimension ref="A1:AL527"/>
  <sheetViews>
    <sheetView topLeftCell="U1" workbookViewId="0"/>
  </sheetViews>
  <sheetFormatPr defaultRowHeight="15" x14ac:dyDescent="0.25"/>
  <cols>
    <col min="38" max="38" width="12" bestFit="1" customWidth="1"/>
  </cols>
  <sheetData>
    <row r="1" spans="1:38" x14ac:dyDescent="0.25">
      <c r="A1" t="s">
        <v>1394</v>
      </c>
      <c r="B1" t="s">
        <v>1395</v>
      </c>
      <c r="C1" t="s">
        <v>1396</v>
      </c>
      <c r="D1" t="s">
        <v>2273</v>
      </c>
      <c r="E1" t="s">
        <v>2274</v>
      </c>
      <c r="F1" t="s">
        <v>2275</v>
      </c>
      <c r="G1" t="s">
        <v>2276</v>
      </c>
      <c r="H1" t="s">
        <v>2277</v>
      </c>
      <c r="I1" t="s">
        <v>2278</v>
      </c>
      <c r="J1" t="s">
        <v>2279</v>
      </c>
      <c r="K1" t="s">
        <v>2280</v>
      </c>
      <c r="L1" t="s">
        <v>2281</v>
      </c>
      <c r="M1" t="s">
        <v>2282</v>
      </c>
      <c r="N1" t="s">
        <v>2283</v>
      </c>
      <c r="O1" t="s">
        <v>2284</v>
      </c>
      <c r="P1" t="s">
        <v>2285</v>
      </c>
      <c r="Q1" t="s">
        <v>2286</v>
      </c>
      <c r="R1" t="s">
        <v>2287</v>
      </c>
      <c r="S1" t="s">
        <v>2288</v>
      </c>
      <c r="T1" t="s">
        <v>2289</v>
      </c>
      <c r="U1" t="s">
        <v>2290</v>
      </c>
      <c r="V1" t="s">
        <v>2291</v>
      </c>
      <c r="W1" t="s">
        <v>2292</v>
      </c>
      <c r="X1" t="s">
        <v>2293</v>
      </c>
      <c r="Y1" t="s">
        <v>2294</v>
      </c>
      <c r="Z1" t="s">
        <v>2295</v>
      </c>
      <c r="AA1" t="s">
        <v>2296</v>
      </c>
      <c r="AB1" t="s">
        <v>2297</v>
      </c>
      <c r="AC1" t="s">
        <v>2298</v>
      </c>
      <c r="AD1" t="s">
        <v>2299</v>
      </c>
      <c r="AE1" t="s">
        <v>2300</v>
      </c>
      <c r="AF1" t="s">
        <v>2301</v>
      </c>
      <c r="AG1" t="s">
        <v>2302</v>
      </c>
      <c r="AH1" t="s">
        <v>2303</v>
      </c>
      <c r="AI1" t="s">
        <v>2304</v>
      </c>
      <c r="AJ1" t="s">
        <v>2305</v>
      </c>
      <c r="AL1">
        <f>SUM(AL2:AL527)</f>
        <v>3007113809.020484</v>
      </c>
    </row>
    <row r="2" spans="1:38" x14ac:dyDescent="0.25">
      <c r="A2" s="7">
        <v>1</v>
      </c>
      <c r="B2" s="7">
        <v>1</v>
      </c>
      <c r="C2" t="s">
        <v>55</v>
      </c>
      <c r="D2" s="7">
        <v>929</v>
      </c>
      <c r="E2" s="7">
        <v>1031</v>
      </c>
      <c r="F2" s="7">
        <v>948</v>
      </c>
      <c r="G2" s="7">
        <v>1051.2</v>
      </c>
      <c r="H2" s="7">
        <v>7214386</v>
      </c>
      <c r="I2" s="7">
        <v>79825</v>
      </c>
      <c r="J2" s="7">
        <v>942993</v>
      </c>
      <c r="K2" s="7">
        <v>14089</v>
      </c>
      <c r="L2" s="7">
        <v>0</v>
      </c>
      <c r="M2" s="7">
        <v>92989</v>
      </c>
      <c r="N2" s="7">
        <v>441798</v>
      </c>
      <c r="O2" s="7">
        <v>249657</v>
      </c>
      <c r="P2" s="7">
        <v>173915</v>
      </c>
      <c r="Q2" s="7">
        <v>13666</v>
      </c>
      <c r="R2" s="7">
        <v>45780</v>
      </c>
      <c r="S2" s="7">
        <v>0</v>
      </c>
      <c r="T2" s="7">
        <v>0</v>
      </c>
      <c r="U2" s="7">
        <v>0</v>
      </c>
      <c r="V2" s="7">
        <v>0</v>
      </c>
      <c r="W2" s="7">
        <v>0</v>
      </c>
      <c r="X2" s="7">
        <v>0</v>
      </c>
      <c r="Y2" s="7">
        <v>50356</v>
      </c>
      <c r="Z2" s="7">
        <v>73704.396361949999</v>
      </c>
      <c r="AA2" s="7">
        <v>761069</v>
      </c>
      <c r="AB2" s="7">
        <v>10154227.396361951</v>
      </c>
      <c r="AC2" s="7">
        <v>0</v>
      </c>
      <c r="AD2" s="7">
        <v>249657</v>
      </c>
      <c r="AE2" s="7">
        <v>173915</v>
      </c>
      <c r="AF2" s="7">
        <v>45780</v>
      </c>
      <c r="AG2" s="7">
        <v>0</v>
      </c>
      <c r="AH2" s="7">
        <v>0</v>
      </c>
      <c r="AI2" s="7">
        <v>761069</v>
      </c>
      <c r="AJ2" s="7">
        <v>1230421</v>
      </c>
      <c r="AL2">
        <f>AB2-H2</f>
        <v>2939841.3963619508</v>
      </c>
    </row>
    <row r="3" spans="1:38" x14ac:dyDescent="0.25">
      <c r="A3" s="7">
        <v>1</v>
      </c>
      <c r="B3" s="7">
        <v>3</v>
      </c>
      <c r="C3" t="s">
        <v>594</v>
      </c>
      <c r="D3" s="7">
        <v>47545</v>
      </c>
      <c r="E3" s="7">
        <v>51921.2</v>
      </c>
      <c r="F3" s="7">
        <v>26105.200000000001</v>
      </c>
      <c r="G3" s="7">
        <v>28311.8</v>
      </c>
      <c r="H3" s="7">
        <v>194303883</v>
      </c>
      <c r="I3" s="7">
        <v>5857942</v>
      </c>
      <c r="J3" s="7">
        <v>44005758</v>
      </c>
      <c r="K3" s="7">
        <v>3529800</v>
      </c>
      <c r="L3" s="7">
        <v>0</v>
      </c>
      <c r="M3" s="7">
        <v>0</v>
      </c>
      <c r="N3" s="7">
        <v>0</v>
      </c>
      <c r="O3" s="7">
        <v>6594225</v>
      </c>
      <c r="P3" s="7">
        <v>1415590</v>
      </c>
      <c r="Q3" s="7">
        <v>368053</v>
      </c>
      <c r="R3" s="7">
        <v>5297704</v>
      </c>
      <c r="S3" s="7">
        <v>0</v>
      </c>
      <c r="T3" s="7">
        <v>0</v>
      </c>
      <c r="U3" s="7">
        <v>161402</v>
      </c>
      <c r="V3" s="7">
        <v>-32942</v>
      </c>
      <c r="W3" s="7">
        <v>64627912</v>
      </c>
      <c r="X3" s="7">
        <v>0</v>
      </c>
      <c r="Y3" s="7">
        <v>2072300</v>
      </c>
      <c r="Z3" s="7">
        <v>5254870.3969010804</v>
      </c>
      <c r="AA3" s="7">
        <v>20497743</v>
      </c>
      <c r="AB3" s="7">
        <v>353954240.39690107</v>
      </c>
      <c r="AC3" s="7">
        <v>0</v>
      </c>
      <c r="AD3" s="7">
        <v>6594225</v>
      </c>
      <c r="AE3" s="7">
        <v>1415590</v>
      </c>
      <c r="AF3" s="7">
        <v>5297704</v>
      </c>
      <c r="AG3" s="7">
        <v>64616024.210000001</v>
      </c>
      <c r="AH3" s="7">
        <v>0</v>
      </c>
      <c r="AI3" s="7">
        <v>20497743</v>
      </c>
      <c r="AJ3" s="7">
        <v>98421286.210000008</v>
      </c>
      <c r="AL3">
        <f t="shared" ref="AL3:AL66" si="0">AB3-H3</f>
        <v>159650357.39690107</v>
      </c>
    </row>
    <row r="4" spans="1:38" x14ac:dyDescent="0.25">
      <c r="A4" s="7">
        <v>2</v>
      </c>
      <c r="B4" s="7">
        <v>1</v>
      </c>
      <c r="C4" t="s">
        <v>57</v>
      </c>
      <c r="D4" s="7">
        <v>179</v>
      </c>
      <c r="E4" s="7">
        <v>197.20000000000002</v>
      </c>
      <c r="F4" s="7">
        <v>220</v>
      </c>
      <c r="G4" s="7">
        <v>242.8</v>
      </c>
      <c r="H4" s="7">
        <v>1666336</v>
      </c>
      <c r="I4" s="7">
        <v>0</v>
      </c>
      <c r="J4" s="7">
        <v>519641</v>
      </c>
      <c r="K4" s="7">
        <v>0</v>
      </c>
      <c r="L4" s="7">
        <v>98677</v>
      </c>
      <c r="M4" s="7">
        <v>357526</v>
      </c>
      <c r="N4" s="7">
        <v>127003</v>
      </c>
      <c r="O4" s="7">
        <v>54353</v>
      </c>
      <c r="P4" s="7">
        <v>40081.25</v>
      </c>
      <c r="Q4" s="7">
        <v>3156</v>
      </c>
      <c r="R4" s="7">
        <v>12456</v>
      </c>
      <c r="S4" s="7">
        <v>0</v>
      </c>
      <c r="T4" s="7">
        <v>0</v>
      </c>
      <c r="U4" s="7">
        <v>0</v>
      </c>
      <c r="V4" s="7">
        <v>0</v>
      </c>
      <c r="W4" s="7">
        <v>0</v>
      </c>
      <c r="X4" s="7">
        <v>0</v>
      </c>
      <c r="Y4" s="7">
        <v>0</v>
      </c>
      <c r="Z4" s="7">
        <v>23814.962732219999</v>
      </c>
      <c r="AA4" s="7">
        <v>175787</v>
      </c>
      <c r="AB4" s="7">
        <v>3078831.2127322201</v>
      </c>
      <c r="AC4" s="7">
        <v>0</v>
      </c>
      <c r="AD4" s="7">
        <v>26114</v>
      </c>
      <c r="AE4" s="7">
        <v>40081.25</v>
      </c>
      <c r="AF4" s="7">
        <v>12456</v>
      </c>
      <c r="AG4" s="7">
        <v>0</v>
      </c>
      <c r="AH4" s="7">
        <v>0</v>
      </c>
      <c r="AI4" s="7">
        <v>175787</v>
      </c>
      <c r="AJ4" s="7">
        <v>254438.25</v>
      </c>
      <c r="AL4">
        <f t="shared" si="0"/>
        <v>1412495.2127322201</v>
      </c>
    </row>
    <row r="5" spans="1:38" x14ac:dyDescent="0.25">
      <c r="A5" s="7">
        <v>4</v>
      </c>
      <c r="B5" s="7">
        <v>1</v>
      </c>
      <c r="C5" t="s">
        <v>58</v>
      </c>
      <c r="D5" s="7">
        <v>438</v>
      </c>
      <c r="E5" s="7">
        <v>485.43999999999994</v>
      </c>
      <c r="F5" s="7">
        <v>444.44</v>
      </c>
      <c r="G5" s="7">
        <v>485.43999999999994</v>
      </c>
      <c r="H5" s="7">
        <v>3331575</v>
      </c>
      <c r="I5" s="7">
        <v>0</v>
      </c>
      <c r="J5" s="7">
        <v>681883</v>
      </c>
      <c r="K5" s="7">
        <v>0</v>
      </c>
      <c r="L5" s="7">
        <v>130543</v>
      </c>
      <c r="M5" s="7">
        <v>630314</v>
      </c>
      <c r="N5" s="7">
        <v>279578</v>
      </c>
      <c r="O5" s="7">
        <v>110994</v>
      </c>
      <c r="P5" s="7">
        <v>81310.75</v>
      </c>
      <c r="Q5" s="7">
        <v>6311</v>
      </c>
      <c r="R5" s="7">
        <v>0</v>
      </c>
      <c r="S5" s="7">
        <v>0</v>
      </c>
      <c r="T5" s="7">
        <v>0</v>
      </c>
      <c r="U5" s="7">
        <v>0</v>
      </c>
      <c r="V5" s="7">
        <v>0</v>
      </c>
      <c r="W5" s="7">
        <v>0</v>
      </c>
      <c r="X5" s="7">
        <v>0</v>
      </c>
      <c r="Y5" s="7">
        <v>0</v>
      </c>
      <c r="Z5" s="7">
        <v>38590.918457370004</v>
      </c>
      <c r="AA5" s="7">
        <v>145632</v>
      </c>
      <c r="AB5" s="7">
        <v>5436731.6684573703</v>
      </c>
      <c r="AC5" s="7">
        <v>0</v>
      </c>
      <c r="AD5" s="7">
        <v>110994</v>
      </c>
      <c r="AE5" s="7">
        <v>81310.75</v>
      </c>
      <c r="AF5" s="7">
        <v>0</v>
      </c>
      <c r="AG5" s="7">
        <v>0</v>
      </c>
      <c r="AH5" s="7">
        <v>0</v>
      </c>
      <c r="AI5" s="7">
        <v>145632</v>
      </c>
      <c r="AJ5" s="7">
        <v>337936.75</v>
      </c>
      <c r="AL5">
        <f t="shared" si="0"/>
        <v>2105156.6684573703</v>
      </c>
    </row>
    <row r="6" spans="1:38" x14ac:dyDescent="0.25">
      <c r="A6" s="7">
        <v>6</v>
      </c>
      <c r="B6" s="7">
        <v>3</v>
      </c>
      <c r="C6" t="s">
        <v>595</v>
      </c>
      <c r="D6" s="7">
        <v>2656</v>
      </c>
      <c r="E6" s="7">
        <v>2957.58</v>
      </c>
      <c r="F6" s="7">
        <v>2771.38</v>
      </c>
      <c r="G6" s="7">
        <v>3024.7800000000007</v>
      </c>
      <c r="H6" s="7">
        <v>20759065</v>
      </c>
      <c r="I6" s="7">
        <v>288599</v>
      </c>
      <c r="J6" s="7">
        <v>4085799</v>
      </c>
      <c r="K6" s="7">
        <v>148899</v>
      </c>
      <c r="L6" s="7">
        <v>0</v>
      </c>
      <c r="M6" s="7">
        <v>0</v>
      </c>
      <c r="N6" s="7">
        <v>0</v>
      </c>
      <c r="O6" s="7">
        <v>703269</v>
      </c>
      <c r="P6" s="7">
        <v>232521.5</v>
      </c>
      <c r="Q6" s="7">
        <v>39322</v>
      </c>
      <c r="R6" s="7">
        <v>88293</v>
      </c>
      <c r="S6" s="7">
        <v>0</v>
      </c>
      <c r="T6" s="7">
        <v>0</v>
      </c>
      <c r="U6" s="7">
        <v>0</v>
      </c>
      <c r="V6" s="7">
        <v>0</v>
      </c>
      <c r="W6" s="7">
        <v>5990305</v>
      </c>
      <c r="X6" s="7">
        <v>0</v>
      </c>
      <c r="Y6" s="7">
        <v>177208</v>
      </c>
      <c r="Z6" s="7">
        <v>241373.73793839</v>
      </c>
      <c r="AA6" s="7">
        <v>2189941</v>
      </c>
      <c r="AB6" s="7">
        <v>34944595.237938389</v>
      </c>
      <c r="AC6" s="7">
        <v>0</v>
      </c>
      <c r="AD6" s="7">
        <v>266089</v>
      </c>
      <c r="AE6" s="7">
        <v>232521.5</v>
      </c>
      <c r="AF6" s="7">
        <v>88293</v>
      </c>
      <c r="AG6" s="7">
        <v>5990271.7800000003</v>
      </c>
      <c r="AH6" s="7">
        <v>0</v>
      </c>
      <c r="AI6" s="7">
        <v>2065764</v>
      </c>
      <c r="AJ6" s="7">
        <v>8642939.2800000012</v>
      </c>
      <c r="AL6">
        <f t="shared" si="0"/>
        <v>14185530.237938389</v>
      </c>
    </row>
    <row r="7" spans="1:38" x14ac:dyDescent="0.25">
      <c r="A7" s="7">
        <v>11</v>
      </c>
      <c r="B7" s="7">
        <v>1</v>
      </c>
      <c r="C7" t="s">
        <v>596</v>
      </c>
      <c r="D7" s="7">
        <v>42067</v>
      </c>
      <c r="E7" s="7">
        <v>46162.52</v>
      </c>
      <c r="F7" s="7">
        <v>38387.919999999998</v>
      </c>
      <c r="G7" s="7">
        <v>42204.72</v>
      </c>
      <c r="H7" s="7">
        <v>289650993</v>
      </c>
      <c r="I7" s="7">
        <v>1511562</v>
      </c>
      <c r="J7" s="7">
        <v>32399418</v>
      </c>
      <c r="K7" s="7">
        <v>1364978</v>
      </c>
      <c r="L7" s="7">
        <v>0</v>
      </c>
      <c r="M7" s="7">
        <v>0</v>
      </c>
      <c r="N7" s="7">
        <v>220789.21598558332</v>
      </c>
      <c r="O7" s="7">
        <v>9634356</v>
      </c>
      <c r="P7" s="7">
        <v>4882442.25</v>
      </c>
      <c r="Q7" s="7">
        <v>548661</v>
      </c>
      <c r="R7" s="7">
        <v>1310035</v>
      </c>
      <c r="S7" s="7">
        <v>0</v>
      </c>
      <c r="T7" s="7">
        <v>0</v>
      </c>
      <c r="U7" s="7">
        <v>0</v>
      </c>
      <c r="V7" s="7">
        <v>-8236</v>
      </c>
      <c r="W7" s="7">
        <v>47259775</v>
      </c>
      <c r="X7" s="7">
        <v>0</v>
      </c>
      <c r="Y7" s="7">
        <v>0</v>
      </c>
      <c r="Z7" s="7">
        <v>3592757.3142762301</v>
      </c>
      <c r="AA7" s="7">
        <v>30556217</v>
      </c>
      <c r="AB7" s="7">
        <v>422923747.78026181</v>
      </c>
      <c r="AC7" s="7">
        <v>0</v>
      </c>
      <c r="AD7" s="7">
        <v>4166020</v>
      </c>
      <c r="AE7" s="7">
        <v>4882442.25</v>
      </c>
      <c r="AF7" s="7">
        <v>1310035</v>
      </c>
      <c r="AG7" s="7">
        <v>47247407.359999999</v>
      </c>
      <c r="AH7" s="7">
        <v>0</v>
      </c>
      <c r="AI7" s="7">
        <v>28319217</v>
      </c>
      <c r="AJ7" s="7">
        <v>85925121.609999999</v>
      </c>
      <c r="AL7">
        <f t="shared" si="0"/>
        <v>133272754.78026181</v>
      </c>
    </row>
    <row r="8" spans="1:38" x14ac:dyDescent="0.25">
      <c r="A8" s="7">
        <v>12</v>
      </c>
      <c r="B8" s="7">
        <v>1</v>
      </c>
      <c r="C8" t="s">
        <v>61</v>
      </c>
      <c r="D8" s="7">
        <v>5549</v>
      </c>
      <c r="E8" s="7">
        <v>6053.4</v>
      </c>
      <c r="F8" s="7">
        <v>6481</v>
      </c>
      <c r="G8" s="7">
        <v>7087.4000000000005</v>
      </c>
      <c r="H8" s="7">
        <v>48640826</v>
      </c>
      <c r="I8" s="7">
        <v>147370</v>
      </c>
      <c r="J8" s="7">
        <v>2007472</v>
      </c>
      <c r="K8" s="7">
        <v>179774</v>
      </c>
      <c r="L8" s="7">
        <v>0</v>
      </c>
      <c r="M8" s="7">
        <v>0</v>
      </c>
      <c r="N8" s="7">
        <v>9973.5780288594851</v>
      </c>
      <c r="O8" s="7">
        <v>1611161</v>
      </c>
      <c r="P8" s="7">
        <v>886176.25</v>
      </c>
      <c r="Q8" s="7">
        <v>92136</v>
      </c>
      <c r="R8" s="7">
        <v>0</v>
      </c>
      <c r="S8" s="7">
        <v>0</v>
      </c>
      <c r="T8" s="7">
        <v>0</v>
      </c>
      <c r="U8" s="7">
        <v>0</v>
      </c>
      <c r="V8" s="7">
        <v>-8236</v>
      </c>
      <c r="W8" s="7">
        <v>6689868</v>
      </c>
      <c r="X8" s="7">
        <v>0</v>
      </c>
      <c r="Y8" s="7">
        <v>0</v>
      </c>
      <c r="Z8" s="7">
        <v>449921.76216888003</v>
      </c>
      <c r="AA8" s="7">
        <v>5131278</v>
      </c>
      <c r="AB8" s="7">
        <v>65837720.590197735</v>
      </c>
      <c r="AC8" s="7">
        <v>0</v>
      </c>
      <c r="AD8" s="7">
        <v>589641</v>
      </c>
      <c r="AE8" s="7">
        <v>886176.25</v>
      </c>
      <c r="AF8" s="7">
        <v>0</v>
      </c>
      <c r="AG8" s="7">
        <v>6689868</v>
      </c>
      <c r="AH8" s="7">
        <v>0</v>
      </c>
      <c r="AI8" s="7">
        <v>4985174</v>
      </c>
      <c r="AJ8" s="7">
        <v>13150859.25</v>
      </c>
      <c r="AL8">
        <f t="shared" si="0"/>
        <v>17196894.590197735</v>
      </c>
    </row>
    <row r="9" spans="1:38" x14ac:dyDescent="0.25">
      <c r="A9" s="7">
        <v>13</v>
      </c>
      <c r="B9" s="7">
        <v>1</v>
      </c>
      <c r="C9" t="s">
        <v>62</v>
      </c>
      <c r="D9" s="7">
        <v>3572</v>
      </c>
      <c r="E9" s="7">
        <v>3996.2999999999993</v>
      </c>
      <c r="F9" s="7">
        <v>3242.1</v>
      </c>
      <c r="G9" s="7">
        <v>3561.1</v>
      </c>
      <c r="H9" s="7">
        <v>24439829</v>
      </c>
      <c r="I9" s="7">
        <v>1062289</v>
      </c>
      <c r="J9" s="7">
        <v>8282237</v>
      </c>
      <c r="K9" s="7">
        <v>834750</v>
      </c>
      <c r="L9" s="7">
        <v>0</v>
      </c>
      <c r="M9" s="7">
        <v>0</v>
      </c>
      <c r="N9" s="7">
        <v>14686.779060397699</v>
      </c>
      <c r="O9" s="7">
        <v>843926</v>
      </c>
      <c r="P9" s="7">
        <v>547460</v>
      </c>
      <c r="Q9" s="7">
        <v>46294</v>
      </c>
      <c r="R9" s="7">
        <v>0</v>
      </c>
      <c r="S9" s="7">
        <v>0</v>
      </c>
      <c r="T9" s="7">
        <v>0</v>
      </c>
      <c r="U9" s="7">
        <v>0</v>
      </c>
      <c r="V9" s="7">
        <v>0</v>
      </c>
      <c r="W9" s="7">
        <v>1100131</v>
      </c>
      <c r="X9" s="7">
        <v>0</v>
      </c>
      <c r="Y9" s="7">
        <v>0</v>
      </c>
      <c r="Z9" s="7">
        <v>263674.56712647004</v>
      </c>
      <c r="AA9" s="7">
        <v>2578236</v>
      </c>
      <c r="AB9" s="7">
        <v>40013513.346186869</v>
      </c>
      <c r="AC9" s="7">
        <v>0</v>
      </c>
      <c r="AD9" s="7">
        <v>409520</v>
      </c>
      <c r="AE9" s="7">
        <v>547460</v>
      </c>
      <c r="AF9" s="7">
        <v>0</v>
      </c>
      <c r="AG9" s="7">
        <v>1100131</v>
      </c>
      <c r="AH9" s="7">
        <v>0</v>
      </c>
      <c r="AI9" s="7">
        <v>2452136</v>
      </c>
      <c r="AJ9" s="7">
        <v>4509247</v>
      </c>
      <c r="AL9">
        <f t="shared" si="0"/>
        <v>15573684.346186869</v>
      </c>
    </row>
    <row r="10" spans="1:38" x14ac:dyDescent="0.25">
      <c r="A10" s="7">
        <v>14</v>
      </c>
      <c r="B10" s="7">
        <v>1</v>
      </c>
      <c r="C10" t="s">
        <v>63</v>
      </c>
      <c r="D10" s="7">
        <v>2283</v>
      </c>
      <c r="E10" s="7">
        <v>2511.4000000000005</v>
      </c>
      <c r="F10" s="7">
        <v>2588.8000000000002</v>
      </c>
      <c r="G10" s="7">
        <v>2832.6</v>
      </c>
      <c r="H10" s="7">
        <v>19440134</v>
      </c>
      <c r="I10" s="7">
        <v>171931</v>
      </c>
      <c r="J10" s="7">
        <v>5879265</v>
      </c>
      <c r="K10" s="7">
        <v>319590</v>
      </c>
      <c r="L10" s="7">
        <v>0</v>
      </c>
      <c r="M10" s="7">
        <v>0</v>
      </c>
      <c r="N10" s="7">
        <v>0</v>
      </c>
      <c r="O10" s="7">
        <v>677521</v>
      </c>
      <c r="P10" s="7">
        <v>399208.75</v>
      </c>
      <c r="Q10" s="7">
        <v>36824</v>
      </c>
      <c r="R10" s="7">
        <v>0</v>
      </c>
      <c r="S10" s="7">
        <v>0</v>
      </c>
      <c r="T10" s="7">
        <v>0</v>
      </c>
      <c r="U10" s="7">
        <v>0</v>
      </c>
      <c r="V10" s="7">
        <v>0</v>
      </c>
      <c r="W10" s="7">
        <v>1677296</v>
      </c>
      <c r="X10" s="7">
        <v>0</v>
      </c>
      <c r="Y10" s="7">
        <v>149916</v>
      </c>
      <c r="Z10" s="7">
        <v>257722.28796228001</v>
      </c>
      <c r="AA10" s="7">
        <v>2050802</v>
      </c>
      <c r="AB10" s="7">
        <v>31060210.03796228</v>
      </c>
      <c r="AC10" s="7">
        <v>0</v>
      </c>
      <c r="AD10" s="7">
        <v>275315</v>
      </c>
      <c r="AE10" s="7">
        <v>399208.75</v>
      </c>
      <c r="AF10" s="7">
        <v>0</v>
      </c>
      <c r="AG10" s="7">
        <v>1677296</v>
      </c>
      <c r="AH10" s="7">
        <v>0</v>
      </c>
      <c r="AI10" s="7">
        <v>1992157</v>
      </c>
      <c r="AJ10" s="7">
        <v>4343976.75</v>
      </c>
      <c r="AL10">
        <f t="shared" si="0"/>
        <v>11620076.03796228</v>
      </c>
    </row>
    <row r="11" spans="1:38" x14ac:dyDescent="0.25">
      <c r="A11" s="7">
        <v>15</v>
      </c>
      <c r="B11" s="7">
        <v>1</v>
      </c>
      <c r="C11" t="s">
        <v>64</v>
      </c>
      <c r="D11" s="7">
        <v>4765</v>
      </c>
      <c r="E11" s="7">
        <v>5216.4000000000005</v>
      </c>
      <c r="F11" s="7">
        <v>3722</v>
      </c>
      <c r="G11" s="7">
        <v>4093.7999999999997</v>
      </c>
      <c r="H11" s="7">
        <v>28095749</v>
      </c>
      <c r="I11" s="7">
        <v>0</v>
      </c>
      <c r="J11" s="7">
        <v>1837644</v>
      </c>
      <c r="K11" s="7">
        <v>44392</v>
      </c>
      <c r="L11" s="7">
        <v>0</v>
      </c>
      <c r="M11" s="7">
        <v>0</v>
      </c>
      <c r="N11" s="7">
        <v>433485.21122575499</v>
      </c>
      <c r="O11" s="7">
        <v>943563</v>
      </c>
      <c r="P11" s="7">
        <v>684482.5</v>
      </c>
      <c r="Q11" s="7">
        <v>53219</v>
      </c>
      <c r="R11" s="7">
        <v>44868</v>
      </c>
      <c r="S11" s="7">
        <v>0</v>
      </c>
      <c r="T11" s="7">
        <v>0</v>
      </c>
      <c r="U11" s="7">
        <v>0</v>
      </c>
      <c r="V11" s="7">
        <v>0</v>
      </c>
      <c r="W11" s="7">
        <v>0</v>
      </c>
      <c r="X11" s="7">
        <v>0</v>
      </c>
      <c r="Y11" s="7">
        <v>0</v>
      </c>
      <c r="Z11" s="7">
        <v>262858.06525389</v>
      </c>
      <c r="AA11" s="7">
        <v>2963911</v>
      </c>
      <c r="AB11" s="7">
        <v>35364171.776479647</v>
      </c>
      <c r="AC11" s="7">
        <v>0</v>
      </c>
      <c r="AD11" s="7">
        <v>589386</v>
      </c>
      <c r="AE11" s="7">
        <v>684482.5</v>
      </c>
      <c r="AF11" s="7">
        <v>44868</v>
      </c>
      <c r="AG11" s="7">
        <v>0</v>
      </c>
      <c r="AH11" s="7">
        <v>0</v>
      </c>
      <c r="AI11" s="7">
        <v>2963911</v>
      </c>
      <c r="AJ11" s="7">
        <v>4282647.5</v>
      </c>
      <c r="AL11">
        <f t="shared" si="0"/>
        <v>7268422.7764796466</v>
      </c>
    </row>
    <row r="12" spans="1:38" x14ac:dyDescent="0.25">
      <c r="A12" s="7">
        <v>16</v>
      </c>
      <c r="B12" s="7">
        <v>1</v>
      </c>
      <c r="C12" t="s">
        <v>65</v>
      </c>
      <c r="D12" s="7">
        <v>5511</v>
      </c>
      <c r="E12" s="7">
        <v>6038.8</v>
      </c>
      <c r="F12" s="7">
        <v>6135</v>
      </c>
      <c r="G12" s="7">
        <v>6694.8</v>
      </c>
      <c r="H12" s="7">
        <v>45946412</v>
      </c>
      <c r="I12" s="7">
        <v>0</v>
      </c>
      <c r="J12" s="7">
        <v>5533944</v>
      </c>
      <c r="K12" s="7">
        <v>496251</v>
      </c>
      <c r="L12" s="7">
        <v>0</v>
      </c>
      <c r="M12" s="7">
        <v>0</v>
      </c>
      <c r="N12" s="7">
        <v>148138.99164639358</v>
      </c>
      <c r="O12" s="7">
        <v>1498121</v>
      </c>
      <c r="P12" s="7">
        <v>1049600</v>
      </c>
      <c r="Q12" s="7">
        <v>87032</v>
      </c>
      <c r="R12" s="7">
        <v>318472</v>
      </c>
      <c r="S12" s="7">
        <v>0</v>
      </c>
      <c r="T12" s="7">
        <v>0</v>
      </c>
      <c r="U12" s="7">
        <v>0</v>
      </c>
      <c r="V12" s="7">
        <v>0</v>
      </c>
      <c r="W12" s="7">
        <v>1298657</v>
      </c>
      <c r="X12" s="7">
        <v>0</v>
      </c>
      <c r="Y12" s="7">
        <v>0</v>
      </c>
      <c r="Z12" s="7">
        <v>465437.76601384999</v>
      </c>
      <c r="AA12" s="7">
        <v>4847035</v>
      </c>
      <c r="AB12" s="7">
        <v>61689100.757660247</v>
      </c>
      <c r="AC12" s="7">
        <v>0</v>
      </c>
      <c r="AD12" s="7">
        <v>652552</v>
      </c>
      <c r="AE12" s="7">
        <v>1049600</v>
      </c>
      <c r="AF12" s="7">
        <v>318472</v>
      </c>
      <c r="AG12" s="7">
        <v>1297662</v>
      </c>
      <c r="AH12" s="7">
        <v>0</v>
      </c>
      <c r="AI12" s="7">
        <v>4806306</v>
      </c>
      <c r="AJ12" s="7">
        <v>8124592</v>
      </c>
      <c r="AL12">
        <f t="shared" si="0"/>
        <v>15742688.757660247</v>
      </c>
    </row>
    <row r="13" spans="1:38" x14ac:dyDescent="0.25">
      <c r="A13" s="7">
        <v>22</v>
      </c>
      <c r="B13" s="7">
        <v>1</v>
      </c>
      <c r="C13" t="s">
        <v>597</v>
      </c>
      <c r="D13" s="7">
        <v>2638</v>
      </c>
      <c r="E13" s="7">
        <v>2885.3999999999996</v>
      </c>
      <c r="F13" s="7">
        <v>2622</v>
      </c>
      <c r="G13" s="7">
        <v>2873.2</v>
      </c>
      <c r="H13" s="7">
        <v>19718772</v>
      </c>
      <c r="I13" s="7">
        <v>517840</v>
      </c>
      <c r="J13" s="7">
        <v>2148245</v>
      </c>
      <c r="K13" s="7">
        <v>14102</v>
      </c>
      <c r="L13" s="7">
        <v>0</v>
      </c>
      <c r="M13" s="7">
        <v>0</v>
      </c>
      <c r="N13" s="7">
        <v>558978.59148768382</v>
      </c>
      <c r="O13" s="7">
        <v>640287</v>
      </c>
      <c r="P13" s="7">
        <v>480058.75</v>
      </c>
      <c r="Q13" s="7">
        <v>37352</v>
      </c>
      <c r="R13" s="7">
        <v>25457</v>
      </c>
      <c r="S13" s="7">
        <v>0</v>
      </c>
      <c r="T13" s="7">
        <v>0</v>
      </c>
      <c r="U13" s="7">
        <v>0</v>
      </c>
      <c r="V13" s="7">
        <v>0</v>
      </c>
      <c r="W13" s="7">
        <v>0</v>
      </c>
      <c r="X13" s="7">
        <v>0</v>
      </c>
      <c r="Y13" s="7">
        <v>139537</v>
      </c>
      <c r="Z13" s="7">
        <v>235580.27715753001</v>
      </c>
      <c r="AA13" s="7">
        <v>2080197</v>
      </c>
      <c r="AB13" s="7">
        <v>26596406.618645214</v>
      </c>
      <c r="AC13" s="7">
        <v>0</v>
      </c>
      <c r="AD13" s="7">
        <v>419029</v>
      </c>
      <c r="AE13" s="7">
        <v>480058.75</v>
      </c>
      <c r="AF13" s="7">
        <v>25457</v>
      </c>
      <c r="AG13" s="7">
        <v>0</v>
      </c>
      <c r="AH13" s="7">
        <v>0</v>
      </c>
      <c r="AI13" s="7">
        <v>2023729</v>
      </c>
      <c r="AJ13" s="7">
        <v>2948273.75</v>
      </c>
      <c r="AL13">
        <f t="shared" si="0"/>
        <v>6877634.6186452135</v>
      </c>
    </row>
    <row r="14" spans="1:38" x14ac:dyDescent="0.25">
      <c r="A14" s="7">
        <v>23</v>
      </c>
      <c r="B14" s="7">
        <v>1</v>
      </c>
      <c r="C14" t="s">
        <v>598</v>
      </c>
      <c r="D14" s="7">
        <v>1016</v>
      </c>
      <c r="E14" s="7">
        <v>1112.6000000000001</v>
      </c>
      <c r="F14" s="7">
        <v>801</v>
      </c>
      <c r="G14" s="7">
        <v>881</v>
      </c>
      <c r="H14" s="7">
        <v>6046303</v>
      </c>
      <c r="I14" s="7">
        <v>0</v>
      </c>
      <c r="J14" s="7">
        <v>732720</v>
      </c>
      <c r="K14" s="7">
        <v>0</v>
      </c>
      <c r="L14" s="7">
        <v>39439</v>
      </c>
      <c r="M14" s="7">
        <v>887</v>
      </c>
      <c r="N14" s="7">
        <v>288235.89240506117</v>
      </c>
      <c r="O14" s="7">
        <v>200342</v>
      </c>
      <c r="P14" s="7">
        <v>146155</v>
      </c>
      <c r="Q14" s="7">
        <v>11453</v>
      </c>
      <c r="R14" s="7">
        <v>29919</v>
      </c>
      <c r="S14" s="7">
        <v>0</v>
      </c>
      <c r="T14" s="7">
        <v>0</v>
      </c>
      <c r="U14" s="7">
        <v>0</v>
      </c>
      <c r="V14" s="7">
        <v>0</v>
      </c>
      <c r="W14" s="7">
        <v>0</v>
      </c>
      <c r="X14" s="7">
        <v>0</v>
      </c>
      <c r="Y14" s="7">
        <v>21911</v>
      </c>
      <c r="Z14" s="7">
        <v>62726.440993980003</v>
      </c>
      <c r="AA14" s="7">
        <v>637844</v>
      </c>
      <c r="AB14" s="7">
        <v>8217935.3333990406</v>
      </c>
      <c r="AC14" s="7">
        <v>0</v>
      </c>
      <c r="AD14" s="7">
        <v>122873</v>
      </c>
      <c r="AE14" s="7">
        <v>146155</v>
      </c>
      <c r="AF14" s="7">
        <v>29919</v>
      </c>
      <c r="AG14" s="7">
        <v>0</v>
      </c>
      <c r="AH14" s="7">
        <v>0</v>
      </c>
      <c r="AI14" s="7">
        <v>568805</v>
      </c>
      <c r="AJ14" s="7">
        <v>867752</v>
      </c>
      <c r="AL14">
        <f t="shared" si="0"/>
        <v>2171632.3333990406</v>
      </c>
    </row>
    <row r="15" spans="1:38" x14ac:dyDescent="0.25">
      <c r="A15" s="7">
        <v>25</v>
      </c>
      <c r="B15" s="7">
        <v>1</v>
      </c>
      <c r="C15" t="s">
        <v>68</v>
      </c>
      <c r="D15" s="7">
        <v>60</v>
      </c>
      <c r="E15" s="7">
        <v>62</v>
      </c>
      <c r="F15" s="7">
        <v>60</v>
      </c>
      <c r="G15" s="7">
        <v>62</v>
      </c>
      <c r="H15" s="7">
        <v>425506</v>
      </c>
      <c r="I15" s="7">
        <v>0</v>
      </c>
      <c r="J15" s="7">
        <v>225907</v>
      </c>
      <c r="K15" s="7">
        <v>0</v>
      </c>
      <c r="L15" s="7">
        <v>31550</v>
      </c>
      <c r="M15" s="7">
        <v>152117</v>
      </c>
      <c r="N15" s="7">
        <v>9202.7912503200914</v>
      </c>
      <c r="O15" s="7">
        <v>13008</v>
      </c>
      <c r="P15" s="7">
        <v>9826.25</v>
      </c>
      <c r="Q15" s="7">
        <v>806</v>
      </c>
      <c r="R15" s="7">
        <v>11840</v>
      </c>
      <c r="S15" s="7">
        <v>0</v>
      </c>
      <c r="T15" s="7">
        <v>0</v>
      </c>
      <c r="U15" s="7">
        <v>0</v>
      </c>
      <c r="V15" s="7">
        <v>0</v>
      </c>
      <c r="W15" s="7">
        <v>0</v>
      </c>
      <c r="X15" s="7">
        <v>0</v>
      </c>
      <c r="Y15" s="7">
        <v>0</v>
      </c>
      <c r="Z15" s="7">
        <v>9570.8002458200008</v>
      </c>
      <c r="AA15" s="7">
        <v>44888</v>
      </c>
      <c r="AB15" s="7">
        <v>934221.84149614</v>
      </c>
      <c r="AC15" s="7">
        <v>0</v>
      </c>
      <c r="AD15" s="7">
        <v>0</v>
      </c>
      <c r="AE15" s="7">
        <v>0</v>
      </c>
      <c r="AF15" s="7">
        <v>0</v>
      </c>
      <c r="AG15" s="7">
        <v>0</v>
      </c>
      <c r="AH15" s="7">
        <v>0</v>
      </c>
      <c r="AI15" s="7">
        <v>0</v>
      </c>
      <c r="AJ15" s="7">
        <v>0</v>
      </c>
      <c r="AL15">
        <f t="shared" si="0"/>
        <v>508715.84149614</v>
      </c>
    </row>
    <row r="16" spans="1:38" x14ac:dyDescent="0.25">
      <c r="A16" s="7">
        <v>31</v>
      </c>
      <c r="B16" s="7">
        <v>1</v>
      </c>
      <c r="C16" t="s">
        <v>69</v>
      </c>
      <c r="D16" s="7">
        <v>5493</v>
      </c>
      <c r="E16" s="7">
        <v>6005.2000000000016</v>
      </c>
      <c r="F16" s="7">
        <v>4810</v>
      </c>
      <c r="G16" s="7">
        <v>5246.4000000000005</v>
      </c>
      <c r="H16" s="7">
        <v>36006043</v>
      </c>
      <c r="I16" s="7">
        <v>536262</v>
      </c>
      <c r="J16" s="7">
        <v>4679072</v>
      </c>
      <c r="K16" s="7">
        <v>14146</v>
      </c>
      <c r="L16" s="7">
        <v>0</v>
      </c>
      <c r="M16" s="7">
        <v>0</v>
      </c>
      <c r="N16" s="7">
        <v>1097079.6864837594</v>
      </c>
      <c r="O16" s="7">
        <v>1152311</v>
      </c>
      <c r="P16" s="7">
        <v>834031.25</v>
      </c>
      <c r="Q16" s="7">
        <v>68203</v>
      </c>
      <c r="R16" s="7">
        <v>3410</v>
      </c>
      <c r="S16" s="7">
        <v>0</v>
      </c>
      <c r="T16" s="7">
        <v>0</v>
      </c>
      <c r="U16" s="7">
        <v>427072</v>
      </c>
      <c r="V16" s="7">
        <v>-2402</v>
      </c>
      <c r="W16" s="7">
        <v>944352</v>
      </c>
      <c r="X16" s="7">
        <v>0</v>
      </c>
      <c r="Y16" s="7">
        <v>0</v>
      </c>
      <c r="Z16" s="7">
        <v>381502.21802277002</v>
      </c>
      <c r="AA16" s="7">
        <v>3798394</v>
      </c>
      <c r="AB16" s="7">
        <v>49939476.154506527</v>
      </c>
      <c r="AC16" s="7">
        <v>0</v>
      </c>
      <c r="AD16" s="7">
        <v>525848</v>
      </c>
      <c r="AE16" s="7">
        <v>834031.25</v>
      </c>
      <c r="AF16" s="7">
        <v>3410</v>
      </c>
      <c r="AG16" s="7">
        <v>944352</v>
      </c>
      <c r="AH16" s="7">
        <v>0</v>
      </c>
      <c r="AI16" s="7">
        <v>3380150</v>
      </c>
      <c r="AJ16" s="7">
        <v>5687791.25</v>
      </c>
      <c r="AL16">
        <f t="shared" si="0"/>
        <v>13933433.154506527</v>
      </c>
    </row>
    <row r="17" spans="1:38" x14ac:dyDescent="0.25">
      <c r="A17" s="7">
        <v>32</v>
      </c>
      <c r="B17" s="7">
        <v>1</v>
      </c>
      <c r="C17" t="s">
        <v>70</v>
      </c>
      <c r="D17" s="7">
        <v>556</v>
      </c>
      <c r="E17" s="7">
        <v>623.11</v>
      </c>
      <c r="F17" s="7">
        <v>569.11</v>
      </c>
      <c r="G17" s="7">
        <v>621.91</v>
      </c>
      <c r="H17" s="7">
        <v>4268168</v>
      </c>
      <c r="I17" s="7">
        <v>0</v>
      </c>
      <c r="J17" s="7">
        <v>1160086</v>
      </c>
      <c r="K17" s="7">
        <v>14096</v>
      </c>
      <c r="L17" s="7">
        <v>119148</v>
      </c>
      <c r="M17" s="7">
        <v>422968</v>
      </c>
      <c r="N17" s="7">
        <v>243256</v>
      </c>
      <c r="O17" s="7">
        <v>143153</v>
      </c>
      <c r="P17" s="7">
        <v>102869.75</v>
      </c>
      <c r="Q17" s="7">
        <v>8085</v>
      </c>
      <c r="R17" s="7">
        <v>27563</v>
      </c>
      <c r="S17" s="7">
        <v>0</v>
      </c>
      <c r="T17" s="7">
        <v>0</v>
      </c>
      <c r="U17" s="7">
        <v>0</v>
      </c>
      <c r="V17" s="7">
        <v>0</v>
      </c>
      <c r="W17" s="7">
        <v>0</v>
      </c>
      <c r="X17" s="7">
        <v>0</v>
      </c>
      <c r="Y17" s="7">
        <v>0</v>
      </c>
      <c r="Z17" s="7">
        <v>39601.315166040004</v>
      </c>
      <c r="AA17" s="7">
        <v>450263</v>
      </c>
      <c r="AB17" s="7">
        <v>6999257.0651660403</v>
      </c>
      <c r="AC17" s="7">
        <v>0</v>
      </c>
      <c r="AD17" s="7">
        <v>52976</v>
      </c>
      <c r="AE17" s="7">
        <v>99148</v>
      </c>
      <c r="AF17" s="7">
        <v>26566</v>
      </c>
      <c r="AG17" s="7">
        <v>0</v>
      </c>
      <c r="AH17" s="7">
        <v>0</v>
      </c>
      <c r="AI17" s="7">
        <v>358366</v>
      </c>
      <c r="AJ17" s="7">
        <v>537056</v>
      </c>
      <c r="AL17">
        <f t="shared" si="0"/>
        <v>2731089.0651660403</v>
      </c>
    </row>
    <row r="18" spans="1:38" x14ac:dyDescent="0.25">
      <c r="A18" s="7">
        <v>36</v>
      </c>
      <c r="B18" s="7">
        <v>1</v>
      </c>
      <c r="C18" t="s">
        <v>71</v>
      </c>
      <c r="D18" s="7">
        <v>114</v>
      </c>
      <c r="E18" s="7">
        <v>134</v>
      </c>
      <c r="F18" s="7">
        <v>291</v>
      </c>
      <c r="G18" s="7">
        <v>320</v>
      </c>
      <c r="H18" s="7">
        <v>2196160</v>
      </c>
      <c r="I18" s="7">
        <v>0</v>
      </c>
      <c r="J18" s="7">
        <v>719683</v>
      </c>
      <c r="K18" s="7">
        <v>0</v>
      </c>
      <c r="L18" s="7">
        <v>116053</v>
      </c>
      <c r="M18" s="7">
        <v>644006</v>
      </c>
      <c r="N18" s="7">
        <v>272903</v>
      </c>
      <c r="O18" s="7">
        <v>70226</v>
      </c>
      <c r="P18" s="7">
        <v>51221.25</v>
      </c>
      <c r="Q18" s="7">
        <v>4160</v>
      </c>
      <c r="R18" s="7">
        <v>50384</v>
      </c>
      <c r="S18" s="7">
        <v>0</v>
      </c>
      <c r="T18" s="7">
        <v>0</v>
      </c>
      <c r="U18" s="7">
        <v>0</v>
      </c>
      <c r="V18" s="7">
        <v>0</v>
      </c>
      <c r="W18" s="7">
        <v>0</v>
      </c>
      <c r="X18" s="7">
        <v>0</v>
      </c>
      <c r="Y18" s="7">
        <v>0</v>
      </c>
      <c r="Z18" s="7">
        <v>27450.247322430001</v>
      </c>
      <c r="AA18" s="7">
        <v>112000</v>
      </c>
      <c r="AB18" s="7">
        <v>4264246.4973224299</v>
      </c>
      <c r="AC18" s="7">
        <v>0</v>
      </c>
      <c r="AD18" s="7">
        <v>18055</v>
      </c>
      <c r="AE18" s="7">
        <v>51221.25</v>
      </c>
      <c r="AF18" s="7">
        <v>50384</v>
      </c>
      <c r="AG18" s="7">
        <v>0</v>
      </c>
      <c r="AH18" s="7">
        <v>0</v>
      </c>
      <c r="AI18" s="7">
        <v>71935</v>
      </c>
      <c r="AJ18" s="7">
        <v>191595.25</v>
      </c>
      <c r="AL18">
        <f t="shared" si="0"/>
        <v>2068086.4973224299</v>
      </c>
    </row>
    <row r="19" spans="1:38" x14ac:dyDescent="0.25">
      <c r="A19" s="7">
        <v>38</v>
      </c>
      <c r="B19" s="7">
        <v>1</v>
      </c>
      <c r="C19" t="s">
        <v>72</v>
      </c>
      <c r="D19" s="7">
        <v>1963</v>
      </c>
      <c r="E19" s="7">
        <v>2162.2000000000003</v>
      </c>
      <c r="F19" s="7">
        <v>1544</v>
      </c>
      <c r="G19" s="7">
        <v>1672</v>
      </c>
      <c r="H19" s="7">
        <v>11474936</v>
      </c>
      <c r="I19" s="7">
        <v>166814</v>
      </c>
      <c r="J19" s="7">
        <v>4572645</v>
      </c>
      <c r="K19" s="7">
        <v>0</v>
      </c>
      <c r="L19" s="7">
        <v>0</v>
      </c>
      <c r="M19" s="7">
        <v>90534</v>
      </c>
      <c r="N19" s="7">
        <v>547188.07316724036</v>
      </c>
      <c r="O19" s="7">
        <v>364421</v>
      </c>
      <c r="P19" s="7">
        <v>152927.5</v>
      </c>
      <c r="Q19" s="7">
        <v>21736</v>
      </c>
      <c r="R19" s="7">
        <v>343830</v>
      </c>
      <c r="S19" s="7">
        <v>0</v>
      </c>
      <c r="T19" s="7">
        <v>0</v>
      </c>
      <c r="U19" s="7">
        <v>38348</v>
      </c>
      <c r="V19" s="7">
        <v>-8236</v>
      </c>
      <c r="W19" s="7">
        <v>2349244</v>
      </c>
      <c r="X19" s="7">
        <v>0</v>
      </c>
      <c r="Y19" s="7">
        <v>0</v>
      </c>
      <c r="Z19" s="7">
        <v>194924.41252963</v>
      </c>
      <c r="AA19" s="7">
        <v>1210528</v>
      </c>
      <c r="AB19" s="7">
        <v>21519839.985696871</v>
      </c>
      <c r="AC19" s="7">
        <v>0</v>
      </c>
      <c r="AD19" s="7">
        <v>210</v>
      </c>
      <c r="AE19" s="7">
        <v>166</v>
      </c>
      <c r="AF19" s="7">
        <v>374</v>
      </c>
      <c r="AG19" s="7">
        <v>3776</v>
      </c>
      <c r="AH19" s="7">
        <v>0</v>
      </c>
      <c r="AI19" s="7">
        <v>1087</v>
      </c>
      <c r="AJ19" s="7">
        <v>5613</v>
      </c>
      <c r="AL19">
        <f t="shared" si="0"/>
        <v>10044903.985696871</v>
      </c>
    </row>
    <row r="20" spans="1:38" x14ac:dyDescent="0.25">
      <c r="A20" s="7">
        <v>47</v>
      </c>
      <c r="B20" s="7">
        <v>1</v>
      </c>
      <c r="C20" t="s">
        <v>73</v>
      </c>
      <c r="D20" s="7">
        <v>3997</v>
      </c>
      <c r="E20" s="7">
        <v>4371.4000000000005</v>
      </c>
      <c r="F20" s="7">
        <v>4249</v>
      </c>
      <c r="G20" s="7">
        <v>4650.2000000000007</v>
      </c>
      <c r="H20" s="7">
        <v>31914323</v>
      </c>
      <c r="I20" s="7">
        <v>0</v>
      </c>
      <c r="J20" s="7">
        <v>2409464</v>
      </c>
      <c r="K20" s="7">
        <v>36509</v>
      </c>
      <c r="L20" s="7">
        <v>0</v>
      </c>
      <c r="M20" s="7">
        <v>0</v>
      </c>
      <c r="N20" s="7">
        <v>425915.0612895338</v>
      </c>
      <c r="O20" s="7">
        <v>1036538</v>
      </c>
      <c r="P20" s="7">
        <v>777345</v>
      </c>
      <c r="Q20" s="7">
        <v>60453</v>
      </c>
      <c r="R20" s="7">
        <v>33109</v>
      </c>
      <c r="S20" s="7">
        <v>0</v>
      </c>
      <c r="T20" s="7">
        <v>0</v>
      </c>
      <c r="U20" s="7">
        <v>0</v>
      </c>
      <c r="V20" s="7">
        <v>0</v>
      </c>
      <c r="W20" s="7">
        <v>0</v>
      </c>
      <c r="X20" s="7">
        <v>0</v>
      </c>
      <c r="Y20" s="7">
        <v>88412</v>
      </c>
      <c r="Z20" s="7">
        <v>398667.63133519003</v>
      </c>
      <c r="AA20" s="7">
        <v>3366745</v>
      </c>
      <c r="AB20" s="7">
        <v>40547480.692624725</v>
      </c>
      <c r="AC20" s="7">
        <v>0</v>
      </c>
      <c r="AD20" s="7">
        <v>318476</v>
      </c>
      <c r="AE20" s="7">
        <v>777345</v>
      </c>
      <c r="AF20" s="7">
        <v>33109</v>
      </c>
      <c r="AG20" s="7">
        <v>0</v>
      </c>
      <c r="AH20" s="7">
        <v>0</v>
      </c>
      <c r="AI20" s="7">
        <v>2865452</v>
      </c>
      <c r="AJ20" s="7">
        <v>3994382</v>
      </c>
      <c r="AL20">
        <f t="shared" si="0"/>
        <v>8633157.6926247254</v>
      </c>
    </row>
    <row r="21" spans="1:38" x14ac:dyDescent="0.25">
      <c r="A21" s="7">
        <v>51</v>
      </c>
      <c r="B21" s="7">
        <v>1</v>
      </c>
      <c r="C21" t="s">
        <v>74</v>
      </c>
      <c r="D21" s="7">
        <v>1602</v>
      </c>
      <c r="E21" s="7">
        <v>1761.8</v>
      </c>
      <c r="F21" s="7">
        <v>1839</v>
      </c>
      <c r="G21" s="7">
        <v>2018</v>
      </c>
      <c r="H21" s="7">
        <v>13849534</v>
      </c>
      <c r="I21" s="7">
        <v>0</v>
      </c>
      <c r="J21" s="7">
        <v>666754</v>
      </c>
      <c r="K21" s="7">
        <v>14081</v>
      </c>
      <c r="L21" s="7">
        <v>0</v>
      </c>
      <c r="M21" s="7">
        <v>0</v>
      </c>
      <c r="N21" s="7">
        <v>359522</v>
      </c>
      <c r="O21" s="7">
        <v>439962</v>
      </c>
      <c r="P21" s="7">
        <v>337117.5</v>
      </c>
      <c r="Q21" s="7">
        <v>26234</v>
      </c>
      <c r="R21" s="7">
        <v>19010</v>
      </c>
      <c r="S21" s="7">
        <v>0</v>
      </c>
      <c r="T21" s="7">
        <v>0</v>
      </c>
      <c r="U21" s="7">
        <v>0</v>
      </c>
      <c r="V21" s="7">
        <v>0</v>
      </c>
      <c r="W21" s="7">
        <v>0</v>
      </c>
      <c r="X21" s="7">
        <v>0</v>
      </c>
      <c r="Y21" s="7">
        <v>0</v>
      </c>
      <c r="Z21" s="7">
        <v>127861.46507748001</v>
      </c>
      <c r="AA21" s="7">
        <v>1461032</v>
      </c>
      <c r="AB21" s="7">
        <v>17301107.965077482</v>
      </c>
      <c r="AC21" s="7">
        <v>0</v>
      </c>
      <c r="AD21" s="7">
        <v>123128</v>
      </c>
      <c r="AE21" s="7">
        <v>320378</v>
      </c>
      <c r="AF21" s="7">
        <v>18066</v>
      </c>
      <c r="AG21" s="7">
        <v>0</v>
      </c>
      <c r="AH21" s="7">
        <v>0</v>
      </c>
      <c r="AI21" s="7">
        <v>1146583</v>
      </c>
      <c r="AJ21" s="7">
        <v>1608155</v>
      </c>
      <c r="AL21">
        <f t="shared" si="0"/>
        <v>3451573.9650774822</v>
      </c>
    </row>
    <row r="22" spans="1:38" x14ac:dyDescent="0.25">
      <c r="A22" s="7">
        <v>75</v>
      </c>
      <c r="B22" s="7">
        <v>1</v>
      </c>
      <c r="C22" t="s">
        <v>75</v>
      </c>
      <c r="D22" s="7">
        <v>337</v>
      </c>
      <c r="E22" s="7">
        <v>372.4</v>
      </c>
      <c r="F22" s="7">
        <v>768</v>
      </c>
      <c r="G22" s="7">
        <v>846.2</v>
      </c>
      <c r="H22" s="7">
        <v>5807471</v>
      </c>
      <c r="I22" s="7">
        <v>0</v>
      </c>
      <c r="J22" s="7">
        <v>188460</v>
      </c>
      <c r="K22" s="7">
        <v>0</v>
      </c>
      <c r="L22" s="7">
        <v>54569</v>
      </c>
      <c r="M22" s="7">
        <v>0</v>
      </c>
      <c r="N22" s="7">
        <v>167382</v>
      </c>
      <c r="O22" s="7">
        <v>189505</v>
      </c>
      <c r="P22" s="7">
        <v>120620</v>
      </c>
      <c r="Q22" s="7">
        <v>11001</v>
      </c>
      <c r="R22" s="7">
        <v>4713</v>
      </c>
      <c r="S22" s="7">
        <v>0</v>
      </c>
      <c r="T22" s="7">
        <v>0</v>
      </c>
      <c r="U22" s="7">
        <v>0</v>
      </c>
      <c r="V22" s="7">
        <v>0</v>
      </c>
      <c r="W22" s="7">
        <v>442647</v>
      </c>
      <c r="X22" s="7">
        <v>0</v>
      </c>
      <c r="Y22" s="7">
        <v>63042</v>
      </c>
      <c r="Z22" s="7">
        <v>43980.188271790001</v>
      </c>
      <c r="AA22" s="7">
        <v>612649</v>
      </c>
      <c r="AB22" s="7">
        <v>7706039.1882717898</v>
      </c>
      <c r="AC22" s="7">
        <v>0</v>
      </c>
      <c r="AD22" s="7">
        <v>58908</v>
      </c>
      <c r="AE22" s="7">
        <v>120620</v>
      </c>
      <c r="AF22" s="7">
        <v>4713</v>
      </c>
      <c r="AG22" s="7">
        <v>411772.22</v>
      </c>
      <c r="AH22" s="7">
        <v>0</v>
      </c>
      <c r="AI22" s="7">
        <v>609896</v>
      </c>
      <c r="AJ22" s="7">
        <v>1205909.22</v>
      </c>
      <c r="AL22">
        <f t="shared" si="0"/>
        <v>1898568.1882717898</v>
      </c>
    </row>
    <row r="23" spans="1:38" x14ac:dyDescent="0.25">
      <c r="A23" s="7">
        <v>77</v>
      </c>
      <c r="B23" s="7">
        <v>1</v>
      </c>
      <c r="C23" t="s">
        <v>76</v>
      </c>
      <c r="D23" s="7">
        <v>8795</v>
      </c>
      <c r="E23" s="7">
        <v>9636.4400000000023</v>
      </c>
      <c r="F23" s="7">
        <v>8410.0400000000009</v>
      </c>
      <c r="G23" s="7">
        <v>9199.24</v>
      </c>
      <c r="H23" s="7">
        <v>63134384</v>
      </c>
      <c r="I23" s="7">
        <v>786995</v>
      </c>
      <c r="J23" s="7">
        <v>6054657</v>
      </c>
      <c r="K23" s="7">
        <v>423685</v>
      </c>
      <c r="L23" s="7">
        <v>0</v>
      </c>
      <c r="M23" s="7">
        <v>0</v>
      </c>
      <c r="N23" s="7">
        <v>426528</v>
      </c>
      <c r="O23" s="7">
        <v>2128083</v>
      </c>
      <c r="P23" s="7">
        <v>1275728.25</v>
      </c>
      <c r="Q23" s="7">
        <v>119590</v>
      </c>
      <c r="R23" s="7">
        <v>255647</v>
      </c>
      <c r="S23" s="7">
        <v>0</v>
      </c>
      <c r="T23" s="7">
        <v>0</v>
      </c>
      <c r="U23" s="7">
        <v>29163</v>
      </c>
      <c r="V23" s="7">
        <v>-16471</v>
      </c>
      <c r="W23" s="7">
        <v>5360949</v>
      </c>
      <c r="X23" s="7">
        <v>0</v>
      </c>
      <c r="Y23" s="7">
        <v>0</v>
      </c>
      <c r="Z23" s="7">
        <v>695109.08999900997</v>
      </c>
      <c r="AA23" s="7">
        <v>6660250</v>
      </c>
      <c r="AB23" s="7">
        <v>87334297.339999005</v>
      </c>
      <c r="AC23" s="7">
        <v>0</v>
      </c>
      <c r="AD23" s="7">
        <v>1050833</v>
      </c>
      <c r="AE23" s="7">
        <v>1275728.25</v>
      </c>
      <c r="AF23" s="7">
        <v>255647</v>
      </c>
      <c r="AG23" s="7">
        <v>5337128.99</v>
      </c>
      <c r="AH23" s="7">
        <v>0</v>
      </c>
      <c r="AI23" s="7">
        <v>6363035</v>
      </c>
      <c r="AJ23" s="7">
        <v>14282372.24</v>
      </c>
      <c r="AL23">
        <f t="shared" si="0"/>
        <v>24199913.339999005</v>
      </c>
    </row>
    <row r="24" spans="1:38" x14ac:dyDescent="0.25">
      <c r="A24" s="7">
        <v>81</v>
      </c>
      <c r="B24" s="7">
        <v>1</v>
      </c>
      <c r="C24" t="s">
        <v>77</v>
      </c>
      <c r="D24" s="7">
        <v>142</v>
      </c>
      <c r="E24" s="7">
        <v>157.80000000000001</v>
      </c>
      <c r="F24" s="7">
        <v>103</v>
      </c>
      <c r="G24" s="7">
        <v>114.19999999999999</v>
      </c>
      <c r="H24" s="7">
        <v>783755</v>
      </c>
      <c r="I24" s="7">
        <v>0</v>
      </c>
      <c r="J24" s="7">
        <v>98648</v>
      </c>
      <c r="K24" s="7">
        <v>0</v>
      </c>
      <c r="L24" s="7">
        <v>54735</v>
      </c>
      <c r="M24" s="7">
        <v>0</v>
      </c>
      <c r="N24" s="7">
        <v>47515</v>
      </c>
      <c r="O24" s="7">
        <v>26556</v>
      </c>
      <c r="P24" s="7">
        <v>11122.5</v>
      </c>
      <c r="Q24" s="7">
        <v>1485</v>
      </c>
      <c r="R24" s="7">
        <v>11426</v>
      </c>
      <c r="S24" s="7">
        <v>0</v>
      </c>
      <c r="T24" s="7">
        <v>0</v>
      </c>
      <c r="U24" s="7">
        <v>0</v>
      </c>
      <c r="V24" s="7">
        <v>0</v>
      </c>
      <c r="W24" s="7">
        <v>158166</v>
      </c>
      <c r="X24" s="7">
        <v>0</v>
      </c>
      <c r="Y24" s="7">
        <v>11916</v>
      </c>
      <c r="Z24" s="7">
        <v>10374.83524968</v>
      </c>
      <c r="AA24" s="7">
        <v>82681</v>
      </c>
      <c r="AB24" s="7">
        <v>1298380.3352496801</v>
      </c>
      <c r="AC24" s="7">
        <v>0</v>
      </c>
      <c r="AD24" s="7">
        <v>26556</v>
      </c>
      <c r="AE24" s="7">
        <v>8338</v>
      </c>
      <c r="AF24" s="7">
        <v>8565</v>
      </c>
      <c r="AG24" s="7">
        <v>58171.520000000004</v>
      </c>
      <c r="AH24" s="7">
        <v>0</v>
      </c>
      <c r="AI24" s="7">
        <v>51181</v>
      </c>
      <c r="AJ24" s="7">
        <v>152811.52000000002</v>
      </c>
      <c r="AL24">
        <f t="shared" si="0"/>
        <v>514625.33524968009</v>
      </c>
    </row>
    <row r="25" spans="1:38" x14ac:dyDescent="0.25">
      <c r="A25" s="7">
        <v>84</v>
      </c>
      <c r="B25" s="7">
        <v>1</v>
      </c>
      <c r="C25" t="s">
        <v>78</v>
      </c>
      <c r="D25" s="7">
        <v>554</v>
      </c>
      <c r="E25" s="7">
        <v>604.4</v>
      </c>
      <c r="F25" s="7">
        <v>560</v>
      </c>
      <c r="G25" s="7">
        <v>610</v>
      </c>
      <c r="H25" s="7">
        <v>4186430</v>
      </c>
      <c r="I25" s="7">
        <v>27632</v>
      </c>
      <c r="J25" s="7">
        <v>494793</v>
      </c>
      <c r="K25" s="7">
        <v>24878</v>
      </c>
      <c r="L25" s="7">
        <v>120983</v>
      </c>
      <c r="M25" s="7">
        <v>72062</v>
      </c>
      <c r="N25" s="7">
        <v>167212</v>
      </c>
      <c r="O25" s="7">
        <v>143404</v>
      </c>
      <c r="P25" s="7">
        <v>101858.75</v>
      </c>
      <c r="Q25" s="7">
        <v>7930</v>
      </c>
      <c r="R25" s="7">
        <v>6704</v>
      </c>
      <c r="S25" s="7">
        <v>0</v>
      </c>
      <c r="T25" s="7">
        <v>0</v>
      </c>
      <c r="U25" s="7">
        <v>0</v>
      </c>
      <c r="V25" s="7">
        <v>0</v>
      </c>
      <c r="W25" s="7">
        <v>0</v>
      </c>
      <c r="X25" s="7">
        <v>0</v>
      </c>
      <c r="Y25" s="7">
        <v>0</v>
      </c>
      <c r="Z25" s="7">
        <v>42470.763870989998</v>
      </c>
      <c r="AA25" s="7">
        <v>441640</v>
      </c>
      <c r="AB25" s="7">
        <v>5837997.5138709899</v>
      </c>
      <c r="AC25" s="7">
        <v>0</v>
      </c>
      <c r="AD25" s="7">
        <v>113676</v>
      </c>
      <c r="AE25" s="7">
        <v>101858.75</v>
      </c>
      <c r="AF25" s="7">
        <v>6704</v>
      </c>
      <c r="AG25" s="7">
        <v>0</v>
      </c>
      <c r="AH25" s="7">
        <v>0</v>
      </c>
      <c r="AI25" s="7">
        <v>382396</v>
      </c>
      <c r="AJ25" s="7">
        <v>604634.75</v>
      </c>
      <c r="AL25">
        <f t="shared" si="0"/>
        <v>1651567.5138709899</v>
      </c>
    </row>
    <row r="26" spans="1:38" x14ac:dyDescent="0.25">
      <c r="A26" s="7">
        <v>85</v>
      </c>
      <c r="B26" s="7">
        <v>1</v>
      </c>
      <c r="C26" t="s">
        <v>79</v>
      </c>
      <c r="D26" s="7">
        <v>562</v>
      </c>
      <c r="E26" s="7">
        <v>622</v>
      </c>
      <c r="F26" s="7">
        <v>557</v>
      </c>
      <c r="G26" s="7">
        <v>615.79999999999995</v>
      </c>
      <c r="H26" s="7">
        <v>4226235</v>
      </c>
      <c r="I26" s="7">
        <v>0</v>
      </c>
      <c r="J26" s="7">
        <v>519630</v>
      </c>
      <c r="K26" s="7">
        <v>14084</v>
      </c>
      <c r="L26" s="7">
        <v>120110</v>
      </c>
      <c r="M26" s="7">
        <v>0</v>
      </c>
      <c r="N26" s="7">
        <v>149385.79652020487</v>
      </c>
      <c r="O26" s="7">
        <v>139961</v>
      </c>
      <c r="P26" s="7">
        <v>102772.5</v>
      </c>
      <c r="Q26" s="7">
        <v>8005</v>
      </c>
      <c r="R26" s="7">
        <v>7925</v>
      </c>
      <c r="S26" s="7">
        <v>0</v>
      </c>
      <c r="T26" s="7">
        <v>0</v>
      </c>
      <c r="U26" s="7">
        <v>0</v>
      </c>
      <c r="V26" s="7">
        <v>0</v>
      </c>
      <c r="W26" s="7">
        <v>0</v>
      </c>
      <c r="X26" s="7">
        <v>0</v>
      </c>
      <c r="Y26" s="7">
        <v>10379</v>
      </c>
      <c r="Z26" s="7">
        <v>43585.415592030004</v>
      </c>
      <c r="AA26" s="7">
        <v>436048</v>
      </c>
      <c r="AB26" s="7">
        <v>5778120.7121122349</v>
      </c>
      <c r="AC26" s="7">
        <v>0</v>
      </c>
      <c r="AD26" s="7">
        <v>75996</v>
      </c>
      <c r="AE26" s="7">
        <v>63771</v>
      </c>
      <c r="AF26" s="7">
        <v>4918</v>
      </c>
      <c r="AG26" s="7">
        <v>0</v>
      </c>
      <c r="AH26" s="7">
        <v>0</v>
      </c>
      <c r="AI26" s="7">
        <v>222374</v>
      </c>
      <c r="AJ26" s="7">
        <v>367059</v>
      </c>
      <c r="AL26">
        <f t="shared" si="0"/>
        <v>1551885.7121122349</v>
      </c>
    </row>
    <row r="27" spans="1:38" x14ac:dyDescent="0.25">
      <c r="A27" s="7">
        <v>88</v>
      </c>
      <c r="B27" s="7">
        <v>1</v>
      </c>
      <c r="C27" t="s">
        <v>80</v>
      </c>
      <c r="D27" s="7">
        <v>2163</v>
      </c>
      <c r="E27" s="7">
        <v>2366</v>
      </c>
      <c r="F27" s="7">
        <v>2154</v>
      </c>
      <c r="G27" s="7">
        <v>2360</v>
      </c>
      <c r="H27" s="7">
        <v>16196680</v>
      </c>
      <c r="I27" s="7">
        <v>81872</v>
      </c>
      <c r="J27" s="7">
        <v>1005342</v>
      </c>
      <c r="K27" s="7">
        <v>14315</v>
      </c>
      <c r="L27" s="7">
        <v>0</v>
      </c>
      <c r="M27" s="7">
        <v>0</v>
      </c>
      <c r="N27" s="7">
        <v>432576.91376599349</v>
      </c>
      <c r="O27" s="7">
        <v>534640</v>
      </c>
      <c r="P27" s="7">
        <v>306837.5</v>
      </c>
      <c r="Q27" s="7">
        <v>30680</v>
      </c>
      <c r="R27" s="7">
        <v>0</v>
      </c>
      <c r="S27" s="7">
        <v>0</v>
      </c>
      <c r="T27" s="7">
        <v>0</v>
      </c>
      <c r="U27" s="7">
        <v>0</v>
      </c>
      <c r="V27" s="7">
        <v>0</v>
      </c>
      <c r="W27" s="7">
        <v>1873911</v>
      </c>
      <c r="X27" s="7">
        <v>0</v>
      </c>
      <c r="Y27" s="7">
        <v>26139</v>
      </c>
      <c r="Z27" s="7">
        <v>157398.76133913</v>
      </c>
      <c r="AA27" s="7">
        <v>1708640</v>
      </c>
      <c r="AB27" s="7">
        <v>22369032.175105125</v>
      </c>
      <c r="AC27" s="7">
        <v>0</v>
      </c>
      <c r="AD27" s="7">
        <v>306235</v>
      </c>
      <c r="AE27" s="7">
        <v>306837.5</v>
      </c>
      <c r="AF27" s="7">
        <v>0</v>
      </c>
      <c r="AG27" s="7">
        <v>1873911</v>
      </c>
      <c r="AH27" s="7">
        <v>0</v>
      </c>
      <c r="AI27" s="7">
        <v>1582539</v>
      </c>
      <c r="AJ27" s="7">
        <v>4069522.5</v>
      </c>
      <c r="AL27">
        <f t="shared" si="0"/>
        <v>6172352.1751051247</v>
      </c>
    </row>
    <row r="28" spans="1:38" x14ac:dyDescent="0.25">
      <c r="A28" s="7">
        <v>91</v>
      </c>
      <c r="B28" s="7">
        <v>1</v>
      </c>
      <c r="C28" t="s">
        <v>81</v>
      </c>
      <c r="D28" s="7">
        <v>554</v>
      </c>
      <c r="E28" s="7">
        <v>613.79999999999995</v>
      </c>
      <c r="F28" s="7">
        <v>683</v>
      </c>
      <c r="G28" s="7">
        <v>754.4</v>
      </c>
      <c r="H28" s="7">
        <v>5177447</v>
      </c>
      <c r="I28" s="7">
        <v>0</v>
      </c>
      <c r="J28" s="7">
        <v>323917</v>
      </c>
      <c r="K28" s="7">
        <v>0</v>
      </c>
      <c r="L28" s="7">
        <v>87893</v>
      </c>
      <c r="M28" s="7">
        <v>0</v>
      </c>
      <c r="N28" s="7">
        <v>205432.92662566452</v>
      </c>
      <c r="O28" s="7">
        <v>172935</v>
      </c>
      <c r="P28" s="7">
        <v>125770</v>
      </c>
      <c r="Q28" s="7">
        <v>9807</v>
      </c>
      <c r="R28" s="7">
        <v>12538</v>
      </c>
      <c r="S28" s="7">
        <v>0</v>
      </c>
      <c r="T28" s="7">
        <v>0</v>
      </c>
      <c r="U28" s="7">
        <v>0</v>
      </c>
      <c r="V28" s="7">
        <v>0</v>
      </c>
      <c r="W28" s="7">
        <v>0</v>
      </c>
      <c r="X28" s="7">
        <v>0</v>
      </c>
      <c r="Y28" s="7">
        <v>0</v>
      </c>
      <c r="Z28" s="7">
        <v>48431.812148370002</v>
      </c>
      <c r="AA28" s="7">
        <v>546186</v>
      </c>
      <c r="AB28" s="7">
        <v>6710357.7387740342</v>
      </c>
      <c r="AC28" s="7">
        <v>0</v>
      </c>
      <c r="AD28" s="7">
        <v>51020</v>
      </c>
      <c r="AE28" s="7">
        <v>125770</v>
      </c>
      <c r="AF28" s="7">
        <v>12538</v>
      </c>
      <c r="AG28" s="7">
        <v>0</v>
      </c>
      <c r="AH28" s="7">
        <v>0</v>
      </c>
      <c r="AI28" s="7">
        <v>465012</v>
      </c>
      <c r="AJ28" s="7">
        <v>654340</v>
      </c>
      <c r="AL28">
        <f t="shared" si="0"/>
        <v>1532910.7387740342</v>
      </c>
    </row>
    <row r="29" spans="1:38" x14ac:dyDescent="0.25">
      <c r="A29" s="7">
        <v>93</v>
      </c>
      <c r="B29" s="7">
        <v>1</v>
      </c>
      <c r="C29" t="s">
        <v>82</v>
      </c>
      <c r="D29" s="7">
        <v>588</v>
      </c>
      <c r="E29" s="7">
        <v>647</v>
      </c>
      <c r="F29" s="7">
        <v>345</v>
      </c>
      <c r="G29" s="7">
        <v>379</v>
      </c>
      <c r="H29" s="7">
        <v>2601077</v>
      </c>
      <c r="I29" s="7">
        <v>0</v>
      </c>
      <c r="J29" s="7">
        <v>233679</v>
      </c>
      <c r="K29" s="7">
        <v>0</v>
      </c>
      <c r="L29" s="7">
        <v>124779</v>
      </c>
      <c r="M29" s="7">
        <v>0</v>
      </c>
      <c r="N29" s="7">
        <v>95431.235773481298</v>
      </c>
      <c r="O29" s="7">
        <v>91908</v>
      </c>
      <c r="P29" s="7">
        <v>48901.25</v>
      </c>
      <c r="Q29" s="7">
        <v>4927</v>
      </c>
      <c r="R29" s="7">
        <v>769</v>
      </c>
      <c r="S29" s="7">
        <v>0</v>
      </c>
      <c r="T29" s="7">
        <v>0</v>
      </c>
      <c r="U29" s="7">
        <v>0</v>
      </c>
      <c r="V29" s="7">
        <v>0</v>
      </c>
      <c r="W29" s="7">
        <v>308097</v>
      </c>
      <c r="X29" s="7">
        <v>0</v>
      </c>
      <c r="Y29" s="7">
        <v>6919</v>
      </c>
      <c r="Z29" s="7">
        <v>27920.85639696</v>
      </c>
      <c r="AA29" s="7">
        <v>274396</v>
      </c>
      <c r="AB29" s="7">
        <v>3818804.3421704415</v>
      </c>
      <c r="AC29" s="7">
        <v>0</v>
      </c>
      <c r="AD29" s="7">
        <v>75001</v>
      </c>
      <c r="AE29" s="7">
        <v>48901.25</v>
      </c>
      <c r="AF29" s="7">
        <v>769</v>
      </c>
      <c r="AG29" s="7">
        <v>308097</v>
      </c>
      <c r="AH29" s="7">
        <v>0</v>
      </c>
      <c r="AI29" s="7">
        <v>274396</v>
      </c>
      <c r="AJ29" s="7">
        <v>707164.25</v>
      </c>
      <c r="AL29">
        <f t="shared" si="0"/>
        <v>1217727.3421704415</v>
      </c>
    </row>
    <row r="30" spans="1:38" x14ac:dyDescent="0.25">
      <c r="A30" s="7">
        <v>94</v>
      </c>
      <c r="B30" s="7">
        <v>1</v>
      </c>
      <c r="C30" t="s">
        <v>83</v>
      </c>
      <c r="D30" s="7">
        <v>2476</v>
      </c>
      <c r="E30" s="7">
        <v>2699.35</v>
      </c>
      <c r="F30" s="7">
        <v>2708</v>
      </c>
      <c r="G30" s="7">
        <v>2969.3</v>
      </c>
      <c r="H30" s="7">
        <v>20378306</v>
      </c>
      <c r="I30" s="7">
        <v>52193</v>
      </c>
      <c r="J30" s="7">
        <v>2833504</v>
      </c>
      <c r="K30" s="7">
        <v>14083</v>
      </c>
      <c r="L30" s="7">
        <v>0</v>
      </c>
      <c r="M30" s="7">
        <v>0</v>
      </c>
      <c r="N30" s="7">
        <v>277135</v>
      </c>
      <c r="O30" s="7">
        <v>663618</v>
      </c>
      <c r="P30" s="7">
        <v>497136.25</v>
      </c>
      <c r="Q30" s="7">
        <v>38601</v>
      </c>
      <c r="R30" s="7">
        <v>4691</v>
      </c>
      <c r="S30" s="7">
        <v>0</v>
      </c>
      <c r="T30" s="7">
        <v>0</v>
      </c>
      <c r="U30" s="7">
        <v>0</v>
      </c>
      <c r="V30" s="7">
        <v>-8236</v>
      </c>
      <c r="W30" s="7">
        <v>0</v>
      </c>
      <c r="X30" s="7">
        <v>0</v>
      </c>
      <c r="Y30" s="7">
        <v>45455</v>
      </c>
      <c r="Z30" s="7">
        <v>220547.09411214001</v>
      </c>
      <c r="AA30" s="7">
        <v>2149773</v>
      </c>
      <c r="AB30" s="7">
        <v>27166806.344112139</v>
      </c>
      <c r="AC30" s="7">
        <v>0</v>
      </c>
      <c r="AD30" s="7">
        <v>152383</v>
      </c>
      <c r="AE30" s="7">
        <v>482712</v>
      </c>
      <c r="AF30" s="7">
        <v>4555</v>
      </c>
      <c r="AG30" s="7">
        <v>0</v>
      </c>
      <c r="AH30" s="7">
        <v>0</v>
      </c>
      <c r="AI30" s="7">
        <v>1723728</v>
      </c>
      <c r="AJ30" s="7">
        <v>2363378</v>
      </c>
      <c r="AL30">
        <f t="shared" si="0"/>
        <v>6788500.3441121392</v>
      </c>
    </row>
    <row r="31" spans="1:38" x14ac:dyDescent="0.25">
      <c r="A31" s="7">
        <v>95</v>
      </c>
      <c r="B31" s="7">
        <v>1</v>
      </c>
      <c r="C31" t="s">
        <v>84</v>
      </c>
      <c r="D31" s="7">
        <v>235</v>
      </c>
      <c r="E31" s="7">
        <v>258.60000000000002</v>
      </c>
      <c r="F31" s="7">
        <v>273</v>
      </c>
      <c r="G31" s="7">
        <v>300.80000000000007</v>
      </c>
      <c r="H31" s="7">
        <v>2064390</v>
      </c>
      <c r="I31" s="7">
        <v>0</v>
      </c>
      <c r="J31" s="7">
        <v>125292</v>
      </c>
      <c r="K31" s="7">
        <v>0</v>
      </c>
      <c r="L31" s="7">
        <v>112363</v>
      </c>
      <c r="M31" s="7">
        <v>470067</v>
      </c>
      <c r="N31" s="7">
        <v>127817</v>
      </c>
      <c r="O31" s="7">
        <v>66846</v>
      </c>
      <c r="P31" s="7">
        <v>49891.25</v>
      </c>
      <c r="Q31" s="7">
        <v>3910</v>
      </c>
      <c r="R31" s="7">
        <v>10435</v>
      </c>
      <c r="S31" s="7">
        <v>0</v>
      </c>
      <c r="T31" s="7">
        <v>0</v>
      </c>
      <c r="U31" s="7">
        <v>0</v>
      </c>
      <c r="V31" s="7">
        <v>0</v>
      </c>
      <c r="W31" s="7">
        <v>0</v>
      </c>
      <c r="X31" s="7">
        <v>0</v>
      </c>
      <c r="Y31" s="7">
        <v>45744</v>
      </c>
      <c r="Z31" s="7">
        <v>22555.133470590001</v>
      </c>
      <c r="AA31" s="7">
        <v>217779</v>
      </c>
      <c r="AB31" s="7">
        <v>3317089.3834705902</v>
      </c>
      <c r="AC31" s="7">
        <v>0</v>
      </c>
      <c r="AD31" s="7">
        <v>28985</v>
      </c>
      <c r="AE31" s="7">
        <v>49891.25</v>
      </c>
      <c r="AF31" s="7">
        <v>10435</v>
      </c>
      <c r="AG31" s="7">
        <v>0</v>
      </c>
      <c r="AH31" s="7">
        <v>0</v>
      </c>
      <c r="AI31" s="7">
        <v>190865</v>
      </c>
      <c r="AJ31" s="7">
        <v>280176.25</v>
      </c>
      <c r="AL31">
        <f t="shared" si="0"/>
        <v>1252699.3834705902</v>
      </c>
    </row>
    <row r="32" spans="1:38" x14ac:dyDescent="0.25">
      <c r="A32" s="7">
        <v>97</v>
      </c>
      <c r="B32" s="7">
        <v>1</v>
      </c>
      <c r="C32" t="s">
        <v>85</v>
      </c>
      <c r="D32" s="7">
        <v>588</v>
      </c>
      <c r="E32" s="7">
        <v>652.20000000000005</v>
      </c>
      <c r="F32" s="7">
        <v>605</v>
      </c>
      <c r="G32" s="7">
        <v>665.6</v>
      </c>
      <c r="H32" s="7">
        <v>4568013</v>
      </c>
      <c r="I32" s="7">
        <v>0</v>
      </c>
      <c r="J32" s="7">
        <v>400601</v>
      </c>
      <c r="K32" s="7">
        <v>14084</v>
      </c>
      <c r="L32" s="7">
        <v>111040</v>
      </c>
      <c r="M32" s="7">
        <v>0</v>
      </c>
      <c r="N32" s="7">
        <v>148813</v>
      </c>
      <c r="O32" s="7">
        <v>128760</v>
      </c>
      <c r="P32" s="7">
        <v>111487.5</v>
      </c>
      <c r="Q32" s="7">
        <v>8653</v>
      </c>
      <c r="R32" s="7">
        <v>0</v>
      </c>
      <c r="S32" s="7">
        <v>0</v>
      </c>
      <c r="T32" s="7">
        <v>0</v>
      </c>
      <c r="U32" s="7">
        <v>0</v>
      </c>
      <c r="V32" s="7">
        <v>0</v>
      </c>
      <c r="W32" s="7">
        <v>0</v>
      </c>
      <c r="X32" s="7">
        <v>0</v>
      </c>
      <c r="Y32" s="7">
        <v>29599</v>
      </c>
      <c r="Z32" s="7">
        <v>47445.774087450001</v>
      </c>
      <c r="AA32" s="7">
        <v>481894</v>
      </c>
      <c r="AB32" s="7">
        <v>6050390.2740874495</v>
      </c>
      <c r="AC32" s="7">
        <v>0</v>
      </c>
      <c r="AD32" s="7">
        <v>58860</v>
      </c>
      <c r="AE32" s="7">
        <v>111487.5</v>
      </c>
      <c r="AF32" s="7">
        <v>0</v>
      </c>
      <c r="AG32" s="7">
        <v>0</v>
      </c>
      <c r="AH32" s="7">
        <v>0</v>
      </c>
      <c r="AI32" s="7">
        <v>438620</v>
      </c>
      <c r="AJ32" s="7">
        <v>608967.5</v>
      </c>
      <c r="AL32">
        <f t="shared" si="0"/>
        <v>1482377.2740874495</v>
      </c>
    </row>
    <row r="33" spans="1:38" x14ac:dyDescent="0.25">
      <c r="A33" s="7">
        <v>99</v>
      </c>
      <c r="B33" s="7">
        <v>1</v>
      </c>
      <c r="C33" t="s">
        <v>86</v>
      </c>
      <c r="D33" s="7">
        <v>1054</v>
      </c>
      <c r="E33" s="7">
        <v>1159.2</v>
      </c>
      <c r="F33" s="7">
        <v>1236</v>
      </c>
      <c r="G33" s="7">
        <v>1359.3999999999999</v>
      </c>
      <c r="H33" s="7">
        <v>9329562</v>
      </c>
      <c r="I33" s="7">
        <v>0</v>
      </c>
      <c r="J33" s="7">
        <v>120483</v>
      </c>
      <c r="K33" s="7">
        <v>14082</v>
      </c>
      <c r="L33" s="7">
        <v>0</v>
      </c>
      <c r="M33" s="7">
        <v>0</v>
      </c>
      <c r="N33" s="7">
        <v>128333</v>
      </c>
      <c r="O33" s="7">
        <v>309710</v>
      </c>
      <c r="P33" s="7">
        <v>227500</v>
      </c>
      <c r="Q33" s="7">
        <v>17672</v>
      </c>
      <c r="R33" s="7">
        <v>4228</v>
      </c>
      <c r="S33" s="7">
        <v>0</v>
      </c>
      <c r="T33" s="7">
        <v>0</v>
      </c>
      <c r="U33" s="7">
        <v>0</v>
      </c>
      <c r="V33" s="7">
        <v>0</v>
      </c>
      <c r="W33" s="7">
        <v>0</v>
      </c>
      <c r="X33" s="7">
        <v>0</v>
      </c>
      <c r="Y33" s="7">
        <v>56891</v>
      </c>
      <c r="Z33" s="7">
        <v>87798.309950100011</v>
      </c>
      <c r="AA33" s="7">
        <v>984206</v>
      </c>
      <c r="AB33" s="7">
        <v>11280465.3099501</v>
      </c>
      <c r="AC33" s="7">
        <v>0</v>
      </c>
      <c r="AD33" s="7">
        <v>86760</v>
      </c>
      <c r="AE33" s="7">
        <v>227500</v>
      </c>
      <c r="AF33" s="7">
        <v>4228</v>
      </c>
      <c r="AG33" s="7">
        <v>0</v>
      </c>
      <c r="AH33" s="7">
        <v>0</v>
      </c>
      <c r="AI33" s="7">
        <v>876838</v>
      </c>
      <c r="AJ33" s="7">
        <v>1195326</v>
      </c>
      <c r="AL33">
        <f t="shared" si="0"/>
        <v>1950903.3099501003</v>
      </c>
    </row>
    <row r="34" spans="1:38" x14ac:dyDescent="0.25">
      <c r="A34" s="7">
        <v>100</v>
      </c>
      <c r="B34" s="7">
        <v>1</v>
      </c>
      <c r="C34" t="s">
        <v>87</v>
      </c>
      <c r="D34" s="7">
        <v>258</v>
      </c>
      <c r="E34" s="7">
        <v>284.8</v>
      </c>
      <c r="F34" s="7">
        <v>323</v>
      </c>
      <c r="G34" s="7">
        <v>355.6</v>
      </c>
      <c r="H34" s="7">
        <v>2440483</v>
      </c>
      <c r="I34" s="7">
        <v>0</v>
      </c>
      <c r="J34" s="7">
        <v>345650</v>
      </c>
      <c r="K34" s="7">
        <v>14107</v>
      </c>
      <c r="L34" s="7">
        <v>121791</v>
      </c>
      <c r="M34" s="7">
        <v>0</v>
      </c>
      <c r="N34" s="7">
        <v>111996</v>
      </c>
      <c r="O34" s="7">
        <v>81326</v>
      </c>
      <c r="P34" s="7">
        <v>59317.5</v>
      </c>
      <c r="Q34" s="7">
        <v>4623</v>
      </c>
      <c r="R34" s="7">
        <v>5192</v>
      </c>
      <c r="S34" s="7">
        <v>0</v>
      </c>
      <c r="T34" s="7">
        <v>0</v>
      </c>
      <c r="U34" s="7">
        <v>0</v>
      </c>
      <c r="V34" s="7">
        <v>0</v>
      </c>
      <c r="W34" s="7">
        <v>0</v>
      </c>
      <c r="X34" s="7">
        <v>0</v>
      </c>
      <c r="Y34" s="7">
        <v>57276</v>
      </c>
      <c r="Z34" s="7">
        <v>28599.00115032</v>
      </c>
      <c r="AA34" s="7">
        <v>257454</v>
      </c>
      <c r="AB34" s="7">
        <v>3527814.5011503198</v>
      </c>
      <c r="AC34" s="7">
        <v>0</v>
      </c>
      <c r="AD34" s="7">
        <v>49090</v>
      </c>
      <c r="AE34" s="7">
        <v>59317.5</v>
      </c>
      <c r="AF34" s="7">
        <v>5192</v>
      </c>
      <c r="AG34" s="7">
        <v>0</v>
      </c>
      <c r="AH34" s="7">
        <v>0</v>
      </c>
      <c r="AI34" s="7">
        <v>257454</v>
      </c>
      <c r="AJ34" s="7">
        <v>371053.5</v>
      </c>
      <c r="AL34">
        <f t="shared" si="0"/>
        <v>1087331.5011503198</v>
      </c>
    </row>
    <row r="35" spans="1:38" x14ac:dyDescent="0.25">
      <c r="A35" s="7">
        <v>108</v>
      </c>
      <c r="B35" s="7">
        <v>1</v>
      </c>
      <c r="C35" t="s">
        <v>88</v>
      </c>
      <c r="D35" s="7">
        <v>1286</v>
      </c>
      <c r="E35" s="7">
        <v>1410.0000000000002</v>
      </c>
      <c r="F35" s="7">
        <v>921</v>
      </c>
      <c r="G35" s="7">
        <v>1017.1999999999999</v>
      </c>
      <c r="H35" s="7">
        <v>6981044</v>
      </c>
      <c r="I35" s="7">
        <v>0</v>
      </c>
      <c r="J35" s="7">
        <v>179885</v>
      </c>
      <c r="K35" s="7">
        <v>14431</v>
      </c>
      <c r="L35" s="7">
        <v>0</v>
      </c>
      <c r="M35" s="7">
        <v>0</v>
      </c>
      <c r="N35" s="7">
        <v>140522</v>
      </c>
      <c r="O35" s="7">
        <v>235395</v>
      </c>
      <c r="P35" s="7">
        <v>135555</v>
      </c>
      <c r="Q35" s="7">
        <v>13224</v>
      </c>
      <c r="R35" s="7">
        <v>0</v>
      </c>
      <c r="S35" s="7">
        <v>0</v>
      </c>
      <c r="T35" s="7">
        <v>0</v>
      </c>
      <c r="U35" s="7">
        <v>0</v>
      </c>
      <c r="V35" s="7">
        <v>0</v>
      </c>
      <c r="W35" s="7">
        <v>774964</v>
      </c>
      <c r="X35" s="7">
        <v>0</v>
      </c>
      <c r="Y35" s="7">
        <v>0</v>
      </c>
      <c r="Z35" s="7">
        <v>70458.850135740009</v>
      </c>
      <c r="AA35" s="7">
        <v>736453</v>
      </c>
      <c r="AB35" s="7">
        <v>9281931.8501357399</v>
      </c>
      <c r="AC35" s="7">
        <v>0</v>
      </c>
      <c r="AD35" s="7">
        <v>157536</v>
      </c>
      <c r="AE35" s="7">
        <v>135555</v>
      </c>
      <c r="AF35" s="7">
        <v>0</v>
      </c>
      <c r="AG35" s="7">
        <v>774964</v>
      </c>
      <c r="AH35" s="7">
        <v>0</v>
      </c>
      <c r="AI35" s="7">
        <v>705537</v>
      </c>
      <c r="AJ35" s="7">
        <v>1773592</v>
      </c>
      <c r="AL35">
        <f t="shared" si="0"/>
        <v>2300887.8501357399</v>
      </c>
    </row>
    <row r="36" spans="1:38" x14ac:dyDescent="0.25">
      <c r="A36" s="7">
        <v>110</v>
      </c>
      <c r="B36" s="7">
        <v>1</v>
      </c>
      <c r="C36" t="s">
        <v>89</v>
      </c>
      <c r="D36" s="7">
        <v>4265</v>
      </c>
      <c r="E36" s="7">
        <v>4680.3999999999996</v>
      </c>
      <c r="F36" s="7">
        <v>4145</v>
      </c>
      <c r="G36" s="7">
        <v>4548</v>
      </c>
      <c r="H36" s="7">
        <v>31212924</v>
      </c>
      <c r="I36" s="7">
        <v>130995</v>
      </c>
      <c r="J36" s="7">
        <v>246778</v>
      </c>
      <c r="K36" s="7">
        <v>44934</v>
      </c>
      <c r="L36" s="7">
        <v>0</v>
      </c>
      <c r="M36" s="7">
        <v>0</v>
      </c>
      <c r="N36" s="7">
        <v>300820</v>
      </c>
      <c r="O36" s="7">
        <v>969090</v>
      </c>
      <c r="P36" s="7">
        <v>539620</v>
      </c>
      <c r="Q36" s="7">
        <v>59124</v>
      </c>
      <c r="R36" s="7">
        <v>0</v>
      </c>
      <c r="S36" s="7">
        <v>0</v>
      </c>
      <c r="T36" s="7">
        <v>0</v>
      </c>
      <c r="U36" s="7">
        <v>0</v>
      </c>
      <c r="V36" s="7">
        <v>0</v>
      </c>
      <c r="W36" s="7">
        <v>4935490</v>
      </c>
      <c r="X36" s="7">
        <v>0</v>
      </c>
      <c r="Y36" s="7">
        <v>0</v>
      </c>
      <c r="Z36" s="7">
        <v>393733.21678844001</v>
      </c>
      <c r="AA36" s="7">
        <v>3292752</v>
      </c>
      <c r="AB36" s="7">
        <v>42126260.216788441</v>
      </c>
      <c r="AC36" s="7">
        <v>0</v>
      </c>
      <c r="AD36" s="7">
        <v>426141</v>
      </c>
      <c r="AE36" s="7">
        <v>539620</v>
      </c>
      <c r="AF36" s="7">
        <v>0</v>
      </c>
      <c r="AG36" s="7">
        <v>4918188.0599999996</v>
      </c>
      <c r="AH36" s="7">
        <v>0</v>
      </c>
      <c r="AI36" s="7">
        <v>3161860</v>
      </c>
      <c r="AJ36" s="7">
        <v>9045809.0599999987</v>
      </c>
      <c r="AL36">
        <f t="shared" si="0"/>
        <v>10913336.216788441</v>
      </c>
    </row>
    <row r="37" spans="1:38" x14ac:dyDescent="0.25">
      <c r="A37" s="7">
        <v>111</v>
      </c>
      <c r="B37" s="7">
        <v>1</v>
      </c>
      <c r="C37" t="s">
        <v>599</v>
      </c>
      <c r="D37" s="7">
        <v>1708</v>
      </c>
      <c r="E37" s="7">
        <v>1867.0000000000002</v>
      </c>
      <c r="F37" s="7">
        <v>1551</v>
      </c>
      <c r="G37" s="7">
        <v>1700.4000000000003</v>
      </c>
      <c r="H37" s="7">
        <v>11669845</v>
      </c>
      <c r="I37" s="7">
        <v>18421</v>
      </c>
      <c r="J37" s="7">
        <v>461093</v>
      </c>
      <c r="K37" s="7">
        <v>14403</v>
      </c>
      <c r="L37" s="7">
        <v>0</v>
      </c>
      <c r="M37" s="7">
        <v>0</v>
      </c>
      <c r="N37" s="7">
        <v>195467</v>
      </c>
      <c r="O37" s="7">
        <v>381691</v>
      </c>
      <c r="P37" s="7">
        <v>240115</v>
      </c>
      <c r="Q37" s="7">
        <v>22105</v>
      </c>
      <c r="R37" s="7">
        <v>0</v>
      </c>
      <c r="S37" s="7">
        <v>0</v>
      </c>
      <c r="T37" s="7">
        <v>0</v>
      </c>
      <c r="U37" s="7">
        <v>0</v>
      </c>
      <c r="V37" s="7">
        <v>0</v>
      </c>
      <c r="W37" s="7">
        <v>996451</v>
      </c>
      <c r="X37" s="7">
        <v>0</v>
      </c>
      <c r="Y37" s="7">
        <v>0</v>
      </c>
      <c r="Z37" s="7">
        <v>113920.85931215</v>
      </c>
      <c r="AA37" s="7">
        <v>1231090</v>
      </c>
      <c r="AB37" s="7">
        <v>15344601.859312151</v>
      </c>
      <c r="AC37" s="7">
        <v>0</v>
      </c>
      <c r="AD37" s="7">
        <v>201327</v>
      </c>
      <c r="AE37" s="7">
        <v>240115</v>
      </c>
      <c r="AF37" s="7">
        <v>0</v>
      </c>
      <c r="AG37" s="7">
        <v>996451</v>
      </c>
      <c r="AH37" s="7">
        <v>0</v>
      </c>
      <c r="AI37" s="7">
        <v>1206273</v>
      </c>
      <c r="AJ37" s="7">
        <v>2644166</v>
      </c>
      <c r="AL37">
        <f t="shared" si="0"/>
        <v>3674756.8593121506</v>
      </c>
    </row>
    <row r="38" spans="1:38" x14ac:dyDescent="0.25">
      <c r="A38" s="7">
        <v>112</v>
      </c>
      <c r="B38" s="7">
        <v>1</v>
      </c>
      <c r="C38" t="s">
        <v>91</v>
      </c>
      <c r="D38" s="7">
        <v>10627</v>
      </c>
      <c r="E38" s="7">
        <v>11609.4</v>
      </c>
      <c r="F38" s="7">
        <v>9564</v>
      </c>
      <c r="G38" s="7">
        <v>10448.199999999999</v>
      </c>
      <c r="H38" s="7">
        <v>71705997</v>
      </c>
      <c r="I38" s="7">
        <v>386845</v>
      </c>
      <c r="J38" s="7">
        <v>1877563</v>
      </c>
      <c r="K38" s="7">
        <v>336318</v>
      </c>
      <c r="L38" s="7">
        <v>0</v>
      </c>
      <c r="M38" s="7">
        <v>0</v>
      </c>
      <c r="N38" s="7">
        <v>573627.67624369333</v>
      </c>
      <c r="O38" s="7">
        <v>2284803</v>
      </c>
      <c r="P38" s="7">
        <v>1015897.5</v>
      </c>
      <c r="Q38" s="7">
        <v>135827</v>
      </c>
      <c r="R38" s="7">
        <v>43465</v>
      </c>
      <c r="S38" s="7">
        <v>0</v>
      </c>
      <c r="T38" s="7">
        <v>0</v>
      </c>
      <c r="U38" s="7">
        <v>86490</v>
      </c>
      <c r="V38" s="7">
        <v>0</v>
      </c>
      <c r="W38" s="7">
        <v>16246429</v>
      </c>
      <c r="X38" s="7">
        <v>0</v>
      </c>
      <c r="Y38" s="7">
        <v>0</v>
      </c>
      <c r="Z38" s="7">
        <v>1025713.83414087</v>
      </c>
      <c r="AA38" s="7">
        <v>7564497</v>
      </c>
      <c r="AB38" s="7">
        <v>103283473.01038456</v>
      </c>
      <c r="AC38" s="7">
        <v>0</v>
      </c>
      <c r="AD38" s="7">
        <v>1319090</v>
      </c>
      <c r="AE38" s="7">
        <v>1015897.5</v>
      </c>
      <c r="AF38" s="7">
        <v>43465</v>
      </c>
      <c r="AG38" s="7">
        <v>16180200.75</v>
      </c>
      <c r="AH38" s="7">
        <v>0</v>
      </c>
      <c r="AI38" s="7">
        <v>7564497</v>
      </c>
      <c r="AJ38" s="7">
        <v>26123150.25</v>
      </c>
      <c r="AL38">
        <f t="shared" si="0"/>
        <v>31577476.01038456</v>
      </c>
    </row>
    <row r="39" spans="1:38" x14ac:dyDescent="0.25">
      <c r="A39" s="7">
        <v>113</v>
      </c>
      <c r="B39" s="7">
        <v>1</v>
      </c>
      <c r="C39" t="s">
        <v>92</v>
      </c>
      <c r="D39" s="7">
        <v>871</v>
      </c>
      <c r="E39" s="7">
        <v>956.2</v>
      </c>
      <c r="F39" s="7">
        <v>724</v>
      </c>
      <c r="G39" s="7">
        <v>792</v>
      </c>
      <c r="H39" s="7">
        <v>5435496</v>
      </c>
      <c r="I39" s="7">
        <v>6140</v>
      </c>
      <c r="J39" s="7">
        <v>1117844</v>
      </c>
      <c r="K39" s="7">
        <v>14092</v>
      </c>
      <c r="L39" s="7">
        <v>75398</v>
      </c>
      <c r="M39" s="7">
        <v>143274</v>
      </c>
      <c r="N39" s="7">
        <v>283231.94032508251</v>
      </c>
      <c r="O39" s="7">
        <v>181295</v>
      </c>
      <c r="P39" s="7">
        <v>131405</v>
      </c>
      <c r="Q39" s="7">
        <v>10296</v>
      </c>
      <c r="R39" s="7">
        <v>26587</v>
      </c>
      <c r="S39" s="7">
        <v>0</v>
      </c>
      <c r="T39" s="7">
        <v>0</v>
      </c>
      <c r="U39" s="7">
        <v>0</v>
      </c>
      <c r="V39" s="7">
        <v>0</v>
      </c>
      <c r="W39" s="7">
        <v>0</v>
      </c>
      <c r="X39" s="7">
        <v>0</v>
      </c>
      <c r="Y39" s="7">
        <v>0</v>
      </c>
      <c r="Z39" s="7">
        <v>63677.402602140006</v>
      </c>
      <c r="AA39" s="7">
        <v>573408</v>
      </c>
      <c r="AB39" s="7">
        <v>8062144.3429272221</v>
      </c>
      <c r="AC39" s="7">
        <v>0</v>
      </c>
      <c r="AD39" s="7">
        <v>181295</v>
      </c>
      <c r="AE39" s="7">
        <v>131405</v>
      </c>
      <c r="AF39" s="7">
        <v>26587</v>
      </c>
      <c r="AG39" s="7">
        <v>0</v>
      </c>
      <c r="AH39" s="7">
        <v>0</v>
      </c>
      <c r="AI39" s="7">
        <v>573408</v>
      </c>
      <c r="AJ39" s="7">
        <v>912695</v>
      </c>
      <c r="AL39">
        <f t="shared" si="0"/>
        <v>2626648.3429272221</v>
      </c>
    </row>
    <row r="40" spans="1:38" x14ac:dyDescent="0.25">
      <c r="A40" s="7">
        <v>115</v>
      </c>
      <c r="B40" s="7">
        <v>1</v>
      </c>
      <c r="C40" t="s">
        <v>93</v>
      </c>
      <c r="D40" s="7">
        <v>1305</v>
      </c>
      <c r="E40" s="7">
        <v>1437.8</v>
      </c>
      <c r="F40" s="7">
        <v>1341.8</v>
      </c>
      <c r="G40" s="7">
        <v>1464.8</v>
      </c>
      <c r="H40" s="7">
        <v>10052922</v>
      </c>
      <c r="I40" s="7">
        <v>313160</v>
      </c>
      <c r="J40" s="7">
        <v>3182178</v>
      </c>
      <c r="K40" s="7">
        <v>0</v>
      </c>
      <c r="L40" s="7">
        <v>0</v>
      </c>
      <c r="M40" s="7">
        <v>0</v>
      </c>
      <c r="N40" s="7">
        <v>368814</v>
      </c>
      <c r="O40" s="7">
        <v>328925</v>
      </c>
      <c r="P40" s="7">
        <v>220992.5</v>
      </c>
      <c r="Q40" s="7">
        <v>19042</v>
      </c>
      <c r="R40" s="7">
        <v>516064</v>
      </c>
      <c r="S40" s="7">
        <v>0</v>
      </c>
      <c r="T40" s="7">
        <v>0</v>
      </c>
      <c r="U40" s="7">
        <v>0</v>
      </c>
      <c r="V40" s="7">
        <v>0</v>
      </c>
      <c r="W40" s="7">
        <v>0</v>
      </c>
      <c r="X40" s="7">
        <v>0</v>
      </c>
      <c r="Y40" s="7">
        <v>0</v>
      </c>
      <c r="Z40" s="7">
        <v>142852.75124874001</v>
      </c>
      <c r="AA40" s="7">
        <v>1060515</v>
      </c>
      <c r="AB40" s="7">
        <v>16205465.25124874</v>
      </c>
      <c r="AC40" s="7">
        <v>0</v>
      </c>
      <c r="AD40" s="7">
        <v>105881</v>
      </c>
      <c r="AE40" s="7">
        <v>150735</v>
      </c>
      <c r="AF40" s="7">
        <v>351998</v>
      </c>
      <c r="AG40" s="7">
        <v>0</v>
      </c>
      <c r="AH40" s="7">
        <v>0</v>
      </c>
      <c r="AI40" s="7">
        <v>597334</v>
      </c>
      <c r="AJ40" s="7">
        <v>1205948</v>
      </c>
      <c r="AL40">
        <f t="shared" si="0"/>
        <v>6152543.2512487397</v>
      </c>
    </row>
    <row r="41" spans="1:38" x14ac:dyDescent="0.25">
      <c r="A41" s="7">
        <v>116</v>
      </c>
      <c r="B41" s="7">
        <v>1</v>
      </c>
      <c r="C41" t="s">
        <v>94</v>
      </c>
      <c r="D41" s="7">
        <v>912</v>
      </c>
      <c r="E41" s="7">
        <v>1003.8000000000001</v>
      </c>
      <c r="F41" s="7">
        <v>1259</v>
      </c>
      <c r="G41" s="7">
        <v>1370.8</v>
      </c>
      <c r="H41" s="7">
        <v>9407800</v>
      </c>
      <c r="I41" s="7">
        <v>0</v>
      </c>
      <c r="J41" s="7">
        <v>949399</v>
      </c>
      <c r="K41" s="7">
        <v>0</v>
      </c>
      <c r="L41" s="7">
        <v>0</v>
      </c>
      <c r="M41" s="7">
        <v>0</v>
      </c>
      <c r="N41" s="7">
        <v>255990</v>
      </c>
      <c r="O41" s="7">
        <v>291897</v>
      </c>
      <c r="P41" s="7">
        <v>226337.5</v>
      </c>
      <c r="Q41" s="7">
        <v>17820</v>
      </c>
      <c r="R41" s="7">
        <v>69308</v>
      </c>
      <c r="S41" s="7">
        <v>0</v>
      </c>
      <c r="T41" s="7">
        <v>0</v>
      </c>
      <c r="U41" s="7">
        <v>21489</v>
      </c>
      <c r="V41" s="7">
        <v>-8236</v>
      </c>
      <c r="W41" s="7">
        <v>0</v>
      </c>
      <c r="X41" s="7">
        <v>0</v>
      </c>
      <c r="Y41" s="7">
        <v>0</v>
      </c>
      <c r="Z41" s="7">
        <v>96068.061204180005</v>
      </c>
      <c r="AA41" s="7">
        <v>992459</v>
      </c>
      <c r="AB41" s="7">
        <v>12320331.56120418</v>
      </c>
      <c r="AC41" s="7">
        <v>0</v>
      </c>
      <c r="AD41" s="7">
        <v>157030</v>
      </c>
      <c r="AE41" s="7">
        <v>226337.5</v>
      </c>
      <c r="AF41" s="7">
        <v>69308</v>
      </c>
      <c r="AG41" s="7">
        <v>0</v>
      </c>
      <c r="AH41" s="7">
        <v>0</v>
      </c>
      <c r="AI41" s="7">
        <v>990999</v>
      </c>
      <c r="AJ41" s="7">
        <v>1443674.5</v>
      </c>
      <c r="AL41">
        <f t="shared" si="0"/>
        <v>2912531.5612041801</v>
      </c>
    </row>
    <row r="42" spans="1:38" x14ac:dyDescent="0.25">
      <c r="A42" s="7">
        <v>118</v>
      </c>
      <c r="B42" s="7">
        <v>1</v>
      </c>
      <c r="C42" t="s">
        <v>95</v>
      </c>
      <c r="D42" s="7">
        <v>307</v>
      </c>
      <c r="E42" s="7">
        <v>334.00000000000006</v>
      </c>
      <c r="F42" s="7">
        <v>323</v>
      </c>
      <c r="G42" s="7">
        <v>352.40000000000003</v>
      </c>
      <c r="H42" s="7">
        <v>2418521</v>
      </c>
      <c r="I42" s="7">
        <v>0</v>
      </c>
      <c r="J42" s="7">
        <v>860686</v>
      </c>
      <c r="K42" s="7">
        <v>0</v>
      </c>
      <c r="L42" s="7">
        <v>121334</v>
      </c>
      <c r="M42" s="7">
        <v>644572</v>
      </c>
      <c r="N42" s="7">
        <v>238409</v>
      </c>
      <c r="O42" s="7">
        <v>76031</v>
      </c>
      <c r="P42" s="7">
        <v>59027.5</v>
      </c>
      <c r="Q42" s="7">
        <v>4581</v>
      </c>
      <c r="R42" s="7">
        <v>0</v>
      </c>
      <c r="S42" s="7">
        <v>0</v>
      </c>
      <c r="T42" s="7">
        <v>0</v>
      </c>
      <c r="U42" s="7">
        <v>0</v>
      </c>
      <c r="V42" s="7">
        <v>0</v>
      </c>
      <c r="W42" s="7">
        <v>0</v>
      </c>
      <c r="X42" s="7">
        <v>0</v>
      </c>
      <c r="Y42" s="7">
        <v>0</v>
      </c>
      <c r="Z42" s="7">
        <v>32640.587985000002</v>
      </c>
      <c r="AA42" s="7">
        <v>255138</v>
      </c>
      <c r="AB42" s="7">
        <v>4710940.0879849996</v>
      </c>
      <c r="AC42" s="7">
        <v>0</v>
      </c>
      <c r="AD42" s="7">
        <v>76031</v>
      </c>
      <c r="AE42" s="7">
        <v>59027.5</v>
      </c>
      <c r="AF42" s="7">
        <v>0</v>
      </c>
      <c r="AG42" s="7">
        <v>0</v>
      </c>
      <c r="AH42" s="7">
        <v>0</v>
      </c>
      <c r="AI42" s="7">
        <v>255138</v>
      </c>
      <c r="AJ42" s="7">
        <v>390196.5</v>
      </c>
      <c r="AL42">
        <f t="shared" si="0"/>
        <v>2292419.0879849996</v>
      </c>
    </row>
    <row r="43" spans="1:38" x14ac:dyDescent="0.25">
      <c r="A43" s="7">
        <v>129</v>
      </c>
      <c r="B43" s="7">
        <v>1</v>
      </c>
      <c r="C43" t="s">
        <v>96</v>
      </c>
      <c r="D43" s="7">
        <v>1232</v>
      </c>
      <c r="E43" s="7">
        <v>1356</v>
      </c>
      <c r="F43" s="7">
        <v>1462</v>
      </c>
      <c r="G43" s="7">
        <v>1609.6000000000001</v>
      </c>
      <c r="H43" s="7">
        <v>11046685</v>
      </c>
      <c r="I43" s="7">
        <v>178072</v>
      </c>
      <c r="J43" s="7">
        <v>1607032</v>
      </c>
      <c r="K43" s="7">
        <v>105408</v>
      </c>
      <c r="L43" s="7">
        <v>0</v>
      </c>
      <c r="M43" s="7">
        <v>0</v>
      </c>
      <c r="N43" s="7">
        <v>277043</v>
      </c>
      <c r="O43" s="7">
        <v>374924</v>
      </c>
      <c r="P43" s="7">
        <v>257126.25</v>
      </c>
      <c r="Q43" s="7">
        <v>20925</v>
      </c>
      <c r="R43" s="7">
        <v>12088</v>
      </c>
      <c r="S43" s="7">
        <v>0</v>
      </c>
      <c r="T43" s="7">
        <v>0</v>
      </c>
      <c r="U43" s="7">
        <v>0</v>
      </c>
      <c r="V43" s="7">
        <v>0</v>
      </c>
      <c r="W43" s="7">
        <v>252321</v>
      </c>
      <c r="X43" s="7">
        <v>0</v>
      </c>
      <c r="Y43" s="7">
        <v>0</v>
      </c>
      <c r="Z43" s="7">
        <v>123957.26101611</v>
      </c>
      <c r="AA43" s="7">
        <v>1165350</v>
      </c>
      <c r="AB43" s="7">
        <v>15420931.51101611</v>
      </c>
      <c r="AC43" s="7">
        <v>0</v>
      </c>
      <c r="AD43" s="7">
        <v>118025</v>
      </c>
      <c r="AE43" s="7">
        <v>188993</v>
      </c>
      <c r="AF43" s="7">
        <v>8885</v>
      </c>
      <c r="AG43" s="7">
        <v>166817</v>
      </c>
      <c r="AH43" s="7">
        <v>0</v>
      </c>
      <c r="AI43" s="7">
        <v>707325</v>
      </c>
      <c r="AJ43" s="7">
        <v>1190045</v>
      </c>
      <c r="AL43">
        <f t="shared" si="0"/>
        <v>4374246.51101611</v>
      </c>
    </row>
    <row r="44" spans="1:38" x14ac:dyDescent="0.25">
      <c r="A44" s="7">
        <v>138</v>
      </c>
      <c r="B44" s="7">
        <v>1</v>
      </c>
      <c r="C44" t="s">
        <v>97</v>
      </c>
      <c r="D44" s="7">
        <v>3046</v>
      </c>
      <c r="E44" s="7">
        <v>3345.4</v>
      </c>
      <c r="F44" s="7">
        <v>2513</v>
      </c>
      <c r="G44" s="7">
        <v>2764.7999999999997</v>
      </c>
      <c r="H44" s="7">
        <v>18974822</v>
      </c>
      <c r="I44" s="7">
        <v>203657</v>
      </c>
      <c r="J44" s="7">
        <v>1222918</v>
      </c>
      <c r="K44" s="7">
        <v>17400</v>
      </c>
      <c r="L44" s="7">
        <v>0</v>
      </c>
      <c r="M44" s="7">
        <v>0</v>
      </c>
      <c r="N44" s="7">
        <v>373419.62144909316</v>
      </c>
      <c r="O44" s="7">
        <v>611310</v>
      </c>
      <c r="P44" s="7">
        <v>460680</v>
      </c>
      <c r="Q44" s="7">
        <v>35942</v>
      </c>
      <c r="R44" s="7">
        <v>51342</v>
      </c>
      <c r="S44" s="7">
        <v>0</v>
      </c>
      <c r="T44" s="7">
        <v>0</v>
      </c>
      <c r="U44" s="7">
        <v>76900</v>
      </c>
      <c r="V44" s="7">
        <v>0</v>
      </c>
      <c r="W44" s="7">
        <v>0</v>
      </c>
      <c r="X44" s="7">
        <v>0</v>
      </c>
      <c r="Y44" s="7">
        <v>223336</v>
      </c>
      <c r="Z44" s="7">
        <v>172712.12258695002</v>
      </c>
      <c r="AA44" s="7">
        <v>2001715</v>
      </c>
      <c r="AB44" s="7">
        <v>24426153.744036045</v>
      </c>
      <c r="AC44" s="7">
        <v>0</v>
      </c>
      <c r="AD44" s="7">
        <v>296176</v>
      </c>
      <c r="AE44" s="7">
        <v>460680</v>
      </c>
      <c r="AF44" s="7">
        <v>51342</v>
      </c>
      <c r="AG44" s="7">
        <v>0</v>
      </c>
      <c r="AH44" s="7">
        <v>0</v>
      </c>
      <c r="AI44" s="7">
        <v>1939638</v>
      </c>
      <c r="AJ44" s="7">
        <v>2747836</v>
      </c>
      <c r="AL44">
        <f t="shared" si="0"/>
        <v>5451331.7440360449</v>
      </c>
    </row>
    <row r="45" spans="1:38" x14ac:dyDescent="0.25">
      <c r="A45" s="7">
        <v>139</v>
      </c>
      <c r="B45" s="7">
        <v>1</v>
      </c>
      <c r="C45" t="s">
        <v>98</v>
      </c>
      <c r="D45" s="7">
        <v>845</v>
      </c>
      <c r="E45" s="7">
        <v>927.59999999999991</v>
      </c>
      <c r="F45" s="7">
        <v>863</v>
      </c>
      <c r="G45" s="7">
        <v>948</v>
      </c>
      <c r="H45" s="7">
        <v>6506124</v>
      </c>
      <c r="I45" s="7">
        <v>0</v>
      </c>
      <c r="J45" s="7">
        <v>524318</v>
      </c>
      <c r="K45" s="7">
        <v>15114</v>
      </c>
      <c r="L45" s="7">
        <v>6446</v>
      </c>
      <c r="M45" s="7">
        <v>0</v>
      </c>
      <c r="N45" s="7">
        <v>158768.88882279818</v>
      </c>
      <c r="O45" s="7">
        <v>210567</v>
      </c>
      <c r="P45" s="7">
        <v>118512.5</v>
      </c>
      <c r="Q45" s="7">
        <v>12324</v>
      </c>
      <c r="R45" s="7">
        <v>0</v>
      </c>
      <c r="S45" s="7">
        <v>0</v>
      </c>
      <c r="T45" s="7">
        <v>0</v>
      </c>
      <c r="U45" s="7">
        <v>0</v>
      </c>
      <c r="V45" s="7">
        <v>0</v>
      </c>
      <c r="W45" s="7">
        <v>853200</v>
      </c>
      <c r="X45" s="7">
        <v>0</v>
      </c>
      <c r="Y45" s="7">
        <v>64579</v>
      </c>
      <c r="Z45" s="7">
        <v>58058.34973917</v>
      </c>
      <c r="AA45" s="7">
        <v>686352</v>
      </c>
      <c r="AB45" s="7">
        <v>9214363.7385619693</v>
      </c>
      <c r="AC45" s="7">
        <v>0</v>
      </c>
      <c r="AD45" s="7">
        <v>90303</v>
      </c>
      <c r="AE45" s="7">
        <v>118512.5</v>
      </c>
      <c r="AF45" s="7">
        <v>0</v>
      </c>
      <c r="AG45" s="7">
        <v>853200</v>
      </c>
      <c r="AH45" s="7">
        <v>0</v>
      </c>
      <c r="AI45" s="7">
        <v>663946</v>
      </c>
      <c r="AJ45" s="7">
        <v>1725961.5</v>
      </c>
      <c r="AL45">
        <f t="shared" si="0"/>
        <v>2708239.7385619693</v>
      </c>
    </row>
    <row r="46" spans="1:38" x14ac:dyDescent="0.25">
      <c r="A46" s="7">
        <v>146</v>
      </c>
      <c r="B46" s="7">
        <v>1</v>
      </c>
      <c r="C46" t="s">
        <v>600</v>
      </c>
      <c r="D46" s="7">
        <v>781</v>
      </c>
      <c r="E46" s="7">
        <v>856.2</v>
      </c>
      <c r="F46" s="7">
        <v>904</v>
      </c>
      <c r="G46" s="7">
        <v>983.4</v>
      </c>
      <c r="H46" s="7">
        <v>6749074</v>
      </c>
      <c r="I46" s="7">
        <v>0</v>
      </c>
      <c r="J46" s="7">
        <v>156761</v>
      </c>
      <c r="K46" s="7">
        <v>0</v>
      </c>
      <c r="L46" s="7">
        <v>0</v>
      </c>
      <c r="M46" s="7">
        <v>16125</v>
      </c>
      <c r="N46" s="7">
        <v>294068</v>
      </c>
      <c r="O46" s="7">
        <v>231936</v>
      </c>
      <c r="P46" s="7">
        <v>152490</v>
      </c>
      <c r="Q46" s="7">
        <v>12784</v>
      </c>
      <c r="R46" s="7">
        <v>11073</v>
      </c>
      <c r="S46" s="7">
        <v>0</v>
      </c>
      <c r="T46" s="7">
        <v>0</v>
      </c>
      <c r="U46" s="7">
        <v>0</v>
      </c>
      <c r="V46" s="7">
        <v>0</v>
      </c>
      <c r="W46" s="7">
        <v>247984</v>
      </c>
      <c r="X46" s="7">
        <v>0</v>
      </c>
      <c r="Y46" s="7">
        <v>0</v>
      </c>
      <c r="Z46" s="7">
        <v>58562.086574640001</v>
      </c>
      <c r="AA46" s="7">
        <v>711982</v>
      </c>
      <c r="AB46" s="7">
        <v>8642839.0865746401</v>
      </c>
      <c r="AC46" s="7">
        <v>0</v>
      </c>
      <c r="AD46" s="7">
        <v>119319</v>
      </c>
      <c r="AE46" s="7">
        <v>152490</v>
      </c>
      <c r="AF46" s="7">
        <v>11073</v>
      </c>
      <c r="AG46" s="7">
        <v>241351</v>
      </c>
      <c r="AH46" s="7">
        <v>0</v>
      </c>
      <c r="AI46" s="7">
        <v>601965</v>
      </c>
      <c r="AJ46" s="7">
        <v>1126198</v>
      </c>
      <c r="AL46">
        <f t="shared" si="0"/>
        <v>1893765.0865746401</v>
      </c>
    </row>
    <row r="47" spans="1:38" x14ac:dyDescent="0.25">
      <c r="A47" s="7">
        <v>150</v>
      </c>
      <c r="B47" s="7">
        <v>1</v>
      </c>
      <c r="C47" t="s">
        <v>100</v>
      </c>
      <c r="D47" s="7">
        <v>946</v>
      </c>
      <c r="E47" s="7">
        <v>1028.4000000000001</v>
      </c>
      <c r="F47" s="7">
        <v>1028</v>
      </c>
      <c r="G47" s="7">
        <v>1121.8</v>
      </c>
      <c r="H47" s="7">
        <v>7698913</v>
      </c>
      <c r="I47" s="7">
        <v>0</v>
      </c>
      <c r="J47" s="7">
        <v>206886</v>
      </c>
      <c r="K47" s="7">
        <v>14568</v>
      </c>
      <c r="L47" s="7">
        <v>0</v>
      </c>
      <c r="M47" s="7">
        <v>0</v>
      </c>
      <c r="N47" s="7">
        <v>196158</v>
      </c>
      <c r="O47" s="7">
        <v>249293</v>
      </c>
      <c r="P47" s="7">
        <v>187901.25</v>
      </c>
      <c r="Q47" s="7">
        <v>14583</v>
      </c>
      <c r="R47" s="7">
        <v>0</v>
      </c>
      <c r="S47" s="7">
        <v>0</v>
      </c>
      <c r="T47" s="7">
        <v>0</v>
      </c>
      <c r="U47" s="7">
        <v>0</v>
      </c>
      <c r="V47" s="7">
        <v>0</v>
      </c>
      <c r="W47" s="7">
        <v>0</v>
      </c>
      <c r="X47" s="7">
        <v>0</v>
      </c>
      <c r="Y47" s="7">
        <v>0</v>
      </c>
      <c r="Z47" s="7">
        <v>73552.271479479998</v>
      </c>
      <c r="AA47" s="7">
        <v>812183</v>
      </c>
      <c r="AB47" s="7">
        <v>9454037.52147948</v>
      </c>
      <c r="AC47" s="7">
        <v>0</v>
      </c>
      <c r="AD47" s="7">
        <v>77635</v>
      </c>
      <c r="AE47" s="7">
        <v>176886</v>
      </c>
      <c r="AF47" s="7">
        <v>0</v>
      </c>
      <c r="AG47" s="7">
        <v>0</v>
      </c>
      <c r="AH47" s="7">
        <v>0</v>
      </c>
      <c r="AI47" s="7">
        <v>631368</v>
      </c>
      <c r="AJ47" s="7">
        <v>885889</v>
      </c>
      <c r="AL47">
        <f t="shared" si="0"/>
        <v>1755124.52147948</v>
      </c>
    </row>
    <row r="48" spans="1:38" x14ac:dyDescent="0.25">
      <c r="A48" s="7">
        <v>152</v>
      </c>
      <c r="B48" s="7">
        <v>1</v>
      </c>
      <c r="C48" t="s">
        <v>101</v>
      </c>
      <c r="D48" s="7">
        <v>7095</v>
      </c>
      <c r="E48" s="7">
        <v>7727.4</v>
      </c>
      <c r="F48" s="7">
        <v>7133</v>
      </c>
      <c r="G48" s="7">
        <v>7778.6</v>
      </c>
      <c r="H48" s="7">
        <v>53384532</v>
      </c>
      <c r="I48" s="7">
        <v>220031</v>
      </c>
      <c r="J48" s="7">
        <v>7216492</v>
      </c>
      <c r="K48" s="7">
        <v>221634</v>
      </c>
      <c r="L48" s="7">
        <v>0</v>
      </c>
      <c r="M48" s="7">
        <v>0</v>
      </c>
      <c r="N48" s="7">
        <v>776373.56245384621</v>
      </c>
      <c r="O48" s="7">
        <v>1659258</v>
      </c>
      <c r="P48" s="7">
        <v>1201558.75</v>
      </c>
      <c r="Q48" s="7">
        <v>101122</v>
      </c>
      <c r="R48" s="7">
        <v>407287</v>
      </c>
      <c r="S48" s="7">
        <v>0</v>
      </c>
      <c r="T48" s="7">
        <v>0</v>
      </c>
      <c r="U48" s="7">
        <v>0</v>
      </c>
      <c r="V48" s="7">
        <v>0</v>
      </c>
      <c r="W48" s="7">
        <v>1739762</v>
      </c>
      <c r="X48" s="7">
        <v>0</v>
      </c>
      <c r="Y48" s="7">
        <v>0</v>
      </c>
      <c r="Z48" s="7">
        <v>601993.77441804006</v>
      </c>
      <c r="AA48" s="7">
        <v>5631706</v>
      </c>
      <c r="AB48" s="7">
        <v>73161750.086871892</v>
      </c>
      <c r="AC48" s="7">
        <v>0</v>
      </c>
      <c r="AD48" s="7">
        <v>528801</v>
      </c>
      <c r="AE48" s="7">
        <v>1201558.75</v>
      </c>
      <c r="AF48" s="7">
        <v>407287</v>
      </c>
      <c r="AG48" s="7">
        <v>1625559</v>
      </c>
      <c r="AH48" s="7">
        <v>0</v>
      </c>
      <c r="AI48" s="7">
        <v>4702995</v>
      </c>
      <c r="AJ48" s="7">
        <v>8466200.75</v>
      </c>
      <c r="AL48">
        <f t="shared" si="0"/>
        <v>19777218.086871892</v>
      </c>
    </row>
    <row r="49" spans="1:38" x14ac:dyDescent="0.25">
      <c r="A49" s="7">
        <v>160</v>
      </c>
      <c r="B49" s="7">
        <v>70</v>
      </c>
      <c r="C49" t="s">
        <v>601</v>
      </c>
      <c r="D49" s="7">
        <v>0</v>
      </c>
      <c r="E49" s="7">
        <v>0</v>
      </c>
      <c r="F49" s="7">
        <v>0</v>
      </c>
      <c r="G49" s="7">
        <v>0</v>
      </c>
      <c r="H49" s="7">
        <v>0</v>
      </c>
      <c r="I49" s="7">
        <v>0</v>
      </c>
      <c r="J49" s="7">
        <v>227707</v>
      </c>
      <c r="K49" s="7">
        <v>0</v>
      </c>
      <c r="L49" s="7">
        <v>0</v>
      </c>
      <c r="M49" s="7">
        <v>0</v>
      </c>
      <c r="N49" s="7">
        <v>0</v>
      </c>
      <c r="O49" s="7">
        <v>0</v>
      </c>
      <c r="P49" s="7">
        <v>0</v>
      </c>
      <c r="Q49" s="7">
        <v>0</v>
      </c>
      <c r="R49" s="7">
        <v>0</v>
      </c>
      <c r="S49" s="7">
        <v>0</v>
      </c>
      <c r="T49" s="7">
        <v>0</v>
      </c>
      <c r="U49" s="7">
        <v>0</v>
      </c>
      <c r="V49" s="7">
        <v>0</v>
      </c>
      <c r="W49" s="7">
        <v>0</v>
      </c>
      <c r="X49" s="7">
        <v>0</v>
      </c>
      <c r="Y49" s="7">
        <v>0</v>
      </c>
      <c r="Z49" s="7">
        <v>0</v>
      </c>
      <c r="AA49" s="7">
        <v>0</v>
      </c>
      <c r="AB49" s="7">
        <v>227707</v>
      </c>
      <c r="AC49" s="7">
        <v>0</v>
      </c>
      <c r="AD49" s="7">
        <v>0</v>
      </c>
      <c r="AE49" s="7">
        <v>0</v>
      </c>
      <c r="AF49" s="7">
        <v>0</v>
      </c>
      <c r="AG49" s="7">
        <v>0</v>
      </c>
      <c r="AH49" s="7">
        <v>0</v>
      </c>
      <c r="AI49" s="7">
        <v>0</v>
      </c>
      <c r="AJ49" s="7">
        <v>0</v>
      </c>
      <c r="AL49">
        <f t="shared" si="0"/>
        <v>227707</v>
      </c>
    </row>
    <row r="50" spans="1:38" x14ac:dyDescent="0.25">
      <c r="A50" s="7">
        <v>160</v>
      </c>
      <c r="B50" s="7">
        <v>90</v>
      </c>
      <c r="C50" t="s">
        <v>2159</v>
      </c>
      <c r="D50" s="7">
        <v>0</v>
      </c>
      <c r="E50" s="7">
        <v>0</v>
      </c>
      <c r="F50" s="7">
        <v>0</v>
      </c>
      <c r="G50" s="7">
        <v>0</v>
      </c>
      <c r="H50" s="7">
        <v>0</v>
      </c>
      <c r="I50" s="7">
        <v>0</v>
      </c>
      <c r="J50" s="7">
        <v>0</v>
      </c>
      <c r="K50" s="7">
        <v>0</v>
      </c>
      <c r="L50" s="7">
        <v>0</v>
      </c>
      <c r="M50" s="7">
        <v>0</v>
      </c>
      <c r="N50" s="7">
        <v>0</v>
      </c>
      <c r="O50" s="7">
        <v>0</v>
      </c>
      <c r="P50" s="7">
        <v>0</v>
      </c>
      <c r="Q50" s="7">
        <v>0</v>
      </c>
      <c r="R50" s="7">
        <v>0</v>
      </c>
      <c r="S50" s="7">
        <v>0</v>
      </c>
      <c r="T50" s="7">
        <v>0</v>
      </c>
      <c r="U50" s="7">
        <v>0</v>
      </c>
      <c r="V50" s="7">
        <v>621788</v>
      </c>
      <c r="W50" s="7">
        <v>0</v>
      </c>
      <c r="X50" s="7">
        <v>0</v>
      </c>
      <c r="Y50" s="7">
        <v>0</v>
      </c>
      <c r="Z50" s="7">
        <v>0</v>
      </c>
      <c r="AA50" s="7">
        <v>0</v>
      </c>
      <c r="AB50" s="7">
        <v>621788</v>
      </c>
      <c r="AC50" s="7">
        <v>0</v>
      </c>
      <c r="AD50" s="7">
        <v>0</v>
      </c>
      <c r="AE50" s="7">
        <v>0</v>
      </c>
      <c r="AF50" s="7">
        <v>0</v>
      </c>
      <c r="AG50" s="7">
        <v>0</v>
      </c>
      <c r="AH50" s="7">
        <v>0</v>
      </c>
      <c r="AI50" s="7">
        <v>0</v>
      </c>
      <c r="AJ50" s="7">
        <v>0</v>
      </c>
      <c r="AL50">
        <f t="shared" si="0"/>
        <v>621788</v>
      </c>
    </row>
    <row r="51" spans="1:38" x14ac:dyDescent="0.25">
      <c r="A51" s="7">
        <v>162</v>
      </c>
      <c r="B51" s="7">
        <v>1</v>
      </c>
      <c r="C51" t="s">
        <v>102</v>
      </c>
      <c r="D51" s="7">
        <v>942</v>
      </c>
      <c r="E51" s="7">
        <v>1032.8</v>
      </c>
      <c r="F51" s="7">
        <v>899</v>
      </c>
      <c r="G51" s="7">
        <v>985.6</v>
      </c>
      <c r="H51" s="7">
        <v>6764173</v>
      </c>
      <c r="I51" s="7">
        <v>12281</v>
      </c>
      <c r="J51" s="7">
        <v>1232275</v>
      </c>
      <c r="K51" s="7">
        <v>0</v>
      </c>
      <c r="L51" s="7">
        <v>0</v>
      </c>
      <c r="M51" s="7">
        <v>0</v>
      </c>
      <c r="N51" s="7">
        <v>363490.47248582257</v>
      </c>
      <c r="O51" s="7">
        <v>222410</v>
      </c>
      <c r="P51" s="7">
        <v>162935</v>
      </c>
      <c r="Q51" s="7">
        <v>12813</v>
      </c>
      <c r="R51" s="7">
        <v>45614</v>
      </c>
      <c r="S51" s="7">
        <v>0</v>
      </c>
      <c r="T51" s="7">
        <v>0</v>
      </c>
      <c r="U51" s="7">
        <v>0</v>
      </c>
      <c r="V51" s="7">
        <v>0</v>
      </c>
      <c r="W51" s="7">
        <v>0</v>
      </c>
      <c r="X51" s="7">
        <v>0</v>
      </c>
      <c r="Y51" s="7">
        <v>10379</v>
      </c>
      <c r="Z51" s="7">
        <v>67689.759059520002</v>
      </c>
      <c r="AA51" s="7">
        <v>713574</v>
      </c>
      <c r="AB51" s="7">
        <v>9607634.2315453421</v>
      </c>
      <c r="AC51" s="7">
        <v>0</v>
      </c>
      <c r="AD51" s="7">
        <v>80601</v>
      </c>
      <c r="AE51" s="7">
        <v>139591</v>
      </c>
      <c r="AF51" s="7">
        <v>39079</v>
      </c>
      <c r="AG51" s="7">
        <v>0</v>
      </c>
      <c r="AH51" s="7">
        <v>0</v>
      </c>
      <c r="AI51" s="7">
        <v>504830</v>
      </c>
      <c r="AJ51" s="7">
        <v>764101</v>
      </c>
      <c r="AL51">
        <f t="shared" si="0"/>
        <v>2843461.2315453421</v>
      </c>
    </row>
    <row r="52" spans="1:38" x14ac:dyDescent="0.25">
      <c r="A52" s="7">
        <v>166</v>
      </c>
      <c r="B52" s="7">
        <v>1</v>
      </c>
      <c r="C52" t="s">
        <v>103</v>
      </c>
      <c r="D52" s="7">
        <v>607</v>
      </c>
      <c r="E52" s="7">
        <v>675</v>
      </c>
      <c r="F52" s="7">
        <v>449.8</v>
      </c>
      <c r="G52" s="7">
        <v>497.20000000000005</v>
      </c>
      <c r="H52" s="7">
        <v>3412284</v>
      </c>
      <c r="I52" s="7">
        <v>12281</v>
      </c>
      <c r="J52" s="7">
        <v>418277</v>
      </c>
      <c r="K52" s="7">
        <v>14125</v>
      </c>
      <c r="L52" s="7">
        <v>130392</v>
      </c>
      <c r="M52" s="7">
        <v>576701</v>
      </c>
      <c r="N52" s="7">
        <v>330706</v>
      </c>
      <c r="O52" s="7">
        <v>113623</v>
      </c>
      <c r="P52" s="7">
        <v>64503.75</v>
      </c>
      <c r="Q52" s="7">
        <v>6464</v>
      </c>
      <c r="R52" s="7">
        <v>0</v>
      </c>
      <c r="S52" s="7">
        <v>0</v>
      </c>
      <c r="T52" s="7">
        <v>0</v>
      </c>
      <c r="U52" s="7">
        <v>145007</v>
      </c>
      <c r="V52" s="7">
        <v>0</v>
      </c>
      <c r="W52" s="7">
        <v>397760</v>
      </c>
      <c r="X52" s="7">
        <v>0</v>
      </c>
      <c r="Y52" s="7">
        <v>0</v>
      </c>
      <c r="Z52" s="7">
        <v>49972.25303208</v>
      </c>
      <c r="AA52" s="7">
        <v>359973</v>
      </c>
      <c r="AB52" s="7">
        <v>6032069.0030320799</v>
      </c>
      <c r="AC52" s="7">
        <v>0</v>
      </c>
      <c r="AD52" s="7">
        <v>113623</v>
      </c>
      <c r="AE52" s="7">
        <v>64503.75</v>
      </c>
      <c r="AF52" s="7">
        <v>0</v>
      </c>
      <c r="AG52" s="7">
        <v>397760</v>
      </c>
      <c r="AH52" s="7">
        <v>0</v>
      </c>
      <c r="AI52" s="7">
        <v>359973</v>
      </c>
      <c r="AJ52" s="7">
        <v>935859.75</v>
      </c>
      <c r="AL52">
        <f t="shared" si="0"/>
        <v>2619785.0030320799</v>
      </c>
    </row>
    <row r="53" spans="1:38" x14ac:dyDescent="0.25">
      <c r="A53" s="7">
        <v>173</v>
      </c>
      <c r="B53" s="7">
        <v>1</v>
      </c>
      <c r="C53" t="s">
        <v>104</v>
      </c>
      <c r="D53" s="7">
        <v>476</v>
      </c>
      <c r="E53" s="7">
        <v>524.4</v>
      </c>
      <c r="F53" s="7">
        <v>481</v>
      </c>
      <c r="G53" s="7">
        <v>530.59999999999991</v>
      </c>
      <c r="H53" s="7">
        <v>3641508</v>
      </c>
      <c r="I53" s="7">
        <v>0</v>
      </c>
      <c r="J53" s="7">
        <v>635287</v>
      </c>
      <c r="K53" s="7">
        <v>25295</v>
      </c>
      <c r="L53" s="7">
        <v>129109</v>
      </c>
      <c r="M53" s="7">
        <v>0</v>
      </c>
      <c r="N53" s="7">
        <v>125359</v>
      </c>
      <c r="O53" s="7">
        <v>125229</v>
      </c>
      <c r="P53" s="7">
        <v>54420</v>
      </c>
      <c r="Q53" s="7">
        <v>6898</v>
      </c>
      <c r="R53" s="7">
        <v>0</v>
      </c>
      <c r="S53" s="7">
        <v>0</v>
      </c>
      <c r="T53" s="7">
        <v>0</v>
      </c>
      <c r="U53" s="7">
        <v>0</v>
      </c>
      <c r="V53" s="7">
        <v>0</v>
      </c>
      <c r="W53" s="7">
        <v>729867</v>
      </c>
      <c r="X53" s="7">
        <v>0</v>
      </c>
      <c r="Y53" s="7">
        <v>34212</v>
      </c>
      <c r="Z53" s="7">
        <v>39089.783563290002</v>
      </c>
      <c r="AA53" s="7">
        <v>384154</v>
      </c>
      <c r="AB53" s="7">
        <v>5930427.7835632898</v>
      </c>
      <c r="AC53" s="7">
        <v>0</v>
      </c>
      <c r="AD53" s="7">
        <v>88064</v>
      </c>
      <c r="AE53" s="7">
        <v>40266</v>
      </c>
      <c r="AF53" s="7">
        <v>0</v>
      </c>
      <c r="AG53" s="7">
        <v>631616.17999999993</v>
      </c>
      <c r="AH53" s="7">
        <v>0</v>
      </c>
      <c r="AI53" s="7">
        <v>234722</v>
      </c>
      <c r="AJ53" s="7">
        <v>994668.17999999993</v>
      </c>
      <c r="AL53">
        <f t="shared" si="0"/>
        <v>2288919.7835632898</v>
      </c>
    </row>
    <row r="54" spans="1:38" x14ac:dyDescent="0.25">
      <c r="A54" s="7">
        <v>177</v>
      </c>
      <c r="B54" s="7">
        <v>1</v>
      </c>
      <c r="C54" t="s">
        <v>105</v>
      </c>
      <c r="D54" s="7">
        <v>1072</v>
      </c>
      <c r="E54" s="7">
        <v>1172.8000000000002</v>
      </c>
      <c r="F54" s="7">
        <v>1171</v>
      </c>
      <c r="G54" s="7">
        <v>1279.8</v>
      </c>
      <c r="H54" s="7">
        <v>8783267</v>
      </c>
      <c r="I54" s="7">
        <v>0</v>
      </c>
      <c r="J54" s="7">
        <v>1104366</v>
      </c>
      <c r="K54" s="7">
        <v>186030</v>
      </c>
      <c r="L54" s="7">
        <v>0</v>
      </c>
      <c r="M54" s="7">
        <v>0</v>
      </c>
      <c r="N54" s="7">
        <v>239615</v>
      </c>
      <c r="O54" s="7">
        <v>285409</v>
      </c>
      <c r="P54" s="7">
        <v>177331.25</v>
      </c>
      <c r="Q54" s="7">
        <v>16637</v>
      </c>
      <c r="R54" s="7">
        <v>0</v>
      </c>
      <c r="S54" s="7">
        <v>0</v>
      </c>
      <c r="T54" s="7">
        <v>0</v>
      </c>
      <c r="U54" s="7">
        <v>0</v>
      </c>
      <c r="V54" s="7">
        <v>0</v>
      </c>
      <c r="W54" s="7">
        <v>784517</v>
      </c>
      <c r="X54" s="7">
        <v>0</v>
      </c>
      <c r="Y54" s="7">
        <v>22680</v>
      </c>
      <c r="Z54" s="7">
        <v>84205.896579930006</v>
      </c>
      <c r="AA54" s="7">
        <v>926575</v>
      </c>
      <c r="AB54" s="7">
        <v>12610633.146579931</v>
      </c>
      <c r="AC54" s="7">
        <v>0</v>
      </c>
      <c r="AD54" s="7">
        <v>134958</v>
      </c>
      <c r="AE54" s="7">
        <v>163078</v>
      </c>
      <c r="AF54" s="7">
        <v>0</v>
      </c>
      <c r="AG54" s="7">
        <v>682774</v>
      </c>
      <c r="AH54" s="7">
        <v>0</v>
      </c>
      <c r="AI54" s="7">
        <v>703646</v>
      </c>
      <c r="AJ54" s="7">
        <v>1684456</v>
      </c>
      <c r="AL54">
        <f t="shared" si="0"/>
        <v>3827366.1465799306</v>
      </c>
    </row>
    <row r="55" spans="1:38" x14ac:dyDescent="0.25">
      <c r="A55" s="7">
        <v>181</v>
      </c>
      <c r="B55" s="7">
        <v>1</v>
      </c>
      <c r="C55" t="s">
        <v>106</v>
      </c>
      <c r="D55" s="7">
        <v>6217</v>
      </c>
      <c r="E55" s="7">
        <v>6837.4</v>
      </c>
      <c r="F55" s="7">
        <v>5839</v>
      </c>
      <c r="G55" s="7">
        <v>6387.5999999999995</v>
      </c>
      <c r="H55" s="7">
        <v>43838099</v>
      </c>
      <c r="I55" s="7">
        <v>225148</v>
      </c>
      <c r="J55" s="7">
        <v>5158795</v>
      </c>
      <c r="K55" s="7">
        <v>15674</v>
      </c>
      <c r="L55" s="7">
        <v>0</v>
      </c>
      <c r="M55" s="7">
        <v>0</v>
      </c>
      <c r="N55" s="7">
        <v>900248.26160363969</v>
      </c>
      <c r="O55" s="7">
        <v>1426169</v>
      </c>
      <c r="P55" s="7">
        <v>1066931.25</v>
      </c>
      <c r="Q55" s="7">
        <v>83039</v>
      </c>
      <c r="R55" s="7">
        <v>63365</v>
      </c>
      <c r="S55" s="7">
        <v>0</v>
      </c>
      <c r="T55" s="7">
        <v>0</v>
      </c>
      <c r="U55" s="7">
        <v>49342</v>
      </c>
      <c r="V55" s="7">
        <v>-2402</v>
      </c>
      <c r="W55" s="7">
        <v>0</v>
      </c>
      <c r="X55" s="7">
        <v>0</v>
      </c>
      <c r="Y55" s="7">
        <v>206038</v>
      </c>
      <c r="Z55" s="7">
        <v>505365.94183152</v>
      </c>
      <c r="AA55" s="7">
        <v>4624622</v>
      </c>
      <c r="AB55" s="7">
        <v>58160434.45343516</v>
      </c>
      <c r="AC55" s="7">
        <v>0</v>
      </c>
      <c r="AD55" s="7">
        <v>898984</v>
      </c>
      <c r="AE55" s="7">
        <v>1066931.25</v>
      </c>
      <c r="AF55" s="7">
        <v>63365</v>
      </c>
      <c r="AG55" s="7">
        <v>0</v>
      </c>
      <c r="AH55" s="7">
        <v>0</v>
      </c>
      <c r="AI55" s="7">
        <v>4624622</v>
      </c>
      <c r="AJ55" s="7">
        <v>6653902.25</v>
      </c>
      <c r="AL55">
        <f t="shared" si="0"/>
        <v>14322335.45343516</v>
      </c>
    </row>
    <row r="56" spans="1:38" x14ac:dyDescent="0.25">
      <c r="A56" s="7">
        <v>182</v>
      </c>
      <c r="B56" s="7">
        <v>1</v>
      </c>
      <c r="C56" t="s">
        <v>602</v>
      </c>
      <c r="D56" s="7">
        <v>1154</v>
      </c>
      <c r="E56" s="7">
        <v>1263.5999999999999</v>
      </c>
      <c r="F56" s="7">
        <v>1004</v>
      </c>
      <c r="G56" s="7">
        <v>1094.6000000000001</v>
      </c>
      <c r="H56" s="7">
        <v>7512240</v>
      </c>
      <c r="I56" s="7">
        <v>0</v>
      </c>
      <c r="J56" s="7">
        <v>973284</v>
      </c>
      <c r="K56" s="7">
        <v>14082</v>
      </c>
      <c r="L56" s="7">
        <v>0</v>
      </c>
      <c r="M56" s="7">
        <v>0</v>
      </c>
      <c r="N56" s="7">
        <v>275539.19406562706</v>
      </c>
      <c r="O56" s="7">
        <v>247281</v>
      </c>
      <c r="P56" s="7">
        <v>183345</v>
      </c>
      <c r="Q56" s="7">
        <v>14230</v>
      </c>
      <c r="R56" s="7">
        <v>0</v>
      </c>
      <c r="S56" s="7">
        <v>0</v>
      </c>
      <c r="T56" s="7">
        <v>0</v>
      </c>
      <c r="U56" s="7">
        <v>0</v>
      </c>
      <c r="V56" s="7">
        <v>0</v>
      </c>
      <c r="W56" s="7">
        <v>0</v>
      </c>
      <c r="X56" s="7">
        <v>0</v>
      </c>
      <c r="Y56" s="7">
        <v>16145</v>
      </c>
      <c r="Z56" s="7">
        <v>72593.642024550005</v>
      </c>
      <c r="AA56" s="7">
        <v>792490</v>
      </c>
      <c r="AB56" s="7">
        <v>10101229.836090177</v>
      </c>
      <c r="AC56" s="7">
        <v>0</v>
      </c>
      <c r="AD56" s="7">
        <v>247281</v>
      </c>
      <c r="AE56" s="7">
        <v>183345</v>
      </c>
      <c r="AF56" s="7">
        <v>0</v>
      </c>
      <c r="AG56" s="7">
        <v>0</v>
      </c>
      <c r="AH56" s="7">
        <v>0</v>
      </c>
      <c r="AI56" s="7">
        <v>792490</v>
      </c>
      <c r="AJ56" s="7">
        <v>1223116</v>
      </c>
      <c r="AL56">
        <f t="shared" si="0"/>
        <v>2588989.8360901773</v>
      </c>
    </row>
    <row r="57" spans="1:38" x14ac:dyDescent="0.25">
      <c r="A57" s="7">
        <v>186</v>
      </c>
      <c r="B57" s="7">
        <v>1</v>
      </c>
      <c r="C57" t="s">
        <v>108</v>
      </c>
      <c r="D57" s="7">
        <v>1521</v>
      </c>
      <c r="E57" s="7">
        <v>1666.2</v>
      </c>
      <c r="F57" s="7">
        <v>1828</v>
      </c>
      <c r="G57" s="7">
        <v>2017.3999999999999</v>
      </c>
      <c r="H57" s="7">
        <v>13845416</v>
      </c>
      <c r="I57" s="7">
        <v>0</v>
      </c>
      <c r="J57" s="7">
        <v>846362</v>
      </c>
      <c r="K57" s="7">
        <v>14110</v>
      </c>
      <c r="L57" s="7">
        <v>0</v>
      </c>
      <c r="M57" s="7">
        <v>0</v>
      </c>
      <c r="N57" s="7">
        <v>297396</v>
      </c>
      <c r="O57" s="7">
        <v>446626</v>
      </c>
      <c r="P57" s="7">
        <v>337915</v>
      </c>
      <c r="Q57" s="7">
        <v>26226</v>
      </c>
      <c r="R57" s="7">
        <v>0</v>
      </c>
      <c r="S57" s="7">
        <v>0</v>
      </c>
      <c r="T57" s="7">
        <v>0</v>
      </c>
      <c r="U57" s="7">
        <v>0</v>
      </c>
      <c r="V57" s="7">
        <v>0</v>
      </c>
      <c r="W57" s="7">
        <v>0</v>
      </c>
      <c r="X57" s="7">
        <v>0</v>
      </c>
      <c r="Y57" s="7">
        <v>0</v>
      </c>
      <c r="Z57" s="7">
        <v>152903.04523600999</v>
      </c>
      <c r="AA57" s="7">
        <v>1460598</v>
      </c>
      <c r="AB57" s="7">
        <v>17427552.04523601</v>
      </c>
      <c r="AC57" s="7">
        <v>0</v>
      </c>
      <c r="AD57" s="7">
        <v>446626</v>
      </c>
      <c r="AE57" s="7">
        <v>337915</v>
      </c>
      <c r="AF57" s="7">
        <v>0</v>
      </c>
      <c r="AG57" s="7">
        <v>0</v>
      </c>
      <c r="AH57" s="7">
        <v>0</v>
      </c>
      <c r="AI57" s="7">
        <v>1460598</v>
      </c>
      <c r="AJ57" s="7">
        <v>2245139</v>
      </c>
      <c r="AL57">
        <f t="shared" si="0"/>
        <v>3582136.0452360101</v>
      </c>
    </row>
    <row r="58" spans="1:38" x14ac:dyDescent="0.25">
      <c r="A58" s="7">
        <v>191</v>
      </c>
      <c r="B58" s="7">
        <v>1</v>
      </c>
      <c r="C58" t="s">
        <v>109</v>
      </c>
      <c r="D58" s="7">
        <v>10500</v>
      </c>
      <c r="E58" s="7">
        <v>11413.400000000001</v>
      </c>
      <c r="F58" s="7">
        <v>7019.6</v>
      </c>
      <c r="G58" s="7">
        <v>7627.4</v>
      </c>
      <c r="H58" s="7">
        <v>52346846</v>
      </c>
      <c r="I58" s="7">
        <v>777784</v>
      </c>
      <c r="J58" s="7">
        <v>12508127</v>
      </c>
      <c r="K58" s="7">
        <v>1369944</v>
      </c>
      <c r="L58" s="7">
        <v>0</v>
      </c>
      <c r="M58" s="7">
        <v>0</v>
      </c>
      <c r="N58" s="7">
        <v>0</v>
      </c>
      <c r="O58" s="7">
        <v>1796858</v>
      </c>
      <c r="P58" s="7">
        <v>517541.25</v>
      </c>
      <c r="Q58" s="7">
        <v>99156</v>
      </c>
      <c r="R58" s="7">
        <v>257196</v>
      </c>
      <c r="S58" s="7">
        <v>0</v>
      </c>
      <c r="T58" s="7">
        <v>0</v>
      </c>
      <c r="U58" s="7">
        <v>0</v>
      </c>
      <c r="V58" s="7">
        <v>-16471</v>
      </c>
      <c r="W58" s="7">
        <v>16592927</v>
      </c>
      <c r="X58" s="7">
        <v>0</v>
      </c>
      <c r="Y58" s="7">
        <v>661168</v>
      </c>
      <c r="Z58" s="7">
        <v>705780.12640533003</v>
      </c>
      <c r="AA58" s="7">
        <v>5522238</v>
      </c>
      <c r="AB58" s="7">
        <v>93139094.376405329</v>
      </c>
      <c r="AC58" s="7">
        <v>0</v>
      </c>
      <c r="AD58" s="7">
        <v>1238238</v>
      </c>
      <c r="AE58" s="7">
        <v>517541.25</v>
      </c>
      <c r="AF58" s="7">
        <v>257196</v>
      </c>
      <c r="AG58" s="7">
        <v>16589535.41</v>
      </c>
      <c r="AH58" s="7">
        <v>0</v>
      </c>
      <c r="AI58" s="7">
        <v>5522238</v>
      </c>
      <c r="AJ58" s="7">
        <v>24124748.66</v>
      </c>
      <c r="AL58">
        <f t="shared" si="0"/>
        <v>40792248.376405329</v>
      </c>
    </row>
    <row r="59" spans="1:38" x14ac:dyDescent="0.25">
      <c r="A59" s="7">
        <v>192</v>
      </c>
      <c r="B59" s="7">
        <v>1</v>
      </c>
      <c r="C59" t="s">
        <v>110</v>
      </c>
      <c r="D59" s="7">
        <v>7379</v>
      </c>
      <c r="E59" s="7">
        <v>8099.2</v>
      </c>
      <c r="F59" s="7">
        <v>6899</v>
      </c>
      <c r="G59" s="7">
        <v>7574</v>
      </c>
      <c r="H59" s="7">
        <v>51980362</v>
      </c>
      <c r="I59" s="7">
        <v>106434</v>
      </c>
      <c r="J59" s="7">
        <v>1744382</v>
      </c>
      <c r="K59" s="7">
        <v>162032</v>
      </c>
      <c r="L59" s="7">
        <v>0</v>
      </c>
      <c r="M59" s="7">
        <v>0</v>
      </c>
      <c r="N59" s="7">
        <v>211113</v>
      </c>
      <c r="O59" s="7">
        <v>1639467</v>
      </c>
      <c r="P59" s="7">
        <v>1040098.75</v>
      </c>
      <c r="Q59" s="7">
        <v>98462</v>
      </c>
      <c r="R59" s="7">
        <v>42945</v>
      </c>
      <c r="S59" s="7">
        <v>0</v>
      </c>
      <c r="T59" s="7">
        <v>0</v>
      </c>
      <c r="U59" s="7">
        <v>0</v>
      </c>
      <c r="V59" s="7">
        <v>0</v>
      </c>
      <c r="W59" s="7">
        <v>5046708</v>
      </c>
      <c r="X59" s="7">
        <v>0</v>
      </c>
      <c r="Y59" s="7">
        <v>0</v>
      </c>
      <c r="Z59" s="7">
        <v>726943.41474604001</v>
      </c>
      <c r="AA59" s="7">
        <v>5483576</v>
      </c>
      <c r="AB59" s="7">
        <v>68282523.164746046</v>
      </c>
      <c r="AC59" s="7">
        <v>0</v>
      </c>
      <c r="AD59" s="7">
        <v>531277</v>
      </c>
      <c r="AE59" s="7">
        <v>1040098.75</v>
      </c>
      <c r="AF59" s="7">
        <v>42945</v>
      </c>
      <c r="AG59" s="7">
        <v>5004172.92</v>
      </c>
      <c r="AH59" s="7">
        <v>0</v>
      </c>
      <c r="AI59" s="7">
        <v>4738004</v>
      </c>
      <c r="AJ59" s="7">
        <v>11356497.67</v>
      </c>
      <c r="AL59">
        <f t="shared" si="0"/>
        <v>16302161.164746046</v>
      </c>
    </row>
    <row r="60" spans="1:38" x14ac:dyDescent="0.25">
      <c r="A60" s="7">
        <v>194</v>
      </c>
      <c r="B60" s="7">
        <v>1</v>
      </c>
      <c r="C60" t="s">
        <v>111</v>
      </c>
      <c r="D60" s="7">
        <v>11634</v>
      </c>
      <c r="E60" s="7">
        <v>12724.6</v>
      </c>
      <c r="F60" s="7">
        <v>12083</v>
      </c>
      <c r="G60" s="7">
        <v>13199.4</v>
      </c>
      <c r="H60" s="7">
        <v>90587482</v>
      </c>
      <c r="I60" s="7">
        <v>535238</v>
      </c>
      <c r="J60" s="7">
        <v>2334565</v>
      </c>
      <c r="K60" s="7">
        <v>256431</v>
      </c>
      <c r="L60" s="7">
        <v>0</v>
      </c>
      <c r="M60" s="7">
        <v>0</v>
      </c>
      <c r="N60" s="7">
        <v>165677</v>
      </c>
      <c r="O60" s="7">
        <v>2923513</v>
      </c>
      <c r="P60" s="7">
        <v>1230845</v>
      </c>
      <c r="Q60" s="7">
        <v>171592</v>
      </c>
      <c r="R60" s="7">
        <v>14915</v>
      </c>
      <c r="S60" s="7">
        <v>0</v>
      </c>
      <c r="T60" s="7">
        <v>0</v>
      </c>
      <c r="U60" s="7">
        <v>0</v>
      </c>
      <c r="V60" s="7">
        <v>-31570</v>
      </c>
      <c r="W60" s="7">
        <v>21727268</v>
      </c>
      <c r="X60" s="7">
        <v>0</v>
      </c>
      <c r="Y60" s="7">
        <v>0</v>
      </c>
      <c r="Z60" s="7">
        <v>1204718.14437983</v>
      </c>
      <c r="AA60" s="7">
        <v>9556366</v>
      </c>
      <c r="AB60" s="7">
        <v>130677040.14437982</v>
      </c>
      <c r="AC60" s="7">
        <v>0</v>
      </c>
      <c r="AD60" s="7">
        <v>1304607</v>
      </c>
      <c r="AE60" s="7">
        <v>1230845</v>
      </c>
      <c r="AF60" s="7">
        <v>14915</v>
      </c>
      <c r="AG60" s="7">
        <v>21628837.800000001</v>
      </c>
      <c r="AH60" s="7">
        <v>0</v>
      </c>
      <c r="AI60" s="7">
        <v>9556366</v>
      </c>
      <c r="AJ60" s="7">
        <v>33735570.799999997</v>
      </c>
      <c r="AL60">
        <f t="shared" si="0"/>
        <v>40089558.144379824</v>
      </c>
    </row>
    <row r="61" spans="1:38" x14ac:dyDescent="0.25">
      <c r="A61" s="7">
        <v>195</v>
      </c>
      <c r="B61" s="7">
        <v>1</v>
      </c>
      <c r="C61" t="s">
        <v>112</v>
      </c>
      <c r="D61" s="7">
        <v>473</v>
      </c>
      <c r="E61" s="7">
        <v>521.59999999999991</v>
      </c>
      <c r="F61" s="7">
        <v>842</v>
      </c>
      <c r="G61" s="7">
        <v>927.8</v>
      </c>
      <c r="H61" s="7">
        <v>6367491</v>
      </c>
      <c r="I61" s="7">
        <v>0</v>
      </c>
      <c r="J61" s="7">
        <v>133981</v>
      </c>
      <c r="K61" s="7">
        <v>14083</v>
      </c>
      <c r="L61" s="7">
        <v>16929</v>
      </c>
      <c r="M61" s="7">
        <v>0</v>
      </c>
      <c r="N61" s="7">
        <v>156541</v>
      </c>
      <c r="O61" s="7">
        <v>202965</v>
      </c>
      <c r="P61" s="7">
        <v>155587.5</v>
      </c>
      <c r="Q61" s="7">
        <v>12061</v>
      </c>
      <c r="R61" s="7">
        <v>0</v>
      </c>
      <c r="S61" s="7">
        <v>0</v>
      </c>
      <c r="T61" s="7">
        <v>0</v>
      </c>
      <c r="U61" s="7">
        <v>0</v>
      </c>
      <c r="V61" s="7">
        <v>-8236</v>
      </c>
      <c r="W61" s="7">
        <v>0</v>
      </c>
      <c r="X61" s="7">
        <v>0</v>
      </c>
      <c r="Y61" s="7">
        <v>15760</v>
      </c>
      <c r="Z61" s="7">
        <v>48517.554588450002</v>
      </c>
      <c r="AA61" s="7">
        <v>579875</v>
      </c>
      <c r="AB61" s="7">
        <v>7695555.0545884501</v>
      </c>
      <c r="AC61" s="7">
        <v>0</v>
      </c>
      <c r="AD61" s="7">
        <v>76913</v>
      </c>
      <c r="AE61" s="7">
        <v>155587.5</v>
      </c>
      <c r="AF61" s="7">
        <v>0</v>
      </c>
      <c r="AG61" s="7">
        <v>-35684.312888638007</v>
      </c>
      <c r="AH61" s="7">
        <v>0</v>
      </c>
      <c r="AI61" s="7">
        <v>579875</v>
      </c>
      <c r="AJ61" s="7">
        <v>776691.187111362</v>
      </c>
      <c r="AL61">
        <f t="shared" si="0"/>
        <v>1328064.0545884501</v>
      </c>
    </row>
    <row r="62" spans="1:38" x14ac:dyDescent="0.25">
      <c r="A62" s="7">
        <v>196</v>
      </c>
      <c r="B62" s="7">
        <v>1</v>
      </c>
      <c r="C62" t="s">
        <v>113</v>
      </c>
      <c r="D62" s="7">
        <v>27777</v>
      </c>
      <c r="E62" s="7">
        <v>30360.239999999998</v>
      </c>
      <c r="F62" s="7">
        <v>29051.84</v>
      </c>
      <c r="G62" s="7">
        <v>31794.639999999999</v>
      </c>
      <c r="H62" s="7">
        <v>218206614</v>
      </c>
      <c r="I62" s="7">
        <v>1599574</v>
      </c>
      <c r="J62" s="7">
        <v>12810103</v>
      </c>
      <c r="K62" s="7">
        <v>1808292</v>
      </c>
      <c r="L62" s="7">
        <v>0</v>
      </c>
      <c r="M62" s="7">
        <v>0</v>
      </c>
      <c r="N62" s="7">
        <v>0</v>
      </c>
      <c r="O62" s="7">
        <v>7177076</v>
      </c>
      <c r="P62" s="7">
        <v>2633895.75</v>
      </c>
      <c r="Q62" s="7">
        <v>413330</v>
      </c>
      <c r="R62" s="7">
        <v>399659</v>
      </c>
      <c r="S62" s="7">
        <v>0</v>
      </c>
      <c r="T62" s="7">
        <v>0</v>
      </c>
      <c r="U62" s="7">
        <v>129879</v>
      </c>
      <c r="V62" s="7">
        <v>-39805</v>
      </c>
      <c r="W62" s="7">
        <v>59295732</v>
      </c>
      <c r="X62" s="7">
        <v>0</v>
      </c>
      <c r="Y62" s="7">
        <v>0</v>
      </c>
      <c r="Z62" s="7">
        <v>2773439.7123668799</v>
      </c>
      <c r="AA62" s="7">
        <v>23019319</v>
      </c>
      <c r="AB62" s="7">
        <v>330227108.46236688</v>
      </c>
      <c r="AC62" s="7">
        <v>0</v>
      </c>
      <c r="AD62" s="7">
        <v>2875151</v>
      </c>
      <c r="AE62" s="7">
        <v>2633895.75</v>
      </c>
      <c r="AF62" s="7">
        <v>399659</v>
      </c>
      <c r="AG62" s="7">
        <v>59278594.450000003</v>
      </c>
      <c r="AH62" s="7">
        <v>0</v>
      </c>
      <c r="AI62" s="7">
        <v>22362645</v>
      </c>
      <c r="AJ62" s="7">
        <v>87549945.200000003</v>
      </c>
      <c r="AL62">
        <f t="shared" si="0"/>
        <v>112020494.46236688</v>
      </c>
    </row>
    <row r="63" spans="1:38" x14ac:dyDescent="0.25">
      <c r="A63" s="7">
        <v>197</v>
      </c>
      <c r="B63" s="7">
        <v>1</v>
      </c>
      <c r="C63" t="s">
        <v>114</v>
      </c>
      <c r="D63" s="7">
        <v>5275</v>
      </c>
      <c r="E63" s="7">
        <v>5756</v>
      </c>
      <c r="F63" s="7">
        <v>5200</v>
      </c>
      <c r="G63" s="7">
        <v>5673</v>
      </c>
      <c r="H63" s="7">
        <v>38933799</v>
      </c>
      <c r="I63" s="7">
        <v>413454</v>
      </c>
      <c r="J63" s="7">
        <v>4551921</v>
      </c>
      <c r="K63" s="7">
        <v>448438</v>
      </c>
      <c r="L63" s="7">
        <v>0</v>
      </c>
      <c r="M63" s="7">
        <v>0</v>
      </c>
      <c r="N63" s="7">
        <v>99070.288810808255</v>
      </c>
      <c r="O63" s="7">
        <v>1308302</v>
      </c>
      <c r="P63" s="7">
        <v>589762.5</v>
      </c>
      <c r="Q63" s="7">
        <v>73749</v>
      </c>
      <c r="R63" s="7">
        <v>0</v>
      </c>
      <c r="S63" s="7">
        <v>0</v>
      </c>
      <c r="T63" s="7">
        <v>0</v>
      </c>
      <c r="U63" s="7">
        <v>0</v>
      </c>
      <c r="V63" s="7">
        <v>-8236</v>
      </c>
      <c r="W63" s="7">
        <v>8000354</v>
      </c>
      <c r="X63" s="7">
        <v>0</v>
      </c>
      <c r="Y63" s="7">
        <v>0</v>
      </c>
      <c r="Z63" s="7">
        <v>476808.83755533001</v>
      </c>
      <c r="AA63" s="7">
        <v>4107252</v>
      </c>
      <c r="AB63" s="7">
        <v>58994674.626366138</v>
      </c>
      <c r="AC63" s="7">
        <v>0</v>
      </c>
      <c r="AD63" s="7">
        <v>1054257</v>
      </c>
      <c r="AE63" s="7">
        <v>589762.5</v>
      </c>
      <c r="AF63" s="7">
        <v>0</v>
      </c>
      <c r="AG63" s="7">
        <v>7999302.4000000004</v>
      </c>
      <c r="AH63" s="7">
        <v>0</v>
      </c>
      <c r="AI63" s="7">
        <v>4107252</v>
      </c>
      <c r="AJ63" s="7">
        <v>13750573.9</v>
      </c>
      <c r="AL63">
        <f t="shared" si="0"/>
        <v>20060875.626366138</v>
      </c>
    </row>
    <row r="64" spans="1:38" x14ac:dyDescent="0.25">
      <c r="A64" s="7">
        <v>199</v>
      </c>
      <c r="B64" s="7">
        <v>1</v>
      </c>
      <c r="C64" t="s">
        <v>115</v>
      </c>
      <c r="D64" s="7">
        <v>3914</v>
      </c>
      <c r="E64" s="7">
        <v>4305.3999999999996</v>
      </c>
      <c r="F64" s="7">
        <v>3219</v>
      </c>
      <c r="G64" s="7">
        <v>3530.2</v>
      </c>
      <c r="H64" s="7">
        <v>24227763</v>
      </c>
      <c r="I64" s="7">
        <v>484068</v>
      </c>
      <c r="J64" s="7">
        <v>3824702</v>
      </c>
      <c r="K64" s="7">
        <v>109348</v>
      </c>
      <c r="L64" s="7">
        <v>0</v>
      </c>
      <c r="M64" s="7">
        <v>0</v>
      </c>
      <c r="N64" s="7">
        <v>16707.11836862611</v>
      </c>
      <c r="O64" s="7">
        <v>808090</v>
      </c>
      <c r="P64" s="7">
        <v>480673.75</v>
      </c>
      <c r="Q64" s="7">
        <v>45893</v>
      </c>
      <c r="R64" s="7">
        <v>0</v>
      </c>
      <c r="S64" s="7">
        <v>0</v>
      </c>
      <c r="T64" s="7">
        <v>0</v>
      </c>
      <c r="U64" s="7">
        <v>0</v>
      </c>
      <c r="V64" s="7">
        <v>-6863</v>
      </c>
      <c r="W64" s="7">
        <v>2463197</v>
      </c>
      <c r="X64" s="7">
        <v>0</v>
      </c>
      <c r="Y64" s="7">
        <v>0</v>
      </c>
      <c r="Z64" s="7">
        <v>270339.09315087</v>
      </c>
      <c r="AA64" s="7">
        <v>2555865</v>
      </c>
      <c r="AB64" s="7">
        <v>35279782.961519495</v>
      </c>
      <c r="AC64" s="7">
        <v>0</v>
      </c>
      <c r="AD64" s="7">
        <v>480129</v>
      </c>
      <c r="AE64" s="7">
        <v>480673.75</v>
      </c>
      <c r="AF64" s="7">
        <v>0</v>
      </c>
      <c r="AG64" s="7">
        <v>2458488.46</v>
      </c>
      <c r="AH64" s="7">
        <v>0</v>
      </c>
      <c r="AI64" s="7">
        <v>2555865</v>
      </c>
      <c r="AJ64" s="7">
        <v>5975156.21</v>
      </c>
      <c r="AL64">
        <f t="shared" si="0"/>
        <v>11052019.961519495</v>
      </c>
    </row>
    <row r="65" spans="1:38" x14ac:dyDescent="0.25">
      <c r="A65" s="7">
        <v>200</v>
      </c>
      <c r="B65" s="7">
        <v>1</v>
      </c>
      <c r="C65" t="s">
        <v>116</v>
      </c>
      <c r="D65" s="7">
        <v>4242</v>
      </c>
      <c r="E65" s="7">
        <v>4666.3999999999996</v>
      </c>
      <c r="F65" s="7">
        <v>3975</v>
      </c>
      <c r="G65" s="7">
        <v>4374.2</v>
      </c>
      <c r="H65" s="7">
        <v>30020135</v>
      </c>
      <c r="I65" s="7">
        <v>290646</v>
      </c>
      <c r="J65" s="7">
        <v>1349946</v>
      </c>
      <c r="K65" s="7">
        <v>30554</v>
      </c>
      <c r="L65" s="7">
        <v>0</v>
      </c>
      <c r="M65" s="7">
        <v>0</v>
      </c>
      <c r="N65" s="7">
        <v>423188</v>
      </c>
      <c r="O65" s="7">
        <v>995853</v>
      </c>
      <c r="P65" s="7">
        <v>410257.5</v>
      </c>
      <c r="Q65" s="7">
        <v>56865</v>
      </c>
      <c r="R65" s="7">
        <v>20384</v>
      </c>
      <c r="S65" s="7">
        <v>0</v>
      </c>
      <c r="T65" s="7">
        <v>0</v>
      </c>
      <c r="U65" s="7">
        <v>0</v>
      </c>
      <c r="V65" s="7">
        <v>-8236</v>
      </c>
      <c r="W65" s="7">
        <v>7132571</v>
      </c>
      <c r="X65" s="7">
        <v>0</v>
      </c>
      <c r="Y65" s="7">
        <v>184512</v>
      </c>
      <c r="Z65" s="7">
        <v>315990.1220721</v>
      </c>
      <c r="AA65" s="7">
        <v>3166921</v>
      </c>
      <c r="AB65" s="7">
        <v>44389586.622072101</v>
      </c>
      <c r="AC65" s="7">
        <v>0</v>
      </c>
      <c r="AD65" s="7">
        <v>549990</v>
      </c>
      <c r="AE65" s="7">
        <v>410257.5</v>
      </c>
      <c r="AF65" s="7">
        <v>20384</v>
      </c>
      <c r="AG65" s="7">
        <v>7092713.0199999996</v>
      </c>
      <c r="AH65" s="7">
        <v>0</v>
      </c>
      <c r="AI65" s="7">
        <v>3166921</v>
      </c>
      <c r="AJ65" s="7">
        <v>11240265.52</v>
      </c>
      <c r="AL65">
        <f t="shared" si="0"/>
        <v>14369451.622072101</v>
      </c>
    </row>
    <row r="66" spans="1:38" x14ac:dyDescent="0.25">
      <c r="A66" s="7">
        <v>203</v>
      </c>
      <c r="B66" s="7">
        <v>1</v>
      </c>
      <c r="C66" t="s">
        <v>117</v>
      </c>
      <c r="D66" s="7">
        <v>709</v>
      </c>
      <c r="E66" s="7">
        <v>780.59999999999991</v>
      </c>
      <c r="F66" s="7">
        <v>628</v>
      </c>
      <c r="G66" s="7">
        <v>692.19999999999993</v>
      </c>
      <c r="H66" s="7">
        <v>4750569</v>
      </c>
      <c r="I66" s="7">
        <v>0</v>
      </c>
      <c r="J66" s="7">
        <v>378706</v>
      </c>
      <c r="K66" s="7">
        <v>14169</v>
      </c>
      <c r="L66" s="7">
        <v>105044</v>
      </c>
      <c r="M66" s="7">
        <v>0</v>
      </c>
      <c r="N66" s="7">
        <v>159522</v>
      </c>
      <c r="O66" s="7">
        <v>159370</v>
      </c>
      <c r="P66" s="7">
        <v>96721.25</v>
      </c>
      <c r="Q66" s="7">
        <v>8999</v>
      </c>
      <c r="R66" s="7">
        <v>0</v>
      </c>
      <c r="S66" s="7">
        <v>0</v>
      </c>
      <c r="T66" s="7">
        <v>0</v>
      </c>
      <c r="U66" s="7">
        <v>0</v>
      </c>
      <c r="V66" s="7">
        <v>-8236</v>
      </c>
      <c r="W66" s="7">
        <v>407177</v>
      </c>
      <c r="X66" s="7">
        <v>0</v>
      </c>
      <c r="Y66" s="7">
        <v>14607</v>
      </c>
      <c r="Z66" s="7">
        <v>47238.238408620004</v>
      </c>
      <c r="AA66" s="7">
        <v>501153</v>
      </c>
      <c r="AB66" s="7">
        <v>6635039.4884086195</v>
      </c>
      <c r="AC66" s="7">
        <v>0</v>
      </c>
      <c r="AD66" s="7">
        <v>130860</v>
      </c>
      <c r="AE66" s="7">
        <v>96721.25</v>
      </c>
      <c r="AF66" s="7">
        <v>0</v>
      </c>
      <c r="AG66" s="7">
        <v>407177</v>
      </c>
      <c r="AH66" s="7">
        <v>0</v>
      </c>
      <c r="AI66" s="7">
        <v>442454</v>
      </c>
      <c r="AJ66" s="7">
        <v>1077212.25</v>
      </c>
      <c r="AL66">
        <f t="shared" si="0"/>
        <v>1884470.4884086195</v>
      </c>
    </row>
    <row r="67" spans="1:38" x14ac:dyDescent="0.25">
      <c r="A67" s="7">
        <v>204</v>
      </c>
      <c r="B67" s="7">
        <v>1</v>
      </c>
      <c r="C67" t="s">
        <v>118</v>
      </c>
      <c r="D67" s="7">
        <v>2065</v>
      </c>
      <c r="E67" s="7">
        <v>2267.0000000000005</v>
      </c>
      <c r="F67" s="7">
        <v>2200</v>
      </c>
      <c r="G67" s="7">
        <v>2410.8000000000002</v>
      </c>
      <c r="H67" s="7">
        <v>16545320</v>
      </c>
      <c r="I67" s="7">
        <v>104387</v>
      </c>
      <c r="J67" s="7">
        <v>393998</v>
      </c>
      <c r="K67" s="7">
        <v>16725</v>
      </c>
      <c r="L67" s="7">
        <v>0</v>
      </c>
      <c r="M67" s="7">
        <v>0</v>
      </c>
      <c r="N67" s="7">
        <v>245899</v>
      </c>
      <c r="O67" s="7">
        <v>509938</v>
      </c>
      <c r="P67" s="7">
        <v>403808.75</v>
      </c>
      <c r="Q67" s="7">
        <v>31340</v>
      </c>
      <c r="R67" s="7">
        <v>0</v>
      </c>
      <c r="S67" s="7">
        <v>0</v>
      </c>
      <c r="T67" s="7">
        <v>0</v>
      </c>
      <c r="U67" s="7">
        <v>0</v>
      </c>
      <c r="V67" s="7">
        <v>-6314</v>
      </c>
      <c r="W67" s="7">
        <v>0</v>
      </c>
      <c r="X67" s="7">
        <v>0</v>
      </c>
      <c r="Y67" s="7">
        <v>0</v>
      </c>
      <c r="Z67" s="7">
        <v>159625.60751440001</v>
      </c>
      <c r="AA67" s="7">
        <v>1745419</v>
      </c>
      <c r="AB67" s="7">
        <v>20150146.3575144</v>
      </c>
      <c r="AC67" s="7">
        <v>0</v>
      </c>
      <c r="AD67" s="7">
        <v>147254</v>
      </c>
      <c r="AE67" s="7">
        <v>403808.75</v>
      </c>
      <c r="AF67" s="7">
        <v>0</v>
      </c>
      <c r="AG67" s="7">
        <v>0</v>
      </c>
      <c r="AH67" s="7">
        <v>0</v>
      </c>
      <c r="AI67" s="7">
        <v>1461170</v>
      </c>
      <c r="AJ67" s="7">
        <v>2012232.75</v>
      </c>
      <c r="AL67">
        <f t="shared" ref="AL67:AL130" si="1">AB67-H67</f>
        <v>3604826.3575144</v>
      </c>
    </row>
    <row r="68" spans="1:38" x14ac:dyDescent="0.25">
      <c r="A68" s="7">
        <v>206</v>
      </c>
      <c r="B68" s="7">
        <v>1</v>
      </c>
      <c r="C68" t="s">
        <v>119</v>
      </c>
      <c r="D68" s="7">
        <v>4138</v>
      </c>
      <c r="E68" s="7">
        <v>4531.3999999999996</v>
      </c>
      <c r="F68" s="7">
        <v>4103</v>
      </c>
      <c r="G68" s="7">
        <v>4501.4000000000005</v>
      </c>
      <c r="H68" s="7">
        <v>30893108</v>
      </c>
      <c r="I68" s="7">
        <v>497372</v>
      </c>
      <c r="J68" s="7">
        <v>1590357</v>
      </c>
      <c r="K68" s="7">
        <v>23089</v>
      </c>
      <c r="L68" s="7">
        <v>0</v>
      </c>
      <c r="M68" s="7">
        <v>0</v>
      </c>
      <c r="N68" s="7">
        <v>610579</v>
      </c>
      <c r="O68" s="7">
        <v>956268</v>
      </c>
      <c r="P68" s="7">
        <v>624335</v>
      </c>
      <c r="Q68" s="7">
        <v>58518</v>
      </c>
      <c r="R68" s="7">
        <v>68061</v>
      </c>
      <c r="S68" s="7">
        <v>0</v>
      </c>
      <c r="T68" s="7">
        <v>0</v>
      </c>
      <c r="U68" s="7">
        <v>0</v>
      </c>
      <c r="V68" s="7">
        <v>0</v>
      </c>
      <c r="W68" s="7">
        <v>2678333</v>
      </c>
      <c r="X68" s="7">
        <v>0</v>
      </c>
      <c r="Y68" s="7">
        <v>0</v>
      </c>
      <c r="Z68" s="7">
        <v>325662.95016238</v>
      </c>
      <c r="AA68" s="7">
        <v>3259014</v>
      </c>
      <c r="AB68" s="7">
        <v>41584696.950162381</v>
      </c>
      <c r="AC68" s="7">
        <v>0</v>
      </c>
      <c r="AD68" s="7">
        <v>666659</v>
      </c>
      <c r="AE68" s="7">
        <v>624335</v>
      </c>
      <c r="AF68" s="7">
        <v>68061</v>
      </c>
      <c r="AG68" s="7">
        <v>2678333</v>
      </c>
      <c r="AH68" s="7">
        <v>0</v>
      </c>
      <c r="AI68" s="7">
        <v>3259014</v>
      </c>
      <c r="AJ68" s="7">
        <v>7296402</v>
      </c>
      <c r="AL68">
        <f t="shared" si="1"/>
        <v>10691588.950162381</v>
      </c>
    </row>
    <row r="69" spans="1:38" x14ac:dyDescent="0.25">
      <c r="A69" s="7">
        <v>213</v>
      </c>
      <c r="B69" s="7">
        <v>1</v>
      </c>
      <c r="C69" t="s">
        <v>120</v>
      </c>
      <c r="D69" s="7">
        <v>627</v>
      </c>
      <c r="E69" s="7">
        <v>695.80000000000007</v>
      </c>
      <c r="F69" s="7">
        <v>832</v>
      </c>
      <c r="G69" s="7">
        <v>916.2</v>
      </c>
      <c r="H69" s="7">
        <v>6287881</v>
      </c>
      <c r="I69" s="7">
        <v>0</v>
      </c>
      <c r="J69" s="7">
        <v>439783</v>
      </c>
      <c r="K69" s="7">
        <v>14122</v>
      </c>
      <c r="L69" s="7">
        <v>22740</v>
      </c>
      <c r="M69" s="7">
        <v>0</v>
      </c>
      <c r="N69" s="7">
        <v>193652</v>
      </c>
      <c r="O69" s="7">
        <v>205131</v>
      </c>
      <c r="P69" s="7">
        <v>153463.75</v>
      </c>
      <c r="Q69" s="7">
        <v>11911</v>
      </c>
      <c r="R69" s="7">
        <v>0</v>
      </c>
      <c r="S69" s="7">
        <v>0</v>
      </c>
      <c r="T69" s="7">
        <v>0</v>
      </c>
      <c r="U69" s="7">
        <v>0</v>
      </c>
      <c r="V69" s="7">
        <v>0</v>
      </c>
      <c r="W69" s="7">
        <v>0</v>
      </c>
      <c r="X69" s="7">
        <v>0</v>
      </c>
      <c r="Y69" s="7">
        <v>22680</v>
      </c>
      <c r="Z69" s="7">
        <v>68414.637029260004</v>
      </c>
      <c r="AA69" s="7">
        <v>526815</v>
      </c>
      <c r="AB69" s="7">
        <v>7946593.3870292604</v>
      </c>
      <c r="AC69" s="7">
        <v>0</v>
      </c>
      <c r="AD69" s="7">
        <v>74152</v>
      </c>
      <c r="AE69" s="7">
        <v>153463.75</v>
      </c>
      <c r="AF69" s="7">
        <v>0</v>
      </c>
      <c r="AG69" s="7">
        <v>0</v>
      </c>
      <c r="AH69" s="7">
        <v>0</v>
      </c>
      <c r="AI69" s="7">
        <v>420199</v>
      </c>
      <c r="AJ69" s="7">
        <v>647814.75</v>
      </c>
      <c r="AL69">
        <f t="shared" si="1"/>
        <v>1658712.3870292604</v>
      </c>
    </row>
    <row r="70" spans="1:38" x14ac:dyDescent="0.25">
      <c r="A70" s="7">
        <v>227</v>
      </c>
      <c r="B70" s="7">
        <v>1</v>
      </c>
      <c r="C70" t="s">
        <v>121</v>
      </c>
      <c r="D70" s="7">
        <v>896</v>
      </c>
      <c r="E70" s="7">
        <v>979.6</v>
      </c>
      <c r="F70" s="7">
        <v>896</v>
      </c>
      <c r="G70" s="7">
        <v>980</v>
      </c>
      <c r="H70" s="7">
        <v>6725740</v>
      </c>
      <c r="I70" s="7">
        <v>0</v>
      </c>
      <c r="J70" s="7">
        <v>255439</v>
      </c>
      <c r="K70" s="7">
        <v>0</v>
      </c>
      <c r="L70" s="7">
        <v>0</v>
      </c>
      <c r="M70" s="7">
        <v>0</v>
      </c>
      <c r="N70" s="7">
        <v>180926</v>
      </c>
      <c r="O70" s="7">
        <v>215282</v>
      </c>
      <c r="P70" s="7">
        <v>142128.75</v>
      </c>
      <c r="Q70" s="7">
        <v>12740</v>
      </c>
      <c r="R70" s="7">
        <v>0</v>
      </c>
      <c r="S70" s="7">
        <v>0</v>
      </c>
      <c r="T70" s="7">
        <v>0</v>
      </c>
      <c r="U70" s="7">
        <v>0</v>
      </c>
      <c r="V70" s="7">
        <v>0</v>
      </c>
      <c r="W70" s="7">
        <v>466480</v>
      </c>
      <c r="X70" s="7">
        <v>0</v>
      </c>
      <c r="Y70" s="7">
        <v>13070</v>
      </c>
      <c r="Z70" s="7">
        <v>56279.194107510004</v>
      </c>
      <c r="AA70" s="7">
        <v>709520</v>
      </c>
      <c r="AB70" s="7">
        <v>8777604.9441075101</v>
      </c>
      <c r="AC70" s="7">
        <v>0</v>
      </c>
      <c r="AD70" s="7">
        <v>96130</v>
      </c>
      <c r="AE70" s="7">
        <v>142128.75</v>
      </c>
      <c r="AF70" s="7">
        <v>0</v>
      </c>
      <c r="AG70" s="7">
        <v>456519</v>
      </c>
      <c r="AH70" s="7">
        <v>0</v>
      </c>
      <c r="AI70" s="7">
        <v>600764</v>
      </c>
      <c r="AJ70" s="7">
        <v>1295541.75</v>
      </c>
      <c r="AL70">
        <f t="shared" si="1"/>
        <v>2051864.9441075101</v>
      </c>
    </row>
    <row r="71" spans="1:38" x14ac:dyDescent="0.25">
      <c r="A71" s="7">
        <v>229</v>
      </c>
      <c r="B71" s="7">
        <v>1</v>
      </c>
      <c r="C71" t="s">
        <v>122</v>
      </c>
      <c r="D71" s="7">
        <v>221</v>
      </c>
      <c r="E71" s="7">
        <v>244.99999999999997</v>
      </c>
      <c r="F71" s="7">
        <v>392</v>
      </c>
      <c r="G71" s="7">
        <v>429.2</v>
      </c>
      <c r="H71" s="7">
        <v>2945600</v>
      </c>
      <c r="I71" s="7">
        <v>15351</v>
      </c>
      <c r="J71" s="7">
        <v>234663</v>
      </c>
      <c r="K71" s="7">
        <v>0</v>
      </c>
      <c r="L71" s="7">
        <v>129098</v>
      </c>
      <c r="M71" s="7">
        <v>0</v>
      </c>
      <c r="N71" s="7">
        <v>144859.06027398791</v>
      </c>
      <c r="O71" s="7">
        <v>99216</v>
      </c>
      <c r="P71" s="7">
        <v>71115</v>
      </c>
      <c r="Q71" s="7">
        <v>5580</v>
      </c>
      <c r="R71" s="7">
        <v>16425</v>
      </c>
      <c r="S71" s="7">
        <v>0</v>
      </c>
      <c r="T71" s="7">
        <v>0</v>
      </c>
      <c r="U71" s="7">
        <v>0</v>
      </c>
      <c r="V71" s="7">
        <v>0</v>
      </c>
      <c r="W71" s="7">
        <v>0</v>
      </c>
      <c r="X71" s="7">
        <v>0</v>
      </c>
      <c r="Y71" s="7">
        <v>33827</v>
      </c>
      <c r="Z71" s="7">
        <v>27582.758366190003</v>
      </c>
      <c r="AA71" s="7">
        <v>310741</v>
      </c>
      <c r="AB71" s="7">
        <v>4034057.8186401776</v>
      </c>
      <c r="AC71" s="7">
        <v>0</v>
      </c>
      <c r="AD71" s="7">
        <v>47240</v>
      </c>
      <c r="AE71" s="7">
        <v>71115</v>
      </c>
      <c r="AF71" s="7">
        <v>16425</v>
      </c>
      <c r="AG71" s="7">
        <v>0</v>
      </c>
      <c r="AH71" s="7">
        <v>0</v>
      </c>
      <c r="AI71" s="7">
        <v>288976</v>
      </c>
      <c r="AJ71" s="7">
        <v>423756</v>
      </c>
      <c r="AL71">
        <f t="shared" si="1"/>
        <v>1088457.8186401776</v>
      </c>
    </row>
    <row r="72" spans="1:38" x14ac:dyDescent="0.25">
      <c r="A72" s="7">
        <v>238</v>
      </c>
      <c r="B72" s="7">
        <v>1</v>
      </c>
      <c r="C72" t="s">
        <v>603</v>
      </c>
      <c r="D72" s="7">
        <v>277</v>
      </c>
      <c r="E72" s="7">
        <v>303.79999999999995</v>
      </c>
      <c r="F72" s="7">
        <v>251</v>
      </c>
      <c r="G72" s="7">
        <v>273.2</v>
      </c>
      <c r="H72" s="7">
        <v>1874972</v>
      </c>
      <c r="I72" s="7">
        <v>0</v>
      </c>
      <c r="J72" s="7">
        <v>152108</v>
      </c>
      <c r="K72" s="7">
        <v>14115</v>
      </c>
      <c r="L72" s="7">
        <v>106326</v>
      </c>
      <c r="M72" s="7">
        <v>0</v>
      </c>
      <c r="N72" s="7">
        <v>85755.388613146381</v>
      </c>
      <c r="O72" s="7">
        <v>63863</v>
      </c>
      <c r="P72" s="7">
        <v>29967.5</v>
      </c>
      <c r="Q72" s="7">
        <v>3552</v>
      </c>
      <c r="R72" s="7">
        <v>3237</v>
      </c>
      <c r="S72" s="7">
        <v>0</v>
      </c>
      <c r="T72" s="7">
        <v>0</v>
      </c>
      <c r="U72" s="7">
        <v>0</v>
      </c>
      <c r="V72" s="7">
        <v>0</v>
      </c>
      <c r="W72" s="7">
        <v>331310</v>
      </c>
      <c r="X72" s="7">
        <v>0</v>
      </c>
      <c r="Y72" s="7">
        <v>0</v>
      </c>
      <c r="Z72" s="7">
        <v>21933.500780009999</v>
      </c>
      <c r="AA72" s="7">
        <v>197797</v>
      </c>
      <c r="AB72" s="7">
        <v>2884936.3893931564</v>
      </c>
      <c r="AC72" s="7">
        <v>0</v>
      </c>
      <c r="AD72" s="7">
        <v>52066</v>
      </c>
      <c r="AE72" s="7">
        <v>29967.5</v>
      </c>
      <c r="AF72" s="7">
        <v>3237</v>
      </c>
      <c r="AG72" s="7">
        <v>279028.44</v>
      </c>
      <c r="AH72" s="7">
        <v>0</v>
      </c>
      <c r="AI72" s="7">
        <v>164256</v>
      </c>
      <c r="AJ72" s="7">
        <v>528554.93999999994</v>
      </c>
      <c r="AL72">
        <f t="shared" si="1"/>
        <v>1009964.3893931564</v>
      </c>
    </row>
    <row r="73" spans="1:38" x14ac:dyDescent="0.25">
      <c r="A73" s="7">
        <v>239</v>
      </c>
      <c r="B73" s="7">
        <v>1</v>
      </c>
      <c r="C73" t="s">
        <v>124</v>
      </c>
      <c r="D73" s="7">
        <v>618</v>
      </c>
      <c r="E73" s="7">
        <v>683</v>
      </c>
      <c r="F73" s="7">
        <v>620</v>
      </c>
      <c r="G73" s="7">
        <v>685</v>
      </c>
      <c r="H73" s="7">
        <v>4701155</v>
      </c>
      <c r="I73" s="7">
        <v>0</v>
      </c>
      <c r="J73" s="7">
        <v>292967</v>
      </c>
      <c r="K73" s="7">
        <v>14169</v>
      </c>
      <c r="L73" s="7">
        <v>106746</v>
      </c>
      <c r="M73" s="7">
        <v>0</v>
      </c>
      <c r="N73" s="7">
        <v>160044</v>
      </c>
      <c r="O73" s="7">
        <v>132513</v>
      </c>
      <c r="P73" s="7">
        <v>97041.25</v>
      </c>
      <c r="Q73" s="7">
        <v>8905</v>
      </c>
      <c r="R73" s="7">
        <v>15556</v>
      </c>
      <c r="S73" s="7">
        <v>0</v>
      </c>
      <c r="T73" s="7">
        <v>0</v>
      </c>
      <c r="U73" s="7">
        <v>0</v>
      </c>
      <c r="V73" s="7">
        <v>0</v>
      </c>
      <c r="W73" s="7">
        <v>359310</v>
      </c>
      <c r="X73" s="7">
        <v>0</v>
      </c>
      <c r="Y73" s="7">
        <v>19604</v>
      </c>
      <c r="Z73" s="7">
        <v>49708.205290470003</v>
      </c>
      <c r="AA73" s="7">
        <v>495940</v>
      </c>
      <c r="AB73" s="7">
        <v>6453658.4552904703</v>
      </c>
      <c r="AC73" s="7">
        <v>0</v>
      </c>
      <c r="AD73" s="7">
        <v>64542</v>
      </c>
      <c r="AE73" s="7">
        <v>97041.25</v>
      </c>
      <c r="AF73" s="7">
        <v>15556</v>
      </c>
      <c r="AG73" s="7">
        <v>334519</v>
      </c>
      <c r="AH73" s="7">
        <v>0</v>
      </c>
      <c r="AI73" s="7">
        <v>412430</v>
      </c>
      <c r="AJ73" s="7">
        <v>924088.25</v>
      </c>
      <c r="AL73">
        <f t="shared" si="1"/>
        <v>1752503.4552904703</v>
      </c>
    </row>
    <row r="74" spans="1:38" x14ac:dyDescent="0.25">
      <c r="A74" s="7">
        <v>241</v>
      </c>
      <c r="B74" s="7">
        <v>1</v>
      </c>
      <c r="C74" t="s">
        <v>125</v>
      </c>
      <c r="D74" s="7">
        <v>3534</v>
      </c>
      <c r="E74" s="7">
        <v>3930.2</v>
      </c>
      <c r="F74" s="7">
        <v>3304</v>
      </c>
      <c r="G74" s="7">
        <v>3623.8</v>
      </c>
      <c r="H74" s="7">
        <v>24870139</v>
      </c>
      <c r="I74" s="7">
        <v>412430</v>
      </c>
      <c r="J74" s="7">
        <v>5565288</v>
      </c>
      <c r="K74" s="7">
        <v>259241</v>
      </c>
      <c r="L74" s="7">
        <v>0</v>
      </c>
      <c r="M74" s="7">
        <v>0</v>
      </c>
      <c r="N74" s="7">
        <v>435120</v>
      </c>
      <c r="O74" s="7">
        <v>840193</v>
      </c>
      <c r="P74" s="7">
        <v>494970</v>
      </c>
      <c r="Q74" s="7">
        <v>47109</v>
      </c>
      <c r="R74" s="7">
        <v>170210</v>
      </c>
      <c r="S74" s="7">
        <v>0</v>
      </c>
      <c r="T74" s="7">
        <v>0</v>
      </c>
      <c r="U74" s="7">
        <v>0</v>
      </c>
      <c r="V74" s="7">
        <v>0</v>
      </c>
      <c r="W74" s="7">
        <v>2202661</v>
      </c>
      <c r="X74" s="7">
        <v>0</v>
      </c>
      <c r="Y74" s="7">
        <v>128390</v>
      </c>
      <c r="Z74" s="7">
        <v>290459.33619236998</v>
      </c>
      <c r="AA74" s="7">
        <v>2623631</v>
      </c>
      <c r="AB74" s="7">
        <v>38339841.336192369</v>
      </c>
      <c r="AC74" s="7">
        <v>0</v>
      </c>
      <c r="AD74" s="7">
        <v>287794</v>
      </c>
      <c r="AE74" s="7">
        <v>451892</v>
      </c>
      <c r="AF74" s="7">
        <v>155396</v>
      </c>
      <c r="AG74" s="7">
        <v>1904591</v>
      </c>
      <c r="AH74" s="7">
        <v>0</v>
      </c>
      <c r="AI74" s="7">
        <v>1977980</v>
      </c>
      <c r="AJ74" s="7">
        <v>4777653</v>
      </c>
      <c r="AL74">
        <f t="shared" si="1"/>
        <v>13469702.336192369</v>
      </c>
    </row>
    <row r="75" spans="1:38" x14ac:dyDescent="0.25">
      <c r="A75" s="7">
        <v>242</v>
      </c>
      <c r="B75" s="7">
        <v>1</v>
      </c>
      <c r="C75" t="s">
        <v>126</v>
      </c>
      <c r="D75" s="7">
        <v>185</v>
      </c>
      <c r="E75" s="7">
        <v>203.8</v>
      </c>
      <c r="F75" s="7">
        <v>445</v>
      </c>
      <c r="G75" s="7">
        <v>491.40000000000003</v>
      </c>
      <c r="H75" s="7">
        <v>3372478</v>
      </c>
      <c r="I75" s="7">
        <v>0</v>
      </c>
      <c r="J75" s="7">
        <v>208052</v>
      </c>
      <c r="K75" s="7">
        <v>14258</v>
      </c>
      <c r="L75" s="7">
        <v>130486</v>
      </c>
      <c r="M75" s="7">
        <v>0</v>
      </c>
      <c r="N75" s="7">
        <v>151150</v>
      </c>
      <c r="O75" s="7">
        <v>108891</v>
      </c>
      <c r="P75" s="7">
        <v>77372.5</v>
      </c>
      <c r="Q75" s="7">
        <v>6388</v>
      </c>
      <c r="R75" s="7">
        <v>3351</v>
      </c>
      <c r="S75" s="7">
        <v>0</v>
      </c>
      <c r="T75" s="7">
        <v>0</v>
      </c>
      <c r="U75" s="7">
        <v>0</v>
      </c>
      <c r="V75" s="7">
        <v>0</v>
      </c>
      <c r="W75" s="7">
        <v>101228</v>
      </c>
      <c r="X75" s="7">
        <v>0</v>
      </c>
      <c r="Y75" s="7">
        <v>22680</v>
      </c>
      <c r="Z75" s="7">
        <v>41140.829597780001</v>
      </c>
      <c r="AA75" s="7">
        <v>355774</v>
      </c>
      <c r="AB75" s="7">
        <v>4593249.3295977805</v>
      </c>
      <c r="AC75" s="7">
        <v>0</v>
      </c>
      <c r="AD75" s="7">
        <v>40492</v>
      </c>
      <c r="AE75" s="7">
        <v>77372.5</v>
      </c>
      <c r="AF75" s="7">
        <v>3351</v>
      </c>
      <c r="AG75" s="7">
        <v>92948.28</v>
      </c>
      <c r="AH75" s="7">
        <v>0</v>
      </c>
      <c r="AI75" s="7">
        <v>306941</v>
      </c>
      <c r="AJ75" s="7">
        <v>521104.78</v>
      </c>
      <c r="AL75">
        <f t="shared" si="1"/>
        <v>1220771.3295977805</v>
      </c>
    </row>
    <row r="76" spans="1:38" x14ac:dyDescent="0.25">
      <c r="A76" s="7">
        <v>252</v>
      </c>
      <c r="B76" s="7">
        <v>1</v>
      </c>
      <c r="C76" t="s">
        <v>127</v>
      </c>
      <c r="D76" s="7">
        <v>1077</v>
      </c>
      <c r="E76" s="7">
        <v>1181.8000000000002</v>
      </c>
      <c r="F76" s="7">
        <v>1033</v>
      </c>
      <c r="G76" s="7">
        <v>1133.6000000000001</v>
      </c>
      <c r="H76" s="7">
        <v>7779897</v>
      </c>
      <c r="I76" s="7">
        <v>0</v>
      </c>
      <c r="J76" s="7">
        <v>289744</v>
      </c>
      <c r="K76" s="7">
        <v>14134</v>
      </c>
      <c r="L76" s="7">
        <v>0</v>
      </c>
      <c r="M76" s="7">
        <v>0</v>
      </c>
      <c r="N76" s="7">
        <v>180743</v>
      </c>
      <c r="O76" s="7">
        <v>257463</v>
      </c>
      <c r="P76" s="7">
        <v>163121.25</v>
      </c>
      <c r="Q76" s="7">
        <v>14737</v>
      </c>
      <c r="R76" s="7">
        <v>0</v>
      </c>
      <c r="S76" s="7">
        <v>0</v>
      </c>
      <c r="T76" s="7">
        <v>0</v>
      </c>
      <c r="U76" s="7">
        <v>0</v>
      </c>
      <c r="V76" s="7">
        <v>-21962</v>
      </c>
      <c r="W76" s="7">
        <v>566800</v>
      </c>
      <c r="X76" s="7">
        <v>0</v>
      </c>
      <c r="Y76" s="7">
        <v>17298</v>
      </c>
      <c r="Z76" s="7">
        <v>70062.291350369997</v>
      </c>
      <c r="AA76" s="7">
        <v>820726</v>
      </c>
      <c r="AB76" s="7">
        <v>10152763.54135037</v>
      </c>
      <c r="AC76" s="7">
        <v>0</v>
      </c>
      <c r="AD76" s="7">
        <v>171063</v>
      </c>
      <c r="AE76" s="7">
        <v>163121.25</v>
      </c>
      <c r="AF76" s="7">
        <v>0</v>
      </c>
      <c r="AG76" s="7">
        <v>566800</v>
      </c>
      <c r="AH76" s="7">
        <v>0</v>
      </c>
      <c r="AI76" s="7">
        <v>820726</v>
      </c>
      <c r="AJ76" s="7">
        <v>1721710.25</v>
      </c>
      <c r="AL76">
        <f t="shared" si="1"/>
        <v>2372866.5413503703</v>
      </c>
    </row>
    <row r="77" spans="1:38" x14ac:dyDescent="0.25">
      <c r="A77" s="7">
        <v>253</v>
      </c>
      <c r="B77" s="7">
        <v>1</v>
      </c>
      <c r="C77" t="s">
        <v>128</v>
      </c>
      <c r="D77" s="7">
        <v>703</v>
      </c>
      <c r="E77" s="7">
        <v>767.2</v>
      </c>
      <c r="F77" s="7">
        <v>705</v>
      </c>
      <c r="G77" s="7">
        <v>773.19999999999993</v>
      </c>
      <c r="H77" s="7">
        <v>5306472</v>
      </c>
      <c r="I77" s="7">
        <v>12281</v>
      </c>
      <c r="J77" s="7">
        <v>129755</v>
      </c>
      <c r="K77" s="7">
        <v>23936</v>
      </c>
      <c r="L77" s="7">
        <v>81846</v>
      </c>
      <c r="M77" s="7">
        <v>0</v>
      </c>
      <c r="N77" s="7">
        <v>140062</v>
      </c>
      <c r="O77" s="7">
        <v>169179</v>
      </c>
      <c r="P77" s="7">
        <v>129430</v>
      </c>
      <c r="Q77" s="7">
        <v>10052</v>
      </c>
      <c r="R77" s="7">
        <v>1724</v>
      </c>
      <c r="S77" s="7">
        <v>0</v>
      </c>
      <c r="T77" s="7">
        <v>0</v>
      </c>
      <c r="U77" s="7">
        <v>0</v>
      </c>
      <c r="V77" s="7">
        <v>0</v>
      </c>
      <c r="W77" s="7">
        <v>0</v>
      </c>
      <c r="X77" s="7">
        <v>0</v>
      </c>
      <c r="Y77" s="7">
        <v>18451</v>
      </c>
      <c r="Z77" s="7">
        <v>44793.244165560005</v>
      </c>
      <c r="AA77" s="7">
        <v>559797</v>
      </c>
      <c r="AB77" s="7">
        <v>6627778.2441655602</v>
      </c>
      <c r="AC77" s="7">
        <v>0</v>
      </c>
      <c r="AD77" s="7">
        <v>67218</v>
      </c>
      <c r="AE77" s="7">
        <v>101096</v>
      </c>
      <c r="AF77" s="7">
        <v>1347</v>
      </c>
      <c r="AG77" s="7">
        <v>0</v>
      </c>
      <c r="AH77" s="7">
        <v>0</v>
      </c>
      <c r="AI77" s="7">
        <v>361072</v>
      </c>
      <c r="AJ77" s="7">
        <v>530733</v>
      </c>
      <c r="AL77">
        <f t="shared" si="1"/>
        <v>1321306.2441655602</v>
      </c>
    </row>
    <row r="78" spans="1:38" x14ac:dyDescent="0.25">
      <c r="A78" s="7">
        <v>255</v>
      </c>
      <c r="B78" s="7">
        <v>1</v>
      </c>
      <c r="C78" t="s">
        <v>604</v>
      </c>
      <c r="D78" s="7">
        <v>1195</v>
      </c>
      <c r="E78" s="7">
        <v>1305</v>
      </c>
      <c r="F78" s="7">
        <v>1535</v>
      </c>
      <c r="G78" s="7">
        <v>1683.6</v>
      </c>
      <c r="H78" s="7">
        <v>11554547</v>
      </c>
      <c r="I78" s="7">
        <v>24562</v>
      </c>
      <c r="J78" s="7">
        <v>229115</v>
      </c>
      <c r="K78" s="7">
        <v>0</v>
      </c>
      <c r="L78" s="7">
        <v>0</v>
      </c>
      <c r="M78" s="7">
        <v>0</v>
      </c>
      <c r="N78" s="7">
        <v>217538</v>
      </c>
      <c r="O78" s="7">
        <v>359752</v>
      </c>
      <c r="P78" s="7">
        <v>282002.5</v>
      </c>
      <c r="Q78" s="7">
        <v>21887</v>
      </c>
      <c r="R78" s="7">
        <v>0</v>
      </c>
      <c r="S78" s="7">
        <v>0</v>
      </c>
      <c r="T78" s="7">
        <v>0</v>
      </c>
      <c r="U78" s="7">
        <v>0</v>
      </c>
      <c r="V78" s="7">
        <v>-6863</v>
      </c>
      <c r="W78" s="7">
        <v>0</v>
      </c>
      <c r="X78" s="7">
        <v>0</v>
      </c>
      <c r="Y78" s="7">
        <v>0</v>
      </c>
      <c r="Z78" s="7">
        <v>103623.63622032</v>
      </c>
      <c r="AA78" s="7">
        <v>1218926</v>
      </c>
      <c r="AB78" s="7">
        <v>14005090.136220319</v>
      </c>
      <c r="AC78" s="7">
        <v>0</v>
      </c>
      <c r="AD78" s="7">
        <v>117211</v>
      </c>
      <c r="AE78" s="7">
        <v>282002.5</v>
      </c>
      <c r="AF78" s="7">
        <v>0</v>
      </c>
      <c r="AG78" s="7">
        <v>0</v>
      </c>
      <c r="AH78" s="7">
        <v>0</v>
      </c>
      <c r="AI78" s="7">
        <v>1092683</v>
      </c>
      <c r="AJ78" s="7">
        <v>1491896.5</v>
      </c>
      <c r="AL78">
        <f t="shared" si="1"/>
        <v>2450543.1362203192</v>
      </c>
    </row>
    <row r="79" spans="1:38" x14ac:dyDescent="0.25">
      <c r="A79" s="7">
        <v>256</v>
      </c>
      <c r="B79" s="7">
        <v>1</v>
      </c>
      <c r="C79" t="s">
        <v>130</v>
      </c>
      <c r="D79" s="7">
        <v>2559</v>
      </c>
      <c r="E79" s="7">
        <v>2808.4</v>
      </c>
      <c r="F79" s="7">
        <v>2397</v>
      </c>
      <c r="G79" s="7">
        <v>2623.6</v>
      </c>
      <c r="H79" s="7">
        <v>18005767</v>
      </c>
      <c r="I79" s="7">
        <v>52193</v>
      </c>
      <c r="J79" s="7">
        <v>1410647</v>
      </c>
      <c r="K79" s="7">
        <v>33590</v>
      </c>
      <c r="L79" s="7">
        <v>0</v>
      </c>
      <c r="M79" s="7">
        <v>0</v>
      </c>
      <c r="N79" s="7">
        <v>401985.16771287116</v>
      </c>
      <c r="O79" s="7">
        <v>593213</v>
      </c>
      <c r="P79" s="7">
        <v>235096.25</v>
      </c>
      <c r="Q79" s="7">
        <v>34107</v>
      </c>
      <c r="R79" s="7">
        <v>0</v>
      </c>
      <c r="S79" s="7">
        <v>0</v>
      </c>
      <c r="T79" s="7">
        <v>0</v>
      </c>
      <c r="U79" s="7">
        <v>40329</v>
      </c>
      <c r="V79" s="7">
        <v>-8236</v>
      </c>
      <c r="W79" s="7">
        <v>4328940</v>
      </c>
      <c r="X79" s="7">
        <v>0</v>
      </c>
      <c r="Y79" s="7">
        <v>128005</v>
      </c>
      <c r="Z79" s="7">
        <v>174626.17137384001</v>
      </c>
      <c r="AA79" s="7">
        <v>1899486</v>
      </c>
      <c r="AB79" s="7">
        <v>27329748.589086711</v>
      </c>
      <c r="AC79" s="7">
        <v>0</v>
      </c>
      <c r="AD79" s="7">
        <v>523853</v>
      </c>
      <c r="AE79" s="7">
        <v>235096.25</v>
      </c>
      <c r="AF79" s="7">
        <v>0</v>
      </c>
      <c r="AG79" s="7">
        <v>4314016.88</v>
      </c>
      <c r="AH79" s="7">
        <v>0</v>
      </c>
      <c r="AI79" s="7">
        <v>1899486</v>
      </c>
      <c r="AJ79" s="7">
        <v>6972452.1299999999</v>
      </c>
      <c r="AL79">
        <f t="shared" si="1"/>
        <v>9323981.5890867114</v>
      </c>
    </row>
    <row r="80" spans="1:38" x14ac:dyDescent="0.25">
      <c r="A80" s="7">
        <v>261</v>
      </c>
      <c r="B80" s="7">
        <v>1</v>
      </c>
      <c r="C80" t="s">
        <v>131</v>
      </c>
      <c r="D80" s="7">
        <v>216</v>
      </c>
      <c r="E80" s="7">
        <v>235.8</v>
      </c>
      <c r="F80" s="7">
        <v>334</v>
      </c>
      <c r="G80" s="7">
        <v>361.40000000000003</v>
      </c>
      <c r="H80" s="7">
        <v>2480288</v>
      </c>
      <c r="I80" s="7">
        <v>0</v>
      </c>
      <c r="J80" s="7">
        <v>171326</v>
      </c>
      <c r="K80" s="7">
        <v>14100</v>
      </c>
      <c r="L80" s="7">
        <v>122589</v>
      </c>
      <c r="M80" s="7">
        <v>0</v>
      </c>
      <c r="N80" s="7">
        <v>109991</v>
      </c>
      <c r="O80" s="7">
        <v>79761</v>
      </c>
      <c r="P80" s="7">
        <v>50107.5</v>
      </c>
      <c r="Q80" s="7">
        <v>4698</v>
      </c>
      <c r="R80" s="7">
        <v>2906</v>
      </c>
      <c r="S80" s="7">
        <v>0</v>
      </c>
      <c r="T80" s="7">
        <v>0</v>
      </c>
      <c r="U80" s="7">
        <v>0</v>
      </c>
      <c r="V80" s="7">
        <v>0</v>
      </c>
      <c r="W80" s="7">
        <v>217964</v>
      </c>
      <c r="X80" s="7">
        <v>0</v>
      </c>
      <c r="Y80" s="7">
        <v>0</v>
      </c>
      <c r="Z80" s="7">
        <v>23231.329532129999</v>
      </c>
      <c r="AA80" s="7">
        <v>261654</v>
      </c>
      <c r="AB80" s="7">
        <v>3538615.8295321302</v>
      </c>
      <c r="AC80" s="7">
        <v>0</v>
      </c>
      <c r="AD80" s="7">
        <v>35457</v>
      </c>
      <c r="AE80" s="7">
        <v>50107.5</v>
      </c>
      <c r="AF80" s="7">
        <v>2906</v>
      </c>
      <c r="AG80" s="7">
        <v>217964</v>
      </c>
      <c r="AH80" s="7">
        <v>0</v>
      </c>
      <c r="AI80" s="7">
        <v>234546</v>
      </c>
      <c r="AJ80" s="7">
        <v>540980.5</v>
      </c>
      <c r="AL80">
        <f t="shared" si="1"/>
        <v>1058327.8295321302</v>
      </c>
    </row>
    <row r="81" spans="1:38" x14ac:dyDescent="0.25">
      <c r="A81" s="7">
        <v>264</v>
      </c>
      <c r="B81" s="7">
        <v>1</v>
      </c>
      <c r="C81" t="s">
        <v>132</v>
      </c>
      <c r="D81" s="7">
        <v>119</v>
      </c>
      <c r="E81" s="7">
        <v>132.19999999999999</v>
      </c>
      <c r="F81" s="7">
        <v>89</v>
      </c>
      <c r="G81" s="7">
        <v>97.4</v>
      </c>
      <c r="H81" s="7">
        <v>668456</v>
      </c>
      <c r="I81" s="7">
        <v>0</v>
      </c>
      <c r="J81" s="7">
        <v>83877</v>
      </c>
      <c r="K81" s="7">
        <v>14105</v>
      </c>
      <c r="L81" s="7">
        <v>47610</v>
      </c>
      <c r="M81" s="7">
        <v>263972</v>
      </c>
      <c r="N81" s="7">
        <v>54491</v>
      </c>
      <c r="O81" s="7">
        <v>23600</v>
      </c>
      <c r="P81" s="7">
        <v>4870</v>
      </c>
      <c r="Q81" s="7">
        <v>1266</v>
      </c>
      <c r="R81" s="7">
        <v>4004</v>
      </c>
      <c r="S81" s="7">
        <v>0</v>
      </c>
      <c r="T81" s="7">
        <v>0</v>
      </c>
      <c r="U81" s="7">
        <v>0</v>
      </c>
      <c r="V81" s="7">
        <v>0</v>
      </c>
      <c r="W81" s="7">
        <v>286079</v>
      </c>
      <c r="X81" s="7">
        <v>0</v>
      </c>
      <c r="Y81" s="7">
        <v>9610</v>
      </c>
      <c r="Z81" s="7">
        <v>12532.03709442</v>
      </c>
      <c r="AA81" s="7">
        <v>70518</v>
      </c>
      <c r="AB81" s="7">
        <v>1544990.0370944201</v>
      </c>
      <c r="AC81" s="7">
        <v>0</v>
      </c>
      <c r="AD81" s="7">
        <v>23600</v>
      </c>
      <c r="AE81" s="7">
        <v>4870</v>
      </c>
      <c r="AF81" s="7">
        <v>4004</v>
      </c>
      <c r="AG81" s="7">
        <v>38746.5</v>
      </c>
      <c r="AH81" s="7">
        <v>0</v>
      </c>
      <c r="AI81" s="7">
        <v>60023</v>
      </c>
      <c r="AJ81" s="7">
        <v>131243.5</v>
      </c>
      <c r="AL81">
        <f t="shared" si="1"/>
        <v>876534.03709442005</v>
      </c>
    </row>
    <row r="82" spans="1:38" x14ac:dyDescent="0.25">
      <c r="A82" s="7">
        <v>270</v>
      </c>
      <c r="B82" s="7">
        <v>1</v>
      </c>
      <c r="C82" t="s">
        <v>133</v>
      </c>
      <c r="D82" s="7">
        <v>6843</v>
      </c>
      <c r="E82" s="7">
        <v>7473.6000000000013</v>
      </c>
      <c r="F82" s="7">
        <v>6428</v>
      </c>
      <c r="G82" s="7">
        <v>7035.9999999999991</v>
      </c>
      <c r="H82" s="7">
        <v>48288068</v>
      </c>
      <c r="I82" s="7">
        <v>489185</v>
      </c>
      <c r="J82" s="7">
        <v>5334760</v>
      </c>
      <c r="K82" s="7">
        <v>399126</v>
      </c>
      <c r="L82" s="7">
        <v>0</v>
      </c>
      <c r="M82" s="7">
        <v>0</v>
      </c>
      <c r="N82" s="7">
        <v>112523.59281803794</v>
      </c>
      <c r="O82" s="7">
        <v>1648864</v>
      </c>
      <c r="P82" s="7">
        <v>351800</v>
      </c>
      <c r="Q82" s="7">
        <v>91468</v>
      </c>
      <c r="R82" s="7">
        <v>2040</v>
      </c>
      <c r="S82" s="7">
        <v>0</v>
      </c>
      <c r="T82" s="7">
        <v>0</v>
      </c>
      <c r="U82" s="7">
        <v>0</v>
      </c>
      <c r="V82" s="7">
        <v>0</v>
      </c>
      <c r="W82" s="7">
        <v>15675434</v>
      </c>
      <c r="X82" s="7">
        <v>0</v>
      </c>
      <c r="Y82" s="7">
        <v>156066</v>
      </c>
      <c r="Z82" s="7">
        <v>599858.98252923007</v>
      </c>
      <c r="AA82" s="7">
        <v>5094064</v>
      </c>
      <c r="AB82" s="7">
        <v>78243257.575347275</v>
      </c>
      <c r="AC82" s="7">
        <v>0</v>
      </c>
      <c r="AD82" s="7">
        <v>1648864</v>
      </c>
      <c r="AE82" s="7">
        <v>351800</v>
      </c>
      <c r="AF82" s="7">
        <v>2040</v>
      </c>
      <c r="AG82" s="7">
        <v>15663184.060000001</v>
      </c>
      <c r="AH82" s="7">
        <v>0</v>
      </c>
      <c r="AI82" s="7">
        <v>5094064</v>
      </c>
      <c r="AJ82" s="7">
        <v>22759952.060000002</v>
      </c>
      <c r="AL82">
        <f t="shared" si="1"/>
        <v>29955189.575347275</v>
      </c>
    </row>
    <row r="83" spans="1:38" x14ac:dyDescent="0.25">
      <c r="A83" s="7">
        <v>271</v>
      </c>
      <c r="B83" s="7">
        <v>1</v>
      </c>
      <c r="C83" t="s">
        <v>134</v>
      </c>
      <c r="D83" s="7">
        <v>10589</v>
      </c>
      <c r="E83" s="7">
        <v>11643.24</v>
      </c>
      <c r="F83" s="7">
        <v>9817.84</v>
      </c>
      <c r="G83" s="7">
        <v>10793.239999999998</v>
      </c>
      <c r="H83" s="7">
        <v>74074006</v>
      </c>
      <c r="I83" s="7">
        <v>448249</v>
      </c>
      <c r="J83" s="7">
        <v>11012184</v>
      </c>
      <c r="K83" s="7">
        <v>988697</v>
      </c>
      <c r="L83" s="7">
        <v>0</v>
      </c>
      <c r="M83" s="7">
        <v>0</v>
      </c>
      <c r="N83" s="7">
        <v>0</v>
      </c>
      <c r="O83" s="7">
        <v>2567361</v>
      </c>
      <c r="P83" s="7">
        <v>770762</v>
      </c>
      <c r="Q83" s="7">
        <v>140312</v>
      </c>
      <c r="R83" s="7">
        <v>0</v>
      </c>
      <c r="S83" s="7">
        <v>0</v>
      </c>
      <c r="T83" s="7">
        <v>0</v>
      </c>
      <c r="U83" s="7">
        <v>0</v>
      </c>
      <c r="V83" s="7">
        <v>-20520</v>
      </c>
      <c r="W83" s="7">
        <v>22994134</v>
      </c>
      <c r="X83" s="7">
        <v>0</v>
      </c>
      <c r="Y83" s="7">
        <v>372099</v>
      </c>
      <c r="Z83" s="7">
        <v>1034941.45648881</v>
      </c>
      <c r="AA83" s="7">
        <v>7814306</v>
      </c>
      <c r="AB83" s="7">
        <v>122196531.4564888</v>
      </c>
      <c r="AC83" s="7">
        <v>0</v>
      </c>
      <c r="AD83" s="7">
        <v>2155254</v>
      </c>
      <c r="AE83" s="7">
        <v>770762</v>
      </c>
      <c r="AF83" s="7">
        <v>0</v>
      </c>
      <c r="AG83" s="7">
        <v>22993765.140000001</v>
      </c>
      <c r="AH83" s="7">
        <v>0</v>
      </c>
      <c r="AI83" s="7">
        <v>7814306</v>
      </c>
      <c r="AJ83" s="7">
        <v>33734087.140000001</v>
      </c>
      <c r="AL83">
        <f t="shared" si="1"/>
        <v>48122525.456488803</v>
      </c>
    </row>
    <row r="84" spans="1:38" x14ac:dyDescent="0.25">
      <c r="A84" s="7">
        <v>272</v>
      </c>
      <c r="B84" s="7">
        <v>1</v>
      </c>
      <c r="C84" t="s">
        <v>135</v>
      </c>
      <c r="D84" s="7">
        <v>9348</v>
      </c>
      <c r="E84" s="7">
        <v>10201.4</v>
      </c>
      <c r="F84" s="7">
        <v>8950</v>
      </c>
      <c r="G84" s="7">
        <v>9799.4000000000015</v>
      </c>
      <c r="H84" s="7">
        <v>67253282</v>
      </c>
      <c r="I84" s="7">
        <v>145323</v>
      </c>
      <c r="J84" s="7">
        <v>3824049</v>
      </c>
      <c r="K84" s="7">
        <v>552785</v>
      </c>
      <c r="L84" s="7">
        <v>0</v>
      </c>
      <c r="M84" s="7">
        <v>0</v>
      </c>
      <c r="N84" s="7">
        <v>52745.319100873261</v>
      </c>
      <c r="O84" s="7">
        <v>2193917</v>
      </c>
      <c r="P84" s="7">
        <v>704007.5</v>
      </c>
      <c r="Q84" s="7">
        <v>127392</v>
      </c>
      <c r="R84" s="7">
        <v>54681</v>
      </c>
      <c r="S84" s="7">
        <v>0</v>
      </c>
      <c r="T84" s="7">
        <v>0</v>
      </c>
      <c r="U84" s="7">
        <v>0</v>
      </c>
      <c r="V84" s="7">
        <v>0</v>
      </c>
      <c r="W84" s="7">
        <v>20728867</v>
      </c>
      <c r="X84" s="7">
        <v>0</v>
      </c>
      <c r="Y84" s="7">
        <v>6150</v>
      </c>
      <c r="Z84" s="7">
        <v>801401.45966682001</v>
      </c>
      <c r="AA84" s="7">
        <v>7094766</v>
      </c>
      <c r="AB84" s="7">
        <v>103539366.27876769</v>
      </c>
      <c r="AC84" s="7">
        <v>0</v>
      </c>
      <c r="AD84" s="7">
        <v>1529324</v>
      </c>
      <c r="AE84" s="7">
        <v>704007.5</v>
      </c>
      <c r="AF84" s="7">
        <v>54681</v>
      </c>
      <c r="AG84" s="7">
        <v>20725741.82</v>
      </c>
      <c r="AH84" s="7">
        <v>0</v>
      </c>
      <c r="AI84" s="7">
        <v>7094766</v>
      </c>
      <c r="AJ84" s="7">
        <v>30108520.32</v>
      </c>
      <c r="AL84">
        <f t="shared" si="1"/>
        <v>36286084.27876769</v>
      </c>
    </row>
    <row r="85" spans="1:38" x14ac:dyDescent="0.25">
      <c r="A85" s="7">
        <v>273</v>
      </c>
      <c r="B85" s="7">
        <v>1</v>
      </c>
      <c r="C85" t="s">
        <v>136</v>
      </c>
      <c r="D85" s="7">
        <v>6793</v>
      </c>
      <c r="E85" s="7">
        <v>7428.2</v>
      </c>
      <c r="F85" s="7">
        <v>8603</v>
      </c>
      <c r="G85" s="7">
        <v>9403.2000000000007</v>
      </c>
      <c r="H85" s="7">
        <v>64534162</v>
      </c>
      <c r="I85" s="7">
        <v>178072</v>
      </c>
      <c r="J85" s="7">
        <v>1283377</v>
      </c>
      <c r="K85" s="7">
        <v>312616</v>
      </c>
      <c r="L85" s="7">
        <v>0</v>
      </c>
      <c r="M85" s="7">
        <v>0</v>
      </c>
      <c r="N85" s="7">
        <v>234721.61952914012</v>
      </c>
      <c r="O85" s="7">
        <v>2166404</v>
      </c>
      <c r="P85" s="7">
        <v>654608.75</v>
      </c>
      <c r="Q85" s="7">
        <v>122242</v>
      </c>
      <c r="R85" s="7">
        <v>0</v>
      </c>
      <c r="S85" s="7">
        <v>0</v>
      </c>
      <c r="T85" s="7">
        <v>0</v>
      </c>
      <c r="U85" s="7">
        <v>0</v>
      </c>
      <c r="V85" s="7">
        <v>0</v>
      </c>
      <c r="W85" s="7">
        <v>20406449</v>
      </c>
      <c r="X85" s="7">
        <v>0</v>
      </c>
      <c r="Y85" s="7">
        <v>0</v>
      </c>
      <c r="Z85" s="7">
        <v>847329.28136458003</v>
      </c>
      <c r="AA85" s="7">
        <v>6807917</v>
      </c>
      <c r="AB85" s="7">
        <v>97547898.650893718</v>
      </c>
      <c r="AC85" s="7">
        <v>0</v>
      </c>
      <c r="AD85" s="7">
        <v>1585344</v>
      </c>
      <c r="AE85" s="7">
        <v>654608.75</v>
      </c>
      <c r="AF85" s="7">
        <v>0</v>
      </c>
      <c r="AG85" s="7">
        <v>20401977.030000001</v>
      </c>
      <c r="AH85" s="7">
        <v>0</v>
      </c>
      <c r="AI85" s="7">
        <v>6807917</v>
      </c>
      <c r="AJ85" s="7">
        <v>29449846.780000001</v>
      </c>
      <c r="AL85">
        <f t="shared" si="1"/>
        <v>33013736.650893718</v>
      </c>
    </row>
    <row r="86" spans="1:38" x14ac:dyDescent="0.25">
      <c r="A86" s="7">
        <v>276</v>
      </c>
      <c r="B86" s="7">
        <v>1</v>
      </c>
      <c r="C86" t="s">
        <v>137</v>
      </c>
      <c r="D86" s="7">
        <v>7230</v>
      </c>
      <c r="E86" s="7">
        <v>7925.1999999999989</v>
      </c>
      <c r="F86" s="7">
        <v>11200</v>
      </c>
      <c r="G86" s="7">
        <v>12257.199999999999</v>
      </c>
      <c r="H86" s="7">
        <v>84121164</v>
      </c>
      <c r="I86" s="7">
        <v>29679</v>
      </c>
      <c r="J86" s="7">
        <v>413024</v>
      </c>
      <c r="K86" s="7">
        <v>165153</v>
      </c>
      <c r="L86" s="7">
        <v>0</v>
      </c>
      <c r="M86" s="7">
        <v>0</v>
      </c>
      <c r="N86" s="7">
        <v>0</v>
      </c>
      <c r="O86" s="7">
        <v>2808306</v>
      </c>
      <c r="P86" s="7">
        <v>849508.75</v>
      </c>
      <c r="Q86" s="7">
        <v>159344</v>
      </c>
      <c r="R86" s="7">
        <v>18999</v>
      </c>
      <c r="S86" s="7">
        <v>0</v>
      </c>
      <c r="T86" s="7">
        <v>0</v>
      </c>
      <c r="U86" s="7">
        <v>0</v>
      </c>
      <c r="V86" s="7">
        <v>0</v>
      </c>
      <c r="W86" s="7">
        <v>26664764</v>
      </c>
      <c r="X86" s="7">
        <v>0</v>
      </c>
      <c r="Y86" s="7">
        <v>0</v>
      </c>
      <c r="Z86" s="7">
        <v>1038400.6826114401</v>
      </c>
      <c r="AA86" s="7">
        <v>8874213</v>
      </c>
      <c r="AB86" s="7">
        <v>125142555.43261144</v>
      </c>
      <c r="AC86" s="7">
        <v>0</v>
      </c>
      <c r="AD86" s="7">
        <v>1471875</v>
      </c>
      <c r="AE86" s="7">
        <v>849508.75</v>
      </c>
      <c r="AF86" s="7">
        <v>18999</v>
      </c>
      <c r="AG86" s="7">
        <v>26537690.081369646</v>
      </c>
      <c r="AH86" s="7">
        <v>0</v>
      </c>
      <c r="AI86" s="7">
        <v>8874213</v>
      </c>
      <c r="AJ86" s="7">
        <v>37752285.831369646</v>
      </c>
      <c r="AL86">
        <f t="shared" si="1"/>
        <v>41021391.432611436</v>
      </c>
    </row>
    <row r="87" spans="1:38" x14ac:dyDescent="0.25">
      <c r="A87" s="7">
        <v>277</v>
      </c>
      <c r="B87" s="7">
        <v>1</v>
      </c>
      <c r="C87" t="s">
        <v>138</v>
      </c>
      <c r="D87" s="7">
        <v>2550</v>
      </c>
      <c r="E87" s="7">
        <v>2792.3999999999996</v>
      </c>
      <c r="F87" s="7">
        <v>2354</v>
      </c>
      <c r="G87" s="7">
        <v>2569.1999999999998</v>
      </c>
      <c r="H87" s="7">
        <v>17632420</v>
      </c>
      <c r="I87" s="7">
        <v>67544</v>
      </c>
      <c r="J87" s="7">
        <v>320716</v>
      </c>
      <c r="K87" s="7">
        <v>14265</v>
      </c>
      <c r="L87" s="7">
        <v>0</v>
      </c>
      <c r="M87" s="7">
        <v>0</v>
      </c>
      <c r="N87" s="7">
        <v>77519</v>
      </c>
      <c r="O87" s="7">
        <v>597323</v>
      </c>
      <c r="P87" s="7">
        <v>189880</v>
      </c>
      <c r="Q87" s="7">
        <v>33400</v>
      </c>
      <c r="R87" s="7">
        <v>11176</v>
      </c>
      <c r="S87" s="7">
        <v>0</v>
      </c>
      <c r="T87" s="7">
        <v>0</v>
      </c>
      <c r="U87" s="7">
        <v>0</v>
      </c>
      <c r="V87" s="7">
        <v>0</v>
      </c>
      <c r="W87" s="7">
        <v>5320479</v>
      </c>
      <c r="X87" s="7">
        <v>0</v>
      </c>
      <c r="Y87" s="7">
        <v>0</v>
      </c>
      <c r="Z87" s="7">
        <v>195910.75777779002</v>
      </c>
      <c r="AA87" s="7">
        <v>1860101</v>
      </c>
      <c r="AB87" s="7">
        <v>26320733.757777791</v>
      </c>
      <c r="AC87" s="7">
        <v>0</v>
      </c>
      <c r="AD87" s="7">
        <v>597323</v>
      </c>
      <c r="AE87" s="7">
        <v>189880</v>
      </c>
      <c r="AF87" s="7">
        <v>11176</v>
      </c>
      <c r="AG87" s="7">
        <v>5283481.8600000003</v>
      </c>
      <c r="AH87" s="7">
        <v>0</v>
      </c>
      <c r="AI87" s="7">
        <v>1860101</v>
      </c>
      <c r="AJ87" s="7">
        <v>7941961.8600000003</v>
      </c>
      <c r="AL87">
        <f t="shared" si="1"/>
        <v>8688313.7577777915</v>
      </c>
    </row>
    <row r="88" spans="1:38" x14ac:dyDescent="0.25">
      <c r="A88" s="7">
        <v>278</v>
      </c>
      <c r="B88" s="7">
        <v>1</v>
      </c>
      <c r="C88" t="s">
        <v>139</v>
      </c>
      <c r="D88" s="7">
        <v>1920</v>
      </c>
      <c r="E88" s="7">
        <v>2103</v>
      </c>
      <c r="F88" s="7">
        <v>2962</v>
      </c>
      <c r="G88" s="7">
        <v>3250.4</v>
      </c>
      <c r="H88" s="7">
        <v>22307495</v>
      </c>
      <c r="I88" s="7">
        <v>25585</v>
      </c>
      <c r="J88" s="7">
        <v>122537</v>
      </c>
      <c r="K88" s="7">
        <v>26309</v>
      </c>
      <c r="L88" s="7">
        <v>0</v>
      </c>
      <c r="M88" s="7">
        <v>0</v>
      </c>
      <c r="N88" s="7">
        <v>261314.3137029263</v>
      </c>
      <c r="O88" s="7">
        <v>739259</v>
      </c>
      <c r="P88" s="7">
        <v>228245</v>
      </c>
      <c r="Q88" s="7">
        <v>42255</v>
      </c>
      <c r="R88" s="7">
        <v>2828</v>
      </c>
      <c r="S88" s="7">
        <v>0</v>
      </c>
      <c r="T88" s="7">
        <v>0</v>
      </c>
      <c r="U88" s="7">
        <v>0</v>
      </c>
      <c r="V88" s="7">
        <v>0</v>
      </c>
      <c r="W88" s="7">
        <v>7007537</v>
      </c>
      <c r="X88" s="7">
        <v>0</v>
      </c>
      <c r="Y88" s="7">
        <v>0</v>
      </c>
      <c r="Z88" s="7">
        <v>265126.34253237001</v>
      </c>
      <c r="AA88" s="7">
        <v>2353290</v>
      </c>
      <c r="AB88" s="7">
        <v>33381780.656235296</v>
      </c>
      <c r="AC88" s="7">
        <v>0</v>
      </c>
      <c r="AD88" s="7">
        <v>611541</v>
      </c>
      <c r="AE88" s="7">
        <v>228245</v>
      </c>
      <c r="AF88" s="7">
        <v>2828</v>
      </c>
      <c r="AG88" s="7">
        <v>6955412.0458330559</v>
      </c>
      <c r="AH88" s="7">
        <v>0</v>
      </c>
      <c r="AI88" s="7">
        <v>2353290</v>
      </c>
      <c r="AJ88" s="7">
        <v>10151316.045833055</v>
      </c>
      <c r="AL88">
        <f t="shared" si="1"/>
        <v>11074285.656235296</v>
      </c>
    </row>
    <row r="89" spans="1:38" x14ac:dyDescent="0.25">
      <c r="A89" s="7">
        <v>279</v>
      </c>
      <c r="B89" s="7">
        <v>1</v>
      </c>
      <c r="C89" t="s">
        <v>140</v>
      </c>
      <c r="D89" s="7">
        <v>25781</v>
      </c>
      <c r="E89" s="7">
        <v>28243.5</v>
      </c>
      <c r="F89" s="7">
        <v>21241.5</v>
      </c>
      <c r="G89" s="7">
        <v>23213.5</v>
      </c>
      <c r="H89" s="7">
        <v>159314251</v>
      </c>
      <c r="I89" s="7">
        <v>1130857</v>
      </c>
      <c r="J89" s="7">
        <v>22469822</v>
      </c>
      <c r="K89" s="7">
        <v>1541678</v>
      </c>
      <c r="L89" s="7">
        <v>0</v>
      </c>
      <c r="M89" s="7">
        <v>0</v>
      </c>
      <c r="N89" s="7">
        <v>69062.844136787709</v>
      </c>
      <c r="O89" s="7">
        <v>5313991</v>
      </c>
      <c r="P89" s="7">
        <v>1584956.25</v>
      </c>
      <c r="Q89" s="7">
        <v>301776</v>
      </c>
      <c r="R89" s="7">
        <v>760706</v>
      </c>
      <c r="S89" s="7">
        <v>0</v>
      </c>
      <c r="T89" s="7">
        <v>0</v>
      </c>
      <c r="U89" s="7">
        <v>0</v>
      </c>
      <c r="V89" s="7">
        <v>-15099</v>
      </c>
      <c r="W89" s="7">
        <v>50303655</v>
      </c>
      <c r="X89" s="7">
        <v>0</v>
      </c>
      <c r="Y89" s="7">
        <v>0</v>
      </c>
      <c r="Z89" s="7">
        <v>1870512.25287342</v>
      </c>
      <c r="AA89" s="7">
        <v>16806574</v>
      </c>
      <c r="AB89" s="7">
        <v>261452742.3470102</v>
      </c>
      <c r="AC89" s="7">
        <v>0</v>
      </c>
      <c r="AD89" s="7">
        <v>3074812</v>
      </c>
      <c r="AE89" s="7">
        <v>1584956.25</v>
      </c>
      <c r="AF89" s="7">
        <v>760706</v>
      </c>
      <c r="AG89" s="7">
        <v>50269524.100000001</v>
      </c>
      <c r="AH89" s="7">
        <v>0</v>
      </c>
      <c r="AI89" s="7">
        <v>16659621</v>
      </c>
      <c r="AJ89" s="7">
        <v>72349619.349999994</v>
      </c>
      <c r="AL89">
        <f t="shared" si="1"/>
        <v>102138491.3470102</v>
      </c>
    </row>
    <row r="90" spans="1:38" x14ac:dyDescent="0.25">
      <c r="A90" s="7">
        <v>280</v>
      </c>
      <c r="B90" s="7">
        <v>1</v>
      </c>
      <c r="C90" t="s">
        <v>141</v>
      </c>
      <c r="D90" s="7">
        <v>4631</v>
      </c>
      <c r="E90" s="7">
        <v>5145.7999999999993</v>
      </c>
      <c r="F90" s="7">
        <v>3815</v>
      </c>
      <c r="G90" s="7">
        <v>4179.8</v>
      </c>
      <c r="H90" s="7">
        <v>28685967</v>
      </c>
      <c r="I90" s="7">
        <v>970183</v>
      </c>
      <c r="J90" s="7">
        <v>5951715</v>
      </c>
      <c r="K90" s="7">
        <v>858600</v>
      </c>
      <c r="L90" s="7">
        <v>0</v>
      </c>
      <c r="M90" s="7">
        <v>0</v>
      </c>
      <c r="N90" s="7">
        <v>0</v>
      </c>
      <c r="O90" s="7">
        <v>1003715</v>
      </c>
      <c r="P90" s="7">
        <v>490380</v>
      </c>
      <c r="Q90" s="7">
        <v>54337</v>
      </c>
      <c r="R90" s="7">
        <v>0</v>
      </c>
      <c r="S90" s="7">
        <v>0</v>
      </c>
      <c r="T90" s="7">
        <v>0</v>
      </c>
      <c r="U90" s="7">
        <v>182017</v>
      </c>
      <c r="V90" s="7">
        <v>-8236</v>
      </c>
      <c r="W90" s="7">
        <v>4658805</v>
      </c>
      <c r="X90" s="7">
        <v>0</v>
      </c>
      <c r="Y90" s="7">
        <v>205654</v>
      </c>
      <c r="Z90" s="7">
        <v>380064.08345961</v>
      </c>
      <c r="AA90" s="7">
        <v>3026175</v>
      </c>
      <c r="AB90" s="7">
        <v>46459376.083459608</v>
      </c>
      <c r="AC90" s="7">
        <v>0</v>
      </c>
      <c r="AD90" s="7">
        <v>876567</v>
      </c>
      <c r="AE90" s="7">
        <v>490380</v>
      </c>
      <c r="AF90" s="7">
        <v>0</v>
      </c>
      <c r="AG90" s="7">
        <v>4658582.3600000003</v>
      </c>
      <c r="AH90" s="7">
        <v>0</v>
      </c>
      <c r="AI90" s="7">
        <v>3026175</v>
      </c>
      <c r="AJ90" s="7">
        <v>9051704.3599999994</v>
      </c>
      <c r="AL90">
        <f t="shared" si="1"/>
        <v>17773409.083459608</v>
      </c>
    </row>
    <row r="91" spans="1:38" x14ac:dyDescent="0.25">
      <c r="A91" s="7">
        <v>281</v>
      </c>
      <c r="B91" s="7">
        <v>1</v>
      </c>
      <c r="C91" t="s">
        <v>142</v>
      </c>
      <c r="D91" s="7">
        <v>13290</v>
      </c>
      <c r="E91" s="7">
        <v>14502.199999999999</v>
      </c>
      <c r="F91" s="7">
        <v>10520</v>
      </c>
      <c r="G91" s="7">
        <v>11514.599999999999</v>
      </c>
      <c r="H91" s="7">
        <v>79024700</v>
      </c>
      <c r="I91" s="7">
        <v>214914</v>
      </c>
      <c r="J91" s="7">
        <v>17592696</v>
      </c>
      <c r="K91" s="7">
        <v>978499</v>
      </c>
      <c r="L91" s="7">
        <v>0</v>
      </c>
      <c r="M91" s="7">
        <v>0</v>
      </c>
      <c r="N91" s="7">
        <v>207193.02356964254</v>
      </c>
      <c r="O91" s="7">
        <v>2727789</v>
      </c>
      <c r="P91" s="7">
        <v>816577.5</v>
      </c>
      <c r="Q91" s="7">
        <v>149690</v>
      </c>
      <c r="R91" s="7">
        <v>222117</v>
      </c>
      <c r="S91" s="7">
        <v>0</v>
      </c>
      <c r="T91" s="7">
        <v>0</v>
      </c>
      <c r="U91" s="7">
        <v>14752</v>
      </c>
      <c r="V91" s="7">
        <v>0</v>
      </c>
      <c r="W91" s="7">
        <v>24434902</v>
      </c>
      <c r="X91" s="7">
        <v>0</v>
      </c>
      <c r="Y91" s="7">
        <v>0</v>
      </c>
      <c r="Z91" s="7">
        <v>1046610.2231069701</v>
      </c>
      <c r="AA91" s="7">
        <v>8336570</v>
      </c>
      <c r="AB91" s="7">
        <v>135767009.74667662</v>
      </c>
      <c r="AC91" s="7">
        <v>0</v>
      </c>
      <c r="AD91" s="7">
        <v>1800116</v>
      </c>
      <c r="AE91" s="7">
        <v>816577.5</v>
      </c>
      <c r="AF91" s="7">
        <v>222117</v>
      </c>
      <c r="AG91" s="7">
        <v>24434464.52</v>
      </c>
      <c r="AH91" s="7">
        <v>0</v>
      </c>
      <c r="AI91" s="7">
        <v>8336570</v>
      </c>
      <c r="AJ91" s="7">
        <v>35609845.019999996</v>
      </c>
      <c r="AL91">
        <f t="shared" si="1"/>
        <v>56742309.746676624</v>
      </c>
    </row>
    <row r="92" spans="1:38" x14ac:dyDescent="0.25">
      <c r="A92" s="7">
        <v>282</v>
      </c>
      <c r="B92" s="7">
        <v>1</v>
      </c>
      <c r="C92" t="s">
        <v>143</v>
      </c>
      <c r="D92" s="7">
        <v>1389</v>
      </c>
      <c r="E92" s="7">
        <v>1516.8000000000002</v>
      </c>
      <c r="F92" s="7">
        <v>1815</v>
      </c>
      <c r="G92" s="7">
        <v>2010.8000000000002</v>
      </c>
      <c r="H92" s="7">
        <v>13800120</v>
      </c>
      <c r="I92" s="7">
        <v>18421</v>
      </c>
      <c r="J92" s="7">
        <v>623956</v>
      </c>
      <c r="K92" s="7">
        <v>95098</v>
      </c>
      <c r="L92" s="7">
        <v>0</v>
      </c>
      <c r="M92" s="7">
        <v>0</v>
      </c>
      <c r="N92" s="7">
        <v>0</v>
      </c>
      <c r="O92" s="7">
        <v>474534</v>
      </c>
      <c r="P92" s="7">
        <v>252430</v>
      </c>
      <c r="Q92" s="7">
        <v>26140</v>
      </c>
      <c r="R92" s="7">
        <v>5932</v>
      </c>
      <c r="S92" s="7">
        <v>0</v>
      </c>
      <c r="T92" s="7">
        <v>0</v>
      </c>
      <c r="U92" s="7">
        <v>0</v>
      </c>
      <c r="V92" s="7">
        <v>0</v>
      </c>
      <c r="W92" s="7">
        <v>1869762</v>
      </c>
      <c r="X92" s="7">
        <v>0</v>
      </c>
      <c r="Y92" s="7">
        <v>5382</v>
      </c>
      <c r="Z92" s="7">
        <v>146713.10701802</v>
      </c>
      <c r="AA92" s="7">
        <v>1455819</v>
      </c>
      <c r="AB92" s="7">
        <v>18774307.10701802</v>
      </c>
      <c r="AC92" s="7">
        <v>0</v>
      </c>
      <c r="AD92" s="7">
        <v>180923</v>
      </c>
      <c r="AE92" s="7">
        <v>252430</v>
      </c>
      <c r="AF92" s="7">
        <v>5932</v>
      </c>
      <c r="AG92" s="7">
        <v>1869762</v>
      </c>
      <c r="AH92" s="7">
        <v>0</v>
      </c>
      <c r="AI92" s="7">
        <v>1455819</v>
      </c>
      <c r="AJ92" s="7">
        <v>3764866</v>
      </c>
      <c r="AL92">
        <f t="shared" si="1"/>
        <v>4974187.10701802</v>
      </c>
    </row>
    <row r="93" spans="1:38" x14ac:dyDescent="0.25">
      <c r="A93" s="7">
        <v>283</v>
      </c>
      <c r="B93" s="7">
        <v>1</v>
      </c>
      <c r="C93" t="s">
        <v>605</v>
      </c>
      <c r="D93" s="7">
        <v>4476</v>
      </c>
      <c r="E93" s="7">
        <v>4903</v>
      </c>
      <c r="F93" s="7">
        <v>4476</v>
      </c>
      <c r="G93" s="7">
        <v>4903</v>
      </c>
      <c r="H93" s="7">
        <v>33649289</v>
      </c>
      <c r="I93" s="7">
        <v>448249</v>
      </c>
      <c r="J93" s="7">
        <v>3002592</v>
      </c>
      <c r="K93" s="7">
        <v>328826</v>
      </c>
      <c r="L93" s="7">
        <v>0</v>
      </c>
      <c r="M93" s="7">
        <v>0</v>
      </c>
      <c r="N93" s="7">
        <v>0</v>
      </c>
      <c r="O93" s="7">
        <v>1163165</v>
      </c>
      <c r="P93" s="7">
        <v>245150</v>
      </c>
      <c r="Q93" s="7">
        <v>63739</v>
      </c>
      <c r="R93" s="7">
        <v>107278</v>
      </c>
      <c r="S93" s="7">
        <v>0</v>
      </c>
      <c r="T93" s="7">
        <v>0</v>
      </c>
      <c r="U93" s="7">
        <v>0</v>
      </c>
      <c r="V93" s="7">
        <v>0</v>
      </c>
      <c r="W93" s="7">
        <v>10762526</v>
      </c>
      <c r="X93" s="7">
        <v>0</v>
      </c>
      <c r="Y93" s="7">
        <v>0</v>
      </c>
      <c r="Z93" s="7">
        <v>484437.96603062999</v>
      </c>
      <c r="AA93" s="7">
        <v>3549772</v>
      </c>
      <c r="AB93" s="7">
        <v>53805023.966030627</v>
      </c>
      <c r="AC93" s="7">
        <v>0</v>
      </c>
      <c r="AD93" s="7">
        <v>1021332</v>
      </c>
      <c r="AE93" s="7">
        <v>245150</v>
      </c>
      <c r="AF93" s="7">
        <v>107278</v>
      </c>
      <c r="AG93" s="7">
        <v>10761589.25</v>
      </c>
      <c r="AH93" s="7">
        <v>0</v>
      </c>
      <c r="AI93" s="7">
        <v>3549772</v>
      </c>
      <c r="AJ93" s="7">
        <v>15685121.25</v>
      </c>
      <c r="AL93">
        <f t="shared" si="1"/>
        <v>20155734.966030627</v>
      </c>
    </row>
    <row r="94" spans="1:38" x14ac:dyDescent="0.25">
      <c r="A94" s="7">
        <v>284</v>
      </c>
      <c r="B94" s="7">
        <v>1</v>
      </c>
      <c r="C94" t="s">
        <v>145</v>
      </c>
      <c r="D94" s="7">
        <v>12214</v>
      </c>
      <c r="E94" s="7">
        <v>13352</v>
      </c>
      <c r="F94" s="7">
        <v>12093</v>
      </c>
      <c r="G94" s="7">
        <v>13217.6</v>
      </c>
      <c r="H94" s="7">
        <v>90712389</v>
      </c>
      <c r="I94" s="7">
        <v>270178</v>
      </c>
      <c r="J94" s="7">
        <v>1291528</v>
      </c>
      <c r="K94" s="7">
        <v>211363</v>
      </c>
      <c r="L94" s="7">
        <v>0</v>
      </c>
      <c r="M94" s="7">
        <v>0</v>
      </c>
      <c r="N94" s="7">
        <v>476934.02483775211</v>
      </c>
      <c r="O94" s="7">
        <v>2932361</v>
      </c>
      <c r="P94" s="7">
        <v>939547.5</v>
      </c>
      <c r="Q94" s="7">
        <v>171829</v>
      </c>
      <c r="R94" s="7">
        <v>15597</v>
      </c>
      <c r="S94" s="7">
        <v>0</v>
      </c>
      <c r="T94" s="7">
        <v>0</v>
      </c>
      <c r="U94" s="7">
        <v>0</v>
      </c>
      <c r="V94" s="7">
        <v>0</v>
      </c>
      <c r="W94" s="7">
        <v>28239535</v>
      </c>
      <c r="X94" s="7">
        <v>0</v>
      </c>
      <c r="Y94" s="7">
        <v>0</v>
      </c>
      <c r="Z94" s="7">
        <v>1204222.0420838201</v>
      </c>
      <c r="AA94" s="7">
        <v>9569542</v>
      </c>
      <c r="AB94" s="7">
        <v>136035025.56692156</v>
      </c>
      <c r="AC94" s="7">
        <v>0</v>
      </c>
      <c r="AD94" s="7">
        <v>2255775</v>
      </c>
      <c r="AE94" s="7">
        <v>939547.5</v>
      </c>
      <c r="AF94" s="7">
        <v>15597</v>
      </c>
      <c r="AG94" s="7">
        <v>28209799.359999999</v>
      </c>
      <c r="AH94" s="7">
        <v>0</v>
      </c>
      <c r="AI94" s="7">
        <v>9569542</v>
      </c>
      <c r="AJ94" s="7">
        <v>40990260.859999999</v>
      </c>
      <c r="AL94">
        <f t="shared" si="1"/>
        <v>45322636.566921562</v>
      </c>
    </row>
    <row r="95" spans="1:38" x14ac:dyDescent="0.25">
      <c r="A95" s="7">
        <v>286</v>
      </c>
      <c r="B95" s="7">
        <v>1</v>
      </c>
      <c r="C95" t="s">
        <v>146</v>
      </c>
      <c r="D95" s="7">
        <v>1656</v>
      </c>
      <c r="E95" s="7">
        <v>1861.4</v>
      </c>
      <c r="F95" s="7">
        <v>2105</v>
      </c>
      <c r="G95" s="7">
        <v>2340.4</v>
      </c>
      <c r="H95" s="7">
        <v>16062165</v>
      </c>
      <c r="I95" s="7">
        <v>346933</v>
      </c>
      <c r="J95" s="7">
        <v>5513974</v>
      </c>
      <c r="K95" s="7">
        <v>286200</v>
      </c>
      <c r="L95" s="7">
        <v>0</v>
      </c>
      <c r="M95" s="7">
        <v>0</v>
      </c>
      <c r="N95" s="7">
        <v>0</v>
      </c>
      <c r="O95" s="7">
        <v>525483</v>
      </c>
      <c r="P95" s="7">
        <v>363866.25</v>
      </c>
      <c r="Q95" s="7">
        <v>30425</v>
      </c>
      <c r="R95" s="7">
        <v>34240</v>
      </c>
      <c r="S95" s="7">
        <v>0</v>
      </c>
      <c r="T95" s="7">
        <v>0</v>
      </c>
      <c r="U95" s="7">
        <v>0</v>
      </c>
      <c r="V95" s="7">
        <v>0</v>
      </c>
      <c r="W95" s="7">
        <v>598745</v>
      </c>
      <c r="X95" s="7">
        <v>0</v>
      </c>
      <c r="Y95" s="7">
        <v>1922</v>
      </c>
      <c r="Z95" s="7">
        <v>202296.21503937</v>
      </c>
      <c r="AA95" s="7">
        <v>1694450</v>
      </c>
      <c r="AB95" s="7">
        <v>25660699.465039369</v>
      </c>
      <c r="AC95" s="7">
        <v>0</v>
      </c>
      <c r="AD95" s="7">
        <v>145665</v>
      </c>
      <c r="AE95" s="7">
        <v>363866.25</v>
      </c>
      <c r="AF95" s="7">
        <v>34240</v>
      </c>
      <c r="AG95" s="7">
        <v>572035</v>
      </c>
      <c r="AH95" s="7">
        <v>0</v>
      </c>
      <c r="AI95" s="7">
        <v>1424538</v>
      </c>
      <c r="AJ95" s="7">
        <v>2540344.25</v>
      </c>
      <c r="AL95">
        <f t="shared" si="1"/>
        <v>9598534.4650393687</v>
      </c>
    </row>
    <row r="96" spans="1:38" x14ac:dyDescent="0.25">
      <c r="A96" s="7">
        <v>294</v>
      </c>
      <c r="B96" s="7">
        <v>1</v>
      </c>
      <c r="C96" t="s">
        <v>147</v>
      </c>
      <c r="D96" s="7">
        <v>407</v>
      </c>
      <c r="E96" s="7">
        <v>445.6</v>
      </c>
      <c r="F96" s="7">
        <v>1740</v>
      </c>
      <c r="G96" s="7">
        <v>1953.2499999999998</v>
      </c>
      <c r="H96" s="7">
        <v>13405155</v>
      </c>
      <c r="I96" s="7">
        <v>0</v>
      </c>
      <c r="J96" s="7">
        <v>3138387</v>
      </c>
      <c r="K96" s="7">
        <v>14584</v>
      </c>
      <c r="L96" s="7">
        <v>0</v>
      </c>
      <c r="M96" s="7">
        <v>0</v>
      </c>
      <c r="N96" s="7">
        <v>535821</v>
      </c>
      <c r="O96" s="7">
        <v>473663</v>
      </c>
      <c r="P96" s="7">
        <v>325363</v>
      </c>
      <c r="Q96" s="7">
        <v>25392</v>
      </c>
      <c r="R96" s="7">
        <v>38284</v>
      </c>
      <c r="S96" s="7">
        <v>0</v>
      </c>
      <c r="T96" s="7">
        <v>0</v>
      </c>
      <c r="U96" s="7">
        <v>0</v>
      </c>
      <c r="V96" s="7">
        <v>0</v>
      </c>
      <c r="W96" s="7">
        <v>0</v>
      </c>
      <c r="X96" s="7">
        <v>0</v>
      </c>
      <c r="Y96" s="7">
        <v>0</v>
      </c>
      <c r="Z96" s="7">
        <v>160315.11567446002</v>
      </c>
      <c r="AA96" s="7">
        <v>1414153</v>
      </c>
      <c r="AB96" s="7">
        <v>19531117.115674458</v>
      </c>
      <c r="AC96" s="7">
        <v>0</v>
      </c>
      <c r="AD96" s="7">
        <v>54425</v>
      </c>
      <c r="AE96" s="7">
        <v>325363</v>
      </c>
      <c r="AF96" s="7">
        <v>38284</v>
      </c>
      <c r="AG96" s="7">
        <v>0</v>
      </c>
      <c r="AH96" s="7">
        <v>0</v>
      </c>
      <c r="AI96" s="7">
        <v>1172818</v>
      </c>
      <c r="AJ96" s="7">
        <v>1590890</v>
      </c>
      <c r="AL96">
        <f t="shared" si="1"/>
        <v>6125962.1156744584</v>
      </c>
    </row>
    <row r="97" spans="1:38" x14ac:dyDescent="0.25">
      <c r="A97" s="7">
        <v>297</v>
      </c>
      <c r="B97" s="7">
        <v>1</v>
      </c>
      <c r="C97" t="s">
        <v>148</v>
      </c>
      <c r="D97" s="7">
        <v>340</v>
      </c>
      <c r="E97" s="7">
        <v>371.00000000000006</v>
      </c>
      <c r="F97" s="7">
        <v>355</v>
      </c>
      <c r="G97" s="7">
        <v>387.2</v>
      </c>
      <c r="H97" s="7">
        <v>2657354</v>
      </c>
      <c r="I97" s="7">
        <v>0</v>
      </c>
      <c r="J97" s="7">
        <v>153107</v>
      </c>
      <c r="K97" s="7">
        <v>14086</v>
      </c>
      <c r="L97" s="7">
        <v>125680</v>
      </c>
      <c r="M97" s="7">
        <v>0</v>
      </c>
      <c r="N97" s="7">
        <v>86305</v>
      </c>
      <c r="O97" s="7">
        <v>92613</v>
      </c>
      <c r="P97" s="7">
        <v>48085</v>
      </c>
      <c r="Q97" s="7">
        <v>5034</v>
      </c>
      <c r="R97" s="7">
        <v>0</v>
      </c>
      <c r="S97" s="7">
        <v>0</v>
      </c>
      <c r="T97" s="7">
        <v>0</v>
      </c>
      <c r="U97" s="7">
        <v>0</v>
      </c>
      <c r="V97" s="7">
        <v>0</v>
      </c>
      <c r="W97" s="7">
        <v>355256</v>
      </c>
      <c r="X97" s="7">
        <v>0</v>
      </c>
      <c r="Y97" s="7">
        <v>0</v>
      </c>
      <c r="Z97" s="7">
        <v>27852.652183260001</v>
      </c>
      <c r="AA97" s="7">
        <v>280333</v>
      </c>
      <c r="AB97" s="7">
        <v>3845705.6521832598</v>
      </c>
      <c r="AC97" s="7">
        <v>0</v>
      </c>
      <c r="AD97" s="7">
        <v>35997</v>
      </c>
      <c r="AE97" s="7">
        <v>36643</v>
      </c>
      <c r="AF97" s="7">
        <v>0</v>
      </c>
      <c r="AG97" s="7">
        <v>299228</v>
      </c>
      <c r="AH97" s="7">
        <v>0</v>
      </c>
      <c r="AI97" s="7">
        <v>176408</v>
      </c>
      <c r="AJ97" s="7">
        <v>548276</v>
      </c>
      <c r="AL97">
        <f t="shared" si="1"/>
        <v>1188351.6521832598</v>
      </c>
    </row>
    <row r="98" spans="1:38" x14ac:dyDescent="0.25">
      <c r="A98" s="7">
        <v>299</v>
      </c>
      <c r="B98" s="7">
        <v>1</v>
      </c>
      <c r="C98" t="s">
        <v>149</v>
      </c>
      <c r="D98" s="7">
        <v>742</v>
      </c>
      <c r="E98" s="7">
        <v>820.2</v>
      </c>
      <c r="F98" s="7">
        <v>685</v>
      </c>
      <c r="G98" s="7">
        <v>759.79999999999984</v>
      </c>
      <c r="H98" s="7">
        <v>5214507</v>
      </c>
      <c r="I98" s="7">
        <v>0</v>
      </c>
      <c r="J98" s="7">
        <v>223424</v>
      </c>
      <c r="K98" s="7">
        <v>14093</v>
      </c>
      <c r="L98" s="7">
        <v>86197</v>
      </c>
      <c r="M98" s="7">
        <v>0</v>
      </c>
      <c r="N98" s="7">
        <v>200781.37220741058</v>
      </c>
      <c r="O98" s="7">
        <v>168003</v>
      </c>
      <c r="P98" s="7">
        <v>110767.5</v>
      </c>
      <c r="Q98" s="7">
        <v>9877</v>
      </c>
      <c r="R98" s="7">
        <v>0</v>
      </c>
      <c r="S98" s="7">
        <v>0</v>
      </c>
      <c r="T98" s="7">
        <v>0</v>
      </c>
      <c r="U98" s="7">
        <v>0</v>
      </c>
      <c r="V98" s="7">
        <v>0</v>
      </c>
      <c r="W98" s="7">
        <v>349508</v>
      </c>
      <c r="X98" s="7">
        <v>0</v>
      </c>
      <c r="Y98" s="7">
        <v>33827</v>
      </c>
      <c r="Z98" s="7">
        <v>51571.154670390002</v>
      </c>
      <c r="AA98" s="7">
        <v>550095</v>
      </c>
      <c r="AB98" s="7">
        <v>7012651.0268778009</v>
      </c>
      <c r="AC98" s="7">
        <v>0</v>
      </c>
      <c r="AD98" s="7">
        <v>81513</v>
      </c>
      <c r="AE98" s="7">
        <v>110767.5</v>
      </c>
      <c r="AF98" s="7">
        <v>0</v>
      </c>
      <c r="AG98" s="7">
        <v>344833</v>
      </c>
      <c r="AH98" s="7">
        <v>0</v>
      </c>
      <c r="AI98" s="7">
        <v>467056</v>
      </c>
      <c r="AJ98" s="7">
        <v>1004169.5</v>
      </c>
      <c r="AL98">
        <f t="shared" si="1"/>
        <v>1798144.0268778009</v>
      </c>
    </row>
    <row r="99" spans="1:38" x14ac:dyDescent="0.25">
      <c r="A99" s="7">
        <v>300</v>
      </c>
      <c r="B99" s="7">
        <v>1</v>
      </c>
      <c r="C99" t="s">
        <v>150</v>
      </c>
      <c r="D99" s="7">
        <v>950</v>
      </c>
      <c r="E99" s="7">
        <v>1046.2</v>
      </c>
      <c r="F99" s="7">
        <v>1053</v>
      </c>
      <c r="G99" s="7">
        <v>1164.6000000000001</v>
      </c>
      <c r="H99" s="7">
        <v>7992650</v>
      </c>
      <c r="I99" s="7">
        <v>0</v>
      </c>
      <c r="J99" s="7">
        <v>223887</v>
      </c>
      <c r="K99" s="7">
        <v>14082</v>
      </c>
      <c r="L99" s="7">
        <v>0</v>
      </c>
      <c r="M99" s="7">
        <v>0</v>
      </c>
      <c r="N99" s="7">
        <v>171901</v>
      </c>
      <c r="O99" s="7">
        <v>269049</v>
      </c>
      <c r="P99" s="7">
        <v>138140</v>
      </c>
      <c r="Q99" s="7">
        <v>15140</v>
      </c>
      <c r="R99" s="7">
        <v>0</v>
      </c>
      <c r="S99" s="7">
        <v>0</v>
      </c>
      <c r="T99" s="7">
        <v>0</v>
      </c>
      <c r="U99" s="7">
        <v>45876</v>
      </c>
      <c r="V99" s="7">
        <v>0</v>
      </c>
      <c r="W99" s="7">
        <v>1205967</v>
      </c>
      <c r="X99" s="7">
        <v>0</v>
      </c>
      <c r="Y99" s="7">
        <v>0</v>
      </c>
      <c r="Z99" s="7">
        <v>75201.96602562</v>
      </c>
      <c r="AA99" s="7">
        <v>843170</v>
      </c>
      <c r="AB99" s="7">
        <v>10995063.966025621</v>
      </c>
      <c r="AC99" s="7">
        <v>0</v>
      </c>
      <c r="AD99" s="7">
        <v>114227</v>
      </c>
      <c r="AE99" s="7">
        <v>138140</v>
      </c>
      <c r="AF99" s="7">
        <v>0</v>
      </c>
      <c r="AG99" s="7">
        <v>1205967</v>
      </c>
      <c r="AH99" s="7">
        <v>0</v>
      </c>
      <c r="AI99" s="7">
        <v>843170</v>
      </c>
      <c r="AJ99" s="7">
        <v>2301504</v>
      </c>
      <c r="AL99">
        <f t="shared" si="1"/>
        <v>3002413.9660256207</v>
      </c>
    </row>
    <row r="100" spans="1:38" x14ac:dyDescent="0.25">
      <c r="A100" s="7">
        <v>306</v>
      </c>
      <c r="B100" s="7">
        <v>1</v>
      </c>
      <c r="C100" t="s">
        <v>151</v>
      </c>
      <c r="D100" s="7">
        <v>166</v>
      </c>
      <c r="E100" s="7">
        <v>191.45000000000002</v>
      </c>
      <c r="F100" s="7">
        <v>314.45</v>
      </c>
      <c r="G100" s="7">
        <v>345.85</v>
      </c>
      <c r="H100" s="7">
        <v>2373569</v>
      </c>
      <c r="I100" s="7">
        <v>0</v>
      </c>
      <c r="J100" s="7">
        <v>503610</v>
      </c>
      <c r="K100" s="7">
        <v>0</v>
      </c>
      <c r="L100" s="7">
        <v>120362</v>
      </c>
      <c r="M100" s="7">
        <v>34666</v>
      </c>
      <c r="N100" s="7">
        <v>153555.54738138212</v>
      </c>
      <c r="O100" s="7">
        <v>76808</v>
      </c>
      <c r="P100" s="7">
        <v>57114.25</v>
      </c>
      <c r="Q100" s="7">
        <v>4496</v>
      </c>
      <c r="R100" s="7">
        <v>17296</v>
      </c>
      <c r="S100" s="7">
        <v>0</v>
      </c>
      <c r="T100" s="7">
        <v>0</v>
      </c>
      <c r="U100" s="7">
        <v>0</v>
      </c>
      <c r="V100" s="7">
        <v>0</v>
      </c>
      <c r="W100" s="7">
        <v>0</v>
      </c>
      <c r="X100" s="7">
        <v>0</v>
      </c>
      <c r="Y100" s="7">
        <v>0</v>
      </c>
      <c r="Z100" s="7">
        <v>23362.866229980002</v>
      </c>
      <c r="AA100" s="7">
        <v>250395</v>
      </c>
      <c r="AB100" s="7">
        <v>3615234.6636113618</v>
      </c>
      <c r="AC100" s="7">
        <v>0</v>
      </c>
      <c r="AD100" s="7">
        <v>39633</v>
      </c>
      <c r="AE100" s="7">
        <v>57114.25</v>
      </c>
      <c r="AF100" s="7">
        <v>17296</v>
      </c>
      <c r="AG100" s="7">
        <v>0</v>
      </c>
      <c r="AH100" s="7">
        <v>0</v>
      </c>
      <c r="AI100" s="7">
        <v>250395</v>
      </c>
      <c r="AJ100" s="7">
        <v>364438.25</v>
      </c>
      <c r="AL100">
        <f t="shared" si="1"/>
        <v>1241665.6636113618</v>
      </c>
    </row>
    <row r="101" spans="1:38" x14ac:dyDescent="0.25">
      <c r="A101" s="7">
        <v>308</v>
      </c>
      <c r="B101" s="7">
        <v>1</v>
      </c>
      <c r="C101" t="s">
        <v>152</v>
      </c>
      <c r="D101" s="7">
        <v>311</v>
      </c>
      <c r="E101" s="7">
        <v>362.99999999999994</v>
      </c>
      <c r="F101" s="7">
        <v>615.20000000000005</v>
      </c>
      <c r="G101" s="7">
        <v>673</v>
      </c>
      <c r="H101" s="7">
        <v>4618799</v>
      </c>
      <c r="I101" s="7">
        <v>23538</v>
      </c>
      <c r="J101" s="7">
        <v>623136</v>
      </c>
      <c r="K101" s="7">
        <v>0</v>
      </c>
      <c r="L101" s="7">
        <v>109452</v>
      </c>
      <c r="M101" s="7">
        <v>0</v>
      </c>
      <c r="N101" s="7">
        <v>189184.94651138995</v>
      </c>
      <c r="O101" s="7">
        <v>149030</v>
      </c>
      <c r="P101" s="7">
        <v>110958.75</v>
      </c>
      <c r="Q101" s="7">
        <v>8749</v>
      </c>
      <c r="R101" s="7">
        <v>37479</v>
      </c>
      <c r="S101" s="7">
        <v>0</v>
      </c>
      <c r="T101" s="7">
        <v>0</v>
      </c>
      <c r="U101" s="7">
        <v>0</v>
      </c>
      <c r="V101" s="7">
        <v>0</v>
      </c>
      <c r="W101" s="7">
        <v>0</v>
      </c>
      <c r="X101" s="7">
        <v>0</v>
      </c>
      <c r="Y101" s="7">
        <v>0</v>
      </c>
      <c r="Z101" s="7">
        <v>52151.87379908</v>
      </c>
      <c r="AA101" s="7">
        <v>487252</v>
      </c>
      <c r="AB101" s="7">
        <v>6409730.5703104697</v>
      </c>
      <c r="AC101" s="7">
        <v>0</v>
      </c>
      <c r="AD101" s="7">
        <v>85876</v>
      </c>
      <c r="AE101" s="7">
        <v>110958.75</v>
      </c>
      <c r="AF101" s="7">
        <v>37479</v>
      </c>
      <c r="AG101" s="7">
        <v>-74605.362427830391</v>
      </c>
      <c r="AH101" s="7">
        <v>0</v>
      </c>
      <c r="AI101" s="7">
        <v>487252</v>
      </c>
      <c r="AJ101" s="7">
        <v>646960.38757216965</v>
      </c>
      <c r="AL101">
        <f t="shared" si="1"/>
        <v>1790931.5703104697</v>
      </c>
    </row>
    <row r="102" spans="1:38" x14ac:dyDescent="0.25">
      <c r="A102" s="7">
        <v>309</v>
      </c>
      <c r="B102" s="7">
        <v>1</v>
      </c>
      <c r="C102" t="s">
        <v>153</v>
      </c>
      <c r="D102" s="7">
        <v>1740</v>
      </c>
      <c r="E102" s="7">
        <v>1925.2099999999998</v>
      </c>
      <c r="F102" s="7">
        <v>1615.6100000000001</v>
      </c>
      <c r="G102" s="7">
        <v>1766.41</v>
      </c>
      <c r="H102" s="7">
        <v>12122872</v>
      </c>
      <c r="I102" s="7">
        <v>75732</v>
      </c>
      <c r="J102" s="7">
        <v>2218351</v>
      </c>
      <c r="K102" s="7">
        <v>14247</v>
      </c>
      <c r="L102" s="7">
        <v>0</v>
      </c>
      <c r="M102" s="7">
        <v>0</v>
      </c>
      <c r="N102" s="7">
        <v>495547.51435599138</v>
      </c>
      <c r="O102" s="7">
        <v>399252</v>
      </c>
      <c r="P102" s="7">
        <v>295874.75</v>
      </c>
      <c r="Q102" s="7">
        <v>22963</v>
      </c>
      <c r="R102" s="7">
        <v>0</v>
      </c>
      <c r="S102" s="7">
        <v>0</v>
      </c>
      <c r="T102" s="7">
        <v>0</v>
      </c>
      <c r="U102" s="7">
        <v>0</v>
      </c>
      <c r="V102" s="7">
        <v>0</v>
      </c>
      <c r="W102" s="7">
        <v>0</v>
      </c>
      <c r="X102" s="7">
        <v>0</v>
      </c>
      <c r="Y102" s="7">
        <v>60351</v>
      </c>
      <c r="Z102" s="7">
        <v>122391.48713874001</v>
      </c>
      <c r="AA102" s="7">
        <v>1278881</v>
      </c>
      <c r="AB102" s="7">
        <v>17106462.751494732</v>
      </c>
      <c r="AC102" s="7">
        <v>0</v>
      </c>
      <c r="AD102" s="7">
        <v>322678</v>
      </c>
      <c r="AE102" s="7">
        <v>295874.75</v>
      </c>
      <c r="AF102" s="7">
        <v>0</v>
      </c>
      <c r="AG102" s="7">
        <v>0</v>
      </c>
      <c r="AH102" s="7">
        <v>0</v>
      </c>
      <c r="AI102" s="7">
        <v>1278881</v>
      </c>
      <c r="AJ102" s="7">
        <v>1897433.75</v>
      </c>
      <c r="AL102">
        <f t="shared" si="1"/>
        <v>4983590.7514947318</v>
      </c>
    </row>
    <row r="103" spans="1:38" x14ac:dyDescent="0.25">
      <c r="A103" s="7">
        <v>314</v>
      </c>
      <c r="B103" s="7">
        <v>1</v>
      </c>
      <c r="C103" t="s">
        <v>154</v>
      </c>
      <c r="D103" s="7">
        <v>901</v>
      </c>
      <c r="E103" s="7">
        <v>987.6</v>
      </c>
      <c r="F103" s="7">
        <v>750</v>
      </c>
      <c r="G103" s="7">
        <v>822</v>
      </c>
      <c r="H103" s="7">
        <v>5641386</v>
      </c>
      <c r="I103" s="7">
        <v>0</v>
      </c>
      <c r="J103" s="7">
        <v>734568</v>
      </c>
      <c r="K103" s="7">
        <v>14092</v>
      </c>
      <c r="L103" s="7">
        <v>64280</v>
      </c>
      <c r="M103" s="7">
        <v>0</v>
      </c>
      <c r="N103" s="7">
        <v>168301.7047932726</v>
      </c>
      <c r="O103" s="7">
        <v>189434</v>
      </c>
      <c r="P103" s="7">
        <v>119835</v>
      </c>
      <c r="Q103" s="7">
        <v>10686</v>
      </c>
      <c r="R103" s="7">
        <v>0</v>
      </c>
      <c r="S103" s="7">
        <v>0</v>
      </c>
      <c r="T103" s="7">
        <v>0</v>
      </c>
      <c r="U103" s="7">
        <v>0</v>
      </c>
      <c r="V103" s="7">
        <v>0</v>
      </c>
      <c r="W103" s="7">
        <v>378120</v>
      </c>
      <c r="X103" s="7">
        <v>0</v>
      </c>
      <c r="Y103" s="7">
        <v>9610</v>
      </c>
      <c r="Z103" s="7">
        <v>47931.972696540004</v>
      </c>
      <c r="AA103" s="7">
        <v>595128</v>
      </c>
      <c r="AB103" s="7">
        <v>7973372.6774898125</v>
      </c>
      <c r="AC103" s="7">
        <v>0</v>
      </c>
      <c r="AD103" s="7">
        <v>77920</v>
      </c>
      <c r="AE103" s="7">
        <v>119835</v>
      </c>
      <c r="AF103" s="7">
        <v>0</v>
      </c>
      <c r="AG103" s="7">
        <v>378120</v>
      </c>
      <c r="AH103" s="7">
        <v>0</v>
      </c>
      <c r="AI103" s="7">
        <v>518890</v>
      </c>
      <c r="AJ103" s="7">
        <v>1094765</v>
      </c>
      <c r="AL103">
        <f t="shared" si="1"/>
        <v>2331986.6774898125</v>
      </c>
    </row>
    <row r="104" spans="1:38" x14ac:dyDescent="0.25">
      <c r="A104" s="7">
        <v>316</v>
      </c>
      <c r="B104" s="7">
        <v>1</v>
      </c>
      <c r="C104" t="s">
        <v>155</v>
      </c>
      <c r="D104" s="7">
        <v>1274</v>
      </c>
      <c r="E104" s="7">
        <v>1421.4</v>
      </c>
      <c r="F104" s="7">
        <v>1013</v>
      </c>
      <c r="G104" s="7">
        <v>1106.5999999999999</v>
      </c>
      <c r="H104" s="7">
        <v>7594596</v>
      </c>
      <c r="I104" s="7">
        <v>0</v>
      </c>
      <c r="J104" s="7">
        <v>1322318</v>
      </c>
      <c r="K104" s="7">
        <v>0</v>
      </c>
      <c r="L104" s="7">
        <v>0</v>
      </c>
      <c r="M104" s="7">
        <v>0</v>
      </c>
      <c r="N104" s="7">
        <v>205138.61458839593</v>
      </c>
      <c r="O104" s="7">
        <v>264322</v>
      </c>
      <c r="P104" s="7">
        <v>183982.5</v>
      </c>
      <c r="Q104" s="7">
        <v>14386</v>
      </c>
      <c r="R104" s="7">
        <v>29081</v>
      </c>
      <c r="S104" s="7">
        <v>0</v>
      </c>
      <c r="T104" s="7">
        <v>0</v>
      </c>
      <c r="U104" s="7">
        <v>0</v>
      </c>
      <c r="V104" s="7">
        <v>0</v>
      </c>
      <c r="W104" s="7">
        <v>0</v>
      </c>
      <c r="X104" s="7">
        <v>0</v>
      </c>
      <c r="Y104" s="7">
        <v>25755</v>
      </c>
      <c r="Z104" s="7">
        <v>76150.004596049999</v>
      </c>
      <c r="AA104" s="7">
        <v>801178</v>
      </c>
      <c r="AB104" s="7">
        <v>10516907.119184447</v>
      </c>
      <c r="AC104" s="7">
        <v>0</v>
      </c>
      <c r="AD104" s="7">
        <v>98885</v>
      </c>
      <c r="AE104" s="7">
        <v>183982.5</v>
      </c>
      <c r="AF104" s="7">
        <v>29081</v>
      </c>
      <c r="AG104" s="7">
        <v>0</v>
      </c>
      <c r="AH104" s="7">
        <v>0</v>
      </c>
      <c r="AI104" s="7">
        <v>672706</v>
      </c>
      <c r="AJ104" s="7">
        <v>984654.5</v>
      </c>
      <c r="AL104">
        <f t="shared" si="1"/>
        <v>2922311.1191844475</v>
      </c>
    </row>
    <row r="105" spans="1:38" x14ac:dyDescent="0.25">
      <c r="A105" s="7">
        <v>317</v>
      </c>
      <c r="B105" s="7">
        <v>1</v>
      </c>
      <c r="C105" t="s">
        <v>156</v>
      </c>
      <c r="D105" s="7">
        <v>892</v>
      </c>
      <c r="E105" s="7">
        <v>1003.6</v>
      </c>
      <c r="F105" s="7">
        <v>885</v>
      </c>
      <c r="G105" s="7">
        <v>959.4</v>
      </c>
      <c r="H105" s="7">
        <v>6584362</v>
      </c>
      <c r="I105" s="7">
        <v>0</v>
      </c>
      <c r="J105" s="7">
        <v>1725216</v>
      </c>
      <c r="K105" s="7">
        <v>14083</v>
      </c>
      <c r="L105" s="7">
        <v>326</v>
      </c>
      <c r="M105" s="7">
        <v>157621.69</v>
      </c>
      <c r="N105" s="7">
        <v>359442.10012122261</v>
      </c>
      <c r="O105" s="7">
        <v>216728</v>
      </c>
      <c r="P105" s="7">
        <v>158660</v>
      </c>
      <c r="Q105" s="7">
        <v>12472</v>
      </c>
      <c r="R105" s="7">
        <v>43211</v>
      </c>
      <c r="S105" s="7">
        <v>0</v>
      </c>
      <c r="T105" s="7">
        <v>0</v>
      </c>
      <c r="U105" s="7">
        <v>0</v>
      </c>
      <c r="V105" s="7">
        <v>0</v>
      </c>
      <c r="W105" s="7">
        <v>0</v>
      </c>
      <c r="X105" s="7">
        <v>0</v>
      </c>
      <c r="Y105" s="7">
        <v>0</v>
      </c>
      <c r="Z105" s="7">
        <v>84232.203919499996</v>
      </c>
      <c r="AA105" s="7">
        <v>694606</v>
      </c>
      <c r="AB105" s="7">
        <v>10050959.994040722</v>
      </c>
      <c r="AC105" s="7">
        <v>0</v>
      </c>
      <c r="AD105" s="7">
        <v>106045</v>
      </c>
      <c r="AE105" s="7">
        <v>158660</v>
      </c>
      <c r="AF105" s="7">
        <v>43211</v>
      </c>
      <c r="AG105" s="7">
        <v>0</v>
      </c>
      <c r="AH105" s="7">
        <v>0</v>
      </c>
      <c r="AI105" s="7">
        <v>588841</v>
      </c>
      <c r="AJ105" s="7">
        <v>896757</v>
      </c>
      <c r="AL105">
        <f t="shared" si="1"/>
        <v>3466597.994040722</v>
      </c>
    </row>
    <row r="106" spans="1:38" x14ac:dyDescent="0.25">
      <c r="A106" s="7">
        <v>318</v>
      </c>
      <c r="B106" s="7">
        <v>1</v>
      </c>
      <c r="C106" t="s">
        <v>157</v>
      </c>
      <c r="D106" s="7">
        <v>3857</v>
      </c>
      <c r="E106" s="7">
        <v>4216</v>
      </c>
      <c r="F106" s="7">
        <v>3982</v>
      </c>
      <c r="G106" s="7">
        <v>4353.8</v>
      </c>
      <c r="H106" s="7">
        <v>29880129</v>
      </c>
      <c r="I106" s="7">
        <v>199563</v>
      </c>
      <c r="J106" s="7">
        <v>3623717</v>
      </c>
      <c r="K106" s="7">
        <v>14081</v>
      </c>
      <c r="L106" s="7">
        <v>70189.06</v>
      </c>
      <c r="M106" s="7">
        <v>628290</v>
      </c>
      <c r="N106" s="7">
        <v>1478319.8017507275</v>
      </c>
      <c r="O106" s="7">
        <v>949772</v>
      </c>
      <c r="P106" s="7">
        <v>723062.5</v>
      </c>
      <c r="Q106" s="7">
        <v>56599</v>
      </c>
      <c r="R106" s="7">
        <v>131311</v>
      </c>
      <c r="S106" s="7">
        <v>0</v>
      </c>
      <c r="T106" s="7">
        <v>0</v>
      </c>
      <c r="U106" s="7">
        <v>0</v>
      </c>
      <c r="V106" s="7">
        <v>-3432</v>
      </c>
      <c r="W106" s="7">
        <v>0</v>
      </c>
      <c r="X106" s="7">
        <v>0</v>
      </c>
      <c r="Y106" s="7">
        <v>0</v>
      </c>
      <c r="Z106" s="7">
        <v>328260.06011672999</v>
      </c>
      <c r="AA106" s="7">
        <v>3152151</v>
      </c>
      <c r="AB106" s="7">
        <v>41232012.42186746</v>
      </c>
      <c r="AC106" s="7">
        <v>0</v>
      </c>
      <c r="AD106" s="7">
        <v>568774</v>
      </c>
      <c r="AE106" s="7">
        <v>723062.5</v>
      </c>
      <c r="AF106" s="7">
        <v>131311</v>
      </c>
      <c r="AG106" s="7">
        <v>0</v>
      </c>
      <c r="AH106" s="7">
        <v>0</v>
      </c>
      <c r="AI106" s="7">
        <v>3152151</v>
      </c>
      <c r="AJ106" s="7">
        <v>4575298.5</v>
      </c>
      <c r="AL106">
        <f t="shared" si="1"/>
        <v>11351883.42186746</v>
      </c>
    </row>
    <row r="107" spans="1:38" x14ac:dyDescent="0.25">
      <c r="A107" s="7">
        <v>319</v>
      </c>
      <c r="B107" s="7">
        <v>1</v>
      </c>
      <c r="C107" t="s">
        <v>158</v>
      </c>
      <c r="D107" s="7">
        <v>517</v>
      </c>
      <c r="E107" s="7">
        <v>569.4</v>
      </c>
      <c r="F107" s="7">
        <v>516</v>
      </c>
      <c r="G107" s="7">
        <v>565.79999999999995</v>
      </c>
      <c r="H107" s="7">
        <v>3883085</v>
      </c>
      <c r="I107" s="7">
        <v>0</v>
      </c>
      <c r="J107" s="7">
        <v>636778</v>
      </c>
      <c r="K107" s="7">
        <v>0</v>
      </c>
      <c r="L107" s="7">
        <v>126388</v>
      </c>
      <c r="M107" s="7">
        <v>150565</v>
      </c>
      <c r="N107" s="7">
        <v>197954.0091586145</v>
      </c>
      <c r="O107" s="7">
        <v>136035</v>
      </c>
      <c r="P107" s="7">
        <v>75981.25</v>
      </c>
      <c r="Q107" s="7">
        <v>7355</v>
      </c>
      <c r="R107" s="7">
        <v>24092</v>
      </c>
      <c r="S107" s="7">
        <v>0</v>
      </c>
      <c r="T107" s="7">
        <v>0</v>
      </c>
      <c r="U107" s="7">
        <v>0</v>
      </c>
      <c r="V107" s="7">
        <v>0</v>
      </c>
      <c r="W107" s="7">
        <v>373954</v>
      </c>
      <c r="X107" s="7">
        <v>0</v>
      </c>
      <c r="Y107" s="7">
        <v>0</v>
      </c>
      <c r="Z107" s="7">
        <v>43713.054906240002</v>
      </c>
      <c r="AA107" s="7">
        <v>409639</v>
      </c>
      <c r="AB107" s="7">
        <v>6065539.3140648538</v>
      </c>
      <c r="AC107" s="7">
        <v>0</v>
      </c>
      <c r="AD107" s="7">
        <v>51980</v>
      </c>
      <c r="AE107" s="7">
        <v>75599</v>
      </c>
      <c r="AF107" s="7">
        <v>23971</v>
      </c>
      <c r="AG107" s="7">
        <v>346613</v>
      </c>
      <c r="AH107" s="7">
        <v>0</v>
      </c>
      <c r="AI107" s="7">
        <v>336570</v>
      </c>
      <c r="AJ107" s="7">
        <v>834733</v>
      </c>
      <c r="AL107">
        <f t="shared" si="1"/>
        <v>2182454.3140648538</v>
      </c>
    </row>
    <row r="108" spans="1:38" x14ac:dyDescent="0.25">
      <c r="A108" s="7">
        <v>323</v>
      </c>
      <c r="B108" s="7">
        <v>2</v>
      </c>
      <c r="C108" t="s">
        <v>159</v>
      </c>
      <c r="D108" s="7">
        <v>32</v>
      </c>
      <c r="E108" s="7">
        <v>36.4</v>
      </c>
      <c r="F108" s="7">
        <v>25</v>
      </c>
      <c r="G108" s="7">
        <v>28.6</v>
      </c>
      <c r="H108" s="7">
        <v>196282</v>
      </c>
      <c r="I108" s="7">
        <v>0</v>
      </c>
      <c r="J108" s="7">
        <v>0</v>
      </c>
      <c r="K108" s="7">
        <v>0</v>
      </c>
      <c r="L108" s="7">
        <v>15095</v>
      </c>
      <c r="M108" s="7">
        <v>0</v>
      </c>
      <c r="N108" s="7">
        <v>7750.2021325284704</v>
      </c>
      <c r="O108" s="7">
        <v>5377</v>
      </c>
      <c r="P108" s="7">
        <v>2031.25</v>
      </c>
      <c r="Q108" s="7">
        <v>372</v>
      </c>
      <c r="R108" s="7">
        <v>0</v>
      </c>
      <c r="S108" s="7">
        <v>0</v>
      </c>
      <c r="T108" s="7">
        <v>0</v>
      </c>
      <c r="U108" s="7">
        <v>0</v>
      </c>
      <c r="V108" s="7">
        <v>0</v>
      </c>
      <c r="W108" s="7">
        <v>58447</v>
      </c>
      <c r="X108" s="7">
        <v>0</v>
      </c>
      <c r="Y108" s="7">
        <v>0</v>
      </c>
      <c r="Z108" s="7">
        <v>989</v>
      </c>
      <c r="AA108" s="7">
        <v>20706</v>
      </c>
      <c r="AB108" s="7">
        <v>307049.45213252847</v>
      </c>
      <c r="AC108" s="7">
        <v>0</v>
      </c>
      <c r="AD108" s="7">
        <v>4380</v>
      </c>
      <c r="AE108" s="7">
        <v>2031.25</v>
      </c>
      <c r="AF108" s="7">
        <v>0</v>
      </c>
      <c r="AG108" s="7">
        <v>56569.87</v>
      </c>
      <c r="AH108" s="7">
        <v>0</v>
      </c>
      <c r="AI108" s="7">
        <v>20706</v>
      </c>
      <c r="AJ108" s="7">
        <v>83687.12</v>
      </c>
      <c r="AL108">
        <f t="shared" si="1"/>
        <v>110767.45213252847</v>
      </c>
    </row>
    <row r="109" spans="1:38" x14ac:dyDescent="0.25">
      <c r="A109" s="7">
        <v>330</v>
      </c>
      <c r="B109" s="7">
        <v>1</v>
      </c>
      <c r="C109" t="s">
        <v>160</v>
      </c>
      <c r="D109" s="7">
        <v>202</v>
      </c>
      <c r="E109" s="7">
        <v>226.95000000000005</v>
      </c>
      <c r="F109" s="7">
        <v>232.95</v>
      </c>
      <c r="G109" s="7">
        <v>257.35000000000002</v>
      </c>
      <c r="H109" s="7">
        <v>1766193</v>
      </c>
      <c r="I109" s="7">
        <v>0</v>
      </c>
      <c r="J109" s="7">
        <v>292959</v>
      </c>
      <c r="K109" s="7">
        <v>28620</v>
      </c>
      <c r="L109" s="7">
        <v>102469</v>
      </c>
      <c r="M109" s="7">
        <v>191777</v>
      </c>
      <c r="N109" s="7">
        <v>100428</v>
      </c>
      <c r="O109" s="7">
        <v>59821</v>
      </c>
      <c r="P109" s="7">
        <v>27204.25</v>
      </c>
      <c r="Q109" s="7">
        <v>3346</v>
      </c>
      <c r="R109" s="7">
        <v>1542</v>
      </c>
      <c r="S109" s="7">
        <v>0</v>
      </c>
      <c r="T109" s="7">
        <v>0</v>
      </c>
      <c r="U109" s="7">
        <v>0</v>
      </c>
      <c r="V109" s="7">
        <v>0</v>
      </c>
      <c r="W109" s="7">
        <v>335327</v>
      </c>
      <c r="X109" s="7">
        <v>0</v>
      </c>
      <c r="Y109" s="7">
        <v>45744</v>
      </c>
      <c r="Z109" s="7">
        <v>19853.272262160001</v>
      </c>
      <c r="AA109" s="7">
        <v>186321</v>
      </c>
      <c r="AB109" s="7">
        <v>3161604.5222621602</v>
      </c>
      <c r="AC109" s="7">
        <v>0</v>
      </c>
      <c r="AD109" s="7">
        <v>59821</v>
      </c>
      <c r="AE109" s="7">
        <v>27204.25</v>
      </c>
      <c r="AF109" s="7">
        <v>1542</v>
      </c>
      <c r="AG109" s="7">
        <v>270213.27</v>
      </c>
      <c r="AH109" s="7">
        <v>0</v>
      </c>
      <c r="AI109" s="7">
        <v>159513</v>
      </c>
      <c r="AJ109" s="7">
        <v>518293.52</v>
      </c>
      <c r="AL109">
        <f t="shared" si="1"/>
        <v>1395411.5222621602</v>
      </c>
    </row>
    <row r="110" spans="1:38" x14ac:dyDescent="0.25">
      <c r="A110" s="7">
        <v>332</v>
      </c>
      <c r="B110" s="7">
        <v>1</v>
      </c>
      <c r="C110" t="s">
        <v>161</v>
      </c>
      <c r="D110" s="7">
        <v>1560</v>
      </c>
      <c r="E110" s="7">
        <v>1706.4</v>
      </c>
      <c r="F110" s="7">
        <v>1540</v>
      </c>
      <c r="G110" s="7">
        <v>1686.3999999999999</v>
      </c>
      <c r="H110" s="7">
        <v>11573763</v>
      </c>
      <c r="I110" s="7">
        <v>72661</v>
      </c>
      <c r="J110" s="7">
        <v>1394008</v>
      </c>
      <c r="K110" s="7">
        <v>14093</v>
      </c>
      <c r="L110" s="7">
        <v>0</v>
      </c>
      <c r="M110" s="7">
        <v>0</v>
      </c>
      <c r="N110" s="7">
        <v>301915</v>
      </c>
      <c r="O110" s="7">
        <v>372698</v>
      </c>
      <c r="P110" s="7">
        <v>282472.5</v>
      </c>
      <c r="Q110" s="7">
        <v>21923</v>
      </c>
      <c r="R110" s="7">
        <v>0</v>
      </c>
      <c r="S110" s="7">
        <v>0</v>
      </c>
      <c r="T110" s="7">
        <v>0</v>
      </c>
      <c r="U110" s="7">
        <v>0</v>
      </c>
      <c r="V110" s="7">
        <v>0</v>
      </c>
      <c r="W110" s="7">
        <v>0</v>
      </c>
      <c r="X110" s="7">
        <v>0</v>
      </c>
      <c r="Y110" s="7">
        <v>28061</v>
      </c>
      <c r="Z110" s="7">
        <v>118041.03265059</v>
      </c>
      <c r="AA110" s="7">
        <v>1220954</v>
      </c>
      <c r="AB110" s="7">
        <v>15400589.53265059</v>
      </c>
      <c r="AC110" s="7">
        <v>0</v>
      </c>
      <c r="AD110" s="7">
        <v>127940</v>
      </c>
      <c r="AE110" s="7">
        <v>282472.5</v>
      </c>
      <c r="AF110" s="7">
        <v>0</v>
      </c>
      <c r="AG110" s="7">
        <v>0</v>
      </c>
      <c r="AH110" s="7">
        <v>0</v>
      </c>
      <c r="AI110" s="7">
        <v>1039271</v>
      </c>
      <c r="AJ110" s="7">
        <v>1449683.5</v>
      </c>
      <c r="AL110">
        <f t="shared" si="1"/>
        <v>3826826.5326505899</v>
      </c>
    </row>
    <row r="111" spans="1:38" x14ac:dyDescent="0.25">
      <c r="A111" s="7">
        <v>333</v>
      </c>
      <c r="B111" s="7">
        <v>1</v>
      </c>
      <c r="C111" t="s">
        <v>162</v>
      </c>
      <c r="D111" s="7">
        <v>544</v>
      </c>
      <c r="E111" s="7">
        <v>596.40000000000009</v>
      </c>
      <c r="F111" s="7">
        <v>518</v>
      </c>
      <c r="G111" s="7">
        <v>567.4</v>
      </c>
      <c r="H111" s="7">
        <v>3894066</v>
      </c>
      <c r="I111" s="7">
        <v>6140</v>
      </c>
      <c r="J111" s="7">
        <v>479004</v>
      </c>
      <c r="K111" s="7">
        <v>0</v>
      </c>
      <c r="L111" s="7">
        <v>126231</v>
      </c>
      <c r="M111" s="7">
        <v>0</v>
      </c>
      <c r="N111" s="7">
        <v>132221</v>
      </c>
      <c r="O111" s="7">
        <v>125522</v>
      </c>
      <c r="P111" s="7">
        <v>74310</v>
      </c>
      <c r="Q111" s="7">
        <v>7376</v>
      </c>
      <c r="R111" s="7">
        <v>22696</v>
      </c>
      <c r="S111" s="7">
        <v>0</v>
      </c>
      <c r="T111" s="7">
        <v>0</v>
      </c>
      <c r="U111" s="7">
        <v>0</v>
      </c>
      <c r="V111" s="7">
        <v>0</v>
      </c>
      <c r="W111" s="7">
        <v>416415</v>
      </c>
      <c r="X111" s="7">
        <v>0</v>
      </c>
      <c r="Y111" s="7">
        <v>0</v>
      </c>
      <c r="Z111" s="7">
        <v>34339.847252040003</v>
      </c>
      <c r="AA111" s="7">
        <v>410798</v>
      </c>
      <c r="AB111" s="7">
        <v>5729118.8472520402</v>
      </c>
      <c r="AC111" s="7">
        <v>0</v>
      </c>
      <c r="AD111" s="7">
        <v>39731</v>
      </c>
      <c r="AE111" s="7">
        <v>67968</v>
      </c>
      <c r="AF111" s="7">
        <v>20759</v>
      </c>
      <c r="AG111" s="7">
        <v>370140</v>
      </c>
      <c r="AH111" s="7">
        <v>0</v>
      </c>
      <c r="AI111" s="7">
        <v>310276</v>
      </c>
      <c r="AJ111" s="7">
        <v>808874</v>
      </c>
      <c r="AL111">
        <f t="shared" si="1"/>
        <v>1835052.8472520402</v>
      </c>
    </row>
    <row r="112" spans="1:38" x14ac:dyDescent="0.25">
      <c r="A112" s="7">
        <v>345</v>
      </c>
      <c r="B112" s="7">
        <v>1</v>
      </c>
      <c r="C112" t="s">
        <v>163</v>
      </c>
      <c r="D112" s="7">
        <v>1211</v>
      </c>
      <c r="E112" s="7">
        <v>1330.4</v>
      </c>
      <c r="F112" s="7">
        <v>1496</v>
      </c>
      <c r="G112" s="7">
        <v>1640.6000000000001</v>
      </c>
      <c r="H112" s="7">
        <v>11259438</v>
      </c>
      <c r="I112" s="7">
        <v>12281</v>
      </c>
      <c r="J112" s="7">
        <v>532271</v>
      </c>
      <c r="K112" s="7">
        <v>18522</v>
      </c>
      <c r="L112" s="7">
        <v>0</v>
      </c>
      <c r="M112" s="7">
        <v>0</v>
      </c>
      <c r="N112" s="7">
        <v>272953</v>
      </c>
      <c r="O112" s="7">
        <v>363887</v>
      </c>
      <c r="P112" s="7">
        <v>195803.75</v>
      </c>
      <c r="Q112" s="7">
        <v>21328</v>
      </c>
      <c r="R112" s="7">
        <v>0</v>
      </c>
      <c r="S112" s="7">
        <v>0</v>
      </c>
      <c r="T112" s="7">
        <v>0</v>
      </c>
      <c r="U112" s="7">
        <v>0</v>
      </c>
      <c r="V112" s="7">
        <v>0</v>
      </c>
      <c r="W112" s="7">
        <v>1673412</v>
      </c>
      <c r="X112" s="7">
        <v>0</v>
      </c>
      <c r="Y112" s="7">
        <v>36518</v>
      </c>
      <c r="Z112" s="7">
        <v>110413.85286711001</v>
      </c>
      <c r="AA112" s="7">
        <v>1187794</v>
      </c>
      <c r="AB112" s="7">
        <v>15684621.60286711</v>
      </c>
      <c r="AC112" s="7">
        <v>0</v>
      </c>
      <c r="AD112" s="7">
        <v>202737</v>
      </c>
      <c r="AE112" s="7">
        <v>195803.75</v>
      </c>
      <c r="AF112" s="7">
        <v>0</v>
      </c>
      <c r="AG112" s="7">
        <v>1673412</v>
      </c>
      <c r="AH112" s="7">
        <v>0</v>
      </c>
      <c r="AI112" s="7">
        <v>1187794</v>
      </c>
      <c r="AJ112" s="7">
        <v>3259746.75</v>
      </c>
      <c r="AL112">
        <f t="shared" si="1"/>
        <v>4425183.6028671097</v>
      </c>
    </row>
    <row r="113" spans="1:38" x14ac:dyDescent="0.25">
      <c r="A113" s="7">
        <v>347</v>
      </c>
      <c r="B113" s="7">
        <v>1</v>
      </c>
      <c r="C113" t="s">
        <v>164</v>
      </c>
      <c r="D113" s="7">
        <v>4653</v>
      </c>
      <c r="E113" s="7">
        <v>5091.4299999999994</v>
      </c>
      <c r="F113" s="7">
        <v>3959.83</v>
      </c>
      <c r="G113" s="7">
        <v>4313.83</v>
      </c>
      <c r="H113" s="7">
        <v>29605815</v>
      </c>
      <c r="I113" s="7">
        <v>432898</v>
      </c>
      <c r="J113" s="7">
        <v>8365410</v>
      </c>
      <c r="K113" s="7">
        <v>766062</v>
      </c>
      <c r="L113" s="7">
        <v>0</v>
      </c>
      <c r="M113" s="7">
        <v>0</v>
      </c>
      <c r="N113" s="7">
        <v>445847</v>
      </c>
      <c r="O113" s="7">
        <v>976143</v>
      </c>
      <c r="P113" s="7">
        <v>706815.75</v>
      </c>
      <c r="Q113" s="7">
        <v>56080</v>
      </c>
      <c r="R113" s="7">
        <v>139121</v>
      </c>
      <c r="S113" s="7">
        <v>0</v>
      </c>
      <c r="T113" s="7">
        <v>0</v>
      </c>
      <c r="U113" s="7">
        <v>0</v>
      </c>
      <c r="V113" s="7">
        <v>-8236</v>
      </c>
      <c r="W113" s="7">
        <v>194554</v>
      </c>
      <c r="X113" s="7">
        <v>0</v>
      </c>
      <c r="Y113" s="7">
        <v>63426</v>
      </c>
      <c r="Z113" s="7">
        <v>318007.01810580003</v>
      </c>
      <c r="AA113" s="7">
        <v>3123213</v>
      </c>
      <c r="AB113" s="7">
        <v>45185155.768105797</v>
      </c>
      <c r="AC113" s="7">
        <v>0</v>
      </c>
      <c r="AD113" s="7">
        <v>339140</v>
      </c>
      <c r="AE113" s="7">
        <v>586159</v>
      </c>
      <c r="AF113" s="7">
        <v>115372</v>
      </c>
      <c r="AG113" s="7">
        <v>145123</v>
      </c>
      <c r="AH113" s="7">
        <v>0</v>
      </c>
      <c r="AI113" s="7">
        <v>2138822</v>
      </c>
      <c r="AJ113" s="7">
        <v>3324616</v>
      </c>
      <c r="AL113">
        <f t="shared" si="1"/>
        <v>15579340.768105797</v>
      </c>
    </row>
    <row r="114" spans="1:38" x14ac:dyDescent="0.25">
      <c r="A114" s="7">
        <v>356</v>
      </c>
      <c r="B114" s="7">
        <v>1</v>
      </c>
      <c r="C114" t="s">
        <v>165</v>
      </c>
      <c r="D114" s="7">
        <v>139</v>
      </c>
      <c r="E114" s="7">
        <v>152.80000000000001</v>
      </c>
      <c r="F114" s="7">
        <v>188</v>
      </c>
      <c r="G114" s="7">
        <v>205.20000000000002</v>
      </c>
      <c r="H114" s="7">
        <v>1408288</v>
      </c>
      <c r="I114" s="7">
        <v>0</v>
      </c>
      <c r="J114" s="7">
        <v>200601</v>
      </c>
      <c r="K114" s="7">
        <v>0</v>
      </c>
      <c r="L114" s="7">
        <v>87768</v>
      </c>
      <c r="M114" s="7">
        <v>187829.59</v>
      </c>
      <c r="N114" s="7">
        <v>130127</v>
      </c>
      <c r="O114" s="7">
        <v>47770</v>
      </c>
      <c r="P114" s="7">
        <v>10260</v>
      </c>
      <c r="Q114" s="7">
        <v>2668</v>
      </c>
      <c r="R114" s="7">
        <v>0</v>
      </c>
      <c r="S114" s="7">
        <v>0</v>
      </c>
      <c r="T114" s="7">
        <v>0</v>
      </c>
      <c r="U114" s="7">
        <v>0</v>
      </c>
      <c r="V114" s="7">
        <v>0</v>
      </c>
      <c r="W114" s="7">
        <v>652747</v>
      </c>
      <c r="X114" s="7">
        <v>0</v>
      </c>
      <c r="Y114" s="7">
        <v>0</v>
      </c>
      <c r="Z114" s="7">
        <v>16620.392532779999</v>
      </c>
      <c r="AA114" s="7">
        <v>148565</v>
      </c>
      <c r="AB114" s="7">
        <v>2893243.9825327802</v>
      </c>
      <c r="AC114" s="7">
        <v>0</v>
      </c>
      <c r="AD114" s="7">
        <v>19662</v>
      </c>
      <c r="AE114" s="7">
        <v>5505</v>
      </c>
      <c r="AF114" s="7">
        <v>0</v>
      </c>
      <c r="AG114" s="7">
        <v>518505.28</v>
      </c>
      <c r="AH114" s="7">
        <v>0</v>
      </c>
      <c r="AI114" s="7">
        <v>65820</v>
      </c>
      <c r="AJ114" s="7">
        <v>609492.28</v>
      </c>
      <c r="AL114">
        <f t="shared" si="1"/>
        <v>1484955.9825327802</v>
      </c>
    </row>
    <row r="115" spans="1:38" x14ac:dyDescent="0.25">
      <c r="A115" s="7">
        <v>361</v>
      </c>
      <c r="B115" s="7">
        <v>1</v>
      </c>
      <c r="C115" t="s">
        <v>166</v>
      </c>
      <c r="D115" s="7">
        <v>1073</v>
      </c>
      <c r="E115" s="7">
        <v>1182.2</v>
      </c>
      <c r="F115" s="7">
        <v>853</v>
      </c>
      <c r="G115" s="7">
        <v>940.59999999999991</v>
      </c>
      <c r="H115" s="7">
        <v>6455338</v>
      </c>
      <c r="I115" s="7">
        <v>0</v>
      </c>
      <c r="J115" s="7">
        <v>613487</v>
      </c>
      <c r="K115" s="7">
        <v>14147</v>
      </c>
      <c r="L115" s="7">
        <v>10340</v>
      </c>
      <c r="M115" s="7">
        <v>0</v>
      </c>
      <c r="N115" s="7">
        <v>280630</v>
      </c>
      <c r="O115" s="7">
        <v>227952</v>
      </c>
      <c r="P115" s="7">
        <v>125650</v>
      </c>
      <c r="Q115" s="7">
        <v>12228</v>
      </c>
      <c r="R115" s="7">
        <v>2248</v>
      </c>
      <c r="S115" s="7">
        <v>0</v>
      </c>
      <c r="T115" s="7">
        <v>0</v>
      </c>
      <c r="U115" s="7">
        <v>0</v>
      </c>
      <c r="V115" s="7">
        <v>0</v>
      </c>
      <c r="W115" s="7">
        <v>673498</v>
      </c>
      <c r="X115" s="7">
        <v>0</v>
      </c>
      <c r="Y115" s="7">
        <v>0</v>
      </c>
      <c r="Z115" s="7">
        <v>70065.214388100008</v>
      </c>
      <c r="AA115" s="7">
        <v>680994</v>
      </c>
      <c r="AB115" s="7">
        <v>9166577.2143881004</v>
      </c>
      <c r="AC115" s="7">
        <v>0</v>
      </c>
      <c r="AD115" s="7">
        <v>109428</v>
      </c>
      <c r="AE115" s="7">
        <v>125650</v>
      </c>
      <c r="AF115" s="7">
        <v>2248</v>
      </c>
      <c r="AG115" s="7">
        <v>673498</v>
      </c>
      <c r="AH115" s="7">
        <v>0</v>
      </c>
      <c r="AI115" s="7">
        <v>593702</v>
      </c>
      <c r="AJ115" s="7">
        <v>1504526</v>
      </c>
      <c r="AL115">
        <f t="shared" si="1"/>
        <v>2711239.2143881004</v>
      </c>
    </row>
    <row r="116" spans="1:38" x14ac:dyDescent="0.25">
      <c r="A116" s="7">
        <v>362</v>
      </c>
      <c r="B116" s="7">
        <v>1</v>
      </c>
      <c r="C116" t="s">
        <v>608</v>
      </c>
      <c r="D116" s="7">
        <v>145</v>
      </c>
      <c r="E116" s="7">
        <v>162.80000000000001</v>
      </c>
      <c r="F116" s="7">
        <v>273</v>
      </c>
      <c r="G116" s="7">
        <v>303.40000000000003</v>
      </c>
      <c r="H116" s="7">
        <v>2082234</v>
      </c>
      <c r="I116" s="7">
        <v>0</v>
      </c>
      <c r="J116" s="7">
        <v>254806</v>
      </c>
      <c r="K116" s="7">
        <v>0</v>
      </c>
      <c r="L116" s="7">
        <v>112887</v>
      </c>
      <c r="M116" s="7">
        <v>649067</v>
      </c>
      <c r="N116" s="7">
        <v>271851</v>
      </c>
      <c r="O116" s="7">
        <v>67592</v>
      </c>
      <c r="P116" s="7">
        <v>50750</v>
      </c>
      <c r="Q116" s="7">
        <v>3944</v>
      </c>
      <c r="R116" s="7">
        <v>1468</v>
      </c>
      <c r="S116" s="7">
        <v>0</v>
      </c>
      <c r="T116" s="7">
        <v>0</v>
      </c>
      <c r="U116" s="7">
        <v>0</v>
      </c>
      <c r="V116" s="7">
        <v>0</v>
      </c>
      <c r="W116" s="7">
        <v>0</v>
      </c>
      <c r="X116" s="7">
        <v>0</v>
      </c>
      <c r="Y116" s="7">
        <v>0</v>
      </c>
      <c r="Z116" s="7">
        <v>17698.993455150001</v>
      </c>
      <c r="AA116" s="7">
        <v>219662</v>
      </c>
      <c r="AB116" s="7">
        <v>3731959.9934551502</v>
      </c>
      <c r="AC116" s="7">
        <v>0</v>
      </c>
      <c r="AD116" s="7">
        <v>19556</v>
      </c>
      <c r="AE116" s="7">
        <v>50750</v>
      </c>
      <c r="AF116" s="7">
        <v>1468</v>
      </c>
      <c r="AG116" s="7">
        <v>0</v>
      </c>
      <c r="AH116" s="7">
        <v>0</v>
      </c>
      <c r="AI116" s="7">
        <v>181657</v>
      </c>
      <c r="AJ116" s="7">
        <v>253431</v>
      </c>
      <c r="AL116">
        <f t="shared" si="1"/>
        <v>1649725.9934551502</v>
      </c>
    </row>
    <row r="117" spans="1:38" x14ac:dyDescent="0.25">
      <c r="A117" s="7">
        <v>363</v>
      </c>
      <c r="B117" s="7">
        <v>1</v>
      </c>
      <c r="C117" t="s">
        <v>168</v>
      </c>
      <c r="D117" s="7">
        <v>128</v>
      </c>
      <c r="E117" s="7">
        <v>140</v>
      </c>
      <c r="F117" s="7">
        <v>272</v>
      </c>
      <c r="G117" s="7">
        <v>300.39999999999998</v>
      </c>
      <c r="H117" s="7">
        <v>2061645</v>
      </c>
      <c r="I117" s="7">
        <v>0</v>
      </c>
      <c r="J117" s="7">
        <v>387202</v>
      </c>
      <c r="K117" s="7">
        <v>14088</v>
      </c>
      <c r="L117" s="7">
        <v>112941.63</v>
      </c>
      <c r="M117" s="7">
        <v>1148782</v>
      </c>
      <c r="N117" s="7">
        <v>343230</v>
      </c>
      <c r="O117" s="7">
        <v>70188</v>
      </c>
      <c r="P117" s="7">
        <v>50317.5</v>
      </c>
      <c r="Q117" s="7">
        <v>3905</v>
      </c>
      <c r="R117" s="7">
        <v>0</v>
      </c>
      <c r="S117" s="7">
        <v>0</v>
      </c>
      <c r="T117" s="7">
        <v>0</v>
      </c>
      <c r="U117" s="7">
        <v>0</v>
      </c>
      <c r="V117" s="7">
        <v>0</v>
      </c>
      <c r="W117" s="7">
        <v>0</v>
      </c>
      <c r="X117" s="7">
        <v>0</v>
      </c>
      <c r="Y117" s="7">
        <v>0</v>
      </c>
      <c r="Z117" s="7">
        <v>27947.163736530001</v>
      </c>
      <c r="AA117" s="7">
        <v>217490</v>
      </c>
      <c r="AB117" s="7">
        <v>4437736.2937365295</v>
      </c>
      <c r="AC117" s="7">
        <v>0</v>
      </c>
      <c r="AD117" s="7">
        <v>22290</v>
      </c>
      <c r="AE117" s="7">
        <v>49096</v>
      </c>
      <c r="AF117" s="7">
        <v>0</v>
      </c>
      <c r="AG117" s="7">
        <v>-25403.172242063985</v>
      </c>
      <c r="AH117" s="7">
        <v>0</v>
      </c>
      <c r="AI117" s="7">
        <v>175239</v>
      </c>
      <c r="AJ117" s="7">
        <v>221221.82775793603</v>
      </c>
      <c r="AL117">
        <f t="shared" si="1"/>
        <v>2376091.2937365295</v>
      </c>
    </row>
    <row r="118" spans="1:38" x14ac:dyDescent="0.25">
      <c r="A118" s="7">
        <v>378</v>
      </c>
      <c r="B118" s="7">
        <v>1</v>
      </c>
      <c r="C118" t="s">
        <v>169</v>
      </c>
      <c r="D118" s="7">
        <v>432</v>
      </c>
      <c r="E118" s="7">
        <v>473.59999999999991</v>
      </c>
      <c r="F118" s="7">
        <v>550</v>
      </c>
      <c r="G118" s="7">
        <v>603.59999999999991</v>
      </c>
      <c r="H118" s="7">
        <v>4142507</v>
      </c>
      <c r="I118" s="7">
        <v>0</v>
      </c>
      <c r="J118" s="7">
        <v>341995</v>
      </c>
      <c r="K118" s="7">
        <v>14145</v>
      </c>
      <c r="L118" s="7">
        <v>121903</v>
      </c>
      <c r="M118" s="7">
        <v>0</v>
      </c>
      <c r="N118" s="7">
        <v>207128</v>
      </c>
      <c r="O118" s="7">
        <v>136879</v>
      </c>
      <c r="P118" s="7">
        <v>87017.5</v>
      </c>
      <c r="Q118" s="7">
        <v>7847</v>
      </c>
      <c r="R118" s="7">
        <v>20716</v>
      </c>
      <c r="S118" s="7">
        <v>0</v>
      </c>
      <c r="T118" s="7">
        <v>0</v>
      </c>
      <c r="U118" s="7">
        <v>0</v>
      </c>
      <c r="V118" s="7">
        <v>0</v>
      </c>
      <c r="W118" s="7">
        <v>277656</v>
      </c>
      <c r="X118" s="7">
        <v>0</v>
      </c>
      <c r="Y118" s="7">
        <v>26139</v>
      </c>
      <c r="Z118" s="7">
        <v>46155.740102610005</v>
      </c>
      <c r="AA118" s="7">
        <v>437006</v>
      </c>
      <c r="AB118" s="7">
        <v>5867094.2401026096</v>
      </c>
      <c r="AC118" s="7">
        <v>0</v>
      </c>
      <c r="AD118" s="7">
        <v>87171</v>
      </c>
      <c r="AE118" s="7">
        <v>67105</v>
      </c>
      <c r="AF118" s="7">
        <v>15976</v>
      </c>
      <c r="AG118" s="7">
        <v>192595</v>
      </c>
      <c r="AH118" s="7">
        <v>0</v>
      </c>
      <c r="AI118" s="7">
        <v>278292</v>
      </c>
      <c r="AJ118" s="7">
        <v>641139</v>
      </c>
      <c r="AL118">
        <f t="shared" si="1"/>
        <v>1724587.2401026096</v>
      </c>
    </row>
    <row r="119" spans="1:38" x14ac:dyDescent="0.25">
      <c r="A119" s="7">
        <v>381</v>
      </c>
      <c r="B119" s="7">
        <v>1</v>
      </c>
      <c r="C119" t="s">
        <v>609</v>
      </c>
      <c r="D119" s="7">
        <v>1611</v>
      </c>
      <c r="E119" s="7">
        <v>1786.6000000000001</v>
      </c>
      <c r="F119" s="7">
        <v>1284</v>
      </c>
      <c r="G119" s="7">
        <v>1424</v>
      </c>
      <c r="H119" s="7">
        <v>9772912</v>
      </c>
      <c r="I119" s="7">
        <v>12281</v>
      </c>
      <c r="J119" s="7">
        <v>699847</v>
      </c>
      <c r="K119" s="7">
        <v>14087</v>
      </c>
      <c r="L119" s="7">
        <v>241346.69</v>
      </c>
      <c r="M119" s="7">
        <v>651101</v>
      </c>
      <c r="N119" s="7">
        <v>775950</v>
      </c>
      <c r="O119" s="7">
        <v>320015</v>
      </c>
      <c r="P119" s="7">
        <v>237606.25</v>
      </c>
      <c r="Q119" s="7">
        <v>18512</v>
      </c>
      <c r="R119" s="7">
        <v>19352</v>
      </c>
      <c r="S119" s="7">
        <v>0</v>
      </c>
      <c r="T119" s="7">
        <v>0</v>
      </c>
      <c r="U119" s="7">
        <v>0</v>
      </c>
      <c r="V119" s="7">
        <v>0</v>
      </c>
      <c r="W119" s="7">
        <v>0</v>
      </c>
      <c r="X119" s="7">
        <v>0</v>
      </c>
      <c r="Y119" s="7">
        <v>0</v>
      </c>
      <c r="Z119" s="7">
        <v>118725.99782532001</v>
      </c>
      <c r="AA119" s="7">
        <v>1030976</v>
      </c>
      <c r="AB119" s="7">
        <v>13912711.93782532</v>
      </c>
      <c r="AC119" s="7">
        <v>0</v>
      </c>
      <c r="AD119" s="7">
        <v>319426</v>
      </c>
      <c r="AE119" s="7">
        <v>237606.25</v>
      </c>
      <c r="AF119" s="7">
        <v>19352</v>
      </c>
      <c r="AG119" s="7">
        <v>0</v>
      </c>
      <c r="AH119" s="7">
        <v>0</v>
      </c>
      <c r="AI119" s="7">
        <v>1030976</v>
      </c>
      <c r="AJ119" s="7">
        <v>1607360.25</v>
      </c>
      <c r="AL119">
        <f t="shared" si="1"/>
        <v>4139799.9378253203</v>
      </c>
    </row>
    <row r="120" spans="1:38" x14ac:dyDescent="0.25">
      <c r="A120" s="7">
        <v>390</v>
      </c>
      <c r="B120" s="7">
        <v>1</v>
      </c>
      <c r="C120" t="s">
        <v>171</v>
      </c>
      <c r="D120" s="7">
        <v>418</v>
      </c>
      <c r="E120" s="7">
        <v>458</v>
      </c>
      <c r="F120" s="7">
        <v>405</v>
      </c>
      <c r="G120" s="7">
        <v>444.59999999999997</v>
      </c>
      <c r="H120" s="7">
        <v>3051290</v>
      </c>
      <c r="I120" s="7">
        <v>0</v>
      </c>
      <c r="J120" s="7">
        <v>304165</v>
      </c>
      <c r="K120" s="7">
        <v>0</v>
      </c>
      <c r="L120" s="7">
        <v>129850</v>
      </c>
      <c r="M120" s="7">
        <v>636783</v>
      </c>
      <c r="N120" s="7">
        <v>300508</v>
      </c>
      <c r="O120" s="7">
        <v>97624</v>
      </c>
      <c r="P120" s="7">
        <v>73616.25</v>
      </c>
      <c r="Q120" s="7">
        <v>5780</v>
      </c>
      <c r="R120" s="7">
        <v>7323</v>
      </c>
      <c r="S120" s="7">
        <v>0</v>
      </c>
      <c r="T120" s="7">
        <v>0</v>
      </c>
      <c r="U120" s="7">
        <v>0</v>
      </c>
      <c r="V120" s="7">
        <v>0</v>
      </c>
      <c r="W120" s="7">
        <v>10777</v>
      </c>
      <c r="X120" s="7">
        <v>0</v>
      </c>
      <c r="Y120" s="7">
        <v>0</v>
      </c>
      <c r="Z120" s="7">
        <v>31730.548905060001</v>
      </c>
      <c r="AA120" s="7">
        <v>321890</v>
      </c>
      <c r="AB120" s="7">
        <v>4971336.7989050597</v>
      </c>
      <c r="AC120" s="7">
        <v>0</v>
      </c>
      <c r="AD120" s="7">
        <v>79678</v>
      </c>
      <c r="AE120" s="7">
        <v>73616.25</v>
      </c>
      <c r="AF120" s="7">
        <v>7323</v>
      </c>
      <c r="AG120" s="7">
        <v>10777</v>
      </c>
      <c r="AH120" s="7">
        <v>0</v>
      </c>
      <c r="AI120" s="7">
        <v>304583</v>
      </c>
      <c r="AJ120" s="7">
        <v>475977.25</v>
      </c>
      <c r="AL120">
        <f t="shared" si="1"/>
        <v>1920046.7989050597</v>
      </c>
    </row>
    <row r="121" spans="1:38" x14ac:dyDescent="0.25">
      <c r="A121" s="7">
        <v>391</v>
      </c>
      <c r="B121" s="7">
        <v>1</v>
      </c>
      <c r="C121" t="s">
        <v>172</v>
      </c>
      <c r="D121" s="7">
        <v>323</v>
      </c>
      <c r="E121" s="7">
        <v>348.6</v>
      </c>
      <c r="F121" s="7">
        <v>612</v>
      </c>
      <c r="G121" s="7">
        <v>661.2</v>
      </c>
      <c r="H121" s="7">
        <v>4537816</v>
      </c>
      <c r="I121" s="7">
        <v>0</v>
      </c>
      <c r="J121" s="7">
        <v>155496</v>
      </c>
      <c r="K121" s="7">
        <v>14112</v>
      </c>
      <c r="L121" s="7">
        <v>111954</v>
      </c>
      <c r="M121" s="7">
        <v>0</v>
      </c>
      <c r="N121" s="7">
        <v>128237</v>
      </c>
      <c r="O121" s="7">
        <v>144067</v>
      </c>
      <c r="P121" s="7">
        <v>94393.75</v>
      </c>
      <c r="Q121" s="7">
        <v>8596</v>
      </c>
      <c r="R121" s="7">
        <v>7690</v>
      </c>
      <c r="S121" s="7">
        <v>0</v>
      </c>
      <c r="T121" s="7">
        <v>0</v>
      </c>
      <c r="U121" s="7">
        <v>0</v>
      </c>
      <c r="V121" s="7">
        <v>0</v>
      </c>
      <c r="W121" s="7">
        <v>338799</v>
      </c>
      <c r="X121" s="7">
        <v>0</v>
      </c>
      <c r="Y121" s="7">
        <v>0</v>
      </c>
      <c r="Z121" s="7">
        <v>39566.23871328</v>
      </c>
      <c r="AA121" s="7">
        <v>478709</v>
      </c>
      <c r="AB121" s="7">
        <v>6059435.9887132803</v>
      </c>
      <c r="AC121" s="7">
        <v>0</v>
      </c>
      <c r="AD121" s="7">
        <v>72072</v>
      </c>
      <c r="AE121" s="7">
        <v>94393.75</v>
      </c>
      <c r="AF121" s="7">
        <v>7690</v>
      </c>
      <c r="AG121" s="7">
        <v>338799</v>
      </c>
      <c r="AH121" s="7">
        <v>0</v>
      </c>
      <c r="AI121" s="7">
        <v>478709</v>
      </c>
      <c r="AJ121" s="7">
        <v>991663.75</v>
      </c>
      <c r="AL121">
        <f t="shared" si="1"/>
        <v>1521619.9887132803</v>
      </c>
    </row>
    <row r="122" spans="1:38" x14ac:dyDescent="0.25">
      <c r="A122" s="7">
        <v>402</v>
      </c>
      <c r="B122" s="7">
        <v>1</v>
      </c>
      <c r="C122" t="s">
        <v>173</v>
      </c>
      <c r="D122" s="7">
        <v>143</v>
      </c>
      <c r="E122" s="7">
        <v>159.20000000000002</v>
      </c>
      <c r="F122" s="7">
        <v>158</v>
      </c>
      <c r="G122" s="7">
        <v>174.20000000000002</v>
      </c>
      <c r="H122" s="7">
        <v>1195535</v>
      </c>
      <c r="I122" s="7">
        <v>48100</v>
      </c>
      <c r="J122" s="7">
        <v>149927</v>
      </c>
      <c r="K122" s="7">
        <v>14580</v>
      </c>
      <c r="L122" s="7">
        <v>77569</v>
      </c>
      <c r="M122" s="7">
        <v>132067</v>
      </c>
      <c r="N122" s="7">
        <v>61712</v>
      </c>
      <c r="O122" s="7">
        <v>42019</v>
      </c>
      <c r="P122" s="7">
        <v>8710</v>
      </c>
      <c r="Q122" s="7">
        <v>2265</v>
      </c>
      <c r="R122" s="7">
        <v>0</v>
      </c>
      <c r="S122" s="7">
        <v>0</v>
      </c>
      <c r="T122" s="7">
        <v>0</v>
      </c>
      <c r="U122" s="7">
        <v>0</v>
      </c>
      <c r="V122" s="7">
        <v>0</v>
      </c>
      <c r="W122" s="7">
        <v>536773</v>
      </c>
      <c r="X122" s="7">
        <v>0</v>
      </c>
      <c r="Y122" s="7">
        <v>24217</v>
      </c>
      <c r="Z122" s="7">
        <v>13799.661123330001</v>
      </c>
      <c r="AA122" s="7">
        <v>126121</v>
      </c>
      <c r="AB122" s="7">
        <v>2433394.6611233298</v>
      </c>
      <c r="AC122" s="7">
        <v>0</v>
      </c>
      <c r="AD122" s="7">
        <v>35425</v>
      </c>
      <c r="AE122" s="7">
        <v>8710</v>
      </c>
      <c r="AF122" s="7">
        <v>0</v>
      </c>
      <c r="AG122" s="7">
        <v>536773</v>
      </c>
      <c r="AH122" s="7">
        <v>0</v>
      </c>
      <c r="AI122" s="7">
        <v>110580</v>
      </c>
      <c r="AJ122" s="7">
        <v>691488</v>
      </c>
      <c r="AL122">
        <f t="shared" si="1"/>
        <v>1237859.6611233298</v>
      </c>
    </row>
    <row r="123" spans="1:38" x14ac:dyDescent="0.25">
      <c r="A123" s="7">
        <v>403</v>
      </c>
      <c r="B123" s="7">
        <v>1</v>
      </c>
      <c r="C123" t="s">
        <v>174</v>
      </c>
      <c r="D123" s="7">
        <v>165</v>
      </c>
      <c r="E123" s="7">
        <v>180.79999999999998</v>
      </c>
      <c r="F123" s="7">
        <v>121</v>
      </c>
      <c r="G123" s="7">
        <v>131.4</v>
      </c>
      <c r="H123" s="7">
        <v>901798</v>
      </c>
      <c r="I123" s="7">
        <v>0</v>
      </c>
      <c r="J123" s="7">
        <v>8071</v>
      </c>
      <c r="K123" s="7">
        <v>0</v>
      </c>
      <c r="L123" s="7">
        <v>61698</v>
      </c>
      <c r="M123" s="7">
        <v>0</v>
      </c>
      <c r="N123" s="7">
        <v>57348.128256957258</v>
      </c>
      <c r="O123" s="7">
        <v>31667</v>
      </c>
      <c r="P123" s="7">
        <v>6570</v>
      </c>
      <c r="Q123" s="7">
        <v>1708</v>
      </c>
      <c r="R123" s="7">
        <v>0</v>
      </c>
      <c r="S123" s="7">
        <v>0</v>
      </c>
      <c r="T123" s="7">
        <v>0</v>
      </c>
      <c r="U123" s="7">
        <v>0</v>
      </c>
      <c r="V123" s="7">
        <v>0</v>
      </c>
      <c r="W123" s="7">
        <v>282735</v>
      </c>
      <c r="X123" s="7">
        <v>0</v>
      </c>
      <c r="Y123" s="7">
        <v>1538</v>
      </c>
      <c r="Z123" s="7">
        <v>5970.7917364800005</v>
      </c>
      <c r="AA123" s="7">
        <v>95134</v>
      </c>
      <c r="AB123" s="7">
        <v>1454237.9199934374</v>
      </c>
      <c r="AC123" s="7">
        <v>0</v>
      </c>
      <c r="AD123" s="7">
        <v>31667</v>
      </c>
      <c r="AE123" s="7">
        <v>6570</v>
      </c>
      <c r="AF123" s="7">
        <v>0</v>
      </c>
      <c r="AG123" s="7">
        <v>282735</v>
      </c>
      <c r="AH123" s="7">
        <v>0</v>
      </c>
      <c r="AI123" s="7">
        <v>81383</v>
      </c>
      <c r="AJ123" s="7">
        <v>402355</v>
      </c>
      <c r="AL123">
        <f t="shared" si="1"/>
        <v>552439.91999343736</v>
      </c>
    </row>
    <row r="124" spans="1:38" x14ac:dyDescent="0.25">
      <c r="A124" s="7">
        <v>404</v>
      </c>
      <c r="B124" s="7">
        <v>1</v>
      </c>
      <c r="C124" t="s">
        <v>175</v>
      </c>
      <c r="D124" s="7">
        <v>190</v>
      </c>
      <c r="E124" s="7">
        <v>209</v>
      </c>
      <c r="F124" s="7">
        <v>186</v>
      </c>
      <c r="G124" s="7">
        <v>202.60000000000002</v>
      </c>
      <c r="H124" s="7">
        <v>1390444</v>
      </c>
      <c r="I124" s="7">
        <v>0</v>
      </c>
      <c r="J124" s="7">
        <v>83734</v>
      </c>
      <c r="K124" s="7">
        <v>0</v>
      </c>
      <c r="L124" s="7">
        <v>86955</v>
      </c>
      <c r="M124" s="7">
        <v>0</v>
      </c>
      <c r="N124" s="7">
        <v>87376.763694529684</v>
      </c>
      <c r="O124" s="7">
        <v>48117</v>
      </c>
      <c r="P124" s="7">
        <v>10130</v>
      </c>
      <c r="Q124" s="7">
        <v>2634</v>
      </c>
      <c r="R124" s="7">
        <v>0</v>
      </c>
      <c r="S124" s="7">
        <v>0</v>
      </c>
      <c r="T124" s="7">
        <v>0</v>
      </c>
      <c r="U124" s="7">
        <v>0</v>
      </c>
      <c r="V124" s="7">
        <v>0</v>
      </c>
      <c r="W124" s="7">
        <v>466130</v>
      </c>
      <c r="X124" s="7">
        <v>0</v>
      </c>
      <c r="Y124" s="7">
        <v>0</v>
      </c>
      <c r="Z124" s="7">
        <v>8927.9315733300009</v>
      </c>
      <c r="AA124" s="7">
        <v>146682</v>
      </c>
      <c r="AB124" s="7">
        <v>2331130.6952678598</v>
      </c>
      <c r="AC124" s="7">
        <v>0</v>
      </c>
      <c r="AD124" s="7">
        <v>48117</v>
      </c>
      <c r="AE124" s="7">
        <v>10130</v>
      </c>
      <c r="AF124" s="7">
        <v>0</v>
      </c>
      <c r="AG124" s="7">
        <v>394322.21</v>
      </c>
      <c r="AH124" s="7">
        <v>0</v>
      </c>
      <c r="AI124" s="7">
        <v>122389</v>
      </c>
      <c r="AJ124" s="7">
        <v>574958.21</v>
      </c>
      <c r="AL124">
        <f t="shared" si="1"/>
        <v>940686.69526785985</v>
      </c>
    </row>
    <row r="125" spans="1:38" x14ac:dyDescent="0.25">
      <c r="A125" s="7">
        <v>413</v>
      </c>
      <c r="B125" s="7">
        <v>1</v>
      </c>
      <c r="C125" t="s">
        <v>176</v>
      </c>
      <c r="D125" s="7">
        <v>2520</v>
      </c>
      <c r="E125" s="7">
        <v>2760.2</v>
      </c>
      <c r="F125" s="7">
        <v>2520</v>
      </c>
      <c r="G125" s="7">
        <v>2763.9999999999995</v>
      </c>
      <c r="H125" s="7">
        <v>18969332</v>
      </c>
      <c r="I125" s="7">
        <v>265061</v>
      </c>
      <c r="J125" s="7">
        <v>3401667</v>
      </c>
      <c r="K125" s="7">
        <v>373014</v>
      </c>
      <c r="L125" s="7">
        <v>0</v>
      </c>
      <c r="M125" s="7">
        <v>0</v>
      </c>
      <c r="N125" s="7">
        <v>334791</v>
      </c>
      <c r="O125" s="7">
        <v>627720</v>
      </c>
      <c r="P125" s="7">
        <v>462081.25</v>
      </c>
      <c r="Q125" s="7">
        <v>35932</v>
      </c>
      <c r="R125" s="7">
        <v>18823</v>
      </c>
      <c r="S125" s="7">
        <v>0</v>
      </c>
      <c r="T125" s="7">
        <v>0</v>
      </c>
      <c r="U125" s="7">
        <v>0</v>
      </c>
      <c r="V125" s="7">
        <v>0</v>
      </c>
      <c r="W125" s="7">
        <v>0</v>
      </c>
      <c r="X125" s="7">
        <v>0</v>
      </c>
      <c r="Y125" s="7">
        <v>384</v>
      </c>
      <c r="Z125" s="7">
        <v>211070.60579148002</v>
      </c>
      <c r="AA125" s="7">
        <v>2001136</v>
      </c>
      <c r="AB125" s="7">
        <v>26701011.855791479</v>
      </c>
      <c r="AC125" s="7">
        <v>0</v>
      </c>
      <c r="AD125" s="7">
        <v>242867</v>
      </c>
      <c r="AE125" s="7">
        <v>440625</v>
      </c>
      <c r="AF125" s="7">
        <v>17949</v>
      </c>
      <c r="AG125" s="7">
        <v>0</v>
      </c>
      <c r="AH125" s="7">
        <v>0</v>
      </c>
      <c r="AI125" s="7">
        <v>1575764</v>
      </c>
      <c r="AJ125" s="7">
        <v>2277205</v>
      </c>
      <c r="AL125">
        <f t="shared" si="1"/>
        <v>7731679.8557914793</v>
      </c>
    </row>
    <row r="126" spans="1:38" x14ac:dyDescent="0.25">
      <c r="A126" s="7">
        <v>414</v>
      </c>
      <c r="B126" s="7">
        <v>1</v>
      </c>
      <c r="C126" t="s">
        <v>177</v>
      </c>
      <c r="D126" s="7">
        <v>391</v>
      </c>
      <c r="E126" s="7">
        <v>430</v>
      </c>
      <c r="F126" s="7">
        <v>446</v>
      </c>
      <c r="G126" s="7">
        <v>491.8</v>
      </c>
      <c r="H126" s="7">
        <v>3375223</v>
      </c>
      <c r="I126" s="7">
        <v>0</v>
      </c>
      <c r="J126" s="7">
        <v>171750</v>
      </c>
      <c r="K126" s="7">
        <v>14633</v>
      </c>
      <c r="L126" s="7">
        <v>130481</v>
      </c>
      <c r="M126" s="7">
        <v>67245</v>
      </c>
      <c r="N126" s="7">
        <v>148589</v>
      </c>
      <c r="O126" s="7">
        <v>116088</v>
      </c>
      <c r="P126" s="7">
        <v>82376.25</v>
      </c>
      <c r="Q126" s="7">
        <v>6393</v>
      </c>
      <c r="R126" s="7">
        <v>0</v>
      </c>
      <c r="S126" s="7">
        <v>0</v>
      </c>
      <c r="T126" s="7">
        <v>0</v>
      </c>
      <c r="U126" s="7">
        <v>0</v>
      </c>
      <c r="V126" s="7">
        <v>0</v>
      </c>
      <c r="W126" s="7">
        <v>0</v>
      </c>
      <c r="X126" s="7">
        <v>0</v>
      </c>
      <c r="Y126" s="7">
        <v>5382</v>
      </c>
      <c r="Z126" s="7">
        <v>34779.277257449998</v>
      </c>
      <c r="AA126" s="7">
        <v>356063</v>
      </c>
      <c r="AB126" s="7">
        <v>4509002.5272574499</v>
      </c>
      <c r="AC126" s="7">
        <v>0</v>
      </c>
      <c r="AD126" s="7">
        <v>81590</v>
      </c>
      <c r="AE126" s="7">
        <v>70646</v>
      </c>
      <c r="AF126" s="7">
        <v>0</v>
      </c>
      <c r="AG126" s="7">
        <v>0</v>
      </c>
      <c r="AH126" s="7">
        <v>0</v>
      </c>
      <c r="AI126" s="7">
        <v>252159</v>
      </c>
      <c r="AJ126" s="7">
        <v>404395</v>
      </c>
      <c r="AL126">
        <f t="shared" si="1"/>
        <v>1133779.5272574499</v>
      </c>
    </row>
    <row r="127" spans="1:38" x14ac:dyDescent="0.25">
      <c r="A127" s="7">
        <v>415</v>
      </c>
      <c r="B127" s="7">
        <v>1</v>
      </c>
      <c r="C127" t="s">
        <v>178</v>
      </c>
      <c r="D127" s="7">
        <v>165</v>
      </c>
      <c r="E127" s="7">
        <v>189.8</v>
      </c>
      <c r="F127" s="7">
        <v>209.2</v>
      </c>
      <c r="G127" s="7">
        <v>225.2</v>
      </c>
      <c r="H127" s="7">
        <v>1545548</v>
      </c>
      <c r="I127" s="7">
        <v>0</v>
      </c>
      <c r="J127" s="7">
        <v>201851</v>
      </c>
      <c r="K127" s="7">
        <v>16811</v>
      </c>
      <c r="L127" s="7">
        <v>93770</v>
      </c>
      <c r="M127" s="7">
        <v>0</v>
      </c>
      <c r="N127" s="7">
        <v>91407.52805348605</v>
      </c>
      <c r="O127" s="7">
        <v>54039</v>
      </c>
      <c r="P127" s="7">
        <v>28737.5</v>
      </c>
      <c r="Q127" s="7">
        <v>2928</v>
      </c>
      <c r="R127" s="7">
        <v>21829</v>
      </c>
      <c r="S127" s="7">
        <v>0</v>
      </c>
      <c r="T127" s="7">
        <v>0</v>
      </c>
      <c r="U127" s="7">
        <v>0</v>
      </c>
      <c r="V127" s="7">
        <v>0</v>
      </c>
      <c r="W127" s="7">
        <v>168459</v>
      </c>
      <c r="X127" s="7">
        <v>0</v>
      </c>
      <c r="Y127" s="7">
        <v>7304</v>
      </c>
      <c r="Z127" s="7">
        <v>18236.020790100003</v>
      </c>
      <c r="AA127" s="7">
        <v>163045</v>
      </c>
      <c r="AB127" s="7">
        <v>2413965.0488435859</v>
      </c>
      <c r="AC127" s="7">
        <v>0</v>
      </c>
      <c r="AD127" s="7">
        <v>36979</v>
      </c>
      <c r="AE127" s="7">
        <v>28737.5</v>
      </c>
      <c r="AF127" s="7">
        <v>21829</v>
      </c>
      <c r="AG127" s="7">
        <v>154617.23000000001</v>
      </c>
      <c r="AH127" s="7">
        <v>0</v>
      </c>
      <c r="AI127" s="7">
        <v>135550</v>
      </c>
      <c r="AJ127" s="7">
        <v>377712.73</v>
      </c>
      <c r="AL127">
        <f t="shared" si="1"/>
        <v>868417.04884358589</v>
      </c>
    </row>
    <row r="128" spans="1:38" x14ac:dyDescent="0.25">
      <c r="A128" s="7">
        <v>423</v>
      </c>
      <c r="B128" s="7">
        <v>1</v>
      </c>
      <c r="C128" t="s">
        <v>179</v>
      </c>
      <c r="D128" s="7">
        <v>2565</v>
      </c>
      <c r="E128" s="7">
        <v>2810.6</v>
      </c>
      <c r="F128" s="7">
        <v>2507</v>
      </c>
      <c r="G128" s="7">
        <v>2753</v>
      </c>
      <c r="H128" s="7">
        <v>18893839</v>
      </c>
      <c r="I128" s="7">
        <v>53217</v>
      </c>
      <c r="J128" s="7">
        <v>1460468</v>
      </c>
      <c r="K128" s="7">
        <v>18150</v>
      </c>
      <c r="L128" s="7">
        <v>0</v>
      </c>
      <c r="M128" s="7">
        <v>0</v>
      </c>
      <c r="N128" s="7">
        <v>335400</v>
      </c>
      <c r="O128" s="7">
        <v>604294</v>
      </c>
      <c r="P128" s="7">
        <v>420725</v>
      </c>
      <c r="Q128" s="7">
        <v>35789</v>
      </c>
      <c r="R128" s="7">
        <v>0</v>
      </c>
      <c r="S128" s="7">
        <v>0</v>
      </c>
      <c r="T128" s="7">
        <v>0</v>
      </c>
      <c r="U128" s="7">
        <v>0</v>
      </c>
      <c r="V128" s="7">
        <v>0</v>
      </c>
      <c r="W128" s="7">
        <v>855853</v>
      </c>
      <c r="X128" s="7">
        <v>0</v>
      </c>
      <c r="Y128" s="7">
        <v>105326</v>
      </c>
      <c r="Z128" s="7">
        <v>186095.19708045002</v>
      </c>
      <c r="AA128" s="7">
        <v>1993172</v>
      </c>
      <c r="AB128" s="7">
        <v>24962328.197080448</v>
      </c>
      <c r="AC128" s="7">
        <v>0</v>
      </c>
      <c r="AD128" s="7">
        <v>264231</v>
      </c>
      <c r="AE128" s="7">
        <v>420725</v>
      </c>
      <c r="AF128" s="7">
        <v>0</v>
      </c>
      <c r="AG128" s="7">
        <v>855853</v>
      </c>
      <c r="AH128" s="7">
        <v>0</v>
      </c>
      <c r="AI128" s="7">
        <v>1814072</v>
      </c>
      <c r="AJ128" s="7">
        <v>3354881</v>
      </c>
      <c r="AL128">
        <f t="shared" si="1"/>
        <v>6068489.1970804483</v>
      </c>
    </row>
    <row r="129" spans="1:38" x14ac:dyDescent="0.25">
      <c r="A129" s="7">
        <v>424</v>
      </c>
      <c r="B129" s="7">
        <v>1</v>
      </c>
      <c r="C129" t="s">
        <v>612</v>
      </c>
      <c r="D129" s="7">
        <v>454</v>
      </c>
      <c r="E129" s="7">
        <v>501.79999999999995</v>
      </c>
      <c r="F129" s="7">
        <v>454</v>
      </c>
      <c r="G129" s="7">
        <v>501.79999999999995</v>
      </c>
      <c r="H129" s="7">
        <v>3443853</v>
      </c>
      <c r="I129" s="7">
        <v>0</v>
      </c>
      <c r="J129" s="7">
        <v>188034</v>
      </c>
      <c r="K129" s="7">
        <v>41574</v>
      </c>
      <c r="L129" s="7">
        <v>130291</v>
      </c>
      <c r="M129" s="7">
        <v>0</v>
      </c>
      <c r="N129" s="7">
        <v>70686</v>
      </c>
      <c r="O129" s="7">
        <v>110430</v>
      </c>
      <c r="P129" s="7">
        <v>67615</v>
      </c>
      <c r="Q129" s="7">
        <v>6523</v>
      </c>
      <c r="R129" s="7">
        <v>0</v>
      </c>
      <c r="S129" s="7">
        <v>0</v>
      </c>
      <c r="T129" s="7">
        <v>0</v>
      </c>
      <c r="U129" s="7">
        <v>0</v>
      </c>
      <c r="V129" s="7">
        <v>0</v>
      </c>
      <c r="W129" s="7">
        <v>348184</v>
      </c>
      <c r="X129" s="7">
        <v>0</v>
      </c>
      <c r="Y129" s="7">
        <v>99175</v>
      </c>
      <c r="Z129" s="7">
        <v>30021.546178920002</v>
      </c>
      <c r="AA129" s="7">
        <v>363303</v>
      </c>
      <c r="AB129" s="7">
        <v>4899689.5461789202</v>
      </c>
      <c r="AC129" s="7">
        <v>0</v>
      </c>
      <c r="AD129" s="7">
        <v>43103</v>
      </c>
      <c r="AE129" s="7">
        <v>67615</v>
      </c>
      <c r="AF129" s="7">
        <v>0</v>
      </c>
      <c r="AG129" s="7">
        <v>348184</v>
      </c>
      <c r="AH129" s="7">
        <v>0</v>
      </c>
      <c r="AI129" s="7">
        <v>329899</v>
      </c>
      <c r="AJ129" s="7">
        <v>788801</v>
      </c>
      <c r="AL129">
        <f t="shared" si="1"/>
        <v>1455836.5461789202</v>
      </c>
    </row>
    <row r="130" spans="1:38" x14ac:dyDescent="0.25">
      <c r="A130" s="7">
        <v>432</v>
      </c>
      <c r="B130" s="7">
        <v>1</v>
      </c>
      <c r="C130" t="s">
        <v>181</v>
      </c>
      <c r="D130" s="7">
        <v>686</v>
      </c>
      <c r="E130" s="7">
        <v>766.4</v>
      </c>
      <c r="F130" s="7">
        <v>618</v>
      </c>
      <c r="G130" s="7">
        <v>672.6</v>
      </c>
      <c r="H130" s="7">
        <v>4616054</v>
      </c>
      <c r="I130" s="7">
        <v>0</v>
      </c>
      <c r="J130" s="7">
        <v>1683121</v>
      </c>
      <c r="K130" s="7">
        <v>0</v>
      </c>
      <c r="L130" s="7">
        <v>109540</v>
      </c>
      <c r="M130" s="7">
        <v>345038</v>
      </c>
      <c r="N130" s="7">
        <v>213868</v>
      </c>
      <c r="O130" s="7">
        <v>156549</v>
      </c>
      <c r="P130" s="7">
        <v>109396.25</v>
      </c>
      <c r="Q130" s="7">
        <v>8744</v>
      </c>
      <c r="R130" s="7">
        <v>69137</v>
      </c>
      <c r="S130" s="7">
        <v>0</v>
      </c>
      <c r="T130" s="7">
        <v>0</v>
      </c>
      <c r="U130" s="7">
        <v>88857</v>
      </c>
      <c r="V130" s="7">
        <v>0</v>
      </c>
      <c r="W130" s="7">
        <v>0</v>
      </c>
      <c r="X130" s="7">
        <v>0</v>
      </c>
      <c r="Y130" s="7">
        <v>0</v>
      </c>
      <c r="Z130" s="7">
        <v>53921.277005310003</v>
      </c>
      <c r="AA130" s="7">
        <v>486962</v>
      </c>
      <c r="AB130" s="7">
        <v>7941187.5270053102</v>
      </c>
      <c r="AC130" s="7">
        <v>0</v>
      </c>
      <c r="AD130" s="7">
        <v>52292</v>
      </c>
      <c r="AE130" s="7">
        <v>41098</v>
      </c>
      <c r="AF130" s="7">
        <v>25974</v>
      </c>
      <c r="AG130" s="7">
        <v>0</v>
      </c>
      <c r="AH130" s="7">
        <v>0</v>
      </c>
      <c r="AI130" s="7">
        <v>151071</v>
      </c>
      <c r="AJ130" s="7">
        <v>270435</v>
      </c>
      <c r="AL130">
        <f t="shared" si="1"/>
        <v>3325133.5270053102</v>
      </c>
    </row>
    <row r="131" spans="1:38" x14ac:dyDescent="0.25">
      <c r="A131" s="7">
        <v>435</v>
      </c>
      <c r="B131" s="7">
        <v>1</v>
      </c>
      <c r="C131" t="s">
        <v>182</v>
      </c>
      <c r="D131" s="7">
        <v>603</v>
      </c>
      <c r="E131" s="7">
        <v>678</v>
      </c>
      <c r="F131" s="7">
        <v>725</v>
      </c>
      <c r="G131" s="7">
        <v>782.8</v>
      </c>
      <c r="H131" s="7">
        <v>5372356</v>
      </c>
      <c r="I131" s="7">
        <v>0</v>
      </c>
      <c r="J131" s="7">
        <v>1472331</v>
      </c>
      <c r="K131" s="7">
        <v>0</v>
      </c>
      <c r="L131" s="7">
        <v>78604</v>
      </c>
      <c r="M131" s="7">
        <v>405678</v>
      </c>
      <c r="N131" s="7">
        <v>347830.29860399239</v>
      </c>
      <c r="O131" s="7">
        <v>172127</v>
      </c>
      <c r="P131" s="7">
        <v>127758.75</v>
      </c>
      <c r="Q131" s="7">
        <v>10176</v>
      </c>
      <c r="R131" s="7">
        <v>71188</v>
      </c>
      <c r="S131" s="7">
        <v>0</v>
      </c>
      <c r="T131" s="7">
        <v>0</v>
      </c>
      <c r="U131" s="7">
        <v>0</v>
      </c>
      <c r="V131" s="7">
        <v>0</v>
      </c>
      <c r="W131" s="7">
        <v>0</v>
      </c>
      <c r="X131" s="7">
        <v>0</v>
      </c>
      <c r="Y131" s="7">
        <v>0</v>
      </c>
      <c r="Z131" s="7">
        <v>59866.735748129999</v>
      </c>
      <c r="AA131" s="7">
        <v>566747</v>
      </c>
      <c r="AB131" s="7">
        <v>8684662.7843521219</v>
      </c>
      <c r="AC131" s="7">
        <v>0</v>
      </c>
      <c r="AD131" s="7">
        <v>79198</v>
      </c>
      <c r="AE131" s="7">
        <v>75087</v>
      </c>
      <c r="AF131" s="7">
        <v>41839</v>
      </c>
      <c r="AG131" s="7">
        <v>0</v>
      </c>
      <c r="AH131" s="7">
        <v>0</v>
      </c>
      <c r="AI131" s="7">
        <v>275061</v>
      </c>
      <c r="AJ131" s="7">
        <v>471185</v>
      </c>
      <c r="AL131">
        <f t="shared" ref="AL131:AL194" si="2">AB131-H131</f>
        <v>3312306.7843521219</v>
      </c>
    </row>
    <row r="132" spans="1:38" x14ac:dyDescent="0.25">
      <c r="A132" s="7">
        <v>441</v>
      </c>
      <c r="B132" s="7">
        <v>1</v>
      </c>
      <c r="C132" t="s">
        <v>183</v>
      </c>
      <c r="D132" s="7">
        <v>270</v>
      </c>
      <c r="E132" s="7">
        <v>295.19999999999993</v>
      </c>
      <c r="F132" s="7">
        <v>444</v>
      </c>
      <c r="G132" s="7">
        <v>486.40000000000003</v>
      </c>
      <c r="H132" s="7">
        <v>3338163</v>
      </c>
      <c r="I132" s="7">
        <v>0</v>
      </c>
      <c r="J132" s="7">
        <v>240187</v>
      </c>
      <c r="K132" s="7">
        <v>14100</v>
      </c>
      <c r="L132" s="7">
        <v>130537</v>
      </c>
      <c r="M132" s="7">
        <v>598026</v>
      </c>
      <c r="N132" s="7">
        <v>235131.74618888221</v>
      </c>
      <c r="O132" s="7">
        <v>110869</v>
      </c>
      <c r="P132" s="7">
        <v>65245</v>
      </c>
      <c r="Q132" s="7">
        <v>6323</v>
      </c>
      <c r="R132" s="7">
        <v>0</v>
      </c>
      <c r="S132" s="7">
        <v>0</v>
      </c>
      <c r="T132" s="7">
        <v>0</v>
      </c>
      <c r="U132" s="7">
        <v>0</v>
      </c>
      <c r="V132" s="7">
        <v>0</v>
      </c>
      <c r="W132" s="7">
        <v>343749</v>
      </c>
      <c r="X132" s="7">
        <v>0</v>
      </c>
      <c r="Y132" s="7">
        <v>9226</v>
      </c>
      <c r="Z132" s="7">
        <v>31748.087131440003</v>
      </c>
      <c r="AA132" s="7">
        <v>352154</v>
      </c>
      <c r="AB132" s="7">
        <v>5475458.8333203215</v>
      </c>
      <c r="AC132" s="7">
        <v>0</v>
      </c>
      <c r="AD132" s="7">
        <v>58362</v>
      </c>
      <c r="AE132" s="7">
        <v>65245</v>
      </c>
      <c r="AF132" s="7">
        <v>0</v>
      </c>
      <c r="AG132" s="7">
        <v>343749</v>
      </c>
      <c r="AH132" s="7">
        <v>0</v>
      </c>
      <c r="AI132" s="7">
        <v>352154</v>
      </c>
      <c r="AJ132" s="7">
        <v>819510</v>
      </c>
      <c r="AL132">
        <f t="shared" si="2"/>
        <v>2137295.8333203215</v>
      </c>
    </row>
    <row r="133" spans="1:38" x14ac:dyDescent="0.25">
      <c r="A133" s="7">
        <v>447</v>
      </c>
      <c r="B133" s="7">
        <v>1</v>
      </c>
      <c r="C133" t="s">
        <v>184</v>
      </c>
      <c r="D133" s="7">
        <v>102</v>
      </c>
      <c r="E133" s="7">
        <v>110.80000000000001</v>
      </c>
      <c r="F133" s="7">
        <v>131</v>
      </c>
      <c r="G133" s="7">
        <v>144.39999999999998</v>
      </c>
      <c r="H133" s="7">
        <v>991017</v>
      </c>
      <c r="I133" s="7">
        <v>0</v>
      </c>
      <c r="J133" s="7">
        <v>108326</v>
      </c>
      <c r="K133" s="7">
        <v>0</v>
      </c>
      <c r="L133" s="7">
        <v>66738</v>
      </c>
      <c r="M133" s="7">
        <v>603759</v>
      </c>
      <c r="N133" s="7">
        <v>143922</v>
      </c>
      <c r="O133" s="7">
        <v>34126</v>
      </c>
      <c r="P133" s="7">
        <v>20991.25</v>
      </c>
      <c r="Q133" s="7">
        <v>1877</v>
      </c>
      <c r="R133" s="7">
        <v>1274</v>
      </c>
      <c r="S133" s="7">
        <v>0</v>
      </c>
      <c r="T133" s="7">
        <v>0</v>
      </c>
      <c r="U133" s="7">
        <v>0</v>
      </c>
      <c r="V133" s="7">
        <v>0</v>
      </c>
      <c r="W133" s="7">
        <v>66424</v>
      </c>
      <c r="X133" s="7">
        <v>0</v>
      </c>
      <c r="Y133" s="7">
        <v>0</v>
      </c>
      <c r="Z133" s="7">
        <v>15952.965584430001</v>
      </c>
      <c r="AA133" s="7">
        <v>104546</v>
      </c>
      <c r="AB133" s="7">
        <v>2158953.2155844299</v>
      </c>
      <c r="AC133" s="7">
        <v>0</v>
      </c>
      <c r="AD133" s="7">
        <v>22829</v>
      </c>
      <c r="AE133" s="7">
        <v>18767</v>
      </c>
      <c r="AF133" s="7">
        <v>1139</v>
      </c>
      <c r="AG133" s="7">
        <v>53415</v>
      </c>
      <c r="AH133" s="7">
        <v>0</v>
      </c>
      <c r="AI133" s="7">
        <v>77184</v>
      </c>
      <c r="AJ133" s="7">
        <v>173334</v>
      </c>
      <c r="AL133">
        <f t="shared" si="2"/>
        <v>1167936.2155844299</v>
      </c>
    </row>
    <row r="134" spans="1:38" x14ac:dyDescent="0.25">
      <c r="A134" s="7">
        <v>458</v>
      </c>
      <c r="B134" s="7">
        <v>1</v>
      </c>
      <c r="C134" t="s">
        <v>185</v>
      </c>
      <c r="D134" s="7">
        <v>282</v>
      </c>
      <c r="E134" s="7">
        <v>317.96000000000004</v>
      </c>
      <c r="F134" s="7">
        <v>248.96</v>
      </c>
      <c r="G134" s="7">
        <v>269.16000000000003</v>
      </c>
      <c r="H134" s="7">
        <v>1847245</v>
      </c>
      <c r="I134" s="7">
        <v>0</v>
      </c>
      <c r="J134" s="7">
        <v>410787</v>
      </c>
      <c r="K134" s="7">
        <v>0</v>
      </c>
      <c r="L134" s="7">
        <v>105370</v>
      </c>
      <c r="M134" s="7">
        <v>0</v>
      </c>
      <c r="N134" s="7">
        <v>88092.864056206614</v>
      </c>
      <c r="O134" s="7">
        <v>65271</v>
      </c>
      <c r="P134" s="7">
        <v>13458</v>
      </c>
      <c r="Q134" s="7">
        <v>3499</v>
      </c>
      <c r="R134" s="7">
        <v>0</v>
      </c>
      <c r="S134" s="7">
        <v>0</v>
      </c>
      <c r="T134" s="7">
        <v>0</v>
      </c>
      <c r="U134" s="7">
        <v>0</v>
      </c>
      <c r="V134" s="7">
        <v>0</v>
      </c>
      <c r="W134" s="7">
        <v>649698</v>
      </c>
      <c r="X134" s="7">
        <v>0</v>
      </c>
      <c r="Y134" s="7">
        <v>0</v>
      </c>
      <c r="Z134" s="7">
        <v>22581.440810160002</v>
      </c>
      <c r="AA134" s="7">
        <v>194872</v>
      </c>
      <c r="AB134" s="7">
        <v>3400874.3048663666</v>
      </c>
      <c r="AC134" s="7">
        <v>0</v>
      </c>
      <c r="AD134" s="7">
        <v>65271</v>
      </c>
      <c r="AE134" s="7">
        <v>12715</v>
      </c>
      <c r="AF134" s="7">
        <v>0</v>
      </c>
      <c r="AG134" s="7">
        <v>445046.91000000003</v>
      </c>
      <c r="AH134" s="7">
        <v>0</v>
      </c>
      <c r="AI134" s="7">
        <v>152032</v>
      </c>
      <c r="AJ134" s="7">
        <v>675064.91</v>
      </c>
      <c r="AL134">
        <f t="shared" si="2"/>
        <v>1553629.3048663666</v>
      </c>
    </row>
    <row r="135" spans="1:38" x14ac:dyDescent="0.25">
      <c r="A135" s="7">
        <v>463</v>
      </c>
      <c r="B135" s="7">
        <v>1</v>
      </c>
      <c r="C135" t="s">
        <v>186</v>
      </c>
      <c r="D135" s="7">
        <v>759</v>
      </c>
      <c r="E135" s="7">
        <v>834.2</v>
      </c>
      <c r="F135" s="7">
        <v>839</v>
      </c>
      <c r="G135" s="7">
        <v>921</v>
      </c>
      <c r="H135" s="7">
        <v>6320823</v>
      </c>
      <c r="I135" s="7">
        <v>20468</v>
      </c>
      <c r="J135" s="7">
        <v>309484</v>
      </c>
      <c r="K135" s="7">
        <v>14146</v>
      </c>
      <c r="L135" s="7">
        <v>20354</v>
      </c>
      <c r="M135" s="7">
        <v>0</v>
      </c>
      <c r="N135" s="7">
        <v>164134.96961453673</v>
      </c>
      <c r="O135" s="7">
        <v>210202</v>
      </c>
      <c r="P135" s="7">
        <v>150670</v>
      </c>
      <c r="Q135" s="7">
        <v>11973</v>
      </c>
      <c r="R135" s="7">
        <v>0</v>
      </c>
      <c r="S135" s="7">
        <v>0</v>
      </c>
      <c r="T135" s="7">
        <v>0</v>
      </c>
      <c r="U135" s="7">
        <v>0</v>
      </c>
      <c r="V135" s="7">
        <v>0</v>
      </c>
      <c r="W135" s="7">
        <v>76213</v>
      </c>
      <c r="X135" s="7">
        <v>0</v>
      </c>
      <c r="Y135" s="7">
        <v>57276</v>
      </c>
      <c r="Z135" s="7">
        <v>60193.99789364</v>
      </c>
      <c r="AA135" s="7">
        <v>666804</v>
      </c>
      <c r="AB135" s="7">
        <v>8082741.9675081763</v>
      </c>
      <c r="AC135" s="7">
        <v>0</v>
      </c>
      <c r="AD135" s="7">
        <v>88127</v>
      </c>
      <c r="AE135" s="7">
        <v>150670</v>
      </c>
      <c r="AF135" s="7">
        <v>0</v>
      </c>
      <c r="AG135" s="7">
        <v>76213</v>
      </c>
      <c r="AH135" s="7">
        <v>0</v>
      </c>
      <c r="AI135" s="7">
        <v>572411</v>
      </c>
      <c r="AJ135" s="7">
        <v>887421</v>
      </c>
      <c r="AL135">
        <f t="shared" si="2"/>
        <v>1761918.9675081763</v>
      </c>
    </row>
    <row r="136" spans="1:38" x14ac:dyDescent="0.25">
      <c r="A136" s="7">
        <v>465</v>
      </c>
      <c r="B136" s="7">
        <v>1</v>
      </c>
      <c r="C136" t="s">
        <v>187</v>
      </c>
      <c r="D136" s="7">
        <v>1746</v>
      </c>
      <c r="E136" s="7">
        <v>1912.1999999999998</v>
      </c>
      <c r="F136" s="7">
        <v>1556</v>
      </c>
      <c r="G136" s="7">
        <v>1700.0000000000002</v>
      </c>
      <c r="H136" s="7">
        <v>11667100</v>
      </c>
      <c r="I136" s="7">
        <v>24562</v>
      </c>
      <c r="J136" s="7">
        <v>1182280</v>
      </c>
      <c r="K136" s="7">
        <v>16953</v>
      </c>
      <c r="L136" s="7">
        <v>0</v>
      </c>
      <c r="M136" s="7">
        <v>0</v>
      </c>
      <c r="N136" s="7">
        <v>283376</v>
      </c>
      <c r="O136" s="7">
        <v>398130</v>
      </c>
      <c r="P136" s="7">
        <v>224137.5</v>
      </c>
      <c r="Q136" s="7">
        <v>22100</v>
      </c>
      <c r="R136" s="7">
        <v>19176</v>
      </c>
      <c r="S136" s="7">
        <v>0</v>
      </c>
      <c r="T136" s="7">
        <v>0</v>
      </c>
      <c r="U136" s="7">
        <v>0</v>
      </c>
      <c r="V136" s="7">
        <v>0</v>
      </c>
      <c r="W136" s="7">
        <v>1264800</v>
      </c>
      <c r="X136" s="7">
        <v>0</v>
      </c>
      <c r="Y136" s="7">
        <v>0</v>
      </c>
      <c r="Z136" s="7">
        <v>107947.78336890001</v>
      </c>
      <c r="AA136" s="7">
        <v>1230800</v>
      </c>
      <c r="AB136" s="7">
        <v>16441362.2833689</v>
      </c>
      <c r="AC136" s="7">
        <v>0</v>
      </c>
      <c r="AD136" s="7">
        <v>200576</v>
      </c>
      <c r="AE136" s="7">
        <v>224137.5</v>
      </c>
      <c r="AF136" s="7">
        <v>19176</v>
      </c>
      <c r="AG136" s="7">
        <v>1252960</v>
      </c>
      <c r="AH136" s="7">
        <v>0</v>
      </c>
      <c r="AI136" s="7">
        <v>1044427</v>
      </c>
      <c r="AJ136" s="7">
        <v>2741276.5</v>
      </c>
      <c r="AL136">
        <f t="shared" si="2"/>
        <v>4774262.2833689004</v>
      </c>
    </row>
    <row r="137" spans="1:38" x14ac:dyDescent="0.25">
      <c r="A137" s="7">
        <v>466</v>
      </c>
      <c r="B137" s="7">
        <v>1</v>
      </c>
      <c r="C137" t="s">
        <v>613</v>
      </c>
      <c r="D137" s="7">
        <v>1935</v>
      </c>
      <c r="E137" s="7">
        <v>2126</v>
      </c>
      <c r="F137" s="7">
        <v>2109</v>
      </c>
      <c r="G137" s="7">
        <v>2312.7999999999997</v>
      </c>
      <c r="H137" s="7">
        <v>15872746</v>
      </c>
      <c r="I137" s="7">
        <v>124855</v>
      </c>
      <c r="J137" s="7">
        <v>732427</v>
      </c>
      <c r="K137" s="7">
        <v>14285</v>
      </c>
      <c r="L137" s="7">
        <v>0</v>
      </c>
      <c r="M137" s="7">
        <v>0</v>
      </c>
      <c r="N137" s="7">
        <v>367830.58578676428</v>
      </c>
      <c r="O137" s="7">
        <v>534625</v>
      </c>
      <c r="P137" s="7">
        <v>300065</v>
      </c>
      <c r="Q137" s="7">
        <v>30066</v>
      </c>
      <c r="R137" s="7">
        <v>46580</v>
      </c>
      <c r="S137" s="7">
        <v>0</v>
      </c>
      <c r="T137" s="7">
        <v>0</v>
      </c>
      <c r="U137" s="7">
        <v>0</v>
      </c>
      <c r="V137" s="7">
        <v>-8236</v>
      </c>
      <c r="W137" s="7">
        <v>1803336</v>
      </c>
      <c r="X137" s="7">
        <v>0</v>
      </c>
      <c r="Y137" s="7">
        <v>23064</v>
      </c>
      <c r="Z137" s="7">
        <v>145434.76791024001</v>
      </c>
      <c r="AA137" s="7">
        <v>1674467</v>
      </c>
      <c r="AB137" s="7">
        <v>21661545.353697002</v>
      </c>
      <c r="AC137" s="7">
        <v>0</v>
      </c>
      <c r="AD137" s="7">
        <v>175396</v>
      </c>
      <c r="AE137" s="7">
        <v>289711</v>
      </c>
      <c r="AF137" s="7">
        <v>44973</v>
      </c>
      <c r="AG137" s="7">
        <v>1663363</v>
      </c>
      <c r="AH137" s="7">
        <v>0</v>
      </c>
      <c r="AI137" s="7">
        <v>1335025</v>
      </c>
      <c r="AJ137" s="7">
        <v>3508468</v>
      </c>
      <c r="AL137">
        <f t="shared" si="2"/>
        <v>5788799.3536970019</v>
      </c>
    </row>
    <row r="138" spans="1:38" x14ac:dyDescent="0.25">
      <c r="A138" s="7">
        <v>473</v>
      </c>
      <c r="B138" s="7">
        <v>1</v>
      </c>
      <c r="C138" t="s">
        <v>189</v>
      </c>
      <c r="D138" s="7">
        <v>299</v>
      </c>
      <c r="E138" s="7">
        <v>337.6</v>
      </c>
      <c r="F138" s="7">
        <v>416.6</v>
      </c>
      <c r="G138" s="7">
        <v>458.79999999999995</v>
      </c>
      <c r="H138" s="7">
        <v>3148744</v>
      </c>
      <c r="I138" s="7">
        <v>55264</v>
      </c>
      <c r="J138" s="7">
        <v>601219</v>
      </c>
      <c r="K138" s="7">
        <v>14085</v>
      </c>
      <c r="L138" s="7">
        <v>130305</v>
      </c>
      <c r="M138" s="7">
        <v>46832</v>
      </c>
      <c r="N138" s="7">
        <v>177072</v>
      </c>
      <c r="O138" s="7">
        <v>104234</v>
      </c>
      <c r="P138" s="7">
        <v>64781.25</v>
      </c>
      <c r="Q138" s="7">
        <v>5964</v>
      </c>
      <c r="R138" s="7">
        <v>16595</v>
      </c>
      <c r="S138" s="7">
        <v>0</v>
      </c>
      <c r="T138" s="7">
        <v>0</v>
      </c>
      <c r="U138" s="7">
        <v>0</v>
      </c>
      <c r="V138" s="7">
        <v>0</v>
      </c>
      <c r="W138" s="7">
        <v>239049</v>
      </c>
      <c r="X138" s="7">
        <v>0</v>
      </c>
      <c r="Y138" s="7">
        <v>0</v>
      </c>
      <c r="Z138" s="7">
        <v>32748.74038101</v>
      </c>
      <c r="AA138" s="7">
        <v>332171</v>
      </c>
      <c r="AB138" s="7">
        <v>4969063.9903810099</v>
      </c>
      <c r="AC138" s="7">
        <v>0</v>
      </c>
      <c r="AD138" s="7">
        <v>84423</v>
      </c>
      <c r="AE138" s="7">
        <v>64781.25</v>
      </c>
      <c r="AF138" s="7">
        <v>16595</v>
      </c>
      <c r="AG138" s="7">
        <v>239049</v>
      </c>
      <c r="AH138" s="7">
        <v>0</v>
      </c>
      <c r="AI138" s="7">
        <v>332171</v>
      </c>
      <c r="AJ138" s="7">
        <v>737019.25</v>
      </c>
      <c r="AL138">
        <f t="shared" si="2"/>
        <v>1820319.9903810099</v>
      </c>
    </row>
    <row r="139" spans="1:38" x14ac:dyDescent="0.25">
      <c r="A139" s="7">
        <v>477</v>
      </c>
      <c r="B139" s="7">
        <v>1</v>
      </c>
      <c r="C139" t="s">
        <v>190</v>
      </c>
      <c r="D139" s="7">
        <v>3440</v>
      </c>
      <c r="E139" s="7">
        <v>3767.4</v>
      </c>
      <c r="F139" s="7">
        <v>3180</v>
      </c>
      <c r="G139" s="7">
        <v>3482.2000000000007</v>
      </c>
      <c r="H139" s="7">
        <v>23898339</v>
      </c>
      <c r="I139" s="7">
        <v>0</v>
      </c>
      <c r="J139" s="7">
        <v>1694975</v>
      </c>
      <c r="K139" s="7">
        <v>14237</v>
      </c>
      <c r="L139" s="7">
        <v>0</v>
      </c>
      <c r="M139" s="7">
        <v>0</v>
      </c>
      <c r="N139" s="7">
        <v>451853.0547824534</v>
      </c>
      <c r="O139" s="7">
        <v>769274</v>
      </c>
      <c r="P139" s="7">
        <v>582272.5</v>
      </c>
      <c r="Q139" s="7">
        <v>45269</v>
      </c>
      <c r="R139" s="7">
        <v>21102</v>
      </c>
      <c r="S139" s="7">
        <v>0</v>
      </c>
      <c r="T139" s="7">
        <v>0</v>
      </c>
      <c r="U139" s="7">
        <v>0</v>
      </c>
      <c r="V139" s="7">
        <v>0</v>
      </c>
      <c r="W139" s="7">
        <v>0</v>
      </c>
      <c r="X139" s="7">
        <v>0</v>
      </c>
      <c r="Y139" s="7">
        <v>49588</v>
      </c>
      <c r="Z139" s="7">
        <v>237310.25504375002</v>
      </c>
      <c r="AA139" s="7">
        <v>2521113</v>
      </c>
      <c r="AB139" s="7">
        <v>30285332.809826203</v>
      </c>
      <c r="AC139" s="7">
        <v>0</v>
      </c>
      <c r="AD139" s="7">
        <v>299288</v>
      </c>
      <c r="AE139" s="7">
        <v>582272.5</v>
      </c>
      <c r="AF139" s="7">
        <v>21102</v>
      </c>
      <c r="AG139" s="7">
        <v>0</v>
      </c>
      <c r="AH139" s="7">
        <v>0</v>
      </c>
      <c r="AI139" s="7">
        <v>2318711</v>
      </c>
      <c r="AJ139" s="7">
        <v>3221373.5</v>
      </c>
      <c r="AL139">
        <f t="shared" si="2"/>
        <v>6386993.8098262027</v>
      </c>
    </row>
    <row r="140" spans="1:38" x14ac:dyDescent="0.25">
      <c r="A140" s="7">
        <v>480</v>
      </c>
      <c r="B140" s="7">
        <v>1</v>
      </c>
      <c r="C140" t="s">
        <v>191</v>
      </c>
      <c r="D140" s="7">
        <v>690</v>
      </c>
      <c r="E140" s="7">
        <v>776.40000000000009</v>
      </c>
      <c r="F140" s="7">
        <v>639.4</v>
      </c>
      <c r="G140" s="7">
        <v>693.99999999999989</v>
      </c>
      <c r="H140" s="7">
        <v>4762922</v>
      </c>
      <c r="I140" s="7">
        <v>58334</v>
      </c>
      <c r="J140" s="7">
        <v>1325170</v>
      </c>
      <c r="K140" s="7">
        <v>14083</v>
      </c>
      <c r="L140" s="7">
        <v>104609</v>
      </c>
      <c r="M140" s="7">
        <v>242304</v>
      </c>
      <c r="N140" s="7">
        <v>252235.68347832531</v>
      </c>
      <c r="O140" s="7">
        <v>160028</v>
      </c>
      <c r="P140" s="7">
        <v>114698.75</v>
      </c>
      <c r="Q140" s="7">
        <v>9022</v>
      </c>
      <c r="R140" s="7">
        <v>32750</v>
      </c>
      <c r="S140" s="7">
        <v>0</v>
      </c>
      <c r="T140" s="7">
        <v>0</v>
      </c>
      <c r="U140" s="7">
        <v>0</v>
      </c>
      <c r="V140" s="7">
        <v>0</v>
      </c>
      <c r="W140" s="7">
        <v>0</v>
      </c>
      <c r="X140" s="7">
        <v>0</v>
      </c>
      <c r="Y140" s="7">
        <v>0</v>
      </c>
      <c r="Z140" s="7">
        <v>65137.947121230005</v>
      </c>
      <c r="AA140" s="7">
        <v>502456</v>
      </c>
      <c r="AB140" s="7">
        <v>7643750.3805995556</v>
      </c>
      <c r="AC140" s="7">
        <v>0</v>
      </c>
      <c r="AD140" s="7">
        <v>115574</v>
      </c>
      <c r="AE140" s="7">
        <v>114698.75</v>
      </c>
      <c r="AF140" s="7">
        <v>32750</v>
      </c>
      <c r="AG140" s="7">
        <v>0</v>
      </c>
      <c r="AH140" s="7">
        <v>0</v>
      </c>
      <c r="AI140" s="7">
        <v>458404</v>
      </c>
      <c r="AJ140" s="7">
        <v>721426.75</v>
      </c>
      <c r="AL140">
        <f t="shared" si="2"/>
        <v>2880828.3805995556</v>
      </c>
    </row>
    <row r="141" spans="1:38" x14ac:dyDescent="0.25">
      <c r="A141" s="7">
        <v>482</v>
      </c>
      <c r="B141" s="7">
        <v>1</v>
      </c>
      <c r="C141" t="s">
        <v>192</v>
      </c>
      <c r="D141" s="7">
        <v>2440</v>
      </c>
      <c r="E141" s="7">
        <v>2670</v>
      </c>
      <c r="F141" s="7">
        <v>2274</v>
      </c>
      <c r="G141" s="7">
        <v>2490.4</v>
      </c>
      <c r="H141" s="7">
        <v>17091615</v>
      </c>
      <c r="I141" s="7">
        <v>24562</v>
      </c>
      <c r="J141" s="7">
        <v>2285140</v>
      </c>
      <c r="K141" s="7">
        <v>14301</v>
      </c>
      <c r="L141" s="7">
        <v>0</v>
      </c>
      <c r="M141" s="7">
        <v>0</v>
      </c>
      <c r="N141" s="7">
        <v>466411.22953147918</v>
      </c>
      <c r="O141" s="7">
        <v>592641</v>
      </c>
      <c r="P141" s="7">
        <v>386833.75</v>
      </c>
      <c r="Q141" s="7">
        <v>32375</v>
      </c>
      <c r="R141" s="7">
        <v>83902</v>
      </c>
      <c r="S141" s="7">
        <v>0</v>
      </c>
      <c r="T141" s="7">
        <v>0</v>
      </c>
      <c r="U141" s="7">
        <v>0</v>
      </c>
      <c r="V141" s="7">
        <v>-15099</v>
      </c>
      <c r="W141" s="7">
        <v>558124</v>
      </c>
      <c r="X141" s="7">
        <v>0</v>
      </c>
      <c r="Y141" s="7">
        <v>82262</v>
      </c>
      <c r="Z141" s="7">
        <v>177585.25990251001</v>
      </c>
      <c r="AA141" s="7">
        <v>1803050</v>
      </c>
      <c r="AB141" s="7">
        <v>23583703.239433989</v>
      </c>
      <c r="AC141" s="7">
        <v>0</v>
      </c>
      <c r="AD141" s="7">
        <v>224002</v>
      </c>
      <c r="AE141" s="7">
        <v>386833.75</v>
      </c>
      <c r="AF141" s="7">
        <v>83902</v>
      </c>
      <c r="AG141" s="7">
        <v>554292</v>
      </c>
      <c r="AH141" s="7">
        <v>0</v>
      </c>
      <c r="AI141" s="7">
        <v>1534008</v>
      </c>
      <c r="AJ141" s="7">
        <v>2783037.75</v>
      </c>
      <c r="AL141">
        <f t="shared" si="2"/>
        <v>6492088.2394339889</v>
      </c>
    </row>
    <row r="142" spans="1:38" x14ac:dyDescent="0.25">
      <c r="A142" s="7">
        <v>484</v>
      </c>
      <c r="B142" s="7">
        <v>1</v>
      </c>
      <c r="C142" t="s">
        <v>193</v>
      </c>
      <c r="D142" s="7">
        <v>922</v>
      </c>
      <c r="E142" s="7">
        <v>1015.6</v>
      </c>
      <c r="F142" s="7">
        <v>1235</v>
      </c>
      <c r="G142" s="7">
        <v>1363.2000000000003</v>
      </c>
      <c r="H142" s="7">
        <v>9355642</v>
      </c>
      <c r="I142" s="7">
        <v>17398</v>
      </c>
      <c r="J142" s="7">
        <v>640679</v>
      </c>
      <c r="K142" s="7">
        <v>14096</v>
      </c>
      <c r="L142" s="7">
        <v>0</v>
      </c>
      <c r="M142" s="7">
        <v>0</v>
      </c>
      <c r="N142" s="7">
        <v>299213.15202780312</v>
      </c>
      <c r="O142" s="7">
        <v>302166</v>
      </c>
      <c r="P142" s="7">
        <v>228336.25</v>
      </c>
      <c r="Q142" s="7">
        <v>17722</v>
      </c>
      <c r="R142" s="7">
        <v>0</v>
      </c>
      <c r="S142" s="7">
        <v>0</v>
      </c>
      <c r="T142" s="7">
        <v>0</v>
      </c>
      <c r="U142" s="7">
        <v>0</v>
      </c>
      <c r="V142" s="7">
        <v>-137</v>
      </c>
      <c r="W142" s="7">
        <v>0</v>
      </c>
      <c r="X142" s="7">
        <v>0</v>
      </c>
      <c r="Y142" s="7">
        <v>30368</v>
      </c>
      <c r="Z142" s="7">
        <v>86769.400669139999</v>
      </c>
      <c r="AA142" s="7">
        <v>986957</v>
      </c>
      <c r="AB142" s="7">
        <v>11979209.802696943</v>
      </c>
      <c r="AC142" s="7">
        <v>0</v>
      </c>
      <c r="AD142" s="7">
        <v>73507</v>
      </c>
      <c r="AE142" s="7">
        <v>193405</v>
      </c>
      <c r="AF142" s="7">
        <v>0</v>
      </c>
      <c r="AG142" s="7">
        <v>0</v>
      </c>
      <c r="AH142" s="7">
        <v>0</v>
      </c>
      <c r="AI142" s="7">
        <v>690326</v>
      </c>
      <c r="AJ142" s="7">
        <v>957238</v>
      </c>
      <c r="AL142">
        <f t="shared" si="2"/>
        <v>2623567.8026969433</v>
      </c>
    </row>
    <row r="143" spans="1:38" x14ac:dyDescent="0.25">
      <c r="A143" s="7">
        <v>485</v>
      </c>
      <c r="B143" s="7">
        <v>1</v>
      </c>
      <c r="C143" t="s">
        <v>194</v>
      </c>
      <c r="D143" s="7">
        <v>896</v>
      </c>
      <c r="E143" s="7">
        <v>984.6</v>
      </c>
      <c r="F143" s="7">
        <v>967</v>
      </c>
      <c r="G143" s="7">
        <v>1060.4000000000001</v>
      </c>
      <c r="H143" s="7">
        <v>7277525</v>
      </c>
      <c r="I143" s="7">
        <v>0</v>
      </c>
      <c r="J143" s="7">
        <v>300375</v>
      </c>
      <c r="K143" s="7">
        <v>0</v>
      </c>
      <c r="L143" s="7">
        <v>0</v>
      </c>
      <c r="M143" s="7">
        <v>0</v>
      </c>
      <c r="N143" s="7">
        <v>170470</v>
      </c>
      <c r="O143" s="7">
        <v>230644</v>
      </c>
      <c r="P143" s="7">
        <v>176637.5</v>
      </c>
      <c r="Q143" s="7">
        <v>13785</v>
      </c>
      <c r="R143" s="7">
        <v>20741</v>
      </c>
      <c r="S143" s="7">
        <v>0</v>
      </c>
      <c r="T143" s="7">
        <v>0</v>
      </c>
      <c r="U143" s="7">
        <v>0</v>
      </c>
      <c r="V143" s="7">
        <v>0</v>
      </c>
      <c r="W143" s="7">
        <v>0</v>
      </c>
      <c r="X143" s="7">
        <v>0</v>
      </c>
      <c r="Y143" s="7">
        <v>769</v>
      </c>
      <c r="Z143" s="7">
        <v>54448.398142620004</v>
      </c>
      <c r="AA143" s="7">
        <v>767730</v>
      </c>
      <c r="AB143" s="7">
        <v>9013124.8981426209</v>
      </c>
      <c r="AC143" s="7">
        <v>0</v>
      </c>
      <c r="AD143" s="7">
        <v>59284</v>
      </c>
      <c r="AE143" s="7">
        <v>138090</v>
      </c>
      <c r="AF143" s="7">
        <v>16215</v>
      </c>
      <c r="AG143" s="7">
        <v>0</v>
      </c>
      <c r="AH143" s="7">
        <v>0</v>
      </c>
      <c r="AI143" s="7">
        <v>495622</v>
      </c>
      <c r="AJ143" s="7">
        <v>709211</v>
      </c>
      <c r="AL143">
        <f t="shared" si="2"/>
        <v>1735599.8981426209</v>
      </c>
    </row>
    <row r="144" spans="1:38" x14ac:dyDescent="0.25">
      <c r="A144" s="7">
        <v>486</v>
      </c>
      <c r="B144" s="7">
        <v>1</v>
      </c>
      <c r="C144" t="s">
        <v>195</v>
      </c>
      <c r="D144" s="7">
        <v>257</v>
      </c>
      <c r="E144" s="7">
        <v>284.39999999999998</v>
      </c>
      <c r="F144" s="7">
        <v>332</v>
      </c>
      <c r="G144" s="7">
        <v>363.60000000000008</v>
      </c>
      <c r="H144" s="7">
        <v>2495387</v>
      </c>
      <c r="I144" s="7">
        <v>0</v>
      </c>
      <c r="J144" s="7">
        <v>221857</v>
      </c>
      <c r="K144" s="7">
        <v>15596</v>
      </c>
      <c r="L144" s="7">
        <v>122882</v>
      </c>
      <c r="M144" s="7">
        <v>0</v>
      </c>
      <c r="N144" s="7">
        <v>96501</v>
      </c>
      <c r="O144" s="7">
        <v>82934</v>
      </c>
      <c r="P144" s="7">
        <v>53007.5</v>
      </c>
      <c r="Q144" s="7">
        <v>4727</v>
      </c>
      <c r="R144" s="7">
        <v>0</v>
      </c>
      <c r="S144" s="7">
        <v>0</v>
      </c>
      <c r="T144" s="7">
        <v>0</v>
      </c>
      <c r="U144" s="7">
        <v>0</v>
      </c>
      <c r="V144" s="7">
        <v>0</v>
      </c>
      <c r="W144" s="7">
        <v>167256</v>
      </c>
      <c r="X144" s="7">
        <v>0</v>
      </c>
      <c r="Y144" s="7">
        <v>0</v>
      </c>
      <c r="Z144" s="7">
        <v>20348.239984440002</v>
      </c>
      <c r="AA144" s="7">
        <v>263246</v>
      </c>
      <c r="AB144" s="7">
        <v>3543741.7399844402</v>
      </c>
      <c r="AC144" s="7">
        <v>0</v>
      </c>
      <c r="AD144" s="7">
        <v>36594</v>
      </c>
      <c r="AE144" s="7">
        <v>53007.5</v>
      </c>
      <c r="AF144" s="7">
        <v>0</v>
      </c>
      <c r="AG144" s="7">
        <v>167256</v>
      </c>
      <c r="AH144" s="7">
        <v>0</v>
      </c>
      <c r="AI144" s="7">
        <v>229677</v>
      </c>
      <c r="AJ144" s="7">
        <v>486534.5</v>
      </c>
      <c r="AL144">
        <f t="shared" si="2"/>
        <v>1048354.7399844402</v>
      </c>
    </row>
    <row r="145" spans="1:38" x14ac:dyDescent="0.25">
      <c r="A145" s="7">
        <v>487</v>
      </c>
      <c r="B145" s="7">
        <v>1</v>
      </c>
      <c r="C145" t="s">
        <v>196</v>
      </c>
      <c r="D145" s="7">
        <v>234</v>
      </c>
      <c r="E145" s="7">
        <v>255.2</v>
      </c>
      <c r="F145" s="7">
        <v>337</v>
      </c>
      <c r="G145" s="7">
        <v>369.40000000000003</v>
      </c>
      <c r="H145" s="7">
        <v>2535192</v>
      </c>
      <c r="I145" s="7">
        <v>0</v>
      </c>
      <c r="J145" s="7">
        <v>122405</v>
      </c>
      <c r="K145" s="7">
        <v>0</v>
      </c>
      <c r="L145" s="7">
        <v>123628</v>
      </c>
      <c r="M145" s="7">
        <v>0</v>
      </c>
      <c r="N145" s="7">
        <v>88049</v>
      </c>
      <c r="O145" s="7">
        <v>82082</v>
      </c>
      <c r="P145" s="7">
        <v>58006.25</v>
      </c>
      <c r="Q145" s="7">
        <v>4802</v>
      </c>
      <c r="R145" s="7">
        <v>5648</v>
      </c>
      <c r="S145" s="7">
        <v>0</v>
      </c>
      <c r="T145" s="7">
        <v>0</v>
      </c>
      <c r="U145" s="7">
        <v>0</v>
      </c>
      <c r="V145" s="7">
        <v>0</v>
      </c>
      <c r="W145" s="7">
        <v>76296</v>
      </c>
      <c r="X145" s="7">
        <v>0</v>
      </c>
      <c r="Y145" s="7">
        <v>0</v>
      </c>
      <c r="Z145" s="7">
        <v>25090.381528410002</v>
      </c>
      <c r="AA145" s="7">
        <v>267446</v>
      </c>
      <c r="AB145" s="7">
        <v>3388644.6315284101</v>
      </c>
      <c r="AC145" s="7">
        <v>0</v>
      </c>
      <c r="AD145" s="7">
        <v>27387</v>
      </c>
      <c r="AE145" s="7">
        <v>58006.25</v>
      </c>
      <c r="AF145" s="7">
        <v>5648</v>
      </c>
      <c r="AG145" s="7">
        <v>59282.65</v>
      </c>
      <c r="AH145" s="7">
        <v>0</v>
      </c>
      <c r="AI145" s="7">
        <v>237623</v>
      </c>
      <c r="AJ145" s="7">
        <v>387946.9</v>
      </c>
      <c r="AL145">
        <f t="shared" si="2"/>
        <v>853452.63152841013</v>
      </c>
    </row>
    <row r="146" spans="1:38" x14ac:dyDescent="0.25">
      <c r="A146" s="7">
        <v>492</v>
      </c>
      <c r="B146" s="7">
        <v>1</v>
      </c>
      <c r="C146" t="s">
        <v>197</v>
      </c>
      <c r="D146" s="7">
        <v>5115</v>
      </c>
      <c r="E146" s="7">
        <v>5624.26</v>
      </c>
      <c r="F146" s="7">
        <v>4943.46</v>
      </c>
      <c r="G146" s="7">
        <v>5389.86</v>
      </c>
      <c r="H146" s="7">
        <v>36990609</v>
      </c>
      <c r="I146" s="7">
        <v>419594</v>
      </c>
      <c r="J146" s="7">
        <v>8566555</v>
      </c>
      <c r="K146" s="7">
        <v>858600</v>
      </c>
      <c r="L146" s="7">
        <v>0</v>
      </c>
      <c r="M146" s="7">
        <v>0</v>
      </c>
      <c r="N146" s="7">
        <v>405398</v>
      </c>
      <c r="O146" s="7">
        <v>1265068</v>
      </c>
      <c r="P146" s="7">
        <v>772591.75</v>
      </c>
      <c r="Q146" s="7">
        <v>70068</v>
      </c>
      <c r="R146" s="7">
        <v>225027</v>
      </c>
      <c r="S146" s="7">
        <v>0</v>
      </c>
      <c r="T146" s="7">
        <v>0</v>
      </c>
      <c r="U146" s="7">
        <v>0</v>
      </c>
      <c r="V146" s="7">
        <v>-30197</v>
      </c>
      <c r="W146" s="7">
        <v>2533234</v>
      </c>
      <c r="X146" s="7">
        <v>0</v>
      </c>
      <c r="Y146" s="7">
        <v>99175</v>
      </c>
      <c r="Z146" s="7">
        <v>411083.35985037003</v>
      </c>
      <c r="AA146" s="7">
        <v>3902259</v>
      </c>
      <c r="AB146" s="7">
        <v>56489065.109850369</v>
      </c>
      <c r="AC146" s="7">
        <v>0</v>
      </c>
      <c r="AD146" s="7">
        <v>284240</v>
      </c>
      <c r="AE146" s="7">
        <v>571758</v>
      </c>
      <c r="AF146" s="7">
        <v>166532</v>
      </c>
      <c r="AG146" s="7">
        <v>1704282</v>
      </c>
      <c r="AH146" s="7">
        <v>0</v>
      </c>
      <c r="AI146" s="7">
        <v>2384747</v>
      </c>
      <c r="AJ146" s="7">
        <v>5111559</v>
      </c>
      <c r="AL146">
        <f t="shared" si="2"/>
        <v>19498456.109850369</v>
      </c>
    </row>
    <row r="147" spans="1:38" x14ac:dyDescent="0.25">
      <c r="A147" s="7">
        <v>495</v>
      </c>
      <c r="B147" s="7">
        <v>1</v>
      </c>
      <c r="C147" t="s">
        <v>198</v>
      </c>
      <c r="D147" s="7">
        <v>372</v>
      </c>
      <c r="E147" s="7">
        <v>401.99999999999994</v>
      </c>
      <c r="F147" s="7">
        <v>453</v>
      </c>
      <c r="G147" s="7">
        <v>493.6</v>
      </c>
      <c r="H147" s="7">
        <v>3387577</v>
      </c>
      <c r="I147" s="7">
        <v>0</v>
      </c>
      <c r="J147" s="7">
        <v>183195</v>
      </c>
      <c r="K147" s="7">
        <v>0</v>
      </c>
      <c r="L147" s="7">
        <v>130455</v>
      </c>
      <c r="M147" s="7">
        <v>0</v>
      </c>
      <c r="N147" s="7">
        <v>109391</v>
      </c>
      <c r="O147" s="7">
        <v>101045</v>
      </c>
      <c r="P147" s="7">
        <v>64533.75</v>
      </c>
      <c r="Q147" s="7">
        <v>6417</v>
      </c>
      <c r="R147" s="7">
        <v>0</v>
      </c>
      <c r="S147" s="7">
        <v>0</v>
      </c>
      <c r="T147" s="7">
        <v>0</v>
      </c>
      <c r="U147" s="7">
        <v>0</v>
      </c>
      <c r="V147" s="7">
        <v>0</v>
      </c>
      <c r="W147" s="7">
        <v>384361</v>
      </c>
      <c r="X147" s="7">
        <v>0</v>
      </c>
      <c r="Y147" s="7">
        <v>0</v>
      </c>
      <c r="Z147" s="7">
        <v>29656.16646267</v>
      </c>
      <c r="AA147" s="7">
        <v>357366</v>
      </c>
      <c r="AB147" s="7">
        <v>4753996.9164626701</v>
      </c>
      <c r="AC147" s="7">
        <v>0</v>
      </c>
      <c r="AD147" s="7">
        <v>53915</v>
      </c>
      <c r="AE147" s="7">
        <v>59615</v>
      </c>
      <c r="AF147" s="7">
        <v>0</v>
      </c>
      <c r="AG147" s="7">
        <v>330987</v>
      </c>
      <c r="AH147" s="7">
        <v>0</v>
      </c>
      <c r="AI147" s="7">
        <v>272613</v>
      </c>
      <c r="AJ147" s="7">
        <v>717130</v>
      </c>
      <c r="AL147">
        <f t="shared" si="2"/>
        <v>1366419.9164626701</v>
      </c>
    </row>
    <row r="148" spans="1:38" x14ac:dyDescent="0.25">
      <c r="A148" s="7">
        <v>497</v>
      </c>
      <c r="B148" s="7">
        <v>1</v>
      </c>
      <c r="C148" t="s">
        <v>199</v>
      </c>
      <c r="D148" s="7">
        <v>176</v>
      </c>
      <c r="E148" s="7">
        <v>202.99999999999997</v>
      </c>
      <c r="F148" s="7">
        <v>306.39999999999998</v>
      </c>
      <c r="G148" s="7">
        <v>335.19999999999993</v>
      </c>
      <c r="H148" s="7">
        <v>2300478</v>
      </c>
      <c r="I148" s="7">
        <v>0</v>
      </c>
      <c r="J148" s="7">
        <v>388364</v>
      </c>
      <c r="K148" s="7">
        <v>14147</v>
      </c>
      <c r="L148" s="7">
        <v>118679</v>
      </c>
      <c r="M148" s="7">
        <v>0</v>
      </c>
      <c r="N148" s="7">
        <v>88273</v>
      </c>
      <c r="O148" s="7">
        <v>72948</v>
      </c>
      <c r="P148" s="7">
        <v>39611.25</v>
      </c>
      <c r="Q148" s="7">
        <v>4358</v>
      </c>
      <c r="R148" s="7">
        <v>11098</v>
      </c>
      <c r="S148" s="7">
        <v>0</v>
      </c>
      <c r="T148" s="7">
        <v>0</v>
      </c>
      <c r="U148" s="7">
        <v>0</v>
      </c>
      <c r="V148" s="7">
        <v>0</v>
      </c>
      <c r="W148" s="7">
        <v>339169</v>
      </c>
      <c r="X148" s="7">
        <v>0</v>
      </c>
      <c r="Y148" s="7">
        <v>7304</v>
      </c>
      <c r="Z148" s="7">
        <v>20877.309813570002</v>
      </c>
      <c r="AA148" s="7">
        <v>242685</v>
      </c>
      <c r="AB148" s="7">
        <v>3647991.5598135702</v>
      </c>
      <c r="AC148" s="7">
        <v>0</v>
      </c>
      <c r="AD148" s="7">
        <v>30382</v>
      </c>
      <c r="AE148" s="7">
        <v>34919</v>
      </c>
      <c r="AF148" s="7">
        <v>9783</v>
      </c>
      <c r="AG148" s="7">
        <v>238841.26</v>
      </c>
      <c r="AH148" s="7">
        <v>0</v>
      </c>
      <c r="AI148" s="7">
        <v>176667</v>
      </c>
      <c r="AJ148" s="7">
        <v>490592.26</v>
      </c>
      <c r="AL148">
        <f t="shared" si="2"/>
        <v>1347513.5598135702</v>
      </c>
    </row>
    <row r="149" spans="1:38" x14ac:dyDescent="0.25">
      <c r="A149" s="7">
        <v>499</v>
      </c>
      <c r="B149" s="7">
        <v>1</v>
      </c>
      <c r="C149" t="s">
        <v>200</v>
      </c>
      <c r="D149" s="7">
        <v>305</v>
      </c>
      <c r="E149" s="7">
        <v>336</v>
      </c>
      <c r="F149" s="7">
        <v>258</v>
      </c>
      <c r="G149" s="7">
        <v>283.2</v>
      </c>
      <c r="H149" s="7">
        <v>1943602</v>
      </c>
      <c r="I149" s="7">
        <v>0</v>
      </c>
      <c r="J149" s="7">
        <v>98351</v>
      </c>
      <c r="K149" s="7">
        <v>14157</v>
      </c>
      <c r="L149" s="7">
        <v>108613</v>
      </c>
      <c r="M149" s="7">
        <v>115701</v>
      </c>
      <c r="N149" s="7">
        <v>79493</v>
      </c>
      <c r="O149" s="7">
        <v>66034</v>
      </c>
      <c r="P149" s="7">
        <v>14160</v>
      </c>
      <c r="Q149" s="7">
        <v>3682</v>
      </c>
      <c r="R149" s="7">
        <v>0</v>
      </c>
      <c r="S149" s="7">
        <v>0</v>
      </c>
      <c r="T149" s="7">
        <v>0</v>
      </c>
      <c r="U149" s="7">
        <v>0</v>
      </c>
      <c r="V149" s="7">
        <v>0</v>
      </c>
      <c r="W149" s="7">
        <v>651683</v>
      </c>
      <c r="X149" s="7">
        <v>0</v>
      </c>
      <c r="Y149" s="7">
        <v>32290</v>
      </c>
      <c r="Z149" s="7">
        <v>24856.538510009999</v>
      </c>
      <c r="AA149" s="7">
        <v>205037</v>
      </c>
      <c r="AB149" s="7">
        <v>3357659.5385100101</v>
      </c>
      <c r="AC149" s="7">
        <v>0</v>
      </c>
      <c r="AD149" s="7">
        <v>66034</v>
      </c>
      <c r="AE149" s="7">
        <v>13092</v>
      </c>
      <c r="AF149" s="7">
        <v>0</v>
      </c>
      <c r="AG149" s="7">
        <v>491866.58999999997</v>
      </c>
      <c r="AH149" s="7">
        <v>0</v>
      </c>
      <c r="AI149" s="7">
        <v>156548</v>
      </c>
      <c r="AJ149" s="7">
        <v>727540.59</v>
      </c>
      <c r="AL149">
        <f t="shared" si="2"/>
        <v>1414057.5385100101</v>
      </c>
    </row>
    <row r="150" spans="1:38" x14ac:dyDescent="0.25">
      <c r="A150" s="7">
        <v>500</v>
      </c>
      <c r="B150" s="7">
        <v>1</v>
      </c>
      <c r="C150" t="s">
        <v>201</v>
      </c>
      <c r="D150" s="7">
        <v>423</v>
      </c>
      <c r="E150" s="7">
        <v>472.2</v>
      </c>
      <c r="F150" s="7">
        <v>426</v>
      </c>
      <c r="G150" s="7">
        <v>476.59999999999997</v>
      </c>
      <c r="H150" s="7">
        <v>3270906</v>
      </c>
      <c r="I150" s="7">
        <v>0</v>
      </c>
      <c r="J150" s="7">
        <v>185584</v>
      </c>
      <c r="K150" s="7">
        <v>14203</v>
      </c>
      <c r="L150" s="7">
        <v>130553</v>
      </c>
      <c r="M150" s="7">
        <v>0</v>
      </c>
      <c r="N150" s="7">
        <v>166557.45243966527</v>
      </c>
      <c r="O150" s="7">
        <v>106505</v>
      </c>
      <c r="P150" s="7">
        <v>42068.75</v>
      </c>
      <c r="Q150" s="7">
        <v>6196</v>
      </c>
      <c r="R150" s="7">
        <v>3546</v>
      </c>
      <c r="S150" s="7">
        <v>0</v>
      </c>
      <c r="T150" s="7">
        <v>0</v>
      </c>
      <c r="U150" s="7">
        <v>0</v>
      </c>
      <c r="V150" s="7">
        <v>0</v>
      </c>
      <c r="W150" s="7">
        <v>796380</v>
      </c>
      <c r="X150" s="7">
        <v>0</v>
      </c>
      <c r="Y150" s="7">
        <v>24602</v>
      </c>
      <c r="Z150" s="7">
        <v>30534.052127580002</v>
      </c>
      <c r="AA150" s="7">
        <v>345058</v>
      </c>
      <c r="AB150" s="7">
        <v>5122693.254567245</v>
      </c>
      <c r="AC150" s="7">
        <v>0</v>
      </c>
      <c r="AD150" s="7">
        <v>105370</v>
      </c>
      <c r="AE150" s="7">
        <v>42068.75</v>
      </c>
      <c r="AF150" s="7">
        <v>3546</v>
      </c>
      <c r="AG150" s="7">
        <v>718338.23</v>
      </c>
      <c r="AH150" s="7">
        <v>0</v>
      </c>
      <c r="AI150" s="7">
        <v>308738</v>
      </c>
      <c r="AJ150" s="7">
        <v>1178060.98</v>
      </c>
      <c r="AL150">
        <f t="shared" si="2"/>
        <v>1851787.254567245</v>
      </c>
    </row>
    <row r="151" spans="1:38" x14ac:dyDescent="0.25">
      <c r="A151" s="7">
        <v>505</v>
      </c>
      <c r="B151" s="7">
        <v>1</v>
      </c>
      <c r="C151" t="s">
        <v>202</v>
      </c>
      <c r="D151" s="7">
        <v>385</v>
      </c>
      <c r="E151" s="7">
        <v>418.40000000000009</v>
      </c>
      <c r="F151" s="7">
        <v>361</v>
      </c>
      <c r="G151" s="7">
        <v>395.80000000000007</v>
      </c>
      <c r="H151" s="7">
        <v>2716375</v>
      </c>
      <c r="I151" s="7">
        <v>0</v>
      </c>
      <c r="J151" s="7">
        <v>363841</v>
      </c>
      <c r="K151" s="7">
        <v>40068</v>
      </c>
      <c r="L151" s="7">
        <v>126543</v>
      </c>
      <c r="M151" s="7">
        <v>82506</v>
      </c>
      <c r="N151" s="7">
        <v>144251.22230969253</v>
      </c>
      <c r="O151" s="7">
        <v>95675</v>
      </c>
      <c r="P151" s="7">
        <v>19790</v>
      </c>
      <c r="Q151" s="7">
        <v>5145</v>
      </c>
      <c r="R151" s="7">
        <v>0</v>
      </c>
      <c r="S151" s="7">
        <v>0</v>
      </c>
      <c r="T151" s="7">
        <v>0</v>
      </c>
      <c r="U151" s="7">
        <v>0</v>
      </c>
      <c r="V151" s="7">
        <v>0</v>
      </c>
      <c r="W151" s="7">
        <v>910340</v>
      </c>
      <c r="X151" s="7">
        <v>0</v>
      </c>
      <c r="Y151" s="7">
        <v>28061</v>
      </c>
      <c r="Z151" s="7">
        <v>29409.656947440002</v>
      </c>
      <c r="AA151" s="7">
        <v>286559</v>
      </c>
      <c r="AB151" s="7">
        <v>4848563.8792571332</v>
      </c>
      <c r="AC151" s="7">
        <v>0</v>
      </c>
      <c r="AD151" s="7">
        <v>95675</v>
      </c>
      <c r="AE151" s="7">
        <v>15153</v>
      </c>
      <c r="AF151" s="7">
        <v>0</v>
      </c>
      <c r="AG151" s="7">
        <v>844779.69</v>
      </c>
      <c r="AH151" s="7">
        <v>0</v>
      </c>
      <c r="AI151" s="7">
        <v>181189</v>
      </c>
      <c r="AJ151" s="7">
        <v>1136796.69</v>
      </c>
      <c r="AL151">
        <f t="shared" si="2"/>
        <v>2132188.8792571332</v>
      </c>
    </row>
    <row r="152" spans="1:38" x14ac:dyDescent="0.25">
      <c r="A152" s="7">
        <v>507</v>
      </c>
      <c r="B152" s="7">
        <v>1</v>
      </c>
      <c r="C152" t="s">
        <v>203</v>
      </c>
      <c r="D152" s="7">
        <v>336</v>
      </c>
      <c r="E152" s="7">
        <v>371.2</v>
      </c>
      <c r="F152" s="7">
        <v>350</v>
      </c>
      <c r="G152" s="7">
        <v>383.4</v>
      </c>
      <c r="H152" s="7">
        <v>2631274</v>
      </c>
      <c r="I152" s="7">
        <v>0</v>
      </c>
      <c r="J152" s="7">
        <v>87175</v>
      </c>
      <c r="K152" s="7">
        <v>0</v>
      </c>
      <c r="L152" s="7">
        <v>125272</v>
      </c>
      <c r="M152" s="7">
        <v>0</v>
      </c>
      <c r="N152" s="7">
        <v>110590</v>
      </c>
      <c r="O152" s="7">
        <v>84111</v>
      </c>
      <c r="P152" s="7">
        <v>41670</v>
      </c>
      <c r="Q152" s="7">
        <v>4984</v>
      </c>
      <c r="R152" s="7">
        <v>3554</v>
      </c>
      <c r="S152" s="7">
        <v>0</v>
      </c>
      <c r="T152" s="7">
        <v>0</v>
      </c>
      <c r="U152" s="7">
        <v>0</v>
      </c>
      <c r="V152" s="7">
        <v>0</v>
      </c>
      <c r="W152" s="7">
        <v>474109</v>
      </c>
      <c r="X152" s="7">
        <v>0</v>
      </c>
      <c r="Y152" s="7">
        <v>0</v>
      </c>
      <c r="Z152" s="7">
        <v>24389.82681912</v>
      </c>
      <c r="AA152" s="7">
        <v>277582</v>
      </c>
      <c r="AB152" s="7">
        <v>3864710.82681912</v>
      </c>
      <c r="AC152" s="7">
        <v>0</v>
      </c>
      <c r="AD152" s="7">
        <v>71079</v>
      </c>
      <c r="AE152" s="7">
        <v>41670</v>
      </c>
      <c r="AF152" s="7">
        <v>3554</v>
      </c>
      <c r="AG152" s="7">
        <v>342617.44</v>
      </c>
      <c r="AH152" s="7">
        <v>0</v>
      </c>
      <c r="AI152" s="7">
        <v>255483</v>
      </c>
      <c r="AJ152" s="7">
        <v>714403.44</v>
      </c>
      <c r="AL152">
        <f t="shared" si="2"/>
        <v>1233436.82681912</v>
      </c>
    </row>
    <row r="153" spans="1:38" x14ac:dyDescent="0.25">
      <c r="A153" s="7">
        <v>508</v>
      </c>
      <c r="B153" s="7">
        <v>1</v>
      </c>
      <c r="C153" t="s">
        <v>204</v>
      </c>
      <c r="D153" s="7">
        <v>2013</v>
      </c>
      <c r="E153" s="7">
        <v>2210</v>
      </c>
      <c r="F153" s="7">
        <v>2010</v>
      </c>
      <c r="G153" s="7">
        <v>2208.4</v>
      </c>
      <c r="H153" s="7">
        <v>15156249</v>
      </c>
      <c r="I153" s="7">
        <v>194446</v>
      </c>
      <c r="J153" s="7">
        <v>1523654</v>
      </c>
      <c r="K153" s="7">
        <v>124703</v>
      </c>
      <c r="L153" s="7">
        <v>0</v>
      </c>
      <c r="M153" s="7">
        <v>0</v>
      </c>
      <c r="N153" s="7">
        <v>254868</v>
      </c>
      <c r="O153" s="7">
        <v>491915</v>
      </c>
      <c r="P153" s="7">
        <v>324535</v>
      </c>
      <c r="Q153" s="7">
        <v>28709</v>
      </c>
      <c r="R153" s="7">
        <v>55674</v>
      </c>
      <c r="S153" s="7">
        <v>0</v>
      </c>
      <c r="T153" s="7">
        <v>0</v>
      </c>
      <c r="U153" s="7">
        <v>0</v>
      </c>
      <c r="V153" s="7">
        <v>-6863</v>
      </c>
      <c r="W153" s="7">
        <v>905444</v>
      </c>
      <c r="X153" s="7">
        <v>0</v>
      </c>
      <c r="Y153" s="7">
        <v>86106</v>
      </c>
      <c r="Z153" s="7">
        <v>171075.6548778</v>
      </c>
      <c r="AA153" s="7">
        <v>1598882</v>
      </c>
      <c r="AB153" s="7">
        <v>20909397.6548778</v>
      </c>
      <c r="AC153" s="7">
        <v>0</v>
      </c>
      <c r="AD153" s="7">
        <v>186580</v>
      </c>
      <c r="AE153" s="7">
        <v>324535</v>
      </c>
      <c r="AF153" s="7">
        <v>55674</v>
      </c>
      <c r="AG153" s="7">
        <v>872526.13</v>
      </c>
      <c r="AH153" s="7">
        <v>0</v>
      </c>
      <c r="AI153" s="7">
        <v>1365829</v>
      </c>
      <c r="AJ153" s="7">
        <v>2805144.13</v>
      </c>
      <c r="AL153">
        <f t="shared" si="2"/>
        <v>5753148.6548778005</v>
      </c>
    </row>
    <row r="154" spans="1:38" x14ac:dyDescent="0.25">
      <c r="A154" s="7">
        <v>511</v>
      </c>
      <c r="B154" s="7">
        <v>1</v>
      </c>
      <c r="C154" t="s">
        <v>205</v>
      </c>
      <c r="D154" s="7">
        <v>354</v>
      </c>
      <c r="E154" s="7">
        <v>385</v>
      </c>
      <c r="F154" s="7">
        <v>559</v>
      </c>
      <c r="G154" s="7">
        <v>612</v>
      </c>
      <c r="H154" s="7">
        <v>4200156</v>
      </c>
      <c r="I154" s="7">
        <v>0</v>
      </c>
      <c r="J154" s="7">
        <v>324796</v>
      </c>
      <c r="K154" s="7">
        <v>20068</v>
      </c>
      <c r="L154" s="7">
        <v>120686</v>
      </c>
      <c r="M154" s="7">
        <v>0</v>
      </c>
      <c r="N154" s="7">
        <v>196131</v>
      </c>
      <c r="O154" s="7">
        <v>139705</v>
      </c>
      <c r="P154" s="7">
        <v>72855</v>
      </c>
      <c r="Q154" s="7">
        <v>7956</v>
      </c>
      <c r="R154" s="7">
        <v>0</v>
      </c>
      <c r="S154" s="7">
        <v>0</v>
      </c>
      <c r="T154" s="7">
        <v>0</v>
      </c>
      <c r="U154" s="7">
        <v>0</v>
      </c>
      <c r="V154" s="7">
        <v>0</v>
      </c>
      <c r="W154" s="7">
        <v>628175</v>
      </c>
      <c r="X154" s="7">
        <v>0</v>
      </c>
      <c r="Y154" s="7">
        <v>15376</v>
      </c>
      <c r="Z154" s="7">
        <v>36869.249234399998</v>
      </c>
      <c r="AA154" s="7">
        <v>443088</v>
      </c>
      <c r="AB154" s="7">
        <v>6205861.2492343998</v>
      </c>
      <c r="AC154" s="7">
        <v>0</v>
      </c>
      <c r="AD154" s="7">
        <v>106399</v>
      </c>
      <c r="AE154" s="7">
        <v>72855</v>
      </c>
      <c r="AF154" s="7">
        <v>0</v>
      </c>
      <c r="AG154" s="7">
        <v>615311</v>
      </c>
      <c r="AH154" s="7">
        <v>0</v>
      </c>
      <c r="AI154" s="7">
        <v>372379</v>
      </c>
      <c r="AJ154" s="7">
        <v>1166944</v>
      </c>
      <c r="AL154">
        <f t="shared" si="2"/>
        <v>2005705.2492343998</v>
      </c>
    </row>
    <row r="155" spans="1:38" x14ac:dyDescent="0.25">
      <c r="A155" s="7">
        <v>514</v>
      </c>
      <c r="B155" s="7">
        <v>1</v>
      </c>
      <c r="C155" t="s">
        <v>206</v>
      </c>
      <c r="D155" s="7">
        <v>132</v>
      </c>
      <c r="E155" s="7">
        <v>143.60000000000002</v>
      </c>
      <c r="F155" s="7">
        <v>136</v>
      </c>
      <c r="G155" s="7">
        <v>148.6</v>
      </c>
      <c r="H155" s="7">
        <v>1019842</v>
      </c>
      <c r="I155" s="7">
        <v>0</v>
      </c>
      <c r="J155" s="7">
        <v>107028</v>
      </c>
      <c r="K155" s="7">
        <v>14145</v>
      </c>
      <c r="L155" s="7">
        <v>68325</v>
      </c>
      <c r="M155" s="7">
        <v>0</v>
      </c>
      <c r="N155" s="7">
        <v>63615.981672550915</v>
      </c>
      <c r="O155" s="7">
        <v>35925</v>
      </c>
      <c r="P155" s="7">
        <v>7430</v>
      </c>
      <c r="Q155" s="7">
        <v>1932</v>
      </c>
      <c r="R155" s="7">
        <v>0</v>
      </c>
      <c r="S155" s="7">
        <v>0</v>
      </c>
      <c r="T155" s="7">
        <v>0</v>
      </c>
      <c r="U155" s="7">
        <v>0</v>
      </c>
      <c r="V155" s="7">
        <v>0</v>
      </c>
      <c r="W155" s="7">
        <v>314782</v>
      </c>
      <c r="X155" s="7">
        <v>0</v>
      </c>
      <c r="Y155" s="7">
        <v>0</v>
      </c>
      <c r="Z155" s="7">
        <v>11830.50803922</v>
      </c>
      <c r="AA155" s="7">
        <v>107586</v>
      </c>
      <c r="AB155" s="7">
        <v>1752441.489711771</v>
      </c>
      <c r="AC155" s="7">
        <v>0</v>
      </c>
      <c r="AD155" s="7">
        <v>35925</v>
      </c>
      <c r="AE155" s="7">
        <v>5340</v>
      </c>
      <c r="AF155" s="7">
        <v>0</v>
      </c>
      <c r="AG155" s="7">
        <v>222837.12</v>
      </c>
      <c r="AH155" s="7">
        <v>0</v>
      </c>
      <c r="AI155" s="7">
        <v>63849</v>
      </c>
      <c r="AJ155" s="7">
        <v>327951.12</v>
      </c>
      <c r="AL155">
        <f t="shared" si="2"/>
        <v>732599.48971177102</v>
      </c>
    </row>
    <row r="156" spans="1:38" x14ac:dyDescent="0.25">
      <c r="A156" s="7">
        <v>518</v>
      </c>
      <c r="B156" s="7">
        <v>1</v>
      </c>
      <c r="C156" t="s">
        <v>207</v>
      </c>
      <c r="D156" s="7">
        <v>3711</v>
      </c>
      <c r="E156" s="7">
        <v>4053.6000000000004</v>
      </c>
      <c r="F156" s="7">
        <v>3903</v>
      </c>
      <c r="G156" s="7">
        <v>4236.8</v>
      </c>
      <c r="H156" s="7">
        <v>29077158</v>
      </c>
      <c r="I156" s="7">
        <v>406290</v>
      </c>
      <c r="J156" s="7">
        <v>8012435</v>
      </c>
      <c r="K156" s="7">
        <v>903438</v>
      </c>
      <c r="L156" s="7">
        <v>0</v>
      </c>
      <c r="M156" s="7">
        <v>0</v>
      </c>
      <c r="N156" s="7">
        <v>536012</v>
      </c>
      <c r="O156" s="7">
        <v>946740</v>
      </c>
      <c r="P156" s="7">
        <v>609660</v>
      </c>
      <c r="Q156" s="7">
        <v>55078</v>
      </c>
      <c r="R156" s="7">
        <v>0</v>
      </c>
      <c r="S156" s="7">
        <v>0</v>
      </c>
      <c r="T156" s="7">
        <v>0</v>
      </c>
      <c r="U156" s="7">
        <v>0</v>
      </c>
      <c r="V156" s="7">
        <v>-6863</v>
      </c>
      <c r="W156" s="7">
        <v>2118400</v>
      </c>
      <c r="X156" s="7">
        <v>0</v>
      </c>
      <c r="Y156" s="7">
        <v>0</v>
      </c>
      <c r="Z156" s="7">
        <v>236657.90373399001</v>
      </c>
      <c r="AA156" s="7">
        <v>3067443</v>
      </c>
      <c r="AB156" s="7">
        <v>45962448.903733991</v>
      </c>
      <c r="AC156" s="7">
        <v>0</v>
      </c>
      <c r="AD156" s="7">
        <v>270027</v>
      </c>
      <c r="AE156" s="7">
        <v>377552</v>
      </c>
      <c r="AF156" s="7">
        <v>0</v>
      </c>
      <c r="AG156" s="7">
        <v>1255077</v>
      </c>
      <c r="AH156" s="7">
        <v>0</v>
      </c>
      <c r="AI156" s="7">
        <v>1568660</v>
      </c>
      <c r="AJ156" s="7">
        <v>3471316</v>
      </c>
      <c r="AL156">
        <f t="shared" si="2"/>
        <v>16885290.903733991</v>
      </c>
    </row>
    <row r="157" spans="1:38" x14ac:dyDescent="0.25">
      <c r="A157" s="7">
        <v>531</v>
      </c>
      <c r="B157" s="7">
        <v>1</v>
      </c>
      <c r="C157" t="s">
        <v>208</v>
      </c>
      <c r="D157" s="7">
        <v>1820</v>
      </c>
      <c r="E157" s="7">
        <v>1988.6</v>
      </c>
      <c r="F157" s="7">
        <v>2320</v>
      </c>
      <c r="G157" s="7">
        <v>2536.6000000000004</v>
      </c>
      <c r="H157" s="7">
        <v>17408686</v>
      </c>
      <c r="I157" s="7">
        <v>37866</v>
      </c>
      <c r="J157" s="7">
        <v>191609</v>
      </c>
      <c r="K157" s="7">
        <v>14195</v>
      </c>
      <c r="L157" s="7">
        <v>0</v>
      </c>
      <c r="M157" s="7">
        <v>0</v>
      </c>
      <c r="N157" s="7">
        <v>236425</v>
      </c>
      <c r="O157" s="7">
        <v>549072</v>
      </c>
      <c r="P157" s="7">
        <v>424725</v>
      </c>
      <c r="Q157" s="7">
        <v>32976</v>
      </c>
      <c r="R157" s="7">
        <v>3298</v>
      </c>
      <c r="S157" s="7">
        <v>0</v>
      </c>
      <c r="T157" s="7">
        <v>0</v>
      </c>
      <c r="U157" s="7">
        <v>0</v>
      </c>
      <c r="V157" s="7">
        <v>0</v>
      </c>
      <c r="W157" s="7">
        <v>0</v>
      </c>
      <c r="X157" s="7">
        <v>0</v>
      </c>
      <c r="Y157" s="7">
        <v>62273</v>
      </c>
      <c r="Z157" s="7">
        <v>165124.24942867999</v>
      </c>
      <c r="AA157" s="7">
        <v>1836498</v>
      </c>
      <c r="AB157" s="7">
        <v>20962747.249428678</v>
      </c>
      <c r="AC157" s="7">
        <v>0</v>
      </c>
      <c r="AD157" s="7">
        <v>161408</v>
      </c>
      <c r="AE157" s="7">
        <v>424725</v>
      </c>
      <c r="AF157" s="7">
        <v>3298</v>
      </c>
      <c r="AG157" s="7">
        <v>0</v>
      </c>
      <c r="AH157" s="7">
        <v>0</v>
      </c>
      <c r="AI157" s="7">
        <v>1622920</v>
      </c>
      <c r="AJ157" s="7">
        <v>2212351</v>
      </c>
      <c r="AL157">
        <f t="shared" si="2"/>
        <v>3554061.2494286783</v>
      </c>
    </row>
    <row r="158" spans="1:38" x14ac:dyDescent="0.25">
      <c r="A158" s="7">
        <v>533</v>
      </c>
      <c r="B158" s="7">
        <v>1</v>
      </c>
      <c r="C158" t="s">
        <v>209</v>
      </c>
      <c r="D158" s="7">
        <v>846</v>
      </c>
      <c r="E158" s="7">
        <v>930.4</v>
      </c>
      <c r="F158" s="7">
        <v>1132</v>
      </c>
      <c r="G158" s="7">
        <v>1236.4000000000001</v>
      </c>
      <c r="H158" s="7">
        <v>8485413</v>
      </c>
      <c r="I158" s="7">
        <v>544449</v>
      </c>
      <c r="J158" s="7">
        <v>178813</v>
      </c>
      <c r="K158" s="7">
        <v>14205</v>
      </c>
      <c r="L158" s="7">
        <v>0</v>
      </c>
      <c r="M158" s="7">
        <v>0</v>
      </c>
      <c r="N158" s="7">
        <v>193494</v>
      </c>
      <c r="O158" s="7">
        <v>274949</v>
      </c>
      <c r="P158" s="7">
        <v>206378.75</v>
      </c>
      <c r="Q158" s="7">
        <v>16073</v>
      </c>
      <c r="R158" s="7">
        <v>15208</v>
      </c>
      <c r="S158" s="7">
        <v>0</v>
      </c>
      <c r="T158" s="7">
        <v>0</v>
      </c>
      <c r="U158" s="7">
        <v>0</v>
      </c>
      <c r="V158" s="7">
        <v>0</v>
      </c>
      <c r="W158" s="7">
        <v>0</v>
      </c>
      <c r="X158" s="7">
        <v>0</v>
      </c>
      <c r="Y158" s="7">
        <v>0</v>
      </c>
      <c r="Z158" s="7">
        <v>89808.339144500002</v>
      </c>
      <c r="AA158" s="7">
        <v>895154</v>
      </c>
      <c r="AB158" s="7">
        <v>10913945.0891445</v>
      </c>
      <c r="AC158" s="7">
        <v>0</v>
      </c>
      <c r="AD158" s="7">
        <v>80156</v>
      </c>
      <c r="AE158" s="7">
        <v>200863</v>
      </c>
      <c r="AF158" s="7">
        <v>14802</v>
      </c>
      <c r="AG158" s="7">
        <v>0</v>
      </c>
      <c r="AH158" s="7">
        <v>0</v>
      </c>
      <c r="AI158" s="7">
        <v>719444</v>
      </c>
      <c r="AJ158" s="7">
        <v>1015265</v>
      </c>
      <c r="AL158">
        <f t="shared" si="2"/>
        <v>2428532.0891445</v>
      </c>
    </row>
    <row r="159" spans="1:38" x14ac:dyDescent="0.25">
      <c r="A159" s="7">
        <v>534</v>
      </c>
      <c r="B159" s="7">
        <v>1</v>
      </c>
      <c r="C159" t="s">
        <v>210</v>
      </c>
      <c r="D159" s="7">
        <v>1666</v>
      </c>
      <c r="E159" s="7">
        <v>1827</v>
      </c>
      <c r="F159" s="7">
        <v>2050</v>
      </c>
      <c r="G159" s="7">
        <v>2248.6000000000004</v>
      </c>
      <c r="H159" s="7">
        <v>15432142</v>
      </c>
      <c r="I159" s="7">
        <v>0</v>
      </c>
      <c r="J159" s="7">
        <v>472044</v>
      </c>
      <c r="K159" s="7">
        <v>14188</v>
      </c>
      <c r="L159" s="7">
        <v>0</v>
      </c>
      <c r="M159" s="7">
        <v>0</v>
      </c>
      <c r="N159" s="7">
        <v>302207</v>
      </c>
      <c r="O159" s="7">
        <v>507516</v>
      </c>
      <c r="P159" s="7">
        <v>350153.75</v>
      </c>
      <c r="Q159" s="7">
        <v>29232</v>
      </c>
      <c r="R159" s="7">
        <v>6993</v>
      </c>
      <c r="S159" s="7">
        <v>0</v>
      </c>
      <c r="T159" s="7">
        <v>0</v>
      </c>
      <c r="U159" s="7">
        <v>0</v>
      </c>
      <c r="V159" s="7">
        <v>0</v>
      </c>
      <c r="W159" s="7">
        <v>554078</v>
      </c>
      <c r="X159" s="7">
        <v>0</v>
      </c>
      <c r="Y159" s="7">
        <v>0</v>
      </c>
      <c r="Z159" s="7">
        <v>138766.34450219999</v>
      </c>
      <c r="AA159" s="7">
        <v>1627986</v>
      </c>
      <c r="AB159" s="7">
        <v>19435306.094502199</v>
      </c>
      <c r="AC159" s="7">
        <v>0</v>
      </c>
      <c r="AD159" s="7">
        <v>174225</v>
      </c>
      <c r="AE159" s="7">
        <v>350153.75</v>
      </c>
      <c r="AF159" s="7">
        <v>6993</v>
      </c>
      <c r="AG159" s="7">
        <v>554078</v>
      </c>
      <c r="AH159" s="7">
        <v>0</v>
      </c>
      <c r="AI159" s="7">
        <v>1389083</v>
      </c>
      <c r="AJ159" s="7">
        <v>2474532.75</v>
      </c>
      <c r="AL159">
        <f t="shared" si="2"/>
        <v>4003164.0945021994</v>
      </c>
    </row>
    <row r="160" spans="1:38" x14ac:dyDescent="0.25">
      <c r="A160" s="7">
        <v>535</v>
      </c>
      <c r="B160" s="7">
        <v>1</v>
      </c>
      <c r="C160" t="s">
        <v>211</v>
      </c>
      <c r="D160" s="7">
        <v>18643</v>
      </c>
      <c r="E160" s="7">
        <v>20446.600000000002</v>
      </c>
      <c r="F160" s="7">
        <v>16635</v>
      </c>
      <c r="G160" s="7">
        <v>18247</v>
      </c>
      <c r="H160" s="7">
        <v>125229161</v>
      </c>
      <c r="I160" s="7">
        <v>679538</v>
      </c>
      <c r="J160" s="7">
        <v>13524905</v>
      </c>
      <c r="K160" s="7">
        <v>1393126</v>
      </c>
      <c r="L160" s="7">
        <v>0</v>
      </c>
      <c r="M160" s="7">
        <v>0</v>
      </c>
      <c r="N160" s="7">
        <v>826048.78231199109</v>
      </c>
      <c r="O160" s="7">
        <v>4233131</v>
      </c>
      <c r="P160" s="7">
        <v>2232306.25</v>
      </c>
      <c r="Q160" s="7">
        <v>237211</v>
      </c>
      <c r="R160" s="7">
        <v>473145</v>
      </c>
      <c r="S160" s="7">
        <v>0</v>
      </c>
      <c r="T160" s="7">
        <v>0</v>
      </c>
      <c r="U160" s="7">
        <v>0</v>
      </c>
      <c r="V160" s="7">
        <v>-8236</v>
      </c>
      <c r="W160" s="7">
        <v>16983213</v>
      </c>
      <c r="X160" s="7">
        <v>0</v>
      </c>
      <c r="Y160" s="7">
        <v>558918</v>
      </c>
      <c r="Z160" s="7">
        <v>1509419.65862742</v>
      </c>
      <c r="AA160" s="7">
        <v>13210828</v>
      </c>
      <c r="AB160" s="7">
        <v>181082714.69093943</v>
      </c>
      <c r="AC160" s="7">
        <v>0</v>
      </c>
      <c r="AD160" s="7">
        <v>2645951</v>
      </c>
      <c r="AE160" s="7">
        <v>2232306.25</v>
      </c>
      <c r="AF160" s="7">
        <v>473145</v>
      </c>
      <c r="AG160" s="7">
        <v>16961426.300000001</v>
      </c>
      <c r="AH160" s="7">
        <v>0</v>
      </c>
      <c r="AI160" s="7">
        <v>13210828</v>
      </c>
      <c r="AJ160" s="7">
        <v>35523656.549999997</v>
      </c>
      <c r="AL160">
        <f t="shared" si="2"/>
        <v>55853553.690939426</v>
      </c>
    </row>
    <row r="161" spans="1:38" x14ac:dyDescent="0.25">
      <c r="A161" s="7">
        <v>542</v>
      </c>
      <c r="B161" s="7">
        <v>1</v>
      </c>
      <c r="C161" t="s">
        <v>212</v>
      </c>
      <c r="D161" s="7">
        <v>404</v>
      </c>
      <c r="E161" s="7">
        <v>443</v>
      </c>
      <c r="F161" s="7">
        <v>385</v>
      </c>
      <c r="G161" s="7">
        <v>422.6</v>
      </c>
      <c r="H161" s="7">
        <v>2900304</v>
      </c>
      <c r="I161" s="7">
        <v>0</v>
      </c>
      <c r="J161" s="7">
        <v>220615</v>
      </c>
      <c r="K161" s="7">
        <v>14103</v>
      </c>
      <c r="L161" s="7">
        <v>128693</v>
      </c>
      <c r="M161" s="7">
        <v>0</v>
      </c>
      <c r="N161" s="7">
        <v>161104.84140906238</v>
      </c>
      <c r="O161" s="7">
        <v>94802</v>
      </c>
      <c r="P161" s="7">
        <v>62288.75</v>
      </c>
      <c r="Q161" s="7">
        <v>5494</v>
      </c>
      <c r="R161" s="7">
        <v>10941</v>
      </c>
      <c r="S161" s="7">
        <v>0</v>
      </c>
      <c r="T161" s="7">
        <v>0</v>
      </c>
      <c r="U161" s="7">
        <v>0</v>
      </c>
      <c r="V161" s="7">
        <v>0</v>
      </c>
      <c r="W161" s="7">
        <v>169040</v>
      </c>
      <c r="X161" s="7">
        <v>0</v>
      </c>
      <c r="Y161" s="7">
        <v>40746</v>
      </c>
      <c r="Z161" s="7">
        <v>32945.159508120007</v>
      </c>
      <c r="AA161" s="7">
        <v>305962</v>
      </c>
      <c r="AB161" s="7">
        <v>4147038.7509171823</v>
      </c>
      <c r="AC161" s="7">
        <v>0</v>
      </c>
      <c r="AD161" s="7">
        <v>94802</v>
      </c>
      <c r="AE161" s="7">
        <v>62288.75</v>
      </c>
      <c r="AF161" s="7">
        <v>10941</v>
      </c>
      <c r="AG161" s="7">
        <v>169040</v>
      </c>
      <c r="AH161" s="7">
        <v>0</v>
      </c>
      <c r="AI161" s="7">
        <v>305962</v>
      </c>
      <c r="AJ161" s="7">
        <v>643033.75</v>
      </c>
      <c r="AL161">
        <f t="shared" si="2"/>
        <v>1246734.7509171823</v>
      </c>
    </row>
    <row r="162" spans="1:38" x14ac:dyDescent="0.25">
      <c r="A162" s="7">
        <v>544</v>
      </c>
      <c r="B162" s="7">
        <v>1</v>
      </c>
      <c r="C162" t="s">
        <v>213</v>
      </c>
      <c r="D162" s="7">
        <v>2610</v>
      </c>
      <c r="E162" s="7">
        <v>2837.5</v>
      </c>
      <c r="F162" s="7">
        <v>2868</v>
      </c>
      <c r="G162" s="7">
        <v>3176</v>
      </c>
      <c r="H162" s="7">
        <v>21796888</v>
      </c>
      <c r="I162" s="7">
        <v>122808</v>
      </c>
      <c r="J162" s="7">
        <v>2335222</v>
      </c>
      <c r="K162" s="7">
        <v>21811</v>
      </c>
      <c r="L162" s="7">
        <v>0</v>
      </c>
      <c r="M162" s="7">
        <v>0</v>
      </c>
      <c r="N162" s="7">
        <v>520559</v>
      </c>
      <c r="O162" s="7">
        <v>729471</v>
      </c>
      <c r="P162" s="7">
        <v>529425</v>
      </c>
      <c r="Q162" s="7">
        <v>41288</v>
      </c>
      <c r="R162" s="7">
        <v>54119</v>
      </c>
      <c r="S162" s="7">
        <v>0</v>
      </c>
      <c r="T162" s="7">
        <v>0</v>
      </c>
      <c r="U162" s="7">
        <v>0</v>
      </c>
      <c r="V162" s="7">
        <v>-8236</v>
      </c>
      <c r="W162" s="7">
        <v>0</v>
      </c>
      <c r="X162" s="7">
        <v>0</v>
      </c>
      <c r="Y162" s="7">
        <v>0</v>
      </c>
      <c r="Z162" s="7">
        <v>171992.51437911001</v>
      </c>
      <c r="AA162" s="7">
        <v>2299424</v>
      </c>
      <c r="AB162" s="7">
        <v>28614771.51437911</v>
      </c>
      <c r="AC162" s="7">
        <v>0</v>
      </c>
      <c r="AD162" s="7">
        <v>320051</v>
      </c>
      <c r="AE162" s="7">
        <v>529425</v>
      </c>
      <c r="AF162" s="7">
        <v>54119</v>
      </c>
      <c r="AG162" s="7">
        <v>0</v>
      </c>
      <c r="AH162" s="7">
        <v>0</v>
      </c>
      <c r="AI162" s="7">
        <v>2089034</v>
      </c>
      <c r="AJ162" s="7">
        <v>2992629</v>
      </c>
      <c r="AL162">
        <f t="shared" si="2"/>
        <v>6817883.5143791102</v>
      </c>
    </row>
    <row r="163" spans="1:38" x14ac:dyDescent="0.25">
      <c r="A163" s="7">
        <v>545</v>
      </c>
      <c r="B163" s="7">
        <v>1</v>
      </c>
      <c r="C163" t="s">
        <v>214</v>
      </c>
      <c r="D163" s="7">
        <v>369</v>
      </c>
      <c r="E163" s="7">
        <v>404.8</v>
      </c>
      <c r="F163" s="7">
        <v>338</v>
      </c>
      <c r="G163" s="7">
        <v>369.20000000000005</v>
      </c>
      <c r="H163" s="7">
        <v>2533820</v>
      </c>
      <c r="I163" s="7">
        <v>67544</v>
      </c>
      <c r="J163" s="7">
        <v>310728</v>
      </c>
      <c r="K163" s="7">
        <v>14106</v>
      </c>
      <c r="L163" s="7">
        <v>123603</v>
      </c>
      <c r="M163" s="7">
        <v>159937</v>
      </c>
      <c r="N163" s="7">
        <v>113732</v>
      </c>
      <c r="O163" s="7">
        <v>83998</v>
      </c>
      <c r="P163" s="7">
        <v>52522.5</v>
      </c>
      <c r="Q163" s="7">
        <v>4800</v>
      </c>
      <c r="R163" s="7">
        <v>0</v>
      </c>
      <c r="S163" s="7">
        <v>0</v>
      </c>
      <c r="T163" s="7">
        <v>0</v>
      </c>
      <c r="U163" s="7">
        <v>0</v>
      </c>
      <c r="V163" s="7">
        <v>0</v>
      </c>
      <c r="W163" s="7">
        <v>197393</v>
      </c>
      <c r="X163" s="7">
        <v>0</v>
      </c>
      <c r="Y163" s="7">
        <v>0</v>
      </c>
      <c r="Z163" s="7">
        <v>27340.146234600001</v>
      </c>
      <c r="AA163" s="7">
        <v>267301</v>
      </c>
      <c r="AB163" s="7">
        <v>3956824.6462345999</v>
      </c>
      <c r="AC163" s="7">
        <v>0</v>
      </c>
      <c r="AD163" s="7">
        <v>71662</v>
      </c>
      <c r="AE163" s="7">
        <v>52522.5</v>
      </c>
      <c r="AF163" s="7">
        <v>0</v>
      </c>
      <c r="AG163" s="7">
        <v>197393</v>
      </c>
      <c r="AH163" s="7">
        <v>0</v>
      </c>
      <c r="AI163" s="7">
        <v>256899</v>
      </c>
      <c r="AJ163" s="7">
        <v>578476.5</v>
      </c>
      <c r="AL163">
        <f t="shared" si="2"/>
        <v>1423004.6462345999</v>
      </c>
    </row>
    <row r="164" spans="1:38" x14ac:dyDescent="0.25">
      <c r="A164" s="7">
        <v>547</v>
      </c>
      <c r="B164" s="7">
        <v>1</v>
      </c>
      <c r="C164" t="s">
        <v>614</v>
      </c>
      <c r="D164" s="7">
        <v>421</v>
      </c>
      <c r="E164" s="7">
        <v>461.59999999999997</v>
      </c>
      <c r="F164" s="7">
        <v>493</v>
      </c>
      <c r="G164" s="7">
        <v>543.19999999999993</v>
      </c>
      <c r="H164" s="7">
        <v>3727982</v>
      </c>
      <c r="I164" s="7">
        <v>0</v>
      </c>
      <c r="J164" s="7">
        <v>198978</v>
      </c>
      <c r="K164" s="7">
        <v>0</v>
      </c>
      <c r="L164" s="7">
        <v>128297</v>
      </c>
      <c r="M164" s="7">
        <v>224628</v>
      </c>
      <c r="N164" s="7">
        <v>176498.41193376432</v>
      </c>
      <c r="O164" s="7">
        <v>126664</v>
      </c>
      <c r="P164" s="7">
        <v>81735</v>
      </c>
      <c r="Q164" s="7">
        <v>7062</v>
      </c>
      <c r="R164" s="7">
        <v>0</v>
      </c>
      <c r="S164" s="7">
        <v>0</v>
      </c>
      <c r="T164" s="7">
        <v>0</v>
      </c>
      <c r="U164" s="7">
        <v>0</v>
      </c>
      <c r="V164" s="7">
        <v>0</v>
      </c>
      <c r="W164" s="7">
        <v>195959</v>
      </c>
      <c r="X164" s="7">
        <v>0</v>
      </c>
      <c r="Y164" s="7">
        <v>0</v>
      </c>
      <c r="Z164" s="7">
        <v>37099.194869160005</v>
      </c>
      <c r="AA164" s="7">
        <v>393277</v>
      </c>
      <c r="AB164" s="7">
        <v>5298179.6068029236</v>
      </c>
      <c r="AC164" s="7">
        <v>0</v>
      </c>
      <c r="AD164" s="7">
        <v>64039</v>
      </c>
      <c r="AE164" s="7">
        <v>81735</v>
      </c>
      <c r="AF164" s="7">
        <v>0</v>
      </c>
      <c r="AG164" s="7">
        <v>195959</v>
      </c>
      <c r="AH164" s="7">
        <v>0</v>
      </c>
      <c r="AI164" s="7">
        <v>345191</v>
      </c>
      <c r="AJ164" s="7">
        <v>686924</v>
      </c>
      <c r="AL164">
        <f t="shared" si="2"/>
        <v>1570197.6068029236</v>
      </c>
    </row>
    <row r="165" spans="1:38" x14ac:dyDescent="0.25">
      <c r="A165" s="7">
        <v>548</v>
      </c>
      <c r="B165" s="7">
        <v>1</v>
      </c>
      <c r="C165" t="s">
        <v>615</v>
      </c>
      <c r="D165" s="7">
        <v>903</v>
      </c>
      <c r="E165" s="7">
        <v>1018.5999999999999</v>
      </c>
      <c r="F165" s="7">
        <v>853.8</v>
      </c>
      <c r="G165" s="7">
        <v>936</v>
      </c>
      <c r="H165" s="7">
        <v>6423768</v>
      </c>
      <c r="I165" s="7">
        <v>61404</v>
      </c>
      <c r="J165" s="7">
        <v>1014149</v>
      </c>
      <c r="K165" s="7">
        <v>171720</v>
      </c>
      <c r="L165" s="7">
        <v>12730</v>
      </c>
      <c r="M165" s="7">
        <v>0</v>
      </c>
      <c r="N165" s="7">
        <v>250501</v>
      </c>
      <c r="O165" s="7">
        <v>215917</v>
      </c>
      <c r="P165" s="7">
        <v>141611.25</v>
      </c>
      <c r="Q165" s="7">
        <v>12168</v>
      </c>
      <c r="R165" s="7">
        <v>26470</v>
      </c>
      <c r="S165" s="7">
        <v>0</v>
      </c>
      <c r="T165" s="7">
        <v>0</v>
      </c>
      <c r="U165" s="7">
        <v>0</v>
      </c>
      <c r="V165" s="7">
        <v>0</v>
      </c>
      <c r="W165" s="7">
        <v>294840</v>
      </c>
      <c r="X165" s="7">
        <v>0</v>
      </c>
      <c r="Y165" s="7">
        <v>0</v>
      </c>
      <c r="Z165" s="7">
        <v>62457.521522820003</v>
      </c>
      <c r="AA165" s="7">
        <v>677664</v>
      </c>
      <c r="AB165" s="7">
        <v>9365399.77152282</v>
      </c>
      <c r="AC165" s="7">
        <v>0</v>
      </c>
      <c r="AD165" s="7">
        <v>215917</v>
      </c>
      <c r="AE165" s="7">
        <v>141611.25</v>
      </c>
      <c r="AF165" s="7">
        <v>26470</v>
      </c>
      <c r="AG165" s="7">
        <v>294840</v>
      </c>
      <c r="AH165" s="7">
        <v>0</v>
      </c>
      <c r="AI165" s="7">
        <v>677664</v>
      </c>
      <c r="AJ165" s="7">
        <v>1356502.25</v>
      </c>
      <c r="AL165">
        <f t="shared" si="2"/>
        <v>2941631.77152282</v>
      </c>
    </row>
    <row r="166" spans="1:38" x14ac:dyDescent="0.25">
      <c r="A166" s="7">
        <v>549</v>
      </c>
      <c r="B166" s="7">
        <v>1</v>
      </c>
      <c r="C166" t="s">
        <v>217</v>
      </c>
      <c r="D166" s="7">
        <v>1277</v>
      </c>
      <c r="E166" s="7">
        <v>1395.8</v>
      </c>
      <c r="F166" s="7">
        <v>1659</v>
      </c>
      <c r="G166" s="7">
        <v>1830.1999999999998</v>
      </c>
      <c r="H166" s="7">
        <v>12560663</v>
      </c>
      <c r="I166" s="7">
        <v>67544</v>
      </c>
      <c r="J166" s="7">
        <v>1016624</v>
      </c>
      <c r="K166" s="7">
        <v>30311</v>
      </c>
      <c r="L166" s="7">
        <v>0</v>
      </c>
      <c r="M166" s="7">
        <v>0</v>
      </c>
      <c r="N166" s="7">
        <v>420548.59878728853</v>
      </c>
      <c r="O166" s="7">
        <v>374468</v>
      </c>
      <c r="P166" s="7">
        <v>303160</v>
      </c>
      <c r="Q166" s="7">
        <v>23793</v>
      </c>
      <c r="R166" s="7">
        <v>71982</v>
      </c>
      <c r="S166" s="7">
        <v>0</v>
      </c>
      <c r="T166" s="7">
        <v>0</v>
      </c>
      <c r="U166" s="7">
        <v>0</v>
      </c>
      <c r="V166" s="7">
        <v>0</v>
      </c>
      <c r="W166" s="7">
        <v>0</v>
      </c>
      <c r="X166" s="7">
        <v>0</v>
      </c>
      <c r="Y166" s="7">
        <v>0</v>
      </c>
      <c r="Z166" s="7">
        <v>120064.74910566</v>
      </c>
      <c r="AA166" s="7">
        <v>1325065</v>
      </c>
      <c r="AB166" s="7">
        <v>16314223.347892949</v>
      </c>
      <c r="AC166" s="7">
        <v>0</v>
      </c>
      <c r="AD166" s="7">
        <v>301312</v>
      </c>
      <c r="AE166" s="7">
        <v>303160</v>
      </c>
      <c r="AF166" s="7">
        <v>71982</v>
      </c>
      <c r="AG166" s="7">
        <v>0</v>
      </c>
      <c r="AH166" s="7">
        <v>0</v>
      </c>
      <c r="AI166" s="7">
        <v>1325065</v>
      </c>
      <c r="AJ166" s="7">
        <v>2001519</v>
      </c>
      <c r="AL166">
        <f t="shared" si="2"/>
        <v>3753560.3478929494</v>
      </c>
    </row>
    <row r="167" spans="1:38" x14ac:dyDescent="0.25">
      <c r="A167" s="7">
        <v>550</v>
      </c>
      <c r="B167" s="7">
        <v>1</v>
      </c>
      <c r="C167" t="s">
        <v>218</v>
      </c>
      <c r="D167" s="7">
        <v>257</v>
      </c>
      <c r="E167" s="7">
        <v>280.8</v>
      </c>
      <c r="F167" s="7">
        <v>568</v>
      </c>
      <c r="G167" s="7">
        <v>623.79999999999995</v>
      </c>
      <c r="H167" s="7">
        <v>4281139</v>
      </c>
      <c r="I167" s="7">
        <v>0</v>
      </c>
      <c r="J167" s="7">
        <v>423744</v>
      </c>
      <c r="K167" s="7">
        <v>14179</v>
      </c>
      <c r="L167" s="7">
        <v>118842</v>
      </c>
      <c r="M167" s="7">
        <v>0</v>
      </c>
      <c r="N167" s="7">
        <v>195270</v>
      </c>
      <c r="O167" s="7">
        <v>138835</v>
      </c>
      <c r="P167" s="7">
        <v>105652.5</v>
      </c>
      <c r="Q167" s="7">
        <v>8109</v>
      </c>
      <c r="R167" s="7">
        <v>0</v>
      </c>
      <c r="S167" s="7">
        <v>0</v>
      </c>
      <c r="T167" s="7">
        <v>0</v>
      </c>
      <c r="U167" s="7">
        <v>0</v>
      </c>
      <c r="V167" s="7">
        <v>0</v>
      </c>
      <c r="W167" s="7">
        <v>0</v>
      </c>
      <c r="X167" s="7">
        <v>0</v>
      </c>
      <c r="Y167" s="7">
        <v>0</v>
      </c>
      <c r="Z167" s="7">
        <v>45810.784403720005</v>
      </c>
      <c r="AA167" s="7">
        <v>162431</v>
      </c>
      <c r="AB167" s="7">
        <v>5494012.2844037199</v>
      </c>
      <c r="AC167" s="7">
        <v>0</v>
      </c>
      <c r="AD167" s="7">
        <v>48635</v>
      </c>
      <c r="AE167" s="7">
        <v>105652.5</v>
      </c>
      <c r="AF167" s="7">
        <v>0</v>
      </c>
      <c r="AG167" s="7">
        <v>-94539.813485069099</v>
      </c>
      <c r="AH167" s="7">
        <v>0</v>
      </c>
      <c r="AI167" s="7">
        <v>162431</v>
      </c>
      <c r="AJ167" s="7">
        <v>222178.68651493092</v>
      </c>
      <c r="AL167">
        <f t="shared" si="2"/>
        <v>1212873.2844037199</v>
      </c>
    </row>
    <row r="168" spans="1:38" x14ac:dyDescent="0.25">
      <c r="A168" s="7">
        <v>553</v>
      </c>
      <c r="B168" s="7">
        <v>1</v>
      </c>
      <c r="C168" t="s">
        <v>616</v>
      </c>
      <c r="D168" s="7">
        <v>596</v>
      </c>
      <c r="E168" s="7">
        <v>643.39999999999986</v>
      </c>
      <c r="F168" s="7">
        <v>807</v>
      </c>
      <c r="G168" s="7">
        <v>877.59999999999991</v>
      </c>
      <c r="H168" s="7">
        <v>6022969</v>
      </c>
      <c r="I168" s="7">
        <v>0</v>
      </c>
      <c r="J168" s="7">
        <v>687594</v>
      </c>
      <c r="K168" s="7">
        <v>0</v>
      </c>
      <c r="L168" s="7">
        <v>40978</v>
      </c>
      <c r="M168" s="7">
        <v>0</v>
      </c>
      <c r="N168" s="7">
        <v>216541</v>
      </c>
      <c r="O168" s="7">
        <v>197101</v>
      </c>
      <c r="P168" s="7">
        <v>146997.5</v>
      </c>
      <c r="Q168" s="7">
        <v>11409</v>
      </c>
      <c r="R168" s="7">
        <v>0</v>
      </c>
      <c r="S168" s="7">
        <v>0</v>
      </c>
      <c r="T168" s="7">
        <v>0</v>
      </c>
      <c r="U168" s="7">
        <v>0</v>
      </c>
      <c r="V168" s="7">
        <v>0</v>
      </c>
      <c r="W168" s="7">
        <v>0</v>
      </c>
      <c r="X168" s="7">
        <v>0</v>
      </c>
      <c r="Y168" s="7">
        <v>0</v>
      </c>
      <c r="Z168" s="7">
        <v>48974.338986940005</v>
      </c>
      <c r="AA168" s="7">
        <v>635382</v>
      </c>
      <c r="AB168" s="7">
        <v>8007945.8389869398</v>
      </c>
      <c r="AC168" s="7">
        <v>0</v>
      </c>
      <c r="AD168" s="7">
        <v>51727</v>
      </c>
      <c r="AE168" s="7">
        <v>132585</v>
      </c>
      <c r="AF168" s="7">
        <v>0</v>
      </c>
      <c r="AG168" s="7">
        <v>0</v>
      </c>
      <c r="AH168" s="7">
        <v>0</v>
      </c>
      <c r="AI168" s="7">
        <v>473242</v>
      </c>
      <c r="AJ168" s="7">
        <v>657554</v>
      </c>
      <c r="AL168">
        <f t="shared" si="2"/>
        <v>1984976.8389869398</v>
      </c>
    </row>
    <row r="169" spans="1:38" x14ac:dyDescent="0.25">
      <c r="A169" s="7">
        <v>561</v>
      </c>
      <c r="B169" s="7">
        <v>1</v>
      </c>
      <c r="C169" t="s">
        <v>220</v>
      </c>
      <c r="D169" s="7">
        <v>135</v>
      </c>
      <c r="E169" s="7">
        <v>148</v>
      </c>
      <c r="F169" s="7">
        <v>242</v>
      </c>
      <c r="G169" s="7">
        <v>265.2</v>
      </c>
      <c r="H169" s="7">
        <v>1820068</v>
      </c>
      <c r="I169" s="7">
        <v>0</v>
      </c>
      <c r="J169" s="7">
        <v>215042</v>
      </c>
      <c r="K169" s="7">
        <v>0</v>
      </c>
      <c r="L169" s="7">
        <v>104415</v>
      </c>
      <c r="M169" s="7">
        <v>414977</v>
      </c>
      <c r="N169" s="7">
        <v>161732</v>
      </c>
      <c r="O169" s="7">
        <v>63447</v>
      </c>
      <c r="P169" s="7">
        <v>24046.25</v>
      </c>
      <c r="Q169" s="7">
        <v>3448</v>
      </c>
      <c r="R169" s="7">
        <v>0</v>
      </c>
      <c r="S169" s="7">
        <v>0</v>
      </c>
      <c r="T169" s="7">
        <v>0</v>
      </c>
      <c r="U169" s="7">
        <v>0</v>
      </c>
      <c r="V169" s="7">
        <v>0</v>
      </c>
      <c r="W169" s="7">
        <v>431594</v>
      </c>
      <c r="X169" s="7">
        <v>0</v>
      </c>
      <c r="Y169" s="7">
        <v>5766</v>
      </c>
      <c r="Z169" s="7">
        <v>17713.608643800002</v>
      </c>
      <c r="AA169" s="7">
        <v>192005</v>
      </c>
      <c r="AB169" s="7">
        <v>3454253.8586438</v>
      </c>
      <c r="AC169" s="7">
        <v>0</v>
      </c>
      <c r="AD169" s="7">
        <v>29863</v>
      </c>
      <c r="AE169" s="7">
        <v>14268</v>
      </c>
      <c r="AF169" s="7">
        <v>0</v>
      </c>
      <c r="AG169" s="7">
        <v>348591.27552631166</v>
      </c>
      <c r="AH169" s="7">
        <v>0</v>
      </c>
      <c r="AI169" s="7">
        <v>94082</v>
      </c>
      <c r="AJ169" s="7">
        <v>486804.27552631166</v>
      </c>
      <c r="AL169">
        <f t="shared" si="2"/>
        <v>1634185.8586438</v>
      </c>
    </row>
    <row r="170" spans="1:38" x14ac:dyDescent="0.25">
      <c r="A170" s="7">
        <v>564</v>
      </c>
      <c r="B170" s="7">
        <v>1</v>
      </c>
      <c r="C170" t="s">
        <v>221</v>
      </c>
      <c r="D170" s="7">
        <v>1909</v>
      </c>
      <c r="E170" s="7">
        <v>2091.4</v>
      </c>
      <c r="F170" s="7">
        <v>1745</v>
      </c>
      <c r="G170" s="7">
        <v>1922.6</v>
      </c>
      <c r="H170" s="7">
        <v>13194804</v>
      </c>
      <c r="I170" s="7">
        <v>72661</v>
      </c>
      <c r="J170" s="7">
        <v>891668</v>
      </c>
      <c r="K170" s="7">
        <v>14588</v>
      </c>
      <c r="L170" s="7">
        <v>0</v>
      </c>
      <c r="M170" s="7">
        <v>0</v>
      </c>
      <c r="N170" s="7">
        <v>410355</v>
      </c>
      <c r="O170" s="7">
        <v>444523</v>
      </c>
      <c r="P170" s="7">
        <v>319068.75</v>
      </c>
      <c r="Q170" s="7">
        <v>24994</v>
      </c>
      <c r="R170" s="7">
        <v>62850</v>
      </c>
      <c r="S170" s="7">
        <v>0</v>
      </c>
      <c r="T170" s="7">
        <v>0</v>
      </c>
      <c r="U170" s="7">
        <v>0</v>
      </c>
      <c r="V170" s="7">
        <v>0</v>
      </c>
      <c r="W170" s="7">
        <v>0</v>
      </c>
      <c r="X170" s="7">
        <v>0</v>
      </c>
      <c r="Y170" s="7">
        <v>58044</v>
      </c>
      <c r="Z170" s="7">
        <v>123488.6006334</v>
      </c>
      <c r="AA170" s="7">
        <v>1391962</v>
      </c>
      <c r="AB170" s="7">
        <v>17009006.350633398</v>
      </c>
      <c r="AC170" s="7">
        <v>0</v>
      </c>
      <c r="AD170" s="7">
        <v>191821</v>
      </c>
      <c r="AE170" s="7">
        <v>319068.75</v>
      </c>
      <c r="AF170" s="7">
        <v>62850</v>
      </c>
      <c r="AG170" s="7">
        <v>0</v>
      </c>
      <c r="AH170" s="7">
        <v>0</v>
      </c>
      <c r="AI170" s="7">
        <v>1197740</v>
      </c>
      <c r="AJ170" s="7">
        <v>1771479.75</v>
      </c>
      <c r="AL170">
        <f t="shared" si="2"/>
        <v>3814202.3506333977</v>
      </c>
    </row>
    <row r="171" spans="1:38" x14ac:dyDescent="0.25">
      <c r="A171" s="7">
        <v>577</v>
      </c>
      <c r="B171" s="7">
        <v>1</v>
      </c>
      <c r="C171" t="s">
        <v>222</v>
      </c>
      <c r="D171" s="7">
        <v>465</v>
      </c>
      <c r="E171" s="7">
        <v>512.79999999999995</v>
      </c>
      <c r="F171" s="7">
        <v>397</v>
      </c>
      <c r="G171" s="7">
        <v>434.8</v>
      </c>
      <c r="H171" s="7">
        <v>2984032</v>
      </c>
      <c r="I171" s="7">
        <v>0</v>
      </c>
      <c r="J171" s="7">
        <v>278613</v>
      </c>
      <c r="K171" s="7">
        <v>14102</v>
      </c>
      <c r="L171" s="7">
        <v>129402</v>
      </c>
      <c r="M171" s="7">
        <v>202153</v>
      </c>
      <c r="N171" s="7">
        <v>136065</v>
      </c>
      <c r="O171" s="7">
        <v>97529</v>
      </c>
      <c r="P171" s="7">
        <v>71773.75</v>
      </c>
      <c r="Q171" s="7">
        <v>5652</v>
      </c>
      <c r="R171" s="7">
        <v>22344</v>
      </c>
      <c r="S171" s="7">
        <v>0</v>
      </c>
      <c r="T171" s="7">
        <v>0</v>
      </c>
      <c r="U171" s="7">
        <v>0</v>
      </c>
      <c r="V171" s="7">
        <v>0</v>
      </c>
      <c r="W171" s="7">
        <v>0</v>
      </c>
      <c r="X171" s="7">
        <v>0</v>
      </c>
      <c r="Y171" s="7">
        <v>11532</v>
      </c>
      <c r="Z171" s="7">
        <v>32851.046701560001</v>
      </c>
      <c r="AA171" s="7">
        <v>314795</v>
      </c>
      <c r="AB171" s="7">
        <v>4300843.7967015598</v>
      </c>
      <c r="AC171" s="7">
        <v>0</v>
      </c>
      <c r="AD171" s="7">
        <v>55951</v>
      </c>
      <c r="AE171" s="7">
        <v>71773.75</v>
      </c>
      <c r="AF171" s="7">
        <v>22344</v>
      </c>
      <c r="AG171" s="7">
        <v>0</v>
      </c>
      <c r="AH171" s="7">
        <v>0</v>
      </c>
      <c r="AI171" s="7">
        <v>274178</v>
      </c>
      <c r="AJ171" s="7">
        <v>424246.75</v>
      </c>
      <c r="AL171">
        <f t="shared" si="2"/>
        <v>1316811.7967015598</v>
      </c>
    </row>
    <row r="172" spans="1:38" x14ac:dyDescent="0.25">
      <c r="A172" s="7">
        <v>578</v>
      </c>
      <c r="B172" s="7">
        <v>1</v>
      </c>
      <c r="C172" t="s">
        <v>223</v>
      </c>
      <c r="D172" s="7">
        <v>1516</v>
      </c>
      <c r="E172" s="7">
        <v>1661.7999999999997</v>
      </c>
      <c r="F172" s="7">
        <v>1506</v>
      </c>
      <c r="G172" s="7">
        <v>1647.0000000000002</v>
      </c>
      <c r="H172" s="7">
        <v>11303361</v>
      </c>
      <c r="I172" s="7">
        <v>55264</v>
      </c>
      <c r="J172" s="7">
        <v>1104945</v>
      </c>
      <c r="K172" s="7">
        <v>14093</v>
      </c>
      <c r="L172" s="7">
        <v>0</v>
      </c>
      <c r="M172" s="7">
        <v>0</v>
      </c>
      <c r="N172" s="7">
        <v>279495</v>
      </c>
      <c r="O172" s="7">
        <v>375904</v>
      </c>
      <c r="P172" s="7">
        <v>263863.75</v>
      </c>
      <c r="Q172" s="7">
        <v>21411</v>
      </c>
      <c r="R172" s="7">
        <v>0</v>
      </c>
      <c r="S172" s="7">
        <v>0</v>
      </c>
      <c r="T172" s="7">
        <v>0</v>
      </c>
      <c r="U172" s="7">
        <v>0</v>
      </c>
      <c r="V172" s="7">
        <v>0</v>
      </c>
      <c r="W172" s="7">
        <v>254379</v>
      </c>
      <c r="X172" s="7">
        <v>0</v>
      </c>
      <c r="Y172" s="7">
        <v>31905</v>
      </c>
      <c r="Z172" s="7">
        <v>114945.53569452</v>
      </c>
      <c r="AA172" s="7">
        <v>1192428</v>
      </c>
      <c r="AB172" s="7">
        <v>15011994.285694521</v>
      </c>
      <c r="AC172" s="7">
        <v>0</v>
      </c>
      <c r="AD172" s="7">
        <v>159780</v>
      </c>
      <c r="AE172" s="7">
        <v>263863.75</v>
      </c>
      <c r="AF172" s="7">
        <v>0</v>
      </c>
      <c r="AG172" s="7">
        <v>254379</v>
      </c>
      <c r="AH172" s="7">
        <v>0</v>
      </c>
      <c r="AI172" s="7">
        <v>1074094</v>
      </c>
      <c r="AJ172" s="7">
        <v>1752116.75</v>
      </c>
      <c r="AL172">
        <f t="shared" si="2"/>
        <v>3708633.2856945209</v>
      </c>
    </row>
    <row r="173" spans="1:38" x14ac:dyDescent="0.25">
      <c r="A173" s="7">
        <v>581</v>
      </c>
      <c r="B173" s="7">
        <v>1</v>
      </c>
      <c r="C173" t="s">
        <v>224</v>
      </c>
      <c r="D173" s="7">
        <v>251</v>
      </c>
      <c r="E173" s="7">
        <v>277.59999999999997</v>
      </c>
      <c r="F173" s="7">
        <v>415</v>
      </c>
      <c r="G173" s="7">
        <v>454.4</v>
      </c>
      <c r="H173" s="7">
        <v>3118547</v>
      </c>
      <c r="I173" s="7">
        <v>0</v>
      </c>
      <c r="J173" s="7">
        <v>404022</v>
      </c>
      <c r="K173" s="7">
        <v>30086</v>
      </c>
      <c r="L173" s="7">
        <v>130189</v>
      </c>
      <c r="M173" s="7">
        <v>136517</v>
      </c>
      <c r="N173" s="7">
        <v>154203</v>
      </c>
      <c r="O173" s="7">
        <v>107359</v>
      </c>
      <c r="P173" s="7">
        <v>65786.25</v>
      </c>
      <c r="Q173" s="7">
        <v>5907</v>
      </c>
      <c r="R173" s="7">
        <v>7961</v>
      </c>
      <c r="S173" s="7">
        <v>0</v>
      </c>
      <c r="T173" s="7">
        <v>0</v>
      </c>
      <c r="U173" s="7">
        <v>0</v>
      </c>
      <c r="V173" s="7">
        <v>-8236</v>
      </c>
      <c r="W173" s="7">
        <v>210778</v>
      </c>
      <c r="X173" s="7">
        <v>0</v>
      </c>
      <c r="Y173" s="7">
        <v>0</v>
      </c>
      <c r="Z173" s="7">
        <v>34509.793039130003</v>
      </c>
      <c r="AA173" s="7">
        <v>328986</v>
      </c>
      <c r="AB173" s="7">
        <v>4726615.04303913</v>
      </c>
      <c r="AC173" s="7">
        <v>0</v>
      </c>
      <c r="AD173" s="7">
        <v>69850</v>
      </c>
      <c r="AE173" s="7">
        <v>65786.25</v>
      </c>
      <c r="AF173" s="7">
        <v>7961</v>
      </c>
      <c r="AG173" s="7">
        <v>168899.06</v>
      </c>
      <c r="AH173" s="7">
        <v>0</v>
      </c>
      <c r="AI173" s="7">
        <v>288241</v>
      </c>
      <c r="AJ173" s="7">
        <v>600737.31000000006</v>
      </c>
      <c r="AL173">
        <f t="shared" si="2"/>
        <v>1608068.04303913</v>
      </c>
    </row>
    <row r="174" spans="1:38" x14ac:dyDescent="0.25">
      <c r="A174" s="7">
        <v>592</v>
      </c>
      <c r="B174" s="7">
        <v>1</v>
      </c>
      <c r="C174" t="s">
        <v>225</v>
      </c>
      <c r="D174" s="7">
        <v>125</v>
      </c>
      <c r="E174" s="7">
        <v>143.20000000000002</v>
      </c>
      <c r="F174" s="7">
        <v>172.8</v>
      </c>
      <c r="G174" s="7">
        <v>190.4</v>
      </c>
      <c r="H174" s="7">
        <v>1306715</v>
      </c>
      <c r="I174" s="7">
        <v>0</v>
      </c>
      <c r="J174" s="7">
        <v>308870</v>
      </c>
      <c r="K174" s="7">
        <v>0</v>
      </c>
      <c r="L174" s="7">
        <v>83035</v>
      </c>
      <c r="M174" s="7">
        <v>67699</v>
      </c>
      <c r="N174" s="7">
        <v>82294</v>
      </c>
      <c r="O174" s="7">
        <v>44954</v>
      </c>
      <c r="P174" s="7">
        <v>23080</v>
      </c>
      <c r="Q174" s="7">
        <v>2475</v>
      </c>
      <c r="R174" s="7">
        <v>15748</v>
      </c>
      <c r="S174" s="7">
        <v>0</v>
      </c>
      <c r="T174" s="7">
        <v>0</v>
      </c>
      <c r="U174" s="7">
        <v>0</v>
      </c>
      <c r="V174" s="7">
        <v>0</v>
      </c>
      <c r="W174" s="7">
        <v>170924</v>
      </c>
      <c r="X174" s="7">
        <v>0</v>
      </c>
      <c r="Y174" s="7">
        <v>14992</v>
      </c>
      <c r="Z174" s="7">
        <v>20503.160984130001</v>
      </c>
      <c r="AA174" s="7">
        <v>137850</v>
      </c>
      <c r="AB174" s="7">
        <v>2279139.1609841301</v>
      </c>
      <c r="AC174" s="7">
        <v>0</v>
      </c>
      <c r="AD174" s="7">
        <v>37973</v>
      </c>
      <c r="AE174" s="7">
        <v>12799</v>
      </c>
      <c r="AF174" s="7">
        <v>8733</v>
      </c>
      <c r="AG174" s="7">
        <v>59737.240000000005</v>
      </c>
      <c r="AH174" s="7">
        <v>0</v>
      </c>
      <c r="AI174" s="7">
        <v>63128</v>
      </c>
      <c r="AJ174" s="7">
        <v>182370.24</v>
      </c>
      <c r="AL174">
        <f t="shared" si="2"/>
        <v>972424.16098413011</v>
      </c>
    </row>
    <row r="175" spans="1:38" x14ac:dyDescent="0.25">
      <c r="A175" s="7">
        <v>593</v>
      </c>
      <c r="B175" s="7">
        <v>1</v>
      </c>
      <c r="C175" t="s">
        <v>226</v>
      </c>
      <c r="D175" s="7">
        <v>1164</v>
      </c>
      <c r="E175" s="7">
        <v>1279</v>
      </c>
      <c r="F175" s="7">
        <v>1078</v>
      </c>
      <c r="G175" s="7">
        <v>1186.5999999999999</v>
      </c>
      <c r="H175" s="7">
        <v>8143636</v>
      </c>
      <c r="I175" s="7">
        <v>24562</v>
      </c>
      <c r="J175" s="7">
        <v>1637772</v>
      </c>
      <c r="K175" s="7">
        <v>18913</v>
      </c>
      <c r="L175" s="7">
        <v>0</v>
      </c>
      <c r="M175" s="7">
        <v>0</v>
      </c>
      <c r="N175" s="7">
        <v>314970</v>
      </c>
      <c r="O175" s="7">
        <v>269139</v>
      </c>
      <c r="P175" s="7">
        <v>166042.5</v>
      </c>
      <c r="Q175" s="7">
        <v>15426</v>
      </c>
      <c r="R175" s="7">
        <v>72264</v>
      </c>
      <c r="S175" s="7">
        <v>0</v>
      </c>
      <c r="T175" s="7">
        <v>0</v>
      </c>
      <c r="U175" s="7">
        <v>0</v>
      </c>
      <c r="V175" s="7">
        <v>0</v>
      </c>
      <c r="W175" s="7">
        <v>620710</v>
      </c>
      <c r="X175" s="7">
        <v>0</v>
      </c>
      <c r="Y175" s="7">
        <v>0</v>
      </c>
      <c r="Z175" s="7">
        <v>81847.005131819998</v>
      </c>
      <c r="AA175" s="7">
        <v>859098</v>
      </c>
      <c r="AB175" s="7">
        <v>12224379.50513182</v>
      </c>
      <c r="AC175" s="7">
        <v>0</v>
      </c>
      <c r="AD175" s="7">
        <v>149334</v>
      </c>
      <c r="AE175" s="7">
        <v>162458</v>
      </c>
      <c r="AF175" s="7">
        <v>70704</v>
      </c>
      <c r="AG175" s="7">
        <v>555240</v>
      </c>
      <c r="AH175" s="7">
        <v>0</v>
      </c>
      <c r="AI175" s="7">
        <v>694111</v>
      </c>
      <c r="AJ175" s="7">
        <v>1631847</v>
      </c>
      <c r="AL175">
        <f t="shared" si="2"/>
        <v>4080743.5051318202</v>
      </c>
    </row>
    <row r="176" spans="1:38" x14ac:dyDescent="0.25">
      <c r="A176" s="7">
        <v>595</v>
      </c>
      <c r="B176" s="7">
        <v>1</v>
      </c>
      <c r="C176" t="s">
        <v>227</v>
      </c>
      <c r="D176" s="7">
        <v>1790</v>
      </c>
      <c r="E176" s="7">
        <v>1952.7999999999997</v>
      </c>
      <c r="F176" s="7">
        <v>1861</v>
      </c>
      <c r="G176" s="7">
        <v>2037.6000000000004</v>
      </c>
      <c r="H176" s="7">
        <v>13984049</v>
      </c>
      <c r="I176" s="7">
        <v>0</v>
      </c>
      <c r="J176" s="7">
        <v>1059440</v>
      </c>
      <c r="K176" s="7">
        <v>74075</v>
      </c>
      <c r="L176" s="7">
        <v>0</v>
      </c>
      <c r="M176" s="7">
        <v>0</v>
      </c>
      <c r="N176" s="7">
        <v>296156</v>
      </c>
      <c r="O176" s="7">
        <v>444990</v>
      </c>
      <c r="P176" s="7">
        <v>341297.5</v>
      </c>
      <c r="Q176" s="7">
        <v>26489</v>
      </c>
      <c r="R176" s="7">
        <v>0</v>
      </c>
      <c r="S176" s="7">
        <v>0</v>
      </c>
      <c r="T176" s="7">
        <v>0</v>
      </c>
      <c r="U176" s="7">
        <v>0</v>
      </c>
      <c r="V176" s="7">
        <v>0</v>
      </c>
      <c r="W176" s="7">
        <v>0</v>
      </c>
      <c r="X176" s="7">
        <v>0</v>
      </c>
      <c r="Y176" s="7">
        <v>16529</v>
      </c>
      <c r="Z176" s="7">
        <v>136895.600355</v>
      </c>
      <c r="AA176" s="7">
        <v>1475222</v>
      </c>
      <c r="AB176" s="7">
        <v>17855143.100354999</v>
      </c>
      <c r="AC176" s="7">
        <v>0</v>
      </c>
      <c r="AD176" s="7">
        <v>161035</v>
      </c>
      <c r="AE176" s="7">
        <v>325211</v>
      </c>
      <c r="AF176" s="7">
        <v>0</v>
      </c>
      <c r="AG176" s="7">
        <v>0</v>
      </c>
      <c r="AH176" s="7">
        <v>0</v>
      </c>
      <c r="AI176" s="7">
        <v>1160789</v>
      </c>
      <c r="AJ176" s="7">
        <v>1647035</v>
      </c>
      <c r="AL176">
        <f t="shared" si="2"/>
        <v>3871094.1003549993</v>
      </c>
    </row>
    <row r="177" spans="1:38" x14ac:dyDescent="0.25">
      <c r="A177" s="7">
        <v>599</v>
      </c>
      <c r="B177" s="7">
        <v>1</v>
      </c>
      <c r="C177" t="s">
        <v>228</v>
      </c>
      <c r="D177" s="7">
        <v>397</v>
      </c>
      <c r="E177" s="7">
        <v>439.00000000000006</v>
      </c>
      <c r="F177" s="7">
        <v>482</v>
      </c>
      <c r="G177" s="7">
        <v>532</v>
      </c>
      <c r="H177" s="7">
        <v>3651116</v>
      </c>
      <c r="I177" s="7">
        <v>0</v>
      </c>
      <c r="J177" s="7">
        <v>358672</v>
      </c>
      <c r="K177" s="7">
        <v>0</v>
      </c>
      <c r="L177" s="7">
        <v>129028</v>
      </c>
      <c r="M177" s="7">
        <v>383634</v>
      </c>
      <c r="N177" s="7">
        <v>225756</v>
      </c>
      <c r="O177" s="7">
        <v>125641</v>
      </c>
      <c r="P177" s="7">
        <v>75987.5</v>
      </c>
      <c r="Q177" s="7">
        <v>6916</v>
      </c>
      <c r="R177" s="7">
        <v>16370</v>
      </c>
      <c r="S177" s="7">
        <v>0</v>
      </c>
      <c r="T177" s="7">
        <v>0</v>
      </c>
      <c r="U177" s="7">
        <v>0</v>
      </c>
      <c r="V177" s="7">
        <v>0</v>
      </c>
      <c r="W177" s="7">
        <v>261606</v>
      </c>
      <c r="X177" s="7">
        <v>0</v>
      </c>
      <c r="Y177" s="7">
        <v>42668</v>
      </c>
      <c r="Z177" s="7">
        <v>37620.469931010004</v>
      </c>
      <c r="AA177" s="7">
        <v>385168</v>
      </c>
      <c r="AB177" s="7">
        <v>5700182.9699310102</v>
      </c>
      <c r="AC177" s="7">
        <v>0</v>
      </c>
      <c r="AD177" s="7">
        <v>85539</v>
      </c>
      <c r="AE177" s="7">
        <v>75987.5</v>
      </c>
      <c r="AF177" s="7">
        <v>16370</v>
      </c>
      <c r="AG177" s="7">
        <v>258161</v>
      </c>
      <c r="AH177" s="7">
        <v>0</v>
      </c>
      <c r="AI177" s="7">
        <v>326953</v>
      </c>
      <c r="AJ177" s="7">
        <v>763010.5</v>
      </c>
      <c r="AL177">
        <f t="shared" si="2"/>
        <v>2049066.9699310102</v>
      </c>
    </row>
    <row r="178" spans="1:38" x14ac:dyDescent="0.25">
      <c r="A178" s="7">
        <v>600</v>
      </c>
      <c r="B178" s="7">
        <v>1</v>
      </c>
      <c r="C178" t="s">
        <v>229</v>
      </c>
      <c r="D178" s="7">
        <v>112</v>
      </c>
      <c r="E178" s="7">
        <v>122.4</v>
      </c>
      <c r="F178" s="7">
        <v>234</v>
      </c>
      <c r="G178" s="7">
        <v>254.4</v>
      </c>
      <c r="H178" s="7">
        <v>1745947</v>
      </c>
      <c r="I178" s="7">
        <v>0</v>
      </c>
      <c r="J178" s="7">
        <v>263563</v>
      </c>
      <c r="K178" s="7">
        <v>0</v>
      </c>
      <c r="L178" s="7">
        <v>101719</v>
      </c>
      <c r="M178" s="7">
        <v>0</v>
      </c>
      <c r="N178" s="7">
        <v>128188</v>
      </c>
      <c r="O178" s="7">
        <v>56518</v>
      </c>
      <c r="P178" s="7">
        <v>40466.25</v>
      </c>
      <c r="Q178" s="7">
        <v>3307</v>
      </c>
      <c r="R178" s="7">
        <v>4488</v>
      </c>
      <c r="S178" s="7">
        <v>0</v>
      </c>
      <c r="T178" s="7">
        <v>0</v>
      </c>
      <c r="U178" s="7">
        <v>0</v>
      </c>
      <c r="V178" s="7">
        <v>0</v>
      </c>
      <c r="W178" s="7">
        <v>40958</v>
      </c>
      <c r="X178" s="7">
        <v>0</v>
      </c>
      <c r="Y178" s="7">
        <v>0</v>
      </c>
      <c r="Z178" s="7">
        <v>22668.157596150002</v>
      </c>
      <c r="AA178" s="7">
        <v>184186</v>
      </c>
      <c r="AB178" s="7">
        <v>2592008.4075961499</v>
      </c>
      <c r="AC178" s="7">
        <v>0</v>
      </c>
      <c r="AD178" s="7">
        <v>44381</v>
      </c>
      <c r="AE178" s="7">
        <v>40466.25</v>
      </c>
      <c r="AF178" s="7">
        <v>4488</v>
      </c>
      <c r="AG178" s="7">
        <v>-688</v>
      </c>
      <c r="AH178" s="7">
        <v>0</v>
      </c>
      <c r="AI178" s="7">
        <v>163540</v>
      </c>
      <c r="AJ178" s="7">
        <v>252187.25</v>
      </c>
      <c r="AL178">
        <f t="shared" si="2"/>
        <v>846061.40759614995</v>
      </c>
    </row>
    <row r="179" spans="1:38" x14ac:dyDescent="0.25">
      <c r="A179" s="7">
        <v>601</v>
      </c>
      <c r="B179" s="7">
        <v>1</v>
      </c>
      <c r="C179" t="s">
        <v>230</v>
      </c>
      <c r="D179" s="7">
        <v>475</v>
      </c>
      <c r="E179" s="7">
        <v>518</v>
      </c>
      <c r="F179" s="7">
        <v>570</v>
      </c>
      <c r="G179" s="7">
        <v>623.40000000000009</v>
      </c>
      <c r="H179" s="7">
        <v>4278394</v>
      </c>
      <c r="I179" s="7">
        <v>0</v>
      </c>
      <c r="J179" s="7">
        <v>628757</v>
      </c>
      <c r="K179" s="7">
        <v>0</v>
      </c>
      <c r="L179" s="7">
        <v>118907</v>
      </c>
      <c r="M179" s="7">
        <v>391383</v>
      </c>
      <c r="N179" s="7">
        <v>226682</v>
      </c>
      <c r="O179" s="7">
        <v>143292</v>
      </c>
      <c r="P179" s="7">
        <v>91588.75</v>
      </c>
      <c r="Q179" s="7">
        <v>8104</v>
      </c>
      <c r="R179" s="7">
        <v>0</v>
      </c>
      <c r="S179" s="7">
        <v>0</v>
      </c>
      <c r="T179" s="7">
        <v>0</v>
      </c>
      <c r="U179" s="7">
        <v>0</v>
      </c>
      <c r="V179" s="7">
        <v>0</v>
      </c>
      <c r="W179" s="7">
        <v>271802</v>
      </c>
      <c r="X179" s="7">
        <v>0</v>
      </c>
      <c r="Y179" s="7">
        <v>37671</v>
      </c>
      <c r="Z179" s="7">
        <v>46176.201366720001</v>
      </c>
      <c r="AA179" s="7">
        <v>451342</v>
      </c>
      <c r="AB179" s="7">
        <v>6694098.9513667198</v>
      </c>
      <c r="AC179" s="7">
        <v>0</v>
      </c>
      <c r="AD179" s="7">
        <v>61485</v>
      </c>
      <c r="AE179" s="7">
        <v>90082</v>
      </c>
      <c r="AF179" s="7">
        <v>0</v>
      </c>
      <c r="AG179" s="7">
        <v>240455</v>
      </c>
      <c r="AH179" s="7">
        <v>0</v>
      </c>
      <c r="AI179" s="7">
        <v>366576</v>
      </c>
      <c r="AJ179" s="7">
        <v>758598</v>
      </c>
      <c r="AL179">
        <f t="shared" si="2"/>
        <v>2415704.9513667198</v>
      </c>
    </row>
    <row r="180" spans="1:38" x14ac:dyDescent="0.25">
      <c r="A180" s="7">
        <v>621</v>
      </c>
      <c r="B180" s="7">
        <v>1</v>
      </c>
      <c r="C180" t="s">
        <v>231</v>
      </c>
      <c r="D180" s="7">
        <v>12351</v>
      </c>
      <c r="E180" s="7">
        <v>13481.599999999997</v>
      </c>
      <c r="F180" s="7">
        <v>11025</v>
      </c>
      <c r="G180" s="7">
        <v>12077.000000000002</v>
      </c>
      <c r="H180" s="7">
        <v>82884451</v>
      </c>
      <c r="I180" s="7">
        <v>469741</v>
      </c>
      <c r="J180" s="7">
        <v>6644474</v>
      </c>
      <c r="K180" s="7">
        <v>379598</v>
      </c>
      <c r="L180" s="7">
        <v>0</v>
      </c>
      <c r="M180" s="7">
        <v>0</v>
      </c>
      <c r="N180" s="7">
        <v>396271.50964967336</v>
      </c>
      <c r="O180" s="7">
        <v>2770819</v>
      </c>
      <c r="P180" s="7">
        <v>894313.75</v>
      </c>
      <c r="Q180" s="7">
        <v>157001</v>
      </c>
      <c r="R180" s="7">
        <v>74757</v>
      </c>
      <c r="S180" s="7">
        <v>0</v>
      </c>
      <c r="T180" s="7">
        <v>0</v>
      </c>
      <c r="U180" s="7">
        <v>0</v>
      </c>
      <c r="V180" s="7">
        <v>-6863</v>
      </c>
      <c r="W180" s="7">
        <v>24949029</v>
      </c>
      <c r="X180" s="7">
        <v>0</v>
      </c>
      <c r="Y180" s="7">
        <v>48050</v>
      </c>
      <c r="Z180" s="7">
        <v>909106.63090413006</v>
      </c>
      <c r="AA180" s="7">
        <v>8743748</v>
      </c>
      <c r="AB180" s="7">
        <v>129314496.8905538</v>
      </c>
      <c r="AC180" s="7">
        <v>0</v>
      </c>
      <c r="AD180" s="7">
        <v>1591510</v>
      </c>
      <c r="AE180" s="7">
        <v>894313.75</v>
      </c>
      <c r="AF180" s="7">
        <v>74757</v>
      </c>
      <c r="AG180" s="7">
        <v>24945762.059999999</v>
      </c>
      <c r="AH180" s="7">
        <v>0</v>
      </c>
      <c r="AI180" s="7">
        <v>8743748</v>
      </c>
      <c r="AJ180" s="7">
        <v>36250090.810000002</v>
      </c>
      <c r="AL180">
        <f t="shared" si="2"/>
        <v>46430045.890553802</v>
      </c>
    </row>
    <row r="181" spans="1:38" x14ac:dyDescent="0.25">
      <c r="A181" s="7">
        <v>622</v>
      </c>
      <c r="B181" s="7">
        <v>1</v>
      </c>
      <c r="C181" t="s">
        <v>232</v>
      </c>
      <c r="D181" s="7">
        <v>12719</v>
      </c>
      <c r="E181" s="7">
        <v>13918.999999999998</v>
      </c>
      <c r="F181" s="7">
        <v>10053.200000000001</v>
      </c>
      <c r="G181" s="7">
        <v>11041.2</v>
      </c>
      <c r="H181" s="7">
        <v>75775756</v>
      </c>
      <c r="I181" s="7">
        <v>1130857</v>
      </c>
      <c r="J181" s="7">
        <v>15440026</v>
      </c>
      <c r="K181" s="7">
        <v>812610</v>
      </c>
      <c r="L181" s="7">
        <v>0</v>
      </c>
      <c r="M181" s="7">
        <v>0</v>
      </c>
      <c r="N181" s="7">
        <v>341852.44913379825</v>
      </c>
      <c r="O181" s="7">
        <v>2561553</v>
      </c>
      <c r="P181" s="7">
        <v>1350727.5</v>
      </c>
      <c r="Q181" s="7">
        <v>143536</v>
      </c>
      <c r="R181" s="7">
        <v>148283</v>
      </c>
      <c r="S181" s="7">
        <v>0</v>
      </c>
      <c r="T181" s="7">
        <v>0</v>
      </c>
      <c r="U181" s="7">
        <v>83007</v>
      </c>
      <c r="V181" s="7">
        <v>-8236</v>
      </c>
      <c r="W181" s="7">
        <v>10933327</v>
      </c>
      <c r="X181" s="7">
        <v>0</v>
      </c>
      <c r="Y181" s="7">
        <v>370946</v>
      </c>
      <c r="Z181" s="7">
        <v>906360.92412975</v>
      </c>
      <c r="AA181" s="7">
        <v>7993829</v>
      </c>
      <c r="AB181" s="7">
        <v>117984434.87326355</v>
      </c>
      <c r="AC181" s="7">
        <v>0</v>
      </c>
      <c r="AD181" s="7">
        <v>1488311</v>
      </c>
      <c r="AE181" s="7">
        <v>1350727.5</v>
      </c>
      <c r="AF181" s="7">
        <v>148283</v>
      </c>
      <c r="AG181" s="7">
        <v>10923337.550000001</v>
      </c>
      <c r="AH181" s="7">
        <v>0</v>
      </c>
      <c r="AI181" s="7">
        <v>7779979</v>
      </c>
      <c r="AJ181" s="7">
        <v>21690638.050000001</v>
      </c>
      <c r="AL181">
        <f t="shared" si="2"/>
        <v>42208678.873263553</v>
      </c>
    </row>
    <row r="182" spans="1:38" x14ac:dyDescent="0.25">
      <c r="A182" s="7">
        <v>623</v>
      </c>
      <c r="B182" s="7">
        <v>1</v>
      </c>
      <c r="C182" t="s">
        <v>233</v>
      </c>
      <c r="D182" s="7">
        <v>6166</v>
      </c>
      <c r="E182" s="7">
        <v>6740.2</v>
      </c>
      <c r="F182" s="7">
        <v>7351</v>
      </c>
      <c r="G182" s="7">
        <v>8015.2</v>
      </c>
      <c r="H182" s="7">
        <v>55008318</v>
      </c>
      <c r="I182" s="7">
        <v>469741</v>
      </c>
      <c r="J182" s="7">
        <v>8110855</v>
      </c>
      <c r="K182" s="7">
        <v>906300</v>
      </c>
      <c r="L182" s="7">
        <v>0</v>
      </c>
      <c r="M182" s="7">
        <v>0</v>
      </c>
      <c r="N182" s="7">
        <v>52077.986937214686</v>
      </c>
      <c r="O182" s="7">
        <v>1831339</v>
      </c>
      <c r="P182" s="7">
        <v>624012.5</v>
      </c>
      <c r="Q182" s="7">
        <v>104198</v>
      </c>
      <c r="R182" s="7">
        <v>192926</v>
      </c>
      <c r="S182" s="7">
        <v>0</v>
      </c>
      <c r="T182" s="7">
        <v>0</v>
      </c>
      <c r="U182" s="7">
        <v>0</v>
      </c>
      <c r="V182" s="7">
        <v>0</v>
      </c>
      <c r="W182" s="7">
        <v>15740342</v>
      </c>
      <c r="X182" s="7">
        <v>0</v>
      </c>
      <c r="Y182" s="7">
        <v>0</v>
      </c>
      <c r="Z182" s="7">
        <v>680533.84953132004</v>
      </c>
      <c r="AA182" s="7">
        <v>5803005</v>
      </c>
      <c r="AB182" s="7">
        <v>89523648.336468533</v>
      </c>
      <c r="AC182" s="7">
        <v>0</v>
      </c>
      <c r="AD182" s="7">
        <v>1102642</v>
      </c>
      <c r="AE182" s="7">
        <v>624012.5</v>
      </c>
      <c r="AF182" s="7">
        <v>192926</v>
      </c>
      <c r="AG182" s="7">
        <v>15736149.77</v>
      </c>
      <c r="AH182" s="7">
        <v>0</v>
      </c>
      <c r="AI182" s="7">
        <v>5803005</v>
      </c>
      <c r="AJ182" s="7">
        <v>23458735.27</v>
      </c>
      <c r="AL182">
        <f t="shared" si="2"/>
        <v>34515330.336468533</v>
      </c>
    </row>
    <row r="183" spans="1:38" x14ac:dyDescent="0.25">
      <c r="A183" s="7">
        <v>624</v>
      </c>
      <c r="B183" s="7">
        <v>1</v>
      </c>
      <c r="C183" t="s">
        <v>234</v>
      </c>
      <c r="D183" s="7">
        <v>9131</v>
      </c>
      <c r="E183" s="7">
        <v>9987.5999999999985</v>
      </c>
      <c r="F183" s="7">
        <v>8634</v>
      </c>
      <c r="G183" s="7">
        <v>9408.2000000000007</v>
      </c>
      <c r="H183" s="7">
        <v>64568477</v>
      </c>
      <c r="I183" s="7">
        <v>118714</v>
      </c>
      <c r="J183" s="7">
        <v>3838107</v>
      </c>
      <c r="K183" s="7">
        <v>222552</v>
      </c>
      <c r="L183" s="7">
        <v>0</v>
      </c>
      <c r="M183" s="7">
        <v>0</v>
      </c>
      <c r="N183" s="7">
        <v>186652.24820227487</v>
      </c>
      <c r="O183" s="7">
        <v>2201415</v>
      </c>
      <c r="P183" s="7">
        <v>915098.75</v>
      </c>
      <c r="Q183" s="7">
        <v>122307</v>
      </c>
      <c r="R183" s="7">
        <v>121930</v>
      </c>
      <c r="S183" s="7">
        <v>0</v>
      </c>
      <c r="T183" s="7">
        <v>0</v>
      </c>
      <c r="U183" s="7">
        <v>73736</v>
      </c>
      <c r="V183" s="7">
        <v>-8236</v>
      </c>
      <c r="W183" s="7">
        <v>14539338</v>
      </c>
      <c r="X183" s="7">
        <v>0</v>
      </c>
      <c r="Y183" s="7">
        <v>0</v>
      </c>
      <c r="Z183" s="7">
        <v>778315.30767528003</v>
      </c>
      <c r="AA183" s="7">
        <v>6811537</v>
      </c>
      <c r="AB183" s="7">
        <v>94489943.305877566</v>
      </c>
      <c r="AC183" s="7">
        <v>0</v>
      </c>
      <c r="AD183" s="7">
        <v>1382037</v>
      </c>
      <c r="AE183" s="7">
        <v>915098.75</v>
      </c>
      <c r="AF183" s="7">
        <v>121930</v>
      </c>
      <c r="AG183" s="7">
        <v>14523114.43</v>
      </c>
      <c r="AH183" s="7">
        <v>0</v>
      </c>
      <c r="AI183" s="7">
        <v>6811537</v>
      </c>
      <c r="AJ183" s="7">
        <v>23753717.18</v>
      </c>
      <c r="AL183">
        <f t="shared" si="2"/>
        <v>29921466.305877566</v>
      </c>
    </row>
    <row r="184" spans="1:38" x14ac:dyDescent="0.25">
      <c r="A184" s="7">
        <v>625</v>
      </c>
      <c r="B184" s="7">
        <v>1</v>
      </c>
      <c r="C184" t="s">
        <v>235</v>
      </c>
      <c r="D184" s="7">
        <v>44629</v>
      </c>
      <c r="E184" s="7">
        <v>48759.4</v>
      </c>
      <c r="F184" s="7">
        <v>31128.799999999999</v>
      </c>
      <c r="G184" s="7">
        <v>33919.199999999997</v>
      </c>
      <c r="H184" s="7">
        <v>232787470</v>
      </c>
      <c r="I184" s="7">
        <v>9881950</v>
      </c>
      <c r="J184" s="7">
        <v>66851750</v>
      </c>
      <c r="K184" s="7">
        <v>7250400</v>
      </c>
      <c r="L184" s="7">
        <v>0</v>
      </c>
      <c r="M184" s="7">
        <v>0</v>
      </c>
      <c r="N184" s="7">
        <v>0</v>
      </c>
      <c r="O184" s="7">
        <v>7960160</v>
      </c>
      <c r="P184" s="7">
        <v>1695960</v>
      </c>
      <c r="Q184" s="7">
        <v>440950</v>
      </c>
      <c r="R184" s="7">
        <v>8045634</v>
      </c>
      <c r="S184" s="7">
        <v>0</v>
      </c>
      <c r="T184" s="7">
        <v>0</v>
      </c>
      <c r="U184" s="7">
        <v>29461</v>
      </c>
      <c r="V184" s="7">
        <v>-24707</v>
      </c>
      <c r="W184" s="7">
        <v>37816855</v>
      </c>
      <c r="X184" s="7">
        <v>0</v>
      </c>
      <c r="Y184" s="7">
        <v>845680</v>
      </c>
      <c r="Z184" s="7">
        <v>8895970.5446879417</v>
      </c>
      <c r="AA184" s="7">
        <v>24557501</v>
      </c>
      <c r="AB184" s="7">
        <v>407035034.54468793</v>
      </c>
      <c r="AC184" s="7">
        <v>0</v>
      </c>
      <c r="AD184" s="7">
        <v>4555607</v>
      </c>
      <c r="AE184" s="7">
        <v>1695960</v>
      </c>
      <c r="AF184" s="7">
        <v>8045634</v>
      </c>
      <c r="AG184" s="7">
        <v>37816855</v>
      </c>
      <c r="AH184" s="7">
        <v>0</v>
      </c>
      <c r="AI184" s="7">
        <v>22282391</v>
      </c>
      <c r="AJ184" s="7">
        <v>74396447</v>
      </c>
      <c r="AL184">
        <f t="shared" si="2"/>
        <v>174247564.54468793</v>
      </c>
    </row>
    <row r="185" spans="1:38" x14ac:dyDescent="0.25">
      <c r="A185" s="7">
        <v>630</v>
      </c>
      <c r="B185" s="7">
        <v>1</v>
      </c>
      <c r="C185" t="s">
        <v>617</v>
      </c>
      <c r="D185" s="7">
        <v>381</v>
      </c>
      <c r="E185" s="7">
        <v>416</v>
      </c>
      <c r="F185" s="7">
        <v>387</v>
      </c>
      <c r="G185" s="7">
        <v>421.59999999999997</v>
      </c>
      <c r="H185" s="7">
        <v>2893441</v>
      </c>
      <c r="I185" s="7">
        <v>0</v>
      </c>
      <c r="J185" s="7">
        <v>209615</v>
      </c>
      <c r="K185" s="7">
        <v>0</v>
      </c>
      <c r="L185" s="7">
        <v>128627</v>
      </c>
      <c r="M185" s="7">
        <v>251742</v>
      </c>
      <c r="N185" s="7">
        <v>139735.00875466317</v>
      </c>
      <c r="O185" s="7">
        <v>94527</v>
      </c>
      <c r="P185" s="7">
        <v>36783.75</v>
      </c>
      <c r="Q185" s="7">
        <v>5481</v>
      </c>
      <c r="R185" s="7">
        <v>0</v>
      </c>
      <c r="S185" s="7">
        <v>0</v>
      </c>
      <c r="T185" s="7">
        <v>0</v>
      </c>
      <c r="U185" s="7">
        <v>0</v>
      </c>
      <c r="V185" s="7">
        <v>0</v>
      </c>
      <c r="W185" s="7">
        <v>716720</v>
      </c>
      <c r="X185" s="7">
        <v>0</v>
      </c>
      <c r="Y185" s="7">
        <v>0</v>
      </c>
      <c r="Z185" s="7">
        <v>35014.094621759999</v>
      </c>
      <c r="AA185" s="7">
        <v>305238</v>
      </c>
      <c r="AB185" s="7">
        <v>4816923.853376423</v>
      </c>
      <c r="AC185" s="7">
        <v>0</v>
      </c>
      <c r="AD185" s="7">
        <v>32507</v>
      </c>
      <c r="AE185" s="7">
        <v>22065</v>
      </c>
      <c r="AF185" s="7">
        <v>0</v>
      </c>
      <c r="AG185" s="7">
        <v>627425</v>
      </c>
      <c r="AH185" s="7">
        <v>0</v>
      </c>
      <c r="AI185" s="7">
        <v>151202</v>
      </c>
      <c r="AJ185" s="7">
        <v>833199</v>
      </c>
      <c r="AL185">
        <f t="shared" si="2"/>
        <v>1923482.853376423</v>
      </c>
    </row>
    <row r="186" spans="1:38" x14ac:dyDescent="0.25">
      <c r="A186" s="7">
        <v>635</v>
      </c>
      <c r="B186" s="7">
        <v>1</v>
      </c>
      <c r="C186" t="s">
        <v>237</v>
      </c>
      <c r="D186" s="7">
        <v>102</v>
      </c>
      <c r="E186" s="7">
        <v>112.8</v>
      </c>
      <c r="F186" s="7">
        <v>67</v>
      </c>
      <c r="G186" s="7">
        <v>74</v>
      </c>
      <c r="H186" s="7">
        <v>507862</v>
      </c>
      <c r="I186" s="7">
        <v>0</v>
      </c>
      <c r="J186" s="7">
        <v>21896</v>
      </c>
      <c r="K186" s="7">
        <v>0</v>
      </c>
      <c r="L186" s="7">
        <v>37153</v>
      </c>
      <c r="M186" s="7">
        <v>0</v>
      </c>
      <c r="N186" s="7">
        <v>31217.641351675706</v>
      </c>
      <c r="O186" s="7">
        <v>17945</v>
      </c>
      <c r="P186" s="7">
        <v>3700</v>
      </c>
      <c r="Q186" s="7">
        <v>962</v>
      </c>
      <c r="R186" s="7">
        <v>1001</v>
      </c>
      <c r="S186" s="7">
        <v>0</v>
      </c>
      <c r="T186" s="7">
        <v>0</v>
      </c>
      <c r="U186" s="7">
        <v>0</v>
      </c>
      <c r="V186" s="7">
        <v>0</v>
      </c>
      <c r="W186" s="7">
        <v>296816</v>
      </c>
      <c r="X186" s="7">
        <v>0</v>
      </c>
      <c r="Y186" s="7">
        <v>0</v>
      </c>
      <c r="Z186" s="7">
        <v>4149.7392306900001</v>
      </c>
      <c r="AA186" s="7">
        <v>53576</v>
      </c>
      <c r="AB186" s="7">
        <v>976278.38058236567</v>
      </c>
      <c r="AC186" s="7">
        <v>0</v>
      </c>
      <c r="AD186" s="7">
        <v>17945</v>
      </c>
      <c r="AE186" s="7">
        <v>3700</v>
      </c>
      <c r="AF186" s="7">
        <v>1001</v>
      </c>
      <c r="AG186" s="7">
        <v>261012.89</v>
      </c>
      <c r="AH186" s="7">
        <v>0</v>
      </c>
      <c r="AI186" s="7">
        <v>44300</v>
      </c>
      <c r="AJ186" s="7">
        <v>327958.89</v>
      </c>
      <c r="AL186">
        <f t="shared" si="2"/>
        <v>468416.38058236567</v>
      </c>
    </row>
    <row r="187" spans="1:38" x14ac:dyDescent="0.25">
      <c r="A187" s="7">
        <v>640</v>
      </c>
      <c r="B187" s="7">
        <v>1</v>
      </c>
      <c r="C187" t="s">
        <v>238</v>
      </c>
      <c r="D187" s="7">
        <v>363</v>
      </c>
      <c r="E187" s="7">
        <v>405</v>
      </c>
      <c r="F187" s="7">
        <v>390</v>
      </c>
      <c r="G187" s="7">
        <v>435.79999999999995</v>
      </c>
      <c r="H187" s="7">
        <v>2990895</v>
      </c>
      <c r="I187" s="7">
        <v>0</v>
      </c>
      <c r="J187" s="7">
        <v>288291</v>
      </c>
      <c r="K187" s="7">
        <v>0</v>
      </c>
      <c r="L187" s="7">
        <v>129453</v>
      </c>
      <c r="M187" s="7">
        <v>55362</v>
      </c>
      <c r="N187" s="7">
        <v>157653.63569943333</v>
      </c>
      <c r="O187" s="7">
        <v>94818</v>
      </c>
      <c r="P187" s="7">
        <v>65890</v>
      </c>
      <c r="Q187" s="7">
        <v>5665</v>
      </c>
      <c r="R187" s="7">
        <v>7108</v>
      </c>
      <c r="S187" s="7">
        <v>0</v>
      </c>
      <c r="T187" s="7">
        <v>0</v>
      </c>
      <c r="U187" s="7">
        <v>0</v>
      </c>
      <c r="V187" s="7">
        <v>0</v>
      </c>
      <c r="W187" s="7">
        <v>143426</v>
      </c>
      <c r="X187" s="7">
        <v>0</v>
      </c>
      <c r="Y187" s="7">
        <v>7304</v>
      </c>
      <c r="Z187" s="7">
        <v>30175.492832700002</v>
      </c>
      <c r="AA187" s="7">
        <v>315519</v>
      </c>
      <c r="AB187" s="7">
        <v>4291560.1285321331</v>
      </c>
      <c r="AC187" s="7">
        <v>0</v>
      </c>
      <c r="AD187" s="7">
        <v>94818</v>
      </c>
      <c r="AE187" s="7">
        <v>59607</v>
      </c>
      <c r="AF187" s="7">
        <v>6430</v>
      </c>
      <c r="AG187" s="7">
        <v>116706</v>
      </c>
      <c r="AH187" s="7">
        <v>0</v>
      </c>
      <c r="AI187" s="7">
        <v>235704</v>
      </c>
      <c r="AJ187" s="7">
        <v>513265</v>
      </c>
      <c r="AL187">
        <f t="shared" si="2"/>
        <v>1300665.1285321331</v>
      </c>
    </row>
    <row r="188" spans="1:38" x14ac:dyDescent="0.25">
      <c r="A188" s="7">
        <v>656</v>
      </c>
      <c r="B188" s="7">
        <v>1</v>
      </c>
      <c r="C188" t="s">
        <v>239</v>
      </c>
      <c r="D188" s="7">
        <v>4165</v>
      </c>
      <c r="E188" s="7">
        <v>4586.7700000000004</v>
      </c>
      <c r="F188" s="7">
        <v>2984.9700000000003</v>
      </c>
      <c r="G188" s="7">
        <v>3283.7699999999995</v>
      </c>
      <c r="H188" s="7">
        <v>22536514</v>
      </c>
      <c r="I188" s="7">
        <v>528074</v>
      </c>
      <c r="J188" s="7">
        <v>6739992</v>
      </c>
      <c r="K188" s="7">
        <v>863370</v>
      </c>
      <c r="L188" s="7">
        <v>0</v>
      </c>
      <c r="M188" s="7">
        <v>0</v>
      </c>
      <c r="N188" s="7">
        <v>359371</v>
      </c>
      <c r="O188" s="7">
        <v>751530</v>
      </c>
      <c r="P188" s="7">
        <v>396285.25</v>
      </c>
      <c r="Q188" s="7">
        <v>42689</v>
      </c>
      <c r="R188" s="7">
        <v>41047</v>
      </c>
      <c r="S188" s="7">
        <v>0</v>
      </c>
      <c r="T188" s="7">
        <v>0</v>
      </c>
      <c r="U188" s="7">
        <v>174501</v>
      </c>
      <c r="V188" s="7">
        <v>0</v>
      </c>
      <c r="W188" s="7">
        <v>3215796</v>
      </c>
      <c r="X188" s="7">
        <v>0</v>
      </c>
      <c r="Y188" s="7">
        <v>159910</v>
      </c>
      <c r="Z188" s="7">
        <v>306084.92155104002</v>
      </c>
      <c r="AA188" s="7">
        <v>2377449</v>
      </c>
      <c r="AB188" s="7">
        <v>38492613.171551041</v>
      </c>
      <c r="AC188" s="7">
        <v>0</v>
      </c>
      <c r="AD188" s="7">
        <v>467416</v>
      </c>
      <c r="AE188" s="7">
        <v>396285.25</v>
      </c>
      <c r="AF188" s="7">
        <v>41047</v>
      </c>
      <c r="AG188" s="7">
        <v>3197086.89</v>
      </c>
      <c r="AH188" s="7">
        <v>0</v>
      </c>
      <c r="AI188" s="7">
        <v>2149953</v>
      </c>
      <c r="AJ188" s="7">
        <v>6251788.1400000006</v>
      </c>
      <c r="AL188">
        <f t="shared" si="2"/>
        <v>15956099.171551041</v>
      </c>
    </row>
    <row r="189" spans="1:38" x14ac:dyDescent="0.25">
      <c r="A189" s="7">
        <v>659</v>
      </c>
      <c r="B189" s="7">
        <v>1</v>
      </c>
      <c r="C189" t="s">
        <v>240</v>
      </c>
      <c r="D189" s="7">
        <v>3935</v>
      </c>
      <c r="E189" s="7">
        <v>4326.4000000000005</v>
      </c>
      <c r="F189" s="7">
        <v>3664</v>
      </c>
      <c r="G189" s="7">
        <v>4047.6000000000004</v>
      </c>
      <c r="H189" s="7">
        <v>27778679</v>
      </c>
      <c r="I189" s="7">
        <v>183189</v>
      </c>
      <c r="J189" s="7">
        <v>1361454</v>
      </c>
      <c r="K189" s="7">
        <v>151056</v>
      </c>
      <c r="L189" s="7">
        <v>0</v>
      </c>
      <c r="M189" s="7">
        <v>0</v>
      </c>
      <c r="N189" s="7">
        <v>408627</v>
      </c>
      <c r="O189" s="7">
        <v>898073</v>
      </c>
      <c r="P189" s="7">
        <v>277343.75</v>
      </c>
      <c r="Q189" s="7">
        <v>52619</v>
      </c>
      <c r="R189" s="7">
        <v>0</v>
      </c>
      <c r="S189" s="7">
        <v>0</v>
      </c>
      <c r="T189" s="7">
        <v>0</v>
      </c>
      <c r="U189" s="7">
        <v>137717</v>
      </c>
      <c r="V189" s="7">
        <v>-28825</v>
      </c>
      <c r="W189" s="7">
        <v>8486603</v>
      </c>
      <c r="X189" s="7">
        <v>0</v>
      </c>
      <c r="Y189" s="7">
        <v>0</v>
      </c>
      <c r="Z189" s="7">
        <v>341377.67910305999</v>
      </c>
      <c r="AA189" s="7">
        <v>2930462</v>
      </c>
      <c r="AB189" s="7">
        <v>42978375.429103062</v>
      </c>
      <c r="AC189" s="7">
        <v>0</v>
      </c>
      <c r="AD189" s="7">
        <v>451916</v>
      </c>
      <c r="AE189" s="7">
        <v>277343.75</v>
      </c>
      <c r="AF189" s="7">
        <v>0</v>
      </c>
      <c r="AG189" s="7">
        <v>8445908.6400000006</v>
      </c>
      <c r="AH189" s="7">
        <v>0</v>
      </c>
      <c r="AI189" s="7">
        <v>2782401</v>
      </c>
      <c r="AJ189" s="7">
        <v>11957569.390000001</v>
      </c>
      <c r="AL189">
        <f t="shared" si="2"/>
        <v>15199696.429103062</v>
      </c>
    </row>
    <row r="190" spans="1:38" x14ac:dyDescent="0.25">
      <c r="A190" s="7">
        <v>671</v>
      </c>
      <c r="B190" s="7">
        <v>1</v>
      </c>
      <c r="C190" t="s">
        <v>241</v>
      </c>
      <c r="D190" s="7">
        <v>336</v>
      </c>
      <c r="E190" s="7">
        <v>368</v>
      </c>
      <c r="F190" s="7">
        <v>336</v>
      </c>
      <c r="G190" s="7">
        <v>368.59999999999997</v>
      </c>
      <c r="H190" s="7">
        <v>2529702</v>
      </c>
      <c r="I190" s="7">
        <v>11257</v>
      </c>
      <c r="J190" s="7">
        <v>72082</v>
      </c>
      <c r="K190" s="7">
        <v>14245</v>
      </c>
      <c r="L190" s="7">
        <v>123528</v>
      </c>
      <c r="M190" s="7">
        <v>95547</v>
      </c>
      <c r="N190" s="7">
        <v>96742</v>
      </c>
      <c r="O190" s="7">
        <v>80334</v>
      </c>
      <c r="P190" s="7">
        <v>45828.75</v>
      </c>
      <c r="Q190" s="7">
        <v>4792</v>
      </c>
      <c r="R190" s="7">
        <v>0</v>
      </c>
      <c r="S190" s="7">
        <v>0</v>
      </c>
      <c r="T190" s="7">
        <v>0</v>
      </c>
      <c r="U190" s="7">
        <v>0</v>
      </c>
      <c r="V190" s="7">
        <v>0</v>
      </c>
      <c r="W190" s="7">
        <v>337072</v>
      </c>
      <c r="X190" s="7">
        <v>0</v>
      </c>
      <c r="Y190" s="7">
        <v>34212</v>
      </c>
      <c r="Z190" s="7">
        <v>24533.055667889999</v>
      </c>
      <c r="AA190" s="7">
        <v>266866</v>
      </c>
      <c r="AB190" s="7">
        <v>3736740.8056678898</v>
      </c>
      <c r="AC190" s="7">
        <v>0</v>
      </c>
      <c r="AD190" s="7">
        <v>78413</v>
      </c>
      <c r="AE190" s="7">
        <v>44612</v>
      </c>
      <c r="AF190" s="7">
        <v>0</v>
      </c>
      <c r="AG190" s="7">
        <v>272939.76</v>
      </c>
      <c r="AH190" s="7">
        <v>0</v>
      </c>
      <c r="AI190" s="7">
        <v>214522</v>
      </c>
      <c r="AJ190" s="7">
        <v>610486.76</v>
      </c>
      <c r="AL190">
        <f t="shared" si="2"/>
        <v>1207038.8056678898</v>
      </c>
    </row>
    <row r="191" spans="1:38" x14ac:dyDescent="0.25">
      <c r="A191" s="7">
        <v>676</v>
      </c>
      <c r="B191" s="7">
        <v>1</v>
      </c>
      <c r="C191" t="s">
        <v>242</v>
      </c>
      <c r="D191" s="7">
        <v>155</v>
      </c>
      <c r="E191" s="7">
        <v>169.6</v>
      </c>
      <c r="F191" s="7">
        <v>209</v>
      </c>
      <c r="G191" s="7">
        <v>229.20000000000002</v>
      </c>
      <c r="H191" s="7">
        <v>1573000</v>
      </c>
      <c r="I191" s="7">
        <v>0</v>
      </c>
      <c r="J191" s="7">
        <v>236286</v>
      </c>
      <c r="K191" s="7">
        <v>0</v>
      </c>
      <c r="L191" s="7">
        <v>94916</v>
      </c>
      <c r="M191" s="7">
        <v>57250</v>
      </c>
      <c r="N191" s="7">
        <v>110277</v>
      </c>
      <c r="O191" s="7">
        <v>52863</v>
      </c>
      <c r="P191" s="7">
        <v>25370</v>
      </c>
      <c r="Q191" s="7">
        <v>2980</v>
      </c>
      <c r="R191" s="7">
        <v>7591</v>
      </c>
      <c r="S191" s="7">
        <v>0</v>
      </c>
      <c r="T191" s="7">
        <v>0</v>
      </c>
      <c r="U191" s="7">
        <v>0</v>
      </c>
      <c r="V191" s="7">
        <v>0</v>
      </c>
      <c r="W191" s="7">
        <v>268230</v>
      </c>
      <c r="X191" s="7">
        <v>0</v>
      </c>
      <c r="Y191" s="7">
        <v>13838</v>
      </c>
      <c r="Z191" s="7">
        <v>19294.972055730002</v>
      </c>
      <c r="AA191" s="7">
        <v>165941</v>
      </c>
      <c r="AB191" s="7">
        <v>2627836.9720557299</v>
      </c>
      <c r="AC191" s="7">
        <v>0</v>
      </c>
      <c r="AD191" s="7">
        <v>14148</v>
      </c>
      <c r="AE191" s="7">
        <v>17063</v>
      </c>
      <c r="AF191" s="7">
        <v>5105</v>
      </c>
      <c r="AG191" s="7">
        <v>143918.84</v>
      </c>
      <c r="AH191" s="7">
        <v>0</v>
      </c>
      <c r="AI191" s="7">
        <v>92160</v>
      </c>
      <c r="AJ191" s="7">
        <v>272394.83999999997</v>
      </c>
      <c r="AL191">
        <f t="shared" si="2"/>
        <v>1054836.9720557299</v>
      </c>
    </row>
    <row r="192" spans="1:38" x14ac:dyDescent="0.25">
      <c r="A192" s="7">
        <v>682</v>
      </c>
      <c r="B192" s="7">
        <v>1</v>
      </c>
      <c r="C192" t="s">
        <v>243</v>
      </c>
      <c r="D192" s="7">
        <v>1144</v>
      </c>
      <c r="E192" s="7">
        <v>1249.8000000000002</v>
      </c>
      <c r="F192" s="7">
        <v>1144</v>
      </c>
      <c r="G192" s="7">
        <v>1249.8000000000002</v>
      </c>
      <c r="H192" s="7">
        <v>8577377</v>
      </c>
      <c r="I192" s="7">
        <v>42983</v>
      </c>
      <c r="J192" s="7">
        <v>307441</v>
      </c>
      <c r="K192" s="7">
        <v>14088</v>
      </c>
      <c r="L192" s="7">
        <v>0</v>
      </c>
      <c r="M192" s="7">
        <v>0</v>
      </c>
      <c r="N192" s="7">
        <v>448414</v>
      </c>
      <c r="O192" s="7">
        <v>281552</v>
      </c>
      <c r="P192" s="7">
        <v>195957.5</v>
      </c>
      <c r="Q192" s="7">
        <v>16247</v>
      </c>
      <c r="R192" s="7">
        <v>0</v>
      </c>
      <c r="S192" s="7">
        <v>0</v>
      </c>
      <c r="T192" s="7">
        <v>0</v>
      </c>
      <c r="U192" s="7">
        <v>0</v>
      </c>
      <c r="V192" s="7">
        <v>0</v>
      </c>
      <c r="W192" s="7">
        <v>283505</v>
      </c>
      <c r="X192" s="7">
        <v>0</v>
      </c>
      <c r="Y192" s="7">
        <v>0</v>
      </c>
      <c r="Z192" s="7">
        <v>80692.405228470001</v>
      </c>
      <c r="AA192" s="7">
        <v>904855</v>
      </c>
      <c r="AB192" s="7">
        <v>11153111.90522847</v>
      </c>
      <c r="AC192" s="7">
        <v>0</v>
      </c>
      <c r="AD192" s="7">
        <v>81145</v>
      </c>
      <c r="AE192" s="7">
        <v>156067</v>
      </c>
      <c r="AF192" s="7">
        <v>0</v>
      </c>
      <c r="AG192" s="7">
        <v>203095</v>
      </c>
      <c r="AH192" s="7">
        <v>0</v>
      </c>
      <c r="AI192" s="7">
        <v>595104</v>
      </c>
      <c r="AJ192" s="7">
        <v>1035411</v>
      </c>
      <c r="AL192">
        <f t="shared" si="2"/>
        <v>2575734.9052284695</v>
      </c>
    </row>
    <row r="193" spans="1:38" x14ac:dyDescent="0.25">
      <c r="A193" s="7">
        <v>690</v>
      </c>
      <c r="B193" s="7">
        <v>1</v>
      </c>
      <c r="C193" t="s">
        <v>244</v>
      </c>
      <c r="D193" s="7">
        <v>1027</v>
      </c>
      <c r="E193" s="7">
        <v>1118.8000000000002</v>
      </c>
      <c r="F193" s="7">
        <v>948</v>
      </c>
      <c r="G193" s="7">
        <v>1038</v>
      </c>
      <c r="H193" s="7">
        <v>7123794</v>
      </c>
      <c r="I193" s="7">
        <v>0</v>
      </c>
      <c r="J193" s="7">
        <v>635202</v>
      </c>
      <c r="K193" s="7">
        <v>27564</v>
      </c>
      <c r="L193" s="7">
        <v>0</v>
      </c>
      <c r="M193" s="7">
        <v>60422</v>
      </c>
      <c r="N193" s="7">
        <v>448262</v>
      </c>
      <c r="O193" s="7">
        <v>227910</v>
      </c>
      <c r="P193" s="7">
        <v>150852.5</v>
      </c>
      <c r="Q193" s="7">
        <v>13494</v>
      </c>
      <c r="R193" s="7">
        <v>768</v>
      </c>
      <c r="S193" s="7">
        <v>0</v>
      </c>
      <c r="T193" s="7">
        <v>0</v>
      </c>
      <c r="U193" s="7">
        <v>0</v>
      </c>
      <c r="V193" s="7">
        <v>0</v>
      </c>
      <c r="W193" s="7">
        <v>486697</v>
      </c>
      <c r="X193" s="7">
        <v>0</v>
      </c>
      <c r="Y193" s="7">
        <v>0</v>
      </c>
      <c r="Z193" s="7">
        <v>73287.376312470005</v>
      </c>
      <c r="AA193" s="7">
        <v>751512</v>
      </c>
      <c r="AB193" s="7">
        <v>9999764.8763124701</v>
      </c>
      <c r="AC193" s="7">
        <v>0</v>
      </c>
      <c r="AD193" s="7">
        <v>81102</v>
      </c>
      <c r="AE193" s="7">
        <v>148520</v>
      </c>
      <c r="AF193" s="7">
        <v>756</v>
      </c>
      <c r="AG193" s="7">
        <v>432054</v>
      </c>
      <c r="AH193" s="7">
        <v>0</v>
      </c>
      <c r="AI193" s="7">
        <v>610985</v>
      </c>
      <c r="AJ193" s="7">
        <v>1273417</v>
      </c>
      <c r="AL193">
        <f t="shared" si="2"/>
        <v>2875970.8763124701</v>
      </c>
    </row>
    <row r="194" spans="1:38" x14ac:dyDescent="0.25">
      <c r="A194" s="7">
        <v>695</v>
      </c>
      <c r="B194" s="7">
        <v>1</v>
      </c>
      <c r="C194" t="s">
        <v>245</v>
      </c>
      <c r="D194" s="7">
        <v>775</v>
      </c>
      <c r="E194" s="7">
        <v>854</v>
      </c>
      <c r="F194" s="7">
        <v>657</v>
      </c>
      <c r="G194" s="7">
        <v>724.19999999999993</v>
      </c>
      <c r="H194" s="7">
        <v>4970185</v>
      </c>
      <c r="I194" s="7">
        <v>12281</v>
      </c>
      <c r="J194" s="7">
        <v>683117</v>
      </c>
      <c r="K194" s="7">
        <v>0</v>
      </c>
      <c r="L194" s="7">
        <v>96768</v>
      </c>
      <c r="M194" s="7">
        <v>0</v>
      </c>
      <c r="N194" s="7">
        <v>100211</v>
      </c>
      <c r="O194" s="7">
        <v>175619</v>
      </c>
      <c r="P194" s="7">
        <v>112710</v>
      </c>
      <c r="Q194" s="7">
        <v>9415</v>
      </c>
      <c r="R194" s="7">
        <v>0</v>
      </c>
      <c r="S194" s="7">
        <v>0</v>
      </c>
      <c r="T194" s="7">
        <v>0</v>
      </c>
      <c r="U194" s="7">
        <v>0</v>
      </c>
      <c r="V194" s="7">
        <v>0</v>
      </c>
      <c r="W194" s="7">
        <v>182049</v>
      </c>
      <c r="X194" s="7">
        <v>0</v>
      </c>
      <c r="Y194" s="7">
        <v>0</v>
      </c>
      <c r="Z194" s="7">
        <v>48447.401682930002</v>
      </c>
      <c r="AA194" s="7">
        <v>524321</v>
      </c>
      <c r="AB194" s="7">
        <v>6915123.4016829301</v>
      </c>
      <c r="AC194" s="7">
        <v>0</v>
      </c>
      <c r="AD194" s="7">
        <v>42584</v>
      </c>
      <c r="AE194" s="7">
        <v>67229</v>
      </c>
      <c r="AF194" s="7">
        <v>0</v>
      </c>
      <c r="AG194" s="7">
        <v>97672</v>
      </c>
      <c r="AH194" s="7">
        <v>0</v>
      </c>
      <c r="AI194" s="7">
        <v>258259</v>
      </c>
      <c r="AJ194" s="7">
        <v>465744</v>
      </c>
      <c r="AL194">
        <f t="shared" si="2"/>
        <v>1944938.4016829301</v>
      </c>
    </row>
    <row r="195" spans="1:38" x14ac:dyDescent="0.25">
      <c r="A195" s="7">
        <v>696</v>
      </c>
      <c r="B195" s="7">
        <v>1</v>
      </c>
      <c r="C195" t="s">
        <v>246</v>
      </c>
      <c r="D195" s="7">
        <v>454</v>
      </c>
      <c r="E195" s="7">
        <v>503.99999999999994</v>
      </c>
      <c r="F195" s="7">
        <v>497</v>
      </c>
      <c r="G195" s="7">
        <v>551.79999999999995</v>
      </c>
      <c r="H195" s="7">
        <v>3787003</v>
      </c>
      <c r="I195" s="7">
        <v>0</v>
      </c>
      <c r="J195" s="7">
        <v>270161</v>
      </c>
      <c r="K195" s="7">
        <v>0</v>
      </c>
      <c r="L195" s="7">
        <v>127639</v>
      </c>
      <c r="M195" s="7">
        <v>221994</v>
      </c>
      <c r="N195" s="7">
        <v>184279</v>
      </c>
      <c r="O195" s="7">
        <v>133607</v>
      </c>
      <c r="P195" s="7">
        <v>84185</v>
      </c>
      <c r="Q195" s="7">
        <v>7173</v>
      </c>
      <c r="R195" s="7">
        <v>0</v>
      </c>
      <c r="S195" s="7">
        <v>0</v>
      </c>
      <c r="T195" s="7">
        <v>0</v>
      </c>
      <c r="U195" s="7">
        <v>0</v>
      </c>
      <c r="V195" s="7">
        <v>0</v>
      </c>
      <c r="W195" s="7">
        <v>174573</v>
      </c>
      <c r="X195" s="7">
        <v>0</v>
      </c>
      <c r="Y195" s="7">
        <v>384</v>
      </c>
      <c r="Z195" s="7">
        <v>40070.94989466</v>
      </c>
      <c r="AA195" s="7">
        <v>399503</v>
      </c>
      <c r="AB195" s="7">
        <v>5430571.9498946602</v>
      </c>
      <c r="AC195" s="7">
        <v>0</v>
      </c>
      <c r="AD195" s="7">
        <v>108604</v>
      </c>
      <c r="AE195" s="7">
        <v>84185</v>
      </c>
      <c r="AF195" s="7">
        <v>0</v>
      </c>
      <c r="AG195" s="7">
        <v>174573</v>
      </c>
      <c r="AH195" s="7">
        <v>0</v>
      </c>
      <c r="AI195" s="7">
        <v>399503</v>
      </c>
      <c r="AJ195" s="7">
        <v>766865</v>
      </c>
      <c r="AL195">
        <f t="shared" ref="AL195:AL258" si="3">AB195-H195</f>
        <v>1643568.9498946602</v>
      </c>
    </row>
    <row r="196" spans="1:38" x14ac:dyDescent="0.25">
      <c r="A196" s="7">
        <v>698</v>
      </c>
      <c r="B196" s="7">
        <v>1</v>
      </c>
      <c r="C196" t="s">
        <v>247</v>
      </c>
      <c r="D196" s="7">
        <v>132</v>
      </c>
      <c r="E196" s="7">
        <v>149.20000000000002</v>
      </c>
      <c r="F196" s="7">
        <v>176</v>
      </c>
      <c r="G196" s="7">
        <v>189.79999999999998</v>
      </c>
      <c r="H196" s="7">
        <v>1302597</v>
      </c>
      <c r="I196" s="7">
        <v>6140</v>
      </c>
      <c r="J196" s="7">
        <v>169358</v>
      </c>
      <c r="K196" s="7">
        <v>0</v>
      </c>
      <c r="L196" s="7">
        <v>82838</v>
      </c>
      <c r="M196" s="7">
        <v>414450</v>
      </c>
      <c r="N196" s="7">
        <v>127682.89043633563</v>
      </c>
      <c r="O196" s="7">
        <v>42315</v>
      </c>
      <c r="P196" s="7">
        <v>14661.25</v>
      </c>
      <c r="Q196" s="7">
        <v>2467</v>
      </c>
      <c r="R196" s="7">
        <v>2483</v>
      </c>
      <c r="S196" s="7">
        <v>0</v>
      </c>
      <c r="T196" s="7">
        <v>0</v>
      </c>
      <c r="U196" s="7">
        <v>0</v>
      </c>
      <c r="V196" s="7">
        <v>0</v>
      </c>
      <c r="W196" s="7">
        <v>360402</v>
      </c>
      <c r="X196" s="7">
        <v>0</v>
      </c>
      <c r="Y196" s="7">
        <v>0</v>
      </c>
      <c r="Z196" s="7">
        <v>16543.419205890001</v>
      </c>
      <c r="AA196" s="7">
        <v>137415</v>
      </c>
      <c r="AB196" s="7">
        <v>2679352.5596422255</v>
      </c>
      <c r="AC196" s="7">
        <v>0</v>
      </c>
      <c r="AD196" s="7">
        <v>42315</v>
      </c>
      <c r="AE196" s="7">
        <v>14661.25</v>
      </c>
      <c r="AF196" s="7">
        <v>2483</v>
      </c>
      <c r="AG196" s="7">
        <v>358930.51094281609</v>
      </c>
      <c r="AH196" s="7">
        <v>0</v>
      </c>
      <c r="AI196" s="7">
        <v>137415</v>
      </c>
      <c r="AJ196" s="7">
        <v>555804.76094281604</v>
      </c>
      <c r="AL196">
        <f t="shared" si="3"/>
        <v>1376755.5596422255</v>
      </c>
    </row>
    <row r="197" spans="1:38" x14ac:dyDescent="0.25">
      <c r="A197" s="7">
        <v>700</v>
      </c>
      <c r="B197" s="7">
        <v>1</v>
      </c>
      <c r="C197" t="s">
        <v>248</v>
      </c>
      <c r="D197" s="7">
        <v>1882</v>
      </c>
      <c r="E197" s="7">
        <v>2062.6000000000004</v>
      </c>
      <c r="F197" s="7">
        <v>2080</v>
      </c>
      <c r="G197" s="7">
        <v>2286.7999999999997</v>
      </c>
      <c r="H197" s="7">
        <v>15694308</v>
      </c>
      <c r="I197" s="7">
        <v>18421</v>
      </c>
      <c r="J197" s="7">
        <v>334159</v>
      </c>
      <c r="K197" s="7">
        <v>14090</v>
      </c>
      <c r="L197" s="7">
        <v>0</v>
      </c>
      <c r="M197" s="7">
        <v>0</v>
      </c>
      <c r="N197" s="7">
        <v>241234</v>
      </c>
      <c r="O197" s="7">
        <v>486600</v>
      </c>
      <c r="P197" s="7">
        <v>383038.75</v>
      </c>
      <c r="Q197" s="7">
        <v>29728</v>
      </c>
      <c r="R197" s="7">
        <v>0</v>
      </c>
      <c r="S197" s="7">
        <v>0</v>
      </c>
      <c r="T197" s="7">
        <v>0</v>
      </c>
      <c r="U197" s="7">
        <v>0</v>
      </c>
      <c r="V197" s="7">
        <v>0</v>
      </c>
      <c r="W197" s="7">
        <v>0</v>
      </c>
      <c r="X197" s="7">
        <v>0</v>
      </c>
      <c r="Y197" s="7">
        <v>9994</v>
      </c>
      <c r="Z197" s="7">
        <v>144410.38511067</v>
      </c>
      <c r="AA197" s="7">
        <v>1655643</v>
      </c>
      <c r="AB197" s="7">
        <v>19011626.135110669</v>
      </c>
      <c r="AC197" s="7">
        <v>0</v>
      </c>
      <c r="AD197" s="7">
        <v>226216</v>
      </c>
      <c r="AE197" s="7">
        <v>383038.75</v>
      </c>
      <c r="AF197" s="7">
        <v>0</v>
      </c>
      <c r="AG197" s="7">
        <v>0</v>
      </c>
      <c r="AH197" s="7">
        <v>0</v>
      </c>
      <c r="AI197" s="7">
        <v>1597071</v>
      </c>
      <c r="AJ197" s="7">
        <v>2206325.75</v>
      </c>
      <c r="AL197">
        <f t="shared" si="3"/>
        <v>3317318.1351106688</v>
      </c>
    </row>
    <row r="198" spans="1:38" x14ac:dyDescent="0.25">
      <c r="A198" s="7">
        <v>701</v>
      </c>
      <c r="B198" s="7">
        <v>1</v>
      </c>
      <c r="C198" t="s">
        <v>249</v>
      </c>
      <c r="D198" s="7">
        <v>2293</v>
      </c>
      <c r="E198" s="7">
        <v>2512.4</v>
      </c>
      <c r="F198" s="7">
        <v>2126</v>
      </c>
      <c r="G198" s="7">
        <v>2321</v>
      </c>
      <c r="H198" s="7">
        <v>15929023</v>
      </c>
      <c r="I198" s="7">
        <v>18421</v>
      </c>
      <c r="J198" s="7">
        <v>1977687</v>
      </c>
      <c r="K198" s="7">
        <v>14084</v>
      </c>
      <c r="L198" s="7">
        <v>0</v>
      </c>
      <c r="M198" s="7">
        <v>0</v>
      </c>
      <c r="N198" s="7">
        <v>427185.21371336153</v>
      </c>
      <c r="O198" s="7">
        <v>550187</v>
      </c>
      <c r="P198" s="7">
        <v>388653.75</v>
      </c>
      <c r="Q198" s="7">
        <v>30173</v>
      </c>
      <c r="R198" s="7">
        <v>2414</v>
      </c>
      <c r="S198" s="7">
        <v>0</v>
      </c>
      <c r="T198" s="7">
        <v>0</v>
      </c>
      <c r="U198" s="7">
        <v>0</v>
      </c>
      <c r="V198" s="7">
        <v>0</v>
      </c>
      <c r="W198" s="7">
        <v>0</v>
      </c>
      <c r="X198" s="7">
        <v>0</v>
      </c>
      <c r="Y198" s="7">
        <v>0</v>
      </c>
      <c r="Z198" s="7">
        <v>174986.67936054</v>
      </c>
      <c r="AA198" s="7">
        <v>1680404</v>
      </c>
      <c r="AB198" s="7">
        <v>21193218.643073902</v>
      </c>
      <c r="AC198" s="7">
        <v>0</v>
      </c>
      <c r="AD198" s="7">
        <v>162998</v>
      </c>
      <c r="AE198" s="7">
        <v>318073</v>
      </c>
      <c r="AF198" s="7">
        <v>1976</v>
      </c>
      <c r="AG198" s="7">
        <v>0</v>
      </c>
      <c r="AH198" s="7">
        <v>0</v>
      </c>
      <c r="AI198" s="7">
        <v>1135642</v>
      </c>
      <c r="AJ198" s="7">
        <v>1618689</v>
      </c>
      <c r="AL198">
        <f t="shared" si="3"/>
        <v>5264195.6430739015</v>
      </c>
    </row>
    <row r="199" spans="1:38" x14ac:dyDescent="0.25">
      <c r="A199" s="7">
        <v>704</v>
      </c>
      <c r="B199" s="7">
        <v>1</v>
      </c>
      <c r="C199" t="s">
        <v>250</v>
      </c>
      <c r="D199" s="7">
        <v>1734</v>
      </c>
      <c r="E199" s="7">
        <v>1914.3999999999999</v>
      </c>
      <c r="F199" s="7">
        <v>1799</v>
      </c>
      <c r="G199" s="7">
        <v>1976.6</v>
      </c>
      <c r="H199" s="7">
        <v>13565406</v>
      </c>
      <c r="I199" s="7">
        <v>0</v>
      </c>
      <c r="J199" s="7">
        <v>934574</v>
      </c>
      <c r="K199" s="7">
        <v>14085</v>
      </c>
      <c r="L199" s="7">
        <v>0</v>
      </c>
      <c r="M199" s="7">
        <v>0</v>
      </c>
      <c r="N199" s="7">
        <v>388238.43192627281</v>
      </c>
      <c r="O199" s="7">
        <v>438261</v>
      </c>
      <c r="P199" s="7">
        <v>329632.5</v>
      </c>
      <c r="Q199" s="7">
        <v>25696</v>
      </c>
      <c r="R199" s="7">
        <v>30677</v>
      </c>
      <c r="S199" s="7">
        <v>0</v>
      </c>
      <c r="T199" s="7">
        <v>0</v>
      </c>
      <c r="U199" s="7">
        <v>0</v>
      </c>
      <c r="V199" s="7">
        <v>0</v>
      </c>
      <c r="W199" s="7">
        <v>0</v>
      </c>
      <c r="X199" s="7">
        <v>0</v>
      </c>
      <c r="Y199" s="7">
        <v>0</v>
      </c>
      <c r="Z199" s="7">
        <v>137349.64554905999</v>
      </c>
      <c r="AA199" s="7">
        <v>1431058</v>
      </c>
      <c r="AB199" s="7">
        <v>17294977.577475332</v>
      </c>
      <c r="AC199" s="7">
        <v>0</v>
      </c>
      <c r="AD199" s="7">
        <v>175348</v>
      </c>
      <c r="AE199" s="7">
        <v>329632.5</v>
      </c>
      <c r="AF199" s="7">
        <v>30677</v>
      </c>
      <c r="AG199" s="7">
        <v>0</v>
      </c>
      <c r="AH199" s="7">
        <v>0</v>
      </c>
      <c r="AI199" s="7">
        <v>1321122</v>
      </c>
      <c r="AJ199" s="7">
        <v>1856779.5</v>
      </c>
      <c r="AL199">
        <f t="shared" si="3"/>
        <v>3729571.5774753317</v>
      </c>
    </row>
    <row r="200" spans="1:38" x14ac:dyDescent="0.25">
      <c r="A200" s="7">
        <v>707</v>
      </c>
      <c r="B200" s="7">
        <v>1</v>
      </c>
      <c r="C200" t="s">
        <v>251</v>
      </c>
      <c r="D200" s="7">
        <v>70</v>
      </c>
      <c r="E200" s="7">
        <v>77.399999999999991</v>
      </c>
      <c r="F200" s="7">
        <v>77</v>
      </c>
      <c r="G200" s="7">
        <v>84.399999999999991</v>
      </c>
      <c r="H200" s="7">
        <v>579237</v>
      </c>
      <c r="I200" s="7">
        <v>0</v>
      </c>
      <c r="J200" s="7">
        <v>125414</v>
      </c>
      <c r="K200" s="7">
        <v>0</v>
      </c>
      <c r="L200" s="7">
        <v>41877</v>
      </c>
      <c r="M200" s="7">
        <v>134888</v>
      </c>
      <c r="N200" s="7">
        <v>45275</v>
      </c>
      <c r="O200" s="7">
        <v>18599</v>
      </c>
      <c r="P200" s="7">
        <v>7030</v>
      </c>
      <c r="Q200" s="7">
        <v>1097</v>
      </c>
      <c r="R200" s="7">
        <v>6385</v>
      </c>
      <c r="S200" s="7">
        <v>0</v>
      </c>
      <c r="T200" s="7">
        <v>0</v>
      </c>
      <c r="U200" s="7">
        <v>0</v>
      </c>
      <c r="V200" s="7">
        <v>0</v>
      </c>
      <c r="W200" s="7">
        <v>144168</v>
      </c>
      <c r="X200" s="7">
        <v>0</v>
      </c>
      <c r="Y200" s="7">
        <v>4228</v>
      </c>
      <c r="Z200" s="7">
        <v>6355.6583709300003</v>
      </c>
      <c r="AA200" s="7">
        <v>61106</v>
      </c>
      <c r="AB200" s="7">
        <v>1175659.65837093</v>
      </c>
      <c r="AC200" s="7">
        <v>0</v>
      </c>
      <c r="AD200" s="7">
        <v>1530</v>
      </c>
      <c r="AE200" s="7">
        <v>40</v>
      </c>
      <c r="AF200" s="7">
        <v>36</v>
      </c>
      <c r="AG200" s="7">
        <v>1246</v>
      </c>
      <c r="AH200" s="7">
        <v>0</v>
      </c>
      <c r="AI200" s="7">
        <v>286</v>
      </c>
      <c r="AJ200" s="7">
        <v>3138</v>
      </c>
      <c r="AL200">
        <f t="shared" si="3"/>
        <v>596422.65837093</v>
      </c>
    </row>
    <row r="201" spans="1:38" x14ac:dyDescent="0.25">
      <c r="A201" s="7">
        <v>709</v>
      </c>
      <c r="B201" s="7">
        <v>1</v>
      </c>
      <c r="C201" t="s">
        <v>252</v>
      </c>
      <c r="D201" s="7">
        <v>10164</v>
      </c>
      <c r="E201" s="7">
        <v>11117.88</v>
      </c>
      <c r="F201" s="7">
        <v>7990.93</v>
      </c>
      <c r="G201" s="7">
        <v>8740.3300000000017</v>
      </c>
      <c r="H201" s="7">
        <v>59984885</v>
      </c>
      <c r="I201" s="7">
        <v>270178</v>
      </c>
      <c r="J201" s="7">
        <v>7719967</v>
      </c>
      <c r="K201" s="7">
        <v>26426</v>
      </c>
      <c r="L201" s="7">
        <v>0</v>
      </c>
      <c r="M201" s="7">
        <v>0</v>
      </c>
      <c r="N201" s="7">
        <v>845216.27403794636</v>
      </c>
      <c r="O201" s="7">
        <v>1938522</v>
      </c>
      <c r="P201" s="7">
        <v>437017</v>
      </c>
      <c r="Q201" s="7">
        <v>113624</v>
      </c>
      <c r="R201" s="7">
        <v>424605</v>
      </c>
      <c r="S201" s="7">
        <v>0</v>
      </c>
      <c r="T201" s="7">
        <v>0</v>
      </c>
      <c r="U201" s="7">
        <v>0</v>
      </c>
      <c r="V201" s="7">
        <v>0</v>
      </c>
      <c r="W201" s="7">
        <v>5653071</v>
      </c>
      <c r="X201" s="7">
        <v>0</v>
      </c>
      <c r="Y201" s="7">
        <v>0</v>
      </c>
      <c r="Z201" s="7">
        <v>1003402.14976401</v>
      </c>
      <c r="AA201" s="7">
        <v>6327999</v>
      </c>
      <c r="AB201" s="7">
        <v>84744912.423801959</v>
      </c>
      <c r="AC201" s="7">
        <v>0</v>
      </c>
      <c r="AD201" s="7">
        <v>1299765</v>
      </c>
      <c r="AE201" s="7">
        <v>437017</v>
      </c>
      <c r="AF201" s="7">
        <v>424605</v>
      </c>
      <c r="AG201" s="7">
        <v>5653071</v>
      </c>
      <c r="AH201" s="7">
        <v>0</v>
      </c>
      <c r="AI201" s="7">
        <v>6327999</v>
      </c>
      <c r="AJ201" s="7">
        <v>14142457</v>
      </c>
      <c r="AL201">
        <f t="shared" si="3"/>
        <v>24760027.423801959</v>
      </c>
    </row>
    <row r="202" spans="1:38" x14ac:dyDescent="0.25">
      <c r="A202" s="7">
        <v>712</v>
      </c>
      <c r="B202" s="7">
        <v>1</v>
      </c>
      <c r="C202" t="s">
        <v>253</v>
      </c>
      <c r="D202" s="7">
        <v>599</v>
      </c>
      <c r="E202" s="7">
        <v>657.8</v>
      </c>
      <c r="F202" s="7">
        <v>564</v>
      </c>
      <c r="G202" s="7">
        <v>615.20000000000005</v>
      </c>
      <c r="H202" s="7">
        <v>4222118</v>
      </c>
      <c r="I202" s="7">
        <v>0</v>
      </c>
      <c r="J202" s="7">
        <v>588475</v>
      </c>
      <c r="K202" s="7">
        <v>0</v>
      </c>
      <c r="L202" s="7">
        <v>120202</v>
      </c>
      <c r="M202" s="7">
        <v>0</v>
      </c>
      <c r="N202" s="7">
        <v>125601</v>
      </c>
      <c r="O202" s="7">
        <v>128043</v>
      </c>
      <c r="P202" s="7">
        <v>102231.25</v>
      </c>
      <c r="Q202" s="7">
        <v>7998</v>
      </c>
      <c r="R202" s="7">
        <v>17250</v>
      </c>
      <c r="S202" s="7">
        <v>0</v>
      </c>
      <c r="T202" s="7">
        <v>0</v>
      </c>
      <c r="U202" s="7">
        <v>0</v>
      </c>
      <c r="V202" s="7">
        <v>0</v>
      </c>
      <c r="W202" s="7">
        <v>0</v>
      </c>
      <c r="X202" s="7">
        <v>0</v>
      </c>
      <c r="Y202" s="7">
        <v>0</v>
      </c>
      <c r="Z202" s="7">
        <v>38428.202690400001</v>
      </c>
      <c r="AA202" s="7">
        <v>445405</v>
      </c>
      <c r="AB202" s="7">
        <v>5795751.4526904002</v>
      </c>
      <c r="AC202" s="7">
        <v>0</v>
      </c>
      <c r="AD202" s="7">
        <v>54068</v>
      </c>
      <c r="AE202" s="7">
        <v>102231.25</v>
      </c>
      <c r="AF202" s="7">
        <v>17250</v>
      </c>
      <c r="AG202" s="7">
        <v>0</v>
      </c>
      <c r="AH202" s="7">
        <v>0</v>
      </c>
      <c r="AI202" s="7">
        <v>382788</v>
      </c>
      <c r="AJ202" s="7">
        <v>556337.25</v>
      </c>
      <c r="AL202">
        <f t="shared" si="3"/>
        <v>1573633.4526904002</v>
      </c>
    </row>
    <row r="203" spans="1:38" x14ac:dyDescent="0.25">
      <c r="A203" s="7">
        <v>716</v>
      </c>
      <c r="B203" s="7">
        <v>1</v>
      </c>
      <c r="C203" t="s">
        <v>254</v>
      </c>
      <c r="D203" s="7">
        <v>1798</v>
      </c>
      <c r="E203" s="7">
        <v>1965.4</v>
      </c>
      <c r="F203" s="7">
        <v>1531</v>
      </c>
      <c r="G203" s="7">
        <v>1675.8</v>
      </c>
      <c r="H203" s="7">
        <v>11501015</v>
      </c>
      <c r="I203" s="7">
        <v>0</v>
      </c>
      <c r="J203" s="7">
        <v>439216</v>
      </c>
      <c r="K203" s="7">
        <v>14368</v>
      </c>
      <c r="L203" s="7">
        <v>0</v>
      </c>
      <c r="M203" s="7">
        <v>0</v>
      </c>
      <c r="N203" s="7">
        <v>195174</v>
      </c>
      <c r="O203" s="7">
        <v>374708</v>
      </c>
      <c r="P203" s="7">
        <v>280696.25</v>
      </c>
      <c r="Q203" s="7">
        <v>21785</v>
      </c>
      <c r="R203" s="7">
        <v>7239</v>
      </c>
      <c r="S203" s="7">
        <v>0</v>
      </c>
      <c r="T203" s="7">
        <v>0</v>
      </c>
      <c r="U203" s="7">
        <v>0</v>
      </c>
      <c r="V203" s="7">
        <v>0</v>
      </c>
      <c r="W203" s="7">
        <v>0</v>
      </c>
      <c r="X203" s="7">
        <v>0</v>
      </c>
      <c r="Y203" s="7">
        <v>0</v>
      </c>
      <c r="Z203" s="7">
        <v>109993.57112911</v>
      </c>
      <c r="AA203" s="7">
        <v>1213279</v>
      </c>
      <c r="AB203" s="7">
        <v>14157473.82112911</v>
      </c>
      <c r="AC203" s="7">
        <v>0</v>
      </c>
      <c r="AD203" s="7">
        <v>187144</v>
      </c>
      <c r="AE203" s="7">
        <v>280696.25</v>
      </c>
      <c r="AF203" s="7">
        <v>7239</v>
      </c>
      <c r="AG203" s="7">
        <v>0</v>
      </c>
      <c r="AH203" s="7">
        <v>0</v>
      </c>
      <c r="AI203" s="7">
        <v>1076592</v>
      </c>
      <c r="AJ203" s="7">
        <v>1551671.25</v>
      </c>
      <c r="AL203">
        <f t="shared" si="3"/>
        <v>2656458.8211291097</v>
      </c>
    </row>
    <row r="204" spans="1:38" x14ac:dyDescent="0.25">
      <c r="A204" s="7">
        <v>717</v>
      </c>
      <c r="B204" s="7">
        <v>1</v>
      </c>
      <c r="C204" t="s">
        <v>255</v>
      </c>
      <c r="D204" s="7">
        <v>1834</v>
      </c>
      <c r="E204" s="7">
        <v>2024.4</v>
      </c>
      <c r="F204" s="7">
        <v>1811</v>
      </c>
      <c r="G204" s="7">
        <v>1992.8000000000002</v>
      </c>
      <c r="H204" s="7">
        <v>13676586</v>
      </c>
      <c r="I204" s="7">
        <v>121785</v>
      </c>
      <c r="J204" s="7">
        <v>549856</v>
      </c>
      <c r="K204" s="7">
        <v>46689</v>
      </c>
      <c r="L204" s="7">
        <v>0</v>
      </c>
      <c r="M204" s="7">
        <v>0</v>
      </c>
      <c r="N204" s="7">
        <v>186372</v>
      </c>
      <c r="O204" s="7">
        <v>441657</v>
      </c>
      <c r="P204" s="7">
        <v>332795</v>
      </c>
      <c r="Q204" s="7">
        <v>25906</v>
      </c>
      <c r="R204" s="7">
        <v>30709</v>
      </c>
      <c r="S204" s="7">
        <v>0</v>
      </c>
      <c r="T204" s="7">
        <v>0</v>
      </c>
      <c r="U204" s="7">
        <v>0</v>
      </c>
      <c r="V204" s="7">
        <v>0</v>
      </c>
      <c r="W204" s="7">
        <v>0</v>
      </c>
      <c r="X204" s="7">
        <v>0</v>
      </c>
      <c r="Y204" s="7">
        <v>0</v>
      </c>
      <c r="Z204" s="7">
        <v>167783.43929732</v>
      </c>
      <c r="AA204" s="7">
        <v>1442787</v>
      </c>
      <c r="AB204" s="7">
        <v>17022925.439297318</v>
      </c>
      <c r="AC204" s="7">
        <v>0</v>
      </c>
      <c r="AD204" s="7">
        <v>194605</v>
      </c>
      <c r="AE204" s="7">
        <v>332795</v>
      </c>
      <c r="AF204" s="7">
        <v>30709</v>
      </c>
      <c r="AG204" s="7">
        <v>0</v>
      </c>
      <c r="AH204" s="7">
        <v>0</v>
      </c>
      <c r="AI204" s="7">
        <v>1365509</v>
      </c>
      <c r="AJ204" s="7">
        <v>1923618</v>
      </c>
      <c r="AL204">
        <f t="shared" si="3"/>
        <v>3346339.4392973185</v>
      </c>
    </row>
    <row r="205" spans="1:38" x14ac:dyDescent="0.25">
      <c r="A205" s="7">
        <v>719</v>
      </c>
      <c r="B205" s="7">
        <v>1</v>
      </c>
      <c r="C205" t="s">
        <v>256</v>
      </c>
      <c r="D205" s="7">
        <v>8530</v>
      </c>
      <c r="E205" s="7">
        <v>9356</v>
      </c>
      <c r="F205" s="7">
        <v>8730</v>
      </c>
      <c r="G205" s="7">
        <v>9590</v>
      </c>
      <c r="H205" s="7">
        <v>65816170</v>
      </c>
      <c r="I205" s="7">
        <v>380705</v>
      </c>
      <c r="J205" s="7">
        <v>1300318</v>
      </c>
      <c r="K205" s="7">
        <v>190147</v>
      </c>
      <c r="L205" s="7">
        <v>0</v>
      </c>
      <c r="M205" s="7">
        <v>0</v>
      </c>
      <c r="N205" s="7">
        <v>16832</v>
      </c>
      <c r="O205" s="7">
        <v>2051570</v>
      </c>
      <c r="P205" s="7">
        <v>1336545</v>
      </c>
      <c r="Q205" s="7">
        <v>124670</v>
      </c>
      <c r="R205" s="7">
        <v>26852</v>
      </c>
      <c r="S205" s="7">
        <v>0</v>
      </c>
      <c r="T205" s="7">
        <v>0</v>
      </c>
      <c r="U205" s="7">
        <v>223806</v>
      </c>
      <c r="V205" s="7">
        <v>0</v>
      </c>
      <c r="W205" s="7">
        <v>5983872</v>
      </c>
      <c r="X205" s="7">
        <v>0</v>
      </c>
      <c r="Y205" s="7">
        <v>5382</v>
      </c>
      <c r="Z205" s="7">
        <v>824108.84203577007</v>
      </c>
      <c r="AA205" s="7">
        <v>6943160</v>
      </c>
      <c r="AB205" s="7">
        <v>85224137.84203577</v>
      </c>
      <c r="AC205" s="7">
        <v>0</v>
      </c>
      <c r="AD205" s="7">
        <v>928191</v>
      </c>
      <c r="AE205" s="7">
        <v>1336545</v>
      </c>
      <c r="AF205" s="7">
        <v>26852</v>
      </c>
      <c r="AG205" s="7">
        <v>5958245.9699999997</v>
      </c>
      <c r="AH205" s="7">
        <v>0</v>
      </c>
      <c r="AI205" s="7">
        <v>6943160</v>
      </c>
      <c r="AJ205" s="7">
        <v>15192993.969999999</v>
      </c>
      <c r="AL205">
        <f t="shared" si="3"/>
        <v>19407967.84203577</v>
      </c>
    </row>
    <row r="206" spans="1:38" x14ac:dyDescent="0.25">
      <c r="A206" s="7">
        <v>720</v>
      </c>
      <c r="B206" s="7">
        <v>1</v>
      </c>
      <c r="C206" t="s">
        <v>257</v>
      </c>
      <c r="D206" s="7">
        <v>8469</v>
      </c>
      <c r="E206" s="7">
        <v>9302.5999999999985</v>
      </c>
      <c r="F206" s="7">
        <v>7539</v>
      </c>
      <c r="G206" s="7">
        <v>8324</v>
      </c>
      <c r="H206" s="7">
        <v>57127612</v>
      </c>
      <c r="I206" s="7">
        <v>421641</v>
      </c>
      <c r="J206" s="7">
        <v>5067103</v>
      </c>
      <c r="K206" s="7">
        <v>737091</v>
      </c>
      <c r="L206" s="7">
        <v>0</v>
      </c>
      <c r="M206" s="7">
        <v>0</v>
      </c>
      <c r="N206" s="7">
        <v>31241</v>
      </c>
      <c r="O206" s="7">
        <v>1762375</v>
      </c>
      <c r="P206" s="7">
        <v>890530</v>
      </c>
      <c r="Q206" s="7">
        <v>108212</v>
      </c>
      <c r="R206" s="7">
        <v>156907</v>
      </c>
      <c r="S206" s="7">
        <v>0</v>
      </c>
      <c r="T206" s="7">
        <v>0</v>
      </c>
      <c r="U206" s="7">
        <v>0</v>
      </c>
      <c r="V206" s="7">
        <v>-3363</v>
      </c>
      <c r="W206" s="7">
        <v>11025048</v>
      </c>
      <c r="X206" s="7">
        <v>0</v>
      </c>
      <c r="Y206" s="7">
        <v>235253</v>
      </c>
      <c r="Z206" s="7">
        <v>753296.82307362999</v>
      </c>
      <c r="AA206" s="7">
        <v>6026576</v>
      </c>
      <c r="AB206" s="7">
        <v>84339522.823073626</v>
      </c>
      <c r="AC206" s="7">
        <v>0</v>
      </c>
      <c r="AD206" s="7">
        <v>934717</v>
      </c>
      <c r="AE206" s="7">
        <v>890530</v>
      </c>
      <c r="AF206" s="7">
        <v>156907</v>
      </c>
      <c r="AG206" s="7">
        <v>11002091.18</v>
      </c>
      <c r="AH206" s="7">
        <v>0</v>
      </c>
      <c r="AI206" s="7">
        <v>5966077</v>
      </c>
      <c r="AJ206" s="7">
        <v>18950322.18</v>
      </c>
      <c r="AL206">
        <f t="shared" si="3"/>
        <v>27211910.823073626</v>
      </c>
    </row>
    <row r="207" spans="1:38" x14ac:dyDescent="0.25">
      <c r="A207" s="7">
        <v>721</v>
      </c>
      <c r="B207" s="7">
        <v>1</v>
      </c>
      <c r="C207" t="s">
        <v>258</v>
      </c>
      <c r="D207" s="7">
        <v>3850</v>
      </c>
      <c r="E207" s="7">
        <v>4230.3999999999996</v>
      </c>
      <c r="F207" s="7">
        <v>4045</v>
      </c>
      <c r="G207" s="7">
        <v>4442.7999999999993</v>
      </c>
      <c r="H207" s="7">
        <v>30490936</v>
      </c>
      <c r="I207" s="7">
        <v>103363</v>
      </c>
      <c r="J207" s="7">
        <v>601834</v>
      </c>
      <c r="K207" s="7">
        <v>17944</v>
      </c>
      <c r="L207" s="7">
        <v>0</v>
      </c>
      <c r="M207" s="7">
        <v>0</v>
      </c>
      <c r="N207" s="7">
        <v>421849</v>
      </c>
      <c r="O207" s="7">
        <v>976452</v>
      </c>
      <c r="P207" s="7">
        <v>744747.5</v>
      </c>
      <c r="Q207" s="7">
        <v>57756</v>
      </c>
      <c r="R207" s="7">
        <v>6398</v>
      </c>
      <c r="S207" s="7">
        <v>0</v>
      </c>
      <c r="T207" s="7">
        <v>0</v>
      </c>
      <c r="U207" s="7">
        <v>0</v>
      </c>
      <c r="V207" s="7">
        <v>-8236</v>
      </c>
      <c r="W207" s="7">
        <v>0</v>
      </c>
      <c r="X207" s="7">
        <v>0</v>
      </c>
      <c r="Y207" s="7">
        <v>103788</v>
      </c>
      <c r="Z207" s="7">
        <v>395666.90596107999</v>
      </c>
      <c r="AA207" s="7">
        <v>3216587</v>
      </c>
      <c r="AB207" s="7">
        <v>37129085.405961081</v>
      </c>
      <c r="AC207" s="7">
        <v>0</v>
      </c>
      <c r="AD207" s="7">
        <v>376720</v>
      </c>
      <c r="AE207" s="7">
        <v>744747.5</v>
      </c>
      <c r="AF207" s="7">
        <v>6398</v>
      </c>
      <c r="AG207" s="7">
        <v>0</v>
      </c>
      <c r="AH207" s="7">
        <v>0</v>
      </c>
      <c r="AI207" s="7">
        <v>3002501</v>
      </c>
      <c r="AJ207" s="7">
        <v>4130366.5</v>
      </c>
      <c r="AL207">
        <f t="shared" si="3"/>
        <v>6638149.4059610814</v>
      </c>
    </row>
    <row r="208" spans="1:38" x14ac:dyDescent="0.25">
      <c r="A208" s="7">
        <v>726</v>
      </c>
      <c r="B208" s="7">
        <v>1</v>
      </c>
      <c r="C208" t="s">
        <v>259</v>
      </c>
      <c r="D208" s="7">
        <v>2435</v>
      </c>
      <c r="E208" s="7">
        <v>2663.8</v>
      </c>
      <c r="F208" s="7">
        <v>2860</v>
      </c>
      <c r="G208" s="7">
        <v>3126.9999999999995</v>
      </c>
      <c r="H208" s="7">
        <v>21460601</v>
      </c>
      <c r="I208" s="7">
        <v>40936</v>
      </c>
      <c r="J208" s="7">
        <v>676342</v>
      </c>
      <c r="K208" s="7">
        <v>14391</v>
      </c>
      <c r="L208" s="7">
        <v>0</v>
      </c>
      <c r="M208" s="7">
        <v>0</v>
      </c>
      <c r="N208" s="7">
        <v>361361.47086756246</v>
      </c>
      <c r="O208" s="7">
        <v>692208</v>
      </c>
      <c r="P208" s="7">
        <v>374395</v>
      </c>
      <c r="Q208" s="7">
        <v>40651</v>
      </c>
      <c r="R208" s="7">
        <v>0</v>
      </c>
      <c r="S208" s="7">
        <v>0</v>
      </c>
      <c r="T208" s="7">
        <v>0</v>
      </c>
      <c r="U208" s="7">
        <v>0</v>
      </c>
      <c r="V208" s="7">
        <v>-16471</v>
      </c>
      <c r="W208" s="7">
        <v>3164305</v>
      </c>
      <c r="X208" s="7">
        <v>0</v>
      </c>
      <c r="Y208" s="7">
        <v>0</v>
      </c>
      <c r="Z208" s="7">
        <v>254579.38695432001</v>
      </c>
      <c r="AA208" s="7">
        <v>2263948</v>
      </c>
      <c r="AB208" s="7">
        <v>29327246.857821882</v>
      </c>
      <c r="AC208" s="7">
        <v>0</v>
      </c>
      <c r="AD208" s="7">
        <v>352400</v>
      </c>
      <c r="AE208" s="7">
        <v>374395</v>
      </c>
      <c r="AF208" s="7">
        <v>0</v>
      </c>
      <c r="AG208" s="7">
        <v>3111367.58</v>
      </c>
      <c r="AH208" s="7">
        <v>0</v>
      </c>
      <c r="AI208" s="7">
        <v>2263948</v>
      </c>
      <c r="AJ208" s="7">
        <v>6102110.5800000001</v>
      </c>
      <c r="AL208">
        <f t="shared" si="3"/>
        <v>7866645.8578218818</v>
      </c>
    </row>
    <row r="209" spans="1:38" x14ac:dyDescent="0.25">
      <c r="A209" s="7">
        <v>727</v>
      </c>
      <c r="B209" s="7">
        <v>1</v>
      </c>
      <c r="C209" t="s">
        <v>260</v>
      </c>
      <c r="D209" s="7">
        <v>3755</v>
      </c>
      <c r="E209" s="7">
        <v>4099.3999999999996</v>
      </c>
      <c r="F209" s="7">
        <v>3182</v>
      </c>
      <c r="G209" s="7">
        <v>3472.0000000000005</v>
      </c>
      <c r="H209" s="7">
        <v>23828336</v>
      </c>
      <c r="I209" s="7">
        <v>159650</v>
      </c>
      <c r="J209" s="7">
        <v>1580305</v>
      </c>
      <c r="K209" s="7">
        <v>69016</v>
      </c>
      <c r="L209" s="7">
        <v>0</v>
      </c>
      <c r="M209" s="7">
        <v>0</v>
      </c>
      <c r="N209" s="7">
        <v>174681</v>
      </c>
      <c r="O209" s="7">
        <v>760215</v>
      </c>
      <c r="P209" s="7">
        <v>470018.75</v>
      </c>
      <c r="Q209" s="7">
        <v>45136</v>
      </c>
      <c r="R209" s="7">
        <v>29581</v>
      </c>
      <c r="S209" s="7">
        <v>0</v>
      </c>
      <c r="T209" s="7">
        <v>0</v>
      </c>
      <c r="U209" s="7">
        <v>0</v>
      </c>
      <c r="V209" s="7">
        <v>0</v>
      </c>
      <c r="W209" s="7">
        <v>2333219</v>
      </c>
      <c r="X209" s="7">
        <v>0</v>
      </c>
      <c r="Y209" s="7">
        <v>0</v>
      </c>
      <c r="Z209" s="7">
        <v>295838.81599322997</v>
      </c>
      <c r="AA209" s="7">
        <v>2513728</v>
      </c>
      <c r="AB209" s="7">
        <v>32259724.565993231</v>
      </c>
      <c r="AC209" s="7">
        <v>0</v>
      </c>
      <c r="AD209" s="7">
        <v>256522</v>
      </c>
      <c r="AE209" s="7">
        <v>470018.75</v>
      </c>
      <c r="AF209" s="7">
        <v>29581</v>
      </c>
      <c r="AG209" s="7">
        <v>2333219</v>
      </c>
      <c r="AH209" s="7">
        <v>0</v>
      </c>
      <c r="AI209" s="7">
        <v>2192591</v>
      </c>
      <c r="AJ209" s="7">
        <v>5281931.75</v>
      </c>
      <c r="AL209">
        <f t="shared" si="3"/>
        <v>8431388.5659932308</v>
      </c>
    </row>
    <row r="210" spans="1:38" x14ac:dyDescent="0.25">
      <c r="A210" s="7">
        <v>728</v>
      </c>
      <c r="B210" s="7">
        <v>1</v>
      </c>
      <c r="C210" t="s">
        <v>261</v>
      </c>
      <c r="D210" s="7">
        <v>14924</v>
      </c>
      <c r="E210" s="7">
        <v>16300.6</v>
      </c>
      <c r="F210" s="7">
        <v>13701</v>
      </c>
      <c r="G210" s="7">
        <v>14939.2</v>
      </c>
      <c r="H210" s="7">
        <v>102527730</v>
      </c>
      <c r="I210" s="7">
        <v>331582</v>
      </c>
      <c r="J210" s="7">
        <v>3252801</v>
      </c>
      <c r="K210" s="7">
        <v>180650</v>
      </c>
      <c r="L210" s="7">
        <v>0</v>
      </c>
      <c r="M210" s="7">
        <v>0</v>
      </c>
      <c r="N210" s="7">
        <v>485075</v>
      </c>
      <c r="O210" s="7">
        <v>3272595</v>
      </c>
      <c r="P210" s="7">
        <v>1476568.75</v>
      </c>
      <c r="Q210" s="7">
        <v>194210</v>
      </c>
      <c r="R210" s="7">
        <v>83809</v>
      </c>
      <c r="S210" s="7">
        <v>0</v>
      </c>
      <c r="T210" s="7">
        <v>0</v>
      </c>
      <c r="U210" s="7">
        <v>265108</v>
      </c>
      <c r="V210" s="7">
        <v>0</v>
      </c>
      <c r="W210" s="7">
        <v>21644809</v>
      </c>
      <c r="X210" s="7">
        <v>0</v>
      </c>
      <c r="Y210" s="7">
        <v>0</v>
      </c>
      <c r="Z210" s="7">
        <v>1215422.4686592999</v>
      </c>
      <c r="AA210" s="7">
        <v>10815981</v>
      </c>
      <c r="AB210" s="7">
        <v>145746341.21865928</v>
      </c>
      <c r="AC210" s="7">
        <v>0</v>
      </c>
      <c r="AD210" s="7">
        <v>1330622</v>
      </c>
      <c r="AE210" s="7">
        <v>1476568.75</v>
      </c>
      <c r="AF210" s="7">
        <v>83809</v>
      </c>
      <c r="AG210" s="7">
        <v>21576531.920000002</v>
      </c>
      <c r="AH210" s="7">
        <v>0</v>
      </c>
      <c r="AI210" s="7">
        <v>10097750</v>
      </c>
      <c r="AJ210" s="7">
        <v>34565281.670000002</v>
      </c>
      <c r="AL210">
        <f t="shared" si="3"/>
        <v>43218611.218659282</v>
      </c>
    </row>
    <row r="211" spans="1:38" x14ac:dyDescent="0.25">
      <c r="A211" s="7">
        <v>738</v>
      </c>
      <c r="B211" s="7">
        <v>1</v>
      </c>
      <c r="C211" t="s">
        <v>262</v>
      </c>
      <c r="D211" s="7">
        <v>885</v>
      </c>
      <c r="E211" s="7">
        <v>969.99999999999977</v>
      </c>
      <c r="F211" s="7">
        <v>1074</v>
      </c>
      <c r="G211" s="7">
        <v>1177</v>
      </c>
      <c r="H211" s="7">
        <v>8077751</v>
      </c>
      <c r="I211" s="7">
        <v>0</v>
      </c>
      <c r="J211" s="7">
        <v>196337</v>
      </c>
      <c r="K211" s="7">
        <v>0</v>
      </c>
      <c r="L211" s="7">
        <v>0</v>
      </c>
      <c r="M211" s="7">
        <v>0</v>
      </c>
      <c r="N211" s="7">
        <v>196198</v>
      </c>
      <c r="O211" s="7">
        <v>266486</v>
      </c>
      <c r="P211" s="7">
        <v>186035</v>
      </c>
      <c r="Q211" s="7">
        <v>15301</v>
      </c>
      <c r="R211" s="7">
        <v>0</v>
      </c>
      <c r="S211" s="7">
        <v>0</v>
      </c>
      <c r="T211" s="7">
        <v>0</v>
      </c>
      <c r="U211" s="7">
        <v>0</v>
      </c>
      <c r="V211" s="7">
        <v>0</v>
      </c>
      <c r="W211" s="7">
        <v>235400</v>
      </c>
      <c r="X211" s="7">
        <v>0</v>
      </c>
      <c r="Y211" s="7">
        <v>0</v>
      </c>
      <c r="Z211" s="7">
        <v>65335.739340960004</v>
      </c>
      <c r="AA211" s="7">
        <v>852148</v>
      </c>
      <c r="AB211" s="7">
        <v>10090991.739340959</v>
      </c>
      <c r="AC211" s="7">
        <v>0</v>
      </c>
      <c r="AD211" s="7">
        <v>73222</v>
      </c>
      <c r="AE211" s="7">
        <v>186035</v>
      </c>
      <c r="AF211" s="7">
        <v>0</v>
      </c>
      <c r="AG211" s="7">
        <v>231603</v>
      </c>
      <c r="AH211" s="7">
        <v>0</v>
      </c>
      <c r="AI211" s="7">
        <v>722887</v>
      </c>
      <c r="AJ211" s="7">
        <v>1213747</v>
      </c>
      <c r="AL211">
        <f t="shared" si="3"/>
        <v>2013240.7393409591</v>
      </c>
    </row>
    <row r="212" spans="1:38" x14ac:dyDescent="0.25">
      <c r="A212" s="7">
        <v>739</v>
      </c>
      <c r="B212" s="7">
        <v>1</v>
      </c>
      <c r="C212" t="s">
        <v>263</v>
      </c>
      <c r="D212" s="7">
        <v>743</v>
      </c>
      <c r="E212" s="7">
        <v>816.2</v>
      </c>
      <c r="F212" s="7">
        <v>749</v>
      </c>
      <c r="G212" s="7">
        <v>826</v>
      </c>
      <c r="H212" s="7">
        <v>5668838</v>
      </c>
      <c r="I212" s="7">
        <v>0</v>
      </c>
      <c r="J212" s="7">
        <v>214935</v>
      </c>
      <c r="K212" s="7">
        <v>0</v>
      </c>
      <c r="L212" s="7">
        <v>62721</v>
      </c>
      <c r="M212" s="7">
        <v>0</v>
      </c>
      <c r="N212" s="7">
        <v>176853.51967341066</v>
      </c>
      <c r="O212" s="7">
        <v>189222</v>
      </c>
      <c r="P212" s="7">
        <v>111947.5</v>
      </c>
      <c r="Q212" s="7">
        <v>10738</v>
      </c>
      <c r="R212" s="7">
        <v>8962</v>
      </c>
      <c r="S212" s="7">
        <v>0</v>
      </c>
      <c r="T212" s="7">
        <v>0</v>
      </c>
      <c r="U212" s="7">
        <v>0</v>
      </c>
      <c r="V212" s="7">
        <v>0</v>
      </c>
      <c r="W212" s="7">
        <v>550446</v>
      </c>
      <c r="X212" s="7">
        <v>0</v>
      </c>
      <c r="Y212" s="7">
        <v>22295</v>
      </c>
      <c r="Z212" s="7">
        <v>49965.432610709999</v>
      </c>
      <c r="AA212" s="7">
        <v>598024</v>
      </c>
      <c r="AB212" s="7">
        <v>7664947.452284121</v>
      </c>
      <c r="AC212" s="7">
        <v>0</v>
      </c>
      <c r="AD212" s="7">
        <v>90506</v>
      </c>
      <c r="AE212" s="7">
        <v>111947.5</v>
      </c>
      <c r="AF212" s="7">
        <v>8962</v>
      </c>
      <c r="AG212" s="7">
        <v>550446</v>
      </c>
      <c r="AH212" s="7">
        <v>0</v>
      </c>
      <c r="AI212" s="7">
        <v>544540</v>
      </c>
      <c r="AJ212" s="7">
        <v>1306401.5</v>
      </c>
      <c r="AL212">
        <f t="shared" si="3"/>
        <v>1996109.452284121</v>
      </c>
    </row>
    <row r="213" spans="1:38" x14ac:dyDescent="0.25">
      <c r="A213" s="7">
        <v>740</v>
      </c>
      <c r="B213" s="7">
        <v>1</v>
      </c>
      <c r="C213" t="s">
        <v>264</v>
      </c>
      <c r="D213" s="7">
        <v>1210</v>
      </c>
      <c r="E213" s="7">
        <v>1346.1999999999998</v>
      </c>
      <c r="F213" s="7">
        <v>1263</v>
      </c>
      <c r="G213" s="7">
        <v>1405.6</v>
      </c>
      <c r="H213" s="7">
        <v>9646633</v>
      </c>
      <c r="I213" s="7">
        <v>24562</v>
      </c>
      <c r="J213" s="7">
        <v>829163</v>
      </c>
      <c r="K213" s="7">
        <v>166950</v>
      </c>
      <c r="L213" s="7">
        <v>0</v>
      </c>
      <c r="M213" s="7">
        <v>0</v>
      </c>
      <c r="N213" s="7">
        <v>283032.99665286456</v>
      </c>
      <c r="O213" s="7">
        <v>320435</v>
      </c>
      <c r="P213" s="7">
        <v>222167.5</v>
      </c>
      <c r="Q213" s="7">
        <v>18273</v>
      </c>
      <c r="R213" s="7">
        <v>0</v>
      </c>
      <c r="S213" s="7">
        <v>0</v>
      </c>
      <c r="T213" s="7">
        <v>0</v>
      </c>
      <c r="U213" s="7">
        <v>0</v>
      </c>
      <c r="V213" s="7">
        <v>0</v>
      </c>
      <c r="W213" s="7">
        <v>281120</v>
      </c>
      <c r="X213" s="7">
        <v>0</v>
      </c>
      <c r="Y213" s="7">
        <v>29599</v>
      </c>
      <c r="Z213" s="7">
        <v>90965.90850351</v>
      </c>
      <c r="AA213" s="7">
        <v>1017654</v>
      </c>
      <c r="AB213" s="7">
        <v>12930555.405156374</v>
      </c>
      <c r="AC213" s="7">
        <v>0</v>
      </c>
      <c r="AD213" s="7">
        <v>146031</v>
      </c>
      <c r="AE213" s="7">
        <v>222167.5</v>
      </c>
      <c r="AF213" s="7">
        <v>0</v>
      </c>
      <c r="AG213" s="7">
        <v>281120</v>
      </c>
      <c r="AH213" s="7">
        <v>0</v>
      </c>
      <c r="AI213" s="7">
        <v>895690</v>
      </c>
      <c r="AJ213" s="7">
        <v>1545008.5</v>
      </c>
      <c r="AL213">
        <f t="shared" si="3"/>
        <v>3283922.405156374</v>
      </c>
    </row>
    <row r="214" spans="1:38" x14ac:dyDescent="0.25">
      <c r="A214" s="7">
        <v>741</v>
      </c>
      <c r="B214" s="7">
        <v>1</v>
      </c>
      <c r="C214" t="s">
        <v>265</v>
      </c>
      <c r="D214" s="7">
        <v>873</v>
      </c>
      <c r="E214" s="7">
        <v>952.80000000000007</v>
      </c>
      <c r="F214" s="7">
        <v>884</v>
      </c>
      <c r="G214" s="7">
        <v>966.4</v>
      </c>
      <c r="H214" s="7">
        <v>6632403</v>
      </c>
      <c r="I214" s="7">
        <v>0</v>
      </c>
      <c r="J214" s="7">
        <v>271638</v>
      </c>
      <c r="K214" s="7">
        <v>14623</v>
      </c>
      <c r="L214" s="7">
        <v>0</v>
      </c>
      <c r="M214" s="7">
        <v>0</v>
      </c>
      <c r="N214" s="7">
        <v>186289.26538370675</v>
      </c>
      <c r="O214" s="7">
        <v>218277</v>
      </c>
      <c r="P214" s="7">
        <v>140886.25</v>
      </c>
      <c r="Q214" s="7">
        <v>12563</v>
      </c>
      <c r="R214" s="7">
        <v>0</v>
      </c>
      <c r="S214" s="7">
        <v>0</v>
      </c>
      <c r="T214" s="7">
        <v>0</v>
      </c>
      <c r="U214" s="7">
        <v>0</v>
      </c>
      <c r="V214" s="7">
        <v>0</v>
      </c>
      <c r="W214" s="7">
        <v>444544</v>
      </c>
      <c r="X214" s="7">
        <v>0</v>
      </c>
      <c r="Y214" s="7">
        <v>58044</v>
      </c>
      <c r="Z214" s="7">
        <v>72358.824660240003</v>
      </c>
      <c r="AA214" s="7">
        <v>699674</v>
      </c>
      <c r="AB214" s="7">
        <v>8751300.3400439471</v>
      </c>
      <c r="AC214" s="7">
        <v>0</v>
      </c>
      <c r="AD214" s="7">
        <v>121982</v>
      </c>
      <c r="AE214" s="7">
        <v>140886.25</v>
      </c>
      <c r="AF214" s="7">
        <v>0</v>
      </c>
      <c r="AG214" s="7">
        <v>444544</v>
      </c>
      <c r="AH214" s="7">
        <v>0</v>
      </c>
      <c r="AI214" s="7">
        <v>643290</v>
      </c>
      <c r="AJ214" s="7">
        <v>1350702.25</v>
      </c>
      <c r="AL214">
        <f t="shared" si="3"/>
        <v>2118897.3400439471</v>
      </c>
    </row>
    <row r="215" spans="1:38" x14ac:dyDescent="0.25">
      <c r="A215" s="7">
        <v>742</v>
      </c>
      <c r="B215" s="7">
        <v>1</v>
      </c>
      <c r="C215" t="s">
        <v>266</v>
      </c>
      <c r="D215" s="7">
        <v>13155</v>
      </c>
      <c r="E215" s="7">
        <v>14399.5</v>
      </c>
      <c r="F215" s="7">
        <v>9142.5</v>
      </c>
      <c r="G215" s="7">
        <v>9956.9</v>
      </c>
      <c r="H215" s="7">
        <v>68334205</v>
      </c>
      <c r="I215" s="7">
        <v>1296648</v>
      </c>
      <c r="J215" s="7">
        <v>18792365</v>
      </c>
      <c r="K215" s="7">
        <v>1955700</v>
      </c>
      <c r="L215" s="7">
        <v>0</v>
      </c>
      <c r="M215" s="7">
        <v>0</v>
      </c>
      <c r="N215" s="7">
        <v>796599.6688336127</v>
      </c>
      <c r="O215" s="7">
        <v>2227303</v>
      </c>
      <c r="P215" s="7">
        <v>1667781.25</v>
      </c>
      <c r="Q215" s="7">
        <v>129440</v>
      </c>
      <c r="R215" s="7">
        <v>0</v>
      </c>
      <c r="S215" s="7">
        <v>0</v>
      </c>
      <c r="T215" s="7">
        <v>0</v>
      </c>
      <c r="U215" s="7">
        <v>612679</v>
      </c>
      <c r="V215" s="7">
        <v>-8236</v>
      </c>
      <c r="W215" s="7">
        <v>0</v>
      </c>
      <c r="X215" s="7">
        <v>0</v>
      </c>
      <c r="Y215" s="7">
        <v>0</v>
      </c>
      <c r="Z215" s="7">
        <v>916122.89580204</v>
      </c>
      <c r="AA215" s="7">
        <v>7208796</v>
      </c>
      <c r="AB215" s="7">
        <v>103929403.81463565</v>
      </c>
      <c r="AC215" s="7">
        <v>0</v>
      </c>
      <c r="AD215" s="7">
        <v>1229412</v>
      </c>
      <c r="AE215" s="7">
        <v>1667781.25</v>
      </c>
      <c r="AF215" s="7">
        <v>0</v>
      </c>
      <c r="AG215" s="7">
        <v>0</v>
      </c>
      <c r="AH215" s="7">
        <v>0</v>
      </c>
      <c r="AI215" s="7">
        <v>6377075</v>
      </c>
      <c r="AJ215" s="7">
        <v>9274268.25</v>
      </c>
      <c r="AL215">
        <f t="shared" si="3"/>
        <v>35595198.814635649</v>
      </c>
    </row>
    <row r="216" spans="1:38" x14ac:dyDescent="0.25">
      <c r="A216" s="7">
        <v>743</v>
      </c>
      <c r="B216" s="7">
        <v>1</v>
      </c>
      <c r="C216" t="s">
        <v>267</v>
      </c>
      <c r="D216" s="7">
        <v>1024</v>
      </c>
      <c r="E216" s="7">
        <v>1128.2</v>
      </c>
      <c r="F216" s="7">
        <v>1144</v>
      </c>
      <c r="G216" s="7">
        <v>1271.5999999999999</v>
      </c>
      <c r="H216" s="7">
        <v>8726991</v>
      </c>
      <c r="I216" s="7">
        <v>0</v>
      </c>
      <c r="J216" s="7">
        <v>732778</v>
      </c>
      <c r="K216" s="7">
        <v>31282</v>
      </c>
      <c r="L216" s="7">
        <v>0</v>
      </c>
      <c r="M216" s="7">
        <v>0</v>
      </c>
      <c r="N216" s="7">
        <v>238678</v>
      </c>
      <c r="O216" s="7">
        <v>293047</v>
      </c>
      <c r="P216" s="7">
        <v>144057.5</v>
      </c>
      <c r="Q216" s="7">
        <v>16531</v>
      </c>
      <c r="R216" s="7">
        <v>0</v>
      </c>
      <c r="S216" s="7">
        <v>0</v>
      </c>
      <c r="T216" s="7">
        <v>0</v>
      </c>
      <c r="U216" s="7">
        <v>0</v>
      </c>
      <c r="V216" s="7">
        <v>0</v>
      </c>
      <c r="W216" s="7">
        <v>1460280</v>
      </c>
      <c r="X216" s="7">
        <v>0</v>
      </c>
      <c r="Y216" s="7">
        <v>0</v>
      </c>
      <c r="Z216" s="7">
        <v>94466.733358140002</v>
      </c>
      <c r="AA216" s="7">
        <v>920638</v>
      </c>
      <c r="AB216" s="7">
        <v>12658749.233358139</v>
      </c>
      <c r="AC216" s="7">
        <v>0</v>
      </c>
      <c r="AD216" s="7">
        <v>151867</v>
      </c>
      <c r="AE216" s="7">
        <v>144057.5</v>
      </c>
      <c r="AF216" s="7">
        <v>0</v>
      </c>
      <c r="AG216" s="7">
        <v>1460280</v>
      </c>
      <c r="AH216" s="7">
        <v>0</v>
      </c>
      <c r="AI216" s="7">
        <v>867042</v>
      </c>
      <c r="AJ216" s="7">
        <v>2623246.5</v>
      </c>
      <c r="AL216">
        <f t="shared" si="3"/>
        <v>3931758.2333581392</v>
      </c>
    </row>
    <row r="217" spans="1:38" x14ac:dyDescent="0.25">
      <c r="A217" s="7">
        <v>745</v>
      </c>
      <c r="B217" s="7">
        <v>1</v>
      </c>
      <c r="C217" t="s">
        <v>268</v>
      </c>
      <c r="D217" s="7">
        <v>1714</v>
      </c>
      <c r="E217" s="7">
        <v>1882.6000000000001</v>
      </c>
      <c r="F217" s="7">
        <v>1815</v>
      </c>
      <c r="G217" s="7">
        <v>1994.3999999999999</v>
      </c>
      <c r="H217" s="7">
        <v>13687567</v>
      </c>
      <c r="I217" s="7">
        <v>57310</v>
      </c>
      <c r="J217" s="7">
        <v>448312</v>
      </c>
      <c r="K217" s="7">
        <v>14179</v>
      </c>
      <c r="L217" s="7">
        <v>0</v>
      </c>
      <c r="M217" s="7">
        <v>0</v>
      </c>
      <c r="N217" s="7">
        <v>277498</v>
      </c>
      <c r="O217" s="7">
        <v>430773</v>
      </c>
      <c r="P217" s="7">
        <v>333635</v>
      </c>
      <c r="Q217" s="7">
        <v>25927</v>
      </c>
      <c r="R217" s="7">
        <v>9035</v>
      </c>
      <c r="S217" s="7">
        <v>0</v>
      </c>
      <c r="T217" s="7">
        <v>0</v>
      </c>
      <c r="U217" s="7">
        <v>0</v>
      </c>
      <c r="V217" s="7">
        <v>0</v>
      </c>
      <c r="W217" s="7">
        <v>0</v>
      </c>
      <c r="X217" s="7">
        <v>0</v>
      </c>
      <c r="Y217" s="7">
        <v>0</v>
      </c>
      <c r="Z217" s="7">
        <v>142855.67428646999</v>
      </c>
      <c r="AA217" s="7">
        <v>1443946</v>
      </c>
      <c r="AB217" s="7">
        <v>16871037.67428647</v>
      </c>
      <c r="AC217" s="7">
        <v>0</v>
      </c>
      <c r="AD217" s="7">
        <v>150252</v>
      </c>
      <c r="AE217" s="7">
        <v>333635</v>
      </c>
      <c r="AF217" s="7">
        <v>9035</v>
      </c>
      <c r="AG217" s="7">
        <v>0</v>
      </c>
      <c r="AH217" s="7">
        <v>0</v>
      </c>
      <c r="AI217" s="7">
        <v>1241328</v>
      </c>
      <c r="AJ217" s="7">
        <v>1734250</v>
      </c>
      <c r="AL217">
        <f t="shared" si="3"/>
        <v>3183470.6742864698</v>
      </c>
    </row>
    <row r="218" spans="1:38" x14ac:dyDescent="0.25">
      <c r="A218" s="7">
        <v>748</v>
      </c>
      <c r="B218" s="7">
        <v>1</v>
      </c>
      <c r="C218" t="s">
        <v>269</v>
      </c>
      <c r="D218" s="7">
        <v>3986</v>
      </c>
      <c r="E218" s="7">
        <v>4365.8</v>
      </c>
      <c r="F218" s="7">
        <v>3986</v>
      </c>
      <c r="G218" s="7">
        <v>4365.8</v>
      </c>
      <c r="H218" s="7">
        <v>29962485</v>
      </c>
      <c r="I218" s="7">
        <v>0</v>
      </c>
      <c r="J218" s="7">
        <v>693290</v>
      </c>
      <c r="K218" s="7">
        <v>32805</v>
      </c>
      <c r="L218" s="7">
        <v>0</v>
      </c>
      <c r="M218" s="7">
        <v>0</v>
      </c>
      <c r="N218" s="7">
        <v>148301</v>
      </c>
      <c r="O218" s="7">
        <v>928984</v>
      </c>
      <c r="P218" s="7">
        <v>636466.25</v>
      </c>
      <c r="Q218" s="7">
        <v>56755</v>
      </c>
      <c r="R218" s="7">
        <v>0</v>
      </c>
      <c r="S218" s="7">
        <v>0</v>
      </c>
      <c r="T218" s="7">
        <v>0</v>
      </c>
      <c r="U218" s="7">
        <v>0</v>
      </c>
      <c r="V218" s="7">
        <v>0</v>
      </c>
      <c r="W218" s="7">
        <v>2008268</v>
      </c>
      <c r="X218" s="7">
        <v>0</v>
      </c>
      <c r="Y218" s="7">
        <v>77649</v>
      </c>
      <c r="Z218" s="7">
        <v>354160.84145293001</v>
      </c>
      <c r="AA218" s="7">
        <v>3160839</v>
      </c>
      <c r="AB218" s="7">
        <v>38060003.091452926</v>
      </c>
      <c r="AC218" s="7">
        <v>0</v>
      </c>
      <c r="AD218" s="7">
        <v>255331</v>
      </c>
      <c r="AE218" s="7">
        <v>636466.25</v>
      </c>
      <c r="AF218" s="7">
        <v>0</v>
      </c>
      <c r="AG218" s="7">
        <v>1872384</v>
      </c>
      <c r="AH218" s="7">
        <v>0</v>
      </c>
      <c r="AI218" s="7">
        <v>2637889</v>
      </c>
      <c r="AJ218" s="7">
        <v>5402070.25</v>
      </c>
      <c r="AL218">
        <f t="shared" si="3"/>
        <v>8097518.0914529264</v>
      </c>
    </row>
    <row r="219" spans="1:38" x14ac:dyDescent="0.25">
      <c r="A219" s="7">
        <v>750</v>
      </c>
      <c r="B219" s="7">
        <v>1</v>
      </c>
      <c r="C219" t="s">
        <v>270</v>
      </c>
      <c r="D219" s="7">
        <v>1695</v>
      </c>
      <c r="E219" s="7">
        <v>1867.3999999999999</v>
      </c>
      <c r="F219" s="7">
        <v>2365</v>
      </c>
      <c r="G219" s="7">
        <v>2628.0000000000005</v>
      </c>
      <c r="H219" s="7">
        <v>18035964</v>
      </c>
      <c r="I219" s="7">
        <v>0</v>
      </c>
      <c r="J219" s="7">
        <v>646884</v>
      </c>
      <c r="K219" s="7">
        <v>79621</v>
      </c>
      <c r="L219" s="7">
        <v>0</v>
      </c>
      <c r="M219" s="7">
        <v>0</v>
      </c>
      <c r="N219" s="7">
        <v>375241.37107797427</v>
      </c>
      <c r="O219" s="7">
        <v>598669</v>
      </c>
      <c r="P219" s="7">
        <v>439475</v>
      </c>
      <c r="Q219" s="7">
        <v>34164</v>
      </c>
      <c r="R219" s="7">
        <v>15137</v>
      </c>
      <c r="S219" s="7">
        <v>0</v>
      </c>
      <c r="T219" s="7">
        <v>0</v>
      </c>
      <c r="U219" s="7">
        <v>0</v>
      </c>
      <c r="V219" s="7">
        <v>0</v>
      </c>
      <c r="W219" s="7">
        <v>0</v>
      </c>
      <c r="X219" s="7">
        <v>0</v>
      </c>
      <c r="Y219" s="7">
        <v>55354</v>
      </c>
      <c r="Z219" s="7">
        <v>165950.59539120001</v>
      </c>
      <c r="AA219" s="7">
        <v>1902672</v>
      </c>
      <c r="AB219" s="7">
        <v>22349131.966469172</v>
      </c>
      <c r="AC219" s="7">
        <v>0</v>
      </c>
      <c r="AD219" s="7">
        <v>227899</v>
      </c>
      <c r="AE219" s="7">
        <v>439475</v>
      </c>
      <c r="AF219" s="7">
        <v>15137</v>
      </c>
      <c r="AG219" s="7">
        <v>0</v>
      </c>
      <c r="AH219" s="7">
        <v>0</v>
      </c>
      <c r="AI219" s="7">
        <v>1902672</v>
      </c>
      <c r="AJ219" s="7">
        <v>2585183</v>
      </c>
      <c r="AL219">
        <f t="shared" si="3"/>
        <v>4313167.9664691724</v>
      </c>
    </row>
    <row r="220" spans="1:38" x14ac:dyDescent="0.25">
      <c r="A220" s="7">
        <v>756</v>
      </c>
      <c r="B220" s="7">
        <v>1</v>
      </c>
      <c r="C220" t="s">
        <v>271</v>
      </c>
      <c r="D220" s="7">
        <v>803</v>
      </c>
      <c r="E220" s="7">
        <v>871.59999999999991</v>
      </c>
      <c r="F220" s="7">
        <v>802</v>
      </c>
      <c r="G220" s="7">
        <v>871</v>
      </c>
      <c r="H220" s="7">
        <v>5977673</v>
      </c>
      <c r="I220" s="7">
        <v>0</v>
      </c>
      <c r="J220" s="7">
        <v>405661</v>
      </c>
      <c r="K220" s="7">
        <v>14124</v>
      </c>
      <c r="L220" s="7">
        <v>43927</v>
      </c>
      <c r="M220" s="7">
        <v>0</v>
      </c>
      <c r="N220" s="7">
        <v>173479</v>
      </c>
      <c r="O220" s="7">
        <v>203423</v>
      </c>
      <c r="P220" s="7">
        <v>128831.25</v>
      </c>
      <c r="Q220" s="7">
        <v>11323</v>
      </c>
      <c r="R220" s="7">
        <v>0</v>
      </c>
      <c r="S220" s="7">
        <v>0</v>
      </c>
      <c r="T220" s="7">
        <v>0</v>
      </c>
      <c r="U220" s="7">
        <v>0</v>
      </c>
      <c r="V220" s="7">
        <v>0</v>
      </c>
      <c r="W220" s="7">
        <v>361413</v>
      </c>
      <c r="X220" s="7">
        <v>0</v>
      </c>
      <c r="Y220" s="7">
        <v>76111</v>
      </c>
      <c r="Z220" s="7">
        <v>64434.469374209999</v>
      </c>
      <c r="AA220" s="7">
        <v>630604</v>
      </c>
      <c r="AB220" s="7">
        <v>8091003.7193742096</v>
      </c>
      <c r="AC220" s="7">
        <v>0</v>
      </c>
      <c r="AD220" s="7">
        <v>110071</v>
      </c>
      <c r="AE220" s="7">
        <v>115118</v>
      </c>
      <c r="AF220" s="7">
        <v>0</v>
      </c>
      <c r="AG220" s="7">
        <v>290477</v>
      </c>
      <c r="AH220" s="7">
        <v>0</v>
      </c>
      <c r="AI220" s="7">
        <v>465310</v>
      </c>
      <c r="AJ220" s="7">
        <v>980976</v>
      </c>
      <c r="AL220">
        <f t="shared" si="3"/>
        <v>2113330.7193742096</v>
      </c>
    </row>
    <row r="221" spans="1:38" x14ac:dyDescent="0.25">
      <c r="A221" s="7">
        <v>761</v>
      </c>
      <c r="B221" s="7">
        <v>1</v>
      </c>
      <c r="C221" t="s">
        <v>272</v>
      </c>
      <c r="D221" s="7">
        <v>4790</v>
      </c>
      <c r="E221" s="7">
        <v>5246.8</v>
      </c>
      <c r="F221" s="7">
        <v>4659</v>
      </c>
      <c r="G221" s="7">
        <v>5100.8</v>
      </c>
      <c r="H221" s="7">
        <v>35006790</v>
      </c>
      <c r="I221" s="7">
        <v>83919</v>
      </c>
      <c r="J221" s="7">
        <v>4511871</v>
      </c>
      <c r="K221" s="7">
        <v>255576</v>
      </c>
      <c r="L221" s="7">
        <v>0</v>
      </c>
      <c r="M221" s="7">
        <v>0</v>
      </c>
      <c r="N221" s="7">
        <v>534346</v>
      </c>
      <c r="O221" s="7">
        <v>1176315</v>
      </c>
      <c r="P221" s="7">
        <v>716647.5</v>
      </c>
      <c r="Q221" s="7">
        <v>66310</v>
      </c>
      <c r="R221" s="7">
        <v>181588</v>
      </c>
      <c r="S221" s="7">
        <v>0</v>
      </c>
      <c r="T221" s="7">
        <v>0</v>
      </c>
      <c r="U221" s="7">
        <v>27597</v>
      </c>
      <c r="V221" s="7">
        <v>-122161</v>
      </c>
      <c r="W221" s="7">
        <v>2736120</v>
      </c>
      <c r="X221" s="7">
        <v>0</v>
      </c>
      <c r="Y221" s="7">
        <v>180284</v>
      </c>
      <c r="Z221" s="7">
        <v>387176.80860261002</v>
      </c>
      <c r="AA221" s="7">
        <v>3692979</v>
      </c>
      <c r="AB221" s="7">
        <v>49435358.308602609</v>
      </c>
      <c r="AC221" s="7">
        <v>0</v>
      </c>
      <c r="AD221" s="7">
        <v>463469</v>
      </c>
      <c r="AE221" s="7">
        <v>716647.5</v>
      </c>
      <c r="AF221" s="7">
        <v>181588</v>
      </c>
      <c r="AG221" s="7">
        <v>2736120</v>
      </c>
      <c r="AH221" s="7">
        <v>0</v>
      </c>
      <c r="AI221" s="7">
        <v>3217859</v>
      </c>
      <c r="AJ221" s="7">
        <v>7315683.5</v>
      </c>
      <c r="AL221">
        <f t="shared" si="3"/>
        <v>14428568.308602609</v>
      </c>
    </row>
    <row r="222" spans="1:38" x14ac:dyDescent="0.25">
      <c r="A222" s="7">
        <v>763</v>
      </c>
      <c r="B222" s="7">
        <v>1</v>
      </c>
      <c r="C222" t="s">
        <v>273</v>
      </c>
      <c r="D222" s="7">
        <v>508</v>
      </c>
      <c r="E222" s="7">
        <v>557.79999999999995</v>
      </c>
      <c r="F222" s="7">
        <v>884</v>
      </c>
      <c r="G222" s="7">
        <v>968</v>
      </c>
      <c r="H222" s="7">
        <v>6643384</v>
      </c>
      <c r="I222" s="7">
        <v>0</v>
      </c>
      <c r="J222" s="7">
        <v>520916</v>
      </c>
      <c r="K222" s="7">
        <v>15878</v>
      </c>
      <c r="L222" s="7">
        <v>0</v>
      </c>
      <c r="M222" s="7">
        <v>0</v>
      </c>
      <c r="N222" s="7">
        <v>165184</v>
      </c>
      <c r="O222" s="7">
        <v>202031</v>
      </c>
      <c r="P222" s="7">
        <v>161362.5</v>
      </c>
      <c r="Q222" s="7">
        <v>12584</v>
      </c>
      <c r="R222" s="7">
        <v>16475</v>
      </c>
      <c r="S222" s="7">
        <v>0</v>
      </c>
      <c r="T222" s="7">
        <v>0</v>
      </c>
      <c r="U222" s="7">
        <v>0</v>
      </c>
      <c r="V222" s="7">
        <v>-13726</v>
      </c>
      <c r="W222" s="7">
        <v>0</v>
      </c>
      <c r="X222" s="7">
        <v>0</v>
      </c>
      <c r="Y222" s="7">
        <v>0</v>
      </c>
      <c r="Z222" s="7">
        <v>72414.152658609994</v>
      </c>
      <c r="AA222" s="7">
        <v>700832</v>
      </c>
      <c r="AB222" s="7">
        <v>8497334.6526586097</v>
      </c>
      <c r="AC222" s="7">
        <v>0</v>
      </c>
      <c r="AD222" s="7">
        <v>58513</v>
      </c>
      <c r="AE222" s="7">
        <v>161362.5</v>
      </c>
      <c r="AF222" s="7">
        <v>16475</v>
      </c>
      <c r="AG222" s="7">
        <v>0</v>
      </c>
      <c r="AH222" s="7">
        <v>0</v>
      </c>
      <c r="AI222" s="7">
        <v>606892</v>
      </c>
      <c r="AJ222" s="7">
        <v>843242.5</v>
      </c>
      <c r="AL222">
        <f t="shared" si="3"/>
        <v>1853950.6526586097</v>
      </c>
    </row>
    <row r="223" spans="1:38" x14ac:dyDescent="0.25">
      <c r="A223" s="7">
        <v>768</v>
      </c>
      <c r="B223" s="7">
        <v>1</v>
      </c>
      <c r="C223" t="s">
        <v>274</v>
      </c>
      <c r="D223" s="7">
        <v>277</v>
      </c>
      <c r="E223" s="7">
        <v>303.39999999999998</v>
      </c>
      <c r="F223" s="7">
        <v>435</v>
      </c>
      <c r="G223" s="7">
        <v>476.2000000000001</v>
      </c>
      <c r="H223" s="7">
        <v>3268161</v>
      </c>
      <c r="I223" s="7">
        <v>0</v>
      </c>
      <c r="J223" s="7">
        <v>130160</v>
      </c>
      <c r="K223" s="7">
        <v>14125</v>
      </c>
      <c r="L223" s="7">
        <v>130552</v>
      </c>
      <c r="M223" s="7">
        <v>0</v>
      </c>
      <c r="N223" s="7">
        <v>119631</v>
      </c>
      <c r="O223" s="7">
        <v>108513</v>
      </c>
      <c r="P223" s="7">
        <v>68992.5</v>
      </c>
      <c r="Q223" s="7">
        <v>6191</v>
      </c>
      <c r="R223" s="7">
        <v>4891</v>
      </c>
      <c r="S223" s="7">
        <v>0</v>
      </c>
      <c r="T223" s="7">
        <v>0</v>
      </c>
      <c r="U223" s="7">
        <v>0</v>
      </c>
      <c r="V223" s="7">
        <v>0</v>
      </c>
      <c r="W223" s="7">
        <v>223281</v>
      </c>
      <c r="X223" s="7">
        <v>0</v>
      </c>
      <c r="Y223" s="7">
        <v>0</v>
      </c>
      <c r="Z223" s="7">
        <v>30404.59595857</v>
      </c>
      <c r="AA223" s="7">
        <v>344769</v>
      </c>
      <c r="AB223" s="7">
        <v>4449671.09595857</v>
      </c>
      <c r="AC223" s="7">
        <v>0</v>
      </c>
      <c r="AD223" s="7">
        <v>39534</v>
      </c>
      <c r="AE223" s="7">
        <v>37771</v>
      </c>
      <c r="AF223" s="7">
        <v>2678</v>
      </c>
      <c r="AG223" s="7">
        <v>111939</v>
      </c>
      <c r="AH223" s="7">
        <v>0</v>
      </c>
      <c r="AI223" s="7">
        <v>155865</v>
      </c>
      <c r="AJ223" s="7">
        <v>347787</v>
      </c>
      <c r="AL223">
        <f t="shared" si="3"/>
        <v>1181510.09595857</v>
      </c>
    </row>
    <row r="224" spans="1:38" x14ac:dyDescent="0.25">
      <c r="A224" s="7">
        <v>771</v>
      </c>
      <c r="B224" s="7">
        <v>1</v>
      </c>
      <c r="C224" t="s">
        <v>618</v>
      </c>
      <c r="D224" s="7">
        <v>152</v>
      </c>
      <c r="E224" s="7">
        <v>169.60000000000002</v>
      </c>
      <c r="F224" s="7">
        <v>135</v>
      </c>
      <c r="G224" s="7">
        <v>150.6</v>
      </c>
      <c r="H224" s="7">
        <v>1033568</v>
      </c>
      <c r="I224" s="7">
        <v>0</v>
      </c>
      <c r="J224" s="7">
        <v>91790</v>
      </c>
      <c r="K224" s="7">
        <v>0</v>
      </c>
      <c r="L224" s="7">
        <v>69074</v>
      </c>
      <c r="M224" s="7">
        <v>6655</v>
      </c>
      <c r="N224" s="7">
        <v>84078.525956105877</v>
      </c>
      <c r="O224" s="7">
        <v>36422</v>
      </c>
      <c r="P224" s="7">
        <v>7530</v>
      </c>
      <c r="Q224" s="7">
        <v>1958</v>
      </c>
      <c r="R224" s="7">
        <v>0</v>
      </c>
      <c r="S224" s="7">
        <v>0</v>
      </c>
      <c r="T224" s="7">
        <v>0</v>
      </c>
      <c r="U224" s="7">
        <v>0</v>
      </c>
      <c r="V224" s="7">
        <v>0</v>
      </c>
      <c r="W224" s="7">
        <v>783120</v>
      </c>
      <c r="X224" s="7">
        <v>0</v>
      </c>
      <c r="Y224" s="7">
        <v>0</v>
      </c>
      <c r="Z224" s="7">
        <v>14090.99055042</v>
      </c>
      <c r="AA224" s="7">
        <v>109034</v>
      </c>
      <c r="AB224" s="7">
        <v>2237320.5165065257</v>
      </c>
      <c r="AC224" s="7">
        <v>0</v>
      </c>
      <c r="AD224" s="7">
        <v>36422</v>
      </c>
      <c r="AE224" s="7">
        <v>6860</v>
      </c>
      <c r="AF224" s="7">
        <v>0</v>
      </c>
      <c r="AG224" s="7">
        <v>643289.17000000004</v>
      </c>
      <c r="AH224" s="7">
        <v>0</v>
      </c>
      <c r="AI224" s="7">
        <v>82029</v>
      </c>
      <c r="AJ224" s="7">
        <v>768600.17</v>
      </c>
      <c r="AL224">
        <f t="shared" si="3"/>
        <v>1203752.5165065257</v>
      </c>
    </row>
    <row r="225" spans="1:38" x14ac:dyDescent="0.25">
      <c r="A225" s="7">
        <v>775</v>
      </c>
      <c r="B225" s="7">
        <v>1</v>
      </c>
      <c r="C225" t="s">
        <v>276</v>
      </c>
      <c r="D225" s="7">
        <v>463</v>
      </c>
      <c r="E225" s="7">
        <v>510.8</v>
      </c>
      <c r="F225" s="7">
        <v>759</v>
      </c>
      <c r="G225" s="7">
        <v>836.00000000000011</v>
      </c>
      <c r="H225" s="7">
        <v>5737468</v>
      </c>
      <c r="I225" s="7">
        <v>35819</v>
      </c>
      <c r="J225" s="7">
        <v>565396</v>
      </c>
      <c r="K225" s="7">
        <v>19418</v>
      </c>
      <c r="L225" s="7">
        <v>58743</v>
      </c>
      <c r="M225" s="7">
        <v>33157</v>
      </c>
      <c r="N225" s="7">
        <v>277135</v>
      </c>
      <c r="O225" s="7">
        <v>183776</v>
      </c>
      <c r="P225" s="7">
        <v>140030</v>
      </c>
      <c r="Q225" s="7">
        <v>10868</v>
      </c>
      <c r="R225" s="7">
        <v>0</v>
      </c>
      <c r="S225" s="7">
        <v>0</v>
      </c>
      <c r="T225" s="7">
        <v>0</v>
      </c>
      <c r="U225" s="7">
        <v>0</v>
      </c>
      <c r="V225" s="7">
        <v>0</v>
      </c>
      <c r="W225" s="7">
        <v>0</v>
      </c>
      <c r="X225" s="7">
        <v>0</v>
      </c>
      <c r="Y225" s="7">
        <v>40362</v>
      </c>
      <c r="Z225" s="7">
        <v>54975.519279930006</v>
      </c>
      <c r="AA225" s="7">
        <v>605264</v>
      </c>
      <c r="AB225" s="7">
        <v>7762411.5192799298</v>
      </c>
      <c r="AC225" s="7">
        <v>0</v>
      </c>
      <c r="AD225" s="7">
        <v>98833</v>
      </c>
      <c r="AE225" s="7">
        <v>100549</v>
      </c>
      <c r="AF225" s="7">
        <v>0</v>
      </c>
      <c r="AG225" s="7">
        <v>0</v>
      </c>
      <c r="AH225" s="7">
        <v>0</v>
      </c>
      <c r="AI225" s="7">
        <v>358892</v>
      </c>
      <c r="AJ225" s="7">
        <v>558274</v>
      </c>
      <c r="AL225">
        <f t="shared" si="3"/>
        <v>2024943.5192799298</v>
      </c>
    </row>
    <row r="226" spans="1:38" x14ac:dyDescent="0.25">
      <c r="A226" s="7">
        <v>777</v>
      </c>
      <c r="B226" s="7">
        <v>1</v>
      </c>
      <c r="C226" t="s">
        <v>277</v>
      </c>
      <c r="D226" s="7">
        <v>720</v>
      </c>
      <c r="E226" s="7">
        <v>812.12000000000012</v>
      </c>
      <c r="F226" s="7">
        <v>703.92000000000007</v>
      </c>
      <c r="G226" s="7">
        <v>773.71999999999991</v>
      </c>
      <c r="H226" s="7">
        <v>5310040</v>
      </c>
      <c r="I226" s="7">
        <v>44006</v>
      </c>
      <c r="J226" s="7">
        <v>804371</v>
      </c>
      <c r="K226" s="7">
        <v>14388</v>
      </c>
      <c r="L226" s="7">
        <v>81673</v>
      </c>
      <c r="M226" s="7">
        <v>196142</v>
      </c>
      <c r="N226" s="7">
        <v>258512</v>
      </c>
      <c r="O226" s="7">
        <v>174867</v>
      </c>
      <c r="P226" s="7">
        <v>106444.75</v>
      </c>
      <c r="Q226" s="7">
        <v>10058</v>
      </c>
      <c r="R226" s="7">
        <v>0</v>
      </c>
      <c r="S226" s="7">
        <v>0</v>
      </c>
      <c r="T226" s="7">
        <v>0</v>
      </c>
      <c r="U226" s="7">
        <v>0</v>
      </c>
      <c r="V226" s="7">
        <v>0</v>
      </c>
      <c r="W226" s="7">
        <v>490461</v>
      </c>
      <c r="X226" s="7">
        <v>0</v>
      </c>
      <c r="Y226" s="7">
        <v>0</v>
      </c>
      <c r="Z226" s="7">
        <v>54436.705991700001</v>
      </c>
      <c r="AA226" s="7">
        <v>560173</v>
      </c>
      <c r="AB226" s="7">
        <v>8105572.4559917003</v>
      </c>
      <c r="AC226" s="7">
        <v>0</v>
      </c>
      <c r="AD226" s="7">
        <v>164449</v>
      </c>
      <c r="AE226" s="7">
        <v>91190</v>
      </c>
      <c r="AF226" s="7">
        <v>0</v>
      </c>
      <c r="AG226" s="7">
        <v>408802</v>
      </c>
      <c r="AH226" s="7">
        <v>0</v>
      </c>
      <c r="AI226" s="7">
        <v>396285</v>
      </c>
      <c r="AJ226" s="7">
        <v>1060726</v>
      </c>
      <c r="AL226">
        <f t="shared" si="3"/>
        <v>2795532.4559917003</v>
      </c>
    </row>
    <row r="227" spans="1:38" x14ac:dyDescent="0.25">
      <c r="A227" s="7">
        <v>786</v>
      </c>
      <c r="B227" s="7">
        <v>1</v>
      </c>
      <c r="C227" t="s">
        <v>619</v>
      </c>
      <c r="D227" s="7">
        <v>527</v>
      </c>
      <c r="E227" s="7">
        <v>583.20000000000005</v>
      </c>
      <c r="F227" s="7">
        <v>437</v>
      </c>
      <c r="G227" s="7">
        <v>480.79999999999995</v>
      </c>
      <c r="H227" s="7">
        <v>3299730</v>
      </c>
      <c r="I227" s="7">
        <v>0</v>
      </c>
      <c r="J227" s="7">
        <v>552235</v>
      </c>
      <c r="K227" s="7">
        <v>14103</v>
      </c>
      <c r="L227" s="7">
        <v>130560</v>
      </c>
      <c r="M227" s="7">
        <v>45837</v>
      </c>
      <c r="N227" s="7">
        <v>154204.58324825112</v>
      </c>
      <c r="O227" s="7">
        <v>112103</v>
      </c>
      <c r="P227" s="7">
        <v>70093.75</v>
      </c>
      <c r="Q227" s="7">
        <v>6250</v>
      </c>
      <c r="R227" s="7">
        <v>0</v>
      </c>
      <c r="S227" s="7">
        <v>0</v>
      </c>
      <c r="T227" s="7">
        <v>0</v>
      </c>
      <c r="U227" s="7">
        <v>0</v>
      </c>
      <c r="V227" s="7">
        <v>0</v>
      </c>
      <c r="W227" s="7">
        <v>221168</v>
      </c>
      <c r="X227" s="7">
        <v>0</v>
      </c>
      <c r="Y227" s="7">
        <v>68808</v>
      </c>
      <c r="Z227" s="7">
        <v>32998.172933970003</v>
      </c>
      <c r="AA227" s="7">
        <v>348099</v>
      </c>
      <c r="AB227" s="7">
        <v>5056189.5061822208</v>
      </c>
      <c r="AC227" s="7">
        <v>0</v>
      </c>
      <c r="AD227" s="7">
        <v>37159</v>
      </c>
      <c r="AE227" s="7">
        <v>42338</v>
      </c>
      <c r="AF227" s="7">
        <v>0</v>
      </c>
      <c r="AG227" s="7">
        <v>120159</v>
      </c>
      <c r="AH227" s="7">
        <v>0</v>
      </c>
      <c r="AI227" s="7">
        <v>173626</v>
      </c>
      <c r="AJ227" s="7">
        <v>373282</v>
      </c>
      <c r="AL227">
        <f t="shared" si="3"/>
        <v>1756459.5061822208</v>
      </c>
    </row>
    <row r="228" spans="1:38" x14ac:dyDescent="0.25">
      <c r="A228" s="7">
        <v>787</v>
      </c>
      <c r="B228" s="7">
        <v>1</v>
      </c>
      <c r="C228" t="s">
        <v>279</v>
      </c>
      <c r="D228" s="7">
        <v>481</v>
      </c>
      <c r="E228" s="7">
        <v>526.20000000000005</v>
      </c>
      <c r="F228" s="7">
        <v>534</v>
      </c>
      <c r="G228" s="7">
        <v>589.79999999999995</v>
      </c>
      <c r="H228" s="7">
        <v>4047797</v>
      </c>
      <c r="I228" s="7">
        <v>10234</v>
      </c>
      <c r="J228" s="7">
        <v>623847</v>
      </c>
      <c r="K228" s="7">
        <v>14096</v>
      </c>
      <c r="L228" s="7">
        <v>123728</v>
      </c>
      <c r="M228" s="7">
        <v>0</v>
      </c>
      <c r="N228" s="7">
        <v>189235.68770990902</v>
      </c>
      <c r="O228" s="7">
        <v>138147</v>
      </c>
      <c r="P228" s="7">
        <v>98791.25</v>
      </c>
      <c r="Q228" s="7">
        <v>7667</v>
      </c>
      <c r="R228" s="7">
        <v>0</v>
      </c>
      <c r="S228" s="7">
        <v>0</v>
      </c>
      <c r="T228" s="7">
        <v>0</v>
      </c>
      <c r="U228" s="7">
        <v>0</v>
      </c>
      <c r="V228" s="7">
        <v>0</v>
      </c>
      <c r="W228" s="7">
        <v>0</v>
      </c>
      <c r="X228" s="7">
        <v>0</v>
      </c>
      <c r="Y228" s="7">
        <v>12685</v>
      </c>
      <c r="Z228" s="7">
        <v>39174.551657460004</v>
      </c>
      <c r="AA228" s="7">
        <v>427015</v>
      </c>
      <c r="AB228" s="7">
        <v>5732417.4893673686</v>
      </c>
      <c r="AC228" s="7">
        <v>0</v>
      </c>
      <c r="AD228" s="7">
        <v>45601</v>
      </c>
      <c r="AE228" s="7">
        <v>90245</v>
      </c>
      <c r="AF228" s="7">
        <v>0</v>
      </c>
      <c r="AG228" s="7">
        <v>0</v>
      </c>
      <c r="AH228" s="7">
        <v>0</v>
      </c>
      <c r="AI228" s="7">
        <v>322117</v>
      </c>
      <c r="AJ228" s="7">
        <v>457963</v>
      </c>
      <c r="AL228">
        <f t="shared" si="3"/>
        <v>1684620.4893673686</v>
      </c>
    </row>
    <row r="229" spans="1:38" x14ac:dyDescent="0.25">
      <c r="A229" s="7">
        <v>801</v>
      </c>
      <c r="B229" s="7">
        <v>1</v>
      </c>
      <c r="C229" t="s">
        <v>620</v>
      </c>
      <c r="D229" s="7">
        <v>87</v>
      </c>
      <c r="E229" s="7">
        <v>95.6</v>
      </c>
      <c r="F229" s="7">
        <v>169</v>
      </c>
      <c r="G229" s="7">
        <v>175.8</v>
      </c>
      <c r="H229" s="7">
        <v>1206515</v>
      </c>
      <c r="I229" s="7">
        <v>0</v>
      </c>
      <c r="J229" s="7">
        <v>319980</v>
      </c>
      <c r="K229" s="7">
        <v>0</v>
      </c>
      <c r="L229" s="7">
        <v>78122</v>
      </c>
      <c r="M229" s="7">
        <v>57606</v>
      </c>
      <c r="N229" s="7">
        <v>62446</v>
      </c>
      <c r="O229" s="7">
        <v>42632</v>
      </c>
      <c r="P229" s="7">
        <v>23342.5</v>
      </c>
      <c r="Q229" s="7">
        <v>2285</v>
      </c>
      <c r="R229" s="7">
        <v>0</v>
      </c>
      <c r="S229" s="7">
        <v>0</v>
      </c>
      <c r="T229" s="7">
        <v>0</v>
      </c>
      <c r="U229" s="7">
        <v>0</v>
      </c>
      <c r="V229" s="7">
        <v>0</v>
      </c>
      <c r="W229" s="7">
        <v>129290</v>
      </c>
      <c r="X229" s="7">
        <v>0</v>
      </c>
      <c r="Y229" s="7">
        <v>0</v>
      </c>
      <c r="Z229" s="7">
        <v>13467.40916802</v>
      </c>
      <c r="AA229" s="7">
        <v>127279</v>
      </c>
      <c r="AB229" s="7">
        <v>2062964.9091680199</v>
      </c>
      <c r="AC229" s="7">
        <v>0</v>
      </c>
      <c r="AD229" s="7">
        <v>20100</v>
      </c>
      <c r="AE229" s="7">
        <v>13108</v>
      </c>
      <c r="AF229" s="7">
        <v>0</v>
      </c>
      <c r="AG229" s="7">
        <v>88667</v>
      </c>
      <c r="AH229" s="7">
        <v>0</v>
      </c>
      <c r="AI229" s="7">
        <v>59022</v>
      </c>
      <c r="AJ229" s="7">
        <v>180897</v>
      </c>
      <c r="AL229">
        <f t="shared" si="3"/>
        <v>856449.90916801989</v>
      </c>
    </row>
    <row r="230" spans="1:38" x14ac:dyDescent="0.25">
      <c r="A230" s="7">
        <v>803</v>
      </c>
      <c r="B230" s="7">
        <v>1</v>
      </c>
      <c r="C230" t="s">
        <v>281</v>
      </c>
      <c r="D230" s="7">
        <v>326</v>
      </c>
      <c r="E230" s="7">
        <v>367.79999999999995</v>
      </c>
      <c r="F230" s="7">
        <v>358.8</v>
      </c>
      <c r="G230" s="7">
        <v>391.2</v>
      </c>
      <c r="H230" s="7">
        <v>2684806</v>
      </c>
      <c r="I230" s="7">
        <v>0</v>
      </c>
      <c r="J230" s="7">
        <v>280801</v>
      </c>
      <c r="K230" s="7">
        <v>14136</v>
      </c>
      <c r="L230" s="7">
        <v>126092</v>
      </c>
      <c r="M230" s="7">
        <v>356190</v>
      </c>
      <c r="N230" s="7">
        <v>193418.55058164368</v>
      </c>
      <c r="O230" s="7">
        <v>94542</v>
      </c>
      <c r="P230" s="7">
        <v>41681.25</v>
      </c>
      <c r="Q230" s="7">
        <v>5086</v>
      </c>
      <c r="R230" s="7">
        <v>1835</v>
      </c>
      <c r="S230" s="7">
        <v>0</v>
      </c>
      <c r="T230" s="7">
        <v>0</v>
      </c>
      <c r="U230" s="7">
        <v>0</v>
      </c>
      <c r="V230" s="7">
        <v>0</v>
      </c>
      <c r="W230" s="7">
        <v>503269</v>
      </c>
      <c r="X230" s="7">
        <v>0</v>
      </c>
      <c r="Y230" s="7">
        <v>0</v>
      </c>
      <c r="Z230" s="7">
        <v>30900.406189740002</v>
      </c>
      <c r="AA230" s="7">
        <v>283229</v>
      </c>
      <c r="AB230" s="7">
        <v>4615986.206771384</v>
      </c>
      <c r="AC230" s="7">
        <v>0</v>
      </c>
      <c r="AD230" s="7">
        <v>94542</v>
      </c>
      <c r="AE230" s="7">
        <v>27186</v>
      </c>
      <c r="AF230" s="7">
        <v>1197</v>
      </c>
      <c r="AG230" s="7">
        <v>427435.67</v>
      </c>
      <c r="AH230" s="7">
        <v>0</v>
      </c>
      <c r="AI230" s="7">
        <v>152548</v>
      </c>
      <c r="AJ230" s="7">
        <v>702908.66999999993</v>
      </c>
      <c r="AL230">
        <f t="shared" si="3"/>
        <v>1931180.206771384</v>
      </c>
    </row>
    <row r="231" spans="1:38" x14ac:dyDescent="0.25">
      <c r="A231" s="7">
        <v>811</v>
      </c>
      <c r="B231" s="7">
        <v>1</v>
      </c>
      <c r="C231" t="s">
        <v>621</v>
      </c>
      <c r="D231" s="7">
        <v>545</v>
      </c>
      <c r="E231" s="7">
        <v>607.59999999999991</v>
      </c>
      <c r="F231" s="7">
        <v>929</v>
      </c>
      <c r="G231" s="7">
        <v>1050</v>
      </c>
      <c r="H231" s="7">
        <v>7206150</v>
      </c>
      <c r="I231" s="7">
        <v>0</v>
      </c>
      <c r="J231" s="7">
        <v>1259806</v>
      </c>
      <c r="K231" s="7">
        <v>14316</v>
      </c>
      <c r="L231" s="7">
        <v>0</v>
      </c>
      <c r="M231" s="7">
        <v>59405</v>
      </c>
      <c r="N231" s="7">
        <v>224294</v>
      </c>
      <c r="O231" s="7">
        <v>243283</v>
      </c>
      <c r="P231" s="7">
        <v>134368.75</v>
      </c>
      <c r="Q231" s="7">
        <v>13650</v>
      </c>
      <c r="R231" s="7">
        <v>0</v>
      </c>
      <c r="S231" s="7">
        <v>0</v>
      </c>
      <c r="T231" s="7">
        <v>0</v>
      </c>
      <c r="U231" s="7">
        <v>0</v>
      </c>
      <c r="V231" s="7">
        <v>0</v>
      </c>
      <c r="W231" s="7">
        <v>879239</v>
      </c>
      <c r="X231" s="7">
        <v>0</v>
      </c>
      <c r="Y231" s="7">
        <v>0</v>
      </c>
      <c r="Z231" s="7">
        <v>32884.174462499999</v>
      </c>
      <c r="AA231" s="7">
        <v>760200</v>
      </c>
      <c r="AB231" s="7">
        <v>10827595.924462499</v>
      </c>
      <c r="AC231" s="7">
        <v>0</v>
      </c>
      <c r="AD231" s="7">
        <v>104321</v>
      </c>
      <c r="AE231" s="7">
        <v>134368.75</v>
      </c>
      <c r="AF231" s="7">
        <v>0</v>
      </c>
      <c r="AG231" s="7">
        <v>879239</v>
      </c>
      <c r="AH231" s="7">
        <v>0</v>
      </c>
      <c r="AI231" s="7">
        <v>760200</v>
      </c>
      <c r="AJ231" s="7">
        <v>1878128.75</v>
      </c>
      <c r="AL231">
        <f t="shared" si="3"/>
        <v>3621445.9244624991</v>
      </c>
    </row>
    <row r="232" spans="1:38" x14ac:dyDescent="0.25">
      <c r="A232" s="7">
        <v>813</v>
      </c>
      <c r="B232" s="7">
        <v>1</v>
      </c>
      <c r="C232" t="s">
        <v>283</v>
      </c>
      <c r="D232" s="7">
        <v>1165</v>
      </c>
      <c r="E232" s="7">
        <v>1284.4000000000001</v>
      </c>
      <c r="F232" s="7">
        <v>1157</v>
      </c>
      <c r="G232" s="7">
        <v>1276.4000000000001</v>
      </c>
      <c r="H232" s="7">
        <v>8759933</v>
      </c>
      <c r="I232" s="7">
        <v>0</v>
      </c>
      <c r="J232" s="7">
        <v>623129</v>
      </c>
      <c r="K232" s="7">
        <v>22837</v>
      </c>
      <c r="L232" s="7">
        <v>0</v>
      </c>
      <c r="M232" s="7">
        <v>0</v>
      </c>
      <c r="N232" s="7">
        <v>227944</v>
      </c>
      <c r="O232" s="7">
        <v>297103</v>
      </c>
      <c r="P232" s="7">
        <v>156136.25</v>
      </c>
      <c r="Q232" s="7">
        <v>16593</v>
      </c>
      <c r="R232" s="7">
        <v>2400</v>
      </c>
      <c r="S232" s="7">
        <v>0</v>
      </c>
      <c r="T232" s="7">
        <v>0</v>
      </c>
      <c r="U232" s="7">
        <v>0</v>
      </c>
      <c r="V232" s="7">
        <v>0</v>
      </c>
      <c r="W232" s="7">
        <v>1219039</v>
      </c>
      <c r="X232" s="7">
        <v>0</v>
      </c>
      <c r="Y232" s="7">
        <v>0</v>
      </c>
      <c r="Z232" s="7">
        <v>82616.738400720002</v>
      </c>
      <c r="AA232" s="7">
        <v>924114</v>
      </c>
      <c r="AB232" s="7">
        <v>12331844.98840072</v>
      </c>
      <c r="AC232" s="7">
        <v>0</v>
      </c>
      <c r="AD232" s="7">
        <v>180763</v>
      </c>
      <c r="AE232" s="7">
        <v>156136.25</v>
      </c>
      <c r="AF232" s="7">
        <v>2400</v>
      </c>
      <c r="AG232" s="7">
        <v>1219039</v>
      </c>
      <c r="AH232" s="7">
        <v>0</v>
      </c>
      <c r="AI232" s="7">
        <v>921823</v>
      </c>
      <c r="AJ232" s="7">
        <v>2480161.25</v>
      </c>
      <c r="AL232">
        <f t="shared" si="3"/>
        <v>3571911.9884007201</v>
      </c>
    </row>
    <row r="233" spans="1:38" x14ac:dyDescent="0.25">
      <c r="A233" s="7">
        <v>815</v>
      </c>
      <c r="B233" s="7">
        <v>2</v>
      </c>
      <c r="C233" t="s">
        <v>284</v>
      </c>
      <c r="D233" s="7">
        <v>27</v>
      </c>
      <c r="E233" s="7">
        <v>28.499999999999993</v>
      </c>
      <c r="F233" s="7">
        <v>1</v>
      </c>
      <c r="G233" s="7">
        <v>1</v>
      </c>
      <c r="H233" s="7">
        <v>6863</v>
      </c>
      <c r="I233" s="7">
        <v>0</v>
      </c>
      <c r="J233" s="7">
        <v>0</v>
      </c>
      <c r="K233" s="7">
        <v>0</v>
      </c>
      <c r="L233" s="7">
        <v>543</v>
      </c>
      <c r="M233" s="7">
        <v>0</v>
      </c>
      <c r="N233" s="7">
        <v>459</v>
      </c>
      <c r="O233" s="7">
        <v>188</v>
      </c>
      <c r="P233" s="7">
        <v>317.28391909729237</v>
      </c>
      <c r="Q233" s="7">
        <v>13</v>
      </c>
      <c r="R233" s="7">
        <v>0</v>
      </c>
      <c r="S233" s="7">
        <v>0</v>
      </c>
      <c r="T233" s="7">
        <v>0</v>
      </c>
      <c r="U233" s="7">
        <v>0</v>
      </c>
      <c r="V233" s="7">
        <v>0</v>
      </c>
      <c r="W233" s="7">
        <v>0</v>
      </c>
      <c r="X233" s="7">
        <v>0</v>
      </c>
      <c r="Y233" s="7">
        <v>0</v>
      </c>
      <c r="Z233" s="7">
        <v>2003.2551909600002</v>
      </c>
      <c r="AA233" s="7">
        <v>0</v>
      </c>
      <c r="AB233" s="7">
        <v>10386.539110057292</v>
      </c>
      <c r="AC233" s="7">
        <v>0</v>
      </c>
      <c r="AD233" s="7">
        <v>188</v>
      </c>
      <c r="AE233" s="7">
        <v>317.28391909729237</v>
      </c>
      <c r="AF233" s="7">
        <v>0</v>
      </c>
      <c r="AG233" s="7">
        <v>0</v>
      </c>
      <c r="AH233" s="7">
        <v>0</v>
      </c>
      <c r="AI233" s="7">
        <v>0</v>
      </c>
      <c r="AJ233" s="7">
        <v>505.28391909729237</v>
      </c>
      <c r="AL233">
        <f t="shared" si="3"/>
        <v>3523.5391100572924</v>
      </c>
    </row>
    <row r="234" spans="1:38" x14ac:dyDescent="0.25">
      <c r="A234" s="7">
        <v>818</v>
      </c>
      <c r="B234" s="7">
        <v>1</v>
      </c>
      <c r="C234" t="s">
        <v>285</v>
      </c>
      <c r="D234" s="7">
        <v>276</v>
      </c>
      <c r="E234" s="7">
        <v>300.40000000000003</v>
      </c>
      <c r="F234" s="7">
        <v>494</v>
      </c>
      <c r="G234" s="7">
        <v>540.20000000000005</v>
      </c>
      <c r="H234" s="7">
        <v>3707393</v>
      </c>
      <c r="I234" s="7">
        <v>10234</v>
      </c>
      <c r="J234" s="7">
        <v>574370</v>
      </c>
      <c r="K234" s="7">
        <v>14098</v>
      </c>
      <c r="L234" s="7">
        <v>128506</v>
      </c>
      <c r="M234" s="7">
        <v>0</v>
      </c>
      <c r="N234" s="7">
        <v>155484.00333020397</v>
      </c>
      <c r="O234" s="7">
        <v>121919</v>
      </c>
      <c r="P234" s="7">
        <v>89605</v>
      </c>
      <c r="Q234" s="7">
        <v>7023</v>
      </c>
      <c r="R234" s="7">
        <v>18610</v>
      </c>
      <c r="S234" s="7">
        <v>0</v>
      </c>
      <c r="T234" s="7">
        <v>0</v>
      </c>
      <c r="U234" s="7">
        <v>0</v>
      </c>
      <c r="V234" s="7">
        <v>0</v>
      </c>
      <c r="W234" s="7">
        <v>0</v>
      </c>
      <c r="X234" s="7">
        <v>0</v>
      </c>
      <c r="Y234" s="7">
        <v>38824</v>
      </c>
      <c r="Z234" s="7">
        <v>33552.658833150002</v>
      </c>
      <c r="AA234" s="7">
        <v>162060</v>
      </c>
      <c r="AB234" s="7">
        <v>5061678.6621633535</v>
      </c>
      <c r="AC234" s="7">
        <v>0</v>
      </c>
      <c r="AD234" s="7">
        <v>23502</v>
      </c>
      <c r="AE234" s="7">
        <v>71492</v>
      </c>
      <c r="AF234" s="7">
        <v>14848</v>
      </c>
      <c r="AG234" s="7">
        <v>0</v>
      </c>
      <c r="AH234" s="7">
        <v>0</v>
      </c>
      <c r="AI234" s="7">
        <v>74936</v>
      </c>
      <c r="AJ234" s="7">
        <v>184778</v>
      </c>
      <c r="AL234">
        <f t="shared" si="3"/>
        <v>1354285.6621633535</v>
      </c>
    </row>
    <row r="235" spans="1:38" x14ac:dyDescent="0.25">
      <c r="A235" s="7">
        <v>820</v>
      </c>
      <c r="B235" s="7">
        <v>1</v>
      </c>
      <c r="C235" t="s">
        <v>286</v>
      </c>
      <c r="D235" s="7">
        <v>456</v>
      </c>
      <c r="E235" s="7">
        <v>507.39999999999992</v>
      </c>
      <c r="F235" s="7">
        <v>439</v>
      </c>
      <c r="G235" s="7">
        <v>486</v>
      </c>
      <c r="H235" s="7">
        <v>3335418</v>
      </c>
      <c r="I235" s="7">
        <v>49123</v>
      </c>
      <c r="J235" s="7">
        <v>548053</v>
      </c>
      <c r="K235" s="7">
        <v>0</v>
      </c>
      <c r="L235" s="7">
        <v>130540</v>
      </c>
      <c r="M235" s="7">
        <v>0</v>
      </c>
      <c r="N235" s="7">
        <v>181251.57343911743</v>
      </c>
      <c r="O235" s="7">
        <v>108081</v>
      </c>
      <c r="P235" s="7">
        <v>78021.25</v>
      </c>
      <c r="Q235" s="7">
        <v>6318</v>
      </c>
      <c r="R235" s="7">
        <v>7203</v>
      </c>
      <c r="S235" s="7">
        <v>0</v>
      </c>
      <c r="T235" s="7">
        <v>0</v>
      </c>
      <c r="U235" s="7">
        <v>0</v>
      </c>
      <c r="V235" s="7">
        <v>0</v>
      </c>
      <c r="W235" s="7">
        <v>64478</v>
      </c>
      <c r="X235" s="7">
        <v>0</v>
      </c>
      <c r="Y235" s="7">
        <v>0</v>
      </c>
      <c r="Z235" s="7">
        <v>36167.720179199998</v>
      </c>
      <c r="AA235" s="7">
        <v>351864</v>
      </c>
      <c r="AB235" s="7">
        <v>4896518.5436183177</v>
      </c>
      <c r="AC235" s="7">
        <v>0</v>
      </c>
      <c r="AD235" s="7">
        <v>42105</v>
      </c>
      <c r="AE235" s="7">
        <v>58335</v>
      </c>
      <c r="AF235" s="7">
        <v>5386</v>
      </c>
      <c r="AG235" s="7">
        <v>43363</v>
      </c>
      <c r="AH235" s="7">
        <v>0</v>
      </c>
      <c r="AI235" s="7">
        <v>217247</v>
      </c>
      <c r="AJ235" s="7">
        <v>366436</v>
      </c>
      <c r="AL235">
        <f t="shared" si="3"/>
        <v>1561100.5436183177</v>
      </c>
    </row>
    <row r="236" spans="1:38" x14ac:dyDescent="0.25">
      <c r="A236" s="7">
        <v>821</v>
      </c>
      <c r="B236" s="7">
        <v>1</v>
      </c>
      <c r="C236" t="s">
        <v>287</v>
      </c>
      <c r="D236" s="7">
        <v>932</v>
      </c>
      <c r="E236" s="7">
        <v>1007</v>
      </c>
      <c r="F236" s="7">
        <v>993</v>
      </c>
      <c r="G236" s="7">
        <v>1078.5</v>
      </c>
      <c r="H236" s="7">
        <v>7401746</v>
      </c>
      <c r="I236" s="7">
        <v>98246</v>
      </c>
      <c r="J236" s="7">
        <v>1002643</v>
      </c>
      <c r="K236" s="7">
        <v>14082</v>
      </c>
      <c r="L236" s="7">
        <v>0</v>
      </c>
      <c r="M236" s="7">
        <v>0</v>
      </c>
      <c r="N236" s="7">
        <v>285809.35992826574</v>
      </c>
      <c r="O236" s="7">
        <v>231195</v>
      </c>
      <c r="P236" s="7">
        <v>177860</v>
      </c>
      <c r="Q236" s="7">
        <v>14021</v>
      </c>
      <c r="R236" s="7">
        <v>59069</v>
      </c>
      <c r="S236" s="7">
        <v>0</v>
      </c>
      <c r="T236" s="7">
        <v>0</v>
      </c>
      <c r="U236" s="7">
        <v>0</v>
      </c>
      <c r="V236" s="7">
        <v>0</v>
      </c>
      <c r="W236" s="7">
        <v>0</v>
      </c>
      <c r="X236" s="7">
        <v>0</v>
      </c>
      <c r="Y236" s="7">
        <v>0</v>
      </c>
      <c r="Z236" s="7">
        <v>71615.479716739996</v>
      </c>
      <c r="AA236" s="7">
        <v>780834</v>
      </c>
      <c r="AB236" s="7">
        <v>10137120.839645006</v>
      </c>
      <c r="AC236" s="7">
        <v>0</v>
      </c>
      <c r="AD236" s="7">
        <v>52893</v>
      </c>
      <c r="AE236" s="7">
        <v>126614</v>
      </c>
      <c r="AF236" s="7">
        <v>42050</v>
      </c>
      <c r="AG236" s="7">
        <v>0</v>
      </c>
      <c r="AH236" s="7">
        <v>0</v>
      </c>
      <c r="AI236" s="7">
        <v>459015</v>
      </c>
      <c r="AJ236" s="7">
        <v>680572</v>
      </c>
      <c r="AL236">
        <f t="shared" si="3"/>
        <v>2735374.8396450058</v>
      </c>
    </row>
    <row r="237" spans="1:38" x14ac:dyDescent="0.25">
      <c r="A237" s="7">
        <v>829</v>
      </c>
      <c r="B237" s="7">
        <v>1</v>
      </c>
      <c r="C237" t="s">
        <v>288</v>
      </c>
      <c r="D237" s="7">
        <v>1731</v>
      </c>
      <c r="E237" s="7">
        <v>1901.4</v>
      </c>
      <c r="F237" s="7">
        <v>1578</v>
      </c>
      <c r="G237" s="7">
        <v>1756.1999999999998</v>
      </c>
      <c r="H237" s="7">
        <v>12052801</v>
      </c>
      <c r="I237" s="7">
        <v>179095</v>
      </c>
      <c r="J237" s="7">
        <v>1384727</v>
      </c>
      <c r="K237" s="7">
        <v>18480</v>
      </c>
      <c r="L237" s="7">
        <v>0</v>
      </c>
      <c r="M237" s="7">
        <v>0</v>
      </c>
      <c r="N237" s="7">
        <v>243879</v>
      </c>
      <c r="O237" s="7">
        <v>411505</v>
      </c>
      <c r="P237" s="7">
        <v>293678.75</v>
      </c>
      <c r="Q237" s="7">
        <v>22831</v>
      </c>
      <c r="R237" s="7">
        <v>10256</v>
      </c>
      <c r="S237" s="7">
        <v>0</v>
      </c>
      <c r="T237" s="7">
        <v>0</v>
      </c>
      <c r="U237" s="7">
        <v>44828</v>
      </c>
      <c r="V237" s="7">
        <v>0</v>
      </c>
      <c r="W237" s="7">
        <v>0</v>
      </c>
      <c r="X237" s="7">
        <v>0</v>
      </c>
      <c r="Y237" s="7">
        <v>171058</v>
      </c>
      <c r="Z237" s="7">
        <v>141645.53666625</v>
      </c>
      <c r="AA237" s="7">
        <v>1271489</v>
      </c>
      <c r="AB237" s="7">
        <v>16246273.28666625</v>
      </c>
      <c r="AC237" s="7">
        <v>0</v>
      </c>
      <c r="AD237" s="7">
        <v>170779</v>
      </c>
      <c r="AE237" s="7">
        <v>293678.75</v>
      </c>
      <c r="AF237" s="7">
        <v>10256</v>
      </c>
      <c r="AG237" s="7">
        <v>0</v>
      </c>
      <c r="AH237" s="7">
        <v>0</v>
      </c>
      <c r="AI237" s="7">
        <v>1067255</v>
      </c>
      <c r="AJ237" s="7">
        <v>1541968.75</v>
      </c>
      <c r="AL237">
        <f t="shared" si="3"/>
        <v>4193472.2866662499</v>
      </c>
    </row>
    <row r="238" spans="1:38" x14ac:dyDescent="0.25">
      <c r="A238" s="7">
        <v>831</v>
      </c>
      <c r="B238" s="7">
        <v>1</v>
      </c>
      <c r="C238" t="s">
        <v>289</v>
      </c>
      <c r="D238" s="7">
        <v>6725</v>
      </c>
      <c r="E238" s="7">
        <v>7349</v>
      </c>
      <c r="F238" s="7">
        <v>5501</v>
      </c>
      <c r="G238" s="7">
        <v>6020.2</v>
      </c>
      <c r="H238" s="7">
        <v>41316633</v>
      </c>
      <c r="I238" s="7">
        <v>624274</v>
      </c>
      <c r="J238" s="7">
        <v>2151529</v>
      </c>
      <c r="K238" s="7">
        <v>36210</v>
      </c>
      <c r="L238" s="7">
        <v>0</v>
      </c>
      <c r="M238" s="7">
        <v>0</v>
      </c>
      <c r="N238" s="7">
        <v>495149</v>
      </c>
      <c r="O238" s="7">
        <v>1359885</v>
      </c>
      <c r="P238" s="7">
        <v>735597.5</v>
      </c>
      <c r="Q238" s="7">
        <v>78263</v>
      </c>
      <c r="R238" s="7">
        <v>121849</v>
      </c>
      <c r="S238" s="7">
        <v>0</v>
      </c>
      <c r="T238" s="7">
        <v>0</v>
      </c>
      <c r="U238" s="7">
        <v>861885</v>
      </c>
      <c r="V238" s="7">
        <v>0</v>
      </c>
      <c r="W238" s="7">
        <v>5939951</v>
      </c>
      <c r="X238" s="7">
        <v>0</v>
      </c>
      <c r="Y238" s="7">
        <v>115320</v>
      </c>
      <c r="Z238" s="7">
        <v>424655.99837667</v>
      </c>
      <c r="AA238" s="7">
        <v>4358625</v>
      </c>
      <c r="AB238" s="7">
        <v>58619826.498376667</v>
      </c>
      <c r="AC238" s="7">
        <v>0</v>
      </c>
      <c r="AD238" s="7">
        <v>948736</v>
      </c>
      <c r="AE238" s="7">
        <v>735597.5</v>
      </c>
      <c r="AF238" s="7">
        <v>121849</v>
      </c>
      <c r="AG238" s="7">
        <v>5939951</v>
      </c>
      <c r="AH238" s="7">
        <v>0</v>
      </c>
      <c r="AI238" s="7">
        <v>4358625</v>
      </c>
      <c r="AJ238" s="7">
        <v>12104758.5</v>
      </c>
      <c r="AL238">
        <f t="shared" si="3"/>
        <v>17303193.498376667</v>
      </c>
    </row>
    <row r="239" spans="1:38" x14ac:dyDescent="0.25">
      <c r="A239" s="7">
        <v>832</v>
      </c>
      <c r="B239" s="7">
        <v>1</v>
      </c>
      <c r="C239" t="s">
        <v>290</v>
      </c>
      <c r="D239" s="7">
        <v>2330</v>
      </c>
      <c r="E239" s="7">
        <v>2567</v>
      </c>
      <c r="F239" s="7">
        <v>3178</v>
      </c>
      <c r="G239" s="7">
        <v>3519.6</v>
      </c>
      <c r="H239" s="7">
        <v>24155015</v>
      </c>
      <c r="I239" s="7">
        <v>0</v>
      </c>
      <c r="J239" s="7">
        <v>262136</v>
      </c>
      <c r="K239" s="7">
        <v>27751</v>
      </c>
      <c r="L239" s="7">
        <v>0</v>
      </c>
      <c r="M239" s="7">
        <v>0</v>
      </c>
      <c r="N239" s="7">
        <v>148462.41035537922</v>
      </c>
      <c r="O239" s="7">
        <v>784564</v>
      </c>
      <c r="P239" s="7">
        <v>383302.5</v>
      </c>
      <c r="Q239" s="7">
        <v>45755</v>
      </c>
      <c r="R239" s="7">
        <v>20484</v>
      </c>
      <c r="S239" s="7">
        <v>0</v>
      </c>
      <c r="T239" s="7">
        <v>0</v>
      </c>
      <c r="U239" s="7">
        <v>0</v>
      </c>
      <c r="V239" s="7">
        <v>0</v>
      </c>
      <c r="W239" s="7">
        <v>4557882</v>
      </c>
      <c r="X239" s="7">
        <v>0</v>
      </c>
      <c r="Y239" s="7">
        <v>59582</v>
      </c>
      <c r="Z239" s="7">
        <v>262581.74632166</v>
      </c>
      <c r="AA239" s="7">
        <v>2548190</v>
      </c>
      <c r="AB239" s="7">
        <v>33255705.656677037</v>
      </c>
      <c r="AC239" s="7">
        <v>0</v>
      </c>
      <c r="AD239" s="7">
        <v>349314</v>
      </c>
      <c r="AE239" s="7">
        <v>383302.5</v>
      </c>
      <c r="AF239" s="7">
        <v>20484</v>
      </c>
      <c r="AG239" s="7">
        <v>4540733.07</v>
      </c>
      <c r="AH239" s="7">
        <v>0</v>
      </c>
      <c r="AI239" s="7">
        <v>2548190</v>
      </c>
      <c r="AJ239" s="7">
        <v>7842023.5700000003</v>
      </c>
      <c r="AL239">
        <f t="shared" si="3"/>
        <v>9100690.6566770375</v>
      </c>
    </row>
    <row r="240" spans="1:38" x14ac:dyDescent="0.25">
      <c r="A240" s="7">
        <v>833</v>
      </c>
      <c r="B240" s="7">
        <v>1</v>
      </c>
      <c r="C240" t="s">
        <v>291</v>
      </c>
      <c r="D240" s="7">
        <v>20747</v>
      </c>
      <c r="E240" s="7">
        <v>22638.28</v>
      </c>
      <c r="F240" s="7">
        <v>18999.28</v>
      </c>
      <c r="G240" s="7">
        <v>20732.280000000002</v>
      </c>
      <c r="H240" s="7">
        <v>142285638</v>
      </c>
      <c r="I240" s="7">
        <v>614040</v>
      </c>
      <c r="J240" s="7">
        <v>5739824</v>
      </c>
      <c r="K240" s="7">
        <v>550530</v>
      </c>
      <c r="L240" s="7">
        <v>0</v>
      </c>
      <c r="M240" s="7">
        <v>0</v>
      </c>
      <c r="N240" s="7">
        <v>24779.69876269099</v>
      </c>
      <c r="O240" s="7">
        <v>4605670</v>
      </c>
      <c r="P240" s="7">
        <v>1618937.75</v>
      </c>
      <c r="Q240" s="7">
        <v>269520</v>
      </c>
      <c r="R240" s="7">
        <v>185347</v>
      </c>
      <c r="S240" s="7">
        <v>0</v>
      </c>
      <c r="T240" s="7">
        <v>0</v>
      </c>
      <c r="U240" s="7">
        <v>212001</v>
      </c>
      <c r="V240" s="7">
        <v>-16471</v>
      </c>
      <c r="W240" s="7">
        <v>40920564</v>
      </c>
      <c r="X240" s="7">
        <v>0</v>
      </c>
      <c r="Y240" s="7">
        <v>0</v>
      </c>
      <c r="Z240" s="7">
        <v>1815112.5916609601</v>
      </c>
      <c r="AA240" s="7">
        <v>15010171</v>
      </c>
      <c r="AB240" s="7">
        <v>213835664.04042363</v>
      </c>
      <c r="AC240" s="7">
        <v>0</v>
      </c>
      <c r="AD240" s="7">
        <v>1908595</v>
      </c>
      <c r="AE240" s="7">
        <v>1618937.75</v>
      </c>
      <c r="AF240" s="7">
        <v>185347</v>
      </c>
      <c r="AG240" s="7">
        <v>40864709.700000003</v>
      </c>
      <c r="AH240" s="7">
        <v>0</v>
      </c>
      <c r="AI240" s="7">
        <v>13911472</v>
      </c>
      <c r="AJ240" s="7">
        <v>58489061.450000003</v>
      </c>
      <c r="AL240">
        <f t="shared" si="3"/>
        <v>71550026.040423632</v>
      </c>
    </row>
    <row r="241" spans="1:38" x14ac:dyDescent="0.25">
      <c r="A241" s="7">
        <v>834</v>
      </c>
      <c r="B241" s="7">
        <v>1</v>
      </c>
      <c r="C241" t="s">
        <v>622</v>
      </c>
      <c r="D241" s="7">
        <v>9863</v>
      </c>
      <c r="E241" s="7">
        <v>10827.6</v>
      </c>
      <c r="F241" s="7">
        <v>8387</v>
      </c>
      <c r="G241" s="7">
        <v>9178.4000000000015</v>
      </c>
      <c r="H241" s="7">
        <v>62991359</v>
      </c>
      <c r="I241" s="7">
        <v>179095</v>
      </c>
      <c r="J241" s="7">
        <v>1730952</v>
      </c>
      <c r="K241" s="7">
        <v>242926</v>
      </c>
      <c r="L241" s="7">
        <v>0</v>
      </c>
      <c r="M241" s="7">
        <v>0</v>
      </c>
      <c r="N241" s="7">
        <v>424838</v>
      </c>
      <c r="O241" s="7">
        <v>2071473</v>
      </c>
      <c r="P241" s="7">
        <v>801197.5</v>
      </c>
      <c r="Q241" s="7">
        <v>119319</v>
      </c>
      <c r="R241" s="7">
        <v>28178</v>
      </c>
      <c r="S241" s="7">
        <v>0</v>
      </c>
      <c r="T241" s="7">
        <v>0</v>
      </c>
      <c r="U241" s="7">
        <v>544539</v>
      </c>
      <c r="V241" s="7">
        <v>0</v>
      </c>
      <c r="W241" s="7">
        <v>16300626</v>
      </c>
      <c r="X241" s="7">
        <v>0</v>
      </c>
      <c r="Y241" s="7">
        <v>0</v>
      </c>
      <c r="Z241" s="7">
        <v>667325.61637536006</v>
      </c>
      <c r="AA241" s="7">
        <v>6645162</v>
      </c>
      <c r="AB241" s="7">
        <v>92746990.116375357</v>
      </c>
      <c r="AC241" s="7">
        <v>0</v>
      </c>
      <c r="AD241" s="7">
        <v>1610721</v>
      </c>
      <c r="AE241" s="7">
        <v>801197.5</v>
      </c>
      <c r="AF241" s="7">
        <v>28178</v>
      </c>
      <c r="AG241" s="7">
        <v>16246637.01</v>
      </c>
      <c r="AH241" s="7">
        <v>0</v>
      </c>
      <c r="AI241" s="7">
        <v>6645162</v>
      </c>
      <c r="AJ241" s="7">
        <v>25331895.509999998</v>
      </c>
      <c r="AL241">
        <f t="shared" si="3"/>
        <v>29755631.116375357</v>
      </c>
    </row>
    <row r="242" spans="1:38" x14ac:dyDescent="0.25">
      <c r="A242" s="7">
        <v>836</v>
      </c>
      <c r="B242" s="7">
        <v>1</v>
      </c>
      <c r="C242" t="s">
        <v>293</v>
      </c>
      <c r="D242" s="7">
        <v>224</v>
      </c>
      <c r="E242" s="7">
        <v>250.2</v>
      </c>
      <c r="F242" s="7">
        <v>221.6</v>
      </c>
      <c r="G242" s="7">
        <v>240.80000000000004</v>
      </c>
      <c r="H242" s="7">
        <v>1652610</v>
      </c>
      <c r="I242" s="7">
        <v>0</v>
      </c>
      <c r="J242" s="7">
        <v>407531</v>
      </c>
      <c r="K242" s="7">
        <v>92538</v>
      </c>
      <c r="L242" s="7">
        <v>98137</v>
      </c>
      <c r="M242" s="7">
        <v>0</v>
      </c>
      <c r="N242" s="7">
        <v>69622</v>
      </c>
      <c r="O242" s="7">
        <v>58394</v>
      </c>
      <c r="P242" s="7">
        <v>19937.5</v>
      </c>
      <c r="Q242" s="7">
        <v>3130</v>
      </c>
      <c r="R242" s="7">
        <v>0</v>
      </c>
      <c r="S242" s="7">
        <v>0</v>
      </c>
      <c r="T242" s="7">
        <v>0</v>
      </c>
      <c r="U242" s="7">
        <v>0</v>
      </c>
      <c r="V242" s="7">
        <v>0</v>
      </c>
      <c r="W242" s="7">
        <v>432072</v>
      </c>
      <c r="X242" s="7">
        <v>0</v>
      </c>
      <c r="Y242" s="7">
        <v>0</v>
      </c>
      <c r="Z242" s="7">
        <v>20382.34209129</v>
      </c>
      <c r="AA242" s="7">
        <v>174339</v>
      </c>
      <c r="AB242" s="7">
        <v>3028692.8420912898</v>
      </c>
      <c r="AC242" s="7">
        <v>0</v>
      </c>
      <c r="AD242" s="7">
        <v>46137</v>
      </c>
      <c r="AE242" s="7">
        <v>10654</v>
      </c>
      <c r="AF242" s="7">
        <v>0</v>
      </c>
      <c r="AG242" s="7">
        <v>324792.66000000003</v>
      </c>
      <c r="AH242" s="7">
        <v>0</v>
      </c>
      <c r="AI242" s="7">
        <v>76933</v>
      </c>
      <c r="AJ242" s="7">
        <v>458516.66000000003</v>
      </c>
      <c r="AL242">
        <f t="shared" si="3"/>
        <v>1376082.8420912898</v>
      </c>
    </row>
    <row r="243" spans="1:38" x14ac:dyDescent="0.25">
      <c r="A243" s="7">
        <v>837</v>
      </c>
      <c r="B243" s="7">
        <v>1</v>
      </c>
      <c r="C243" t="s">
        <v>294</v>
      </c>
      <c r="D243" s="7">
        <v>509</v>
      </c>
      <c r="E243" s="7">
        <v>556.79999999999995</v>
      </c>
      <c r="F243" s="7">
        <v>578</v>
      </c>
      <c r="G243" s="7">
        <v>634.6</v>
      </c>
      <c r="H243" s="7">
        <v>4355260</v>
      </c>
      <c r="I243" s="7">
        <v>0</v>
      </c>
      <c r="J243" s="7">
        <v>786727</v>
      </c>
      <c r="K243" s="7">
        <v>109710</v>
      </c>
      <c r="L243" s="7">
        <v>117016</v>
      </c>
      <c r="M243" s="7">
        <v>0</v>
      </c>
      <c r="N243" s="7">
        <v>148787</v>
      </c>
      <c r="O243" s="7">
        <v>148149</v>
      </c>
      <c r="P243" s="7">
        <v>82688.75</v>
      </c>
      <c r="Q243" s="7">
        <v>8250</v>
      </c>
      <c r="R243" s="7">
        <v>26609</v>
      </c>
      <c r="S243" s="7">
        <v>0</v>
      </c>
      <c r="T243" s="7">
        <v>0</v>
      </c>
      <c r="U243" s="7">
        <v>0</v>
      </c>
      <c r="V243" s="7">
        <v>0</v>
      </c>
      <c r="W243" s="7">
        <v>473456</v>
      </c>
      <c r="X243" s="7">
        <v>0</v>
      </c>
      <c r="Y243" s="7">
        <v>0</v>
      </c>
      <c r="Z243" s="7">
        <v>40965.399440040004</v>
      </c>
      <c r="AA243" s="7">
        <v>459450</v>
      </c>
      <c r="AB243" s="7">
        <v>6757068.1494400399</v>
      </c>
      <c r="AC243" s="7">
        <v>0</v>
      </c>
      <c r="AD243" s="7">
        <v>77582</v>
      </c>
      <c r="AE243" s="7">
        <v>71054</v>
      </c>
      <c r="AF243" s="7">
        <v>22865</v>
      </c>
      <c r="AG243" s="7">
        <v>407164</v>
      </c>
      <c r="AH243" s="7">
        <v>0</v>
      </c>
      <c r="AI243" s="7">
        <v>326019</v>
      </c>
      <c r="AJ243" s="7">
        <v>904684</v>
      </c>
      <c r="AL243">
        <f t="shared" si="3"/>
        <v>2401808.1494400399</v>
      </c>
    </row>
    <row r="244" spans="1:38" x14ac:dyDescent="0.25">
      <c r="A244" s="7">
        <v>840</v>
      </c>
      <c r="B244" s="7">
        <v>1</v>
      </c>
      <c r="C244" t="s">
        <v>295</v>
      </c>
      <c r="D244" s="7">
        <v>1085</v>
      </c>
      <c r="E244" s="7">
        <v>1214</v>
      </c>
      <c r="F244" s="7">
        <v>1041.8</v>
      </c>
      <c r="G244" s="7">
        <v>1133.8</v>
      </c>
      <c r="H244" s="7">
        <v>7781269</v>
      </c>
      <c r="I244" s="7">
        <v>0</v>
      </c>
      <c r="J244" s="7">
        <v>1470418</v>
      </c>
      <c r="K244" s="7">
        <v>124020</v>
      </c>
      <c r="L244" s="7">
        <v>0</v>
      </c>
      <c r="M244" s="7">
        <v>0</v>
      </c>
      <c r="N244" s="7">
        <v>216680</v>
      </c>
      <c r="O244" s="7">
        <v>259684</v>
      </c>
      <c r="P244" s="7">
        <v>162911.25</v>
      </c>
      <c r="Q244" s="7">
        <v>14739</v>
      </c>
      <c r="R244" s="7">
        <v>1066</v>
      </c>
      <c r="S244" s="7">
        <v>0</v>
      </c>
      <c r="T244" s="7">
        <v>0</v>
      </c>
      <c r="U244" s="7">
        <v>0</v>
      </c>
      <c r="V244" s="7">
        <v>0</v>
      </c>
      <c r="W244" s="7">
        <v>570880</v>
      </c>
      <c r="X244" s="7">
        <v>0</v>
      </c>
      <c r="Y244" s="7">
        <v>12685</v>
      </c>
      <c r="Z244" s="7">
        <v>74674.844888310006</v>
      </c>
      <c r="AA244" s="7">
        <v>820871</v>
      </c>
      <c r="AB244" s="7">
        <v>11509898.094888311</v>
      </c>
      <c r="AC244" s="7">
        <v>0</v>
      </c>
      <c r="AD244" s="7">
        <v>112113</v>
      </c>
      <c r="AE244" s="7">
        <v>101659</v>
      </c>
      <c r="AF244" s="7">
        <v>665</v>
      </c>
      <c r="AG244" s="7">
        <v>342068</v>
      </c>
      <c r="AH244" s="7">
        <v>0</v>
      </c>
      <c r="AI244" s="7">
        <v>422993</v>
      </c>
      <c r="AJ244" s="7">
        <v>979498</v>
      </c>
      <c r="AL244">
        <f t="shared" si="3"/>
        <v>3728629.0948883109</v>
      </c>
    </row>
    <row r="245" spans="1:38" x14ac:dyDescent="0.25">
      <c r="A245" s="7">
        <v>846</v>
      </c>
      <c r="B245" s="7">
        <v>1</v>
      </c>
      <c r="C245" t="s">
        <v>296</v>
      </c>
      <c r="D245" s="7">
        <v>616</v>
      </c>
      <c r="E245" s="7">
        <v>682.2</v>
      </c>
      <c r="F245" s="7">
        <v>593</v>
      </c>
      <c r="G245" s="7">
        <v>657.39999999999986</v>
      </c>
      <c r="H245" s="7">
        <v>4511736</v>
      </c>
      <c r="I245" s="7">
        <v>18421</v>
      </c>
      <c r="J245" s="7">
        <v>563157</v>
      </c>
      <c r="K245" s="7">
        <v>15551</v>
      </c>
      <c r="L245" s="7">
        <v>112727</v>
      </c>
      <c r="M245" s="7">
        <v>148912</v>
      </c>
      <c r="N245" s="7">
        <v>221550</v>
      </c>
      <c r="O245" s="7">
        <v>156654</v>
      </c>
      <c r="P245" s="7">
        <v>89097.5</v>
      </c>
      <c r="Q245" s="7">
        <v>8546</v>
      </c>
      <c r="R245" s="7">
        <v>0</v>
      </c>
      <c r="S245" s="7">
        <v>0</v>
      </c>
      <c r="T245" s="7">
        <v>0</v>
      </c>
      <c r="U245" s="7">
        <v>0</v>
      </c>
      <c r="V245" s="7">
        <v>0</v>
      </c>
      <c r="W245" s="7">
        <v>445211</v>
      </c>
      <c r="X245" s="7">
        <v>0</v>
      </c>
      <c r="Y245" s="7">
        <v>3460</v>
      </c>
      <c r="Z245" s="7">
        <v>44241.150389460003</v>
      </c>
      <c r="AA245" s="7">
        <v>475958</v>
      </c>
      <c r="AB245" s="7">
        <v>6815221.6503894599</v>
      </c>
      <c r="AC245" s="7">
        <v>0</v>
      </c>
      <c r="AD245" s="7">
        <v>128892</v>
      </c>
      <c r="AE245" s="7">
        <v>89097.5</v>
      </c>
      <c r="AF245" s="7">
        <v>0</v>
      </c>
      <c r="AG245" s="7">
        <v>423838</v>
      </c>
      <c r="AH245" s="7">
        <v>0</v>
      </c>
      <c r="AI245" s="7">
        <v>396829</v>
      </c>
      <c r="AJ245" s="7">
        <v>1038656.5</v>
      </c>
      <c r="AL245">
        <f t="shared" si="3"/>
        <v>2303485.6503894599</v>
      </c>
    </row>
    <row r="246" spans="1:38" x14ac:dyDescent="0.25">
      <c r="A246" s="7">
        <v>850</v>
      </c>
      <c r="B246" s="7">
        <v>1</v>
      </c>
      <c r="C246" t="s">
        <v>297</v>
      </c>
      <c r="D246" s="7">
        <v>171</v>
      </c>
      <c r="E246" s="7">
        <v>189.59999999999997</v>
      </c>
      <c r="F246" s="7">
        <v>297</v>
      </c>
      <c r="G246" s="7">
        <v>327.39999999999998</v>
      </c>
      <c r="H246" s="7">
        <v>2246946</v>
      </c>
      <c r="I246" s="7">
        <v>0</v>
      </c>
      <c r="J246" s="7">
        <v>179015</v>
      </c>
      <c r="K246" s="7">
        <v>14080</v>
      </c>
      <c r="L246" s="7">
        <v>117364</v>
      </c>
      <c r="M246" s="7">
        <v>34589</v>
      </c>
      <c r="N246" s="7">
        <v>146828</v>
      </c>
      <c r="O246" s="7">
        <v>64049</v>
      </c>
      <c r="P246" s="7">
        <v>50818.75</v>
      </c>
      <c r="Q246" s="7">
        <v>4256</v>
      </c>
      <c r="R246" s="7">
        <v>0</v>
      </c>
      <c r="S246" s="7">
        <v>0</v>
      </c>
      <c r="T246" s="7">
        <v>0</v>
      </c>
      <c r="U246" s="7">
        <v>0</v>
      </c>
      <c r="V246" s="7">
        <v>0</v>
      </c>
      <c r="W246" s="7">
        <v>85160</v>
      </c>
      <c r="X246" s="7">
        <v>0</v>
      </c>
      <c r="Y246" s="7">
        <v>7304</v>
      </c>
      <c r="Z246" s="7">
        <v>17405.715336240002</v>
      </c>
      <c r="AA246" s="7">
        <v>98220</v>
      </c>
      <c r="AB246" s="7">
        <v>3066035.4653362399</v>
      </c>
      <c r="AC246" s="7">
        <v>0</v>
      </c>
      <c r="AD246" s="7">
        <v>33975</v>
      </c>
      <c r="AE246" s="7">
        <v>48866</v>
      </c>
      <c r="AF246" s="7">
        <v>0</v>
      </c>
      <c r="AG246" s="7">
        <v>19177</v>
      </c>
      <c r="AH246" s="7">
        <v>0</v>
      </c>
      <c r="AI246" s="7">
        <v>54736</v>
      </c>
      <c r="AJ246" s="7">
        <v>156754</v>
      </c>
      <c r="AL246">
        <f t="shared" si="3"/>
        <v>819089.4653362399</v>
      </c>
    </row>
    <row r="247" spans="1:38" x14ac:dyDescent="0.25">
      <c r="A247" s="7">
        <v>852</v>
      </c>
      <c r="B247" s="7">
        <v>1</v>
      </c>
      <c r="C247" t="s">
        <v>623</v>
      </c>
      <c r="D247" s="7">
        <v>119</v>
      </c>
      <c r="E247" s="7">
        <v>133.6</v>
      </c>
      <c r="F247" s="7">
        <v>118.6</v>
      </c>
      <c r="G247" s="7">
        <v>128.80000000000001</v>
      </c>
      <c r="H247" s="7">
        <v>883954</v>
      </c>
      <c r="I247" s="7">
        <v>0</v>
      </c>
      <c r="J247" s="7">
        <v>82811</v>
      </c>
      <c r="K247" s="7">
        <v>14154</v>
      </c>
      <c r="L247" s="7">
        <v>60667</v>
      </c>
      <c r="M247" s="7">
        <v>127467</v>
      </c>
      <c r="N247" s="7">
        <v>79644</v>
      </c>
      <c r="O247" s="7">
        <v>30788</v>
      </c>
      <c r="P247" s="7">
        <v>6440</v>
      </c>
      <c r="Q247" s="7">
        <v>1674</v>
      </c>
      <c r="R247" s="7">
        <v>0</v>
      </c>
      <c r="S247" s="7">
        <v>0</v>
      </c>
      <c r="T247" s="7">
        <v>0</v>
      </c>
      <c r="U247" s="7">
        <v>0</v>
      </c>
      <c r="V247" s="7">
        <v>0</v>
      </c>
      <c r="W247" s="7">
        <v>299983</v>
      </c>
      <c r="X247" s="7">
        <v>0</v>
      </c>
      <c r="Y247" s="7">
        <v>9226</v>
      </c>
      <c r="Z247" s="7">
        <v>10934.109802020001</v>
      </c>
      <c r="AA247" s="7">
        <v>93251</v>
      </c>
      <c r="AB247" s="7">
        <v>1700993.10980202</v>
      </c>
      <c r="AC247" s="7">
        <v>0</v>
      </c>
      <c r="AD247" s="7">
        <v>30788</v>
      </c>
      <c r="AE247" s="7">
        <v>5442</v>
      </c>
      <c r="AF247" s="7">
        <v>0</v>
      </c>
      <c r="AG247" s="7">
        <v>102300.37</v>
      </c>
      <c r="AH247" s="7">
        <v>0</v>
      </c>
      <c r="AI247" s="7">
        <v>65073</v>
      </c>
      <c r="AJ247" s="7">
        <v>203603.37</v>
      </c>
      <c r="AL247">
        <f t="shared" si="3"/>
        <v>817039.10980202002</v>
      </c>
    </row>
    <row r="248" spans="1:38" x14ac:dyDescent="0.25">
      <c r="A248" s="7">
        <v>857</v>
      </c>
      <c r="B248" s="7">
        <v>1</v>
      </c>
      <c r="C248" t="s">
        <v>624</v>
      </c>
      <c r="D248" s="7">
        <v>452</v>
      </c>
      <c r="E248" s="7">
        <v>504.4</v>
      </c>
      <c r="F248" s="7">
        <v>492</v>
      </c>
      <c r="G248" s="7">
        <v>544.79999999999995</v>
      </c>
      <c r="H248" s="7">
        <v>3738962</v>
      </c>
      <c r="I248" s="7">
        <v>0</v>
      </c>
      <c r="J248" s="7">
        <v>348148</v>
      </c>
      <c r="K248" s="7">
        <v>15428</v>
      </c>
      <c r="L248" s="7">
        <v>128181</v>
      </c>
      <c r="M248" s="7">
        <v>0</v>
      </c>
      <c r="N248" s="7">
        <v>142473</v>
      </c>
      <c r="O248" s="7">
        <v>128593</v>
      </c>
      <c r="P248" s="7">
        <v>89692.5</v>
      </c>
      <c r="Q248" s="7">
        <v>7082</v>
      </c>
      <c r="R248" s="7">
        <v>4800</v>
      </c>
      <c r="S248" s="7">
        <v>0</v>
      </c>
      <c r="T248" s="7">
        <v>0</v>
      </c>
      <c r="U248" s="7">
        <v>0</v>
      </c>
      <c r="V248" s="7">
        <v>0</v>
      </c>
      <c r="W248" s="7">
        <v>28286</v>
      </c>
      <c r="X248" s="7">
        <v>0</v>
      </c>
      <c r="Y248" s="7">
        <v>122239</v>
      </c>
      <c r="Z248" s="7">
        <v>47035.574459340001</v>
      </c>
      <c r="AA248" s="7">
        <v>394435</v>
      </c>
      <c r="AB248" s="7">
        <v>5195355.0744593404</v>
      </c>
      <c r="AC248" s="7">
        <v>0</v>
      </c>
      <c r="AD248" s="7">
        <v>81871</v>
      </c>
      <c r="AE248" s="7">
        <v>89692.5</v>
      </c>
      <c r="AF248" s="7">
        <v>4800</v>
      </c>
      <c r="AG248" s="7">
        <v>28286</v>
      </c>
      <c r="AH248" s="7">
        <v>0</v>
      </c>
      <c r="AI248" s="7">
        <v>362634</v>
      </c>
      <c r="AJ248" s="7">
        <v>567283.5</v>
      </c>
      <c r="AL248">
        <f t="shared" si="3"/>
        <v>1456393.0744593404</v>
      </c>
    </row>
    <row r="249" spans="1:38" x14ac:dyDescent="0.25">
      <c r="A249" s="7">
        <v>858</v>
      </c>
      <c r="B249" s="7">
        <v>1</v>
      </c>
      <c r="C249" t="s">
        <v>300</v>
      </c>
      <c r="D249" s="7">
        <v>1053</v>
      </c>
      <c r="E249" s="7">
        <v>1143.3999999999999</v>
      </c>
      <c r="F249" s="7">
        <v>1062</v>
      </c>
      <c r="G249" s="7">
        <v>1156.8</v>
      </c>
      <c r="H249" s="7">
        <v>7939118</v>
      </c>
      <c r="I249" s="7">
        <v>0</v>
      </c>
      <c r="J249" s="7">
        <v>361990</v>
      </c>
      <c r="K249" s="7">
        <v>31663</v>
      </c>
      <c r="L249" s="7">
        <v>0</v>
      </c>
      <c r="M249" s="7">
        <v>0</v>
      </c>
      <c r="N249" s="7">
        <v>186478</v>
      </c>
      <c r="O249" s="7">
        <v>263073</v>
      </c>
      <c r="P249" s="7">
        <v>193207.5</v>
      </c>
      <c r="Q249" s="7">
        <v>15038</v>
      </c>
      <c r="R249" s="7">
        <v>11776</v>
      </c>
      <c r="S249" s="7">
        <v>0</v>
      </c>
      <c r="T249" s="7">
        <v>0</v>
      </c>
      <c r="U249" s="7">
        <v>0</v>
      </c>
      <c r="V249" s="7">
        <v>0</v>
      </c>
      <c r="W249" s="7">
        <v>0</v>
      </c>
      <c r="X249" s="7">
        <v>0</v>
      </c>
      <c r="Y249" s="7">
        <v>0</v>
      </c>
      <c r="Z249" s="7">
        <v>78004.184862780006</v>
      </c>
      <c r="AA249" s="7">
        <v>837523</v>
      </c>
      <c r="AB249" s="7">
        <v>9917870.6848627795</v>
      </c>
      <c r="AC249" s="7">
        <v>0</v>
      </c>
      <c r="AD249" s="7">
        <v>104346</v>
      </c>
      <c r="AE249" s="7">
        <v>193207.5</v>
      </c>
      <c r="AF249" s="7">
        <v>11776</v>
      </c>
      <c r="AG249" s="7">
        <v>0</v>
      </c>
      <c r="AH249" s="7">
        <v>0</v>
      </c>
      <c r="AI249" s="7">
        <v>696792</v>
      </c>
      <c r="AJ249" s="7">
        <v>1006121.5</v>
      </c>
      <c r="AL249">
        <f t="shared" si="3"/>
        <v>1978752.6848627795</v>
      </c>
    </row>
    <row r="250" spans="1:38" x14ac:dyDescent="0.25">
      <c r="A250" s="7">
        <v>861</v>
      </c>
      <c r="B250" s="7">
        <v>1</v>
      </c>
      <c r="C250" t="s">
        <v>301</v>
      </c>
      <c r="D250" s="7">
        <v>2770</v>
      </c>
      <c r="E250" s="7">
        <v>3022.6</v>
      </c>
      <c r="F250" s="7">
        <v>2145</v>
      </c>
      <c r="G250" s="7">
        <v>2355.1999999999998</v>
      </c>
      <c r="H250" s="7">
        <v>16163738</v>
      </c>
      <c r="I250" s="7">
        <v>73685</v>
      </c>
      <c r="J250" s="7">
        <v>2223111</v>
      </c>
      <c r="K250" s="7">
        <v>46049</v>
      </c>
      <c r="L250" s="7">
        <v>0</v>
      </c>
      <c r="M250" s="7">
        <v>0</v>
      </c>
      <c r="N250" s="7">
        <v>448296.25921709929</v>
      </c>
      <c r="O250" s="7">
        <v>544666</v>
      </c>
      <c r="P250" s="7">
        <v>255685</v>
      </c>
      <c r="Q250" s="7">
        <v>30618</v>
      </c>
      <c r="R250" s="7">
        <v>49059</v>
      </c>
      <c r="S250" s="7">
        <v>0</v>
      </c>
      <c r="T250" s="7">
        <v>0</v>
      </c>
      <c r="U250" s="7">
        <v>184690</v>
      </c>
      <c r="V250" s="7">
        <v>-8236</v>
      </c>
      <c r="W250" s="7">
        <v>2891408</v>
      </c>
      <c r="X250" s="7">
        <v>0</v>
      </c>
      <c r="Y250" s="7">
        <v>160679</v>
      </c>
      <c r="Z250" s="7">
        <v>208742.89341249</v>
      </c>
      <c r="AA250" s="7">
        <v>1705165</v>
      </c>
      <c r="AB250" s="7">
        <v>24977356.152629588</v>
      </c>
      <c r="AC250" s="7">
        <v>0</v>
      </c>
      <c r="AD250" s="7">
        <v>471693</v>
      </c>
      <c r="AE250" s="7">
        <v>255685</v>
      </c>
      <c r="AF250" s="7">
        <v>49059</v>
      </c>
      <c r="AG250" s="7">
        <v>2891408</v>
      </c>
      <c r="AH250" s="7">
        <v>0</v>
      </c>
      <c r="AI250" s="7">
        <v>1705165</v>
      </c>
      <c r="AJ250" s="7">
        <v>5373010</v>
      </c>
      <c r="AL250">
        <f t="shared" si="3"/>
        <v>8813618.1526295878</v>
      </c>
    </row>
    <row r="251" spans="1:38" x14ac:dyDescent="0.25">
      <c r="A251" s="7">
        <v>876</v>
      </c>
      <c r="B251" s="7">
        <v>1</v>
      </c>
      <c r="C251" t="s">
        <v>302</v>
      </c>
      <c r="D251" s="7">
        <v>1756</v>
      </c>
      <c r="E251" s="7">
        <v>1931.4</v>
      </c>
      <c r="F251" s="7">
        <v>2029</v>
      </c>
      <c r="G251" s="7">
        <v>2218.6</v>
      </c>
      <c r="H251" s="7">
        <v>15226252</v>
      </c>
      <c r="I251" s="7">
        <v>42983</v>
      </c>
      <c r="J251" s="7">
        <v>523786</v>
      </c>
      <c r="K251" s="7">
        <v>14150</v>
      </c>
      <c r="L251" s="7">
        <v>0</v>
      </c>
      <c r="M251" s="7">
        <v>0</v>
      </c>
      <c r="N251" s="7">
        <v>290375</v>
      </c>
      <c r="O251" s="7">
        <v>481834</v>
      </c>
      <c r="P251" s="7">
        <v>362247.5</v>
      </c>
      <c r="Q251" s="7">
        <v>28842</v>
      </c>
      <c r="R251" s="7">
        <v>23096</v>
      </c>
      <c r="S251" s="7">
        <v>0</v>
      </c>
      <c r="T251" s="7">
        <v>0</v>
      </c>
      <c r="U251" s="7">
        <v>0</v>
      </c>
      <c r="V251" s="7">
        <v>0</v>
      </c>
      <c r="W251" s="7">
        <v>175336</v>
      </c>
      <c r="X251" s="7">
        <v>0</v>
      </c>
      <c r="Y251" s="7">
        <v>0</v>
      </c>
      <c r="Z251" s="7">
        <v>144879.39074154</v>
      </c>
      <c r="AA251" s="7">
        <v>1606266</v>
      </c>
      <c r="AB251" s="7">
        <v>18920046.890741538</v>
      </c>
      <c r="AC251" s="7">
        <v>0</v>
      </c>
      <c r="AD251" s="7">
        <v>263695</v>
      </c>
      <c r="AE251" s="7">
        <v>362247.5</v>
      </c>
      <c r="AF251" s="7">
        <v>23096</v>
      </c>
      <c r="AG251" s="7">
        <v>129052</v>
      </c>
      <c r="AH251" s="7">
        <v>0</v>
      </c>
      <c r="AI251" s="7">
        <v>1572479</v>
      </c>
      <c r="AJ251" s="7">
        <v>2350569.5</v>
      </c>
      <c r="AL251">
        <f t="shared" si="3"/>
        <v>3693794.8907415383</v>
      </c>
    </row>
    <row r="252" spans="1:38" x14ac:dyDescent="0.25">
      <c r="A252" s="7">
        <v>877</v>
      </c>
      <c r="B252" s="7">
        <v>1</v>
      </c>
      <c r="C252" t="s">
        <v>303</v>
      </c>
      <c r="D252" s="7">
        <v>5714</v>
      </c>
      <c r="E252" s="7">
        <v>6279.8</v>
      </c>
      <c r="F252" s="7">
        <v>5096</v>
      </c>
      <c r="G252" s="7">
        <v>5591.8</v>
      </c>
      <c r="H252" s="7">
        <v>38376523</v>
      </c>
      <c r="I252" s="7">
        <v>119738</v>
      </c>
      <c r="J252" s="7">
        <v>1693264</v>
      </c>
      <c r="K252" s="7">
        <v>75568</v>
      </c>
      <c r="L252" s="7">
        <v>0</v>
      </c>
      <c r="M252" s="7">
        <v>0</v>
      </c>
      <c r="N252" s="7">
        <v>416299.31328405999</v>
      </c>
      <c r="O252" s="7">
        <v>1251542</v>
      </c>
      <c r="P252" s="7">
        <v>735645</v>
      </c>
      <c r="Q252" s="7">
        <v>72693</v>
      </c>
      <c r="R252" s="7">
        <v>63579</v>
      </c>
      <c r="S252" s="7">
        <v>0</v>
      </c>
      <c r="T252" s="7">
        <v>0</v>
      </c>
      <c r="U252" s="7">
        <v>0</v>
      </c>
      <c r="V252" s="7">
        <v>0</v>
      </c>
      <c r="W252" s="7">
        <v>4193850</v>
      </c>
      <c r="X252" s="7">
        <v>0</v>
      </c>
      <c r="Y252" s="7">
        <v>310980</v>
      </c>
      <c r="Z252" s="7">
        <v>447205.98245056003</v>
      </c>
      <c r="AA252" s="7">
        <v>4048463</v>
      </c>
      <c r="AB252" s="7">
        <v>51805350.295734622</v>
      </c>
      <c r="AC252" s="7">
        <v>0</v>
      </c>
      <c r="AD252" s="7">
        <v>553412</v>
      </c>
      <c r="AE252" s="7">
        <v>735645</v>
      </c>
      <c r="AF252" s="7">
        <v>63579</v>
      </c>
      <c r="AG252" s="7">
        <v>4166833.87</v>
      </c>
      <c r="AH252" s="7">
        <v>0</v>
      </c>
      <c r="AI252" s="7">
        <v>3765810</v>
      </c>
      <c r="AJ252" s="7">
        <v>9285279.870000001</v>
      </c>
      <c r="AL252">
        <f t="shared" si="3"/>
        <v>13428827.295734622</v>
      </c>
    </row>
    <row r="253" spans="1:38" x14ac:dyDescent="0.25">
      <c r="A253" s="7">
        <v>879</v>
      </c>
      <c r="B253" s="7">
        <v>1</v>
      </c>
      <c r="C253" t="s">
        <v>304</v>
      </c>
      <c r="D253" s="7">
        <v>1949</v>
      </c>
      <c r="E253" s="7">
        <v>2148.4</v>
      </c>
      <c r="F253" s="7">
        <v>2379</v>
      </c>
      <c r="G253" s="7">
        <v>2609</v>
      </c>
      <c r="H253" s="7">
        <v>17905567</v>
      </c>
      <c r="I253" s="7">
        <v>20468</v>
      </c>
      <c r="J253" s="7">
        <v>140814</v>
      </c>
      <c r="K253" s="7">
        <v>15938</v>
      </c>
      <c r="L253" s="7">
        <v>0</v>
      </c>
      <c r="M253" s="7">
        <v>0</v>
      </c>
      <c r="N253" s="7">
        <v>229794.39299592233</v>
      </c>
      <c r="O253" s="7">
        <v>576404</v>
      </c>
      <c r="P253" s="7">
        <v>361122.5</v>
      </c>
      <c r="Q253" s="7">
        <v>33917</v>
      </c>
      <c r="R253" s="7">
        <v>0</v>
      </c>
      <c r="S253" s="7">
        <v>0</v>
      </c>
      <c r="T253" s="7">
        <v>0</v>
      </c>
      <c r="U253" s="7">
        <v>0</v>
      </c>
      <c r="V253" s="7">
        <v>0</v>
      </c>
      <c r="W253" s="7">
        <v>1607483</v>
      </c>
      <c r="X253" s="7">
        <v>0</v>
      </c>
      <c r="Y253" s="7">
        <v>0</v>
      </c>
      <c r="Z253" s="7">
        <v>183167.67574145002</v>
      </c>
      <c r="AA253" s="7">
        <v>1888916</v>
      </c>
      <c r="AB253" s="7">
        <v>22963591.568737373</v>
      </c>
      <c r="AC253" s="7">
        <v>0</v>
      </c>
      <c r="AD253" s="7">
        <v>240419</v>
      </c>
      <c r="AE253" s="7">
        <v>361122.5</v>
      </c>
      <c r="AF253" s="7">
        <v>0</v>
      </c>
      <c r="AG253" s="7">
        <v>1607483</v>
      </c>
      <c r="AH253" s="7">
        <v>0</v>
      </c>
      <c r="AI253" s="7">
        <v>1888916</v>
      </c>
      <c r="AJ253" s="7">
        <v>4097940.5</v>
      </c>
      <c r="AL253">
        <f t="shared" si="3"/>
        <v>5058024.5687373728</v>
      </c>
    </row>
    <row r="254" spans="1:38" x14ac:dyDescent="0.25">
      <c r="A254" s="7">
        <v>881</v>
      </c>
      <c r="B254" s="7">
        <v>1</v>
      </c>
      <c r="C254" t="s">
        <v>305</v>
      </c>
      <c r="D254" s="7">
        <v>762</v>
      </c>
      <c r="E254" s="7">
        <v>830.80000000000007</v>
      </c>
      <c r="F254" s="7">
        <v>771</v>
      </c>
      <c r="G254" s="7">
        <v>841.99999999999989</v>
      </c>
      <c r="H254" s="7">
        <v>5778646</v>
      </c>
      <c r="I254" s="7">
        <v>22515</v>
      </c>
      <c r="J254" s="7">
        <v>204530</v>
      </c>
      <c r="K254" s="7">
        <v>14107</v>
      </c>
      <c r="L254" s="7">
        <v>56302</v>
      </c>
      <c r="M254" s="7">
        <v>0</v>
      </c>
      <c r="N254" s="7">
        <v>109932</v>
      </c>
      <c r="O254" s="7">
        <v>189620</v>
      </c>
      <c r="P254" s="7">
        <v>111981.25</v>
      </c>
      <c r="Q254" s="7">
        <v>10946</v>
      </c>
      <c r="R254" s="7">
        <v>0</v>
      </c>
      <c r="S254" s="7">
        <v>0</v>
      </c>
      <c r="T254" s="7">
        <v>0</v>
      </c>
      <c r="U254" s="7">
        <v>0</v>
      </c>
      <c r="V254" s="7">
        <v>0</v>
      </c>
      <c r="W254" s="7">
        <v>615460</v>
      </c>
      <c r="X254" s="7">
        <v>0</v>
      </c>
      <c r="Y254" s="7">
        <v>0</v>
      </c>
      <c r="Z254" s="7">
        <v>55488.025228589999</v>
      </c>
      <c r="AA254" s="7">
        <v>609608</v>
      </c>
      <c r="AB254" s="7">
        <v>7779135.2752285898</v>
      </c>
      <c r="AC254" s="7">
        <v>0</v>
      </c>
      <c r="AD254" s="7">
        <v>94630</v>
      </c>
      <c r="AE254" s="7">
        <v>111981.25</v>
      </c>
      <c r="AF254" s="7">
        <v>0</v>
      </c>
      <c r="AG254" s="7">
        <v>586533.69999999995</v>
      </c>
      <c r="AH254" s="7">
        <v>0</v>
      </c>
      <c r="AI254" s="7">
        <v>593939</v>
      </c>
      <c r="AJ254" s="7">
        <v>1387083.95</v>
      </c>
      <c r="AL254">
        <f t="shared" si="3"/>
        <v>2000489.2752285898</v>
      </c>
    </row>
    <row r="255" spans="1:38" x14ac:dyDescent="0.25">
      <c r="A255" s="7">
        <v>882</v>
      </c>
      <c r="B255" s="7">
        <v>1</v>
      </c>
      <c r="C255" t="s">
        <v>306</v>
      </c>
      <c r="D255" s="7">
        <v>4260</v>
      </c>
      <c r="E255" s="7">
        <v>4663.3999999999996</v>
      </c>
      <c r="F255" s="7">
        <v>4114</v>
      </c>
      <c r="G255" s="7">
        <v>4510.2</v>
      </c>
      <c r="H255" s="7">
        <v>30953503</v>
      </c>
      <c r="I255" s="7">
        <v>233335</v>
      </c>
      <c r="J255" s="7">
        <v>1819076</v>
      </c>
      <c r="K255" s="7">
        <v>67738</v>
      </c>
      <c r="L255" s="7">
        <v>0</v>
      </c>
      <c r="M255" s="7">
        <v>0</v>
      </c>
      <c r="N255" s="7">
        <v>272043</v>
      </c>
      <c r="O255" s="7">
        <v>1017671</v>
      </c>
      <c r="P255" s="7">
        <v>612748.75</v>
      </c>
      <c r="Q255" s="7">
        <v>58633</v>
      </c>
      <c r="R255" s="7">
        <v>29587</v>
      </c>
      <c r="S255" s="7">
        <v>0</v>
      </c>
      <c r="T255" s="7">
        <v>0</v>
      </c>
      <c r="U255" s="7">
        <v>0</v>
      </c>
      <c r="V255" s="7">
        <v>0</v>
      </c>
      <c r="W255" s="7">
        <v>2993465</v>
      </c>
      <c r="X255" s="7">
        <v>0</v>
      </c>
      <c r="Y255" s="7">
        <v>38824</v>
      </c>
      <c r="Z255" s="7">
        <v>359678.81833059003</v>
      </c>
      <c r="AA255" s="7">
        <v>3265385</v>
      </c>
      <c r="AB255" s="7">
        <v>41721687.568330593</v>
      </c>
      <c r="AC255" s="7">
        <v>0</v>
      </c>
      <c r="AD255" s="7">
        <v>534296</v>
      </c>
      <c r="AE255" s="7">
        <v>612748.75</v>
      </c>
      <c r="AF255" s="7">
        <v>29587</v>
      </c>
      <c r="AG255" s="7">
        <v>2965669.34</v>
      </c>
      <c r="AH255" s="7">
        <v>0</v>
      </c>
      <c r="AI255" s="7">
        <v>3148562</v>
      </c>
      <c r="AJ255" s="7">
        <v>7290863.0899999999</v>
      </c>
      <c r="AL255">
        <f t="shared" si="3"/>
        <v>10768184.568330593</v>
      </c>
    </row>
    <row r="256" spans="1:38" x14ac:dyDescent="0.25">
      <c r="A256" s="7">
        <v>883</v>
      </c>
      <c r="B256" s="7">
        <v>1</v>
      </c>
      <c r="C256" t="s">
        <v>307</v>
      </c>
      <c r="D256" s="7">
        <v>1571</v>
      </c>
      <c r="E256" s="7">
        <v>1720.4000000000003</v>
      </c>
      <c r="F256" s="7">
        <v>1594</v>
      </c>
      <c r="G256" s="7">
        <v>1744.2</v>
      </c>
      <c r="H256" s="7">
        <v>11970445</v>
      </c>
      <c r="I256" s="7">
        <v>30702</v>
      </c>
      <c r="J256" s="7">
        <v>596396</v>
      </c>
      <c r="K256" s="7">
        <v>34499</v>
      </c>
      <c r="L256" s="7">
        <v>0</v>
      </c>
      <c r="M256" s="7">
        <v>0</v>
      </c>
      <c r="N256" s="7">
        <v>188332.05235492403</v>
      </c>
      <c r="O256" s="7">
        <v>388177</v>
      </c>
      <c r="P256" s="7">
        <v>215783.75</v>
      </c>
      <c r="Q256" s="7">
        <v>22675</v>
      </c>
      <c r="R256" s="7">
        <v>48541</v>
      </c>
      <c r="S256" s="7">
        <v>0</v>
      </c>
      <c r="T256" s="7">
        <v>0</v>
      </c>
      <c r="U256" s="7">
        <v>0</v>
      </c>
      <c r="V256" s="7">
        <v>0</v>
      </c>
      <c r="W256" s="7">
        <v>1569222</v>
      </c>
      <c r="X256" s="7">
        <v>0</v>
      </c>
      <c r="Y256" s="7">
        <v>14223</v>
      </c>
      <c r="Z256" s="7">
        <v>118271.95263126001</v>
      </c>
      <c r="AA256" s="7">
        <v>1262801</v>
      </c>
      <c r="AB256" s="7">
        <v>16460068.754986184</v>
      </c>
      <c r="AC256" s="7">
        <v>0</v>
      </c>
      <c r="AD256" s="7">
        <v>187630</v>
      </c>
      <c r="AE256" s="7">
        <v>215783.75</v>
      </c>
      <c r="AF256" s="7">
        <v>48541</v>
      </c>
      <c r="AG256" s="7">
        <v>1567375.16</v>
      </c>
      <c r="AH256" s="7">
        <v>0</v>
      </c>
      <c r="AI256" s="7">
        <v>1262801</v>
      </c>
      <c r="AJ256" s="7">
        <v>3282130.91</v>
      </c>
      <c r="AL256">
        <f t="shared" si="3"/>
        <v>4489623.7549861837</v>
      </c>
    </row>
    <row r="257" spans="1:38" x14ac:dyDescent="0.25">
      <c r="A257" s="7">
        <v>885</v>
      </c>
      <c r="B257" s="7">
        <v>1</v>
      </c>
      <c r="C257" t="s">
        <v>308</v>
      </c>
      <c r="D257" s="7">
        <v>5928</v>
      </c>
      <c r="E257" s="7">
        <v>6507.4</v>
      </c>
      <c r="F257" s="7">
        <v>6625</v>
      </c>
      <c r="G257" s="7">
        <v>7286.2</v>
      </c>
      <c r="H257" s="7">
        <v>50005191</v>
      </c>
      <c r="I257" s="7">
        <v>73685</v>
      </c>
      <c r="J257" s="7">
        <v>863613</v>
      </c>
      <c r="K257" s="7">
        <v>58458</v>
      </c>
      <c r="L257" s="7">
        <v>0</v>
      </c>
      <c r="M257" s="7">
        <v>0</v>
      </c>
      <c r="N257" s="7">
        <v>65161</v>
      </c>
      <c r="O257" s="7">
        <v>1547944</v>
      </c>
      <c r="P257" s="7">
        <v>1220211.25</v>
      </c>
      <c r="Q257" s="7">
        <v>94721</v>
      </c>
      <c r="R257" s="7">
        <v>4809</v>
      </c>
      <c r="S257" s="7">
        <v>0</v>
      </c>
      <c r="T257" s="7">
        <v>0</v>
      </c>
      <c r="U257" s="7">
        <v>0</v>
      </c>
      <c r="V257" s="7">
        <v>0</v>
      </c>
      <c r="W257" s="7">
        <v>0</v>
      </c>
      <c r="X257" s="7">
        <v>0</v>
      </c>
      <c r="Y257" s="7">
        <v>0</v>
      </c>
      <c r="Z257" s="7">
        <v>681235.27110105008</v>
      </c>
      <c r="AA257" s="7">
        <v>5275209</v>
      </c>
      <c r="AB257" s="7">
        <v>59890237.52110105</v>
      </c>
      <c r="AC257" s="7">
        <v>0</v>
      </c>
      <c r="AD257" s="7">
        <v>342310</v>
      </c>
      <c r="AE257" s="7">
        <v>1220211.25</v>
      </c>
      <c r="AF257" s="7">
        <v>4809</v>
      </c>
      <c r="AG257" s="7">
        <v>0</v>
      </c>
      <c r="AH257" s="7">
        <v>0</v>
      </c>
      <c r="AI257" s="7">
        <v>4383423</v>
      </c>
      <c r="AJ257" s="7">
        <v>5950753.25</v>
      </c>
      <c r="AL257">
        <f t="shared" si="3"/>
        <v>9885046.5211010501</v>
      </c>
    </row>
    <row r="258" spans="1:38" x14ac:dyDescent="0.25">
      <c r="A258" s="7">
        <v>891</v>
      </c>
      <c r="B258" s="7">
        <v>1</v>
      </c>
      <c r="C258" t="s">
        <v>309</v>
      </c>
      <c r="D258" s="7">
        <v>547</v>
      </c>
      <c r="E258" s="7">
        <v>604.6</v>
      </c>
      <c r="F258" s="7">
        <v>604</v>
      </c>
      <c r="G258" s="7">
        <v>666.8</v>
      </c>
      <c r="H258" s="7">
        <v>4576248</v>
      </c>
      <c r="I258" s="7">
        <v>0</v>
      </c>
      <c r="J258" s="7">
        <v>419036</v>
      </c>
      <c r="K258" s="7">
        <v>14084</v>
      </c>
      <c r="L258" s="7">
        <v>110787</v>
      </c>
      <c r="M258" s="7">
        <v>213239</v>
      </c>
      <c r="N258" s="7">
        <v>238245</v>
      </c>
      <c r="O258" s="7">
        <v>158741</v>
      </c>
      <c r="P258" s="7">
        <v>90410</v>
      </c>
      <c r="Q258" s="7">
        <v>8668</v>
      </c>
      <c r="R258" s="7">
        <v>0</v>
      </c>
      <c r="S258" s="7">
        <v>0</v>
      </c>
      <c r="T258" s="7">
        <v>0</v>
      </c>
      <c r="U258" s="7">
        <v>0</v>
      </c>
      <c r="V258" s="7">
        <v>0</v>
      </c>
      <c r="W258" s="7">
        <v>450757</v>
      </c>
      <c r="X258" s="7">
        <v>0</v>
      </c>
      <c r="Y258" s="7">
        <v>0</v>
      </c>
      <c r="Z258" s="7">
        <v>37626.316006469999</v>
      </c>
      <c r="AA258" s="7">
        <v>482763</v>
      </c>
      <c r="AB258" s="7">
        <v>6800604.3160064695</v>
      </c>
      <c r="AC258" s="7">
        <v>0</v>
      </c>
      <c r="AD258" s="7">
        <v>104435</v>
      </c>
      <c r="AE258" s="7">
        <v>66275</v>
      </c>
      <c r="AF258" s="7">
        <v>0</v>
      </c>
      <c r="AG258" s="7">
        <v>346274</v>
      </c>
      <c r="AH258" s="7">
        <v>0</v>
      </c>
      <c r="AI258" s="7">
        <v>292236</v>
      </c>
      <c r="AJ258" s="7">
        <v>809220</v>
      </c>
      <c r="AL258">
        <f t="shared" si="3"/>
        <v>2224356.3160064695</v>
      </c>
    </row>
    <row r="259" spans="1:38" x14ac:dyDescent="0.25">
      <c r="A259" s="7">
        <v>911</v>
      </c>
      <c r="B259" s="7">
        <v>1</v>
      </c>
      <c r="C259" t="s">
        <v>310</v>
      </c>
      <c r="D259" s="7">
        <v>5447</v>
      </c>
      <c r="E259" s="7">
        <v>5971.5999999999995</v>
      </c>
      <c r="F259" s="7">
        <v>4850</v>
      </c>
      <c r="G259" s="7">
        <v>5325.4</v>
      </c>
      <c r="H259" s="7">
        <v>36548220</v>
      </c>
      <c r="I259" s="7">
        <v>337722</v>
      </c>
      <c r="J259" s="7">
        <v>2670779</v>
      </c>
      <c r="K259" s="7">
        <v>44650</v>
      </c>
      <c r="L259" s="7">
        <v>0</v>
      </c>
      <c r="M259" s="7">
        <v>0</v>
      </c>
      <c r="N259" s="7">
        <v>578660.75493219227</v>
      </c>
      <c r="O259" s="7">
        <v>1217349</v>
      </c>
      <c r="P259" s="7">
        <v>717567.5</v>
      </c>
      <c r="Q259" s="7">
        <v>69230</v>
      </c>
      <c r="R259" s="7">
        <v>41911</v>
      </c>
      <c r="S259" s="7">
        <v>0</v>
      </c>
      <c r="T259" s="7">
        <v>0</v>
      </c>
      <c r="U259" s="7">
        <v>156366</v>
      </c>
      <c r="V259" s="7">
        <v>0</v>
      </c>
      <c r="W259" s="7">
        <v>3653224</v>
      </c>
      <c r="X259" s="7">
        <v>0</v>
      </c>
      <c r="Y259" s="7">
        <v>176440</v>
      </c>
      <c r="Z259" s="7">
        <v>316451.49276950001</v>
      </c>
      <c r="AA259" s="7">
        <v>3855590</v>
      </c>
      <c r="AB259" s="7">
        <v>50384160.747701697</v>
      </c>
      <c r="AC259" s="7">
        <v>0</v>
      </c>
      <c r="AD259" s="7">
        <v>439723</v>
      </c>
      <c r="AE259" s="7">
        <v>717567.5</v>
      </c>
      <c r="AF259" s="7">
        <v>41911</v>
      </c>
      <c r="AG259" s="7">
        <v>3653224</v>
      </c>
      <c r="AH259" s="7">
        <v>0</v>
      </c>
      <c r="AI259" s="7">
        <v>3329679</v>
      </c>
      <c r="AJ259" s="7">
        <v>8182104.5</v>
      </c>
      <c r="AL259">
        <f t="shared" ref="AL259:AL322" si="4">AB259-H259</f>
        <v>13835940.747701697</v>
      </c>
    </row>
    <row r="260" spans="1:38" x14ac:dyDescent="0.25">
      <c r="A260" s="7">
        <v>912</v>
      </c>
      <c r="B260" s="7">
        <v>1</v>
      </c>
      <c r="C260" t="s">
        <v>311</v>
      </c>
      <c r="D260" s="7">
        <v>1826</v>
      </c>
      <c r="E260" s="7">
        <v>1997.1999999999998</v>
      </c>
      <c r="F260" s="7">
        <v>1504</v>
      </c>
      <c r="G260" s="7">
        <v>1646.9999999999998</v>
      </c>
      <c r="H260" s="7">
        <v>11303361</v>
      </c>
      <c r="I260" s="7">
        <v>77778</v>
      </c>
      <c r="J260" s="7">
        <v>1411783</v>
      </c>
      <c r="K260" s="7">
        <v>14086</v>
      </c>
      <c r="L260" s="7">
        <v>0</v>
      </c>
      <c r="M260" s="7">
        <v>0</v>
      </c>
      <c r="N260" s="7">
        <v>287702</v>
      </c>
      <c r="O260" s="7">
        <v>377357</v>
      </c>
      <c r="P260" s="7">
        <v>252646.25</v>
      </c>
      <c r="Q260" s="7">
        <v>21411</v>
      </c>
      <c r="R260" s="7">
        <v>0</v>
      </c>
      <c r="S260" s="7">
        <v>0</v>
      </c>
      <c r="T260" s="7">
        <v>0</v>
      </c>
      <c r="U260" s="7">
        <v>0</v>
      </c>
      <c r="V260" s="7">
        <v>0</v>
      </c>
      <c r="W260" s="7">
        <v>492008</v>
      </c>
      <c r="X260" s="7">
        <v>0</v>
      </c>
      <c r="Y260" s="7">
        <v>51125</v>
      </c>
      <c r="Z260" s="7">
        <v>118803.70184730001</v>
      </c>
      <c r="AA260" s="7">
        <v>1192428</v>
      </c>
      <c r="AB260" s="7">
        <v>15600488.9518473</v>
      </c>
      <c r="AC260" s="7">
        <v>0</v>
      </c>
      <c r="AD260" s="7">
        <v>139902</v>
      </c>
      <c r="AE260" s="7">
        <v>252646.25</v>
      </c>
      <c r="AF260" s="7">
        <v>0</v>
      </c>
      <c r="AG260" s="7">
        <v>492008</v>
      </c>
      <c r="AH260" s="7">
        <v>0</v>
      </c>
      <c r="AI260" s="7">
        <v>1018880</v>
      </c>
      <c r="AJ260" s="7">
        <v>1903436.25</v>
      </c>
      <c r="AL260">
        <f t="shared" si="4"/>
        <v>4297127.9518472999</v>
      </c>
    </row>
    <row r="261" spans="1:38" x14ac:dyDescent="0.25">
      <c r="A261" s="7">
        <v>914</v>
      </c>
      <c r="B261" s="7">
        <v>1</v>
      </c>
      <c r="C261" t="s">
        <v>312</v>
      </c>
      <c r="D261" s="7">
        <v>222</v>
      </c>
      <c r="E261" s="7">
        <v>242.6</v>
      </c>
      <c r="F261" s="7">
        <v>278</v>
      </c>
      <c r="G261" s="7">
        <v>305.79999999999995</v>
      </c>
      <c r="H261" s="7">
        <v>2098705</v>
      </c>
      <c r="I261" s="7">
        <v>0</v>
      </c>
      <c r="J261" s="7">
        <v>173141</v>
      </c>
      <c r="K261" s="7">
        <v>14088</v>
      </c>
      <c r="L261" s="7">
        <v>113364</v>
      </c>
      <c r="M261" s="7">
        <v>33823</v>
      </c>
      <c r="N261" s="7">
        <v>134034</v>
      </c>
      <c r="O261" s="7">
        <v>66423</v>
      </c>
      <c r="P261" s="7">
        <v>30105</v>
      </c>
      <c r="Q261" s="7">
        <v>3975</v>
      </c>
      <c r="R261" s="7">
        <v>0</v>
      </c>
      <c r="S261" s="7">
        <v>0</v>
      </c>
      <c r="T261" s="7">
        <v>0</v>
      </c>
      <c r="U261" s="7">
        <v>0</v>
      </c>
      <c r="V261" s="7">
        <v>0</v>
      </c>
      <c r="W261" s="7">
        <v>447315</v>
      </c>
      <c r="X261" s="7">
        <v>0</v>
      </c>
      <c r="Y261" s="7">
        <v>1922</v>
      </c>
      <c r="Z261" s="7">
        <v>23568.453216990001</v>
      </c>
      <c r="AA261" s="7">
        <v>221399</v>
      </c>
      <c r="AB261" s="7">
        <v>3361862.45321699</v>
      </c>
      <c r="AC261" s="7">
        <v>0</v>
      </c>
      <c r="AD261" s="7">
        <v>51225</v>
      </c>
      <c r="AE261" s="7">
        <v>30105</v>
      </c>
      <c r="AF261" s="7">
        <v>0</v>
      </c>
      <c r="AG261" s="7">
        <v>304548.59999999998</v>
      </c>
      <c r="AH261" s="7">
        <v>0</v>
      </c>
      <c r="AI261" s="7">
        <v>193406</v>
      </c>
      <c r="AJ261" s="7">
        <v>579284.6</v>
      </c>
      <c r="AL261">
        <f t="shared" si="4"/>
        <v>1263157.45321699</v>
      </c>
    </row>
    <row r="262" spans="1:38" x14ac:dyDescent="0.25">
      <c r="A262" s="7">
        <v>2071</v>
      </c>
      <c r="B262" s="7">
        <v>1</v>
      </c>
      <c r="C262" t="s">
        <v>313</v>
      </c>
      <c r="D262" s="7">
        <v>973</v>
      </c>
      <c r="E262" s="7">
        <v>1067.2</v>
      </c>
      <c r="F262" s="7">
        <v>960</v>
      </c>
      <c r="G262" s="7">
        <v>1048.4000000000001</v>
      </c>
      <c r="H262" s="7">
        <v>7195169</v>
      </c>
      <c r="I262" s="7">
        <v>0</v>
      </c>
      <c r="J262" s="7">
        <v>360670</v>
      </c>
      <c r="K262" s="7">
        <v>14082</v>
      </c>
      <c r="L262" s="7">
        <v>0</v>
      </c>
      <c r="M262" s="7">
        <v>0</v>
      </c>
      <c r="N262" s="7">
        <v>220075.13567715193</v>
      </c>
      <c r="O262" s="7">
        <v>221223</v>
      </c>
      <c r="P262" s="7">
        <v>173341.25</v>
      </c>
      <c r="Q262" s="7">
        <v>13629</v>
      </c>
      <c r="R262" s="7">
        <v>0</v>
      </c>
      <c r="S262" s="7">
        <v>0</v>
      </c>
      <c r="T262" s="7">
        <v>0</v>
      </c>
      <c r="U262" s="7">
        <v>0</v>
      </c>
      <c r="V262" s="7">
        <v>0</v>
      </c>
      <c r="W262" s="7">
        <v>48006</v>
      </c>
      <c r="X262" s="7">
        <v>0</v>
      </c>
      <c r="Y262" s="7">
        <v>0</v>
      </c>
      <c r="Z262" s="7">
        <v>68169.137247239996</v>
      </c>
      <c r="AA262" s="7">
        <v>759042</v>
      </c>
      <c r="AB262" s="7">
        <v>9073406.5229243934</v>
      </c>
      <c r="AC262" s="7">
        <v>0</v>
      </c>
      <c r="AD262" s="7">
        <v>145358</v>
      </c>
      <c r="AE262" s="7">
        <v>173341.25</v>
      </c>
      <c r="AF262" s="7">
        <v>0</v>
      </c>
      <c r="AG262" s="7">
        <v>25784</v>
      </c>
      <c r="AH262" s="7">
        <v>0</v>
      </c>
      <c r="AI262" s="7">
        <v>686509</v>
      </c>
      <c r="AJ262" s="7">
        <v>1030992.25</v>
      </c>
      <c r="AL262">
        <f t="shared" si="4"/>
        <v>1878237.5229243934</v>
      </c>
    </row>
    <row r="263" spans="1:38" x14ac:dyDescent="0.25">
      <c r="A263" s="7">
        <v>2125</v>
      </c>
      <c r="B263" s="7">
        <v>1</v>
      </c>
      <c r="C263" t="s">
        <v>314</v>
      </c>
      <c r="D263" s="7">
        <v>1202</v>
      </c>
      <c r="E263" s="7">
        <v>1318.4</v>
      </c>
      <c r="F263" s="7">
        <v>984</v>
      </c>
      <c r="G263" s="7">
        <v>1086.4000000000001</v>
      </c>
      <c r="H263" s="7">
        <v>7455963</v>
      </c>
      <c r="I263" s="7">
        <v>18421</v>
      </c>
      <c r="J263" s="7">
        <v>617981</v>
      </c>
      <c r="K263" s="7">
        <v>31828</v>
      </c>
      <c r="L263" s="7">
        <v>0</v>
      </c>
      <c r="M263" s="7">
        <v>0</v>
      </c>
      <c r="N263" s="7">
        <v>198941</v>
      </c>
      <c r="O263" s="7">
        <v>235399</v>
      </c>
      <c r="P263" s="7">
        <v>143507.5</v>
      </c>
      <c r="Q263" s="7">
        <v>14123</v>
      </c>
      <c r="R263" s="7">
        <v>0</v>
      </c>
      <c r="S263" s="7">
        <v>0</v>
      </c>
      <c r="T263" s="7">
        <v>0</v>
      </c>
      <c r="U263" s="7">
        <v>0</v>
      </c>
      <c r="V263" s="7">
        <v>0</v>
      </c>
      <c r="W263" s="7">
        <v>814800</v>
      </c>
      <c r="X263" s="7">
        <v>0</v>
      </c>
      <c r="Y263" s="7">
        <v>0</v>
      </c>
      <c r="Z263" s="7">
        <v>73965.521065830006</v>
      </c>
      <c r="AA263" s="7">
        <v>786554</v>
      </c>
      <c r="AB263" s="7">
        <v>10391483.021065829</v>
      </c>
      <c r="AC263" s="7">
        <v>0</v>
      </c>
      <c r="AD263" s="7">
        <v>165298</v>
      </c>
      <c r="AE263" s="7">
        <v>143507.5</v>
      </c>
      <c r="AF263" s="7">
        <v>0</v>
      </c>
      <c r="AG263" s="7">
        <v>763121.08</v>
      </c>
      <c r="AH263" s="7">
        <v>0</v>
      </c>
      <c r="AI263" s="7">
        <v>665460</v>
      </c>
      <c r="AJ263" s="7">
        <v>1737386.58</v>
      </c>
      <c r="AL263">
        <f t="shared" si="4"/>
        <v>2935520.0210658293</v>
      </c>
    </row>
    <row r="264" spans="1:38" x14ac:dyDescent="0.25">
      <c r="A264" s="7">
        <v>2134</v>
      </c>
      <c r="B264" s="7">
        <v>1</v>
      </c>
      <c r="C264" t="s">
        <v>635</v>
      </c>
      <c r="D264" s="7">
        <v>843</v>
      </c>
      <c r="E264" s="7">
        <v>946.20000000000016</v>
      </c>
      <c r="F264" s="7">
        <v>692</v>
      </c>
      <c r="G264" s="7">
        <v>755.40000000000009</v>
      </c>
      <c r="H264" s="7">
        <v>5184310</v>
      </c>
      <c r="I264" s="7">
        <v>0</v>
      </c>
      <c r="J264" s="7">
        <v>815964</v>
      </c>
      <c r="K264" s="7">
        <v>17868</v>
      </c>
      <c r="L264" s="7">
        <v>87581</v>
      </c>
      <c r="M264" s="7">
        <v>39507</v>
      </c>
      <c r="N264" s="7">
        <v>213918</v>
      </c>
      <c r="O264" s="7">
        <v>148602</v>
      </c>
      <c r="P264" s="7">
        <v>79768.75</v>
      </c>
      <c r="Q264" s="7">
        <v>9820</v>
      </c>
      <c r="R264" s="7">
        <v>0</v>
      </c>
      <c r="S264" s="7">
        <v>0</v>
      </c>
      <c r="T264" s="7">
        <v>0</v>
      </c>
      <c r="U264" s="7">
        <v>0</v>
      </c>
      <c r="V264" s="7">
        <v>0</v>
      </c>
      <c r="W264" s="7">
        <v>990548</v>
      </c>
      <c r="X264" s="7">
        <v>0</v>
      </c>
      <c r="Y264" s="7">
        <v>34596</v>
      </c>
      <c r="Z264" s="7">
        <v>55098.286864590002</v>
      </c>
      <c r="AA264" s="7">
        <v>546910</v>
      </c>
      <c r="AB264" s="7">
        <v>8224491.0368645899</v>
      </c>
      <c r="AC264" s="7">
        <v>0</v>
      </c>
      <c r="AD264" s="7">
        <v>138901</v>
      </c>
      <c r="AE264" s="7">
        <v>59613</v>
      </c>
      <c r="AF264" s="7">
        <v>0</v>
      </c>
      <c r="AG264" s="7">
        <v>691158.03</v>
      </c>
      <c r="AH264" s="7">
        <v>0</v>
      </c>
      <c r="AI264" s="7">
        <v>337509</v>
      </c>
      <c r="AJ264" s="7">
        <v>1227181.03</v>
      </c>
      <c r="AL264">
        <f t="shared" si="4"/>
        <v>3040181.0368645899</v>
      </c>
    </row>
    <row r="265" spans="1:38" x14ac:dyDescent="0.25">
      <c r="A265" s="7">
        <v>2135</v>
      </c>
      <c r="B265" s="7">
        <v>1</v>
      </c>
      <c r="C265" t="s">
        <v>316</v>
      </c>
      <c r="D265" s="7">
        <v>935</v>
      </c>
      <c r="E265" s="7">
        <v>1020.4</v>
      </c>
      <c r="F265" s="7">
        <v>956</v>
      </c>
      <c r="G265" s="7">
        <v>1040.4000000000001</v>
      </c>
      <c r="H265" s="7">
        <v>7140265</v>
      </c>
      <c r="I265" s="7">
        <v>0</v>
      </c>
      <c r="J265" s="7">
        <v>558821</v>
      </c>
      <c r="K265" s="7">
        <v>0</v>
      </c>
      <c r="L265" s="7">
        <v>0</v>
      </c>
      <c r="M265" s="7">
        <v>0</v>
      </c>
      <c r="N265" s="7">
        <v>262726</v>
      </c>
      <c r="O265" s="7">
        <v>245856</v>
      </c>
      <c r="P265" s="7">
        <v>161113.75</v>
      </c>
      <c r="Q265" s="7">
        <v>13525</v>
      </c>
      <c r="R265" s="7">
        <v>0</v>
      </c>
      <c r="S265" s="7">
        <v>0</v>
      </c>
      <c r="T265" s="7">
        <v>0</v>
      </c>
      <c r="U265" s="7">
        <v>0</v>
      </c>
      <c r="V265" s="7">
        <v>0</v>
      </c>
      <c r="W265" s="7">
        <v>278640</v>
      </c>
      <c r="X265" s="7">
        <v>0</v>
      </c>
      <c r="Y265" s="7">
        <v>0</v>
      </c>
      <c r="Z265" s="7">
        <v>62668.954585290005</v>
      </c>
      <c r="AA265" s="7">
        <v>753250</v>
      </c>
      <c r="AB265" s="7">
        <v>9476865.7045852896</v>
      </c>
      <c r="AC265" s="7">
        <v>0</v>
      </c>
      <c r="AD265" s="7">
        <v>171483</v>
      </c>
      <c r="AE265" s="7">
        <v>154230</v>
      </c>
      <c r="AF265" s="7">
        <v>0</v>
      </c>
      <c r="AG265" s="7">
        <v>142747.82</v>
      </c>
      <c r="AH265" s="7">
        <v>0</v>
      </c>
      <c r="AI265" s="7">
        <v>595441</v>
      </c>
      <c r="AJ265" s="7">
        <v>1063901.82</v>
      </c>
      <c r="AL265">
        <f t="shared" si="4"/>
        <v>2336600.7045852896</v>
      </c>
    </row>
    <row r="266" spans="1:38" x14ac:dyDescent="0.25">
      <c r="A266" s="7">
        <v>2137</v>
      </c>
      <c r="B266" s="7">
        <v>1</v>
      </c>
      <c r="C266" t="s">
        <v>317</v>
      </c>
      <c r="D266" s="7">
        <v>673</v>
      </c>
      <c r="E266" s="7">
        <v>735</v>
      </c>
      <c r="F266" s="7">
        <v>536</v>
      </c>
      <c r="G266" s="7">
        <v>583.6</v>
      </c>
      <c r="H266" s="7">
        <v>4005247</v>
      </c>
      <c r="I266" s="7">
        <v>12281</v>
      </c>
      <c r="J266" s="7">
        <v>215470</v>
      </c>
      <c r="K266" s="7">
        <v>14084</v>
      </c>
      <c r="L266" s="7">
        <v>124478</v>
      </c>
      <c r="M266" s="7">
        <v>0</v>
      </c>
      <c r="N266" s="7">
        <v>132507</v>
      </c>
      <c r="O266" s="7">
        <v>135295</v>
      </c>
      <c r="P266" s="7">
        <v>74266.25</v>
      </c>
      <c r="Q266" s="7">
        <v>7587</v>
      </c>
      <c r="R266" s="7">
        <v>6145</v>
      </c>
      <c r="S266" s="7">
        <v>0</v>
      </c>
      <c r="T266" s="7">
        <v>0</v>
      </c>
      <c r="U266" s="7">
        <v>0</v>
      </c>
      <c r="V266" s="7">
        <v>0</v>
      </c>
      <c r="W266" s="7">
        <v>491391</v>
      </c>
      <c r="X266" s="7">
        <v>0</v>
      </c>
      <c r="Y266" s="7">
        <v>27292</v>
      </c>
      <c r="Z266" s="7">
        <v>37554.21440913</v>
      </c>
      <c r="AA266" s="7">
        <v>422526</v>
      </c>
      <c r="AB266" s="7">
        <v>5706123.4644091297</v>
      </c>
      <c r="AC266" s="7">
        <v>0</v>
      </c>
      <c r="AD266" s="7">
        <v>107235</v>
      </c>
      <c r="AE266" s="7">
        <v>74266.25</v>
      </c>
      <c r="AF266" s="7">
        <v>6145</v>
      </c>
      <c r="AG266" s="7">
        <v>480138.64</v>
      </c>
      <c r="AH266" s="7">
        <v>0</v>
      </c>
      <c r="AI266" s="7">
        <v>371944</v>
      </c>
      <c r="AJ266" s="7">
        <v>1039728.89</v>
      </c>
      <c r="AL266">
        <f t="shared" si="4"/>
        <v>1700876.4644091297</v>
      </c>
    </row>
    <row r="267" spans="1:38" x14ac:dyDescent="0.25">
      <c r="A267" s="7">
        <v>2142</v>
      </c>
      <c r="B267" s="7">
        <v>1</v>
      </c>
      <c r="C267" t="s">
        <v>318</v>
      </c>
      <c r="D267" s="7">
        <v>2009</v>
      </c>
      <c r="E267" s="7">
        <v>2214.8000000000002</v>
      </c>
      <c r="F267" s="7">
        <v>1882.4</v>
      </c>
      <c r="G267" s="7">
        <v>2062.4</v>
      </c>
      <c r="H267" s="7">
        <v>14154251</v>
      </c>
      <c r="I267" s="7">
        <v>0</v>
      </c>
      <c r="J267" s="7">
        <v>1898147</v>
      </c>
      <c r="K267" s="7">
        <v>0</v>
      </c>
      <c r="L267" s="7">
        <v>413221.58</v>
      </c>
      <c r="M267" s="7">
        <v>3226678.76</v>
      </c>
      <c r="N267" s="7">
        <v>1313585.4723082783</v>
      </c>
      <c r="O267" s="7">
        <v>453104</v>
      </c>
      <c r="P267" s="7">
        <v>345452.5</v>
      </c>
      <c r="Q267" s="7">
        <v>26811</v>
      </c>
      <c r="R267" s="7">
        <v>0</v>
      </c>
      <c r="S267" s="7">
        <v>0</v>
      </c>
      <c r="T267" s="7">
        <v>0</v>
      </c>
      <c r="U267" s="7">
        <v>0</v>
      </c>
      <c r="V267" s="7">
        <v>0</v>
      </c>
      <c r="W267" s="7">
        <v>0</v>
      </c>
      <c r="X267" s="7">
        <v>0</v>
      </c>
      <c r="Y267" s="7">
        <v>91487</v>
      </c>
      <c r="Z267" s="7">
        <v>173425.77721272002</v>
      </c>
      <c r="AA267" s="7">
        <v>1493178</v>
      </c>
      <c r="AB267" s="7">
        <v>23589342.089520995</v>
      </c>
      <c r="AC267" s="7">
        <v>0</v>
      </c>
      <c r="AD267" s="7">
        <v>453104</v>
      </c>
      <c r="AE267" s="7">
        <v>345452.5</v>
      </c>
      <c r="AF267" s="7">
        <v>0</v>
      </c>
      <c r="AG267" s="7">
        <v>0</v>
      </c>
      <c r="AH267" s="7">
        <v>0</v>
      </c>
      <c r="AI267" s="7">
        <v>1482826</v>
      </c>
      <c r="AJ267" s="7">
        <v>2281382.5</v>
      </c>
      <c r="AL267">
        <f t="shared" si="4"/>
        <v>9435091.0895209946</v>
      </c>
    </row>
    <row r="268" spans="1:38" x14ac:dyDescent="0.25">
      <c r="A268" s="7">
        <v>2143</v>
      </c>
      <c r="B268" s="7">
        <v>1</v>
      </c>
      <c r="C268" t="s">
        <v>319</v>
      </c>
      <c r="D268" s="7">
        <v>806</v>
      </c>
      <c r="E268" s="7">
        <v>888.19999999999993</v>
      </c>
      <c r="F268" s="7">
        <v>729</v>
      </c>
      <c r="G268" s="7">
        <v>804.19999999999993</v>
      </c>
      <c r="H268" s="7">
        <v>5519225</v>
      </c>
      <c r="I268" s="7">
        <v>0</v>
      </c>
      <c r="J268" s="7">
        <v>382016</v>
      </c>
      <c r="K268" s="7">
        <v>14374</v>
      </c>
      <c r="L268" s="7">
        <v>71000</v>
      </c>
      <c r="M268" s="7">
        <v>0</v>
      </c>
      <c r="N268" s="7">
        <v>166347.04681136771</v>
      </c>
      <c r="O268" s="7">
        <v>192897</v>
      </c>
      <c r="P268" s="7">
        <v>91693.75</v>
      </c>
      <c r="Q268" s="7">
        <v>10455</v>
      </c>
      <c r="R268" s="7">
        <v>4970</v>
      </c>
      <c r="S268" s="7">
        <v>0</v>
      </c>
      <c r="T268" s="7">
        <v>0</v>
      </c>
      <c r="U268" s="7">
        <v>0</v>
      </c>
      <c r="V268" s="7">
        <v>0</v>
      </c>
      <c r="W268" s="7">
        <v>906116</v>
      </c>
      <c r="X268" s="7">
        <v>0</v>
      </c>
      <c r="Y268" s="7">
        <v>0</v>
      </c>
      <c r="Z268" s="7">
        <v>54301.271910210002</v>
      </c>
      <c r="AA268" s="7">
        <v>582241</v>
      </c>
      <c r="AB268" s="7">
        <v>7995636.0687215775</v>
      </c>
      <c r="AC268" s="7">
        <v>0</v>
      </c>
      <c r="AD268" s="7">
        <v>148198</v>
      </c>
      <c r="AE268" s="7">
        <v>91693.75</v>
      </c>
      <c r="AF268" s="7">
        <v>4970</v>
      </c>
      <c r="AG268" s="7">
        <v>906116</v>
      </c>
      <c r="AH268" s="7">
        <v>0</v>
      </c>
      <c r="AI268" s="7">
        <v>582241</v>
      </c>
      <c r="AJ268" s="7">
        <v>1733218.75</v>
      </c>
      <c r="AL268">
        <f t="shared" si="4"/>
        <v>2476411.0687215775</v>
      </c>
    </row>
    <row r="269" spans="1:38" x14ac:dyDescent="0.25">
      <c r="A269" s="7">
        <v>2144</v>
      </c>
      <c r="B269" s="7">
        <v>1</v>
      </c>
      <c r="C269" t="s">
        <v>320</v>
      </c>
      <c r="D269" s="7">
        <v>3536</v>
      </c>
      <c r="E269" s="7">
        <v>3870.8</v>
      </c>
      <c r="F269" s="7">
        <v>3393</v>
      </c>
      <c r="G269" s="7">
        <v>3713.7999999999993</v>
      </c>
      <c r="H269" s="7">
        <v>25487809</v>
      </c>
      <c r="I269" s="7">
        <v>0</v>
      </c>
      <c r="J269" s="7">
        <v>777021</v>
      </c>
      <c r="K269" s="7">
        <v>17268</v>
      </c>
      <c r="L269" s="7">
        <v>0</v>
      </c>
      <c r="M269" s="7">
        <v>0</v>
      </c>
      <c r="N269" s="7">
        <v>381715</v>
      </c>
      <c r="O269" s="7">
        <v>814940</v>
      </c>
      <c r="P269" s="7">
        <v>620273.75</v>
      </c>
      <c r="Q269" s="7">
        <v>48279</v>
      </c>
      <c r="R269" s="7">
        <v>37881</v>
      </c>
      <c r="S269" s="7">
        <v>0</v>
      </c>
      <c r="T269" s="7">
        <v>0</v>
      </c>
      <c r="U269" s="7">
        <v>105450</v>
      </c>
      <c r="V269" s="7">
        <v>0</v>
      </c>
      <c r="W269" s="7">
        <v>0</v>
      </c>
      <c r="X269" s="7">
        <v>0</v>
      </c>
      <c r="Y269" s="7">
        <v>0</v>
      </c>
      <c r="Z269" s="7">
        <v>235473.62237943002</v>
      </c>
      <c r="AA269" s="7">
        <v>2688791</v>
      </c>
      <c r="AB269" s="7">
        <v>31214901.37237943</v>
      </c>
      <c r="AC269" s="7">
        <v>0</v>
      </c>
      <c r="AD269" s="7">
        <v>376913</v>
      </c>
      <c r="AE269" s="7">
        <v>620273.75</v>
      </c>
      <c r="AF269" s="7">
        <v>37881</v>
      </c>
      <c r="AG269" s="7">
        <v>0</v>
      </c>
      <c r="AH269" s="7">
        <v>0</v>
      </c>
      <c r="AI269" s="7">
        <v>2688791</v>
      </c>
      <c r="AJ269" s="7">
        <v>3723858.75</v>
      </c>
      <c r="AL269">
        <f t="shared" si="4"/>
        <v>5727092.3723794296</v>
      </c>
    </row>
    <row r="270" spans="1:38" x14ac:dyDescent="0.25">
      <c r="A270" s="7">
        <v>2149</v>
      </c>
      <c r="B270" s="7">
        <v>1</v>
      </c>
      <c r="C270" t="s">
        <v>321</v>
      </c>
      <c r="D270" s="7">
        <v>1151</v>
      </c>
      <c r="E270" s="7">
        <v>1261.8000000000002</v>
      </c>
      <c r="F270" s="7">
        <v>1254</v>
      </c>
      <c r="G270" s="7">
        <v>1379.9999999999998</v>
      </c>
      <c r="H270" s="7">
        <v>9470940</v>
      </c>
      <c r="I270" s="7">
        <v>0</v>
      </c>
      <c r="J270" s="7">
        <v>647979</v>
      </c>
      <c r="K270" s="7">
        <v>14125</v>
      </c>
      <c r="L270" s="7">
        <v>0</v>
      </c>
      <c r="M270" s="7">
        <v>0</v>
      </c>
      <c r="N270" s="7">
        <v>392987.63130483811</v>
      </c>
      <c r="O270" s="7">
        <v>313937</v>
      </c>
      <c r="P270" s="7">
        <v>212406.25</v>
      </c>
      <c r="Q270" s="7">
        <v>17940</v>
      </c>
      <c r="R270" s="7">
        <v>31547</v>
      </c>
      <c r="S270" s="7">
        <v>0</v>
      </c>
      <c r="T270" s="7">
        <v>0</v>
      </c>
      <c r="U270" s="7">
        <v>57830</v>
      </c>
      <c r="V270" s="7">
        <v>-8236</v>
      </c>
      <c r="W270" s="7">
        <v>365507</v>
      </c>
      <c r="X270" s="7">
        <v>0</v>
      </c>
      <c r="Y270" s="7">
        <v>0</v>
      </c>
      <c r="Z270" s="7">
        <v>103528.15032114</v>
      </c>
      <c r="AA270" s="7">
        <v>999120</v>
      </c>
      <c r="AB270" s="7">
        <v>12619611.031625979</v>
      </c>
      <c r="AC270" s="7">
        <v>0</v>
      </c>
      <c r="AD270" s="7">
        <v>231342</v>
      </c>
      <c r="AE270" s="7">
        <v>212406.25</v>
      </c>
      <c r="AF270" s="7">
        <v>31547</v>
      </c>
      <c r="AG270" s="7">
        <v>365507</v>
      </c>
      <c r="AH270" s="7">
        <v>0</v>
      </c>
      <c r="AI270" s="7">
        <v>999120</v>
      </c>
      <c r="AJ270" s="7">
        <v>1839922.25</v>
      </c>
      <c r="AL270">
        <f t="shared" si="4"/>
        <v>3148671.0316259786</v>
      </c>
    </row>
    <row r="271" spans="1:38" x14ac:dyDescent="0.25">
      <c r="A271" s="7">
        <v>2155</v>
      </c>
      <c r="B271" s="7">
        <v>1</v>
      </c>
      <c r="C271" t="s">
        <v>322</v>
      </c>
      <c r="D271" s="7">
        <v>1375</v>
      </c>
      <c r="E271" s="7">
        <v>1504.4</v>
      </c>
      <c r="F271" s="7">
        <v>1138</v>
      </c>
      <c r="G271" s="7">
        <v>1242.3999999999999</v>
      </c>
      <c r="H271" s="7">
        <v>8526591</v>
      </c>
      <c r="I271" s="7">
        <v>85966</v>
      </c>
      <c r="J271" s="7">
        <v>1281230</v>
      </c>
      <c r="K271" s="7">
        <v>14202</v>
      </c>
      <c r="L271" s="7">
        <v>0</v>
      </c>
      <c r="M271" s="7">
        <v>0</v>
      </c>
      <c r="N271" s="7">
        <v>207445</v>
      </c>
      <c r="O271" s="7">
        <v>268144</v>
      </c>
      <c r="P271" s="7">
        <v>173765</v>
      </c>
      <c r="Q271" s="7">
        <v>16151</v>
      </c>
      <c r="R271" s="7">
        <v>27544</v>
      </c>
      <c r="S271" s="7">
        <v>0</v>
      </c>
      <c r="T271" s="7">
        <v>0</v>
      </c>
      <c r="U271" s="7">
        <v>0</v>
      </c>
      <c r="V271" s="7">
        <v>0</v>
      </c>
      <c r="W271" s="7">
        <v>699831</v>
      </c>
      <c r="X271" s="7">
        <v>0</v>
      </c>
      <c r="Y271" s="7">
        <v>0</v>
      </c>
      <c r="Z271" s="7">
        <v>80920.402171410009</v>
      </c>
      <c r="AA271" s="7">
        <v>899498</v>
      </c>
      <c r="AB271" s="7">
        <v>12281287.402171411</v>
      </c>
      <c r="AC271" s="7">
        <v>0</v>
      </c>
      <c r="AD271" s="7">
        <v>68605</v>
      </c>
      <c r="AE271" s="7">
        <v>126425</v>
      </c>
      <c r="AF271" s="7">
        <v>20040</v>
      </c>
      <c r="AG271" s="7">
        <v>502331</v>
      </c>
      <c r="AH271" s="7">
        <v>0</v>
      </c>
      <c r="AI271" s="7">
        <v>540423</v>
      </c>
      <c r="AJ271" s="7">
        <v>1257824</v>
      </c>
      <c r="AL271">
        <f t="shared" si="4"/>
        <v>3754696.4021714106</v>
      </c>
    </row>
    <row r="272" spans="1:38" x14ac:dyDescent="0.25">
      <c r="A272" s="7">
        <v>2159</v>
      </c>
      <c r="B272" s="7">
        <v>1</v>
      </c>
      <c r="C272" t="s">
        <v>323</v>
      </c>
      <c r="D272" s="7">
        <v>541</v>
      </c>
      <c r="E272" s="7">
        <v>598.99999999999989</v>
      </c>
      <c r="F272" s="7">
        <v>459</v>
      </c>
      <c r="G272" s="7">
        <v>505.59999999999997</v>
      </c>
      <c r="H272" s="7">
        <v>3469933</v>
      </c>
      <c r="I272" s="7">
        <v>0</v>
      </c>
      <c r="J272" s="7">
        <v>532004</v>
      </c>
      <c r="K272" s="7">
        <v>16147</v>
      </c>
      <c r="L272" s="7">
        <v>130189</v>
      </c>
      <c r="M272" s="7">
        <v>167525</v>
      </c>
      <c r="N272" s="7">
        <v>168623</v>
      </c>
      <c r="O272" s="7">
        <v>121583</v>
      </c>
      <c r="P272" s="7">
        <v>79165</v>
      </c>
      <c r="Q272" s="7">
        <v>6573</v>
      </c>
      <c r="R272" s="7">
        <v>25998</v>
      </c>
      <c r="S272" s="7">
        <v>0</v>
      </c>
      <c r="T272" s="7">
        <v>0</v>
      </c>
      <c r="U272" s="7">
        <v>0</v>
      </c>
      <c r="V272" s="7">
        <v>0</v>
      </c>
      <c r="W272" s="7">
        <v>91008</v>
      </c>
      <c r="X272" s="7">
        <v>0</v>
      </c>
      <c r="Y272" s="7">
        <v>0</v>
      </c>
      <c r="Z272" s="7">
        <v>35150.503049160005</v>
      </c>
      <c r="AA272" s="7">
        <v>366054</v>
      </c>
      <c r="AB272" s="7">
        <v>5209952.5030491604</v>
      </c>
      <c r="AC272" s="7">
        <v>0</v>
      </c>
      <c r="AD272" s="7">
        <v>121583</v>
      </c>
      <c r="AE272" s="7">
        <v>79165</v>
      </c>
      <c r="AF272" s="7">
        <v>25998</v>
      </c>
      <c r="AG272" s="7">
        <v>42004.84</v>
      </c>
      <c r="AH272" s="7">
        <v>0</v>
      </c>
      <c r="AI272" s="7">
        <v>305634</v>
      </c>
      <c r="AJ272" s="7">
        <v>574384.84</v>
      </c>
      <c r="AL272">
        <f t="shared" si="4"/>
        <v>1740019.5030491604</v>
      </c>
    </row>
    <row r="273" spans="1:38" x14ac:dyDescent="0.25">
      <c r="A273" s="7">
        <v>2164</v>
      </c>
      <c r="B273" s="7">
        <v>1</v>
      </c>
      <c r="C273" t="s">
        <v>324</v>
      </c>
      <c r="D273" s="7">
        <v>1325</v>
      </c>
      <c r="E273" s="7">
        <v>1450.8</v>
      </c>
      <c r="F273" s="7">
        <v>1709</v>
      </c>
      <c r="G273" s="7">
        <v>1859.1999999999998</v>
      </c>
      <c r="H273" s="7">
        <v>12759690</v>
      </c>
      <c r="I273" s="7">
        <v>0</v>
      </c>
      <c r="J273" s="7">
        <v>656471</v>
      </c>
      <c r="K273" s="7">
        <v>22287</v>
      </c>
      <c r="L273" s="7">
        <v>0</v>
      </c>
      <c r="M273" s="7">
        <v>0</v>
      </c>
      <c r="N273" s="7">
        <v>359087</v>
      </c>
      <c r="O273" s="7">
        <v>424045</v>
      </c>
      <c r="P273" s="7">
        <v>309438.75</v>
      </c>
      <c r="Q273" s="7">
        <v>24170</v>
      </c>
      <c r="R273" s="7">
        <v>41888</v>
      </c>
      <c r="S273" s="7">
        <v>0</v>
      </c>
      <c r="T273" s="7">
        <v>0</v>
      </c>
      <c r="U273" s="7">
        <v>0</v>
      </c>
      <c r="V273" s="7">
        <v>0</v>
      </c>
      <c r="W273" s="7">
        <v>0</v>
      </c>
      <c r="X273" s="7">
        <v>0</v>
      </c>
      <c r="Y273" s="7">
        <v>0</v>
      </c>
      <c r="Z273" s="7">
        <v>121103.40184572</v>
      </c>
      <c r="AA273" s="7">
        <v>1346061</v>
      </c>
      <c r="AB273" s="7">
        <v>16064241.15184572</v>
      </c>
      <c r="AC273" s="7">
        <v>0</v>
      </c>
      <c r="AD273" s="7">
        <v>138700</v>
      </c>
      <c r="AE273" s="7">
        <v>266968</v>
      </c>
      <c r="AF273" s="7">
        <v>36139</v>
      </c>
      <c r="AG273" s="7">
        <v>0</v>
      </c>
      <c r="AH273" s="7">
        <v>0</v>
      </c>
      <c r="AI273" s="7">
        <v>958986</v>
      </c>
      <c r="AJ273" s="7">
        <v>1400793</v>
      </c>
      <c r="AL273">
        <f t="shared" si="4"/>
        <v>3304551.1518457197</v>
      </c>
    </row>
    <row r="274" spans="1:38" x14ac:dyDescent="0.25">
      <c r="A274" s="7">
        <v>2165</v>
      </c>
      <c r="B274" s="7">
        <v>1</v>
      </c>
      <c r="C274" t="s">
        <v>325</v>
      </c>
      <c r="D274" s="7">
        <v>685</v>
      </c>
      <c r="E274" s="7">
        <v>754.00000000000011</v>
      </c>
      <c r="F274" s="7">
        <v>953</v>
      </c>
      <c r="G274" s="7">
        <v>1048</v>
      </c>
      <c r="H274" s="7">
        <v>7192424</v>
      </c>
      <c r="I274" s="7">
        <v>282458</v>
      </c>
      <c r="J274" s="7">
        <v>1694357</v>
      </c>
      <c r="K274" s="7">
        <v>14270</v>
      </c>
      <c r="L274" s="7">
        <v>0</v>
      </c>
      <c r="M274" s="7">
        <v>0</v>
      </c>
      <c r="N274" s="7">
        <v>370450</v>
      </c>
      <c r="O274" s="7">
        <v>238696</v>
      </c>
      <c r="P274" s="7">
        <v>175540</v>
      </c>
      <c r="Q274" s="7">
        <v>13624</v>
      </c>
      <c r="R274" s="7">
        <v>0</v>
      </c>
      <c r="S274" s="7">
        <v>0</v>
      </c>
      <c r="T274" s="7">
        <v>0</v>
      </c>
      <c r="U274" s="7">
        <v>0</v>
      </c>
      <c r="V274" s="7">
        <v>0</v>
      </c>
      <c r="W274" s="7">
        <v>0</v>
      </c>
      <c r="X274" s="7">
        <v>0</v>
      </c>
      <c r="Y274" s="7">
        <v>38824</v>
      </c>
      <c r="Z274" s="7">
        <v>70015.522746689996</v>
      </c>
      <c r="AA274" s="7">
        <v>758752</v>
      </c>
      <c r="AB274" s="7">
        <v>10849410.52274669</v>
      </c>
      <c r="AC274" s="7">
        <v>0</v>
      </c>
      <c r="AD274" s="7">
        <v>118191</v>
      </c>
      <c r="AE274" s="7">
        <v>175540</v>
      </c>
      <c r="AF274" s="7">
        <v>0</v>
      </c>
      <c r="AG274" s="7">
        <v>0</v>
      </c>
      <c r="AH274" s="7">
        <v>0</v>
      </c>
      <c r="AI274" s="7">
        <v>745729</v>
      </c>
      <c r="AJ274" s="7">
        <v>1039460</v>
      </c>
      <c r="AL274">
        <f t="shared" si="4"/>
        <v>3656986.5227466896</v>
      </c>
    </row>
    <row r="275" spans="1:38" x14ac:dyDescent="0.25">
      <c r="A275" s="7">
        <v>2167</v>
      </c>
      <c r="B275" s="7">
        <v>1</v>
      </c>
      <c r="C275" t="s">
        <v>326</v>
      </c>
      <c r="D275" s="7">
        <v>448</v>
      </c>
      <c r="E275" s="7">
        <v>487.8</v>
      </c>
      <c r="F275" s="7">
        <v>683</v>
      </c>
      <c r="G275" s="7">
        <v>746.4</v>
      </c>
      <c r="H275" s="7">
        <v>5122543</v>
      </c>
      <c r="I275" s="7">
        <v>0</v>
      </c>
      <c r="J275" s="7">
        <v>342483</v>
      </c>
      <c r="K275" s="7">
        <v>14161</v>
      </c>
      <c r="L275" s="7">
        <v>90344</v>
      </c>
      <c r="M275" s="7">
        <v>40370</v>
      </c>
      <c r="N275" s="7">
        <v>213017</v>
      </c>
      <c r="O275" s="7">
        <v>154667</v>
      </c>
      <c r="P275" s="7">
        <v>125022.5</v>
      </c>
      <c r="Q275" s="7">
        <v>9703</v>
      </c>
      <c r="R275" s="7">
        <v>0</v>
      </c>
      <c r="S275" s="7">
        <v>0</v>
      </c>
      <c r="T275" s="7">
        <v>0</v>
      </c>
      <c r="U275" s="7">
        <v>0</v>
      </c>
      <c r="V275" s="7">
        <v>0</v>
      </c>
      <c r="W275" s="7">
        <v>0</v>
      </c>
      <c r="X275" s="7">
        <v>0</v>
      </c>
      <c r="Y275" s="7">
        <v>1922</v>
      </c>
      <c r="Z275" s="7">
        <v>52524.064970370004</v>
      </c>
      <c r="AA275" s="7">
        <v>540394</v>
      </c>
      <c r="AB275" s="7">
        <v>6707150.5649703704</v>
      </c>
      <c r="AC275" s="7">
        <v>0</v>
      </c>
      <c r="AD275" s="7">
        <v>88965</v>
      </c>
      <c r="AE275" s="7">
        <v>108731</v>
      </c>
      <c r="AF275" s="7">
        <v>0</v>
      </c>
      <c r="AG275" s="7">
        <v>0</v>
      </c>
      <c r="AH275" s="7">
        <v>0</v>
      </c>
      <c r="AI275" s="7">
        <v>388098</v>
      </c>
      <c r="AJ275" s="7">
        <v>585794</v>
      </c>
      <c r="AL275">
        <f t="shared" si="4"/>
        <v>1584607.5649703704</v>
      </c>
    </row>
    <row r="276" spans="1:38" x14ac:dyDescent="0.25">
      <c r="A276" s="7">
        <v>2168</v>
      </c>
      <c r="B276" s="7">
        <v>1</v>
      </c>
      <c r="C276" t="s">
        <v>327</v>
      </c>
      <c r="D276" s="7">
        <v>781</v>
      </c>
      <c r="E276" s="7">
        <v>849.2</v>
      </c>
      <c r="F276" s="7">
        <v>796</v>
      </c>
      <c r="G276" s="7">
        <v>870.4</v>
      </c>
      <c r="H276" s="7">
        <v>5973555</v>
      </c>
      <c r="I276" s="7">
        <v>0</v>
      </c>
      <c r="J276" s="7">
        <v>593154</v>
      </c>
      <c r="K276" s="7">
        <v>14150</v>
      </c>
      <c r="L276" s="7">
        <v>44193</v>
      </c>
      <c r="M276" s="7">
        <v>21210</v>
      </c>
      <c r="N276" s="7">
        <v>211228</v>
      </c>
      <c r="O276" s="7">
        <v>202031</v>
      </c>
      <c r="P276" s="7">
        <v>145385</v>
      </c>
      <c r="Q276" s="7">
        <v>11315</v>
      </c>
      <c r="R276" s="7">
        <v>8626</v>
      </c>
      <c r="S276" s="7">
        <v>0</v>
      </c>
      <c r="T276" s="7">
        <v>0</v>
      </c>
      <c r="U276" s="7">
        <v>0</v>
      </c>
      <c r="V276" s="7">
        <v>-6863</v>
      </c>
      <c r="W276" s="7">
        <v>0</v>
      </c>
      <c r="X276" s="7">
        <v>0</v>
      </c>
      <c r="Y276" s="7">
        <v>0</v>
      </c>
      <c r="Z276" s="7">
        <v>57308.103388470001</v>
      </c>
      <c r="AA276" s="7">
        <v>630170</v>
      </c>
      <c r="AB276" s="7">
        <v>7905462.1033884697</v>
      </c>
      <c r="AC276" s="7">
        <v>0</v>
      </c>
      <c r="AD276" s="7">
        <v>151548</v>
      </c>
      <c r="AE276" s="7">
        <v>145385</v>
      </c>
      <c r="AF276" s="7">
        <v>8626</v>
      </c>
      <c r="AG276" s="7">
        <v>0</v>
      </c>
      <c r="AH276" s="7">
        <v>0</v>
      </c>
      <c r="AI276" s="7">
        <v>554981</v>
      </c>
      <c r="AJ276" s="7">
        <v>860540</v>
      </c>
      <c r="AL276">
        <f t="shared" si="4"/>
        <v>1931907.1033884697</v>
      </c>
    </row>
    <row r="277" spans="1:38" x14ac:dyDescent="0.25">
      <c r="A277" s="7">
        <v>2169</v>
      </c>
      <c r="B277" s="7">
        <v>1</v>
      </c>
      <c r="C277" t="s">
        <v>636</v>
      </c>
      <c r="D277" s="7">
        <v>713</v>
      </c>
      <c r="E277" s="7">
        <v>770.25000000000023</v>
      </c>
      <c r="F277" s="7">
        <v>699</v>
      </c>
      <c r="G277" s="7">
        <v>756.45</v>
      </c>
      <c r="H277" s="7">
        <v>5191516</v>
      </c>
      <c r="I277" s="7">
        <v>0</v>
      </c>
      <c r="J277" s="7">
        <v>376432</v>
      </c>
      <c r="K277" s="7">
        <v>14159</v>
      </c>
      <c r="L277" s="7">
        <v>87253</v>
      </c>
      <c r="M277" s="7">
        <v>113339</v>
      </c>
      <c r="N277" s="7">
        <v>232173.15765730507</v>
      </c>
      <c r="O277" s="7">
        <v>180339</v>
      </c>
      <c r="P277" s="7">
        <v>104226.75</v>
      </c>
      <c r="Q277" s="7">
        <v>9834</v>
      </c>
      <c r="R277" s="7">
        <v>2890</v>
      </c>
      <c r="S277" s="7">
        <v>0</v>
      </c>
      <c r="T277" s="7">
        <v>0</v>
      </c>
      <c r="U277" s="7">
        <v>0</v>
      </c>
      <c r="V277" s="7">
        <v>0</v>
      </c>
      <c r="W277" s="7">
        <v>473303</v>
      </c>
      <c r="X277" s="7">
        <v>0</v>
      </c>
      <c r="Y277" s="7">
        <v>2691</v>
      </c>
      <c r="Z277" s="7">
        <v>53019.032692650006</v>
      </c>
      <c r="AA277" s="7">
        <v>547670</v>
      </c>
      <c r="AB277" s="7">
        <v>7388844.9403499551</v>
      </c>
      <c r="AC277" s="7">
        <v>0</v>
      </c>
      <c r="AD277" s="7">
        <v>163863</v>
      </c>
      <c r="AE277" s="7">
        <v>95635</v>
      </c>
      <c r="AF277" s="7">
        <v>2652</v>
      </c>
      <c r="AG277" s="7">
        <v>412522</v>
      </c>
      <c r="AH277" s="7">
        <v>0</v>
      </c>
      <c r="AI277" s="7">
        <v>414974</v>
      </c>
      <c r="AJ277" s="7">
        <v>1089646</v>
      </c>
      <c r="AL277">
        <f t="shared" si="4"/>
        <v>2197328.9403499551</v>
      </c>
    </row>
    <row r="278" spans="1:38" x14ac:dyDescent="0.25">
      <c r="A278" s="7">
        <v>2170</v>
      </c>
      <c r="B278" s="7">
        <v>1</v>
      </c>
      <c r="C278" t="s">
        <v>329</v>
      </c>
      <c r="D278" s="7">
        <v>1382</v>
      </c>
      <c r="E278" s="7">
        <v>1515.0000000000002</v>
      </c>
      <c r="F278" s="7">
        <v>935</v>
      </c>
      <c r="G278" s="7">
        <v>1022.5999999999999</v>
      </c>
      <c r="H278" s="7">
        <v>7018104</v>
      </c>
      <c r="I278" s="7">
        <v>134065</v>
      </c>
      <c r="J278" s="7">
        <v>846868</v>
      </c>
      <c r="K278" s="7">
        <v>14101</v>
      </c>
      <c r="L278" s="7">
        <v>0</v>
      </c>
      <c r="M278" s="7">
        <v>0</v>
      </c>
      <c r="N278" s="7">
        <v>268351</v>
      </c>
      <c r="O278" s="7">
        <v>242329</v>
      </c>
      <c r="P278" s="7">
        <v>168233.75</v>
      </c>
      <c r="Q278" s="7">
        <v>13294</v>
      </c>
      <c r="R278" s="7">
        <v>64639</v>
      </c>
      <c r="S278" s="7">
        <v>0</v>
      </c>
      <c r="T278" s="7">
        <v>0</v>
      </c>
      <c r="U278" s="7">
        <v>0</v>
      </c>
      <c r="V278" s="7">
        <v>0</v>
      </c>
      <c r="W278" s="7">
        <v>0</v>
      </c>
      <c r="X278" s="7">
        <v>0</v>
      </c>
      <c r="Y278" s="7">
        <v>9610</v>
      </c>
      <c r="Z278" s="7">
        <v>61331.177650860001</v>
      </c>
      <c r="AA278" s="7">
        <v>740362</v>
      </c>
      <c r="AB278" s="7">
        <v>9581287.9276508596</v>
      </c>
      <c r="AC278" s="7">
        <v>0</v>
      </c>
      <c r="AD278" s="7">
        <v>168001</v>
      </c>
      <c r="AE278" s="7">
        <v>168233.75</v>
      </c>
      <c r="AF278" s="7">
        <v>64639</v>
      </c>
      <c r="AG278" s="7">
        <v>0</v>
      </c>
      <c r="AH278" s="7">
        <v>0</v>
      </c>
      <c r="AI278" s="7">
        <v>632834</v>
      </c>
      <c r="AJ278" s="7">
        <v>1033707.75</v>
      </c>
      <c r="AL278">
        <f t="shared" si="4"/>
        <v>2563183.9276508596</v>
      </c>
    </row>
    <row r="279" spans="1:38" x14ac:dyDescent="0.25">
      <c r="A279" s="7">
        <v>2171</v>
      </c>
      <c r="B279" s="7">
        <v>1</v>
      </c>
      <c r="C279" t="s">
        <v>330</v>
      </c>
      <c r="D279" s="7">
        <v>246</v>
      </c>
      <c r="E279" s="7">
        <v>270</v>
      </c>
      <c r="F279" s="7">
        <v>239</v>
      </c>
      <c r="G279" s="7">
        <v>260.8</v>
      </c>
      <c r="H279" s="7">
        <v>1789870</v>
      </c>
      <c r="I279" s="7">
        <v>0</v>
      </c>
      <c r="J279" s="7">
        <v>88782</v>
      </c>
      <c r="K279" s="7">
        <v>14545</v>
      </c>
      <c r="L279" s="7">
        <v>103332</v>
      </c>
      <c r="M279" s="7">
        <v>265383.14</v>
      </c>
      <c r="N279" s="7">
        <v>153069</v>
      </c>
      <c r="O279" s="7">
        <v>57686</v>
      </c>
      <c r="P279" s="7">
        <v>13040</v>
      </c>
      <c r="Q279" s="7">
        <v>3390</v>
      </c>
      <c r="R279" s="7">
        <v>0</v>
      </c>
      <c r="S279" s="7">
        <v>0</v>
      </c>
      <c r="T279" s="7">
        <v>0</v>
      </c>
      <c r="U279" s="7">
        <v>0</v>
      </c>
      <c r="V279" s="7">
        <v>0</v>
      </c>
      <c r="W279" s="7">
        <v>924797</v>
      </c>
      <c r="X279" s="7">
        <v>0</v>
      </c>
      <c r="Y279" s="7">
        <v>0</v>
      </c>
      <c r="Z279" s="7">
        <v>23597.68359429</v>
      </c>
      <c r="AA279" s="7">
        <v>188819</v>
      </c>
      <c r="AB279" s="7">
        <v>3626310.8235942903</v>
      </c>
      <c r="AC279" s="7">
        <v>0</v>
      </c>
      <c r="AD279" s="7">
        <v>57686</v>
      </c>
      <c r="AE279" s="7">
        <v>13040</v>
      </c>
      <c r="AF279" s="7">
        <v>0</v>
      </c>
      <c r="AG279" s="7">
        <v>487981.4</v>
      </c>
      <c r="AH279" s="7">
        <v>0</v>
      </c>
      <c r="AI279" s="7">
        <v>188819</v>
      </c>
      <c r="AJ279" s="7">
        <v>747526.4</v>
      </c>
      <c r="AL279">
        <f t="shared" si="4"/>
        <v>1836440.8235942903</v>
      </c>
    </row>
    <row r="280" spans="1:38" x14ac:dyDescent="0.25">
      <c r="A280" s="7">
        <v>2172</v>
      </c>
      <c r="B280" s="7">
        <v>1</v>
      </c>
      <c r="C280" t="s">
        <v>331</v>
      </c>
      <c r="D280" s="7">
        <v>749</v>
      </c>
      <c r="E280" s="7">
        <v>821</v>
      </c>
      <c r="F280" s="7">
        <v>653</v>
      </c>
      <c r="G280" s="7">
        <v>720</v>
      </c>
      <c r="H280" s="7">
        <v>4941360</v>
      </c>
      <c r="I280" s="7">
        <v>0</v>
      </c>
      <c r="J280" s="7">
        <v>280451</v>
      </c>
      <c r="K280" s="7">
        <v>15437</v>
      </c>
      <c r="L280" s="7">
        <v>97920</v>
      </c>
      <c r="M280" s="7">
        <v>52081</v>
      </c>
      <c r="N280" s="7">
        <v>195217.99212251528</v>
      </c>
      <c r="O280" s="7">
        <v>159869</v>
      </c>
      <c r="P280" s="7">
        <v>86818.75</v>
      </c>
      <c r="Q280" s="7">
        <v>9360</v>
      </c>
      <c r="R280" s="7">
        <v>0</v>
      </c>
      <c r="S280" s="7">
        <v>0</v>
      </c>
      <c r="T280" s="7">
        <v>0</v>
      </c>
      <c r="U280" s="7">
        <v>0</v>
      </c>
      <c r="V280" s="7">
        <v>-6863</v>
      </c>
      <c r="W280" s="7">
        <v>715601</v>
      </c>
      <c r="X280" s="7">
        <v>0</v>
      </c>
      <c r="Y280" s="7">
        <v>19989</v>
      </c>
      <c r="Z280" s="7">
        <v>46470.453831539999</v>
      </c>
      <c r="AA280" s="7">
        <v>521280</v>
      </c>
      <c r="AB280" s="7">
        <v>7134992.1959540555</v>
      </c>
      <c r="AC280" s="7">
        <v>0</v>
      </c>
      <c r="AD280" s="7">
        <v>134059</v>
      </c>
      <c r="AE280" s="7">
        <v>86818.75</v>
      </c>
      <c r="AF280" s="7">
        <v>0</v>
      </c>
      <c r="AG280" s="7">
        <v>715601</v>
      </c>
      <c r="AH280" s="7">
        <v>0</v>
      </c>
      <c r="AI280" s="7">
        <v>479359</v>
      </c>
      <c r="AJ280" s="7">
        <v>1415837.75</v>
      </c>
      <c r="AL280">
        <f t="shared" si="4"/>
        <v>2193632.1959540555</v>
      </c>
    </row>
    <row r="281" spans="1:38" x14ac:dyDescent="0.25">
      <c r="A281" s="7">
        <v>2174</v>
      </c>
      <c r="B281" s="7">
        <v>1</v>
      </c>
      <c r="C281" t="s">
        <v>332</v>
      </c>
      <c r="D281" s="7">
        <v>1029</v>
      </c>
      <c r="E281" s="7">
        <v>1142.6999999999998</v>
      </c>
      <c r="F281" s="7">
        <v>875.5</v>
      </c>
      <c r="G281" s="7">
        <v>957.30000000000007</v>
      </c>
      <c r="H281" s="7">
        <v>6569950</v>
      </c>
      <c r="I281" s="7">
        <v>12281</v>
      </c>
      <c r="J281" s="7">
        <v>1424226</v>
      </c>
      <c r="K281" s="7">
        <v>14143</v>
      </c>
      <c r="L281" s="7">
        <v>1465</v>
      </c>
      <c r="M281" s="7">
        <v>11208</v>
      </c>
      <c r="N281" s="7">
        <v>327864.23596499849</v>
      </c>
      <c r="O281" s="7">
        <v>221906</v>
      </c>
      <c r="P281" s="7">
        <v>160347.5</v>
      </c>
      <c r="Q281" s="7">
        <v>12445</v>
      </c>
      <c r="R281" s="7">
        <v>0</v>
      </c>
      <c r="S281" s="7">
        <v>0</v>
      </c>
      <c r="T281" s="7">
        <v>0</v>
      </c>
      <c r="U281" s="7">
        <v>0</v>
      </c>
      <c r="V281" s="7">
        <v>0</v>
      </c>
      <c r="W281" s="7">
        <v>0</v>
      </c>
      <c r="X281" s="7">
        <v>0</v>
      </c>
      <c r="Y281" s="7">
        <v>11148</v>
      </c>
      <c r="Z281" s="7">
        <v>72268.210490609999</v>
      </c>
      <c r="AA281" s="7">
        <v>693085</v>
      </c>
      <c r="AB281" s="7">
        <v>9532336.9464556091</v>
      </c>
      <c r="AC281" s="7">
        <v>0</v>
      </c>
      <c r="AD281" s="7">
        <v>221906</v>
      </c>
      <c r="AE281" s="7">
        <v>160347.5</v>
      </c>
      <c r="AF281" s="7">
        <v>0</v>
      </c>
      <c r="AG281" s="7">
        <v>0</v>
      </c>
      <c r="AH281" s="7">
        <v>0</v>
      </c>
      <c r="AI281" s="7">
        <v>693085</v>
      </c>
      <c r="AJ281" s="7">
        <v>1075338.5</v>
      </c>
      <c r="AL281">
        <f t="shared" si="4"/>
        <v>2962386.9464556091</v>
      </c>
    </row>
    <row r="282" spans="1:38" x14ac:dyDescent="0.25">
      <c r="A282" s="7">
        <v>2176</v>
      </c>
      <c r="B282" s="7">
        <v>1</v>
      </c>
      <c r="C282" t="s">
        <v>637</v>
      </c>
      <c r="D282" s="7">
        <v>514</v>
      </c>
      <c r="E282" s="7">
        <v>580</v>
      </c>
      <c r="F282" s="7">
        <v>574.4</v>
      </c>
      <c r="G282" s="7">
        <v>619.20000000000005</v>
      </c>
      <c r="H282" s="7">
        <v>4249570</v>
      </c>
      <c r="I282" s="7">
        <v>0</v>
      </c>
      <c r="J282" s="7">
        <v>423051</v>
      </c>
      <c r="K282" s="7">
        <v>0</v>
      </c>
      <c r="L282" s="7">
        <v>119580</v>
      </c>
      <c r="M282" s="7">
        <v>566596</v>
      </c>
      <c r="N282" s="7">
        <v>270945</v>
      </c>
      <c r="O282" s="7">
        <v>149879</v>
      </c>
      <c r="P282" s="7">
        <v>48177.5</v>
      </c>
      <c r="Q282" s="7">
        <v>8050</v>
      </c>
      <c r="R282" s="7">
        <v>0</v>
      </c>
      <c r="S282" s="7">
        <v>0</v>
      </c>
      <c r="T282" s="7">
        <v>0</v>
      </c>
      <c r="U282" s="7">
        <v>0</v>
      </c>
      <c r="V282" s="7">
        <v>0</v>
      </c>
      <c r="W282" s="7">
        <v>1176480</v>
      </c>
      <c r="X282" s="7">
        <v>0</v>
      </c>
      <c r="Y282" s="7">
        <v>0</v>
      </c>
      <c r="Z282" s="7">
        <v>43620.49204479</v>
      </c>
      <c r="AA282" s="7">
        <v>448301</v>
      </c>
      <c r="AB282" s="7">
        <v>7504249.9920447897</v>
      </c>
      <c r="AC282" s="7">
        <v>0</v>
      </c>
      <c r="AD282" s="7">
        <v>132484</v>
      </c>
      <c r="AE282" s="7">
        <v>45135</v>
      </c>
      <c r="AF282" s="7">
        <v>0</v>
      </c>
      <c r="AG282" s="7">
        <v>811376.2</v>
      </c>
      <c r="AH282" s="7">
        <v>0</v>
      </c>
      <c r="AI282" s="7">
        <v>346821</v>
      </c>
      <c r="AJ282" s="7">
        <v>1335816.2</v>
      </c>
      <c r="AL282">
        <f t="shared" si="4"/>
        <v>3254679.9920447897</v>
      </c>
    </row>
    <row r="283" spans="1:38" x14ac:dyDescent="0.25">
      <c r="A283" s="7">
        <v>2180</v>
      </c>
      <c r="B283" s="7">
        <v>1</v>
      </c>
      <c r="C283" t="s">
        <v>334</v>
      </c>
      <c r="D283" s="7">
        <v>679</v>
      </c>
      <c r="E283" s="7">
        <v>740.2</v>
      </c>
      <c r="F283" s="7">
        <v>694</v>
      </c>
      <c r="G283" s="7">
        <v>755.8</v>
      </c>
      <c r="H283" s="7">
        <v>5187055</v>
      </c>
      <c r="I283" s="7">
        <v>0</v>
      </c>
      <c r="J283" s="7">
        <v>685399</v>
      </c>
      <c r="K283" s="7">
        <v>28574</v>
      </c>
      <c r="L283" s="7">
        <v>87456</v>
      </c>
      <c r="M283" s="7">
        <v>207144</v>
      </c>
      <c r="N283" s="7">
        <v>284038.65267095348</v>
      </c>
      <c r="O283" s="7">
        <v>180192</v>
      </c>
      <c r="P283" s="7">
        <v>83060</v>
      </c>
      <c r="Q283" s="7">
        <v>9825</v>
      </c>
      <c r="R283" s="7">
        <v>0</v>
      </c>
      <c r="S283" s="7">
        <v>0</v>
      </c>
      <c r="T283" s="7">
        <v>0</v>
      </c>
      <c r="U283" s="7">
        <v>0</v>
      </c>
      <c r="V283" s="7">
        <v>0</v>
      </c>
      <c r="W283" s="7">
        <v>922242</v>
      </c>
      <c r="X283" s="7">
        <v>0</v>
      </c>
      <c r="Y283" s="7">
        <v>0</v>
      </c>
      <c r="Z283" s="7">
        <v>51842.02283337</v>
      </c>
      <c r="AA283" s="7">
        <v>547199</v>
      </c>
      <c r="AB283" s="7">
        <v>8274026.6755043231</v>
      </c>
      <c r="AC283" s="7">
        <v>0</v>
      </c>
      <c r="AD283" s="7">
        <v>163240</v>
      </c>
      <c r="AE283" s="7">
        <v>76746</v>
      </c>
      <c r="AF283" s="7">
        <v>0</v>
      </c>
      <c r="AG283" s="7">
        <v>742634.69</v>
      </c>
      <c r="AH283" s="7">
        <v>0</v>
      </c>
      <c r="AI283" s="7">
        <v>417515</v>
      </c>
      <c r="AJ283" s="7">
        <v>1400135.69</v>
      </c>
      <c r="AL283">
        <f t="shared" si="4"/>
        <v>3086971.6755043231</v>
      </c>
    </row>
    <row r="284" spans="1:38" x14ac:dyDescent="0.25">
      <c r="A284" s="7">
        <v>2184</v>
      </c>
      <c r="B284" s="7">
        <v>1</v>
      </c>
      <c r="C284" t="s">
        <v>335</v>
      </c>
      <c r="D284" s="7">
        <v>1069</v>
      </c>
      <c r="E284" s="7">
        <v>1176.3999999999999</v>
      </c>
      <c r="F284" s="7">
        <v>1150</v>
      </c>
      <c r="G284" s="7">
        <v>1263.5999999999999</v>
      </c>
      <c r="H284" s="7">
        <v>8672087</v>
      </c>
      <c r="I284" s="7">
        <v>12281</v>
      </c>
      <c r="J284" s="7">
        <v>579794</v>
      </c>
      <c r="K284" s="7">
        <v>14174</v>
      </c>
      <c r="L284" s="7">
        <v>0</v>
      </c>
      <c r="M284" s="7">
        <v>0</v>
      </c>
      <c r="N284" s="7">
        <v>268741</v>
      </c>
      <c r="O284" s="7">
        <v>288132</v>
      </c>
      <c r="P284" s="7">
        <v>184013.75</v>
      </c>
      <c r="Q284" s="7">
        <v>16427</v>
      </c>
      <c r="R284" s="7">
        <v>0</v>
      </c>
      <c r="S284" s="7">
        <v>0</v>
      </c>
      <c r="T284" s="7">
        <v>0</v>
      </c>
      <c r="U284" s="7">
        <v>0</v>
      </c>
      <c r="V284" s="7">
        <v>0</v>
      </c>
      <c r="W284" s="7">
        <v>585476</v>
      </c>
      <c r="X284" s="7">
        <v>0</v>
      </c>
      <c r="Y284" s="7">
        <v>0</v>
      </c>
      <c r="Z284" s="7">
        <v>95989.636015470009</v>
      </c>
      <c r="AA284" s="7">
        <v>914846</v>
      </c>
      <c r="AB284" s="7">
        <v>11631961.386015469</v>
      </c>
      <c r="AC284" s="7">
        <v>0</v>
      </c>
      <c r="AD284" s="7">
        <v>194239</v>
      </c>
      <c r="AE284" s="7">
        <v>184013.75</v>
      </c>
      <c r="AF284" s="7">
        <v>0</v>
      </c>
      <c r="AG284" s="7">
        <v>541706</v>
      </c>
      <c r="AH284" s="7">
        <v>0</v>
      </c>
      <c r="AI284" s="7">
        <v>761621</v>
      </c>
      <c r="AJ284" s="7">
        <v>1681579.75</v>
      </c>
      <c r="AL284">
        <f t="shared" si="4"/>
        <v>2959874.3860154692</v>
      </c>
    </row>
    <row r="285" spans="1:38" x14ac:dyDescent="0.25">
      <c r="A285" s="7">
        <v>2190</v>
      </c>
      <c r="B285" s="7">
        <v>1</v>
      </c>
      <c r="C285" t="s">
        <v>336</v>
      </c>
      <c r="D285" s="7">
        <v>924</v>
      </c>
      <c r="E285" s="7">
        <v>1011.5999999999999</v>
      </c>
      <c r="F285" s="7">
        <v>628</v>
      </c>
      <c r="G285" s="7">
        <v>691.19999999999993</v>
      </c>
      <c r="H285" s="7">
        <v>4743706</v>
      </c>
      <c r="I285" s="7">
        <v>0</v>
      </c>
      <c r="J285" s="7">
        <v>617869</v>
      </c>
      <c r="K285" s="7">
        <v>14604</v>
      </c>
      <c r="L285" s="7">
        <v>105284</v>
      </c>
      <c r="M285" s="7">
        <v>154717</v>
      </c>
      <c r="N285" s="7">
        <v>211522.50174874632</v>
      </c>
      <c r="O285" s="7">
        <v>164859</v>
      </c>
      <c r="P285" s="7">
        <v>73788.75</v>
      </c>
      <c r="Q285" s="7">
        <v>8986</v>
      </c>
      <c r="R285" s="7">
        <v>0</v>
      </c>
      <c r="S285" s="7">
        <v>0</v>
      </c>
      <c r="T285" s="7">
        <v>0</v>
      </c>
      <c r="U285" s="7">
        <v>0</v>
      </c>
      <c r="V285" s="7">
        <v>0</v>
      </c>
      <c r="W285" s="7">
        <v>889422</v>
      </c>
      <c r="X285" s="7">
        <v>0</v>
      </c>
      <c r="Y285" s="7">
        <v>0</v>
      </c>
      <c r="Z285" s="7">
        <v>38274.256036620005</v>
      </c>
      <c r="AA285" s="7">
        <v>500429</v>
      </c>
      <c r="AB285" s="7">
        <v>7523461.5077853659</v>
      </c>
      <c r="AC285" s="7">
        <v>0</v>
      </c>
      <c r="AD285" s="7">
        <v>164859</v>
      </c>
      <c r="AE285" s="7">
        <v>69533</v>
      </c>
      <c r="AF285" s="7">
        <v>0</v>
      </c>
      <c r="AG285" s="7">
        <v>840965</v>
      </c>
      <c r="AH285" s="7">
        <v>0</v>
      </c>
      <c r="AI285" s="7">
        <v>389411</v>
      </c>
      <c r="AJ285" s="7">
        <v>1464768</v>
      </c>
      <c r="AL285">
        <f t="shared" si="4"/>
        <v>2779755.5077853659</v>
      </c>
    </row>
    <row r="286" spans="1:38" x14ac:dyDescent="0.25">
      <c r="A286" s="7">
        <v>2198</v>
      </c>
      <c r="B286" s="7">
        <v>1</v>
      </c>
      <c r="C286" t="s">
        <v>337</v>
      </c>
      <c r="D286" s="7">
        <v>631</v>
      </c>
      <c r="E286" s="7">
        <v>699.4</v>
      </c>
      <c r="F286" s="7">
        <v>578</v>
      </c>
      <c r="G286" s="7">
        <v>632.80000000000007</v>
      </c>
      <c r="H286" s="7">
        <v>4342906</v>
      </c>
      <c r="I286" s="7">
        <v>0</v>
      </c>
      <c r="J286" s="7">
        <v>311701</v>
      </c>
      <c r="K286" s="7">
        <v>14089</v>
      </c>
      <c r="L286" s="7">
        <v>117330</v>
      </c>
      <c r="M286" s="7">
        <v>91581</v>
      </c>
      <c r="N286" s="7">
        <v>183249.2790007703</v>
      </c>
      <c r="O286" s="7">
        <v>149778</v>
      </c>
      <c r="P286" s="7">
        <v>92125</v>
      </c>
      <c r="Q286" s="7">
        <v>8226</v>
      </c>
      <c r="R286" s="7">
        <v>0</v>
      </c>
      <c r="S286" s="7">
        <v>0</v>
      </c>
      <c r="T286" s="7">
        <v>0</v>
      </c>
      <c r="U286" s="7">
        <v>0</v>
      </c>
      <c r="V286" s="7">
        <v>0</v>
      </c>
      <c r="W286" s="7">
        <v>293803</v>
      </c>
      <c r="X286" s="7">
        <v>0</v>
      </c>
      <c r="Y286" s="7">
        <v>18451</v>
      </c>
      <c r="Z286" s="7">
        <v>43935.205773720001</v>
      </c>
      <c r="AA286" s="7">
        <v>458147</v>
      </c>
      <c r="AB286" s="7">
        <v>6125321.4847744899</v>
      </c>
      <c r="AC286" s="7">
        <v>0</v>
      </c>
      <c r="AD286" s="7">
        <v>111692</v>
      </c>
      <c r="AE286" s="7">
        <v>92125</v>
      </c>
      <c r="AF286" s="7">
        <v>0</v>
      </c>
      <c r="AG286" s="7">
        <v>293803</v>
      </c>
      <c r="AH286" s="7">
        <v>0</v>
      </c>
      <c r="AI286" s="7">
        <v>402042</v>
      </c>
      <c r="AJ286" s="7">
        <v>899662</v>
      </c>
      <c r="AL286">
        <f t="shared" si="4"/>
        <v>1782415.4847744899</v>
      </c>
    </row>
    <row r="287" spans="1:38" x14ac:dyDescent="0.25">
      <c r="A287" s="7">
        <v>2215</v>
      </c>
      <c r="B287" s="7">
        <v>1</v>
      </c>
      <c r="C287" t="s">
        <v>338</v>
      </c>
      <c r="D287" s="7">
        <v>283</v>
      </c>
      <c r="E287" s="7">
        <v>318.8</v>
      </c>
      <c r="F287" s="7">
        <v>237.8</v>
      </c>
      <c r="G287" s="7">
        <v>261.39999999999998</v>
      </c>
      <c r="H287" s="7">
        <v>1793988</v>
      </c>
      <c r="I287" s="7">
        <v>0</v>
      </c>
      <c r="J287" s="7">
        <v>248813</v>
      </c>
      <c r="K287" s="7">
        <v>14128</v>
      </c>
      <c r="L287" s="7">
        <v>103481</v>
      </c>
      <c r="M287" s="7">
        <v>219044</v>
      </c>
      <c r="N287" s="7">
        <v>115537</v>
      </c>
      <c r="O287" s="7">
        <v>59993</v>
      </c>
      <c r="P287" s="7">
        <v>24485</v>
      </c>
      <c r="Q287" s="7">
        <v>3398</v>
      </c>
      <c r="R287" s="7">
        <v>0</v>
      </c>
      <c r="S287" s="7">
        <v>0</v>
      </c>
      <c r="T287" s="7">
        <v>0</v>
      </c>
      <c r="U287" s="7">
        <v>0</v>
      </c>
      <c r="V287" s="7">
        <v>0</v>
      </c>
      <c r="W287" s="7">
        <v>408814</v>
      </c>
      <c r="X287" s="7">
        <v>0</v>
      </c>
      <c r="Y287" s="7">
        <v>0</v>
      </c>
      <c r="Z287" s="7">
        <v>23320.96935585</v>
      </c>
      <c r="AA287" s="7">
        <v>189254</v>
      </c>
      <c r="AB287" s="7">
        <v>3204255.96935585</v>
      </c>
      <c r="AC287" s="7">
        <v>0</v>
      </c>
      <c r="AD287" s="7">
        <v>46643</v>
      </c>
      <c r="AE287" s="7">
        <v>17133</v>
      </c>
      <c r="AF287" s="7">
        <v>0</v>
      </c>
      <c r="AG287" s="7">
        <v>364250</v>
      </c>
      <c r="AH287" s="7">
        <v>0</v>
      </c>
      <c r="AI287" s="7">
        <v>109355</v>
      </c>
      <c r="AJ287" s="7">
        <v>537381</v>
      </c>
      <c r="AL287">
        <f t="shared" si="4"/>
        <v>1410267.96935585</v>
      </c>
    </row>
    <row r="288" spans="1:38" x14ac:dyDescent="0.25">
      <c r="A288" s="7">
        <v>2310</v>
      </c>
      <c r="B288" s="7">
        <v>1</v>
      </c>
      <c r="C288" t="s">
        <v>339</v>
      </c>
      <c r="D288" s="7">
        <v>1062</v>
      </c>
      <c r="E288" s="7">
        <v>1161.2</v>
      </c>
      <c r="F288" s="7">
        <v>1038</v>
      </c>
      <c r="G288" s="7">
        <v>1131.8</v>
      </c>
      <c r="H288" s="7">
        <v>7767543</v>
      </c>
      <c r="I288" s="7">
        <v>71638</v>
      </c>
      <c r="J288" s="7">
        <v>806239</v>
      </c>
      <c r="K288" s="7">
        <v>87202</v>
      </c>
      <c r="L288" s="7">
        <v>0</v>
      </c>
      <c r="M288" s="7">
        <v>3102</v>
      </c>
      <c r="N288" s="7">
        <v>233414</v>
      </c>
      <c r="O288" s="7">
        <v>235539</v>
      </c>
      <c r="P288" s="7">
        <v>189298.75</v>
      </c>
      <c r="Q288" s="7">
        <v>14713</v>
      </c>
      <c r="R288" s="7">
        <v>5897</v>
      </c>
      <c r="S288" s="7">
        <v>0</v>
      </c>
      <c r="T288" s="7">
        <v>0</v>
      </c>
      <c r="U288" s="7">
        <v>25159</v>
      </c>
      <c r="V288" s="7">
        <v>-8236</v>
      </c>
      <c r="W288" s="7">
        <v>0</v>
      </c>
      <c r="X288" s="7">
        <v>0</v>
      </c>
      <c r="Y288" s="7">
        <v>44590</v>
      </c>
      <c r="Z288" s="7">
        <v>67727.758550009996</v>
      </c>
      <c r="AA288" s="7">
        <v>819423</v>
      </c>
      <c r="AB288" s="7">
        <v>10363249.508550011</v>
      </c>
      <c r="AC288" s="7">
        <v>0</v>
      </c>
      <c r="AD288" s="7">
        <v>154995</v>
      </c>
      <c r="AE288" s="7">
        <v>189298.75</v>
      </c>
      <c r="AF288" s="7">
        <v>5897</v>
      </c>
      <c r="AG288" s="7">
        <v>0</v>
      </c>
      <c r="AH288" s="7">
        <v>0</v>
      </c>
      <c r="AI288" s="7">
        <v>720318</v>
      </c>
      <c r="AJ288" s="7">
        <v>1070508.75</v>
      </c>
      <c r="AL288">
        <f t="shared" si="4"/>
        <v>2595706.5085500106</v>
      </c>
    </row>
    <row r="289" spans="1:38" x14ac:dyDescent="0.25">
      <c r="A289" s="7">
        <v>2311</v>
      </c>
      <c r="B289" s="7">
        <v>1</v>
      </c>
      <c r="C289" t="s">
        <v>340</v>
      </c>
      <c r="D289" s="7">
        <v>455</v>
      </c>
      <c r="E289" s="7">
        <v>493.6</v>
      </c>
      <c r="F289" s="7">
        <v>495</v>
      </c>
      <c r="G289" s="7">
        <v>538.19999999999993</v>
      </c>
      <c r="H289" s="7">
        <v>3693667</v>
      </c>
      <c r="I289" s="7">
        <v>0</v>
      </c>
      <c r="J289" s="7">
        <v>549017</v>
      </c>
      <c r="K289" s="7">
        <v>0</v>
      </c>
      <c r="L289" s="7">
        <v>128641</v>
      </c>
      <c r="M289" s="7">
        <v>150420</v>
      </c>
      <c r="N289" s="7">
        <v>209116</v>
      </c>
      <c r="O289" s="7">
        <v>111864</v>
      </c>
      <c r="P289" s="7">
        <v>80897.5</v>
      </c>
      <c r="Q289" s="7">
        <v>6997</v>
      </c>
      <c r="R289" s="7">
        <v>0</v>
      </c>
      <c r="S289" s="7">
        <v>0</v>
      </c>
      <c r="T289" s="7">
        <v>0</v>
      </c>
      <c r="U289" s="7">
        <v>0</v>
      </c>
      <c r="V289" s="7">
        <v>0</v>
      </c>
      <c r="W289" s="7">
        <v>195953</v>
      </c>
      <c r="X289" s="7">
        <v>0</v>
      </c>
      <c r="Y289" s="7">
        <v>0</v>
      </c>
      <c r="Z289" s="7">
        <v>35429.165979420002</v>
      </c>
      <c r="AA289" s="7">
        <v>389657</v>
      </c>
      <c r="AB289" s="7">
        <v>5551658.6659794198</v>
      </c>
      <c r="AC289" s="7">
        <v>0</v>
      </c>
      <c r="AD289" s="7">
        <v>97793</v>
      </c>
      <c r="AE289" s="7">
        <v>80897.5</v>
      </c>
      <c r="AF289" s="7">
        <v>0</v>
      </c>
      <c r="AG289" s="7">
        <v>186749.7</v>
      </c>
      <c r="AH289" s="7">
        <v>0</v>
      </c>
      <c r="AI289" s="7">
        <v>389657</v>
      </c>
      <c r="AJ289" s="7">
        <v>755097.2</v>
      </c>
      <c r="AL289">
        <f t="shared" si="4"/>
        <v>1857991.6659794198</v>
      </c>
    </row>
    <row r="290" spans="1:38" x14ac:dyDescent="0.25">
      <c r="A290" s="7">
        <v>2342</v>
      </c>
      <c r="B290" s="7">
        <v>1</v>
      </c>
      <c r="C290" t="s">
        <v>341</v>
      </c>
      <c r="D290" s="7">
        <v>857</v>
      </c>
      <c r="E290" s="7">
        <v>935.2</v>
      </c>
      <c r="F290" s="7">
        <v>773</v>
      </c>
      <c r="G290" s="7">
        <v>843.59999999999991</v>
      </c>
      <c r="H290" s="7">
        <v>5789627</v>
      </c>
      <c r="I290" s="7">
        <v>0</v>
      </c>
      <c r="J290" s="7">
        <v>575914</v>
      </c>
      <c r="K290" s="7">
        <v>14182</v>
      </c>
      <c r="L290" s="7">
        <v>55644</v>
      </c>
      <c r="M290" s="7">
        <v>136898</v>
      </c>
      <c r="N290" s="7">
        <v>290309.82556071138</v>
      </c>
      <c r="O290" s="7">
        <v>193162</v>
      </c>
      <c r="P290" s="7">
        <v>78911.25</v>
      </c>
      <c r="Q290" s="7">
        <v>10967</v>
      </c>
      <c r="R290" s="7">
        <v>13236</v>
      </c>
      <c r="S290" s="7">
        <v>0</v>
      </c>
      <c r="T290" s="7">
        <v>0</v>
      </c>
      <c r="U290" s="7">
        <v>0</v>
      </c>
      <c r="V290" s="7">
        <v>0</v>
      </c>
      <c r="W290" s="7">
        <v>1308424</v>
      </c>
      <c r="X290" s="7">
        <v>0</v>
      </c>
      <c r="Y290" s="7">
        <v>0</v>
      </c>
      <c r="Z290" s="7">
        <v>62474.085403290002</v>
      </c>
      <c r="AA290" s="7">
        <v>610766</v>
      </c>
      <c r="AB290" s="7">
        <v>9140515.160964001</v>
      </c>
      <c r="AC290" s="7">
        <v>0</v>
      </c>
      <c r="AD290" s="7">
        <v>169527</v>
      </c>
      <c r="AE290" s="7">
        <v>67188</v>
      </c>
      <c r="AF290" s="7">
        <v>11270</v>
      </c>
      <c r="AG290" s="7">
        <v>1217558</v>
      </c>
      <c r="AH290" s="7">
        <v>0</v>
      </c>
      <c r="AI290" s="7">
        <v>429428</v>
      </c>
      <c r="AJ290" s="7">
        <v>1894971</v>
      </c>
      <c r="AL290">
        <f t="shared" si="4"/>
        <v>3350888.160964001</v>
      </c>
    </row>
    <row r="291" spans="1:38" x14ac:dyDescent="0.25">
      <c r="A291" s="7">
        <v>2358</v>
      </c>
      <c r="B291" s="7">
        <v>1</v>
      </c>
      <c r="C291" t="s">
        <v>342</v>
      </c>
      <c r="D291" s="7">
        <v>233</v>
      </c>
      <c r="E291" s="7">
        <v>263.20000000000005</v>
      </c>
      <c r="F291" s="7">
        <v>218.8</v>
      </c>
      <c r="G291" s="7">
        <v>237.60000000000002</v>
      </c>
      <c r="H291" s="7">
        <v>1630649</v>
      </c>
      <c r="I291" s="7">
        <v>0</v>
      </c>
      <c r="J291" s="7">
        <v>196992</v>
      </c>
      <c r="K291" s="7">
        <v>0</v>
      </c>
      <c r="L291" s="7">
        <v>97264</v>
      </c>
      <c r="M291" s="7">
        <v>544925</v>
      </c>
      <c r="N291" s="7">
        <v>138539</v>
      </c>
      <c r="O291" s="7">
        <v>56380</v>
      </c>
      <c r="P291" s="7">
        <v>11880</v>
      </c>
      <c r="Q291" s="7">
        <v>3089</v>
      </c>
      <c r="R291" s="7">
        <v>0</v>
      </c>
      <c r="S291" s="7">
        <v>0</v>
      </c>
      <c r="T291" s="7">
        <v>0</v>
      </c>
      <c r="U291" s="7">
        <v>0</v>
      </c>
      <c r="V291" s="7">
        <v>0</v>
      </c>
      <c r="W291" s="7">
        <v>588298</v>
      </c>
      <c r="X291" s="7">
        <v>0</v>
      </c>
      <c r="Y291" s="7">
        <v>0</v>
      </c>
      <c r="Z291" s="7">
        <v>21398.584875420001</v>
      </c>
      <c r="AA291" s="7">
        <v>172022</v>
      </c>
      <c r="AB291" s="7">
        <v>3461436.5848754202</v>
      </c>
      <c r="AC291" s="7">
        <v>0</v>
      </c>
      <c r="AD291" s="7">
        <v>41458</v>
      </c>
      <c r="AE291" s="7">
        <v>9602</v>
      </c>
      <c r="AF291" s="7">
        <v>0</v>
      </c>
      <c r="AG291" s="7">
        <v>558463</v>
      </c>
      <c r="AH291" s="7">
        <v>0</v>
      </c>
      <c r="AI291" s="7">
        <v>114818</v>
      </c>
      <c r="AJ291" s="7">
        <v>724341</v>
      </c>
      <c r="AL291">
        <f t="shared" si="4"/>
        <v>1830787.5848754202</v>
      </c>
    </row>
    <row r="292" spans="1:38" x14ac:dyDescent="0.25">
      <c r="A292" s="7">
        <v>2364</v>
      </c>
      <c r="B292" s="7">
        <v>1</v>
      </c>
      <c r="C292" t="s">
        <v>343</v>
      </c>
      <c r="D292" s="7">
        <v>684</v>
      </c>
      <c r="E292" s="7">
        <v>740.80000000000007</v>
      </c>
      <c r="F292" s="7">
        <v>656</v>
      </c>
      <c r="G292" s="7">
        <v>714.19999999999993</v>
      </c>
      <c r="H292" s="7">
        <v>4901555</v>
      </c>
      <c r="I292" s="7">
        <v>30702</v>
      </c>
      <c r="J292" s="7">
        <v>482634</v>
      </c>
      <c r="K292" s="7">
        <v>14245</v>
      </c>
      <c r="L292" s="7">
        <v>99479</v>
      </c>
      <c r="M292" s="7">
        <v>171589</v>
      </c>
      <c r="N292" s="7">
        <v>231165</v>
      </c>
      <c r="O292" s="7">
        <v>163058</v>
      </c>
      <c r="P292" s="7">
        <v>91341.25</v>
      </c>
      <c r="Q292" s="7">
        <v>9285</v>
      </c>
      <c r="R292" s="7">
        <v>37024</v>
      </c>
      <c r="S292" s="7">
        <v>0</v>
      </c>
      <c r="T292" s="7">
        <v>0</v>
      </c>
      <c r="U292" s="7">
        <v>0</v>
      </c>
      <c r="V292" s="7">
        <v>0</v>
      </c>
      <c r="W292" s="7">
        <v>562190</v>
      </c>
      <c r="X292" s="7">
        <v>0</v>
      </c>
      <c r="Y292" s="7">
        <v>0</v>
      </c>
      <c r="Z292" s="7">
        <v>48158.020947659999</v>
      </c>
      <c r="AA292" s="7">
        <v>517081</v>
      </c>
      <c r="AB292" s="7">
        <v>7359506.2709476603</v>
      </c>
      <c r="AC292" s="7">
        <v>0</v>
      </c>
      <c r="AD292" s="7">
        <v>109127</v>
      </c>
      <c r="AE292" s="7">
        <v>88396</v>
      </c>
      <c r="AF292" s="7">
        <v>35830</v>
      </c>
      <c r="AG292" s="7">
        <v>519634</v>
      </c>
      <c r="AH292" s="7">
        <v>0</v>
      </c>
      <c r="AI292" s="7">
        <v>413225</v>
      </c>
      <c r="AJ292" s="7">
        <v>1166212</v>
      </c>
      <c r="AL292">
        <f t="shared" si="4"/>
        <v>2457951.2709476603</v>
      </c>
    </row>
    <row r="293" spans="1:38" x14ac:dyDescent="0.25">
      <c r="A293" s="7">
        <v>2365</v>
      </c>
      <c r="B293" s="7">
        <v>1</v>
      </c>
      <c r="C293" t="s">
        <v>344</v>
      </c>
      <c r="D293" s="7">
        <v>697</v>
      </c>
      <c r="E293" s="7">
        <v>768.4</v>
      </c>
      <c r="F293" s="7">
        <v>574</v>
      </c>
      <c r="G293" s="7">
        <v>635.20000000000005</v>
      </c>
      <c r="H293" s="7">
        <v>4359378</v>
      </c>
      <c r="I293" s="7">
        <v>48100</v>
      </c>
      <c r="J293" s="7">
        <v>618774</v>
      </c>
      <c r="K293" s="7">
        <v>29482</v>
      </c>
      <c r="L293" s="7">
        <v>116911</v>
      </c>
      <c r="M293" s="7">
        <v>207633</v>
      </c>
      <c r="N293" s="7">
        <v>215592</v>
      </c>
      <c r="O293" s="7">
        <v>150159</v>
      </c>
      <c r="P293" s="7">
        <v>63075</v>
      </c>
      <c r="Q293" s="7">
        <v>8258</v>
      </c>
      <c r="R293" s="7">
        <v>24392</v>
      </c>
      <c r="S293" s="7">
        <v>0</v>
      </c>
      <c r="T293" s="7">
        <v>0</v>
      </c>
      <c r="U293" s="7">
        <v>0</v>
      </c>
      <c r="V293" s="7">
        <v>0</v>
      </c>
      <c r="W293" s="7">
        <v>893282</v>
      </c>
      <c r="X293" s="7">
        <v>0</v>
      </c>
      <c r="Y293" s="7">
        <v>64579</v>
      </c>
      <c r="Z293" s="7">
        <v>47151.521622630004</v>
      </c>
      <c r="AA293" s="7">
        <v>459885</v>
      </c>
      <c r="AB293" s="7">
        <v>7306651.5216226298</v>
      </c>
      <c r="AC293" s="7">
        <v>0</v>
      </c>
      <c r="AD293" s="7">
        <v>150159</v>
      </c>
      <c r="AE293" s="7">
        <v>63075</v>
      </c>
      <c r="AF293" s="7">
        <v>24392</v>
      </c>
      <c r="AG293" s="7">
        <v>818225.98</v>
      </c>
      <c r="AH293" s="7">
        <v>0</v>
      </c>
      <c r="AI293" s="7">
        <v>409065</v>
      </c>
      <c r="AJ293" s="7">
        <v>1464916.98</v>
      </c>
      <c r="AL293">
        <f t="shared" si="4"/>
        <v>2947273.5216226298</v>
      </c>
    </row>
    <row r="294" spans="1:38" x14ac:dyDescent="0.25">
      <c r="A294" s="7">
        <v>2396</v>
      </c>
      <c r="B294" s="7">
        <v>1</v>
      </c>
      <c r="C294" t="s">
        <v>345</v>
      </c>
      <c r="D294" s="7">
        <v>808</v>
      </c>
      <c r="E294" s="7">
        <v>889.40000000000009</v>
      </c>
      <c r="F294" s="7">
        <v>864</v>
      </c>
      <c r="G294" s="7">
        <v>946.6</v>
      </c>
      <c r="H294" s="7">
        <v>6496516</v>
      </c>
      <c r="I294" s="7">
        <v>0</v>
      </c>
      <c r="J294" s="7">
        <v>889529</v>
      </c>
      <c r="K294" s="7">
        <v>14339</v>
      </c>
      <c r="L294" s="7">
        <v>7188</v>
      </c>
      <c r="M294" s="7">
        <v>112927.12</v>
      </c>
      <c r="N294" s="7">
        <v>288569.84414625081</v>
      </c>
      <c r="O294" s="7">
        <v>215105</v>
      </c>
      <c r="P294" s="7">
        <v>136005</v>
      </c>
      <c r="Q294" s="7">
        <v>12306</v>
      </c>
      <c r="R294" s="7">
        <v>0</v>
      </c>
      <c r="S294" s="7">
        <v>0</v>
      </c>
      <c r="T294" s="7">
        <v>0</v>
      </c>
      <c r="U294" s="7">
        <v>0</v>
      </c>
      <c r="V294" s="7">
        <v>-8236</v>
      </c>
      <c r="W294" s="7">
        <v>477702</v>
      </c>
      <c r="X294" s="7">
        <v>0</v>
      </c>
      <c r="Y294" s="7">
        <v>0</v>
      </c>
      <c r="Z294" s="7">
        <v>66085.011345749997</v>
      </c>
      <c r="AA294" s="7">
        <v>685338</v>
      </c>
      <c r="AB294" s="7">
        <v>9393373.9754920006</v>
      </c>
      <c r="AC294" s="7">
        <v>0</v>
      </c>
      <c r="AD294" s="7">
        <v>182768</v>
      </c>
      <c r="AE294" s="7">
        <v>136005</v>
      </c>
      <c r="AF294" s="7">
        <v>0</v>
      </c>
      <c r="AG294" s="7">
        <v>470048.72</v>
      </c>
      <c r="AH294" s="7">
        <v>0</v>
      </c>
      <c r="AI294" s="7">
        <v>595940</v>
      </c>
      <c r="AJ294" s="7">
        <v>1384761.72</v>
      </c>
      <c r="AL294">
        <f t="shared" si="4"/>
        <v>2896857.9754920006</v>
      </c>
    </row>
    <row r="295" spans="1:38" x14ac:dyDescent="0.25">
      <c r="A295" s="7">
        <v>2397</v>
      </c>
      <c r="B295" s="7">
        <v>1</v>
      </c>
      <c r="C295" t="s">
        <v>346</v>
      </c>
      <c r="D295" s="7">
        <v>1114</v>
      </c>
      <c r="E295" s="7">
        <v>1228</v>
      </c>
      <c r="F295" s="7">
        <v>887</v>
      </c>
      <c r="G295" s="7">
        <v>977.80000000000007</v>
      </c>
      <c r="H295" s="7">
        <v>6710641</v>
      </c>
      <c r="I295" s="7">
        <v>12281</v>
      </c>
      <c r="J295" s="7">
        <v>528940</v>
      </c>
      <c r="K295" s="7">
        <v>26928</v>
      </c>
      <c r="L295" s="7">
        <v>0</v>
      </c>
      <c r="M295" s="7">
        <v>0</v>
      </c>
      <c r="N295" s="7">
        <v>168527</v>
      </c>
      <c r="O295" s="7">
        <v>228803</v>
      </c>
      <c r="P295" s="7">
        <v>149742.5</v>
      </c>
      <c r="Q295" s="7">
        <v>12711</v>
      </c>
      <c r="R295" s="7">
        <v>13748</v>
      </c>
      <c r="S295" s="7">
        <v>0</v>
      </c>
      <c r="T295" s="7">
        <v>0</v>
      </c>
      <c r="U295" s="7">
        <v>0</v>
      </c>
      <c r="V295" s="7">
        <v>0</v>
      </c>
      <c r="W295" s="7">
        <v>283650</v>
      </c>
      <c r="X295" s="7">
        <v>0</v>
      </c>
      <c r="Y295" s="7">
        <v>0</v>
      </c>
      <c r="Z295" s="7">
        <v>61717.018631220002</v>
      </c>
      <c r="AA295" s="7">
        <v>707927</v>
      </c>
      <c r="AB295" s="7">
        <v>8905615.5186312199</v>
      </c>
      <c r="AC295" s="7">
        <v>0</v>
      </c>
      <c r="AD295" s="7">
        <v>148644</v>
      </c>
      <c r="AE295" s="7">
        <v>149742.5</v>
      </c>
      <c r="AF295" s="7">
        <v>13748</v>
      </c>
      <c r="AG295" s="7">
        <v>283650</v>
      </c>
      <c r="AH295" s="7">
        <v>0</v>
      </c>
      <c r="AI295" s="7">
        <v>640163</v>
      </c>
      <c r="AJ295" s="7">
        <v>1235947.5</v>
      </c>
      <c r="AL295">
        <f t="shared" si="4"/>
        <v>2194974.5186312199</v>
      </c>
    </row>
    <row r="296" spans="1:38" x14ac:dyDescent="0.25">
      <c r="A296" s="7">
        <v>2448</v>
      </c>
      <c r="B296" s="7">
        <v>1</v>
      </c>
      <c r="C296" t="s">
        <v>347</v>
      </c>
      <c r="D296" s="7">
        <v>584</v>
      </c>
      <c r="E296" s="7">
        <v>640.80000000000007</v>
      </c>
      <c r="F296" s="7">
        <v>611</v>
      </c>
      <c r="G296" s="7">
        <v>669.59999999999991</v>
      </c>
      <c r="H296" s="7">
        <v>4595465</v>
      </c>
      <c r="I296" s="7">
        <v>0</v>
      </c>
      <c r="J296" s="7">
        <v>501676</v>
      </c>
      <c r="K296" s="7">
        <v>14084</v>
      </c>
      <c r="L296" s="7">
        <v>110189</v>
      </c>
      <c r="M296" s="7">
        <v>195929</v>
      </c>
      <c r="N296" s="7">
        <v>233367.87874236924</v>
      </c>
      <c r="O296" s="7">
        <v>161159</v>
      </c>
      <c r="P296" s="7">
        <v>90507.5</v>
      </c>
      <c r="Q296" s="7">
        <v>8705</v>
      </c>
      <c r="R296" s="7">
        <v>0</v>
      </c>
      <c r="S296" s="7">
        <v>0</v>
      </c>
      <c r="T296" s="7">
        <v>0</v>
      </c>
      <c r="U296" s="7">
        <v>0</v>
      </c>
      <c r="V296" s="7">
        <v>0</v>
      </c>
      <c r="W296" s="7">
        <v>458629</v>
      </c>
      <c r="X296" s="7">
        <v>0</v>
      </c>
      <c r="Y296" s="7">
        <v>61888</v>
      </c>
      <c r="Z296" s="7">
        <v>45273.957054060003</v>
      </c>
      <c r="AA296" s="7">
        <v>484790</v>
      </c>
      <c r="AB296" s="7">
        <v>6961663.3357964288</v>
      </c>
      <c r="AC296" s="7">
        <v>0</v>
      </c>
      <c r="AD296" s="7">
        <v>161159</v>
      </c>
      <c r="AE296" s="7">
        <v>90507.5</v>
      </c>
      <c r="AF296" s="7">
        <v>0</v>
      </c>
      <c r="AG296" s="7">
        <v>232636.92</v>
      </c>
      <c r="AH296" s="7">
        <v>0</v>
      </c>
      <c r="AI296" s="7">
        <v>456290</v>
      </c>
      <c r="AJ296" s="7">
        <v>940593.42</v>
      </c>
      <c r="AL296">
        <f t="shared" si="4"/>
        <v>2366198.3357964288</v>
      </c>
    </row>
    <row r="297" spans="1:38" x14ac:dyDescent="0.25">
      <c r="A297" s="7">
        <v>2534</v>
      </c>
      <c r="B297" s="7">
        <v>1</v>
      </c>
      <c r="C297" t="s">
        <v>348</v>
      </c>
      <c r="D297" s="7">
        <v>584</v>
      </c>
      <c r="E297" s="7">
        <v>644.79999999999995</v>
      </c>
      <c r="F297" s="7">
        <v>587</v>
      </c>
      <c r="G297" s="7">
        <v>645.80000000000007</v>
      </c>
      <c r="H297" s="7">
        <v>4432125</v>
      </c>
      <c r="I297" s="7">
        <v>0</v>
      </c>
      <c r="J297" s="7">
        <v>612692</v>
      </c>
      <c r="K297" s="7">
        <v>15301</v>
      </c>
      <c r="L297" s="7">
        <v>114983</v>
      </c>
      <c r="M297" s="7">
        <v>15157</v>
      </c>
      <c r="N297" s="7">
        <v>192563.01311193797</v>
      </c>
      <c r="O297" s="7">
        <v>153342</v>
      </c>
      <c r="P297" s="7">
        <v>88812.5</v>
      </c>
      <c r="Q297" s="7">
        <v>8395</v>
      </c>
      <c r="R297" s="7">
        <v>0</v>
      </c>
      <c r="S297" s="7">
        <v>0</v>
      </c>
      <c r="T297" s="7">
        <v>0</v>
      </c>
      <c r="U297" s="7">
        <v>0</v>
      </c>
      <c r="V297" s="7">
        <v>0</v>
      </c>
      <c r="W297" s="7">
        <v>410083</v>
      </c>
      <c r="X297" s="7">
        <v>0</v>
      </c>
      <c r="Y297" s="7">
        <v>0</v>
      </c>
      <c r="Z297" s="7">
        <v>39943.310580450001</v>
      </c>
      <c r="AA297" s="7">
        <v>467559</v>
      </c>
      <c r="AB297" s="7">
        <v>6550955.8236923879</v>
      </c>
      <c r="AC297" s="7">
        <v>0</v>
      </c>
      <c r="AD297" s="7">
        <v>142573</v>
      </c>
      <c r="AE297" s="7">
        <v>88812.5</v>
      </c>
      <c r="AF297" s="7">
        <v>0</v>
      </c>
      <c r="AG297" s="7">
        <v>410083</v>
      </c>
      <c r="AH297" s="7">
        <v>0</v>
      </c>
      <c r="AI297" s="7">
        <v>404869</v>
      </c>
      <c r="AJ297" s="7">
        <v>1046337.5</v>
      </c>
      <c r="AL297">
        <f t="shared" si="4"/>
        <v>2118830.8236923879</v>
      </c>
    </row>
    <row r="298" spans="1:38" x14ac:dyDescent="0.25">
      <c r="A298" s="7">
        <v>2536</v>
      </c>
      <c r="B298" s="7">
        <v>1</v>
      </c>
      <c r="C298" t="s">
        <v>349</v>
      </c>
      <c r="D298" s="7">
        <v>264</v>
      </c>
      <c r="E298" s="7">
        <v>290.60000000000002</v>
      </c>
      <c r="F298" s="7">
        <v>305</v>
      </c>
      <c r="G298" s="7">
        <v>336.8</v>
      </c>
      <c r="H298" s="7">
        <v>2311458</v>
      </c>
      <c r="I298" s="7">
        <v>0</v>
      </c>
      <c r="J298" s="7">
        <v>449820</v>
      </c>
      <c r="K298" s="7">
        <v>0</v>
      </c>
      <c r="L298" s="7">
        <v>118940</v>
      </c>
      <c r="M298" s="7">
        <v>16884</v>
      </c>
      <c r="N298" s="7">
        <v>137260.17016271455</v>
      </c>
      <c r="O298" s="7">
        <v>78770</v>
      </c>
      <c r="P298" s="7">
        <v>16840</v>
      </c>
      <c r="Q298" s="7">
        <v>4378</v>
      </c>
      <c r="R298" s="7">
        <v>8629</v>
      </c>
      <c r="S298" s="7">
        <v>0</v>
      </c>
      <c r="T298" s="7">
        <v>0</v>
      </c>
      <c r="U298" s="7">
        <v>0</v>
      </c>
      <c r="V298" s="7">
        <v>0</v>
      </c>
      <c r="W298" s="7">
        <v>979684</v>
      </c>
      <c r="X298" s="7">
        <v>0</v>
      </c>
      <c r="Y298" s="7">
        <v>3075</v>
      </c>
      <c r="Z298" s="7">
        <v>21026.384737799999</v>
      </c>
      <c r="AA298" s="7">
        <v>243843</v>
      </c>
      <c r="AB298" s="7">
        <v>4390607.554900514</v>
      </c>
      <c r="AC298" s="7">
        <v>0</v>
      </c>
      <c r="AD298" s="7">
        <v>78770</v>
      </c>
      <c r="AE298" s="7">
        <v>16840</v>
      </c>
      <c r="AF298" s="7">
        <v>8629</v>
      </c>
      <c r="AG298" s="7">
        <v>803249.58</v>
      </c>
      <c r="AH298" s="7">
        <v>0</v>
      </c>
      <c r="AI298" s="7">
        <v>210919</v>
      </c>
      <c r="AJ298" s="7">
        <v>1118407.58</v>
      </c>
      <c r="AL298">
        <f t="shared" si="4"/>
        <v>2079149.554900514</v>
      </c>
    </row>
    <row r="299" spans="1:38" x14ac:dyDescent="0.25">
      <c r="A299" s="7">
        <v>2580</v>
      </c>
      <c r="B299" s="7">
        <v>1</v>
      </c>
      <c r="C299" t="s">
        <v>350</v>
      </c>
      <c r="D299" s="7">
        <v>683</v>
      </c>
      <c r="E299" s="7">
        <v>760.80000000000007</v>
      </c>
      <c r="F299" s="7">
        <v>666</v>
      </c>
      <c r="G299" s="7">
        <v>732.19999999999993</v>
      </c>
      <c r="H299" s="7">
        <v>5025089</v>
      </c>
      <c r="I299" s="7">
        <v>48100</v>
      </c>
      <c r="J299" s="7">
        <v>866939</v>
      </c>
      <c r="K299" s="7">
        <v>14292</v>
      </c>
      <c r="L299" s="7">
        <v>94517</v>
      </c>
      <c r="M299" s="7">
        <v>140790</v>
      </c>
      <c r="N299" s="7">
        <v>312430</v>
      </c>
      <c r="O299" s="7">
        <v>152649</v>
      </c>
      <c r="P299" s="7">
        <v>120646.25</v>
      </c>
      <c r="Q299" s="7">
        <v>9519</v>
      </c>
      <c r="R299" s="7">
        <v>42321</v>
      </c>
      <c r="S299" s="7">
        <v>0</v>
      </c>
      <c r="T299" s="7">
        <v>0</v>
      </c>
      <c r="U299" s="7">
        <v>0</v>
      </c>
      <c r="V299" s="7">
        <v>0</v>
      </c>
      <c r="W299" s="7">
        <v>0</v>
      </c>
      <c r="X299" s="7">
        <v>0</v>
      </c>
      <c r="Y299" s="7">
        <v>68423</v>
      </c>
      <c r="Z299" s="7">
        <v>54042.095898150001</v>
      </c>
      <c r="AA299" s="7">
        <v>530113</v>
      </c>
      <c r="AB299" s="7">
        <v>7479870.3458981495</v>
      </c>
      <c r="AC299" s="7">
        <v>0</v>
      </c>
      <c r="AD299" s="7">
        <v>82153</v>
      </c>
      <c r="AE299" s="7">
        <v>120646.25</v>
      </c>
      <c r="AF299" s="7">
        <v>42321</v>
      </c>
      <c r="AG299" s="7">
        <v>0</v>
      </c>
      <c r="AH299" s="7">
        <v>0</v>
      </c>
      <c r="AI299" s="7">
        <v>454245</v>
      </c>
      <c r="AJ299" s="7">
        <v>699365.25</v>
      </c>
      <c r="AL299">
        <f t="shared" si="4"/>
        <v>2454781.3458981495</v>
      </c>
    </row>
    <row r="300" spans="1:38" x14ac:dyDescent="0.25">
      <c r="A300" s="7">
        <v>2609</v>
      </c>
      <c r="B300" s="7">
        <v>1</v>
      </c>
      <c r="C300" t="s">
        <v>351</v>
      </c>
      <c r="D300" s="7">
        <v>506</v>
      </c>
      <c r="E300" s="7">
        <v>553</v>
      </c>
      <c r="F300" s="7">
        <v>410</v>
      </c>
      <c r="G300" s="7">
        <v>451.2</v>
      </c>
      <c r="H300" s="7">
        <v>3096586</v>
      </c>
      <c r="I300" s="7">
        <v>0</v>
      </c>
      <c r="J300" s="7">
        <v>398590</v>
      </c>
      <c r="K300" s="7">
        <v>0</v>
      </c>
      <c r="L300" s="7">
        <v>130090</v>
      </c>
      <c r="M300" s="7">
        <v>129673</v>
      </c>
      <c r="N300" s="7">
        <v>166446.53962363562</v>
      </c>
      <c r="O300" s="7">
        <v>94858</v>
      </c>
      <c r="P300" s="7">
        <v>61806.25</v>
      </c>
      <c r="Q300" s="7">
        <v>5866</v>
      </c>
      <c r="R300" s="7">
        <v>632</v>
      </c>
      <c r="S300" s="7">
        <v>0</v>
      </c>
      <c r="T300" s="7">
        <v>0</v>
      </c>
      <c r="U300" s="7">
        <v>0</v>
      </c>
      <c r="V300" s="7">
        <v>0</v>
      </c>
      <c r="W300" s="7">
        <v>291051</v>
      </c>
      <c r="X300" s="7">
        <v>0</v>
      </c>
      <c r="Y300" s="7">
        <v>16145</v>
      </c>
      <c r="Z300" s="7">
        <v>30038.110059390001</v>
      </c>
      <c r="AA300" s="7">
        <v>326669</v>
      </c>
      <c r="AB300" s="7">
        <v>4748450.8996830257</v>
      </c>
      <c r="AC300" s="7">
        <v>0</v>
      </c>
      <c r="AD300" s="7">
        <v>70847</v>
      </c>
      <c r="AE300" s="7">
        <v>59300</v>
      </c>
      <c r="AF300" s="7">
        <v>606</v>
      </c>
      <c r="AG300" s="7">
        <v>262617</v>
      </c>
      <c r="AH300" s="7">
        <v>0</v>
      </c>
      <c r="AI300" s="7">
        <v>258820</v>
      </c>
      <c r="AJ300" s="7">
        <v>652190</v>
      </c>
      <c r="AL300">
        <f t="shared" si="4"/>
        <v>1651864.8996830257</v>
      </c>
    </row>
    <row r="301" spans="1:38" x14ac:dyDescent="0.25">
      <c r="A301" s="7">
        <v>2683</v>
      </c>
      <c r="B301" s="7">
        <v>1</v>
      </c>
      <c r="C301" t="s">
        <v>639</v>
      </c>
      <c r="D301" s="7">
        <v>294</v>
      </c>
      <c r="E301" s="7">
        <v>325.39999999999998</v>
      </c>
      <c r="F301" s="7">
        <v>218</v>
      </c>
      <c r="G301" s="7">
        <v>237.60000000000002</v>
      </c>
      <c r="H301" s="7">
        <v>1630649</v>
      </c>
      <c r="I301" s="7">
        <v>0</v>
      </c>
      <c r="J301" s="7">
        <v>97403</v>
      </c>
      <c r="K301" s="7">
        <v>0</v>
      </c>
      <c r="L301" s="7">
        <v>97264</v>
      </c>
      <c r="M301" s="7">
        <v>835324</v>
      </c>
      <c r="N301" s="7">
        <v>162477.36031903428</v>
      </c>
      <c r="O301" s="7">
        <v>57437</v>
      </c>
      <c r="P301" s="7">
        <v>26270</v>
      </c>
      <c r="Q301" s="7">
        <v>3089</v>
      </c>
      <c r="R301" s="7">
        <v>0</v>
      </c>
      <c r="S301" s="7">
        <v>0</v>
      </c>
      <c r="T301" s="7">
        <v>0</v>
      </c>
      <c r="U301" s="7">
        <v>0</v>
      </c>
      <c r="V301" s="7">
        <v>0</v>
      </c>
      <c r="W301" s="7">
        <v>286557</v>
      </c>
      <c r="X301" s="7">
        <v>0</v>
      </c>
      <c r="Y301" s="7">
        <v>2306</v>
      </c>
      <c r="Z301" s="7">
        <v>18588.571270979999</v>
      </c>
      <c r="AA301" s="7">
        <v>172022</v>
      </c>
      <c r="AB301" s="7">
        <v>3389386.9315900141</v>
      </c>
      <c r="AC301" s="7">
        <v>0</v>
      </c>
      <c r="AD301" s="7">
        <v>45321</v>
      </c>
      <c r="AE301" s="7">
        <v>23136</v>
      </c>
      <c r="AF301" s="7">
        <v>0</v>
      </c>
      <c r="AG301" s="7">
        <v>230388.68</v>
      </c>
      <c r="AH301" s="7">
        <v>0</v>
      </c>
      <c r="AI301" s="7">
        <v>125107</v>
      </c>
      <c r="AJ301" s="7">
        <v>423952.68</v>
      </c>
      <c r="AL301">
        <f t="shared" si="4"/>
        <v>1758737.9315900141</v>
      </c>
    </row>
    <row r="302" spans="1:38" x14ac:dyDescent="0.25">
      <c r="A302" s="7">
        <v>2687</v>
      </c>
      <c r="B302" s="7">
        <v>1</v>
      </c>
      <c r="C302" t="s">
        <v>353</v>
      </c>
      <c r="D302" s="7">
        <v>1337</v>
      </c>
      <c r="E302" s="7">
        <v>1466.6</v>
      </c>
      <c r="F302" s="7">
        <v>1269</v>
      </c>
      <c r="G302" s="7">
        <v>1390.9999999999998</v>
      </c>
      <c r="H302" s="7">
        <v>9546433</v>
      </c>
      <c r="I302" s="7">
        <v>0</v>
      </c>
      <c r="J302" s="7">
        <v>543120</v>
      </c>
      <c r="K302" s="7">
        <v>14331</v>
      </c>
      <c r="L302" s="7">
        <v>0</v>
      </c>
      <c r="M302" s="7">
        <v>0</v>
      </c>
      <c r="N302" s="7">
        <v>188991</v>
      </c>
      <c r="O302" s="7">
        <v>291180</v>
      </c>
      <c r="P302" s="7">
        <v>232492.5</v>
      </c>
      <c r="Q302" s="7">
        <v>18083</v>
      </c>
      <c r="R302" s="7">
        <v>10599</v>
      </c>
      <c r="S302" s="7">
        <v>0</v>
      </c>
      <c r="T302" s="7">
        <v>0</v>
      </c>
      <c r="U302" s="7">
        <v>0</v>
      </c>
      <c r="V302" s="7">
        <v>0</v>
      </c>
      <c r="W302" s="7">
        <v>0</v>
      </c>
      <c r="X302" s="7">
        <v>0</v>
      </c>
      <c r="Y302" s="7">
        <v>0</v>
      </c>
      <c r="Z302" s="7">
        <v>88749.271558260007</v>
      </c>
      <c r="AA302" s="7">
        <v>1007084</v>
      </c>
      <c r="AB302" s="7">
        <v>11941062.771558261</v>
      </c>
      <c r="AC302" s="7">
        <v>0</v>
      </c>
      <c r="AD302" s="7">
        <v>136569</v>
      </c>
      <c r="AE302" s="7">
        <v>232492.5</v>
      </c>
      <c r="AF302" s="7">
        <v>10599</v>
      </c>
      <c r="AG302" s="7">
        <v>0</v>
      </c>
      <c r="AH302" s="7">
        <v>0</v>
      </c>
      <c r="AI302" s="7">
        <v>959261</v>
      </c>
      <c r="AJ302" s="7">
        <v>1338921.5</v>
      </c>
      <c r="AL302">
        <f t="shared" si="4"/>
        <v>2394629.7715582605</v>
      </c>
    </row>
    <row r="303" spans="1:38" x14ac:dyDescent="0.25">
      <c r="A303" s="7">
        <v>2689</v>
      </c>
      <c r="B303" s="7">
        <v>1</v>
      </c>
      <c r="C303" t="s">
        <v>354</v>
      </c>
      <c r="D303" s="7">
        <v>1193</v>
      </c>
      <c r="E303" s="7">
        <v>1303.2</v>
      </c>
      <c r="F303" s="7">
        <v>1053</v>
      </c>
      <c r="G303" s="7">
        <v>1145.5999999999999</v>
      </c>
      <c r="H303" s="7">
        <v>7862253</v>
      </c>
      <c r="I303" s="7">
        <v>28655</v>
      </c>
      <c r="J303" s="7">
        <v>901702</v>
      </c>
      <c r="K303" s="7">
        <v>49908</v>
      </c>
      <c r="L303" s="7">
        <v>0</v>
      </c>
      <c r="M303" s="7">
        <v>0</v>
      </c>
      <c r="N303" s="7">
        <v>322615.158057747</v>
      </c>
      <c r="O303" s="7">
        <v>232105</v>
      </c>
      <c r="P303" s="7">
        <v>164871.25</v>
      </c>
      <c r="Q303" s="7">
        <v>14893</v>
      </c>
      <c r="R303" s="7">
        <v>28995</v>
      </c>
      <c r="S303" s="7">
        <v>0</v>
      </c>
      <c r="T303" s="7">
        <v>0</v>
      </c>
      <c r="U303" s="7">
        <v>0</v>
      </c>
      <c r="V303" s="7">
        <v>0</v>
      </c>
      <c r="W303" s="7">
        <v>543312</v>
      </c>
      <c r="X303" s="7">
        <v>0</v>
      </c>
      <c r="Y303" s="7">
        <v>63810</v>
      </c>
      <c r="Z303" s="7">
        <v>77554.03705236</v>
      </c>
      <c r="AA303" s="7">
        <v>829414</v>
      </c>
      <c r="AB303" s="7">
        <v>11120087.445110107</v>
      </c>
      <c r="AC303" s="7">
        <v>0</v>
      </c>
      <c r="AD303" s="7">
        <v>210069</v>
      </c>
      <c r="AE303" s="7">
        <v>133068</v>
      </c>
      <c r="AF303" s="7">
        <v>23402</v>
      </c>
      <c r="AG303" s="7">
        <v>398903</v>
      </c>
      <c r="AH303" s="7">
        <v>0</v>
      </c>
      <c r="AI303" s="7">
        <v>552795</v>
      </c>
      <c r="AJ303" s="7">
        <v>1318237</v>
      </c>
      <c r="AL303">
        <f t="shared" si="4"/>
        <v>3257834.4451101068</v>
      </c>
    </row>
    <row r="304" spans="1:38" x14ac:dyDescent="0.25">
      <c r="A304" s="7">
        <v>2711</v>
      </c>
      <c r="B304" s="7">
        <v>1</v>
      </c>
      <c r="C304" t="s">
        <v>355</v>
      </c>
      <c r="D304" s="7">
        <v>848</v>
      </c>
      <c r="E304" s="7">
        <v>957.24</v>
      </c>
      <c r="F304" s="7">
        <v>861.84</v>
      </c>
      <c r="G304" s="7">
        <v>949.24</v>
      </c>
      <c r="H304" s="7">
        <v>6514634</v>
      </c>
      <c r="I304" s="7">
        <v>30702</v>
      </c>
      <c r="J304" s="7">
        <v>740785</v>
      </c>
      <c r="K304" s="7">
        <v>0</v>
      </c>
      <c r="L304" s="7">
        <v>5788</v>
      </c>
      <c r="M304" s="7">
        <v>1420</v>
      </c>
      <c r="N304" s="7">
        <v>289692</v>
      </c>
      <c r="O304" s="7">
        <v>216885</v>
      </c>
      <c r="P304" s="7">
        <v>158939.5</v>
      </c>
      <c r="Q304" s="7">
        <v>12340</v>
      </c>
      <c r="R304" s="7">
        <v>1225</v>
      </c>
      <c r="S304" s="7">
        <v>0</v>
      </c>
      <c r="T304" s="7">
        <v>0</v>
      </c>
      <c r="U304" s="7">
        <v>0</v>
      </c>
      <c r="V304" s="7">
        <v>0</v>
      </c>
      <c r="W304" s="7">
        <v>0</v>
      </c>
      <c r="X304" s="7">
        <v>0</v>
      </c>
      <c r="Y304" s="7">
        <v>17298</v>
      </c>
      <c r="Z304" s="7">
        <v>67869.038706959996</v>
      </c>
      <c r="AA304" s="7">
        <v>687250</v>
      </c>
      <c r="AB304" s="7">
        <v>8744827.5387069602</v>
      </c>
      <c r="AC304" s="7">
        <v>0</v>
      </c>
      <c r="AD304" s="7">
        <v>94632</v>
      </c>
      <c r="AE304" s="7">
        <v>158939.5</v>
      </c>
      <c r="AF304" s="7">
        <v>1225</v>
      </c>
      <c r="AG304" s="7">
        <v>0</v>
      </c>
      <c r="AH304" s="7">
        <v>0</v>
      </c>
      <c r="AI304" s="7">
        <v>594682</v>
      </c>
      <c r="AJ304" s="7">
        <v>849478.5</v>
      </c>
      <c r="AL304">
        <f t="shared" si="4"/>
        <v>2230193.5387069602</v>
      </c>
    </row>
    <row r="305" spans="1:38" x14ac:dyDescent="0.25">
      <c r="A305" s="7">
        <v>2752</v>
      </c>
      <c r="B305" s="7">
        <v>1</v>
      </c>
      <c r="C305" t="s">
        <v>356</v>
      </c>
      <c r="D305" s="7">
        <v>1819</v>
      </c>
      <c r="E305" s="7">
        <v>1985.4</v>
      </c>
      <c r="F305" s="7">
        <v>1786</v>
      </c>
      <c r="G305" s="7">
        <v>1947.6000000000001</v>
      </c>
      <c r="H305" s="7">
        <v>13366379</v>
      </c>
      <c r="I305" s="7">
        <v>98246</v>
      </c>
      <c r="J305" s="7">
        <v>2140156</v>
      </c>
      <c r="K305" s="7">
        <v>102339</v>
      </c>
      <c r="L305" s="7">
        <v>0</v>
      </c>
      <c r="M305" s="7">
        <v>0</v>
      </c>
      <c r="N305" s="7">
        <v>281235</v>
      </c>
      <c r="O305" s="7">
        <v>457242</v>
      </c>
      <c r="P305" s="7">
        <v>295731.25</v>
      </c>
      <c r="Q305" s="7">
        <v>25319</v>
      </c>
      <c r="R305" s="7">
        <v>59577</v>
      </c>
      <c r="S305" s="7">
        <v>0</v>
      </c>
      <c r="T305" s="7">
        <v>0</v>
      </c>
      <c r="U305" s="7">
        <v>0</v>
      </c>
      <c r="V305" s="7">
        <v>0</v>
      </c>
      <c r="W305" s="7">
        <v>586325</v>
      </c>
      <c r="X305" s="7">
        <v>0</v>
      </c>
      <c r="Y305" s="7">
        <v>39978</v>
      </c>
      <c r="Z305" s="7">
        <v>126467.17608027</v>
      </c>
      <c r="AA305" s="7">
        <v>1410062</v>
      </c>
      <c r="AB305" s="7">
        <v>18989056.426080272</v>
      </c>
      <c r="AC305" s="7">
        <v>0</v>
      </c>
      <c r="AD305" s="7">
        <v>228452</v>
      </c>
      <c r="AE305" s="7">
        <v>295731.25</v>
      </c>
      <c r="AF305" s="7">
        <v>59577</v>
      </c>
      <c r="AG305" s="7">
        <v>586325</v>
      </c>
      <c r="AH305" s="7">
        <v>0</v>
      </c>
      <c r="AI305" s="7">
        <v>1216240</v>
      </c>
      <c r="AJ305" s="7">
        <v>2386325.25</v>
      </c>
      <c r="AL305">
        <f t="shared" si="4"/>
        <v>5622677.4260802716</v>
      </c>
    </row>
    <row r="306" spans="1:38" x14ac:dyDescent="0.25">
      <c r="A306" s="7">
        <v>2753</v>
      </c>
      <c r="B306" s="7">
        <v>1</v>
      </c>
      <c r="C306" t="s">
        <v>357</v>
      </c>
      <c r="D306" s="7">
        <v>1169</v>
      </c>
      <c r="E306" s="7">
        <v>1283.3999999999999</v>
      </c>
      <c r="F306" s="7">
        <v>961</v>
      </c>
      <c r="G306" s="7">
        <v>1054.9999999999998</v>
      </c>
      <c r="H306" s="7">
        <v>7240465</v>
      </c>
      <c r="I306" s="7">
        <v>270178</v>
      </c>
      <c r="J306" s="7">
        <v>1561049</v>
      </c>
      <c r="K306" s="7">
        <v>214650</v>
      </c>
      <c r="L306" s="7">
        <v>0</v>
      </c>
      <c r="M306" s="7">
        <v>0</v>
      </c>
      <c r="N306" s="7">
        <v>208438.96343388531</v>
      </c>
      <c r="O306" s="7">
        <v>237185</v>
      </c>
      <c r="P306" s="7">
        <v>153878.75</v>
      </c>
      <c r="Q306" s="7">
        <v>13715</v>
      </c>
      <c r="R306" s="7">
        <v>0</v>
      </c>
      <c r="S306" s="7">
        <v>0</v>
      </c>
      <c r="T306" s="7">
        <v>0</v>
      </c>
      <c r="U306" s="7">
        <v>0</v>
      </c>
      <c r="V306" s="7">
        <v>0</v>
      </c>
      <c r="W306" s="7">
        <v>483696</v>
      </c>
      <c r="X306" s="7">
        <v>0</v>
      </c>
      <c r="Y306" s="7">
        <v>28830</v>
      </c>
      <c r="Z306" s="7">
        <v>74278.286102940008</v>
      </c>
      <c r="AA306" s="7">
        <v>763820</v>
      </c>
      <c r="AB306" s="7">
        <v>11250183.999536825</v>
      </c>
      <c r="AC306" s="7">
        <v>0</v>
      </c>
      <c r="AD306" s="7">
        <v>109728</v>
      </c>
      <c r="AE306" s="7">
        <v>153878.75</v>
      </c>
      <c r="AF306" s="7">
        <v>0</v>
      </c>
      <c r="AG306" s="7">
        <v>447581</v>
      </c>
      <c r="AH306" s="7">
        <v>0</v>
      </c>
      <c r="AI306" s="7">
        <v>636021</v>
      </c>
      <c r="AJ306" s="7">
        <v>1347208.75</v>
      </c>
      <c r="AL306">
        <f t="shared" si="4"/>
        <v>4009718.9995368253</v>
      </c>
    </row>
    <row r="307" spans="1:38" x14ac:dyDescent="0.25">
      <c r="A307" s="7">
        <v>2754</v>
      </c>
      <c r="B307" s="7">
        <v>1</v>
      </c>
      <c r="C307" t="s">
        <v>358</v>
      </c>
      <c r="D307" s="7">
        <v>362</v>
      </c>
      <c r="E307" s="7">
        <v>399.6</v>
      </c>
      <c r="F307" s="7">
        <v>395</v>
      </c>
      <c r="G307" s="7">
        <v>435.79999999999995</v>
      </c>
      <c r="H307" s="7">
        <v>2990895</v>
      </c>
      <c r="I307" s="7">
        <v>0</v>
      </c>
      <c r="J307" s="7">
        <v>400400</v>
      </c>
      <c r="K307" s="7">
        <v>14086</v>
      </c>
      <c r="L307" s="7">
        <v>129453</v>
      </c>
      <c r="M307" s="7">
        <v>4254</v>
      </c>
      <c r="N307" s="7">
        <v>143607</v>
      </c>
      <c r="O307" s="7">
        <v>100984</v>
      </c>
      <c r="P307" s="7">
        <v>53500</v>
      </c>
      <c r="Q307" s="7">
        <v>5665</v>
      </c>
      <c r="R307" s="7">
        <v>0</v>
      </c>
      <c r="S307" s="7">
        <v>0</v>
      </c>
      <c r="T307" s="7">
        <v>0</v>
      </c>
      <c r="U307" s="7">
        <v>0</v>
      </c>
      <c r="V307" s="7">
        <v>0</v>
      </c>
      <c r="W307" s="7">
        <v>412986</v>
      </c>
      <c r="X307" s="7">
        <v>0</v>
      </c>
      <c r="Y307" s="7">
        <v>0</v>
      </c>
      <c r="Z307" s="7">
        <v>27548.656259340001</v>
      </c>
      <c r="AA307" s="7">
        <v>315519</v>
      </c>
      <c r="AB307" s="7">
        <v>4598897.6562593402</v>
      </c>
      <c r="AC307" s="7">
        <v>0</v>
      </c>
      <c r="AD307" s="7">
        <v>97129</v>
      </c>
      <c r="AE307" s="7">
        <v>46592</v>
      </c>
      <c r="AF307" s="7">
        <v>0</v>
      </c>
      <c r="AG307" s="7">
        <v>316517.96000000002</v>
      </c>
      <c r="AH307" s="7">
        <v>0</v>
      </c>
      <c r="AI307" s="7">
        <v>226909</v>
      </c>
      <c r="AJ307" s="7">
        <v>687147.96</v>
      </c>
      <c r="AL307">
        <f t="shared" si="4"/>
        <v>1608002.6562593402</v>
      </c>
    </row>
    <row r="308" spans="1:38" x14ac:dyDescent="0.25">
      <c r="A308" s="7">
        <v>2769</v>
      </c>
      <c r="B308" s="7">
        <v>1</v>
      </c>
      <c r="C308" t="s">
        <v>359</v>
      </c>
      <c r="D308" s="7">
        <v>1060</v>
      </c>
      <c r="E308" s="7">
        <v>1167.5999999999999</v>
      </c>
      <c r="F308" s="7">
        <v>1078</v>
      </c>
      <c r="G308" s="7">
        <v>1188.8</v>
      </c>
      <c r="H308" s="7">
        <v>8158734</v>
      </c>
      <c r="I308" s="7">
        <v>0</v>
      </c>
      <c r="J308" s="7">
        <v>427102</v>
      </c>
      <c r="K308" s="7">
        <v>90901</v>
      </c>
      <c r="L308" s="7">
        <v>0</v>
      </c>
      <c r="M308" s="7">
        <v>0</v>
      </c>
      <c r="N308" s="7">
        <v>277568</v>
      </c>
      <c r="O308" s="7">
        <v>265310</v>
      </c>
      <c r="P308" s="7">
        <v>183356.25</v>
      </c>
      <c r="Q308" s="7">
        <v>15454</v>
      </c>
      <c r="R308" s="7">
        <v>583</v>
      </c>
      <c r="S308" s="7">
        <v>0</v>
      </c>
      <c r="T308" s="7">
        <v>0</v>
      </c>
      <c r="U308" s="7">
        <v>0</v>
      </c>
      <c r="V308" s="7">
        <v>0</v>
      </c>
      <c r="W308" s="7">
        <v>333435</v>
      </c>
      <c r="X308" s="7">
        <v>0</v>
      </c>
      <c r="Y308" s="7">
        <v>0</v>
      </c>
      <c r="Z308" s="7">
        <v>77169.170417910005</v>
      </c>
      <c r="AA308" s="7">
        <v>860691</v>
      </c>
      <c r="AB308" s="7">
        <v>10690303.42041791</v>
      </c>
      <c r="AC308" s="7">
        <v>0</v>
      </c>
      <c r="AD308" s="7">
        <v>128701</v>
      </c>
      <c r="AE308" s="7">
        <v>157075</v>
      </c>
      <c r="AF308" s="7">
        <v>499</v>
      </c>
      <c r="AG308" s="7">
        <v>217593</v>
      </c>
      <c r="AH308" s="7">
        <v>0</v>
      </c>
      <c r="AI308" s="7">
        <v>608865</v>
      </c>
      <c r="AJ308" s="7">
        <v>1112733</v>
      </c>
      <c r="AL308">
        <f t="shared" si="4"/>
        <v>2531569.4204179104</v>
      </c>
    </row>
    <row r="309" spans="1:38" x14ac:dyDescent="0.25">
      <c r="A309" s="7">
        <v>2805</v>
      </c>
      <c r="B309" s="7">
        <v>1</v>
      </c>
      <c r="C309" t="s">
        <v>360</v>
      </c>
      <c r="D309" s="7">
        <v>1240</v>
      </c>
      <c r="E309" s="7">
        <v>1353.3999999999999</v>
      </c>
      <c r="F309" s="7">
        <v>1303</v>
      </c>
      <c r="G309" s="7">
        <v>1427.1999999999998</v>
      </c>
      <c r="H309" s="7">
        <v>9794874</v>
      </c>
      <c r="I309" s="7">
        <v>6140</v>
      </c>
      <c r="J309" s="7">
        <v>483766</v>
      </c>
      <c r="K309" s="7">
        <v>14122</v>
      </c>
      <c r="L309" s="7">
        <v>0</v>
      </c>
      <c r="M309" s="7">
        <v>0</v>
      </c>
      <c r="N309" s="7">
        <v>219123</v>
      </c>
      <c r="O309" s="7">
        <v>337820</v>
      </c>
      <c r="P309" s="7">
        <v>156265</v>
      </c>
      <c r="Q309" s="7">
        <v>18554</v>
      </c>
      <c r="R309" s="7">
        <v>8563</v>
      </c>
      <c r="S309" s="7">
        <v>0</v>
      </c>
      <c r="T309" s="7">
        <v>0</v>
      </c>
      <c r="U309" s="7">
        <v>0</v>
      </c>
      <c r="V309" s="7">
        <v>0</v>
      </c>
      <c r="W309" s="7">
        <v>1745209</v>
      </c>
      <c r="X309" s="7">
        <v>0</v>
      </c>
      <c r="Y309" s="7">
        <v>0</v>
      </c>
      <c r="Z309" s="7">
        <v>90238.072108740002</v>
      </c>
      <c r="AA309" s="7">
        <v>1033293</v>
      </c>
      <c r="AB309" s="7">
        <v>13907967.07210874</v>
      </c>
      <c r="AC309" s="7">
        <v>0</v>
      </c>
      <c r="AD309" s="7">
        <v>144699</v>
      </c>
      <c r="AE309" s="7">
        <v>156265</v>
      </c>
      <c r="AF309" s="7">
        <v>8563</v>
      </c>
      <c r="AG309" s="7">
        <v>1684913.45</v>
      </c>
      <c r="AH309" s="7">
        <v>0</v>
      </c>
      <c r="AI309" s="7">
        <v>921219</v>
      </c>
      <c r="AJ309" s="7">
        <v>2915659.45</v>
      </c>
      <c r="AL309">
        <f t="shared" si="4"/>
        <v>4113093.07210874</v>
      </c>
    </row>
    <row r="310" spans="1:38" x14ac:dyDescent="0.25">
      <c r="A310" s="7">
        <v>2835</v>
      </c>
      <c r="B310" s="7">
        <v>1</v>
      </c>
      <c r="C310" t="s">
        <v>361</v>
      </c>
      <c r="D310" s="7">
        <v>747</v>
      </c>
      <c r="E310" s="7">
        <v>818.4</v>
      </c>
      <c r="F310" s="7">
        <v>639</v>
      </c>
      <c r="G310" s="7">
        <v>702.8</v>
      </c>
      <c r="H310" s="7">
        <v>4823316</v>
      </c>
      <c r="I310" s="7">
        <v>0</v>
      </c>
      <c r="J310" s="7">
        <v>272878</v>
      </c>
      <c r="K310" s="7">
        <v>14084</v>
      </c>
      <c r="L310" s="7">
        <v>102431</v>
      </c>
      <c r="M310" s="7">
        <v>0</v>
      </c>
      <c r="N310" s="7">
        <v>158752</v>
      </c>
      <c r="O310" s="7">
        <v>160256</v>
      </c>
      <c r="P310" s="7">
        <v>74230</v>
      </c>
      <c r="Q310" s="7">
        <v>9136</v>
      </c>
      <c r="R310" s="7">
        <v>0</v>
      </c>
      <c r="S310" s="7">
        <v>0</v>
      </c>
      <c r="T310" s="7">
        <v>0</v>
      </c>
      <c r="U310" s="7">
        <v>0</v>
      </c>
      <c r="V310" s="7">
        <v>-8236</v>
      </c>
      <c r="W310" s="7">
        <v>921244</v>
      </c>
      <c r="X310" s="7">
        <v>0</v>
      </c>
      <c r="Y310" s="7">
        <v>91872</v>
      </c>
      <c r="Z310" s="7">
        <v>54841.059544349999</v>
      </c>
      <c r="AA310" s="7">
        <v>508827</v>
      </c>
      <c r="AB310" s="7">
        <v>7183631.05954435</v>
      </c>
      <c r="AC310" s="7">
        <v>0</v>
      </c>
      <c r="AD310" s="7">
        <v>121724</v>
      </c>
      <c r="AE310" s="7">
        <v>74230</v>
      </c>
      <c r="AF310" s="7">
        <v>0</v>
      </c>
      <c r="AG310" s="7">
        <v>757521.95</v>
      </c>
      <c r="AH310" s="7">
        <v>0</v>
      </c>
      <c r="AI310" s="7">
        <v>438269</v>
      </c>
      <c r="AJ310" s="7">
        <v>1391744.95</v>
      </c>
      <c r="AL310">
        <f t="shared" si="4"/>
        <v>2360315.05954435</v>
      </c>
    </row>
    <row r="311" spans="1:38" x14ac:dyDescent="0.25">
      <c r="A311" s="7">
        <v>2853</v>
      </c>
      <c r="B311" s="7">
        <v>1</v>
      </c>
      <c r="C311" t="s">
        <v>640</v>
      </c>
      <c r="D311" s="7">
        <v>971</v>
      </c>
      <c r="E311" s="7">
        <v>1067.2</v>
      </c>
      <c r="F311" s="7">
        <v>807</v>
      </c>
      <c r="G311" s="7">
        <v>884.6</v>
      </c>
      <c r="H311" s="7">
        <v>6071010</v>
      </c>
      <c r="I311" s="7">
        <v>0</v>
      </c>
      <c r="J311" s="7">
        <v>1100405</v>
      </c>
      <c r="K311" s="7">
        <v>47030</v>
      </c>
      <c r="L311" s="7">
        <v>37796</v>
      </c>
      <c r="M311" s="7">
        <v>42856</v>
      </c>
      <c r="N311" s="7">
        <v>353093</v>
      </c>
      <c r="O311" s="7">
        <v>199850</v>
      </c>
      <c r="P311" s="7">
        <v>124108.75</v>
      </c>
      <c r="Q311" s="7">
        <v>11500</v>
      </c>
      <c r="R311" s="7">
        <v>9014</v>
      </c>
      <c r="S311" s="7">
        <v>0</v>
      </c>
      <c r="T311" s="7">
        <v>0</v>
      </c>
      <c r="U311" s="7">
        <v>0</v>
      </c>
      <c r="V311" s="7">
        <v>0</v>
      </c>
      <c r="W311" s="7">
        <v>500684</v>
      </c>
      <c r="X311" s="7">
        <v>0</v>
      </c>
      <c r="Y311" s="7">
        <v>0</v>
      </c>
      <c r="Z311" s="7">
        <v>66498.134011590009</v>
      </c>
      <c r="AA311" s="7">
        <v>640450</v>
      </c>
      <c r="AB311" s="7">
        <v>9204294.884011589</v>
      </c>
      <c r="AC311" s="7">
        <v>0</v>
      </c>
      <c r="AD311" s="7">
        <v>199850</v>
      </c>
      <c r="AE311" s="7">
        <v>84890</v>
      </c>
      <c r="AF311" s="7">
        <v>6166</v>
      </c>
      <c r="AG311" s="7">
        <v>344119</v>
      </c>
      <c r="AH311" s="7">
        <v>0</v>
      </c>
      <c r="AI311" s="7">
        <v>361747</v>
      </c>
      <c r="AJ311" s="7">
        <v>996772</v>
      </c>
      <c r="AL311">
        <f t="shared" si="4"/>
        <v>3133284.884011589</v>
      </c>
    </row>
    <row r="312" spans="1:38" x14ac:dyDescent="0.25">
      <c r="A312" s="7">
        <v>2856</v>
      </c>
      <c r="B312" s="7">
        <v>1</v>
      </c>
      <c r="C312" t="s">
        <v>363</v>
      </c>
      <c r="D312" s="7">
        <v>289</v>
      </c>
      <c r="E312" s="7">
        <v>315.79999999999995</v>
      </c>
      <c r="F312" s="7">
        <v>290</v>
      </c>
      <c r="G312" s="7">
        <v>316.79999999999995</v>
      </c>
      <c r="H312" s="7">
        <v>2174198</v>
      </c>
      <c r="I312" s="7">
        <v>0</v>
      </c>
      <c r="J312" s="7">
        <v>109598</v>
      </c>
      <c r="K312" s="7">
        <v>14088</v>
      </c>
      <c r="L312" s="7">
        <v>115467</v>
      </c>
      <c r="M312" s="7">
        <v>484409</v>
      </c>
      <c r="N312" s="7">
        <v>163868</v>
      </c>
      <c r="O312" s="7">
        <v>76620</v>
      </c>
      <c r="P312" s="7">
        <v>26578.75</v>
      </c>
      <c r="Q312" s="7">
        <v>4118</v>
      </c>
      <c r="R312" s="7">
        <v>0</v>
      </c>
      <c r="S312" s="7">
        <v>0</v>
      </c>
      <c r="T312" s="7">
        <v>0</v>
      </c>
      <c r="U312" s="7">
        <v>0</v>
      </c>
      <c r="V312" s="7">
        <v>0</v>
      </c>
      <c r="W312" s="7">
        <v>561053</v>
      </c>
      <c r="X312" s="7">
        <v>0</v>
      </c>
      <c r="Y312" s="7">
        <v>0</v>
      </c>
      <c r="Z312" s="7">
        <v>25365.14707503</v>
      </c>
      <c r="AA312" s="7">
        <v>229363</v>
      </c>
      <c r="AB312" s="7">
        <v>3984725.89707503</v>
      </c>
      <c r="AC312" s="7">
        <v>0</v>
      </c>
      <c r="AD312" s="7">
        <v>76620</v>
      </c>
      <c r="AE312" s="7">
        <v>26578.75</v>
      </c>
      <c r="AF312" s="7">
        <v>0</v>
      </c>
      <c r="AG312" s="7">
        <v>412922.53</v>
      </c>
      <c r="AH312" s="7">
        <v>0</v>
      </c>
      <c r="AI312" s="7">
        <v>229363</v>
      </c>
      <c r="AJ312" s="7">
        <v>745484.28</v>
      </c>
      <c r="AL312">
        <f t="shared" si="4"/>
        <v>1810527.89707503</v>
      </c>
    </row>
    <row r="313" spans="1:38" x14ac:dyDescent="0.25">
      <c r="A313" s="7">
        <v>2859</v>
      </c>
      <c r="B313" s="7">
        <v>1</v>
      </c>
      <c r="C313" t="s">
        <v>364</v>
      </c>
      <c r="D313" s="7">
        <v>1748</v>
      </c>
      <c r="E313" s="7">
        <v>1919.5999999999997</v>
      </c>
      <c r="F313" s="7">
        <v>1343</v>
      </c>
      <c r="G313" s="7">
        <v>1481</v>
      </c>
      <c r="H313" s="7">
        <v>10164103</v>
      </c>
      <c r="I313" s="7">
        <v>0</v>
      </c>
      <c r="J313" s="7">
        <v>943158</v>
      </c>
      <c r="K313" s="7">
        <v>76586</v>
      </c>
      <c r="L313" s="7">
        <v>0</v>
      </c>
      <c r="M313" s="7">
        <v>0</v>
      </c>
      <c r="N313" s="7">
        <v>269679.06749401655</v>
      </c>
      <c r="O313" s="7">
        <v>335735</v>
      </c>
      <c r="P313" s="7">
        <v>207415</v>
      </c>
      <c r="Q313" s="7">
        <v>19253</v>
      </c>
      <c r="R313" s="7">
        <v>50176</v>
      </c>
      <c r="S313" s="7">
        <v>0</v>
      </c>
      <c r="T313" s="7">
        <v>0</v>
      </c>
      <c r="U313" s="7">
        <v>0</v>
      </c>
      <c r="V313" s="7">
        <v>0</v>
      </c>
      <c r="W313" s="7">
        <v>810966</v>
      </c>
      <c r="X313" s="7">
        <v>0</v>
      </c>
      <c r="Y313" s="7">
        <v>58044</v>
      </c>
      <c r="Z313" s="7">
        <v>105640.53225402</v>
      </c>
      <c r="AA313" s="7">
        <v>1072244</v>
      </c>
      <c r="AB313" s="7">
        <v>14112999.599748036</v>
      </c>
      <c r="AC313" s="7">
        <v>0</v>
      </c>
      <c r="AD313" s="7">
        <v>210423</v>
      </c>
      <c r="AE313" s="7">
        <v>207415</v>
      </c>
      <c r="AF313" s="7">
        <v>50176</v>
      </c>
      <c r="AG313" s="7">
        <v>773825.48</v>
      </c>
      <c r="AH313" s="7">
        <v>0</v>
      </c>
      <c r="AI313" s="7">
        <v>962753</v>
      </c>
      <c r="AJ313" s="7">
        <v>2204592.48</v>
      </c>
      <c r="AL313">
        <f t="shared" si="4"/>
        <v>3948896.5997480359</v>
      </c>
    </row>
    <row r="314" spans="1:38" x14ac:dyDescent="0.25">
      <c r="A314" s="7">
        <v>2860</v>
      </c>
      <c r="B314" s="7">
        <v>1</v>
      </c>
      <c r="C314" t="s">
        <v>365</v>
      </c>
      <c r="D314" s="7">
        <v>1152</v>
      </c>
      <c r="E314" s="7">
        <v>1255.8</v>
      </c>
      <c r="F314" s="7">
        <v>1062</v>
      </c>
      <c r="G314" s="7">
        <v>1156</v>
      </c>
      <c r="H314" s="7">
        <v>7933628</v>
      </c>
      <c r="I314" s="7">
        <v>0</v>
      </c>
      <c r="J314" s="7">
        <v>1041784</v>
      </c>
      <c r="K314" s="7">
        <v>26365</v>
      </c>
      <c r="L314" s="7">
        <v>0</v>
      </c>
      <c r="M314" s="7">
        <v>0</v>
      </c>
      <c r="N314" s="7">
        <v>300159</v>
      </c>
      <c r="O314" s="7">
        <v>268435</v>
      </c>
      <c r="P314" s="7">
        <v>151197.5</v>
      </c>
      <c r="Q314" s="7">
        <v>15028</v>
      </c>
      <c r="R314" s="7">
        <v>0</v>
      </c>
      <c r="S314" s="7">
        <v>0</v>
      </c>
      <c r="T314" s="7">
        <v>0</v>
      </c>
      <c r="U314" s="7">
        <v>0</v>
      </c>
      <c r="V314" s="7">
        <v>0</v>
      </c>
      <c r="W314" s="7">
        <v>898859</v>
      </c>
      <c r="X314" s="7">
        <v>0</v>
      </c>
      <c r="Y314" s="7">
        <v>41900</v>
      </c>
      <c r="Z314" s="7">
        <v>72802.152049290002</v>
      </c>
      <c r="AA314" s="7">
        <v>836944</v>
      </c>
      <c r="AB314" s="7">
        <v>11587101.65204929</v>
      </c>
      <c r="AC314" s="7">
        <v>0</v>
      </c>
      <c r="AD314" s="7">
        <v>237043</v>
      </c>
      <c r="AE314" s="7">
        <v>140129</v>
      </c>
      <c r="AF314" s="7">
        <v>0</v>
      </c>
      <c r="AG314" s="7">
        <v>810387</v>
      </c>
      <c r="AH314" s="7">
        <v>0</v>
      </c>
      <c r="AI314" s="7">
        <v>640536</v>
      </c>
      <c r="AJ314" s="7">
        <v>1828095</v>
      </c>
      <c r="AL314">
        <f t="shared" si="4"/>
        <v>3653473.65204929</v>
      </c>
    </row>
    <row r="315" spans="1:38" x14ac:dyDescent="0.25">
      <c r="A315" s="7">
        <v>2884</v>
      </c>
      <c r="B315" s="7">
        <v>1</v>
      </c>
      <c r="C315" t="s">
        <v>366</v>
      </c>
      <c r="D315" s="7">
        <v>530</v>
      </c>
      <c r="E315" s="7">
        <v>588.29999999999995</v>
      </c>
      <c r="F315" s="7">
        <v>405.9</v>
      </c>
      <c r="G315" s="7">
        <v>439.09999999999997</v>
      </c>
      <c r="H315" s="7">
        <v>3013543</v>
      </c>
      <c r="I315" s="7">
        <v>0</v>
      </c>
      <c r="J315" s="7">
        <v>295194</v>
      </c>
      <c r="K315" s="7">
        <v>14289</v>
      </c>
      <c r="L315" s="7">
        <v>129612</v>
      </c>
      <c r="M315" s="7">
        <v>192971</v>
      </c>
      <c r="N315" s="7">
        <v>169887.1988335973</v>
      </c>
      <c r="O315" s="7">
        <v>104017</v>
      </c>
      <c r="P315" s="7">
        <v>59038.75</v>
      </c>
      <c r="Q315" s="7">
        <v>5708</v>
      </c>
      <c r="R315" s="7">
        <v>0</v>
      </c>
      <c r="S315" s="7">
        <v>0</v>
      </c>
      <c r="T315" s="7">
        <v>0</v>
      </c>
      <c r="U315" s="7">
        <v>0</v>
      </c>
      <c r="V315" s="7">
        <v>0</v>
      </c>
      <c r="W315" s="7">
        <v>307370</v>
      </c>
      <c r="X315" s="7">
        <v>0</v>
      </c>
      <c r="Y315" s="7">
        <v>0</v>
      </c>
      <c r="Z315" s="7">
        <v>36005.004412230002</v>
      </c>
      <c r="AA315" s="7">
        <v>317908</v>
      </c>
      <c r="AB315" s="7">
        <v>4645542.9532458279</v>
      </c>
      <c r="AC315" s="7">
        <v>0</v>
      </c>
      <c r="AD315" s="7">
        <v>104017</v>
      </c>
      <c r="AE315" s="7">
        <v>43213</v>
      </c>
      <c r="AF315" s="7">
        <v>0</v>
      </c>
      <c r="AG315" s="7">
        <v>238363</v>
      </c>
      <c r="AH315" s="7">
        <v>0</v>
      </c>
      <c r="AI315" s="7">
        <v>192150</v>
      </c>
      <c r="AJ315" s="7">
        <v>577743</v>
      </c>
      <c r="AL315">
        <f t="shared" si="4"/>
        <v>1631999.9532458279</v>
      </c>
    </row>
    <row r="316" spans="1:38" x14ac:dyDescent="0.25">
      <c r="A316" s="7">
        <v>2886</v>
      </c>
      <c r="B316" s="7">
        <v>1</v>
      </c>
      <c r="C316" t="s">
        <v>367</v>
      </c>
      <c r="D316" s="7">
        <v>355</v>
      </c>
      <c r="E316" s="7">
        <v>390.59999999999997</v>
      </c>
      <c r="F316" s="7">
        <v>282</v>
      </c>
      <c r="G316" s="7">
        <v>310.8</v>
      </c>
      <c r="H316" s="7">
        <v>2133020</v>
      </c>
      <c r="I316" s="7">
        <v>0</v>
      </c>
      <c r="J316" s="7">
        <v>127400</v>
      </c>
      <c r="K316" s="7">
        <v>14088</v>
      </c>
      <c r="L316" s="7">
        <v>114337</v>
      </c>
      <c r="M316" s="7">
        <v>0</v>
      </c>
      <c r="N316" s="7">
        <v>90664</v>
      </c>
      <c r="O316" s="7">
        <v>75369</v>
      </c>
      <c r="P316" s="7">
        <v>20978.75</v>
      </c>
      <c r="Q316" s="7">
        <v>4040</v>
      </c>
      <c r="R316" s="7">
        <v>0</v>
      </c>
      <c r="S316" s="7">
        <v>0</v>
      </c>
      <c r="T316" s="7">
        <v>0</v>
      </c>
      <c r="U316" s="7">
        <v>0</v>
      </c>
      <c r="V316" s="7">
        <v>0</v>
      </c>
      <c r="W316" s="7">
        <v>658371</v>
      </c>
      <c r="X316" s="7">
        <v>0</v>
      </c>
      <c r="Y316" s="7">
        <v>0</v>
      </c>
      <c r="Z316" s="7">
        <v>19100.10287373</v>
      </c>
      <c r="AA316" s="7">
        <v>225019</v>
      </c>
      <c r="AB316" s="7">
        <v>3482386.85287373</v>
      </c>
      <c r="AC316" s="7">
        <v>0</v>
      </c>
      <c r="AD316" s="7">
        <v>75369</v>
      </c>
      <c r="AE316" s="7">
        <v>20978.75</v>
      </c>
      <c r="AF316" s="7">
        <v>0</v>
      </c>
      <c r="AG316" s="7">
        <v>501209.69</v>
      </c>
      <c r="AH316" s="7">
        <v>0</v>
      </c>
      <c r="AI316" s="7">
        <v>193950</v>
      </c>
      <c r="AJ316" s="7">
        <v>791507.44</v>
      </c>
      <c r="AL316">
        <f t="shared" si="4"/>
        <v>1349366.85287373</v>
      </c>
    </row>
    <row r="317" spans="1:38" x14ac:dyDescent="0.25">
      <c r="A317" s="7">
        <v>2888</v>
      </c>
      <c r="B317" s="7">
        <v>1</v>
      </c>
      <c r="C317" t="s">
        <v>368</v>
      </c>
      <c r="D317" s="7">
        <v>332</v>
      </c>
      <c r="E317" s="7">
        <v>371.6</v>
      </c>
      <c r="F317" s="7">
        <v>319.2</v>
      </c>
      <c r="G317" s="7">
        <v>346</v>
      </c>
      <c r="H317" s="7">
        <v>2374598</v>
      </c>
      <c r="I317" s="7">
        <v>0</v>
      </c>
      <c r="J317" s="7">
        <v>297651</v>
      </c>
      <c r="K317" s="7">
        <v>15667</v>
      </c>
      <c r="L317" s="7">
        <v>120385</v>
      </c>
      <c r="M317" s="7">
        <v>376605</v>
      </c>
      <c r="N317" s="7">
        <v>203155.45216351061</v>
      </c>
      <c r="O317" s="7">
        <v>81680</v>
      </c>
      <c r="P317" s="7">
        <v>43693.75</v>
      </c>
      <c r="Q317" s="7">
        <v>4498</v>
      </c>
      <c r="R317" s="7">
        <v>0</v>
      </c>
      <c r="S317" s="7">
        <v>0</v>
      </c>
      <c r="T317" s="7">
        <v>0</v>
      </c>
      <c r="U317" s="7">
        <v>0</v>
      </c>
      <c r="V317" s="7">
        <v>0</v>
      </c>
      <c r="W317" s="7">
        <v>302096</v>
      </c>
      <c r="X317" s="7">
        <v>0</v>
      </c>
      <c r="Y317" s="7">
        <v>0</v>
      </c>
      <c r="Z317" s="7">
        <v>23411.58352548</v>
      </c>
      <c r="AA317" s="7">
        <v>250504</v>
      </c>
      <c r="AB317" s="7">
        <v>4093944.7856889903</v>
      </c>
      <c r="AC317" s="7">
        <v>0</v>
      </c>
      <c r="AD317" s="7">
        <v>81680</v>
      </c>
      <c r="AE317" s="7">
        <v>35576</v>
      </c>
      <c r="AF317" s="7">
        <v>0</v>
      </c>
      <c r="AG317" s="7">
        <v>259497</v>
      </c>
      <c r="AH317" s="7">
        <v>0</v>
      </c>
      <c r="AI317" s="7">
        <v>168427</v>
      </c>
      <c r="AJ317" s="7">
        <v>545180</v>
      </c>
      <c r="AL317">
        <f t="shared" si="4"/>
        <v>1719346.7856889903</v>
      </c>
    </row>
    <row r="318" spans="1:38" x14ac:dyDescent="0.25">
      <c r="A318" s="7">
        <v>2889</v>
      </c>
      <c r="B318" s="7">
        <v>1</v>
      </c>
      <c r="C318" t="s">
        <v>369</v>
      </c>
      <c r="D318" s="7">
        <v>679</v>
      </c>
      <c r="E318" s="7">
        <v>745.6</v>
      </c>
      <c r="F318" s="7">
        <v>723</v>
      </c>
      <c r="G318" s="7">
        <v>793.4</v>
      </c>
      <c r="H318" s="7">
        <v>5445104</v>
      </c>
      <c r="I318" s="7">
        <v>0</v>
      </c>
      <c r="J318" s="7">
        <v>409893</v>
      </c>
      <c r="K318" s="7">
        <v>14092</v>
      </c>
      <c r="L318" s="7">
        <v>74902</v>
      </c>
      <c r="M318" s="7">
        <v>0</v>
      </c>
      <c r="N318" s="7">
        <v>232460.98338768873</v>
      </c>
      <c r="O318" s="7">
        <v>170070</v>
      </c>
      <c r="P318" s="7">
        <v>125606.25</v>
      </c>
      <c r="Q318" s="7">
        <v>10314</v>
      </c>
      <c r="R318" s="7">
        <v>0</v>
      </c>
      <c r="S318" s="7">
        <v>0</v>
      </c>
      <c r="T318" s="7">
        <v>0</v>
      </c>
      <c r="U318" s="7">
        <v>0</v>
      </c>
      <c r="V318" s="7">
        <v>0</v>
      </c>
      <c r="W318" s="7">
        <v>154380</v>
      </c>
      <c r="X318" s="7">
        <v>0</v>
      </c>
      <c r="Y318" s="7">
        <v>0</v>
      </c>
      <c r="Z318" s="7">
        <v>46389.58312101</v>
      </c>
      <c r="AA318" s="7">
        <v>574422</v>
      </c>
      <c r="AB318" s="7">
        <v>7257633.8165086992</v>
      </c>
      <c r="AC318" s="7">
        <v>0</v>
      </c>
      <c r="AD318" s="7">
        <v>170070</v>
      </c>
      <c r="AE318" s="7">
        <v>125606.25</v>
      </c>
      <c r="AF318" s="7">
        <v>0</v>
      </c>
      <c r="AG318" s="7">
        <v>154380</v>
      </c>
      <c r="AH318" s="7">
        <v>0</v>
      </c>
      <c r="AI318" s="7">
        <v>574422</v>
      </c>
      <c r="AJ318" s="7">
        <v>1024478.25</v>
      </c>
      <c r="AL318">
        <f t="shared" si="4"/>
        <v>1812529.8165086992</v>
      </c>
    </row>
    <row r="319" spans="1:38" x14ac:dyDescent="0.25">
      <c r="A319" s="7">
        <v>2890</v>
      </c>
      <c r="B319" s="7">
        <v>1</v>
      </c>
      <c r="C319" t="s">
        <v>642</v>
      </c>
      <c r="D319" s="7">
        <v>638</v>
      </c>
      <c r="E319" s="7">
        <v>717.2</v>
      </c>
      <c r="F319" s="7">
        <v>555.6</v>
      </c>
      <c r="G319" s="7">
        <v>601.80000000000007</v>
      </c>
      <c r="H319" s="7">
        <v>4130153</v>
      </c>
      <c r="I319" s="7">
        <v>0</v>
      </c>
      <c r="J319" s="7">
        <v>675071</v>
      </c>
      <c r="K319" s="7">
        <v>76320</v>
      </c>
      <c r="L319" s="7">
        <v>122153</v>
      </c>
      <c r="M319" s="7">
        <v>123380</v>
      </c>
      <c r="N319" s="7">
        <v>188079</v>
      </c>
      <c r="O319" s="7">
        <v>138150</v>
      </c>
      <c r="P319" s="7">
        <v>56542.5</v>
      </c>
      <c r="Q319" s="7">
        <v>7823</v>
      </c>
      <c r="R319" s="7">
        <v>0</v>
      </c>
      <c r="S319" s="7">
        <v>0</v>
      </c>
      <c r="T319" s="7">
        <v>0</v>
      </c>
      <c r="U319" s="7">
        <v>0</v>
      </c>
      <c r="V319" s="7">
        <v>0</v>
      </c>
      <c r="W319" s="7">
        <v>937556</v>
      </c>
      <c r="X319" s="7">
        <v>0</v>
      </c>
      <c r="Y319" s="7">
        <v>0</v>
      </c>
      <c r="Z319" s="7">
        <v>43230.753680790003</v>
      </c>
      <c r="AA319" s="7">
        <v>435703</v>
      </c>
      <c r="AB319" s="7">
        <v>6934161.2536807898</v>
      </c>
      <c r="AC319" s="7">
        <v>0</v>
      </c>
      <c r="AD319" s="7">
        <v>138150</v>
      </c>
      <c r="AE319" s="7">
        <v>45367</v>
      </c>
      <c r="AF319" s="7">
        <v>0</v>
      </c>
      <c r="AG319" s="7">
        <v>691399.99</v>
      </c>
      <c r="AH319" s="7">
        <v>0</v>
      </c>
      <c r="AI319" s="7">
        <v>288684</v>
      </c>
      <c r="AJ319" s="7">
        <v>1163600.99</v>
      </c>
      <c r="AL319">
        <f t="shared" si="4"/>
        <v>2804008.2536807898</v>
      </c>
    </row>
    <row r="320" spans="1:38" x14ac:dyDescent="0.25">
      <c r="A320" s="7">
        <v>2895</v>
      </c>
      <c r="B320" s="7">
        <v>1</v>
      </c>
      <c r="C320" t="s">
        <v>643</v>
      </c>
      <c r="D320" s="7">
        <v>1100</v>
      </c>
      <c r="E320" s="7">
        <v>1204.1999999999998</v>
      </c>
      <c r="F320" s="7">
        <v>1089</v>
      </c>
      <c r="G320" s="7">
        <v>1192.7999999999997</v>
      </c>
      <c r="H320" s="7">
        <v>8186186</v>
      </c>
      <c r="I320" s="7">
        <v>0</v>
      </c>
      <c r="J320" s="7">
        <v>828696</v>
      </c>
      <c r="K320" s="7">
        <v>14535</v>
      </c>
      <c r="L320" s="7">
        <v>0</v>
      </c>
      <c r="M320" s="7">
        <v>0</v>
      </c>
      <c r="N320" s="7">
        <v>339702</v>
      </c>
      <c r="O320" s="7">
        <v>275901</v>
      </c>
      <c r="P320" s="7">
        <v>173892.5</v>
      </c>
      <c r="Q320" s="7">
        <v>15506</v>
      </c>
      <c r="R320" s="7">
        <v>0</v>
      </c>
      <c r="S320" s="7">
        <v>0</v>
      </c>
      <c r="T320" s="7">
        <v>0</v>
      </c>
      <c r="U320" s="7">
        <v>0</v>
      </c>
      <c r="V320" s="7">
        <v>0</v>
      </c>
      <c r="W320" s="7">
        <v>548688</v>
      </c>
      <c r="X320" s="7">
        <v>0</v>
      </c>
      <c r="Y320" s="7">
        <v>0</v>
      </c>
      <c r="Z320" s="7">
        <v>84558.609799350001</v>
      </c>
      <c r="AA320" s="7">
        <v>863587</v>
      </c>
      <c r="AB320" s="7">
        <v>11331252.10979935</v>
      </c>
      <c r="AC320" s="7">
        <v>0</v>
      </c>
      <c r="AD320" s="7">
        <v>248717</v>
      </c>
      <c r="AE320" s="7">
        <v>173892.5</v>
      </c>
      <c r="AF320" s="7">
        <v>0</v>
      </c>
      <c r="AG320" s="7">
        <v>548688</v>
      </c>
      <c r="AH320" s="7">
        <v>0</v>
      </c>
      <c r="AI320" s="7">
        <v>737737</v>
      </c>
      <c r="AJ320" s="7">
        <v>1709034.5</v>
      </c>
      <c r="AL320">
        <f t="shared" si="4"/>
        <v>3145066.1097993497</v>
      </c>
    </row>
    <row r="321" spans="1:38" x14ac:dyDescent="0.25">
      <c r="A321" s="7">
        <v>2897</v>
      </c>
      <c r="B321" s="7">
        <v>1</v>
      </c>
      <c r="C321" t="s">
        <v>372</v>
      </c>
      <c r="D321" s="7">
        <v>1172</v>
      </c>
      <c r="E321" s="7">
        <v>1290</v>
      </c>
      <c r="F321" s="7">
        <v>1099</v>
      </c>
      <c r="G321" s="7">
        <v>1204.5999999999999</v>
      </c>
      <c r="H321" s="7">
        <v>8267170</v>
      </c>
      <c r="I321" s="7">
        <v>24562</v>
      </c>
      <c r="J321" s="7">
        <v>1012712</v>
      </c>
      <c r="K321" s="7">
        <v>14082</v>
      </c>
      <c r="L321" s="7">
        <v>0</v>
      </c>
      <c r="M321" s="7">
        <v>0</v>
      </c>
      <c r="N321" s="7">
        <v>301460.27291886421</v>
      </c>
      <c r="O321" s="7">
        <v>270201</v>
      </c>
      <c r="P321" s="7">
        <v>173892.5</v>
      </c>
      <c r="Q321" s="7">
        <v>15660</v>
      </c>
      <c r="R321" s="7">
        <v>36427</v>
      </c>
      <c r="S321" s="7">
        <v>0</v>
      </c>
      <c r="T321" s="7">
        <v>0</v>
      </c>
      <c r="U321" s="7">
        <v>0</v>
      </c>
      <c r="V321" s="7">
        <v>0</v>
      </c>
      <c r="W321" s="7">
        <v>554116</v>
      </c>
      <c r="X321" s="7">
        <v>0</v>
      </c>
      <c r="Y321" s="7">
        <v>0</v>
      </c>
      <c r="Z321" s="7">
        <v>85170.499030830004</v>
      </c>
      <c r="AA321" s="7">
        <v>872130</v>
      </c>
      <c r="AB321" s="7">
        <v>11627583.271949695</v>
      </c>
      <c r="AC321" s="7">
        <v>0</v>
      </c>
      <c r="AD321" s="7">
        <v>161783</v>
      </c>
      <c r="AE321" s="7">
        <v>160425</v>
      </c>
      <c r="AF321" s="7">
        <v>33606</v>
      </c>
      <c r="AG321" s="7">
        <v>459811</v>
      </c>
      <c r="AH321" s="7">
        <v>0</v>
      </c>
      <c r="AI321" s="7">
        <v>664410</v>
      </c>
      <c r="AJ321" s="7">
        <v>1480035</v>
      </c>
      <c r="AL321">
        <f t="shared" si="4"/>
        <v>3360413.2719496954</v>
      </c>
    </row>
    <row r="322" spans="1:38" x14ac:dyDescent="0.25">
      <c r="A322" s="7">
        <v>2898</v>
      </c>
      <c r="B322" s="7">
        <v>1</v>
      </c>
      <c r="C322" t="s">
        <v>373</v>
      </c>
      <c r="D322" s="7">
        <v>479</v>
      </c>
      <c r="E322" s="7">
        <v>523.6</v>
      </c>
      <c r="F322" s="7">
        <v>448.4</v>
      </c>
      <c r="G322" s="7">
        <v>486.19999999999993</v>
      </c>
      <c r="H322" s="7">
        <v>3336791</v>
      </c>
      <c r="I322" s="7">
        <v>0</v>
      </c>
      <c r="J322" s="7">
        <v>596626</v>
      </c>
      <c r="K322" s="7">
        <v>42175</v>
      </c>
      <c r="L322" s="7">
        <v>130538</v>
      </c>
      <c r="M322" s="7">
        <v>439804</v>
      </c>
      <c r="N322" s="7">
        <v>164428.69914542991</v>
      </c>
      <c r="O322" s="7">
        <v>117273</v>
      </c>
      <c r="P322" s="7">
        <v>45580</v>
      </c>
      <c r="Q322" s="7">
        <v>6321</v>
      </c>
      <c r="R322" s="7">
        <v>54595</v>
      </c>
      <c r="S322" s="7">
        <v>0</v>
      </c>
      <c r="T322" s="7">
        <v>0</v>
      </c>
      <c r="U322" s="7">
        <v>0</v>
      </c>
      <c r="V322" s="7">
        <v>0</v>
      </c>
      <c r="W322" s="7">
        <v>704990</v>
      </c>
      <c r="X322" s="7">
        <v>0</v>
      </c>
      <c r="Y322" s="7">
        <v>0</v>
      </c>
      <c r="Z322" s="7">
        <v>37801.698270270004</v>
      </c>
      <c r="AA322" s="7">
        <v>352009</v>
      </c>
      <c r="AB322" s="7">
        <v>6028932.3974156994</v>
      </c>
      <c r="AC322" s="7">
        <v>0</v>
      </c>
      <c r="AD322" s="7">
        <v>114030</v>
      </c>
      <c r="AE322" s="7">
        <v>28819</v>
      </c>
      <c r="AF322" s="7">
        <v>34519</v>
      </c>
      <c r="AG322" s="7">
        <v>574093.6</v>
      </c>
      <c r="AH322" s="7">
        <v>0</v>
      </c>
      <c r="AI322" s="7">
        <v>183791</v>
      </c>
      <c r="AJ322" s="7">
        <v>935252.6</v>
      </c>
      <c r="AL322">
        <f t="shared" si="4"/>
        <v>2692141.3974156994</v>
      </c>
    </row>
    <row r="323" spans="1:38" x14ac:dyDescent="0.25">
      <c r="A323" s="7">
        <v>2899</v>
      </c>
      <c r="B323" s="7">
        <v>1</v>
      </c>
      <c r="C323" t="s">
        <v>374</v>
      </c>
      <c r="D323" s="7">
        <v>1392</v>
      </c>
      <c r="E323" s="7">
        <v>1526.4</v>
      </c>
      <c r="F323" s="7">
        <v>1450</v>
      </c>
      <c r="G323" s="7">
        <v>1592.0000000000002</v>
      </c>
      <c r="H323" s="7">
        <v>10925896</v>
      </c>
      <c r="I323" s="7">
        <v>0</v>
      </c>
      <c r="J323" s="7">
        <v>695957</v>
      </c>
      <c r="K323" s="7">
        <v>26511</v>
      </c>
      <c r="L323" s="7">
        <v>0</v>
      </c>
      <c r="M323" s="7">
        <v>0</v>
      </c>
      <c r="N323" s="7">
        <v>290626</v>
      </c>
      <c r="O323" s="7">
        <v>374052</v>
      </c>
      <c r="P323" s="7">
        <v>266006.25</v>
      </c>
      <c r="Q323" s="7">
        <v>20696</v>
      </c>
      <c r="R323" s="7">
        <v>13850</v>
      </c>
      <c r="S323" s="7">
        <v>0</v>
      </c>
      <c r="T323" s="7">
        <v>0</v>
      </c>
      <c r="U323" s="7">
        <v>0</v>
      </c>
      <c r="V323" s="7">
        <v>0</v>
      </c>
      <c r="W323" s="7">
        <v>0</v>
      </c>
      <c r="X323" s="7">
        <v>0</v>
      </c>
      <c r="Y323" s="7">
        <v>17682</v>
      </c>
      <c r="Z323" s="7">
        <v>95429.387117220002</v>
      </c>
      <c r="AA323" s="7">
        <v>1152608</v>
      </c>
      <c r="AB323" s="7">
        <v>13879313.63711722</v>
      </c>
      <c r="AC323" s="7">
        <v>0</v>
      </c>
      <c r="AD323" s="7">
        <v>160925</v>
      </c>
      <c r="AE323" s="7">
        <v>266006.25</v>
      </c>
      <c r="AF323" s="7">
        <v>13850</v>
      </c>
      <c r="AG323" s="7">
        <v>0</v>
      </c>
      <c r="AH323" s="7">
        <v>0</v>
      </c>
      <c r="AI323" s="7">
        <v>968575</v>
      </c>
      <c r="AJ323" s="7">
        <v>1409356.25</v>
      </c>
      <c r="AL323">
        <f t="shared" ref="AL323:AL386" si="5">AB323-H323</f>
        <v>2953417.6371172201</v>
      </c>
    </row>
    <row r="324" spans="1:38" x14ac:dyDescent="0.25">
      <c r="A324" s="7">
        <v>2902</v>
      </c>
      <c r="B324" s="7">
        <v>1</v>
      </c>
      <c r="C324" t="s">
        <v>375</v>
      </c>
      <c r="D324" s="7">
        <v>560</v>
      </c>
      <c r="E324" s="7">
        <v>615.4</v>
      </c>
      <c r="F324" s="7">
        <v>597</v>
      </c>
      <c r="G324" s="7">
        <v>658.4</v>
      </c>
      <c r="H324" s="7">
        <v>4518599</v>
      </c>
      <c r="I324" s="7">
        <v>24562</v>
      </c>
      <c r="J324" s="7">
        <v>272395</v>
      </c>
      <c r="K324" s="7">
        <v>14114</v>
      </c>
      <c r="L324" s="7">
        <v>112525</v>
      </c>
      <c r="M324" s="7">
        <v>396619</v>
      </c>
      <c r="N324" s="7">
        <v>252055.41792410513</v>
      </c>
      <c r="O324" s="7">
        <v>158894</v>
      </c>
      <c r="P324" s="7">
        <v>110015</v>
      </c>
      <c r="Q324" s="7">
        <v>8559</v>
      </c>
      <c r="R324" s="7">
        <v>5649</v>
      </c>
      <c r="S324" s="7">
        <v>0</v>
      </c>
      <c r="T324" s="7">
        <v>0</v>
      </c>
      <c r="U324" s="7">
        <v>0</v>
      </c>
      <c r="V324" s="7">
        <v>0</v>
      </c>
      <c r="W324" s="7">
        <v>0</v>
      </c>
      <c r="X324" s="7">
        <v>0</v>
      </c>
      <c r="Y324" s="7">
        <v>38440</v>
      </c>
      <c r="Z324" s="7">
        <v>37492.830616799998</v>
      </c>
      <c r="AA324" s="7">
        <v>476682</v>
      </c>
      <c r="AB324" s="7">
        <v>6426601.2485409053</v>
      </c>
      <c r="AC324" s="7">
        <v>0</v>
      </c>
      <c r="AD324" s="7">
        <v>121960</v>
      </c>
      <c r="AE324" s="7">
        <v>90574</v>
      </c>
      <c r="AF324" s="7">
        <v>4651</v>
      </c>
      <c r="AG324" s="7">
        <v>0</v>
      </c>
      <c r="AH324" s="7">
        <v>0</v>
      </c>
      <c r="AI324" s="7">
        <v>324074</v>
      </c>
      <c r="AJ324" s="7">
        <v>541259</v>
      </c>
      <c r="AL324">
        <f t="shared" si="5"/>
        <v>1908002.2485409053</v>
      </c>
    </row>
    <row r="325" spans="1:38" x14ac:dyDescent="0.25">
      <c r="A325" s="7">
        <v>2903</v>
      </c>
      <c r="B325" s="7">
        <v>1</v>
      </c>
      <c r="C325" t="s">
        <v>376</v>
      </c>
      <c r="D325" s="7">
        <v>507</v>
      </c>
      <c r="E325" s="7">
        <v>554.6</v>
      </c>
      <c r="F325" s="7">
        <v>489</v>
      </c>
      <c r="G325" s="7">
        <v>533.4</v>
      </c>
      <c r="H325" s="7">
        <v>3660724</v>
      </c>
      <c r="I325" s="7">
        <v>0</v>
      </c>
      <c r="J325" s="7">
        <v>319467</v>
      </c>
      <c r="K325" s="7">
        <v>14153</v>
      </c>
      <c r="L325" s="7">
        <v>128944</v>
      </c>
      <c r="M325" s="7">
        <v>396134</v>
      </c>
      <c r="N325" s="7">
        <v>185265</v>
      </c>
      <c r="O325" s="7">
        <v>123733</v>
      </c>
      <c r="P325" s="7">
        <v>75233.75</v>
      </c>
      <c r="Q325" s="7">
        <v>6934</v>
      </c>
      <c r="R325" s="7">
        <v>0</v>
      </c>
      <c r="S325" s="7">
        <v>0</v>
      </c>
      <c r="T325" s="7">
        <v>0</v>
      </c>
      <c r="U325" s="7">
        <v>0</v>
      </c>
      <c r="V325" s="7">
        <v>0</v>
      </c>
      <c r="W325" s="7">
        <v>298912</v>
      </c>
      <c r="X325" s="7">
        <v>0</v>
      </c>
      <c r="Y325" s="7">
        <v>0</v>
      </c>
      <c r="Z325" s="7">
        <v>40300.895529419999</v>
      </c>
      <c r="AA325" s="7">
        <v>386182</v>
      </c>
      <c r="AB325" s="7">
        <v>5635982.6455294201</v>
      </c>
      <c r="AC325" s="7">
        <v>0</v>
      </c>
      <c r="AD325" s="7">
        <v>90302</v>
      </c>
      <c r="AE325" s="7">
        <v>66679</v>
      </c>
      <c r="AF325" s="7">
        <v>0</v>
      </c>
      <c r="AG325" s="7">
        <v>184403.05</v>
      </c>
      <c r="AH325" s="7">
        <v>0</v>
      </c>
      <c r="AI325" s="7">
        <v>282638</v>
      </c>
      <c r="AJ325" s="7">
        <v>624022.05000000005</v>
      </c>
      <c r="AL325">
        <f t="shared" si="5"/>
        <v>1975258.6455294201</v>
      </c>
    </row>
    <row r="326" spans="1:38" x14ac:dyDescent="0.25">
      <c r="A326" s="7">
        <v>2904</v>
      </c>
      <c r="B326" s="7">
        <v>1</v>
      </c>
      <c r="C326" t="s">
        <v>377</v>
      </c>
      <c r="D326" s="7">
        <v>634</v>
      </c>
      <c r="E326" s="7">
        <v>699.19999999999993</v>
      </c>
      <c r="F326" s="7">
        <v>580</v>
      </c>
      <c r="G326" s="7">
        <v>634.20000000000005</v>
      </c>
      <c r="H326" s="7">
        <v>4352515</v>
      </c>
      <c r="I326" s="7">
        <v>0</v>
      </c>
      <c r="J326" s="7">
        <v>636823</v>
      </c>
      <c r="K326" s="7">
        <v>20117</v>
      </c>
      <c r="L326" s="7">
        <v>117086</v>
      </c>
      <c r="M326" s="7">
        <v>436913</v>
      </c>
      <c r="N326" s="7">
        <v>212349</v>
      </c>
      <c r="O326" s="7">
        <v>150800</v>
      </c>
      <c r="P326" s="7">
        <v>85550</v>
      </c>
      <c r="Q326" s="7">
        <v>8245</v>
      </c>
      <c r="R326" s="7">
        <v>41109</v>
      </c>
      <c r="S326" s="7">
        <v>0</v>
      </c>
      <c r="T326" s="7">
        <v>0</v>
      </c>
      <c r="U326" s="7">
        <v>0</v>
      </c>
      <c r="V326" s="7">
        <v>0</v>
      </c>
      <c r="W326" s="7">
        <v>396927</v>
      </c>
      <c r="X326" s="7">
        <v>0</v>
      </c>
      <c r="Y326" s="7">
        <v>99944</v>
      </c>
      <c r="Z326" s="7">
        <v>46342.81451733</v>
      </c>
      <c r="AA326" s="7">
        <v>459161</v>
      </c>
      <c r="AB326" s="7">
        <v>7063881.8145173304</v>
      </c>
      <c r="AC326" s="7">
        <v>0</v>
      </c>
      <c r="AD326" s="7">
        <v>150800</v>
      </c>
      <c r="AE326" s="7">
        <v>85550</v>
      </c>
      <c r="AF326" s="7">
        <v>41109</v>
      </c>
      <c r="AG326" s="7">
        <v>344737.43</v>
      </c>
      <c r="AH326" s="7">
        <v>0</v>
      </c>
      <c r="AI326" s="7">
        <v>394381</v>
      </c>
      <c r="AJ326" s="7">
        <v>1016577.4299999999</v>
      </c>
      <c r="AL326">
        <f t="shared" si="5"/>
        <v>2711366.8145173304</v>
      </c>
    </row>
    <row r="327" spans="1:38" x14ac:dyDescent="0.25">
      <c r="A327" s="7">
        <v>2905</v>
      </c>
      <c r="B327" s="7">
        <v>1</v>
      </c>
      <c r="C327" t="s">
        <v>378</v>
      </c>
      <c r="D327" s="7">
        <v>2338</v>
      </c>
      <c r="E327" s="7">
        <v>2549.4</v>
      </c>
      <c r="F327" s="7">
        <v>1871</v>
      </c>
      <c r="G327" s="7">
        <v>2049.8000000000002</v>
      </c>
      <c r="H327" s="7">
        <v>14067777</v>
      </c>
      <c r="I327" s="7">
        <v>51170</v>
      </c>
      <c r="J327" s="7">
        <v>1266786</v>
      </c>
      <c r="K327" s="7">
        <v>106294</v>
      </c>
      <c r="L327" s="7">
        <v>0</v>
      </c>
      <c r="M327" s="7">
        <v>0</v>
      </c>
      <c r="N327" s="7">
        <v>294975</v>
      </c>
      <c r="O327" s="7">
        <v>457105</v>
      </c>
      <c r="P327" s="7">
        <v>343017.5</v>
      </c>
      <c r="Q327" s="7">
        <v>26647</v>
      </c>
      <c r="R327" s="7">
        <v>6867</v>
      </c>
      <c r="S327" s="7">
        <v>0</v>
      </c>
      <c r="T327" s="7">
        <v>0</v>
      </c>
      <c r="U327" s="7">
        <v>0</v>
      </c>
      <c r="V327" s="7">
        <v>-13726</v>
      </c>
      <c r="W327" s="7">
        <v>0</v>
      </c>
      <c r="X327" s="7">
        <v>0</v>
      </c>
      <c r="Y327" s="7">
        <v>42284</v>
      </c>
      <c r="Z327" s="7">
        <v>137066.11088925001</v>
      </c>
      <c r="AA327" s="7">
        <v>1484055</v>
      </c>
      <c r="AB327" s="7">
        <v>18270317.610889249</v>
      </c>
      <c r="AC327" s="7">
        <v>0</v>
      </c>
      <c r="AD327" s="7">
        <v>213961</v>
      </c>
      <c r="AE327" s="7">
        <v>343017.5</v>
      </c>
      <c r="AF327" s="7">
        <v>6867</v>
      </c>
      <c r="AG327" s="7">
        <v>0</v>
      </c>
      <c r="AH327" s="7">
        <v>0</v>
      </c>
      <c r="AI327" s="7">
        <v>1271647</v>
      </c>
      <c r="AJ327" s="7">
        <v>1835492.5</v>
      </c>
      <c r="AL327">
        <f t="shared" si="5"/>
        <v>4202540.6108892485</v>
      </c>
    </row>
    <row r="328" spans="1:38" x14ac:dyDescent="0.25">
      <c r="A328" s="7">
        <v>2906</v>
      </c>
      <c r="B328" s="7">
        <v>1</v>
      </c>
      <c r="C328" t="s">
        <v>379</v>
      </c>
      <c r="D328" s="7">
        <v>333</v>
      </c>
      <c r="E328" s="7">
        <v>373.8</v>
      </c>
      <c r="F328" s="7">
        <v>345.2</v>
      </c>
      <c r="G328" s="7">
        <v>379.19999999999993</v>
      </c>
      <c r="H328" s="7">
        <v>2602450</v>
      </c>
      <c r="I328" s="7">
        <v>0</v>
      </c>
      <c r="J328" s="7">
        <v>264781</v>
      </c>
      <c r="K328" s="7">
        <v>14087</v>
      </c>
      <c r="L328" s="7">
        <v>124802</v>
      </c>
      <c r="M328" s="7">
        <v>394263</v>
      </c>
      <c r="N328" s="7">
        <v>178509.25443508491</v>
      </c>
      <c r="O328" s="7">
        <v>91427</v>
      </c>
      <c r="P328" s="7">
        <v>49252.5</v>
      </c>
      <c r="Q328" s="7">
        <v>4930</v>
      </c>
      <c r="R328" s="7">
        <v>4641</v>
      </c>
      <c r="S328" s="7">
        <v>0</v>
      </c>
      <c r="T328" s="7">
        <v>0</v>
      </c>
      <c r="U328" s="7">
        <v>0</v>
      </c>
      <c r="V328" s="7">
        <v>0</v>
      </c>
      <c r="W328" s="7">
        <v>297501</v>
      </c>
      <c r="X328" s="7">
        <v>0</v>
      </c>
      <c r="Y328" s="7">
        <v>4997</v>
      </c>
      <c r="Z328" s="7">
        <v>29258.63333139</v>
      </c>
      <c r="AA328" s="7">
        <v>274541</v>
      </c>
      <c r="AB328" s="7">
        <v>4335440.3877664749</v>
      </c>
      <c r="AC328" s="7">
        <v>0</v>
      </c>
      <c r="AD328" s="7">
        <v>70771</v>
      </c>
      <c r="AE328" s="7">
        <v>49252.5</v>
      </c>
      <c r="AF328" s="7">
        <v>4641</v>
      </c>
      <c r="AG328" s="7">
        <v>211637.68</v>
      </c>
      <c r="AH328" s="7">
        <v>0</v>
      </c>
      <c r="AI328" s="7">
        <v>274541</v>
      </c>
      <c r="AJ328" s="7">
        <v>610843.17999999993</v>
      </c>
      <c r="AL328">
        <f t="shared" si="5"/>
        <v>1732990.3877664749</v>
      </c>
    </row>
    <row r="329" spans="1:38" x14ac:dyDescent="0.25">
      <c r="A329" s="7">
        <v>2907</v>
      </c>
      <c r="B329" s="7">
        <v>1</v>
      </c>
      <c r="C329" t="s">
        <v>380</v>
      </c>
      <c r="D329" s="7">
        <v>159</v>
      </c>
      <c r="E329" s="7">
        <v>194.6</v>
      </c>
      <c r="F329" s="7">
        <v>529</v>
      </c>
      <c r="G329" s="7">
        <v>566.20000000000005</v>
      </c>
      <c r="H329" s="7">
        <v>3885831</v>
      </c>
      <c r="I329" s="7">
        <v>0</v>
      </c>
      <c r="J329" s="7">
        <v>783242</v>
      </c>
      <c r="K329" s="7">
        <v>117342</v>
      </c>
      <c r="L329" s="7">
        <v>126349</v>
      </c>
      <c r="M329" s="7">
        <v>0</v>
      </c>
      <c r="N329" s="7">
        <v>267863.90907203965</v>
      </c>
      <c r="O329" s="7">
        <v>131601</v>
      </c>
      <c r="P329" s="7">
        <v>74270</v>
      </c>
      <c r="Q329" s="7">
        <v>7361</v>
      </c>
      <c r="R329" s="7">
        <v>2712</v>
      </c>
      <c r="S329" s="7">
        <v>0</v>
      </c>
      <c r="T329" s="7">
        <v>0</v>
      </c>
      <c r="U329" s="7">
        <v>0</v>
      </c>
      <c r="V329" s="7">
        <v>0</v>
      </c>
      <c r="W329" s="7">
        <v>433007</v>
      </c>
      <c r="X329" s="7">
        <v>0</v>
      </c>
      <c r="Y329" s="7">
        <v>0</v>
      </c>
      <c r="Z329" s="7">
        <v>30425.89973157</v>
      </c>
      <c r="AA329" s="7">
        <v>409929</v>
      </c>
      <c r="AB329" s="7">
        <v>6269933.8088036096</v>
      </c>
      <c r="AC329" s="7">
        <v>0</v>
      </c>
      <c r="AD329" s="7">
        <v>75979</v>
      </c>
      <c r="AE329" s="7">
        <v>74270</v>
      </c>
      <c r="AF329" s="7">
        <v>2712</v>
      </c>
      <c r="AG329" s="7">
        <v>343309.73</v>
      </c>
      <c r="AH329" s="7">
        <v>0</v>
      </c>
      <c r="AI329" s="7">
        <v>388042</v>
      </c>
      <c r="AJ329" s="7">
        <v>884312.73</v>
      </c>
      <c r="AL329">
        <f t="shared" si="5"/>
        <v>2384102.8088036096</v>
      </c>
    </row>
    <row r="330" spans="1:38" x14ac:dyDescent="0.25">
      <c r="A330" s="7">
        <v>2908</v>
      </c>
      <c r="B330" s="7">
        <v>1</v>
      </c>
      <c r="C330" t="s">
        <v>381</v>
      </c>
      <c r="D330" s="7">
        <v>538</v>
      </c>
      <c r="E330" s="7">
        <v>589</v>
      </c>
      <c r="F330" s="7">
        <v>519</v>
      </c>
      <c r="G330" s="7">
        <v>569.19999999999993</v>
      </c>
      <c r="H330" s="7">
        <v>3906420</v>
      </c>
      <c r="I330" s="7">
        <v>0</v>
      </c>
      <c r="J330" s="7">
        <v>261981</v>
      </c>
      <c r="K330" s="7">
        <v>0</v>
      </c>
      <c r="L330" s="7">
        <v>126051</v>
      </c>
      <c r="M330" s="7">
        <v>156178</v>
      </c>
      <c r="N330" s="7">
        <v>188896.40960541615</v>
      </c>
      <c r="O330" s="7">
        <v>136250</v>
      </c>
      <c r="P330" s="7">
        <v>82725</v>
      </c>
      <c r="Q330" s="7">
        <v>7400</v>
      </c>
      <c r="R330" s="7">
        <v>5191</v>
      </c>
      <c r="S330" s="7">
        <v>0</v>
      </c>
      <c r="T330" s="7">
        <v>0</v>
      </c>
      <c r="U330" s="7">
        <v>0</v>
      </c>
      <c r="V330" s="7">
        <v>0</v>
      </c>
      <c r="W330" s="7">
        <v>262048</v>
      </c>
      <c r="X330" s="7">
        <v>0</v>
      </c>
      <c r="Y330" s="7">
        <v>0</v>
      </c>
      <c r="Z330" s="7">
        <v>35943.620619900001</v>
      </c>
      <c r="AA330" s="7">
        <v>412101</v>
      </c>
      <c r="AB330" s="7">
        <v>5581185.0302253161</v>
      </c>
      <c r="AC330" s="7">
        <v>0</v>
      </c>
      <c r="AD330" s="7">
        <v>89723</v>
      </c>
      <c r="AE330" s="7">
        <v>82725</v>
      </c>
      <c r="AF330" s="7">
        <v>5191</v>
      </c>
      <c r="AG330" s="7">
        <v>262048</v>
      </c>
      <c r="AH330" s="7">
        <v>0</v>
      </c>
      <c r="AI330" s="7">
        <v>368067</v>
      </c>
      <c r="AJ330" s="7">
        <v>807754</v>
      </c>
      <c r="AL330">
        <f t="shared" si="5"/>
        <v>1674765.0302253161</v>
      </c>
    </row>
    <row r="331" spans="1:38" x14ac:dyDescent="0.25">
      <c r="A331" s="7">
        <v>2909</v>
      </c>
      <c r="B331" s="7">
        <v>1</v>
      </c>
      <c r="D331" s="7">
        <v>2252</v>
      </c>
      <c r="E331" s="7">
        <v>2473.6000000000004</v>
      </c>
      <c r="F331" s="7">
        <v>2267</v>
      </c>
      <c r="G331" s="7">
        <v>2489.1999999999998</v>
      </c>
      <c r="H331" s="7">
        <v>17083380</v>
      </c>
      <c r="I331" s="7">
        <v>0</v>
      </c>
      <c r="J331" s="7">
        <v>1556803</v>
      </c>
      <c r="K331" s="7">
        <v>14096</v>
      </c>
      <c r="L331" s="7">
        <v>0</v>
      </c>
      <c r="M331" s="7">
        <v>0</v>
      </c>
      <c r="N331" s="7">
        <v>406837</v>
      </c>
      <c r="O331" s="7">
        <v>585697</v>
      </c>
      <c r="P331" s="7">
        <v>390145</v>
      </c>
      <c r="Q331" s="7">
        <v>32360</v>
      </c>
      <c r="R331" s="7">
        <v>5601</v>
      </c>
      <c r="S331" s="7">
        <v>0</v>
      </c>
      <c r="T331" s="7">
        <v>0</v>
      </c>
      <c r="U331" s="7">
        <v>0</v>
      </c>
      <c r="V331" s="7">
        <v>0</v>
      </c>
      <c r="W331" s="7">
        <v>562012</v>
      </c>
      <c r="X331" s="7">
        <v>0</v>
      </c>
      <c r="Y331" s="7">
        <v>61120</v>
      </c>
      <c r="Z331" s="7">
        <v>162687.51093861001</v>
      </c>
      <c r="AA331" s="7">
        <v>1802181</v>
      </c>
      <c r="AB331" s="7">
        <v>22662919.510938611</v>
      </c>
      <c r="AC331" s="7">
        <v>0</v>
      </c>
      <c r="AD331" s="7">
        <v>173516</v>
      </c>
      <c r="AE331" s="7">
        <v>362036</v>
      </c>
      <c r="AF331" s="7">
        <v>5197</v>
      </c>
      <c r="AG331" s="7">
        <v>469092</v>
      </c>
      <c r="AH331" s="7">
        <v>0</v>
      </c>
      <c r="AI331" s="7">
        <v>1380979</v>
      </c>
      <c r="AJ331" s="7">
        <v>2390820</v>
      </c>
      <c r="AL331">
        <f t="shared" si="5"/>
        <v>5579539.5109386109</v>
      </c>
    </row>
    <row r="332" spans="1:38" x14ac:dyDescent="0.25">
      <c r="A332" s="7">
        <v>2910</v>
      </c>
      <c r="B332" s="7">
        <v>1</v>
      </c>
      <c r="D332" s="7">
        <v>676</v>
      </c>
      <c r="E332" s="7">
        <v>761.4899999999999</v>
      </c>
      <c r="F332" s="7">
        <v>719.49</v>
      </c>
      <c r="G332" s="7">
        <v>786.49</v>
      </c>
      <c r="H332" s="7">
        <v>5397681</v>
      </c>
      <c r="I332" s="7">
        <v>0</v>
      </c>
      <c r="J332" s="7">
        <v>615180</v>
      </c>
      <c r="K332" s="7">
        <v>14093</v>
      </c>
      <c r="L332" s="7">
        <v>77330</v>
      </c>
      <c r="M332" s="7">
        <v>144595</v>
      </c>
      <c r="N332" s="7">
        <v>314151</v>
      </c>
      <c r="O332" s="7">
        <v>174607</v>
      </c>
      <c r="P332" s="7">
        <v>120333.75</v>
      </c>
      <c r="Q332" s="7">
        <v>10224</v>
      </c>
      <c r="R332" s="7">
        <v>16619</v>
      </c>
      <c r="S332" s="7">
        <v>0</v>
      </c>
      <c r="T332" s="7">
        <v>0</v>
      </c>
      <c r="U332" s="7">
        <v>0</v>
      </c>
      <c r="V332" s="7">
        <v>0</v>
      </c>
      <c r="W332" s="7">
        <v>224960</v>
      </c>
      <c r="X332" s="7">
        <v>0</v>
      </c>
      <c r="Y332" s="7">
        <v>0</v>
      </c>
      <c r="Z332" s="7">
        <v>54571.16572728</v>
      </c>
      <c r="AA332" s="7">
        <v>569419</v>
      </c>
      <c r="AB332" s="7">
        <v>7733763.9157272801</v>
      </c>
      <c r="AC332" s="7">
        <v>0</v>
      </c>
      <c r="AD332" s="7">
        <v>142823</v>
      </c>
      <c r="AE332" s="7">
        <v>71776</v>
      </c>
      <c r="AF332" s="7">
        <v>9913</v>
      </c>
      <c r="AG332" s="7">
        <v>120694</v>
      </c>
      <c r="AH332" s="7">
        <v>0</v>
      </c>
      <c r="AI332" s="7">
        <v>280471</v>
      </c>
      <c r="AJ332" s="7">
        <v>625677</v>
      </c>
      <c r="AL332">
        <f t="shared" si="5"/>
        <v>2336082.9157272801</v>
      </c>
    </row>
    <row r="333" spans="1:38" x14ac:dyDescent="0.25">
      <c r="A333" s="7">
        <v>3000</v>
      </c>
      <c r="B333" s="7">
        <v>1</v>
      </c>
      <c r="C333" t="s">
        <v>2160</v>
      </c>
      <c r="D333" s="7">
        <v>0</v>
      </c>
      <c r="E333" s="7">
        <v>0</v>
      </c>
      <c r="F333" s="7">
        <v>0</v>
      </c>
      <c r="G333" s="7">
        <v>0</v>
      </c>
      <c r="H333" s="7">
        <v>0</v>
      </c>
      <c r="I333" s="7">
        <v>0</v>
      </c>
      <c r="J333" s="7">
        <v>0</v>
      </c>
      <c r="K333" s="7">
        <v>0</v>
      </c>
      <c r="L333" s="7">
        <v>0</v>
      </c>
      <c r="M333" s="7">
        <v>0</v>
      </c>
      <c r="N333" s="7">
        <v>0</v>
      </c>
      <c r="O333" s="7">
        <v>0</v>
      </c>
      <c r="P333" s="7">
        <v>0</v>
      </c>
      <c r="Q333" s="7">
        <v>0</v>
      </c>
      <c r="R333" s="7">
        <v>0</v>
      </c>
      <c r="S333" s="7">
        <v>0</v>
      </c>
      <c r="T333" s="7">
        <v>0</v>
      </c>
      <c r="U333" s="7">
        <v>0</v>
      </c>
      <c r="V333" s="7">
        <v>0</v>
      </c>
      <c r="W333" s="7">
        <v>35000000</v>
      </c>
      <c r="X333" s="7">
        <v>0</v>
      </c>
      <c r="Y333" s="7">
        <v>0</v>
      </c>
      <c r="Z333" s="7">
        <v>0</v>
      </c>
      <c r="AA333" s="7">
        <v>0</v>
      </c>
      <c r="AB333" s="7">
        <v>35000000</v>
      </c>
      <c r="AC333" s="7">
        <v>0</v>
      </c>
      <c r="AD333" s="7">
        <v>0</v>
      </c>
      <c r="AE333" s="7">
        <v>0</v>
      </c>
      <c r="AF333" s="7">
        <v>0</v>
      </c>
      <c r="AG333" s="7">
        <v>34370440</v>
      </c>
      <c r="AH333" s="7">
        <v>0</v>
      </c>
      <c r="AI333" s="7">
        <v>0</v>
      </c>
      <c r="AJ333" s="7">
        <v>34370440</v>
      </c>
      <c r="AL333">
        <f t="shared" si="5"/>
        <v>35000000</v>
      </c>
    </row>
    <row r="334" spans="1:38" x14ac:dyDescent="0.25">
      <c r="A334" s="7">
        <v>3999</v>
      </c>
      <c r="B334" s="7">
        <v>1</v>
      </c>
      <c r="C334" t="s">
        <v>384</v>
      </c>
      <c r="D334" s="7">
        <v>13485.208806324285</v>
      </c>
      <c r="E334" s="7">
        <v>13138.470165779254</v>
      </c>
      <c r="F334" s="7">
        <v>-239.02488044658094</v>
      </c>
      <c r="G334" s="7">
        <v>257.64624200102776</v>
      </c>
      <c r="H334" s="7">
        <v>1768226</v>
      </c>
      <c r="I334" s="7">
        <v>10244575</v>
      </c>
      <c r="J334" s="7">
        <v>-4924787</v>
      </c>
      <c r="K334" s="7">
        <v>5151264</v>
      </c>
      <c r="L334" s="7">
        <v>4984</v>
      </c>
      <c r="M334" s="7">
        <v>0</v>
      </c>
      <c r="N334" s="7">
        <v>0</v>
      </c>
      <c r="O334" s="7">
        <v>58372</v>
      </c>
      <c r="P334" s="7">
        <v>29622</v>
      </c>
      <c r="Q334" s="7">
        <v>3349</v>
      </c>
      <c r="R334" s="7">
        <v>7542</v>
      </c>
      <c r="S334" s="7">
        <v>0</v>
      </c>
      <c r="T334" s="7">
        <v>0</v>
      </c>
      <c r="U334" s="7">
        <v>0</v>
      </c>
      <c r="V334" s="7">
        <v>0</v>
      </c>
      <c r="W334" s="7">
        <v>269765</v>
      </c>
      <c r="X334" s="7">
        <v>0</v>
      </c>
      <c r="Y334" s="7">
        <v>0</v>
      </c>
      <c r="Z334" s="7">
        <v>23211</v>
      </c>
      <c r="AA334" s="7">
        <v>186165</v>
      </c>
      <c r="AB334" s="7">
        <v>12822288</v>
      </c>
      <c r="AC334" s="7">
        <v>0</v>
      </c>
      <c r="AD334" s="7">
        <v>5635</v>
      </c>
      <c r="AE334" s="7">
        <v>-131546.25</v>
      </c>
      <c r="AF334" s="7">
        <v>-15256</v>
      </c>
      <c r="AG334" s="7">
        <v>-157553</v>
      </c>
      <c r="AH334" s="7">
        <v>0</v>
      </c>
      <c r="AI334" s="7">
        <v>-1996747</v>
      </c>
      <c r="AJ334" s="7">
        <v>-2295467.25</v>
      </c>
      <c r="AL334">
        <f t="shared" si="5"/>
        <v>11054062</v>
      </c>
    </row>
    <row r="335" spans="1:38" x14ac:dyDescent="0.25">
      <c r="A335" s="7">
        <v>4000</v>
      </c>
      <c r="B335" s="7">
        <v>7</v>
      </c>
      <c r="C335" t="s">
        <v>645</v>
      </c>
      <c r="D335" s="7">
        <v>0</v>
      </c>
      <c r="E335" s="7">
        <v>0</v>
      </c>
      <c r="F335" s="7">
        <v>110</v>
      </c>
      <c r="G335" s="7">
        <v>132</v>
      </c>
      <c r="H335" s="7">
        <v>905916</v>
      </c>
      <c r="I335" s="7">
        <v>0</v>
      </c>
      <c r="J335" s="7">
        <v>368664</v>
      </c>
      <c r="K335" s="7">
        <v>16056</v>
      </c>
      <c r="L335" s="7">
        <v>0</v>
      </c>
      <c r="M335" s="7">
        <v>4303</v>
      </c>
      <c r="N335" s="7">
        <v>0</v>
      </c>
      <c r="O335" s="7">
        <v>29906</v>
      </c>
      <c r="P335" s="7">
        <v>15176</v>
      </c>
      <c r="Q335" s="7">
        <v>1716</v>
      </c>
      <c r="R335" s="7">
        <v>0</v>
      </c>
      <c r="S335" s="7">
        <v>0</v>
      </c>
      <c r="T335" s="7">
        <v>5544</v>
      </c>
      <c r="U335" s="7">
        <v>0</v>
      </c>
      <c r="V335" s="7">
        <v>0</v>
      </c>
      <c r="W335" s="7">
        <v>0</v>
      </c>
      <c r="X335" s="7">
        <v>0</v>
      </c>
      <c r="Y335" s="7">
        <v>0</v>
      </c>
      <c r="Z335" s="7">
        <v>7689.5379217200007</v>
      </c>
      <c r="AA335" s="7">
        <v>0</v>
      </c>
      <c r="AB335" s="7">
        <v>1354970.53792172</v>
      </c>
      <c r="AC335" s="7">
        <v>0</v>
      </c>
      <c r="AD335" s="7">
        <v>0</v>
      </c>
      <c r="AE335" s="7">
        <v>0</v>
      </c>
      <c r="AF335" s="7">
        <v>0</v>
      </c>
      <c r="AG335" s="7">
        <v>0</v>
      </c>
      <c r="AH335" s="7">
        <v>0</v>
      </c>
      <c r="AI335" s="7">
        <v>0</v>
      </c>
      <c r="AJ335" s="7">
        <v>0</v>
      </c>
      <c r="AL335">
        <f t="shared" si="5"/>
        <v>449054.53792171995</v>
      </c>
    </row>
    <row r="336" spans="1:38" x14ac:dyDescent="0.25">
      <c r="A336" s="7">
        <v>4001</v>
      </c>
      <c r="B336" s="7">
        <v>7</v>
      </c>
      <c r="C336" t="s">
        <v>646</v>
      </c>
      <c r="D336" s="7">
        <v>0</v>
      </c>
      <c r="E336" s="7">
        <v>0</v>
      </c>
      <c r="F336" s="7">
        <v>212</v>
      </c>
      <c r="G336" s="7">
        <v>220.79999999999998</v>
      </c>
      <c r="H336" s="7">
        <v>1515350</v>
      </c>
      <c r="I336" s="7">
        <v>0</v>
      </c>
      <c r="J336" s="7">
        <v>58993</v>
      </c>
      <c r="K336" s="7">
        <v>14121</v>
      </c>
      <c r="L336" s="7">
        <v>0</v>
      </c>
      <c r="M336" s="7">
        <v>7197</v>
      </c>
      <c r="N336" s="7">
        <v>38746</v>
      </c>
      <c r="O336" s="7">
        <v>50024</v>
      </c>
      <c r="P336" s="7">
        <v>25386</v>
      </c>
      <c r="Q336" s="7">
        <v>2870</v>
      </c>
      <c r="R336" s="7">
        <v>601</v>
      </c>
      <c r="S336" s="7">
        <v>0</v>
      </c>
      <c r="T336" s="7">
        <v>0</v>
      </c>
      <c r="U336" s="7">
        <v>-109361</v>
      </c>
      <c r="V336" s="7">
        <v>0</v>
      </c>
      <c r="W336" s="7">
        <v>0</v>
      </c>
      <c r="X336" s="7">
        <v>0</v>
      </c>
      <c r="Y336" s="7">
        <v>0</v>
      </c>
      <c r="Z336" s="7">
        <v>247</v>
      </c>
      <c r="AA336" s="7">
        <v>0</v>
      </c>
      <c r="AB336" s="7">
        <v>1604174</v>
      </c>
      <c r="AC336" s="7">
        <v>0</v>
      </c>
      <c r="AD336" s="7">
        <v>0</v>
      </c>
      <c r="AE336" s="7">
        <v>0</v>
      </c>
      <c r="AF336" s="7">
        <v>0</v>
      </c>
      <c r="AG336" s="7">
        <v>0</v>
      </c>
      <c r="AH336" s="7">
        <v>0</v>
      </c>
      <c r="AI336" s="7">
        <v>0</v>
      </c>
      <c r="AJ336" s="7">
        <v>0</v>
      </c>
      <c r="AL336">
        <f t="shared" si="5"/>
        <v>88824</v>
      </c>
    </row>
    <row r="337" spans="1:38" x14ac:dyDescent="0.25">
      <c r="A337" s="7">
        <v>4003</v>
      </c>
      <c r="B337" s="7">
        <v>7</v>
      </c>
      <c r="C337" t="s">
        <v>647</v>
      </c>
      <c r="D337" s="7">
        <v>0</v>
      </c>
      <c r="E337" s="7">
        <v>0</v>
      </c>
      <c r="F337" s="7">
        <v>100</v>
      </c>
      <c r="G337" s="7">
        <v>113.8</v>
      </c>
      <c r="H337" s="7">
        <v>781009</v>
      </c>
      <c r="I337" s="7">
        <v>0</v>
      </c>
      <c r="J337" s="7">
        <v>157968</v>
      </c>
      <c r="K337" s="7">
        <v>0</v>
      </c>
      <c r="L337" s="7">
        <v>0</v>
      </c>
      <c r="M337" s="7">
        <v>3710</v>
      </c>
      <c r="N337" s="7">
        <v>8221</v>
      </c>
      <c r="O337" s="7">
        <v>25782</v>
      </c>
      <c r="P337" s="7">
        <v>13084</v>
      </c>
      <c r="Q337" s="7">
        <v>1479</v>
      </c>
      <c r="R337" s="7">
        <v>0</v>
      </c>
      <c r="S337" s="7">
        <v>0</v>
      </c>
      <c r="T337" s="7">
        <v>796.6</v>
      </c>
      <c r="U337" s="7">
        <v>-44616</v>
      </c>
      <c r="V337" s="7">
        <v>0</v>
      </c>
      <c r="W337" s="7">
        <v>0</v>
      </c>
      <c r="X337" s="7">
        <v>0</v>
      </c>
      <c r="Y337" s="7">
        <v>0</v>
      </c>
      <c r="Z337" s="7">
        <v>8333.5805682299997</v>
      </c>
      <c r="AA337" s="7">
        <v>0</v>
      </c>
      <c r="AB337" s="7">
        <v>955767.18056822999</v>
      </c>
      <c r="AC337" s="7">
        <v>0</v>
      </c>
      <c r="AD337" s="7">
        <v>0</v>
      </c>
      <c r="AE337" s="7">
        <v>0</v>
      </c>
      <c r="AF337" s="7">
        <v>0</v>
      </c>
      <c r="AG337" s="7">
        <v>0</v>
      </c>
      <c r="AH337" s="7">
        <v>0</v>
      </c>
      <c r="AI337" s="7">
        <v>0</v>
      </c>
      <c r="AJ337" s="7">
        <v>0</v>
      </c>
      <c r="AL337">
        <f t="shared" si="5"/>
        <v>174758.18056822999</v>
      </c>
    </row>
    <row r="338" spans="1:38" x14ac:dyDescent="0.25">
      <c r="A338" s="7">
        <v>4004</v>
      </c>
      <c r="B338" s="7">
        <v>7</v>
      </c>
      <c r="C338" t="s">
        <v>648</v>
      </c>
      <c r="D338" s="7">
        <v>0</v>
      </c>
      <c r="E338" s="7">
        <v>0</v>
      </c>
      <c r="F338" s="7">
        <v>0</v>
      </c>
      <c r="G338" s="7">
        <v>0</v>
      </c>
      <c r="H338" s="7">
        <v>0</v>
      </c>
      <c r="I338" s="7">
        <v>0</v>
      </c>
      <c r="J338" s="7">
        <v>0</v>
      </c>
      <c r="K338" s="7">
        <v>0</v>
      </c>
      <c r="L338" s="7">
        <v>0</v>
      </c>
      <c r="M338" s="7">
        <v>0</v>
      </c>
      <c r="N338" s="7">
        <v>0</v>
      </c>
      <c r="O338" s="7">
        <v>0</v>
      </c>
      <c r="P338" s="7">
        <v>0</v>
      </c>
      <c r="Q338" s="7">
        <v>0</v>
      </c>
      <c r="R338" s="7">
        <v>0</v>
      </c>
      <c r="S338" s="7">
        <v>0</v>
      </c>
      <c r="T338" s="7">
        <v>0</v>
      </c>
      <c r="U338" s="7">
        <v>0</v>
      </c>
      <c r="V338" s="7">
        <v>0</v>
      </c>
      <c r="W338" s="7">
        <v>0</v>
      </c>
      <c r="X338" s="7">
        <v>0</v>
      </c>
      <c r="Y338" s="7">
        <v>0</v>
      </c>
      <c r="Z338" s="7">
        <v>0</v>
      </c>
      <c r="AA338" s="7">
        <v>0</v>
      </c>
      <c r="AB338" s="7">
        <v>0</v>
      </c>
      <c r="AC338" s="7">
        <v>0</v>
      </c>
      <c r="AD338" s="7">
        <v>0</v>
      </c>
      <c r="AE338" s="7">
        <v>0</v>
      </c>
      <c r="AF338" s="7">
        <v>0</v>
      </c>
      <c r="AG338" s="7">
        <v>0</v>
      </c>
      <c r="AH338" s="7">
        <v>0</v>
      </c>
      <c r="AI338" s="7">
        <v>0</v>
      </c>
      <c r="AJ338" s="7">
        <v>0</v>
      </c>
      <c r="AL338">
        <f t="shared" si="5"/>
        <v>0</v>
      </c>
    </row>
    <row r="339" spans="1:38" x14ac:dyDescent="0.25">
      <c r="A339" s="7">
        <v>4005</v>
      </c>
      <c r="B339" s="7">
        <v>7</v>
      </c>
      <c r="C339" t="s">
        <v>649</v>
      </c>
      <c r="D339" s="7">
        <v>0</v>
      </c>
      <c r="E339" s="7">
        <v>0</v>
      </c>
      <c r="F339" s="7">
        <v>41</v>
      </c>
      <c r="G339" s="7">
        <v>46.400000000000006</v>
      </c>
      <c r="H339" s="7">
        <v>318443</v>
      </c>
      <c r="I339" s="7">
        <v>0</v>
      </c>
      <c r="J339" s="7">
        <v>222936</v>
      </c>
      <c r="K339" s="7">
        <v>0</v>
      </c>
      <c r="L339" s="7">
        <v>0</v>
      </c>
      <c r="M339" s="7">
        <v>1513</v>
      </c>
      <c r="N339" s="7">
        <v>0</v>
      </c>
      <c r="O339" s="7">
        <v>10512</v>
      </c>
      <c r="P339" s="7">
        <v>5335</v>
      </c>
      <c r="Q339" s="7">
        <v>603</v>
      </c>
      <c r="R339" s="7">
        <v>2326</v>
      </c>
      <c r="S339" s="7">
        <v>0</v>
      </c>
      <c r="T339" s="7">
        <v>1624.0000000000002</v>
      </c>
      <c r="U339" s="7">
        <v>0</v>
      </c>
      <c r="V339" s="7">
        <v>0</v>
      </c>
      <c r="W339" s="7">
        <v>0</v>
      </c>
      <c r="X339" s="7">
        <v>0</v>
      </c>
      <c r="Y339" s="7">
        <v>6535</v>
      </c>
      <c r="Z339" s="7">
        <v>39442.496782710004</v>
      </c>
      <c r="AA339" s="7">
        <v>0</v>
      </c>
      <c r="AB339" s="7">
        <v>609269.49678271008</v>
      </c>
      <c r="AC339" s="7">
        <v>0</v>
      </c>
      <c r="AD339" s="7">
        <v>0</v>
      </c>
      <c r="AE339" s="7">
        <v>0</v>
      </c>
      <c r="AF339" s="7">
        <v>0</v>
      </c>
      <c r="AG339" s="7">
        <v>0</v>
      </c>
      <c r="AH339" s="7">
        <v>0</v>
      </c>
      <c r="AI339" s="7">
        <v>0</v>
      </c>
      <c r="AJ339" s="7">
        <v>0</v>
      </c>
      <c r="AL339">
        <f t="shared" si="5"/>
        <v>290826.49678271008</v>
      </c>
    </row>
    <row r="340" spans="1:38" x14ac:dyDescent="0.25">
      <c r="A340" s="7">
        <v>4007</v>
      </c>
      <c r="B340" s="7">
        <v>7</v>
      </c>
      <c r="C340" t="s">
        <v>650</v>
      </c>
      <c r="D340" s="7">
        <v>0</v>
      </c>
      <c r="E340" s="7">
        <v>0</v>
      </c>
      <c r="F340" s="7">
        <v>188</v>
      </c>
      <c r="G340" s="7">
        <v>208.2</v>
      </c>
      <c r="H340" s="7">
        <v>1428877</v>
      </c>
      <c r="I340" s="7">
        <v>0</v>
      </c>
      <c r="J340" s="7">
        <v>109630</v>
      </c>
      <c r="K340" s="7">
        <v>0</v>
      </c>
      <c r="L340" s="7">
        <v>0</v>
      </c>
      <c r="M340" s="7">
        <v>6787</v>
      </c>
      <c r="N340" s="7">
        <v>37960</v>
      </c>
      <c r="O340" s="7">
        <v>47170</v>
      </c>
      <c r="P340" s="7">
        <v>23937</v>
      </c>
      <c r="Q340" s="7">
        <v>2707</v>
      </c>
      <c r="R340" s="7">
        <v>0</v>
      </c>
      <c r="S340" s="7">
        <v>0</v>
      </c>
      <c r="T340" s="7">
        <v>14574</v>
      </c>
      <c r="U340" s="7">
        <v>0</v>
      </c>
      <c r="V340" s="7">
        <v>0</v>
      </c>
      <c r="W340" s="7">
        <v>0</v>
      </c>
      <c r="X340" s="7">
        <v>0</v>
      </c>
      <c r="Y340" s="7">
        <v>0</v>
      </c>
      <c r="Z340" s="7">
        <v>14701.239448670001</v>
      </c>
      <c r="AA340" s="7">
        <v>0</v>
      </c>
      <c r="AB340" s="7">
        <v>1686343.2394486701</v>
      </c>
      <c r="AC340" s="7">
        <v>0</v>
      </c>
      <c r="AD340" s="7">
        <v>0</v>
      </c>
      <c r="AE340" s="7">
        <v>0</v>
      </c>
      <c r="AF340" s="7">
        <v>0</v>
      </c>
      <c r="AG340" s="7">
        <v>0</v>
      </c>
      <c r="AH340" s="7">
        <v>0</v>
      </c>
      <c r="AI340" s="7">
        <v>0</v>
      </c>
      <c r="AJ340" s="7">
        <v>0</v>
      </c>
      <c r="AL340">
        <f t="shared" si="5"/>
        <v>257466.23944867007</v>
      </c>
    </row>
    <row r="341" spans="1:38" x14ac:dyDescent="0.25">
      <c r="A341" s="7">
        <v>4008</v>
      </c>
      <c r="B341" s="7">
        <v>7</v>
      </c>
      <c r="C341" t="s">
        <v>651</v>
      </c>
      <c r="D341" s="7">
        <v>0</v>
      </c>
      <c r="E341" s="7">
        <v>0</v>
      </c>
      <c r="F341" s="7">
        <v>1091</v>
      </c>
      <c r="G341" s="7">
        <v>1187.5500000000002</v>
      </c>
      <c r="H341" s="7">
        <v>8150156</v>
      </c>
      <c r="I341" s="7">
        <v>0</v>
      </c>
      <c r="J341" s="7">
        <v>176732</v>
      </c>
      <c r="K341" s="7">
        <v>36600</v>
      </c>
      <c r="L341" s="7">
        <v>0</v>
      </c>
      <c r="M341" s="7">
        <v>38711</v>
      </c>
      <c r="N341" s="7">
        <v>0</v>
      </c>
      <c r="O341" s="7">
        <v>269051</v>
      </c>
      <c r="P341" s="7">
        <v>136535</v>
      </c>
      <c r="Q341" s="7">
        <v>15438</v>
      </c>
      <c r="R341" s="7">
        <v>1484</v>
      </c>
      <c r="S341" s="7">
        <v>0</v>
      </c>
      <c r="T341" s="7">
        <v>58189.950000000012</v>
      </c>
      <c r="U341" s="7">
        <v>0</v>
      </c>
      <c r="V341" s="7">
        <v>0</v>
      </c>
      <c r="W341" s="7">
        <v>0</v>
      </c>
      <c r="X341" s="7">
        <v>0</v>
      </c>
      <c r="Y341" s="7">
        <v>0</v>
      </c>
      <c r="Z341" s="7">
        <v>51250.594865999999</v>
      </c>
      <c r="AA341" s="7">
        <v>0</v>
      </c>
      <c r="AB341" s="7">
        <v>8934147.5448659994</v>
      </c>
      <c r="AC341" s="7">
        <v>0</v>
      </c>
      <c r="AD341" s="7">
        <v>0</v>
      </c>
      <c r="AE341" s="7">
        <v>0</v>
      </c>
      <c r="AF341" s="7">
        <v>0</v>
      </c>
      <c r="AG341" s="7">
        <v>0</v>
      </c>
      <c r="AH341" s="7">
        <v>0</v>
      </c>
      <c r="AI341" s="7">
        <v>0</v>
      </c>
      <c r="AJ341" s="7">
        <v>0</v>
      </c>
      <c r="AL341">
        <f t="shared" si="5"/>
        <v>783991.54486599937</v>
      </c>
    </row>
    <row r="342" spans="1:38" x14ac:dyDescent="0.25">
      <c r="A342" s="7">
        <v>4011</v>
      </c>
      <c r="B342" s="7">
        <v>7</v>
      </c>
      <c r="C342" t="s">
        <v>652</v>
      </c>
      <c r="D342" s="7">
        <v>0</v>
      </c>
      <c r="E342" s="7">
        <v>0</v>
      </c>
      <c r="F342" s="7">
        <v>920</v>
      </c>
      <c r="G342" s="7">
        <v>956</v>
      </c>
      <c r="H342" s="7">
        <v>6561028</v>
      </c>
      <c r="I342" s="7">
        <v>0</v>
      </c>
      <c r="J342" s="7">
        <v>2061312</v>
      </c>
      <c r="K342" s="7">
        <v>49761</v>
      </c>
      <c r="L342" s="7">
        <v>0</v>
      </c>
      <c r="M342" s="7">
        <v>31163</v>
      </c>
      <c r="N342" s="7">
        <v>0</v>
      </c>
      <c r="O342" s="7">
        <v>216591</v>
      </c>
      <c r="P342" s="7">
        <v>109914</v>
      </c>
      <c r="Q342" s="7">
        <v>12428</v>
      </c>
      <c r="R342" s="7">
        <v>241113</v>
      </c>
      <c r="S342" s="7">
        <v>0</v>
      </c>
      <c r="T342" s="7">
        <v>33460</v>
      </c>
      <c r="U342" s="7">
        <v>0</v>
      </c>
      <c r="V342" s="7">
        <v>0</v>
      </c>
      <c r="W342" s="7">
        <v>0</v>
      </c>
      <c r="X342" s="7">
        <v>0</v>
      </c>
      <c r="Y342" s="7">
        <v>0</v>
      </c>
      <c r="Z342" s="7">
        <v>57836.198871690001</v>
      </c>
      <c r="AA342" s="7">
        <v>0</v>
      </c>
      <c r="AB342" s="7">
        <v>9374606.1988716908</v>
      </c>
      <c r="AC342" s="7">
        <v>0</v>
      </c>
      <c r="AD342" s="7">
        <v>0</v>
      </c>
      <c r="AE342" s="7">
        <v>0</v>
      </c>
      <c r="AF342" s="7">
        <v>0</v>
      </c>
      <c r="AG342" s="7">
        <v>0</v>
      </c>
      <c r="AH342" s="7">
        <v>0</v>
      </c>
      <c r="AI342" s="7">
        <v>0</v>
      </c>
      <c r="AJ342" s="7">
        <v>0</v>
      </c>
      <c r="AL342">
        <f t="shared" si="5"/>
        <v>2813578.1988716908</v>
      </c>
    </row>
    <row r="343" spans="1:38" x14ac:dyDescent="0.25">
      <c r="A343" s="7">
        <v>4015</v>
      </c>
      <c r="B343" s="7">
        <v>7</v>
      </c>
      <c r="C343" t="s">
        <v>653</v>
      </c>
      <c r="D343" s="7">
        <v>0</v>
      </c>
      <c r="E343" s="7">
        <v>0</v>
      </c>
      <c r="F343" s="7">
        <v>931.6</v>
      </c>
      <c r="G343" s="7">
        <v>1016</v>
      </c>
      <c r="H343" s="7">
        <v>6972808</v>
      </c>
      <c r="I343" s="7">
        <v>0</v>
      </c>
      <c r="J343" s="7">
        <v>2701789</v>
      </c>
      <c r="K343" s="7">
        <v>152640</v>
      </c>
      <c r="L343" s="7">
        <v>0</v>
      </c>
      <c r="M343" s="7">
        <v>33119</v>
      </c>
      <c r="N343" s="7">
        <v>0</v>
      </c>
      <c r="O343" s="7">
        <v>230184</v>
      </c>
      <c r="P343" s="7">
        <v>116812</v>
      </c>
      <c r="Q343" s="7">
        <v>13208</v>
      </c>
      <c r="R343" s="7">
        <v>38070</v>
      </c>
      <c r="S343" s="7">
        <v>0</v>
      </c>
      <c r="T343" s="7">
        <v>46736</v>
      </c>
      <c r="U343" s="7">
        <v>0</v>
      </c>
      <c r="V343" s="7">
        <v>0</v>
      </c>
      <c r="W343" s="7">
        <v>0</v>
      </c>
      <c r="X343" s="7">
        <v>0</v>
      </c>
      <c r="Y343" s="7">
        <v>0</v>
      </c>
      <c r="Z343" s="7">
        <v>68430.420970760009</v>
      </c>
      <c r="AA343" s="7">
        <v>0</v>
      </c>
      <c r="AB343" s="7">
        <v>10373796.42097076</v>
      </c>
      <c r="AC343" s="7">
        <v>0</v>
      </c>
      <c r="AD343" s="7">
        <v>0</v>
      </c>
      <c r="AE343" s="7">
        <v>0</v>
      </c>
      <c r="AF343" s="7">
        <v>0</v>
      </c>
      <c r="AG343" s="7">
        <v>0</v>
      </c>
      <c r="AH343" s="7">
        <v>0</v>
      </c>
      <c r="AI343" s="7">
        <v>0</v>
      </c>
      <c r="AJ343" s="7">
        <v>0</v>
      </c>
      <c r="AL343">
        <f t="shared" si="5"/>
        <v>3400988.4209707603</v>
      </c>
    </row>
    <row r="344" spans="1:38" x14ac:dyDescent="0.25">
      <c r="A344" s="7">
        <v>4016</v>
      </c>
      <c r="B344" s="7">
        <v>7</v>
      </c>
      <c r="C344" t="s">
        <v>654</v>
      </c>
      <c r="D344" s="7">
        <v>0</v>
      </c>
      <c r="E344" s="7">
        <v>0</v>
      </c>
      <c r="F344" s="7">
        <v>219</v>
      </c>
      <c r="G344" s="7">
        <v>229.60000000000002</v>
      </c>
      <c r="H344" s="7">
        <v>1575745</v>
      </c>
      <c r="I344" s="7">
        <v>0</v>
      </c>
      <c r="J344" s="7">
        <v>26182</v>
      </c>
      <c r="K344" s="7">
        <v>14120</v>
      </c>
      <c r="L344" s="7">
        <v>0</v>
      </c>
      <c r="M344" s="7">
        <v>7484</v>
      </c>
      <c r="N344" s="7">
        <v>10871</v>
      </c>
      <c r="O344" s="7">
        <v>52018</v>
      </c>
      <c r="P344" s="7">
        <v>26398</v>
      </c>
      <c r="Q344" s="7">
        <v>2985</v>
      </c>
      <c r="R344" s="7">
        <v>0</v>
      </c>
      <c r="S344" s="7">
        <v>0</v>
      </c>
      <c r="T344" s="7">
        <v>4362.4000000000005</v>
      </c>
      <c r="U344" s="7">
        <v>-84301</v>
      </c>
      <c r="V344" s="7">
        <v>0</v>
      </c>
      <c r="W344" s="7">
        <v>0</v>
      </c>
      <c r="X344" s="7">
        <v>0</v>
      </c>
      <c r="Y344" s="7">
        <v>0</v>
      </c>
      <c r="Z344" s="7">
        <v>14494.369757160001</v>
      </c>
      <c r="AA344" s="7">
        <v>0</v>
      </c>
      <c r="AB344" s="7">
        <v>1650358.76975716</v>
      </c>
      <c r="AC344" s="7">
        <v>0</v>
      </c>
      <c r="AD344" s="7">
        <v>0</v>
      </c>
      <c r="AE344" s="7">
        <v>0</v>
      </c>
      <c r="AF344" s="7">
        <v>0</v>
      </c>
      <c r="AG344" s="7">
        <v>0</v>
      </c>
      <c r="AH344" s="7">
        <v>0</v>
      </c>
      <c r="AI344" s="7">
        <v>0</v>
      </c>
      <c r="AJ344" s="7">
        <v>0</v>
      </c>
      <c r="AL344">
        <f t="shared" si="5"/>
        <v>74613.769757159986</v>
      </c>
    </row>
    <row r="345" spans="1:38" x14ac:dyDescent="0.25">
      <c r="A345" s="7">
        <v>4017</v>
      </c>
      <c r="B345" s="7">
        <v>7</v>
      </c>
      <c r="C345" t="s">
        <v>655</v>
      </c>
      <c r="D345" s="7">
        <v>0</v>
      </c>
      <c r="E345" s="7">
        <v>0</v>
      </c>
      <c r="F345" s="7">
        <v>4921</v>
      </c>
      <c r="G345" s="7">
        <v>5529.5999999999995</v>
      </c>
      <c r="H345" s="7">
        <v>37949645</v>
      </c>
      <c r="I345" s="7">
        <v>0</v>
      </c>
      <c r="J345" s="7">
        <v>7568410</v>
      </c>
      <c r="K345" s="7">
        <v>184382</v>
      </c>
      <c r="L345" s="7">
        <v>0</v>
      </c>
      <c r="M345" s="7">
        <v>180250</v>
      </c>
      <c r="N345" s="7">
        <v>0</v>
      </c>
      <c r="O345" s="7">
        <v>1252783</v>
      </c>
      <c r="P345" s="7">
        <v>635751</v>
      </c>
      <c r="Q345" s="7">
        <v>71885</v>
      </c>
      <c r="R345" s="7">
        <v>531948</v>
      </c>
      <c r="S345" s="7">
        <v>0</v>
      </c>
      <c r="T345" s="7">
        <v>282009.59999999998</v>
      </c>
      <c r="U345" s="7">
        <v>0</v>
      </c>
      <c r="V345" s="7">
        <v>0</v>
      </c>
      <c r="W345" s="7">
        <v>0</v>
      </c>
      <c r="X345" s="7">
        <v>0</v>
      </c>
      <c r="Y345" s="7">
        <v>0</v>
      </c>
      <c r="Z345" s="7">
        <v>207338.86095618</v>
      </c>
      <c r="AA345" s="7">
        <v>0</v>
      </c>
      <c r="AB345" s="7">
        <v>48864402.460956179</v>
      </c>
      <c r="AC345" s="7">
        <v>0</v>
      </c>
      <c r="AD345" s="7">
        <v>0</v>
      </c>
      <c r="AE345" s="7">
        <v>0</v>
      </c>
      <c r="AF345" s="7">
        <v>0</v>
      </c>
      <c r="AG345" s="7">
        <v>0</v>
      </c>
      <c r="AH345" s="7">
        <v>0</v>
      </c>
      <c r="AI345" s="7">
        <v>0</v>
      </c>
      <c r="AJ345" s="7">
        <v>0</v>
      </c>
      <c r="AL345">
        <f t="shared" si="5"/>
        <v>10914757.460956179</v>
      </c>
    </row>
    <row r="346" spans="1:38" x14ac:dyDescent="0.25">
      <c r="A346" s="7">
        <v>4018</v>
      </c>
      <c r="B346" s="7">
        <v>7</v>
      </c>
      <c r="C346" t="s">
        <v>656</v>
      </c>
      <c r="D346" s="7">
        <v>0</v>
      </c>
      <c r="E346" s="7">
        <v>0</v>
      </c>
      <c r="F346" s="7">
        <v>447</v>
      </c>
      <c r="G346" s="7">
        <v>465.6</v>
      </c>
      <c r="H346" s="7">
        <v>3195413</v>
      </c>
      <c r="I346" s="7">
        <v>0</v>
      </c>
      <c r="J346" s="7">
        <v>1263002</v>
      </c>
      <c r="K346" s="7">
        <v>133560</v>
      </c>
      <c r="L346" s="7">
        <v>0</v>
      </c>
      <c r="M346" s="7">
        <v>15177</v>
      </c>
      <c r="N346" s="7">
        <v>0</v>
      </c>
      <c r="O346" s="7">
        <v>105486</v>
      </c>
      <c r="P346" s="7">
        <v>53531</v>
      </c>
      <c r="Q346" s="7">
        <v>6053</v>
      </c>
      <c r="R346" s="7">
        <v>116433</v>
      </c>
      <c r="S346" s="7">
        <v>0</v>
      </c>
      <c r="T346" s="7">
        <v>19555.2</v>
      </c>
      <c r="U346" s="7">
        <v>0</v>
      </c>
      <c r="V346" s="7">
        <v>0</v>
      </c>
      <c r="W346" s="7">
        <v>0</v>
      </c>
      <c r="X346" s="7">
        <v>0</v>
      </c>
      <c r="Y346" s="7">
        <v>18067</v>
      </c>
      <c r="Z346" s="7">
        <v>40421.105347730001</v>
      </c>
      <c r="AA346" s="7">
        <v>0</v>
      </c>
      <c r="AB346" s="7">
        <v>4966698.3053477304</v>
      </c>
      <c r="AC346" s="7">
        <v>0</v>
      </c>
      <c r="AD346" s="7">
        <v>0</v>
      </c>
      <c r="AE346" s="7">
        <v>0</v>
      </c>
      <c r="AF346" s="7">
        <v>0</v>
      </c>
      <c r="AG346" s="7">
        <v>0</v>
      </c>
      <c r="AH346" s="7">
        <v>0</v>
      </c>
      <c r="AI346" s="7">
        <v>0</v>
      </c>
      <c r="AJ346" s="7">
        <v>0</v>
      </c>
      <c r="AL346">
        <f t="shared" si="5"/>
        <v>1771285.3053477304</v>
      </c>
    </row>
    <row r="347" spans="1:38" x14ac:dyDescent="0.25">
      <c r="A347" s="7">
        <v>4020</v>
      </c>
      <c r="B347" s="7">
        <v>7</v>
      </c>
      <c r="C347" t="s">
        <v>657</v>
      </c>
      <c r="D347" s="7">
        <v>0</v>
      </c>
      <c r="E347" s="7">
        <v>0</v>
      </c>
      <c r="F347" s="7">
        <v>932</v>
      </c>
      <c r="G347" s="7">
        <v>969.6</v>
      </c>
      <c r="H347" s="7">
        <v>6654365</v>
      </c>
      <c r="I347" s="7">
        <v>0</v>
      </c>
      <c r="J347" s="7">
        <v>932894</v>
      </c>
      <c r="K347" s="7">
        <v>14089</v>
      </c>
      <c r="L347" s="7">
        <v>0</v>
      </c>
      <c r="M347" s="7">
        <v>31606</v>
      </c>
      <c r="N347" s="7">
        <v>94495</v>
      </c>
      <c r="O347" s="7">
        <v>219672</v>
      </c>
      <c r="P347" s="7">
        <v>111477</v>
      </c>
      <c r="Q347" s="7">
        <v>12605</v>
      </c>
      <c r="R347" s="7">
        <v>18723</v>
      </c>
      <c r="S347" s="7">
        <v>0</v>
      </c>
      <c r="T347" s="7">
        <v>23270.400000000001</v>
      </c>
      <c r="U347" s="7">
        <v>0</v>
      </c>
      <c r="V347" s="7">
        <v>0</v>
      </c>
      <c r="W347" s="7">
        <v>0</v>
      </c>
      <c r="X347" s="7">
        <v>0</v>
      </c>
      <c r="Y347" s="7">
        <v>0</v>
      </c>
      <c r="Z347" s="7">
        <v>88465.057994789997</v>
      </c>
      <c r="AA347" s="7">
        <v>0</v>
      </c>
      <c r="AB347" s="7">
        <v>8201661.4579947907</v>
      </c>
      <c r="AC347" s="7">
        <v>0</v>
      </c>
      <c r="AD347" s="7">
        <v>0</v>
      </c>
      <c r="AE347" s="7">
        <v>0</v>
      </c>
      <c r="AF347" s="7">
        <v>0</v>
      </c>
      <c r="AG347" s="7">
        <v>0</v>
      </c>
      <c r="AH347" s="7">
        <v>0</v>
      </c>
      <c r="AI347" s="7">
        <v>0</v>
      </c>
      <c r="AJ347" s="7">
        <v>0</v>
      </c>
      <c r="AL347">
        <f t="shared" si="5"/>
        <v>1547296.4579947907</v>
      </c>
    </row>
    <row r="348" spans="1:38" x14ac:dyDescent="0.25">
      <c r="A348" s="7">
        <v>4025</v>
      </c>
      <c r="B348" s="7">
        <v>7</v>
      </c>
      <c r="C348" t="s">
        <v>658</v>
      </c>
      <c r="D348" s="7">
        <v>0</v>
      </c>
      <c r="E348" s="7">
        <v>0</v>
      </c>
      <c r="F348" s="7">
        <v>160</v>
      </c>
      <c r="G348" s="7">
        <v>184.2</v>
      </c>
      <c r="H348" s="7">
        <v>1264165</v>
      </c>
      <c r="I348" s="7">
        <v>2592</v>
      </c>
      <c r="J348" s="7">
        <v>150138</v>
      </c>
      <c r="K348" s="7">
        <v>14094</v>
      </c>
      <c r="L348" s="7">
        <v>0</v>
      </c>
      <c r="M348" s="7">
        <v>6004</v>
      </c>
      <c r="N348" s="7">
        <v>0</v>
      </c>
      <c r="O348" s="7">
        <v>41732</v>
      </c>
      <c r="P348" s="7">
        <v>21178</v>
      </c>
      <c r="Q348" s="7">
        <v>2395</v>
      </c>
      <c r="R348" s="7">
        <v>1733</v>
      </c>
      <c r="S348" s="7">
        <v>0</v>
      </c>
      <c r="T348" s="7">
        <v>5526</v>
      </c>
      <c r="U348" s="7">
        <v>0</v>
      </c>
      <c r="V348" s="7">
        <v>0</v>
      </c>
      <c r="W348" s="7">
        <v>0</v>
      </c>
      <c r="X348" s="7">
        <v>0</v>
      </c>
      <c r="Y348" s="7">
        <v>0</v>
      </c>
      <c r="Z348" s="7">
        <v>13950.68473938</v>
      </c>
      <c r="AA348" s="7">
        <v>0</v>
      </c>
      <c r="AB348" s="7">
        <v>1523507.6847393799</v>
      </c>
      <c r="AC348" s="7">
        <v>0</v>
      </c>
      <c r="AD348" s="7">
        <v>0</v>
      </c>
      <c r="AE348" s="7">
        <v>0</v>
      </c>
      <c r="AF348" s="7">
        <v>0</v>
      </c>
      <c r="AG348" s="7">
        <v>0</v>
      </c>
      <c r="AH348" s="7">
        <v>0</v>
      </c>
      <c r="AI348" s="7">
        <v>0</v>
      </c>
      <c r="AJ348" s="7">
        <v>0</v>
      </c>
      <c r="AL348">
        <f t="shared" si="5"/>
        <v>259342.68473937991</v>
      </c>
    </row>
    <row r="349" spans="1:38" x14ac:dyDescent="0.25">
      <c r="A349" s="7">
        <v>4026</v>
      </c>
      <c r="B349" s="7">
        <v>7</v>
      </c>
      <c r="C349" t="s">
        <v>659</v>
      </c>
      <c r="D349" s="7">
        <v>0</v>
      </c>
      <c r="E349" s="7">
        <v>0</v>
      </c>
      <c r="F349" s="7">
        <v>58</v>
      </c>
      <c r="G349" s="7">
        <v>65.8</v>
      </c>
      <c r="H349" s="7">
        <v>451585</v>
      </c>
      <c r="I349" s="7">
        <v>0</v>
      </c>
      <c r="J349" s="7">
        <v>164972</v>
      </c>
      <c r="K349" s="7">
        <v>15429</v>
      </c>
      <c r="L349" s="7">
        <v>0</v>
      </c>
      <c r="M349" s="7">
        <v>2145</v>
      </c>
      <c r="N349" s="7">
        <v>21238</v>
      </c>
      <c r="O349" s="7">
        <v>14908</v>
      </c>
      <c r="P349" s="7">
        <v>7565</v>
      </c>
      <c r="Q349" s="7">
        <v>855</v>
      </c>
      <c r="R349" s="7">
        <v>0</v>
      </c>
      <c r="S349" s="7">
        <v>0</v>
      </c>
      <c r="T349" s="7">
        <v>10001.6</v>
      </c>
      <c r="U349" s="7">
        <v>0</v>
      </c>
      <c r="V349" s="7">
        <v>0</v>
      </c>
      <c r="W349" s="7">
        <v>0</v>
      </c>
      <c r="X349" s="7">
        <v>0</v>
      </c>
      <c r="Y349" s="7">
        <v>0</v>
      </c>
      <c r="Z349" s="7">
        <v>3997.7412687300002</v>
      </c>
      <c r="AA349" s="7">
        <v>0</v>
      </c>
      <c r="AB349" s="7">
        <v>692696.34126873</v>
      </c>
      <c r="AC349" s="7">
        <v>0</v>
      </c>
      <c r="AD349" s="7">
        <v>0</v>
      </c>
      <c r="AE349" s="7">
        <v>0</v>
      </c>
      <c r="AF349" s="7">
        <v>0</v>
      </c>
      <c r="AG349" s="7">
        <v>0</v>
      </c>
      <c r="AH349" s="7">
        <v>0</v>
      </c>
      <c r="AI349" s="7">
        <v>0</v>
      </c>
      <c r="AJ349" s="7">
        <v>0</v>
      </c>
      <c r="AL349">
        <f t="shared" si="5"/>
        <v>241111.34126873</v>
      </c>
    </row>
    <row r="350" spans="1:38" x14ac:dyDescent="0.25">
      <c r="A350" s="7">
        <v>4027</v>
      </c>
      <c r="B350" s="7">
        <v>7</v>
      </c>
      <c r="C350" t="s">
        <v>660</v>
      </c>
      <c r="D350" s="7">
        <v>0</v>
      </c>
      <c r="E350" s="7">
        <v>0</v>
      </c>
      <c r="F350" s="7">
        <v>1160</v>
      </c>
      <c r="G350" s="7">
        <v>1260</v>
      </c>
      <c r="H350" s="7">
        <v>8647380</v>
      </c>
      <c r="I350" s="7">
        <v>0</v>
      </c>
      <c r="J350" s="7">
        <v>3942584</v>
      </c>
      <c r="K350" s="7">
        <v>286200</v>
      </c>
      <c r="L350" s="7">
        <v>0</v>
      </c>
      <c r="M350" s="7">
        <v>41072</v>
      </c>
      <c r="N350" s="7">
        <v>0</v>
      </c>
      <c r="O350" s="7">
        <v>285465</v>
      </c>
      <c r="P350" s="7">
        <v>144865</v>
      </c>
      <c r="Q350" s="7">
        <v>16380</v>
      </c>
      <c r="R350" s="7">
        <v>324916</v>
      </c>
      <c r="S350" s="7">
        <v>0</v>
      </c>
      <c r="T350" s="7">
        <v>39060</v>
      </c>
      <c r="U350" s="7">
        <v>0</v>
      </c>
      <c r="V350" s="7">
        <v>0</v>
      </c>
      <c r="W350" s="7">
        <v>0</v>
      </c>
      <c r="X350" s="7">
        <v>0</v>
      </c>
      <c r="Y350" s="7">
        <v>0</v>
      </c>
      <c r="Z350" s="7">
        <v>64594.789451529999</v>
      </c>
      <c r="AA350" s="7">
        <v>0</v>
      </c>
      <c r="AB350" s="7">
        <v>13792516.78945153</v>
      </c>
      <c r="AC350" s="7">
        <v>0</v>
      </c>
      <c r="AD350" s="7">
        <v>0</v>
      </c>
      <c r="AE350" s="7">
        <v>0</v>
      </c>
      <c r="AF350" s="7">
        <v>0</v>
      </c>
      <c r="AG350" s="7">
        <v>0</v>
      </c>
      <c r="AH350" s="7">
        <v>0</v>
      </c>
      <c r="AI350" s="7">
        <v>0</v>
      </c>
      <c r="AJ350" s="7">
        <v>0</v>
      </c>
      <c r="AL350">
        <f t="shared" si="5"/>
        <v>5145136.7894515302</v>
      </c>
    </row>
    <row r="351" spans="1:38" x14ac:dyDescent="0.25">
      <c r="A351" s="7">
        <v>4029</v>
      </c>
      <c r="B351" s="7">
        <v>7</v>
      </c>
      <c r="C351" t="s">
        <v>661</v>
      </c>
      <c r="D351" s="7">
        <v>0</v>
      </c>
      <c r="E351" s="7">
        <v>0</v>
      </c>
      <c r="F351" s="7">
        <v>694.4</v>
      </c>
      <c r="G351" s="7">
        <v>752.4</v>
      </c>
      <c r="H351" s="7">
        <v>5163721</v>
      </c>
      <c r="I351" s="7">
        <v>0</v>
      </c>
      <c r="J351" s="7">
        <v>1712699</v>
      </c>
      <c r="K351" s="7">
        <v>200340</v>
      </c>
      <c r="L351" s="7">
        <v>0</v>
      </c>
      <c r="M351" s="7">
        <v>24526</v>
      </c>
      <c r="N351" s="7">
        <v>0</v>
      </c>
      <c r="O351" s="7">
        <v>170463</v>
      </c>
      <c r="P351" s="7">
        <v>86505</v>
      </c>
      <c r="Q351" s="7">
        <v>9781</v>
      </c>
      <c r="R351" s="7">
        <v>0</v>
      </c>
      <c r="S351" s="7">
        <v>0</v>
      </c>
      <c r="T351" s="7">
        <v>34610.400000000001</v>
      </c>
      <c r="U351" s="7">
        <v>0</v>
      </c>
      <c r="V351" s="7">
        <v>0</v>
      </c>
      <c r="W351" s="7">
        <v>0</v>
      </c>
      <c r="X351" s="7">
        <v>0</v>
      </c>
      <c r="Y351" s="7">
        <v>0</v>
      </c>
      <c r="Z351" s="7">
        <v>65776.92299567</v>
      </c>
      <c r="AA351" s="7">
        <v>0</v>
      </c>
      <c r="AB351" s="7">
        <v>7468422.3229956701</v>
      </c>
      <c r="AC351" s="7">
        <v>0</v>
      </c>
      <c r="AD351" s="7">
        <v>0</v>
      </c>
      <c r="AE351" s="7">
        <v>0</v>
      </c>
      <c r="AF351" s="7">
        <v>0</v>
      </c>
      <c r="AG351" s="7">
        <v>0</v>
      </c>
      <c r="AH351" s="7">
        <v>0</v>
      </c>
      <c r="AI351" s="7">
        <v>0</v>
      </c>
      <c r="AJ351" s="7">
        <v>0</v>
      </c>
      <c r="AL351">
        <f t="shared" si="5"/>
        <v>2304701.3229956701</v>
      </c>
    </row>
    <row r="352" spans="1:38" x14ac:dyDescent="0.25">
      <c r="A352" s="7">
        <v>4031</v>
      </c>
      <c r="B352" s="7">
        <v>7</v>
      </c>
      <c r="C352" t="s">
        <v>662</v>
      </c>
      <c r="D352" s="7">
        <v>0</v>
      </c>
      <c r="E352" s="7">
        <v>0</v>
      </c>
      <c r="F352" s="7">
        <v>67</v>
      </c>
      <c r="G352" s="7">
        <v>80.400000000000006</v>
      </c>
      <c r="H352" s="7">
        <v>551785</v>
      </c>
      <c r="I352" s="7">
        <v>0</v>
      </c>
      <c r="J352" s="7">
        <v>160672</v>
      </c>
      <c r="K352" s="7">
        <v>0</v>
      </c>
      <c r="L352" s="7">
        <v>0</v>
      </c>
      <c r="M352" s="7">
        <v>2621</v>
      </c>
      <c r="N352" s="7">
        <v>0</v>
      </c>
      <c r="O352" s="7">
        <v>18215</v>
      </c>
      <c r="P352" s="7">
        <v>9244</v>
      </c>
      <c r="Q352" s="7">
        <v>1045</v>
      </c>
      <c r="R352" s="7">
        <v>0</v>
      </c>
      <c r="S352" s="7">
        <v>0</v>
      </c>
      <c r="T352" s="7">
        <v>3055.2000000000003</v>
      </c>
      <c r="U352" s="7">
        <v>0</v>
      </c>
      <c r="V352" s="7">
        <v>0</v>
      </c>
      <c r="W352" s="7">
        <v>0</v>
      </c>
      <c r="X352" s="7">
        <v>0</v>
      </c>
      <c r="Y352" s="7">
        <v>0</v>
      </c>
      <c r="Z352" s="7">
        <v>4915.5751159500005</v>
      </c>
      <c r="AA352" s="7">
        <v>0</v>
      </c>
      <c r="AB352" s="7">
        <v>751552.77511594992</v>
      </c>
      <c r="AC352" s="7">
        <v>0</v>
      </c>
      <c r="AD352" s="7">
        <v>0</v>
      </c>
      <c r="AE352" s="7">
        <v>0</v>
      </c>
      <c r="AF352" s="7">
        <v>0</v>
      </c>
      <c r="AG352" s="7">
        <v>0</v>
      </c>
      <c r="AH352" s="7">
        <v>0</v>
      </c>
      <c r="AI352" s="7">
        <v>0</v>
      </c>
      <c r="AJ352" s="7">
        <v>0</v>
      </c>
      <c r="AL352">
        <f t="shared" si="5"/>
        <v>199767.77511594992</v>
      </c>
    </row>
    <row r="353" spans="1:38" x14ac:dyDescent="0.25">
      <c r="A353" s="7">
        <v>4035</v>
      </c>
      <c r="B353" s="7">
        <v>7</v>
      </c>
      <c r="C353" t="s">
        <v>663</v>
      </c>
      <c r="D353" s="7">
        <v>0</v>
      </c>
      <c r="E353" s="7">
        <v>0</v>
      </c>
      <c r="F353" s="7">
        <v>330</v>
      </c>
      <c r="G353" s="7">
        <v>330</v>
      </c>
      <c r="H353" s="7">
        <v>2264790</v>
      </c>
      <c r="I353" s="7">
        <v>0</v>
      </c>
      <c r="J353" s="7">
        <v>545909</v>
      </c>
      <c r="K353" s="7">
        <v>38160</v>
      </c>
      <c r="L353" s="7">
        <v>0</v>
      </c>
      <c r="M353" s="7">
        <v>10757</v>
      </c>
      <c r="N353" s="7">
        <v>0</v>
      </c>
      <c r="O353" s="7">
        <v>74765</v>
      </c>
      <c r="P353" s="7">
        <v>37941</v>
      </c>
      <c r="Q353" s="7">
        <v>4290</v>
      </c>
      <c r="R353" s="7">
        <v>109375</v>
      </c>
      <c r="S353" s="7">
        <v>0</v>
      </c>
      <c r="T353" s="7">
        <v>15510</v>
      </c>
      <c r="U353" s="7">
        <v>0</v>
      </c>
      <c r="V353" s="7">
        <v>0</v>
      </c>
      <c r="W353" s="7">
        <v>0</v>
      </c>
      <c r="X353" s="7">
        <v>0</v>
      </c>
      <c r="Y353" s="7">
        <v>0</v>
      </c>
      <c r="Z353" s="7">
        <v>33947.605486929999</v>
      </c>
      <c r="AA353" s="7">
        <v>0</v>
      </c>
      <c r="AB353" s="7">
        <v>3135444.6054869299</v>
      </c>
      <c r="AC353" s="7">
        <v>0</v>
      </c>
      <c r="AD353" s="7">
        <v>0</v>
      </c>
      <c r="AE353" s="7">
        <v>0</v>
      </c>
      <c r="AF353" s="7">
        <v>0</v>
      </c>
      <c r="AG353" s="7">
        <v>0</v>
      </c>
      <c r="AH353" s="7">
        <v>0</v>
      </c>
      <c r="AI353" s="7">
        <v>0</v>
      </c>
      <c r="AJ353" s="7">
        <v>0</v>
      </c>
      <c r="AL353">
        <f t="shared" si="5"/>
        <v>870654.60548692988</v>
      </c>
    </row>
    <row r="354" spans="1:38" x14ac:dyDescent="0.25">
      <c r="A354" s="7">
        <v>4036</v>
      </c>
      <c r="B354" s="7">
        <v>7</v>
      </c>
      <c r="C354" t="s">
        <v>664</v>
      </c>
      <c r="D354" s="7">
        <v>0</v>
      </c>
      <c r="E354" s="7">
        <v>0</v>
      </c>
      <c r="F354" s="7">
        <v>94</v>
      </c>
      <c r="G354" s="7">
        <v>112.80000000000001</v>
      </c>
      <c r="H354" s="7">
        <v>774146</v>
      </c>
      <c r="I354" s="7">
        <v>0</v>
      </c>
      <c r="J354" s="7">
        <v>286543</v>
      </c>
      <c r="K354" s="7">
        <v>0</v>
      </c>
      <c r="L354" s="7">
        <v>0</v>
      </c>
      <c r="M354" s="7">
        <v>3677</v>
      </c>
      <c r="N354" s="7">
        <v>0</v>
      </c>
      <c r="O354" s="7">
        <v>25556</v>
      </c>
      <c r="P354" s="7">
        <v>12969</v>
      </c>
      <c r="Q354" s="7">
        <v>1466</v>
      </c>
      <c r="R354" s="7">
        <v>0</v>
      </c>
      <c r="S354" s="7">
        <v>0</v>
      </c>
      <c r="T354" s="7">
        <v>5414.4000000000005</v>
      </c>
      <c r="U354" s="7">
        <v>0</v>
      </c>
      <c r="V354" s="7">
        <v>0</v>
      </c>
      <c r="W354" s="7">
        <v>0</v>
      </c>
      <c r="X354" s="7">
        <v>0</v>
      </c>
      <c r="Y354" s="7">
        <v>0</v>
      </c>
      <c r="Z354" s="7">
        <v>10681.754211330001</v>
      </c>
      <c r="AA354" s="7">
        <v>0</v>
      </c>
      <c r="AB354" s="7">
        <v>1120453.1542113298</v>
      </c>
      <c r="AC354" s="7">
        <v>0</v>
      </c>
      <c r="AD354" s="7">
        <v>0</v>
      </c>
      <c r="AE354" s="7">
        <v>0</v>
      </c>
      <c r="AF354" s="7">
        <v>0</v>
      </c>
      <c r="AG354" s="7">
        <v>0</v>
      </c>
      <c r="AH354" s="7">
        <v>0</v>
      </c>
      <c r="AI354" s="7">
        <v>0</v>
      </c>
      <c r="AJ354" s="7">
        <v>0</v>
      </c>
      <c r="AL354">
        <f t="shared" si="5"/>
        <v>346307.15421132976</v>
      </c>
    </row>
    <row r="355" spans="1:38" x14ac:dyDescent="0.25">
      <c r="A355" s="7">
        <v>4038</v>
      </c>
      <c r="B355" s="7">
        <v>7</v>
      </c>
      <c r="C355" t="s">
        <v>665</v>
      </c>
      <c r="D355" s="7">
        <v>0</v>
      </c>
      <c r="E355" s="7">
        <v>0</v>
      </c>
      <c r="F355" s="7">
        <v>336</v>
      </c>
      <c r="G355" s="7">
        <v>354</v>
      </c>
      <c r="H355" s="7">
        <v>2429502</v>
      </c>
      <c r="I355" s="7">
        <v>0</v>
      </c>
      <c r="J355" s="7">
        <v>933576</v>
      </c>
      <c r="K355" s="7">
        <v>47700</v>
      </c>
      <c r="L355" s="7">
        <v>0</v>
      </c>
      <c r="M355" s="7">
        <v>11539</v>
      </c>
      <c r="N355" s="7">
        <v>0</v>
      </c>
      <c r="O355" s="7">
        <v>80202</v>
      </c>
      <c r="P355" s="7">
        <v>40700</v>
      </c>
      <c r="Q355" s="7">
        <v>4602</v>
      </c>
      <c r="R355" s="7">
        <v>27669</v>
      </c>
      <c r="S355" s="7">
        <v>0</v>
      </c>
      <c r="T355" s="7">
        <v>2832</v>
      </c>
      <c r="U355" s="7">
        <v>0</v>
      </c>
      <c r="V355" s="7">
        <v>0</v>
      </c>
      <c r="W355" s="7">
        <v>0</v>
      </c>
      <c r="X355" s="7">
        <v>0</v>
      </c>
      <c r="Y355" s="7">
        <v>0</v>
      </c>
      <c r="Z355" s="7">
        <v>32151.522741460001</v>
      </c>
      <c r="AA355" s="7">
        <v>0</v>
      </c>
      <c r="AB355" s="7">
        <v>3610473.5227414598</v>
      </c>
      <c r="AC355" s="7">
        <v>0</v>
      </c>
      <c r="AD355" s="7">
        <v>0</v>
      </c>
      <c r="AE355" s="7">
        <v>0</v>
      </c>
      <c r="AF355" s="7">
        <v>0</v>
      </c>
      <c r="AG355" s="7">
        <v>0</v>
      </c>
      <c r="AH355" s="7">
        <v>0</v>
      </c>
      <c r="AI355" s="7">
        <v>0</v>
      </c>
      <c r="AJ355" s="7">
        <v>0</v>
      </c>
      <c r="AL355">
        <f t="shared" si="5"/>
        <v>1180971.5227414598</v>
      </c>
    </row>
    <row r="356" spans="1:38" x14ac:dyDescent="0.25">
      <c r="A356" s="7">
        <v>4039</v>
      </c>
      <c r="B356" s="7">
        <v>7</v>
      </c>
      <c r="C356" t="s">
        <v>666</v>
      </c>
      <c r="D356" s="7">
        <v>0</v>
      </c>
      <c r="E356" s="7">
        <v>0</v>
      </c>
      <c r="F356" s="7">
        <v>225</v>
      </c>
      <c r="G356" s="7">
        <v>270</v>
      </c>
      <c r="H356" s="7">
        <v>1853010</v>
      </c>
      <c r="I356" s="7">
        <v>0</v>
      </c>
      <c r="J356" s="7">
        <v>759230</v>
      </c>
      <c r="K356" s="7">
        <v>0</v>
      </c>
      <c r="L356" s="7">
        <v>0</v>
      </c>
      <c r="M356" s="7">
        <v>8801</v>
      </c>
      <c r="N356" s="7">
        <v>0</v>
      </c>
      <c r="O356" s="7">
        <v>61171</v>
      </c>
      <c r="P356" s="7">
        <v>31043</v>
      </c>
      <c r="Q356" s="7">
        <v>3510</v>
      </c>
      <c r="R356" s="7">
        <v>23849</v>
      </c>
      <c r="S356" s="7">
        <v>0</v>
      </c>
      <c r="T356" s="7">
        <v>9450</v>
      </c>
      <c r="U356" s="7">
        <v>0</v>
      </c>
      <c r="V356" s="7">
        <v>0</v>
      </c>
      <c r="W356" s="7">
        <v>0</v>
      </c>
      <c r="X356" s="7">
        <v>0</v>
      </c>
      <c r="Y356" s="7">
        <v>0</v>
      </c>
      <c r="Z356" s="7">
        <v>9676.2292322100002</v>
      </c>
      <c r="AA356" s="7">
        <v>0</v>
      </c>
      <c r="AB356" s="7">
        <v>2759740.2292322097</v>
      </c>
      <c r="AC356" s="7">
        <v>0</v>
      </c>
      <c r="AD356" s="7">
        <v>0</v>
      </c>
      <c r="AE356" s="7">
        <v>0</v>
      </c>
      <c r="AF356" s="7">
        <v>0</v>
      </c>
      <c r="AG356" s="7">
        <v>0</v>
      </c>
      <c r="AH356" s="7">
        <v>0</v>
      </c>
      <c r="AI356" s="7">
        <v>0</v>
      </c>
      <c r="AJ356" s="7">
        <v>0</v>
      </c>
      <c r="AL356">
        <f t="shared" si="5"/>
        <v>906730.22923220973</v>
      </c>
    </row>
    <row r="357" spans="1:38" x14ac:dyDescent="0.25">
      <c r="A357" s="7">
        <v>4043</v>
      </c>
      <c r="B357" s="7">
        <v>7</v>
      </c>
      <c r="C357" t="s">
        <v>667</v>
      </c>
      <c r="D357" s="7">
        <v>0</v>
      </c>
      <c r="E357" s="7">
        <v>0</v>
      </c>
      <c r="F357" s="7">
        <v>547</v>
      </c>
      <c r="G357" s="7">
        <v>638.79999999999995</v>
      </c>
      <c r="H357" s="7">
        <v>4384084</v>
      </c>
      <c r="I357" s="7">
        <v>0</v>
      </c>
      <c r="J357" s="7">
        <v>19070</v>
      </c>
      <c r="K357" s="7">
        <v>14084</v>
      </c>
      <c r="L357" s="7">
        <v>0</v>
      </c>
      <c r="M357" s="7">
        <v>20823</v>
      </c>
      <c r="N357" s="7">
        <v>0</v>
      </c>
      <c r="O357" s="7">
        <v>144726</v>
      </c>
      <c r="P357" s="7">
        <v>73444</v>
      </c>
      <c r="Q357" s="7">
        <v>8304</v>
      </c>
      <c r="R357" s="7">
        <v>428</v>
      </c>
      <c r="S357" s="7">
        <v>0</v>
      </c>
      <c r="T357" s="7">
        <v>26829.599999999999</v>
      </c>
      <c r="U357" s="7">
        <v>-204298</v>
      </c>
      <c r="V357" s="7">
        <v>0</v>
      </c>
      <c r="W357" s="7">
        <v>0</v>
      </c>
      <c r="X357" s="7">
        <v>0</v>
      </c>
      <c r="Y357" s="7">
        <v>0</v>
      </c>
      <c r="Z357" s="7">
        <v>29547.039720750003</v>
      </c>
      <c r="AA357" s="7">
        <v>0</v>
      </c>
      <c r="AB357" s="7">
        <v>4517041.63972075</v>
      </c>
      <c r="AC357" s="7">
        <v>0</v>
      </c>
      <c r="AD357" s="7">
        <v>0</v>
      </c>
      <c r="AE357" s="7">
        <v>0</v>
      </c>
      <c r="AF357" s="7">
        <v>0</v>
      </c>
      <c r="AG357" s="7">
        <v>0</v>
      </c>
      <c r="AH357" s="7">
        <v>0</v>
      </c>
      <c r="AI357" s="7">
        <v>0</v>
      </c>
      <c r="AJ357" s="7">
        <v>0</v>
      </c>
      <c r="AL357">
        <f t="shared" si="5"/>
        <v>132957.63972075004</v>
      </c>
    </row>
    <row r="358" spans="1:38" x14ac:dyDescent="0.25">
      <c r="A358" s="7">
        <v>4049</v>
      </c>
      <c r="B358" s="7">
        <v>7</v>
      </c>
      <c r="C358" t="s">
        <v>668</v>
      </c>
      <c r="D358" s="7">
        <v>0</v>
      </c>
      <c r="E358" s="7">
        <v>0</v>
      </c>
      <c r="F358" s="7">
        <v>125</v>
      </c>
      <c r="G358" s="7">
        <v>150</v>
      </c>
      <c r="H358" s="7">
        <v>1029450</v>
      </c>
      <c r="I358" s="7">
        <v>0</v>
      </c>
      <c r="J358" s="7">
        <v>112701</v>
      </c>
      <c r="K358" s="7">
        <v>14150</v>
      </c>
      <c r="L358" s="7">
        <v>0</v>
      </c>
      <c r="M358" s="7">
        <v>4890</v>
      </c>
      <c r="N358" s="7">
        <v>0</v>
      </c>
      <c r="O358" s="7">
        <v>33984</v>
      </c>
      <c r="P358" s="7">
        <v>17246</v>
      </c>
      <c r="Q358" s="7">
        <v>1950</v>
      </c>
      <c r="R358" s="7">
        <v>0</v>
      </c>
      <c r="S358" s="7">
        <v>0</v>
      </c>
      <c r="T358" s="7">
        <v>7200</v>
      </c>
      <c r="U358" s="7">
        <v>0</v>
      </c>
      <c r="V358" s="7">
        <v>0</v>
      </c>
      <c r="W358" s="7">
        <v>0</v>
      </c>
      <c r="X358" s="7">
        <v>0</v>
      </c>
      <c r="Y358" s="7">
        <v>0</v>
      </c>
      <c r="Z358" s="7">
        <v>11396.924109270001</v>
      </c>
      <c r="AA358" s="7">
        <v>0</v>
      </c>
      <c r="AB358" s="7">
        <v>1232967.9241092699</v>
      </c>
      <c r="AC358" s="7">
        <v>0</v>
      </c>
      <c r="AD358" s="7">
        <v>0</v>
      </c>
      <c r="AE358" s="7">
        <v>0</v>
      </c>
      <c r="AF358" s="7">
        <v>0</v>
      </c>
      <c r="AG358" s="7">
        <v>0</v>
      </c>
      <c r="AH358" s="7">
        <v>0</v>
      </c>
      <c r="AI358" s="7">
        <v>0</v>
      </c>
      <c r="AJ358" s="7">
        <v>0</v>
      </c>
      <c r="AL358">
        <f t="shared" si="5"/>
        <v>203517.92410926986</v>
      </c>
    </row>
    <row r="359" spans="1:38" x14ac:dyDescent="0.25">
      <c r="A359" s="7">
        <v>4050</v>
      </c>
      <c r="B359" s="7">
        <v>7</v>
      </c>
      <c r="C359" t="s">
        <v>669</v>
      </c>
      <c r="D359" s="7">
        <v>0</v>
      </c>
      <c r="E359" s="7">
        <v>0</v>
      </c>
      <c r="F359" s="7">
        <v>0</v>
      </c>
      <c r="G359" s="7">
        <v>0</v>
      </c>
      <c r="H359" s="7">
        <v>0</v>
      </c>
      <c r="I359" s="7">
        <v>0</v>
      </c>
      <c r="J359" s="7">
        <v>0</v>
      </c>
      <c r="K359" s="7">
        <v>0</v>
      </c>
      <c r="L359" s="7">
        <v>0</v>
      </c>
      <c r="M359" s="7">
        <v>0</v>
      </c>
      <c r="N359" s="7">
        <v>0</v>
      </c>
      <c r="O359" s="7">
        <v>0</v>
      </c>
      <c r="P359" s="7">
        <v>0</v>
      </c>
      <c r="Q359" s="7">
        <v>0</v>
      </c>
      <c r="R359" s="7">
        <v>0</v>
      </c>
      <c r="S359" s="7">
        <v>0</v>
      </c>
      <c r="T359" s="7">
        <v>0</v>
      </c>
      <c r="U359" s="7">
        <v>0</v>
      </c>
      <c r="V359" s="7">
        <v>0</v>
      </c>
      <c r="W359" s="7">
        <v>0</v>
      </c>
      <c r="X359" s="7">
        <v>0</v>
      </c>
      <c r="Y359" s="7">
        <v>0</v>
      </c>
      <c r="Z359" s="7">
        <v>0</v>
      </c>
      <c r="AA359" s="7">
        <v>0</v>
      </c>
      <c r="AB359" s="7">
        <v>0</v>
      </c>
      <c r="AC359" s="7">
        <v>0</v>
      </c>
      <c r="AD359" s="7">
        <v>0</v>
      </c>
      <c r="AE359" s="7">
        <v>0</v>
      </c>
      <c r="AF359" s="7">
        <v>0</v>
      </c>
      <c r="AG359" s="7">
        <v>0</v>
      </c>
      <c r="AH359" s="7">
        <v>0</v>
      </c>
      <c r="AI359" s="7">
        <v>0</v>
      </c>
      <c r="AJ359" s="7">
        <v>0</v>
      </c>
      <c r="AL359">
        <f t="shared" si="5"/>
        <v>0</v>
      </c>
    </row>
    <row r="360" spans="1:38" x14ac:dyDescent="0.25">
      <c r="A360" s="7">
        <v>4053</v>
      </c>
      <c r="B360" s="7">
        <v>7</v>
      </c>
      <c r="C360" t="s">
        <v>670</v>
      </c>
      <c r="D360" s="7">
        <v>0</v>
      </c>
      <c r="E360" s="7">
        <v>0</v>
      </c>
      <c r="F360" s="7">
        <v>750</v>
      </c>
      <c r="G360" s="7">
        <v>817.2</v>
      </c>
      <c r="H360" s="7">
        <v>5608444</v>
      </c>
      <c r="I360" s="7">
        <v>0</v>
      </c>
      <c r="J360" s="7">
        <v>317671</v>
      </c>
      <c r="K360" s="7">
        <v>14092</v>
      </c>
      <c r="L360" s="7">
        <v>0</v>
      </c>
      <c r="M360" s="7">
        <v>26638</v>
      </c>
      <c r="N360" s="7">
        <v>78643</v>
      </c>
      <c r="O360" s="7">
        <v>185144</v>
      </c>
      <c r="P360" s="7">
        <v>93955</v>
      </c>
      <c r="Q360" s="7">
        <v>10624</v>
      </c>
      <c r="R360" s="7">
        <v>3293</v>
      </c>
      <c r="S360" s="7">
        <v>0</v>
      </c>
      <c r="T360" s="7">
        <v>13892.400000000001</v>
      </c>
      <c r="U360" s="7">
        <v>-339996</v>
      </c>
      <c r="V360" s="7">
        <v>0</v>
      </c>
      <c r="W360" s="7">
        <v>0</v>
      </c>
      <c r="X360" s="7">
        <v>0</v>
      </c>
      <c r="Y360" s="7">
        <v>0</v>
      </c>
      <c r="Z360" s="7">
        <v>50853.061734720002</v>
      </c>
      <c r="AA360" s="7">
        <v>0</v>
      </c>
      <c r="AB360" s="7">
        <v>6063253.4617347205</v>
      </c>
      <c r="AC360" s="7">
        <v>0</v>
      </c>
      <c r="AD360" s="7">
        <v>0</v>
      </c>
      <c r="AE360" s="7">
        <v>0</v>
      </c>
      <c r="AF360" s="7">
        <v>0</v>
      </c>
      <c r="AG360" s="7">
        <v>0</v>
      </c>
      <c r="AH360" s="7">
        <v>0</v>
      </c>
      <c r="AI360" s="7">
        <v>0</v>
      </c>
      <c r="AJ360" s="7">
        <v>0</v>
      </c>
      <c r="AL360">
        <f t="shared" si="5"/>
        <v>454809.46173472051</v>
      </c>
    </row>
    <row r="361" spans="1:38" x14ac:dyDescent="0.25">
      <c r="A361" s="7">
        <v>4054</v>
      </c>
      <c r="B361" s="7">
        <v>7</v>
      </c>
      <c r="C361" t="s">
        <v>2161</v>
      </c>
      <c r="D361" s="7">
        <v>0</v>
      </c>
      <c r="E361" s="7">
        <v>0</v>
      </c>
      <c r="F361" s="7">
        <v>99</v>
      </c>
      <c r="G361" s="7">
        <v>109</v>
      </c>
      <c r="H361" s="7">
        <v>748067</v>
      </c>
      <c r="I361" s="7">
        <v>0</v>
      </c>
      <c r="J361" s="7">
        <v>56385</v>
      </c>
      <c r="K361" s="7">
        <v>0</v>
      </c>
      <c r="L361" s="7">
        <v>0</v>
      </c>
      <c r="M361" s="7">
        <v>3553</v>
      </c>
      <c r="N361" s="7">
        <v>16518</v>
      </c>
      <c r="O361" s="7">
        <v>24695</v>
      </c>
      <c r="P361" s="7">
        <v>12532</v>
      </c>
      <c r="Q361" s="7">
        <v>1417</v>
      </c>
      <c r="R361" s="7">
        <v>511</v>
      </c>
      <c r="S361" s="7">
        <v>0</v>
      </c>
      <c r="T361" s="7">
        <v>4796</v>
      </c>
      <c r="U361" s="7">
        <v>-51378</v>
      </c>
      <c r="V361" s="7">
        <v>0</v>
      </c>
      <c r="W361" s="7">
        <v>0</v>
      </c>
      <c r="X361" s="7">
        <v>0</v>
      </c>
      <c r="Y361" s="7">
        <v>0</v>
      </c>
      <c r="Z361" s="7">
        <v>5398.2365176800004</v>
      </c>
      <c r="AA361" s="7">
        <v>0</v>
      </c>
      <c r="AB361" s="7">
        <v>822494.23651767999</v>
      </c>
      <c r="AC361" s="7">
        <v>0</v>
      </c>
      <c r="AD361" s="7">
        <v>0</v>
      </c>
      <c r="AE361" s="7">
        <v>0</v>
      </c>
      <c r="AF361" s="7">
        <v>0</v>
      </c>
      <c r="AG361" s="7">
        <v>0</v>
      </c>
      <c r="AH361" s="7">
        <v>0</v>
      </c>
      <c r="AI361" s="7">
        <v>0</v>
      </c>
      <c r="AJ361" s="7">
        <v>0</v>
      </c>
      <c r="AL361">
        <f t="shared" si="5"/>
        <v>74427.236517679994</v>
      </c>
    </row>
    <row r="362" spans="1:38" x14ac:dyDescent="0.25">
      <c r="A362" s="7">
        <v>4055</v>
      </c>
      <c r="B362" s="7">
        <v>7</v>
      </c>
      <c r="C362" t="s">
        <v>672</v>
      </c>
      <c r="D362" s="7">
        <v>0</v>
      </c>
      <c r="E362" s="7">
        <v>0</v>
      </c>
      <c r="F362" s="7">
        <v>128</v>
      </c>
      <c r="G362" s="7">
        <v>128</v>
      </c>
      <c r="H362" s="7">
        <v>878464</v>
      </c>
      <c r="I362" s="7">
        <v>1801</v>
      </c>
      <c r="J362" s="7">
        <v>29978</v>
      </c>
      <c r="K362" s="7">
        <v>0</v>
      </c>
      <c r="L362" s="7">
        <v>0</v>
      </c>
      <c r="M362" s="7">
        <v>4172</v>
      </c>
      <c r="N362" s="7">
        <v>14592</v>
      </c>
      <c r="O362" s="7">
        <v>29000</v>
      </c>
      <c r="P362" s="7">
        <v>14716</v>
      </c>
      <c r="Q362" s="7">
        <v>1664</v>
      </c>
      <c r="R362" s="7">
        <v>682</v>
      </c>
      <c r="S362" s="7">
        <v>0</v>
      </c>
      <c r="T362" s="7">
        <v>8576</v>
      </c>
      <c r="U362" s="7">
        <v>-55528</v>
      </c>
      <c r="V362" s="7">
        <v>0</v>
      </c>
      <c r="W362" s="7">
        <v>0</v>
      </c>
      <c r="X362" s="7">
        <v>0</v>
      </c>
      <c r="Y362" s="7">
        <v>0</v>
      </c>
      <c r="Z362" s="7">
        <v>8659.6811465499995</v>
      </c>
      <c r="AA362" s="7">
        <v>0</v>
      </c>
      <c r="AB362" s="7">
        <v>936776.68114654999</v>
      </c>
      <c r="AC362" s="7">
        <v>0</v>
      </c>
      <c r="AD362" s="7">
        <v>0</v>
      </c>
      <c r="AE362" s="7">
        <v>0</v>
      </c>
      <c r="AF362" s="7">
        <v>0</v>
      </c>
      <c r="AG362" s="7">
        <v>0</v>
      </c>
      <c r="AH362" s="7">
        <v>0</v>
      </c>
      <c r="AI362" s="7">
        <v>0</v>
      </c>
      <c r="AJ362" s="7">
        <v>0</v>
      </c>
      <c r="AL362">
        <f t="shared" si="5"/>
        <v>58312.681146549992</v>
      </c>
    </row>
    <row r="363" spans="1:38" x14ac:dyDescent="0.25">
      <c r="A363" s="7">
        <v>4056</v>
      </c>
      <c r="B363" s="7">
        <v>7</v>
      </c>
      <c r="C363" t="s">
        <v>673</v>
      </c>
      <c r="D363" s="7">
        <v>0</v>
      </c>
      <c r="E363" s="7">
        <v>0</v>
      </c>
      <c r="F363" s="7">
        <v>70</v>
      </c>
      <c r="G363" s="7">
        <v>84</v>
      </c>
      <c r="H363" s="7">
        <v>576492</v>
      </c>
      <c r="I363" s="7">
        <v>0</v>
      </c>
      <c r="J363" s="7">
        <v>87404</v>
      </c>
      <c r="K363" s="7">
        <v>0</v>
      </c>
      <c r="L363" s="7">
        <v>0</v>
      </c>
      <c r="M363" s="7">
        <v>2738</v>
      </c>
      <c r="N363" s="7">
        <v>2827</v>
      </c>
      <c r="O363" s="7">
        <v>19031</v>
      </c>
      <c r="P363" s="7">
        <v>9658</v>
      </c>
      <c r="Q363" s="7">
        <v>1092</v>
      </c>
      <c r="R363" s="7">
        <v>0</v>
      </c>
      <c r="S363" s="7">
        <v>0</v>
      </c>
      <c r="T363" s="7">
        <v>3192</v>
      </c>
      <c r="U363" s="7">
        <v>0</v>
      </c>
      <c r="V363" s="7">
        <v>0</v>
      </c>
      <c r="W363" s="7">
        <v>0</v>
      </c>
      <c r="X363" s="7">
        <v>0</v>
      </c>
      <c r="Y363" s="7">
        <v>0</v>
      </c>
      <c r="Z363" s="7">
        <v>3696.66838254</v>
      </c>
      <c r="AA363" s="7">
        <v>0</v>
      </c>
      <c r="AB363" s="7">
        <v>706130.66838254</v>
      </c>
      <c r="AC363" s="7">
        <v>0</v>
      </c>
      <c r="AD363" s="7">
        <v>0</v>
      </c>
      <c r="AE363" s="7">
        <v>0</v>
      </c>
      <c r="AF363" s="7">
        <v>0</v>
      </c>
      <c r="AG363" s="7">
        <v>0</v>
      </c>
      <c r="AH363" s="7">
        <v>0</v>
      </c>
      <c r="AI363" s="7">
        <v>0</v>
      </c>
      <c r="AJ363" s="7">
        <v>0</v>
      </c>
      <c r="AL363">
        <f t="shared" si="5"/>
        <v>129638.66838254</v>
      </c>
    </row>
    <row r="364" spans="1:38" x14ac:dyDescent="0.25">
      <c r="A364" s="7">
        <v>4057</v>
      </c>
      <c r="B364" s="7">
        <v>7</v>
      </c>
      <c r="C364" t="s">
        <v>674</v>
      </c>
      <c r="D364" s="7">
        <v>0</v>
      </c>
      <c r="E364" s="7">
        <v>0</v>
      </c>
      <c r="F364" s="7">
        <v>140</v>
      </c>
      <c r="G364" s="7">
        <v>168</v>
      </c>
      <c r="H364" s="7">
        <v>1152984</v>
      </c>
      <c r="I364" s="7">
        <v>0</v>
      </c>
      <c r="J364" s="7">
        <v>226032</v>
      </c>
      <c r="K364" s="7">
        <v>24804</v>
      </c>
      <c r="L364" s="7">
        <v>0</v>
      </c>
      <c r="M364" s="7">
        <v>5476</v>
      </c>
      <c r="N364" s="7">
        <v>0</v>
      </c>
      <c r="O364" s="7">
        <v>38062</v>
      </c>
      <c r="P364" s="7">
        <v>19315</v>
      </c>
      <c r="Q364" s="7">
        <v>2184</v>
      </c>
      <c r="R364" s="7">
        <v>0</v>
      </c>
      <c r="S364" s="7">
        <v>0</v>
      </c>
      <c r="T364" s="7">
        <v>504</v>
      </c>
      <c r="U364" s="7">
        <v>0</v>
      </c>
      <c r="V364" s="7">
        <v>0</v>
      </c>
      <c r="W364" s="7">
        <v>0</v>
      </c>
      <c r="X364" s="7">
        <v>0</v>
      </c>
      <c r="Y364" s="7">
        <v>0</v>
      </c>
      <c r="Z364" s="7">
        <v>15465.792629430001</v>
      </c>
      <c r="AA364" s="7">
        <v>0</v>
      </c>
      <c r="AB364" s="7">
        <v>1484826.7926294301</v>
      </c>
      <c r="AC364" s="7">
        <v>0</v>
      </c>
      <c r="AD364" s="7">
        <v>0</v>
      </c>
      <c r="AE364" s="7">
        <v>0</v>
      </c>
      <c r="AF364" s="7">
        <v>0</v>
      </c>
      <c r="AG364" s="7">
        <v>0</v>
      </c>
      <c r="AH364" s="7">
        <v>0</v>
      </c>
      <c r="AI364" s="7">
        <v>0</v>
      </c>
      <c r="AJ364" s="7">
        <v>0</v>
      </c>
      <c r="AL364">
        <f t="shared" si="5"/>
        <v>331842.79262943007</v>
      </c>
    </row>
    <row r="365" spans="1:38" x14ac:dyDescent="0.25">
      <c r="A365" s="7">
        <v>4058</v>
      </c>
      <c r="B365" s="7">
        <v>7</v>
      </c>
      <c r="C365" t="s">
        <v>415</v>
      </c>
      <c r="D365" s="7">
        <v>0</v>
      </c>
      <c r="E365" s="7">
        <v>0</v>
      </c>
      <c r="F365" s="7">
        <v>205</v>
      </c>
      <c r="G365" s="7">
        <v>213</v>
      </c>
      <c r="H365" s="7">
        <v>1461819</v>
      </c>
      <c r="I365" s="7">
        <v>0</v>
      </c>
      <c r="J365" s="7">
        <v>165013</v>
      </c>
      <c r="K365" s="7">
        <v>0</v>
      </c>
      <c r="L365" s="7">
        <v>0</v>
      </c>
      <c r="M365" s="7">
        <v>6943</v>
      </c>
      <c r="N365" s="7">
        <v>43536</v>
      </c>
      <c r="O365" s="7">
        <v>48257</v>
      </c>
      <c r="P365" s="7">
        <v>24489</v>
      </c>
      <c r="Q365" s="7">
        <v>2769</v>
      </c>
      <c r="R365" s="7">
        <v>3133</v>
      </c>
      <c r="S365" s="7">
        <v>0</v>
      </c>
      <c r="T365" s="7">
        <v>15762</v>
      </c>
      <c r="U365" s="7">
        <v>-111657</v>
      </c>
      <c r="V365" s="7">
        <v>0</v>
      </c>
      <c r="W365" s="7">
        <v>0</v>
      </c>
      <c r="X365" s="7">
        <v>0</v>
      </c>
      <c r="Y365" s="7">
        <v>0</v>
      </c>
      <c r="Z365" s="7">
        <v>12888.54610014</v>
      </c>
      <c r="AA365" s="7">
        <v>0</v>
      </c>
      <c r="AB365" s="7">
        <v>1672952.5461001401</v>
      </c>
      <c r="AC365" s="7">
        <v>0</v>
      </c>
      <c r="AD365" s="7">
        <v>0</v>
      </c>
      <c r="AE365" s="7">
        <v>0</v>
      </c>
      <c r="AF365" s="7">
        <v>0</v>
      </c>
      <c r="AG365" s="7">
        <v>0</v>
      </c>
      <c r="AH365" s="7">
        <v>0</v>
      </c>
      <c r="AI365" s="7">
        <v>0</v>
      </c>
      <c r="AJ365" s="7">
        <v>0</v>
      </c>
      <c r="AL365">
        <f t="shared" si="5"/>
        <v>211133.54610014008</v>
      </c>
    </row>
    <row r="366" spans="1:38" x14ac:dyDescent="0.25">
      <c r="A366" s="7">
        <v>4059</v>
      </c>
      <c r="B366" s="7">
        <v>7</v>
      </c>
      <c r="C366" t="s">
        <v>675</v>
      </c>
      <c r="D366" s="7">
        <v>0</v>
      </c>
      <c r="E366" s="7">
        <v>0</v>
      </c>
      <c r="F366" s="7">
        <v>234</v>
      </c>
      <c r="G366" s="7">
        <v>255.20000000000002</v>
      </c>
      <c r="H366" s="7">
        <v>1751438</v>
      </c>
      <c r="I366" s="7">
        <v>3591</v>
      </c>
      <c r="J366" s="7">
        <v>487940</v>
      </c>
      <c r="K366" s="7">
        <v>14084</v>
      </c>
      <c r="L366" s="7">
        <v>0</v>
      </c>
      <c r="M366" s="7">
        <v>8319</v>
      </c>
      <c r="N366" s="7">
        <v>39153</v>
      </c>
      <c r="O366" s="7">
        <v>57818</v>
      </c>
      <c r="P366" s="7">
        <v>29341</v>
      </c>
      <c r="Q366" s="7">
        <v>3318</v>
      </c>
      <c r="R366" s="7">
        <v>6992</v>
      </c>
      <c r="S366" s="7">
        <v>0</v>
      </c>
      <c r="T366" s="7">
        <v>7400.8</v>
      </c>
      <c r="U366" s="7">
        <v>0</v>
      </c>
      <c r="V366" s="7">
        <v>0</v>
      </c>
      <c r="W366" s="7">
        <v>0</v>
      </c>
      <c r="X366" s="7">
        <v>0</v>
      </c>
      <c r="Y366" s="7">
        <v>0</v>
      </c>
      <c r="Z366" s="7">
        <v>15397.103535570001</v>
      </c>
      <c r="AA366" s="7">
        <v>0</v>
      </c>
      <c r="AB366" s="7">
        <v>2424791.90353557</v>
      </c>
      <c r="AC366" s="7">
        <v>0</v>
      </c>
      <c r="AD366" s="7">
        <v>0</v>
      </c>
      <c r="AE366" s="7">
        <v>0</v>
      </c>
      <c r="AF366" s="7">
        <v>0</v>
      </c>
      <c r="AG366" s="7">
        <v>0</v>
      </c>
      <c r="AH366" s="7">
        <v>0</v>
      </c>
      <c r="AI366" s="7">
        <v>0</v>
      </c>
      <c r="AJ366" s="7">
        <v>0</v>
      </c>
      <c r="AL366">
        <f t="shared" si="5"/>
        <v>673353.90353557002</v>
      </c>
    </row>
    <row r="367" spans="1:38" x14ac:dyDescent="0.25">
      <c r="A367" s="7">
        <v>4064</v>
      </c>
      <c r="B367" s="7">
        <v>7</v>
      </c>
      <c r="C367" t="s">
        <v>676</v>
      </c>
      <c r="D367" s="7">
        <v>0</v>
      </c>
      <c r="E367" s="7">
        <v>0</v>
      </c>
      <c r="F367" s="7">
        <v>119</v>
      </c>
      <c r="G367" s="7">
        <v>130.39999999999998</v>
      </c>
      <c r="H367" s="7">
        <v>894935</v>
      </c>
      <c r="I367" s="7">
        <v>0</v>
      </c>
      <c r="J367" s="7">
        <v>256221</v>
      </c>
      <c r="K367" s="7">
        <v>14098</v>
      </c>
      <c r="L367" s="7">
        <v>0</v>
      </c>
      <c r="M367" s="7">
        <v>4251</v>
      </c>
      <c r="N367" s="7">
        <v>22883</v>
      </c>
      <c r="O367" s="7">
        <v>29543</v>
      </c>
      <c r="P367" s="7">
        <v>14992</v>
      </c>
      <c r="Q367" s="7">
        <v>1695</v>
      </c>
      <c r="R367" s="7">
        <v>0</v>
      </c>
      <c r="S367" s="7">
        <v>0</v>
      </c>
      <c r="T367" s="7">
        <v>0</v>
      </c>
      <c r="U367" s="7">
        <v>0</v>
      </c>
      <c r="V367" s="7">
        <v>0</v>
      </c>
      <c r="W367" s="7">
        <v>0</v>
      </c>
      <c r="X367" s="7">
        <v>0</v>
      </c>
      <c r="Y367" s="7">
        <v>0</v>
      </c>
      <c r="Z367" s="7">
        <v>8830.2932781399995</v>
      </c>
      <c r="AA367" s="7">
        <v>0</v>
      </c>
      <c r="AB367" s="7">
        <v>1247448.29327814</v>
      </c>
      <c r="AC367" s="7">
        <v>0</v>
      </c>
      <c r="AD367" s="7">
        <v>0</v>
      </c>
      <c r="AE367" s="7">
        <v>0</v>
      </c>
      <c r="AF367" s="7">
        <v>0</v>
      </c>
      <c r="AG367" s="7">
        <v>0</v>
      </c>
      <c r="AH367" s="7">
        <v>0</v>
      </c>
      <c r="AI367" s="7">
        <v>0</v>
      </c>
      <c r="AJ367" s="7">
        <v>0</v>
      </c>
      <c r="AL367">
        <f t="shared" si="5"/>
        <v>352513.29327814002</v>
      </c>
    </row>
    <row r="368" spans="1:38" x14ac:dyDescent="0.25">
      <c r="A368" s="7">
        <v>4066</v>
      </c>
      <c r="B368" s="7">
        <v>7</v>
      </c>
      <c r="C368" t="s">
        <v>2162</v>
      </c>
      <c r="D368" s="7">
        <v>0</v>
      </c>
      <c r="E368" s="7">
        <v>0</v>
      </c>
      <c r="F368" s="7">
        <v>52</v>
      </c>
      <c r="G368" s="7">
        <v>61</v>
      </c>
      <c r="H368" s="7">
        <v>418643</v>
      </c>
      <c r="I368" s="7">
        <v>0</v>
      </c>
      <c r="J368" s="7">
        <v>187413</v>
      </c>
      <c r="K368" s="7">
        <v>14086</v>
      </c>
      <c r="L368" s="7">
        <v>0</v>
      </c>
      <c r="M368" s="7">
        <v>1988</v>
      </c>
      <c r="N368" s="7">
        <v>2966</v>
      </c>
      <c r="O368" s="7">
        <v>13820</v>
      </c>
      <c r="P368" s="7">
        <v>7013</v>
      </c>
      <c r="Q368" s="7">
        <v>793</v>
      </c>
      <c r="R368" s="7">
        <v>576</v>
      </c>
      <c r="S368" s="7">
        <v>0</v>
      </c>
      <c r="T368" s="7">
        <v>2318</v>
      </c>
      <c r="U368" s="7">
        <v>-22475</v>
      </c>
      <c r="V368" s="7">
        <v>0</v>
      </c>
      <c r="W368" s="7">
        <v>0</v>
      </c>
      <c r="X368" s="7">
        <v>0</v>
      </c>
      <c r="Y368" s="7">
        <v>0</v>
      </c>
      <c r="Z368" s="7">
        <v>6422.8882387200001</v>
      </c>
      <c r="AA368" s="7">
        <v>0</v>
      </c>
      <c r="AB368" s="7">
        <v>633563.88823872001</v>
      </c>
      <c r="AC368" s="7">
        <v>0</v>
      </c>
      <c r="AD368" s="7">
        <v>0</v>
      </c>
      <c r="AE368" s="7">
        <v>0</v>
      </c>
      <c r="AF368" s="7">
        <v>0</v>
      </c>
      <c r="AG368" s="7">
        <v>0</v>
      </c>
      <c r="AH368" s="7">
        <v>0</v>
      </c>
      <c r="AI368" s="7">
        <v>0</v>
      </c>
      <c r="AJ368" s="7">
        <v>0</v>
      </c>
      <c r="AL368">
        <f t="shared" si="5"/>
        <v>214920.88823872001</v>
      </c>
    </row>
    <row r="369" spans="1:38" x14ac:dyDescent="0.25">
      <c r="A369" s="7">
        <v>4067</v>
      </c>
      <c r="B369" s="7">
        <v>7</v>
      </c>
      <c r="C369" t="s">
        <v>678</v>
      </c>
      <c r="D369" s="7">
        <v>0</v>
      </c>
      <c r="E369" s="7">
        <v>0</v>
      </c>
      <c r="F369" s="7">
        <v>447</v>
      </c>
      <c r="G369" s="7">
        <v>467</v>
      </c>
      <c r="H369" s="7">
        <v>3205021</v>
      </c>
      <c r="I369" s="7">
        <v>0</v>
      </c>
      <c r="J369" s="7">
        <v>1081034</v>
      </c>
      <c r="K369" s="7">
        <v>343440</v>
      </c>
      <c r="L369" s="7">
        <v>0</v>
      </c>
      <c r="M369" s="7">
        <v>15223</v>
      </c>
      <c r="N369" s="7">
        <v>0</v>
      </c>
      <c r="O369" s="7">
        <v>105803</v>
      </c>
      <c r="P369" s="7">
        <v>53692</v>
      </c>
      <c r="Q369" s="7">
        <v>6071</v>
      </c>
      <c r="R369" s="7">
        <v>31882</v>
      </c>
      <c r="S369" s="7">
        <v>0</v>
      </c>
      <c r="T369" s="7">
        <v>1401</v>
      </c>
      <c r="U369" s="7">
        <v>0</v>
      </c>
      <c r="V369" s="7">
        <v>0</v>
      </c>
      <c r="W369" s="7">
        <v>0</v>
      </c>
      <c r="X369" s="7">
        <v>0</v>
      </c>
      <c r="Y369" s="7">
        <v>0</v>
      </c>
      <c r="Z369" s="7">
        <v>32277.548395550002</v>
      </c>
      <c r="AA369" s="7">
        <v>0</v>
      </c>
      <c r="AB369" s="7">
        <v>4875844.5483955499</v>
      </c>
      <c r="AC369" s="7">
        <v>0</v>
      </c>
      <c r="AD369" s="7">
        <v>0</v>
      </c>
      <c r="AE369" s="7">
        <v>0</v>
      </c>
      <c r="AF369" s="7">
        <v>0</v>
      </c>
      <c r="AG369" s="7">
        <v>0</v>
      </c>
      <c r="AH369" s="7">
        <v>0</v>
      </c>
      <c r="AI369" s="7">
        <v>0</v>
      </c>
      <c r="AJ369" s="7">
        <v>0</v>
      </c>
      <c r="AL369">
        <f t="shared" si="5"/>
        <v>1670823.5483955499</v>
      </c>
    </row>
    <row r="370" spans="1:38" x14ac:dyDescent="0.25">
      <c r="A370" s="7">
        <v>4068</v>
      </c>
      <c r="B370" s="7">
        <v>7</v>
      </c>
      <c r="C370" t="s">
        <v>679</v>
      </c>
      <c r="D370" s="7">
        <v>0</v>
      </c>
      <c r="E370" s="7">
        <v>0</v>
      </c>
      <c r="F370" s="7">
        <v>581.20000000000005</v>
      </c>
      <c r="G370" s="7">
        <v>603.20000000000005</v>
      </c>
      <c r="H370" s="7">
        <v>4139762</v>
      </c>
      <c r="I370" s="7">
        <v>0</v>
      </c>
      <c r="J370" s="7">
        <v>1636836</v>
      </c>
      <c r="K370" s="7">
        <v>114480</v>
      </c>
      <c r="L370" s="7">
        <v>0</v>
      </c>
      <c r="M370" s="7">
        <v>19663</v>
      </c>
      <c r="N370" s="7">
        <v>0</v>
      </c>
      <c r="O370" s="7">
        <v>136661</v>
      </c>
      <c r="P370" s="7">
        <v>69351</v>
      </c>
      <c r="Q370" s="7">
        <v>7842</v>
      </c>
      <c r="R370" s="7">
        <v>53492</v>
      </c>
      <c r="S370" s="7">
        <v>0</v>
      </c>
      <c r="T370" s="7">
        <v>19302.400000000001</v>
      </c>
      <c r="U370" s="7">
        <v>0</v>
      </c>
      <c r="V370" s="7">
        <v>0</v>
      </c>
      <c r="W370" s="7">
        <v>0</v>
      </c>
      <c r="X370" s="7">
        <v>0</v>
      </c>
      <c r="Y370" s="7">
        <v>0</v>
      </c>
      <c r="Z370" s="7">
        <v>51391.87502295</v>
      </c>
      <c r="AA370" s="7">
        <v>0</v>
      </c>
      <c r="AB370" s="7">
        <v>6248781.27502295</v>
      </c>
      <c r="AC370" s="7">
        <v>0</v>
      </c>
      <c r="AD370" s="7">
        <v>0</v>
      </c>
      <c r="AE370" s="7">
        <v>0</v>
      </c>
      <c r="AF370" s="7">
        <v>0</v>
      </c>
      <c r="AG370" s="7">
        <v>0</v>
      </c>
      <c r="AH370" s="7">
        <v>0</v>
      </c>
      <c r="AI370" s="7">
        <v>0</v>
      </c>
      <c r="AJ370" s="7">
        <v>0</v>
      </c>
      <c r="AL370">
        <f t="shared" si="5"/>
        <v>2109019.27502295</v>
      </c>
    </row>
    <row r="371" spans="1:38" x14ac:dyDescent="0.25">
      <c r="A371" s="7">
        <v>4070</v>
      </c>
      <c r="B371" s="7">
        <v>7</v>
      </c>
      <c r="C371" t="s">
        <v>680</v>
      </c>
      <c r="D371" s="7">
        <v>0</v>
      </c>
      <c r="E371" s="7">
        <v>0</v>
      </c>
      <c r="F371" s="7">
        <v>880</v>
      </c>
      <c r="G371" s="7">
        <v>947.80000000000007</v>
      </c>
      <c r="H371" s="7">
        <v>6504751</v>
      </c>
      <c r="I371" s="7">
        <v>0</v>
      </c>
      <c r="J371" s="7">
        <v>2364202</v>
      </c>
      <c r="K371" s="7">
        <v>386370</v>
      </c>
      <c r="L371" s="7">
        <v>0</v>
      </c>
      <c r="M371" s="7">
        <v>30896</v>
      </c>
      <c r="N371" s="7">
        <v>0</v>
      </c>
      <c r="O371" s="7">
        <v>214733</v>
      </c>
      <c r="P371" s="7">
        <v>108971</v>
      </c>
      <c r="Q371" s="7">
        <v>12321</v>
      </c>
      <c r="R371" s="7">
        <v>273431</v>
      </c>
      <c r="S371" s="7">
        <v>0</v>
      </c>
      <c r="T371" s="7">
        <v>44546.600000000006</v>
      </c>
      <c r="U371" s="7">
        <v>0</v>
      </c>
      <c r="V371" s="7">
        <v>0</v>
      </c>
      <c r="W371" s="7">
        <v>0</v>
      </c>
      <c r="X371" s="7">
        <v>0</v>
      </c>
      <c r="Y371" s="7">
        <v>0</v>
      </c>
      <c r="Z371" s="7">
        <v>63077.168479680004</v>
      </c>
      <c r="AA371" s="7">
        <v>0</v>
      </c>
      <c r="AB371" s="7">
        <v>10003298.768479681</v>
      </c>
      <c r="AC371" s="7">
        <v>0</v>
      </c>
      <c r="AD371" s="7">
        <v>0</v>
      </c>
      <c r="AE371" s="7">
        <v>0</v>
      </c>
      <c r="AF371" s="7">
        <v>0</v>
      </c>
      <c r="AG371" s="7">
        <v>0</v>
      </c>
      <c r="AH371" s="7">
        <v>0</v>
      </c>
      <c r="AI371" s="7">
        <v>0</v>
      </c>
      <c r="AJ371" s="7">
        <v>0</v>
      </c>
      <c r="AL371">
        <f t="shared" si="5"/>
        <v>3498547.7684796806</v>
      </c>
    </row>
    <row r="372" spans="1:38" x14ac:dyDescent="0.25">
      <c r="A372" s="7">
        <v>4073</v>
      </c>
      <c r="B372" s="7">
        <v>7</v>
      </c>
      <c r="C372" t="s">
        <v>681</v>
      </c>
      <c r="D372" s="7">
        <v>0</v>
      </c>
      <c r="E372" s="7">
        <v>0</v>
      </c>
      <c r="F372" s="7">
        <v>554</v>
      </c>
      <c r="G372" s="7">
        <v>581</v>
      </c>
      <c r="H372" s="7">
        <v>3987403</v>
      </c>
      <c r="I372" s="7">
        <v>0</v>
      </c>
      <c r="J372" s="7">
        <v>1545827</v>
      </c>
      <c r="K372" s="7">
        <v>291924</v>
      </c>
      <c r="L372" s="7">
        <v>0</v>
      </c>
      <c r="M372" s="7">
        <v>18939</v>
      </c>
      <c r="N372" s="7">
        <v>0</v>
      </c>
      <c r="O372" s="7">
        <v>131631</v>
      </c>
      <c r="P372" s="7">
        <v>66799</v>
      </c>
      <c r="Q372" s="7">
        <v>7553</v>
      </c>
      <c r="R372" s="7">
        <v>0</v>
      </c>
      <c r="S372" s="7">
        <v>0</v>
      </c>
      <c r="T372" s="7">
        <v>26726</v>
      </c>
      <c r="U372" s="7">
        <v>0</v>
      </c>
      <c r="V372" s="7">
        <v>0</v>
      </c>
      <c r="W372" s="7">
        <v>0</v>
      </c>
      <c r="X372" s="7">
        <v>0</v>
      </c>
      <c r="Y372" s="7">
        <v>0</v>
      </c>
      <c r="Z372" s="7">
        <v>32323.55349065</v>
      </c>
      <c r="AA372" s="7">
        <v>0</v>
      </c>
      <c r="AB372" s="7">
        <v>6109125.5534906499</v>
      </c>
      <c r="AC372" s="7">
        <v>0</v>
      </c>
      <c r="AD372" s="7">
        <v>0</v>
      </c>
      <c r="AE372" s="7">
        <v>0</v>
      </c>
      <c r="AF372" s="7">
        <v>0</v>
      </c>
      <c r="AG372" s="7">
        <v>0</v>
      </c>
      <c r="AH372" s="7">
        <v>0</v>
      </c>
      <c r="AI372" s="7">
        <v>0</v>
      </c>
      <c r="AJ372" s="7">
        <v>0</v>
      </c>
      <c r="AL372">
        <f t="shared" si="5"/>
        <v>2121722.5534906499</v>
      </c>
    </row>
    <row r="373" spans="1:38" x14ac:dyDescent="0.25">
      <c r="A373" s="7">
        <v>4074</v>
      </c>
      <c r="B373" s="7">
        <v>7</v>
      </c>
      <c r="C373" t="s">
        <v>682</v>
      </c>
      <c r="D373" s="7">
        <v>0</v>
      </c>
      <c r="E373" s="7">
        <v>0</v>
      </c>
      <c r="F373" s="7">
        <v>410</v>
      </c>
      <c r="G373" s="7">
        <v>460.6</v>
      </c>
      <c r="H373" s="7">
        <v>3161098</v>
      </c>
      <c r="I373" s="7">
        <v>0</v>
      </c>
      <c r="J373" s="7">
        <v>521834</v>
      </c>
      <c r="K373" s="7">
        <v>14213</v>
      </c>
      <c r="L373" s="7">
        <v>0</v>
      </c>
      <c r="M373" s="7">
        <v>15014</v>
      </c>
      <c r="N373" s="7">
        <v>2735</v>
      </c>
      <c r="O373" s="7">
        <v>104353</v>
      </c>
      <c r="P373" s="7">
        <v>52956</v>
      </c>
      <c r="Q373" s="7">
        <v>5988</v>
      </c>
      <c r="R373" s="7">
        <v>0</v>
      </c>
      <c r="S373" s="7">
        <v>0</v>
      </c>
      <c r="T373" s="7">
        <v>11054.400000000001</v>
      </c>
      <c r="U373" s="7">
        <v>0</v>
      </c>
      <c r="V373" s="7">
        <v>0</v>
      </c>
      <c r="W373" s="7">
        <v>0</v>
      </c>
      <c r="X373" s="7">
        <v>0</v>
      </c>
      <c r="Y373" s="7">
        <v>0</v>
      </c>
      <c r="Z373" s="7">
        <v>31467.47550936</v>
      </c>
      <c r="AA373" s="7">
        <v>0</v>
      </c>
      <c r="AB373" s="7">
        <v>3920712.8755093599</v>
      </c>
      <c r="AC373" s="7">
        <v>0</v>
      </c>
      <c r="AD373" s="7">
        <v>0</v>
      </c>
      <c r="AE373" s="7">
        <v>0</v>
      </c>
      <c r="AF373" s="7">
        <v>0</v>
      </c>
      <c r="AG373" s="7">
        <v>0</v>
      </c>
      <c r="AH373" s="7">
        <v>0</v>
      </c>
      <c r="AI373" s="7">
        <v>0</v>
      </c>
      <c r="AJ373" s="7">
        <v>0</v>
      </c>
      <c r="AL373">
        <f t="shared" si="5"/>
        <v>759614.87550935987</v>
      </c>
    </row>
    <row r="374" spans="1:38" x14ac:dyDescent="0.25">
      <c r="A374" s="7">
        <v>4075</v>
      </c>
      <c r="B374" s="7">
        <v>7</v>
      </c>
      <c r="C374" t="s">
        <v>683</v>
      </c>
      <c r="D374" s="7">
        <v>0</v>
      </c>
      <c r="E374" s="7">
        <v>0</v>
      </c>
      <c r="F374" s="7">
        <v>208</v>
      </c>
      <c r="G374" s="7">
        <v>245.2</v>
      </c>
      <c r="H374" s="7">
        <v>1682808</v>
      </c>
      <c r="I374" s="7">
        <v>0</v>
      </c>
      <c r="J374" s="7">
        <v>82966</v>
      </c>
      <c r="K374" s="7">
        <v>14090</v>
      </c>
      <c r="L374" s="7">
        <v>0</v>
      </c>
      <c r="M374" s="7">
        <v>7993</v>
      </c>
      <c r="N374" s="7">
        <v>0</v>
      </c>
      <c r="O374" s="7">
        <v>55552</v>
      </c>
      <c r="P374" s="7">
        <v>28191</v>
      </c>
      <c r="Q374" s="7">
        <v>3188</v>
      </c>
      <c r="R374" s="7">
        <v>0</v>
      </c>
      <c r="S374" s="7">
        <v>0</v>
      </c>
      <c r="T374" s="7">
        <v>5884.7999999999993</v>
      </c>
      <c r="U374" s="7">
        <v>0</v>
      </c>
      <c r="V374" s="7">
        <v>0</v>
      </c>
      <c r="W374" s="7">
        <v>0</v>
      </c>
      <c r="X374" s="7">
        <v>0</v>
      </c>
      <c r="Y374" s="7">
        <v>113014</v>
      </c>
      <c r="Z374" s="7">
        <v>29276.171557770002</v>
      </c>
      <c r="AA374" s="7">
        <v>0</v>
      </c>
      <c r="AB374" s="7">
        <v>2022962.9715577702</v>
      </c>
      <c r="AC374" s="7">
        <v>0</v>
      </c>
      <c r="AD374" s="7">
        <v>0</v>
      </c>
      <c r="AE374" s="7">
        <v>0</v>
      </c>
      <c r="AF374" s="7">
        <v>0</v>
      </c>
      <c r="AG374" s="7">
        <v>0</v>
      </c>
      <c r="AH374" s="7">
        <v>0</v>
      </c>
      <c r="AI374" s="7">
        <v>0</v>
      </c>
      <c r="AJ374" s="7">
        <v>0</v>
      </c>
      <c r="AL374">
        <f t="shared" si="5"/>
        <v>340154.97155777016</v>
      </c>
    </row>
    <row r="375" spans="1:38" x14ac:dyDescent="0.25">
      <c r="A375" s="7">
        <v>4078</v>
      </c>
      <c r="B375" s="7">
        <v>7</v>
      </c>
      <c r="C375" t="s">
        <v>684</v>
      </c>
      <c r="D375" s="7">
        <v>0</v>
      </c>
      <c r="E375" s="7">
        <v>0</v>
      </c>
      <c r="F375" s="7">
        <v>1076</v>
      </c>
      <c r="G375" s="7">
        <v>1123.5999999999999</v>
      </c>
      <c r="H375" s="7">
        <v>7711267</v>
      </c>
      <c r="I375" s="7">
        <v>0</v>
      </c>
      <c r="J375" s="7">
        <v>3338364</v>
      </c>
      <c r="K375" s="7">
        <v>503712</v>
      </c>
      <c r="L375" s="7">
        <v>0</v>
      </c>
      <c r="M375" s="7">
        <v>36626</v>
      </c>
      <c r="N375" s="7">
        <v>0</v>
      </c>
      <c r="O375" s="7">
        <v>254562</v>
      </c>
      <c r="P375" s="7">
        <v>129183</v>
      </c>
      <c r="Q375" s="7">
        <v>14607</v>
      </c>
      <c r="R375" s="7">
        <v>501069</v>
      </c>
      <c r="S375" s="7">
        <v>0</v>
      </c>
      <c r="T375" s="7">
        <v>6741.5999999999995</v>
      </c>
      <c r="U375" s="7">
        <v>0</v>
      </c>
      <c r="V375" s="7">
        <v>0</v>
      </c>
      <c r="W375" s="7">
        <v>0</v>
      </c>
      <c r="X375" s="7">
        <v>0</v>
      </c>
      <c r="Y375" s="7">
        <v>0</v>
      </c>
      <c r="Z375" s="7">
        <v>66004.140635219999</v>
      </c>
      <c r="AA375" s="7">
        <v>0</v>
      </c>
      <c r="AB375" s="7">
        <v>12562135.74063522</v>
      </c>
      <c r="AC375" s="7">
        <v>0</v>
      </c>
      <c r="AD375" s="7">
        <v>0</v>
      </c>
      <c r="AE375" s="7">
        <v>0</v>
      </c>
      <c r="AF375" s="7">
        <v>0</v>
      </c>
      <c r="AG375" s="7">
        <v>0</v>
      </c>
      <c r="AH375" s="7">
        <v>0</v>
      </c>
      <c r="AI375" s="7">
        <v>0</v>
      </c>
      <c r="AJ375" s="7">
        <v>0</v>
      </c>
      <c r="AL375">
        <f t="shared" si="5"/>
        <v>4850868.74063522</v>
      </c>
    </row>
    <row r="376" spans="1:38" x14ac:dyDescent="0.25">
      <c r="A376" s="7">
        <v>4079</v>
      </c>
      <c r="B376" s="7">
        <v>7</v>
      </c>
      <c r="C376" t="s">
        <v>685</v>
      </c>
      <c r="D376" s="7">
        <v>0</v>
      </c>
      <c r="E376" s="7">
        <v>0</v>
      </c>
      <c r="F376" s="7">
        <v>373</v>
      </c>
      <c r="G376" s="7">
        <v>389.59999999999997</v>
      </c>
      <c r="H376" s="7">
        <v>2673825</v>
      </c>
      <c r="I376" s="7">
        <v>0</v>
      </c>
      <c r="J376" s="7">
        <v>996878</v>
      </c>
      <c r="K376" s="7">
        <v>14166</v>
      </c>
      <c r="L376" s="7">
        <v>0</v>
      </c>
      <c r="M376" s="7">
        <v>12700</v>
      </c>
      <c r="N376" s="7">
        <v>0</v>
      </c>
      <c r="O376" s="7">
        <v>88268</v>
      </c>
      <c r="P376" s="7">
        <v>44793</v>
      </c>
      <c r="Q376" s="7">
        <v>5065</v>
      </c>
      <c r="R376" s="7">
        <v>0</v>
      </c>
      <c r="S376" s="7">
        <v>0</v>
      </c>
      <c r="T376" s="7">
        <v>5064.7999999999993</v>
      </c>
      <c r="U376" s="7">
        <v>-124600</v>
      </c>
      <c r="V376" s="7">
        <v>0</v>
      </c>
      <c r="W376" s="7">
        <v>0</v>
      </c>
      <c r="X376" s="7">
        <v>0</v>
      </c>
      <c r="Y376" s="7">
        <v>0</v>
      </c>
      <c r="Z376" s="7">
        <v>22348.403258750001</v>
      </c>
      <c r="AA376" s="7">
        <v>0</v>
      </c>
      <c r="AB376" s="7">
        <v>3738508.20325875</v>
      </c>
      <c r="AC376" s="7">
        <v>0</v>
      </c>
      <c r="AD376" s="7">
        <v>0</v>
      </c>
      <c r="AE376" s="7">
        <v>0</v>
      </c>
      <c r="AF376" s="7">
        <v>0</v>
      </c>
      <c r="AG376" s="7">
        <v>0</v>
      </c>
      <c r="AH376" s="7">
        <v>0</v>
      </c>
      <c r="AI376" s="7">
        <v>0</v>
      </c>
      <c r="AJ376" s="7">
        <v>0</v>
      </c>
      <c r="AL376">
        <f t="shared" si="5"/>
        <v>1064683.20325875</v>
      </c>
    </row>
    <row r="377" spans="1:38" x14ac:dyDescent="0.25">
      <c r="A377" s="7">
        <v>4080</v>
      </c>
      <c r="B377" s="7">
        <v>7</v>
      </c>
      <c r="C377" t="s">
        <v>686</v>
      </c>
      <c r="D377" s="7">
        <v>0</v>
      </c>
      <c r="E377" s="7">
        <v>0</v>
      </c>
      <c r="F377" s="7">
        <v>45</v>
      </c>
      <c r="G377" s="7">
        <v>54</v>
      </c>
      <c r="H377" s="7">
        <v>370602</v>
      </c>
      <c r="I377" s="7">
        <v>0</v>
      </c>
      <c r="J377" s="7">
        <v>123048</v>
      </c>
      <c r="K377" s="7">
        <v>0</v>
      </c>
      <c r="L377" s="7">
        <v>0</v>
      </c>
      <c r="M377" s="7">
        <v>1760</v>
      </c>
      <c r="N377" s="7">
        <v>10622</v>
      </c>
      <c r="O377" s="7">
        <v>12234</v>
      </c>
      <c r="P377" s="7">
        <v>6209</v>
      </c>
      <c r="Q377" s="7">
        <v>702</v>
      </c>
      <c r="R377" s="7">
        <v>6947</v>
      </c>
      <c r="S377" s="7">
        <v>0</v>
      </c>
      <c r="T377" s="7">
        <v>2808</v>
      </c>
      <c r="U377" s="7">
        <v>-27892</v>
      </c>
      <c r="V377" s="7">
        <v>0</v>
      </c>
      <c r="W377" s="7">
        <v>0</v>
      </c>
      <c r="X377" s="7">
        <v>0</v>
      </c>
      <c r="Y377" s="7">
        <v>0</v>
      </c>
      <c r="Z377" s="7">
        <v>3822.3590049300001</v>
      </c>
      <c r="AA377" s="7">
        <v>0</v>
      </c>
      <c r="AB377" s="7">
        <v>510862.35900493001</v>
      </c>
      <c r="AC377" s="7">
        <v>0</v>
      </c>
      <c r="AD377" s="7">
        <v>0</v>
      </c>
      <c r="AE377" s="7">
        <v>0</v>
      </c>
      <c r="AF377" s="7">
        <v>0</v>
      </c>
      <c r="AG377" s="7">
        <v>0</v>
      </c>
      <c r="AH377" s="7">
        <v>0</v>
      </c>
      <c r="AI377" s="7">
        <v>0</v>
      </c>
      <c r="AJ377" s="7">
        <v>0</v>
      </c>
      <c r="AL377">
        <f t="shared" si="5"/>
        <v>140260.35900493001</v>
      </c>
    </row>
    <row r="378" spans="1:38" x14ac:dyDescent="0.25">
      <c r="A378" s="7">
        <v>4081</v>
      </c>
      <c r="B378" s="7">
        <v>7</v>
      </c>
      <c r="C378" t="s">
        <v>687</v>
      </c>
      <c r="D378" s="7">
        <v>0</v>
      </c>
      <c r="E378" s="7">
        <v>0</v>
      </c>
      <c r="F378" s="7">
        <v>55</v>
      </c>
      <c r="G378" s="7">
        <v>65.400000000000006</v>
      </c>
      <c r="H378" s="7">
        <v>448840</v>
      </c>
      <c r="I378" s="7">
        <v>0</v>
      </c>
      <c r="J378" s="7">
        <v>143195</v>
      </c>
      <c r="K378" s="7">
        <v>0</v>
      </c>
      <c r="L378" s="7">
        <v>0</v>
      </c>
      <c r="M378" s="7">
        <v>2132</v>
      </c>
      <c r="N378" s="7">
        <v>7456</v>
      </c>
      <c r="O378" s="7">
        <v>14817</v>
      </c>
      <c r="P378" s="7">
        <v>7519</v>
      </c>
      <c r="Q378" s="7">
        <v>850</v>
      </c>
      <c r="R378" s="7">
        <v>0</v>
      </c>
      <c r="S378" s="7">
        <v>0</v>
      </c>
      <c r="T378" s="7">
        <v>4643.4000000000005</v>
      </c>
      <c r="U378" s="7">
        <v>-28372</v>
      </c>
      <c r="V378" s="7">
        <v>0</v>
      </c>
      <c r="W378" s="7">
        <v>0</v>
      </c>
      <c r="X378" s="7">
        <v>0</v>
      </c>
      <c r="Y378" s="7">
        <v>0</v>
      </c>
      <c r="Z378" s="7">
        <v>5458.2857878200002</v>
      </c>
      <c r="AA378" s="7">
        <v>0</v>
      </c>
      <c r="AB378" s="7">
        <v>606538.68578782002</v>
      </c>
      <c r="AC378" s="7">
        <v>0</v>
      </c>
      <c r="AD378" s="7">
        <v>0</v>
      </c>
      <c r="AE378" s="7">
        <v>0</v>
      </c>
      <c r="AF378" s="7">
        <v>0</v>
      </c>
      <c r="AG378" s="7">
        <v>0</v>
      </c>
      <c r="AH378" s="7">
        <v>0</v>
      </c>
      <c r="AI378" s="7">
        <v>0</v>
      </c>
      <c r="AJ378" s="7">
        <v>0</v>
      </c>
      <c r="AL378">
        <f t="shared" si="5"/>
        <v>157698.68578782002</v>
      </c>
    </row>
    <row r="379" spans="1:38" x14ac:dyDescent="0.25">
      <c r="A379" s="7">
        <v>4082</v>
      </c>
      <c r="B379" s="7">
        <v>7</v>
      </c>
      <c r="C379" t="s">
        <v>688</v>
      </c>
      <c r="D379" s="7">
        <v>0</v>
      </c>
      <c r="E379" s="7">
        <v>0</v>
      </c>
      <c r="F379" s="7">
        <v>305</v>
      </c>
      <c r="G379" s="7">
        <v>364</v>
      </c>
      <c r="H379" s="7">
        <v>2498132</v>
      </c>
      <c r="I379" s="7">
        <v>0</v>
      </c>
      <c r="J379" s="7">
        <v>464959</v>
      </c>
      <c r="K379" s="7">
        <v>14087</v>
      </c>
      <c r="L379" s="7">
        <v>0</v>
      </c>
      <c r="M379" s="7">
        <v>11865</v>
      </c>
      <c r="N379" s="7">
        <v>0</v>
      </c>
      <c r="O379" s="7">
        <v>82468</v>
      </c>
      <c r="P379" s="7">
        <v>41850</v>
      </c>
      <c r="Q379" s="7">
        <v>4732</v>
      </c>
      <c r="R379" s="7">
        <v>557</v>
      </c>
      <c r="S379" s="7">
        <v>0</v>
      </c>
      <c r="T379" s="7">
        <v>19292</v>
      </c>
      <c r="U379" s="7">
        <v>0</v>
      </c>
      <c r="V379" s="7">
        <v>0</v>
      </c>
      <c r="W379" s="7">
        <v>0</v>
      </c>
      <c r="X379" s="7">
        <v>0</v>
      </c>
      <c r="Y379" s="7">
        <v>0</v>
      </c>
      <c r="Z379" s="7">
        <v>29009.20077843</v>
      </c>
      <c r="AA379" s="7">
        <v>0</v>
      </c>
      <c r="AB379" s="7">
        <v>3166951.2007784299</v>
      </c>
      <c r="AC379" s="7">
        <v>0</v>
      </c>
      <c r="AD379" s="7">
        <v>0</v>
      </c>
      <c r="AE379" s="7">
        <v>0</v>
      </c>
      <c r="AF379" s="7">
        <v>0</v>
      </c>
      <c r="AG379" s="7">
        <v>0</v>
      </c>
      <c r="AH379" s="7">
        <v>0</v>
      </c>
      <c r="AI379" s="7">
        <v>0</v>
      </c>
      <c r="AJ379" s="7">
        <v>0</v>
      </c>
      <c r="AL379">
        <f t="shared" si="5"/>
        <v>668819.20077842986</v>
      </c>
    </row>
    <row r="380" spans="1:38" x14ac:dyDescent="0.25">
      <c r="A380" s="7">
        <v>4083</v>
      </c>
      <c r="B380" s="7">
        <v>7</v>
      </c>
      <c r="C380" t="s">
        <v>689</v>
      </c>
      <c r="D380" s="7">
        <v>0</v>
      </c>
      <c r="E380" s="7">
        <v>0</v>
      </c>
      <c r="F380" s="7">
        <v>97</v>
      </c>
      <c r="G380" s="7">
        <v>97</v>
      </c>
      <c r="H380" s="7">
        <v>665711</v>
      </c>
      <c r="I380" s="7">
        <v>1365</v>
      </c>
      <c r="J380" s="7">
        <v>7372</v>
      </c>
      <c r="K380" s="7">
        <v>0</v>
      </c>
      <c r="L380" s="7">
        <v>0</v>
      </c>
      <c r="M380" s="7">
        <v>3162</v>
      </c>
      <c r="N380" s="7">
        <v>17022</v>
      </c>
      <c r="O380" s="7">
        <v>21976</v>
      </c>
      <c r="P380" s="7">
        <v>11152</v>
      </c>
      <c r="Q380" s="7">
        <v>1261</v>
      </c>
      <c r="R380" s="7">
        <v>1809</v>
      </c>
      <c r="S380" s="7">
        <v>0</v>
      </c>
      <c r="T380" s="7">
        <v>485</v>
      </c>
      <c r="U380" s="7">
        <v>-48044</v>
      </c>
      <c r="V380" s="7">
        <v>0</v>
      </c>
      <c r="W380" s="7">
        <v>0</v>
      </c>
      <c r="X380" s="7">
        <v>0</v>
      </c>
      <c r="Y380" s="7">
        <v>0</v>
      </c>
      <c r="Z380" s="7">
        <v>5545.8250332200005</v>
      </c>
      <c r="AA380" s="7">
        <v>0</v>
      </c>
      <c r="AB380" s="7">
        <v>688816.82503322</v>
      </c>
      <c r="AC380" s="7">
        <v>0</v>
      </c>
      <c r="AD380" s="7">
        <v>0</v>
      </c>
      <c r="AE380" s="7">
        <v>0</v>
      </c>
      <c r="AF380" s="7">
        <v>0</v>
      </c>
      <c r="AG380" s="7">
        <v>0</v>
      </c>
      <c r="AH380" s="7">
        <v>0</v>
      </c>
      <c r="AI380" s="7">
        <v>0</v>
      </c>
      <c r="AJ380" s="7">
        <v>0</v>
      </c>
      <c r="AL380">
        <f t="shared" si="5"/>
        <v>23105.825033219997</v>
      </c>
    </row>
    <row r="381" spans="1:38" x14ac:dyDescent="0.25">
      <c r="A381" s="7">
        <v>4084</v>
      </c>
      <c r="B381" s="7">
        <v>7</v>
      </c>
      <c r="C381" t="s">
        <v>690</v>
      </c>
      <c r="D381" s="7">
        <v>0</v>
      </c>
      <c r="E381" s="7">
        <v>0</v>
      </c>
      <c r="F381" s="7">
        <v>345</v>
      </c>
      <c r="G381" s="7">
        <v>345</v>
      </c>
      <c r="H381" s="7">
        <v>2367735</v>
      </c>
      <c r="I381" s="7">
        <v>0</v>
      </c>
      <c r="J381" s="7">
        <v>122817</v>
      </c>
      <c r="K381" s="7">
        <v>0</v>
      </c>
      <c r="L381" s="7">
        <v>0</v>
      </c>
      <c r="M381" s="7">
        <v>11246</v>
      </c>
      <c r="N381" s="7">
        <v>196040</v>
      </c>
      <c r="O381" s="7">
        <v>78163</v>
      </c>
      <c r="P381" s="7">
        <v>39665</v>
      </c>
      <c r="Q381" s="7">
        <v>4485</v>
      </c>
      <c r="R381" s="7">
        <v>6400</v>
      </c>
      <c r="S381" s="7">
        <v>0</v>
      </c>
      <c r="T381" s="7">
        <v>6210</v>
      </c>
      <c r="U381" s="7">
        <v>0</v>
      </c>
      <c r="V381" s="7">
        <v>0</v>
      </c>
      <c r="W381" s="7">
        <v>0</v>
      </c>
      <c r="X381" s="7">
        <v>0</v>
      </c>
      <c r="Y381" s="7">
        <v>28830</v>
      </c>
      <c r="Z381" s="7">
        <v>22579.218075510002</v>
      </c>
      <c r="AA381" s="7">
        <v>0</v>
      </c>
      <c r="AB381" s="7">
        <v>2884170.2180755101</v>
      </c>
      <c r="AC381" s="7">
        <v>0</v>
      </c>
      <c r="AD381" s="7">
        <v>0</v>
      </c>
      <c r="AE381" s="7">
        <v>0</v>
      </c>
      <c r="AF381" s="7">
        <v>0</v>
      </c>
      <c r="AG381" s="7">
        <v>0</v>
      </c>
      <c r="AH381" s="7">
        <v>0</v>
      </c>
      <c r="AI381" s="7">
        <v>0</v>
      </c>
      <c r="AJ381" s="7">
        <v>0</v>
      </c>
      <c r="AL381">
        <f t="shared" si="5"/>
        <v>516435.21807551011</v>
      </c>
    </row>
    <row r="382" spans="1:38" x14ac:dyDescent="0.25">
      <c r="A382" s="7">
        <v>4085</v>
      </c>
      <c r="B382" s="7">
        <v>7</v>
      </c>
      <c r="C382" t="s">
        <v>691</v>
      </c>
      <c r="D382" s="7">
        <v>0</v>
      </c>
      <c r="E382" s="7">
        <v>0</v>
      </c>
      <c r="F382" s="7">
        <v>220</v>
      </c>
      <c r="G382" s="7">
        <v>264</v>
      </c>
      <c r="H382" s="7">
        <v>1811832</v>
      </c>
      <c r="I382" s="7">
        <v>0</v>
      </c>
      <c r="J382" s="7">
        <v>113202</v>
      </c>
      <c r="K382" s="7">
        <v>14090</v>
      </c>
      <c r="L382" s="7">
        <v>0</v>
      </c>
      <c r="M382" s="7">
        <v>8606</v>
      </c>
      <c r="N382" s="7">
        <v>25729</v>
      </c>
      <c r="O382" s="7">
        <v>59812</v>
      </c>
      <c r="P382" s="7">
        <v>30353</v>
      </c>
      <c r="Q382" s="7">
        <v>3432</v>
      </c>
      <c r="R382" s="7">
        <v>3411</v>
      </c>
      <c r="S382" s="7">
        <v>0</v>
      </c>
      <c r="T382" s="7">
        <v>6600</v>
      </c>
      <c r="U382" s="7">
        <v>0</v>
      </c>
      <c r="V382" s="7">
        <v>0</v>
      </c>
      <c r="W382" s="7">
        <v>0</v>
      </c>
      <c r="X382" s="7">
        <v>0</v>
      </c>
      <c r="Y382" s="7">
        <v>0</v>
      </c>
      <c r="Z382" s="7">
        <v>17236.179147900002</v>
      </c>
      <c r="AA382" s="7">
        <v>0</v>
      </c>
      <c r="AB382" s="7">
        <v>2094303.1791479001</v>
      </c>
      <c r="AC382" s="7">
        <v>0</v>
      </c>
      <c r="AD382" s="7">
        <v>0</v>
      </c>
      <c r="AE382" s="7">
        <v>0</v>
      </c>
      <c r="AF382" s="7">
        <v>0</v>
      </c>
      <c r="AG382" s="7">
        <v>0</v>
      </c>
      <c r="AH382" s="7">
        <v>0</v>
      </c>
      <c r="AI382" s="7">
        <v>0</v>
      </c>
      <c r="AJ382" s="7">
        <v>0</v>
      </c>
      <c r="AL382">
        <f t="shared" si="5"/>
        <v>282471.17914790008</v>
      </c>
    </row>
    <row r="383" spans="1:38" x14ac:dyDescent="0.25">
      <c r="A383" s="7">
        <v>4087</v>
      </c>
      <c r="B383" s="7">
        <v>7</v>
      </c>
      <c r="C383" t="s">
        <v>692</v>
      </c>
      <c r="D383" s="7">
        <v>0</v>
      </c>
      <c r="E383" s="7">
        <v>0</v>
      </c>
      <c r="F383" s="7">
        <v>76</v>
      </c>
      <c r="G383" s="7">
        <v>91.2</v>
      </c>
      <c r="H383" s="7">
        <v>625906</v>
      </c>
      <c r="I383" s="7">
        <v>0</v>
      </c>
      <c r="J383" s="7">
        <v>85599</v>
      </c>
      <c r="K383" s="7">
        <v>14795</v>
      </c>
      <c r="L383" s="7">
        <v>0</v>
      </c>
      <c r="M383" s="7">
        <v>2973</v>
      </c>
      <c r="N383" s="7">
        <v>0</v>
      </c>
      <c r="O383" s="7">
        <v>20662</v>
      </c>
      <c r="P383" s="7">
        <v>10485</v>
      </c>
      <c r="Q383" s="7">
        <v>1186</v>
      </c>
      <c r="R383" s="7">
        <v>886</v>
      </c>
      <c r="S383" s="7">
        <v>0</v>
      </c>
      <c r="T383" s="7">
        <v>3009.6</v>
      </c>
      <c r="U383" s="7">
        <v>0</v>
      </c>
      <c r="V383" s="7">
        <v>0</v>
      </c>
      <c r="W383" s="7">
        <v>0</v>
      </c>
      <c r="X383" s="7">
        <v>0</v>
      </c>
      <c r="Y383" s="7">
        <v>0</v>
      </c>
      <c r="Z383" s="7">
        <v>8259.5302790700007</v>
      </c>
      <c r="AA383" s="7">
        <v>0</v>
      </c>
      <c r="AB383" s="7">
        <v>773761.13027907</v>
      </c>
      <c r="AC383" s="7">
        <v>0</v>
      </c>
      <c r="AD383" s="7">
        <v>0</v>
      </c>
      <c r="AE383" s="7">
        <v>0</v>
      </c>
      <c r="AF383" s="7">
        <v>0</v>
      </c>
      <c r="AG383" s="7">
        <v>0</v>
      </c>
      <c r="AH383" s="7">
        <v>0</v>
      </c>
      <c r="AI383" s="7">
        <v>0</v>
      </c>
      <c r="AJ383" s="7">
        <v>0</v>
      </c>
      <c r="AL383">
        <f t="shared" si="5"/>
        <v>147855.13027907</v>
      </c>
    </row>
    <row r="384" spans="1:38" x14ac:dyDescent="0.25">
      <c r="A384" s="7">
        <v>4088</v>
      </c>
      <c r="B384" s="7">
        <v>7</v>
      </c>
      <c r="C384" t="s">
        <v>693</v>
      </c>
      <c r="D384" s="7">
        <v>0</v>
      </c>
      <c r="E384" s="7">
        <v>0</v>
      </c>
      <c r="F384" s="7">
        <v>416</v>
      </c>
      <c r="G384" s="7">
        <v>425</v>
      </c>
      <c r="H384" s="7">
        <v>2916775</v>
      </c>
      <c r="I384" s="7">
        <v>0</v>
      </c>
      <c r="J384" s="7">
        <v>1621312</v>
      </c>
      <c r="K384" s="7">
        <v>209880</v>
      </c>
      <c r="L384" s="7">
        <v>0</v>
      </c>
      <c r="M384" s="7">
        <v>13854</v>
      </c>
      <c r="N384" s="7">
        <v>0</v>
      </c>
      <c r="O384" s="7">
        <v>96288</v>
      </c>
      <c r="P384" s="7">
        <v>48863</v>
      </c>
      <c r="Q384" s="7">
        <v>5525</v>
      </c>
      <c r="R384" s="7">
        <v>0</v>
      </c>
      <c r="S384" s="7">
        <v>0</v>
      </c>
      <c r="T384" s="7">
        <v>19550</v>
      </c>
      <c r="U384" s="7">
        <v>0</v>
      </c>
      <c r="V384" s="7">
        <v>0</v>
      </c>
      <c r="W384" s="7">
        <v>0</v>
      </c>
      <c r="X384" s="7">
        <v>0</v>
      </c>
      <c r="Y384" s="7">
        <v>0</v>
      </c>
      <c r="Z384" s="7">
        <v>25230.18546687</v>
      </c>
      <c r="AA384" s="7">
        <v>0</v>
      </c>
      <c r="AB384" s="7">
        <v>4957277.1854668707</v>
      </c>
      <c r="AC384" s="7">
        <v>0</v>
      </c>
      <c r="AD384" s="7">
        <v>0</v>
      </c>
      <c r="AE384" s="7">
        <v>0</v>
      </c>
      <c r="AF384" s="7">
        <v>0</v>
      </c>
      <c r="AG384" s="7">
        <v>0</v>
      </c>
      <c r="AH384" s="7">
        <v>0</v>
      </c>
      <c r="AI384" s="7">
        <v>0</v>
      </c>
      <c r="AJ384" s="7">
        <v>0</v>
      </c>
      <c r="AL384">
        <f t="shared" si="5"/>
        <v>2040502.1854668707</v>
      </c>
    </row>
    <row r="385" spans="1:38" x14ac:dyDescent="0.25">
      <c r="A385" s="7">
        <v>4089</v>
      </c>
      <c r="B385" s="7">
        <v>7</v>
      </c>
      <c r="C385" t="s">
        <v>694</v>
      </c>
      <c r="D385" s="7">
        <v>0</v>
      </c>
      <c r="E385" s="7">
        <v>0</v>
      </c>
      <c r="F385" s="7">
        <v>361</v>
      </c>
      <c r="G385" s="7">
        <v>379.2</v>
      </c>
      <c r="H385" s="7">
        <v>2602450</v>
      </c>
      <c r="I385" s="7">
        <v>0</v>
      </c>
      <c r="J385" s="7">
        <v>329464</v>
      </c>
      <c r="K385" s="7">
        <v>15260</v>
      </c>
      <c r="L385" s="7">
        <v>0</v>
      </c>
      <c r="M385" s="7">
        <v>12361</v>
      </c>
      <c r="N385" s="7">
        <v>0</v>
      </c>
      <c r="O385" s="7">
        <v>85911</v>
      </c>
      <c r="P385" s="7">
        <v>43598</v>
      </c>
      <c r="Q385" s="7">
        <v>4930</v>
      </c>
      <c r="R385" s="7">
        <v>0</v>
      </c>
      <c r="S385" s="7">
        <v>0</v>
      </c>
      <c r="T385" s="7">
        <v>758.4</v>
      </c>
      <c r="U385" s="7">
        <v>0</v>
      </c>
      <c r="V385" s="7">
        <v>0</v>
      </c>
      <c r="W385" s="7">
        <v>0</v>
      </c>
      <c r="X385" s="7">
        <v>0</v>
      </c>
      <c r="Y385" s="7">
        <v>11916</v>
      </c>
      <c r="Z385" s="7">
        <v>24927.665761439999</v>
      </c>
      <c r="AA385" s="7">
        <v>0</v>
      </c>
      <c r="AB385" s="7">
        <v>3131576.06576144</v>
      </c>
      <c r="AC385" s="7">
        <v>0</v>
      </c>
      <c r="AD385" s="7">
        <v>0</v>
      </c>
      <c r="AE385" s="7">
        <v>0</v>
      </c>
      <c r="AF385" s="7">
        <v>0</v>
      </c>
      <c r="AG385" s="7">
        <v>0</v>
      </c>
      <c r="AH385" s="7">
        <v>0</v>
      </c>
      <c r="AI385" s="7">
        <v>0</v>
      </c>
      <c r="AJ385" s="7">
        <v>0</v>
      </c>
      <c r="AL385">
        <f t="shared" si="5"/>
        <v>529126.06576143997</v>
      </c>
    </row>
    <row r="386" spans="1:38" x14ac:dyDescent="0.25">
      <c r="A386" s="7">
        <v>4090</v>
      </c>
      <c r="B386" s="7">
        <v>7</v>
      </c>
      <c r="C386" t="s">
        <v>695</v>
      </c>
      <c r="D386" s="7">
        <v>0</v>
      </c>
      <c r="E386" s="7">
        <v>0</v>
      </c>
      <c r="F386" s="7">
        <v>180</v>
      </c>
      <c r="G386" s="7">
        <v>180</v>
      </c>
      <c r="H386" s="7">
        <v>1235340</v>
      </c>
      <c r="I386" s="7">
        <v>0</v>
      </c>
      <c r="J386" s="7">
        <v>12687</v>
      </c>
      <c r="K386" s="7">
        <v>0</v>
      </c>
      <c r="L386" s="7">
        <v>0</v>
      </c>
      <c r="M386" s="7">
        <v>5867</v>
      </c>
      <c r="N386" s="7">
        <v>19241</v>
      </c>
      <c r="O386" s="7">
        <v>40781</v>
      </c>
      <c r="P386" s="7">
        <v>20695</v>
      </c>
      <c r="Q386" s="7">
        <v>2340</v>
      </c>
      <c r="R386" s="7">
        <v>1566</v>
      </c>
      <c r="S386" s="7">
        <v>0</v>
      </c>
      <c r="T386" s="7">
        <v>7560</v>
      </c>
      <c r="U386" s="7">
        <v>-76808</v>
      </c>
      <c r="V386" s="7">
        <v>0</v>
      </c>
      <c r="W386" s="7">
        <v>0</v>
      </c>
      <c r="X386" s="7">
        <v>0</v>
      </c>
      <c r="Y386" s="7">
        <v>0</v>
      </c>
      <c r="Z386" s="7">
        <v>13353.410696550001</v>
      </c>
      <c r="AA386" s="7">
        <v>0</v>
      </c>
      <c r="AB386" s="7">
        <v>1282622.41069655</v>
      </c>
      <c r="AC386" s="7">
        <v>0</v>
      </c>
      <c r="AD386" s="7">
        <v>0</v>
      </c>
      <c r="AE386" s="7">
        <v>0</v>
      </c>
      <c r="AF386" s="7">
        <v>0</v>
      </c>
      <c r="AG386" s="7">
        <v>0</v>
      </c>
      <c r="AH386" s="7">
        <v>0</v>
      </c>
      <c r="AI386" s="7">
        <v>0</v>
      </c>
      <c r="AJ386" s="7">
        <v>0</v>
      </c>
      <c r="AL386">
        <f t="shared" si="5"/>
        <v>47282.41069655004</v>
      </c>
    </row>
    <row r="387" spans="1:38" x14ac:dyDescent="0.25">
      <c r="A387" s="7">
        <v>4091</v>
      </c>
      <c r="B387" s="7">
        <v>7</v>
      </c>
      <c r="C387" t="s">
        <v>696</v>
      </c>
      <c r="D387" s="7">
        <v>0</v>
      </c>
      <c r="E387" s="7">
        <v>0</v>
      </c>
      <c r="F387" s="7">
        <v>127</v>
      </c>
      <c r="G387" s="7">
        <v>148.4</v>
      </c>
      <c r="H387" s="7">
        <v>1018469</v>
      </c>
      <c r="I387" s="7">
        <v>0</v>
      </c>
      <c r="J387" s="7">
        <v>33856</v>
      </c>
      <c r="K387" s="7">
        <v>14148</v>
      </c>
      <c r="L387" s="7">
        <v>0</v>
      </c>
      <c r="M387" s="7">
        <v>4837</v>
      </c>
      <c r="N387" s="7">
        <v>15863</v>
      </c>
      <c r="O387" s="7">
        <v>33621</v>
      </c>
      <c r="P387" s="7">
        <v>17062</v>
      </c>
      <c r="Q387" s="7">
        <v>1929</v>
      </c>
      <c r="R387" s="7">
        <v>0</v>
      </c>
      <c r="S387" s="7">
        <v>0</v>
      </c>
      <c r="T387" s="7">
        <v>6529.6</v>
      </c>
      <c r="U387" s="7">
        <v>-63324</v>
      </c>
      <c r="V387" s="7">
        <v>0</v>
      </c>
      <c r="W387" s="7">
        <v>0</v>
      </c>
      <c r="X387" s="7">
        <v>0</v>
      </c>
      <c r="Y387" s="7">
        <v>0</v>
      </c>
      <c r="Z387" s="7">
        <v>9476.4883206600007</v>
      </c>
      <c r="AA387" s="7">
        <v>0</v>
      </c>
      <c r="AB387" s="7">
        <v>1092467.0883206599</v>
      </c>
      <c r="AC387" s="7">
        <v>0</v>
      </c>
      <c r="AD387" s="7">
        <v>0</v>
      </c>
      <c r="AE387" s="7">
        <v>0</v>
      </c>
      <c r="AF387" s="7">
        <v>0</v>
      </c>
      <c r="AG387" s="7">
        <v>0</v>
      </c>
      <c r="AH387" s="7">
        <v>0</v>
      </c>
      <c r="AI387" s="7">
        <v>0</v>
      </c>
      <c r="AJ387" s="7">
        <v>0</v>
      </c>
      <c r="AL387">
        <f t="shared" ref="AL387:AL450" si="6">AB387-H387</f>
        <v>73998.088320659939</v>
      </c>
    </row>
    <row r="388" spans="1:38" x14ac:dyDescent="0.25">
      <c r="A388" s="7">
        <v>4092</v>
      </c>
      <c r="B388" s="7">
        <v>7</v>
      </c>
      <c r="C388" t="s">
        <v>697</v>
      </c>
      <c r="D388" s="7">
        <v>0</v>
      </c>
      <c r="E388" s="7">
        <v>0</v>
      </c>
      <c r="F388" s="7">
        <v>51</v>
      </c>
      <c r="G388" s="7">
        <v>61.2</v>
      </c>
      <c r="H388" s="7">
        <v>420016</v>
      </c>
      <c r="I388" s="7">
        <v>0</v>
      </c>
      <c r="J388" s="7">
        <v>74325</v>
      </c>
      <c r="K388" s="7">
        <v>0</v>
      </c>
      <c r="L388" s="7">
        <v>0</v>
      </c>
      <c r="M388" s="7">
        <v>1995</v>
      </c>
      <c r="N388" s="7">
        <v>0</v>
      </c>
      <c r="O388" s="7">
        <v>13865</v>
      </c>
      <c r="P388" s="7">
        <v>7036</v>
      </c>
      <c r="Q388" s="7">
        <v>796</v>
      </c>
      <c r="R388" s="7">
        <v>94</v>
      </c>
      <c r="S388" s="7">
        <v>0</v>
      </c>
      <c r="T388" s="7">
        <v>183.60000000000002</v>
      </c>
      <c r="U388" s="7">
        <v>0</v>
      </c>
      <c r="V388" s="7">
        <v>0</v>
      </c>
      <c r="W388" s="7">
        <v>0</v>
      </c>
      <c r="X388" s="7">
        <v>0</v>
      </c>
      <c r="Y388" s="7">
        <v>0</v>
      </c>
      <c r="Z388" s="7">
        <v>4467.37599735</v>
      </c>
      <c r="AA388" s="7">
        <v>0</v>
      </c>
      <c r="AB388" s="7">
        <v>522777.97599735</v>
      </c>
      <c r="AC388" s="7">
        <v>0</v>
      </c>
      <c r="AD388" s="7">
        <v>0</v>
      </c>
      <c r="AE388" s="7">
        <v>0</v>
      </c>
      <c r="AF388" s="7">
        <v>0</v>
      </c>
      <c r="AG388" s="7">
        <v>0</v>
      </c>
      <c r="AH388" s="7">
        <v>0</v>
      </c>
      <c r="AI388" s="7">
        <v>0</v>
      </c>
      <c r="AJ388" s="7">
        <v>0</v>
      </c>
      <c r="AL388">
        <f t="shared" si="6"/>
        <v>102761.97599735</v>
      </c>
    </row>
    <row r="389" spans="1:38" x14ac:dyDescent="0.25">
      <c r="A389" s="7">
        <v>4093</v>
      </c>
      <c r="B389" s="7">
        <v>7</v>
      </c>
      <c r="C389" t="s">
        <v>698</v>
      </c>
      <c r="D389" s="7">
        <v>0</v>
      </c>
      <c r="E389" s="7">
        <v>0</v>
      </c>
      <c r="F389" s="7">
        <v>120</v>
      </c>
      <c r="G389" s="7">
        <v>144</v>
      </c>
      <c r="H389" s="7">
        <v>988272</v>
      </c>
      <c r="I389" s="7">
        <v>0</v>
      </c>
      <c r="J389" s="7">
        <v>124412</v>
      </c>
      <c r="K389" s="7">
        <v>0</v>
      </c>
      <c r="L389" s="7">
        <v>0</v>
      </c>
      <c r="M389" s="7">
        <v>4694</v>
      </c>
      <c r="N389" s="7">
        <v>18322</v>
      </c>
      <c r="O389" s="7">
        <v>32625</v>
      </c>
      <c r="P389" s="7">
        <v>16556</v>
      </c>
      <c r="Q389" s="7">
        <v>1872</v>
      </c>
      <c r="R389" s="7">
        <v>539</v>
      </c>
      <c r="S389" s="7">
        <v>0</v>
      </c>
      <c r="T389" s="7">
        <v>12240</v>
      </c>
      <c r="U389" s="7">
        <v>0</v>
      </c>
      <c r="V389" s="7">
        <v>0</v>
      </c>
      <c r="W389" s="7">
        <v>0</v>
      </c>
      <c r="X389" s="7">
        <v>0</v>
      </c>
      <c r="Y389" s="7">
        <v>0</v>
      </c>
      <c r="Z389" s="7">
        <v>7162.4167844100002</v>
      </c>
      <c r="AA389" s="7">
        <v>0</v>
      </c>
      <c r="AB389" s="7">
        <v>1206694.4167844099</v>
      </c>
      <c r="AC389" s="7">
        <v>0</v>
      </c>
      <c r="AD389" s="7">
        <v>0</v>
      </c>
      <c r="AE389" s="7">
        <v>0</v>
      </c>
      <c r="AF389" s="7">
        <v>0</v>
      </c>
      <c r="AG389" s="7">
        <v>0</v>
      </c>
      <c r="AH389" s="7">
        <v>0</v>
      </c>
      <c r="AI389" s="7">
        <v>0</v>
      </c>
      <c r="AJ389" s="7">
        <v>0</v>
      </c>
      <c r="AL389">
        <f t="shared" si="6"/>
        <v>218422.4167844099</v>
      </c>
    </row>
    <row r="390" spans="1:38" x14ac:dyDescent="0.25">
      <c r="A390" s="7">
        <v>4095</v>
      </c>
      <c r="B390" s="7">
        <v>7</v>
      </c>
      <c r="C390" t="s">
        <v>699</v>
      </c>
      <c r="D390" s="7">
        <v>0</v>
      </c>
      <c r="E390" s="7">
        <v>0</v>
      </c>
      <c r="F390" s="7">
        <v>200</v>
      </c>
      <c r="G390" s="7">
        <v>240</v>
      </c>
      <c r="H390" s="7">
        <v>1647120</v>
      </c>
      <c r="I390" s="7">
        <v>0</v>
      </c>
      <c r="J390" s="7">
        <v>119984</v>
      </c>
      <c r="K390" s="7">
        <v>0</v>
      </c>
      <c r="L390" s="7">
        <v>0</v>
      </c>
      <c r="M390" s="7">
        <v>7823</v>
      </c>
      <c r="N390" s="7">
        <v>26050</v>
      </c>
      <c r="O390" s="7">
        <v>54374</v>
      </c>
      <c r="P390" s="7">
        <v>27593</v>
      </c>
      <c r="Q390" s="7">
        <v>3120</v>
      </c>
      <c r="R390" s="7">
        <v>2726</v>
      </c>
      <c r="S390" s="7">
        <v>0</v>
      </c>
      <c r="T390" s="7">
        <v>7680</v>
      </c>
      <c r="U390" s="7">
        <v>-102806</v>
      </c>
      <c r="V390" s="7">
        <v>0</v>
      </c>
      <c r="W390" s="7">
        <v>0</v>
      </c>
      <c r="X390" s="7">
        <v>0</v>
      </c>
      <c r="Y390" s="7">
        <v>0</v>
      </c>
      <c r="Z390" s="7">
        <v>11380.3602288</v>
      </c>
      <c r="AA390" s="7">
        <v>0</v>
      </c>
      <c r="AB390" s="7">
        <v>1805044.3602288</v>
      </c>
      <c r="AC390" s="7">
        <v>0</v>
      </c>
      <c r="AD390" s="7">
        <v>0</v>
      </c>
      <c r="AE390" s="7">
        <v>0</v>
      </c>
      <c r="AF390" s="7">
        <v>0</v>
      </c>
      <c r="AG390" s="7">
        <v>0</v>
      </c>
      <c r="AH390" s="7">
        <v>0</v>
      </c>
      <c r="AI390" s="7">
        <v>0</v>
      </c>
      <c r="AJ390" s="7">
        <v>0</v>
      </c>
      <c r="AL390">
        <f t="shared" si="6"/>
        <v>157924.36022879998</v>
      </c>
    </row>
    <row r="391" spans="1:38" x14ac:dyDescent="0.25">
      <c r="A391" s="7">
        <v>4097</v>
      </c>
      <c r="B391" s="7">
        <v>7</v>
      </c>
      <c r="C391" t="s">
        <v>700</v>
      </c>
      <c r="D391" s="7">
        <v>0</v>
      </c>
      <c r="E391" s="7">
        <v>0</v>
      </c>
      <c r="F391" s="7">
        <v>510.4</v>
      </c>
      <c r="G391" s="7">
        <v>532.20000000000005</v>
      </c>
      <c r="H391" s="7">
        <v>3652489</v>
      </c>
      <c r="I391" s="7">
        <v>0</v>
      </c>
      <c r="J391" s="7">
        <v>1438504</v>
      </c>
      <c r="K391" s="7">
        <v>343440</v>
      </c>
      <c r="L391" s="7">
        <v>0</v>
      </c>
      <c r="M391" s="7">
        <v>17348</v>
      </c>
      <c r="N391" s="7">
        <v>0</v>
      </c>
      <c r="O391" s="7">
        <v>120575</v>
      </c>
      <c r="P391" s="7">
        <v>61188</v>
      </c>
      <c r="Q391" s="7">
        <v>6919</v>
      </c>
      <c r="R391" s="7">
        <v>135344</v>
      </c>
      <c r="S391" s="7">
        <v>0</v>
      </c>
      <c r="T391" s="7">
        <v>1596.6000000000001</v>
      </c>
      <c r="U391" s="7">
        <v>-170206</v>
      </c>
      <c r="V391" s="7">
        <v>0</v>
      </c>
      <c r="W391" s="7">
        <v>0</v>
      </c>
      <c r="X391" s="7">
        <v>0</v>
      </c>
      <c r="Y391" s="7">
        <v>0</v>
      </c>
      <c r="Z391" s="7">
        <v>56601.895429610006</v>
      </c>
      <c r="AA391" s="7">
        <v>0</v>
      </c>
      <c r="AB391" s="7">
        <v>5663799.495429609</v>
      </c>
      <c r="AC391" s="7">
        <v>0</v>
      </c>
      <c r="AD391" s="7">
        <v>0</v>
      </c>
      <c r="AE391" s="7">
        <v>0</v>
      </c>
      <c r="AF391" s="7">
        <v>0</v>
      </c>
      <c r="AG391" s="7">
        <v>0</v>
      </c>
      <c r="AH391" s="7">
        <v>0</v>
      </c>
      <c r="AI391" s="7">
        <v>0</v>
      </c>
      <c r="AJ391" s="7">
        <v>0</v>
      </c>
      <c r="AL391">
        <f t="shared" si="6"/>
        <v>2011310.495429609</v>
      </c>
    </row>
    <row r="392" spans="1:38" x14ac:dyDescent="0.25">
      <c r="A392" s="7">
        <v>4098</v>
      </c>
      <c r="B392" s="7">
        <v>7</v>
      </c>
      <c r="C392" t="s">
        <v>701</v>
      </c>
      <c r="D392" s="7">
        <v>0</v>
      </c>
      <c r="E392" s="7">
        <v>0</v>
      </c>
      <c r="F392" s="7">
        <v>1042</v>
      </c>
      <c r="G392" s="7">
        <v>1137.6000000000001</v>
      </c>
      <c r="H392" s="7">
        <v>7807349</v>
      </c>
      <c r="I392" s="7">
        <v>0</v>
      </c>
      <c r="J392" s="7">
        <v>142389</v>
      </c>
      <c r="K392" s="7">
        <v>22998</v>
      </c>
      <c r="L392" s="7">
        <v>0</v>
      </c>
      <c r="M392" s="7">
        <v>37083</v>
      </c>
      <c r="N392" s="7">
        <v>0</v>
      </c>
      <c r="O392" s="7">
        <v>257734</v>
      </c>
      <c r="P392" s="7">
        <v>130793</v>
      </c>
      <c r="Q392" s="7">
        <v>14789</v>
      </c>
      <c r="R392" s="7">
        <v>0</v>
      </c>
      <c r="S392" s="7">
        <v>0</v>
      </c>
      <c r="T392" s="7">
        <v>39816.000000000007</v>
      </c>
      <c r="U392" s="7">
        <v>0</v>
      </c>
      <c r="V392" s="7">
        <v>0</v>
      </c>
      <c r="W392" s="7">
        <v>0</v>
      </c>
      <c r="X392" s="7">
        <v>0</v>
      </c>
      <c r="Y392" s="7">
        <v>0</v>
      </c>
      <c r="Z392" s="7">
        <v>62871.61853457</v>
      </c>
      <c r="AA392" s="7">
        <v>0</v>
      </c>
      <c r="AB392" s="7">
        <v>8515822.6185345687</v>
      </c>
      <c r="AC392" s="7">
        <v>0</v>
      </c>
      <c r="AD392" s="7">
        <v>0</v>
      </c>
      <c r="AE392" s="7">
        <v>0</v>
      </c>
      <c r="AF392" s="7">
        <v>0</v>
      </c>
      <c r="AG392" s="7">
        <v>0</v>
      </c>
      <c r="AH392" s="7">
        <v>0</v>
      </c>
      <c r="AI392" s="7">
        <v>0</v>
      </c>
      <c r="AJ392" s="7">
        <v>0</v>
      </c>
      <c r="AL392">
        <f t="shared" si="6"/>
        <v>708473.6185345687</v>
      </c>
    </row>
    <row r="393" spans="1:38" x14ac:dyDescent="0.25">
      <c r="A393" s="7">
        <v>4100</v>
      </c>
      <c r="B393" s="7">
        <v>7</v>
      </c>
      <c r="C393" t="s">
        <v>702</v>
      </c>
      <c r="D393" s="7">
        <v>0</v>
      </c>
      <c r="E393" s="7">
        <v>0</v>
      </c>
      <c r="F393" s="7">
        <v>145</v>
      </c>
      <c r="G393" s="7">
        <v>150.4</v>
      </c>
      <c r="H393" s="7">
        <v>1032195</v>
      </c>
      <c r="I393" s="7">
        <v>0</v>
      </c>
      <c r="J393" s="7">
        <v>71943</v>
      </c>
      <c r="K393" s="7">
        <v>0</v>
      </c>
      <c r="L393" s="7">
        <v>0</v>
      </c>
      <c r="M393" s="7">
        <v>4903</v>
      </c>
      <c r="N393" s="7">
        <v>105501</v>
      </c>
      <c r="O393" s="7">
        <v>34075</v>
      </c>
      <c r="P393" s="7">
        <v>17292</v>
      </c>
      <c r="Q393" s="7">
        <v>1955</v>
      </c>
      <c r="R393" s="7">
        <v>0</v>
      </c>
      <c r="S393" s="7">
        <v>0</v>
      </c>
      <c r="T393" s="7">
        <v>0</v>
      </c>
      <c r="U393" s="7">
        <v>-153601</v>
      </c>
      <c r="V393" s="7">
        <v>0</v>
      </c>
      <c r="W393" s="7">
        <v>0</v>
      </c>
      <c r="X393" s="7">
        <v>0</v>
      </c>
      <c r="Y393" s="7">
        <v>0</v>
      </c>
      <c r="Z393" s="7">
        <v>8524.2727191499998</v>
      </c>
      <c r="AA393" s="7">
        <v>0</v>
      </c>
      <c r="AB393" s="7">
        <v>1122787.2727191499</v>
      </c>
      <c r="AC393" s="7">
        <v>0</v>
      </c>
      <c r="AD393" s="7">
        <v>0</v>
      </c>
      <c r="AE393" s="7">
        <v>0</v>
      </c>
      <c r="AF393" s="7">
        <v>0</v>
      </c>
      <c r="AG393" s="7">
        <v>0</v>
      </c>
      <c r="AH393" s="7">
        <v>0</v>
      </c>
      <c r="AI393" s="7">
        <v>0</v>
      </c>
      <c r="AJ393" s="7">
        <v>0</v>
      </c>
      <c r="AL393">
        <f t="shared" si="6"/>
        <v>90592.272719149943</v>
      </c>
    </row>
    <row r="394" spans="1:38" x14ac:dyDescent="0.25">
      <c r="A394" s="7">
        <v>4102</v>
      </c>
      <c r="B394" s="7">
        <v>7</v>
      </c>
      <c r="C394" t="s">
        <v>703</v>
      </c>
      <c r="D394" s="7">
        <v>0</v>
      </c>
      <c r="E394" s="7">
        <v>0</v>
      </c>
      <c r="F394" s="7">
        <v>400</v>
      </c>
      <c r="G394" s="7">
        <v>480</v>
      </c>
      <c r="H394" s="7">
        <v>3294240</v>
      </c>
      <c r="I394" s="7">
        <v>6754</v>
      </c>
      <c r="J394" s="7">
        <v>842551</v>
      </c>
      <c r="K394" s="7">
        <v>14167</v>
      </c>
      <c r="L394" s="7">
        <v>0</v>
      </c>
      <c r="M394" s="7">
        <v>15647</v>
      </c>
      <c r="N394" s="7">
        <v>0</v>
      </c>
      <c r="O394" s="7">
        <v>108749</v>
      </c>
      <c r="P394" s="7">
        <v>55187</v>
      </c>
      <c r="Q394" s="7">
        <v>6240</v>
      </c>
      <c r="R394" s="7">
        <v>0</v>
      </c>
      <c r="S394" s="7">
        <v>0</v>
      </c>
      <c r="T394" s="7">
        <v>8160</v>
      </c>
      <c r="U394" s="7">
        <v>0</v>
      </c>
      <c r="V394" s="7">
        <v>0</v>
      </c>
      <c r="W394" s="7">
        <v>0</v>
      </c>
      <c r="X394" s="7">
        <v>0</v>
      </c>
      <c r="Y394" s="7">
        <v>0</v>
      </c>
      <c r="Z394" s="7">
        <v>29596.731362160001</v>
      </c>
      <c r="AA394" s="7">
        <v>0</v>
      </c>
      <c r="AB394" s="7">
        <v>4381291.7313621603</v>
      </c>
      <c r="AC394" s="7">
        <v>0</v>
      </c>
      <c r="AD394" s="7">
        <v>0</v>
      </c>
      <c r="AE394" s="7">
        <v>0</v>
      </c>
      <c r="AF394" s="7">
        <v>0</v>
      </c>
      <c r="AG394" s="7">
        <v>0</v>
      </c>
      <c r="AH394" s="7">
        <v>0</v>
      </c>
      <c r="AI394" s="7">
        <v>0</v>
      </c>
      <c r="AJ394" s="7">
        <v>0</v>
      </c>
      <c r="AL394">
        <f t="shared" si="6"/>
        <v>1087051.7313621603</v>
      </c>
    </row>
    <row r="395" spans="1:38" x14ac:dyDescent="0.25">
      <c r="A395" s="7">
        <v>4103</v>
      </c>
      <c r="B395" s="7">
        <v>7</v>
      </c>
      <c r="C395" t="s">
        <v>704</v>
      </c>
      <c r="D395" s="7">
        <v>0</v>
      </c>
      <c r="E395" s="7">
        <v>0</v>
      </c>
      <c r="F395" s="7">
        <v>2375</v>
      </c>
      <c r="G395" s="7">
        <v>2605</v>
      </c>
      <c r="H395" s="7">
        <v>17878115</v>
      </c>
      <c r="I395" s="7">
        <v>0</v>
      </c>
      <c r="J395" s="7">
        <v>6596515</v>
      </c>
      <c r="K395" s="7">
        <v>618192</v>
      </c>
      <c r="L395" s="7">
        <v>0</v>
      </c>
      <c r="M395" s="7">
        <v>84916</v>
      </c>
      <c r="N395" s="7">
        <v>0</v>
      </c>
      <c r="O395" s="7">
        <v>590187</v>
      </c>
      <c r="P395" s="7">
        <v>299503</v>
      </c>
      <c r="Q395" s="7">
        <v>33865</v>
      </c>
      <c r="R395" s="7">
        <v>0</v>
      </c>
      <c r="S395" s="7">
        <v>0</v>
      </c>
      <c r="T395" s="7">
        <v>104200</v>
      </c>
      <c r="U395" s="7">
        <v>0</v>
      </c>
      <c r="V395" s="7">
        <v>0</v>
      </c>
      <c r="W395" s="7">
        <v>0</v>
      </c>
      <c r="X395" s="7">
        <v>0</v>
      </c>
      <c r="Y395" s="7">
        <v>0</v>
      </c>
      <c r="Z395" s="7">
        <v>136844.69158355001</v>
      </c>
      <c r="AA395" s="7">
        <v>0</v>
      </c>
      <c r="AB395" s="7">
        <v>26342337.691583551</v>
      </c>
      <c r="AC395" s="7">
        <v>0</v>
      </c>
      <c r="AD395" s="7">
        <v>0</v>
      </c>
      <c r="AE395" s="7">
        <v>0</v>
      </c>
      <c r="AF395" s="7">
        <v>0</v>
      </c>
      <c r="AG395" s="7">
        <v>0</v>
      </c>
      <c r="AH395" s="7">
        <v>0</v>
      </c>
      <c r="AI395" s="7">
        <v>0</v>
      </c>
      <c r="AJ395" s="7">
        <v>0</v>
      </c>
      <c r="AL395">
        <f t="shared" si="6"/>
        <v>8464222.6915835515</v>
      </c>
    </row>
    <row r="396" spans="1:38" x14ac:dyDescent="0.25">
      <c r="A396" s="7">
        <v>4104</v>
      </c>
      <c r="B396" s="7">
        <v>7</v>
      </c>
      <c r="C396" t="s">
        <v>2163</v>
      </c>
      <c r="D396" s="7">
        <v>0</v>
      </c>
      <c r="E396" s="7">
        <v>0</v>
      </c>
      <c r="F396" s="7">
        <v>240</v>
      </c>
      <c r="G396" s="7">
        <v>288</v>
      </c>
      <c r="H396" s="7">
        <v>1976544</v>
      </c>
      <c r="I396" s="7">
        <v>4052</v>
      </c>
      <c r="J396" s="7">
        <v>408142</v>
      </c>
      <c r="K396" s="7">
        <v>14116</v>
      </c>
      <c r="L396" s="7">
        <v>0</v>
      </c>
      <c r="M396" s="7">
        <v>9388</v>
      </c>
      <c r="N396" s="7">
        <v>2800</v>
      </c>
      <c r="O396" s="7">
        <v>65249</v>
      </c>
      <c r="P396" s="7">
        <v>33112</v>
      </c>
      <c r="Q396" s="7">
        <v>3744</v>
      </c>
      <c r="R396" s="7">
        <v>0</v>
      </c>
      <c r="S396" s="7">
        <v>0</v>
      </c>
      <c r="T396" s="7">
        <v>9792</v>
      </c>
      <c r="U396" s="7">
        <v>0</v>
      </c>
      <c r="V396" s="7">
        <v>0</v>
      </c>
      <c r="W396" s="7">
        <v>0</v>
      </c>
      <c r="X396" s="7">
        <v>0</v>
      </c>
      <c r="Y396" s="7">
        <v>0</v>
      </c>
      <c r="Z396" s="7">
        <v>14846.10863067</v>
      </c>
      <c r="AA396" s="7">
        <v>0</v>
      </c>
      <c r="AB396" s="7">
        <v>2541785.1086306702</v>
      </c>
      <c r="AC396" s="7">
        <v>0</v>
      </c>
      <c r="AD396" s="7">
        <v>0</v>
      </c>
      <c r="AE396" s="7">
        <v>0</v>
      </c>
      <c r="AF396" s="7">
        <v>0</v>
      </c>
      <c r="AG396" s="7">
        <v>0</v>
      </c>
      <c r="AH396" s="7">
        <v>0</v>
      </c>
      <c r="AI396" s="7">
        <v>0</v>
      </c>
      <c r="AJ396" s="7">
        <v>0</v>
      </c>
      <c r="AL396">
        <f t="shared" si="6"/>
        <v>565241.10863067023</v>
      </c>
    </row>
    <row r="397" spans="1:38" x14ac:dyDescent="0.25">
      <c r="A397" s="7">
        <v>4105</v>
      </c>
      <c r="B397" s="7">
        <v>7</v>
      </c>
      <c r="C397" t="s">
        <v>706</v>
      </c>
      <c r="D397" s="7">
        <v>0</v>
      </c>
      <c r="E397" s="7">
        <v>0</v>
      </c>
      <c r="F397" s="7">
        <v>779</v>
      </c>
      <c r="G397" s="7">
        <v>858.60000000000014</v>
      </c>
      <c r="H397" s="7">
        <v>5892572</v>
      </c>
      <c r="I397" s="7">
        <v>0</v>
      </c>
      <c r="J397" s="7">
        <v>122156</v>
      </c>
      <c r="K397" s="7">
        <v>14359</v>
      </c>
      <c r="L397" s="7">
        <v>0</v>
      </c>
      <c r="M397" s="7">
        <v>27988</v>
      </c>
      <c r="N397" s="7">
        <v>0</v>
      </c>
      <c r="O397" s="7">
        <v>194524</v>
      </c>
      <c r="P397" s="7">
        <v>98715</v>
      </c>
      <c r="Q397" s="7">
        <v>11162</v>
      </c>
      <c r="R397" s="7">
        <v>0</v>
      </c>
      <c r="S397" s="7">
        <v>0</v>
      </c>
      <c r="T397" s="7">
        <v>24040.800000000003</v>
      </c>
      <c r="U397" s="7">
        <v>0</v>
      </c>
      <c r="V397" s="7">
        <v>0</v>
      </c>
      <c r="W397" s="7">
        <v>0</v>
      </c>
      <c r="X397" s="7">
        <v>0</v>
      </c>
      <c r="Y397" s="7">
        <v>0</v>
      </c>
      <c r="Z397" s="7">
        <v>46933.268138790001</v>
      </c>
      <c r="AA397" s="7">
        <v>0</v>
      </c>
      <c r="AB397" s="7">
        <v>6432450.0681387894</v>
      </c>
      <c r="AC397" s="7">
        <v>0</v>
      </c>
      <c r="AD397" s="7">
        <v>0</v>
      </c>
      <c r="AE397" s="7">
        <v>0</v>
      </c>
      <c r="AF397" s="7">
        <v>0</v>
      </c>
      <c r="AG397" s="7">
        <v>0</v>
      </c>
      <c r="AH397" s="7">
        <v>0</v>
      </c>
      <c r="AI397" s="7">
        <v>0</v>
      </c>
      <c r="AJ397" s="7">
        <v>0</v>
      </c>
      <c r="AL397">
        <f t="shared" si="6"/>
        <v>539878.06813878939</v>
      </c>
    </row>
    <row r="398" spans="1:38" x14ac:dyDescent="0.25">
      <c r="A398" s="7">
        <v>4106</v>
      </c>
      <c r="B398" s="7">
        <v>7</v>
      </c>
      <c r="C398" t="s">
        <v>707</v>
      </c>
      <c r="D398" s="7">
        <v>0</v>
      </c>
      <c r="E398" s="7">
        <v>0</v>
      </c>
      <c r="F398" s="7">
        <v>245</v>
      </c>
      <c r="G398" s="7">
        <v>286.39999999999998</v>
      </c>
      <c r="H398" s="7">
        <v>1965563</v>
      </c>
      <c r="I398" s="7">
        <v>0</v>
      </c>
      <c r="J398" s="7">
        <v>374575</v>
      </c>
      <c r="K398" s="7">
        <v>0</v>
      </c>
      <c r="L398" s="7">
        <v>0</v>
      </c>
      <c r="M398" s="7">
        <v>9336</v>
      </c>
      <c r="N398" s="7">
        <v>58539</v>
      </c>
      <c r="O398" s="7">
        <v>64887</v>
      </c>
      <c r="P398" s="7">
        <v>32928</v>
      </c>
      <c r="Q398" s="7">
        <v>3723</v>
      </c>
      <c r="R398" s="7">
        <v>0</v>
      </c>
      <c r="S398" s="7">
        <v>0</v>
      </c>
      <c r="T398" s="7">
        <v>65012.799999999996</v>
      </c>
      <c r="U398" s="7">
        <v>-150134</v>
      </c>
      <c r="V398" s="7">
        <v>0</v>
      </c>
      <c r="W398" s="7">
        <v>0</v>
      </c>
      <c r="X398" s="7">
        <v>0</v>
      </c>
      <c r="Y398" s="7">
        <v>0</v>
      </c>
      <c r="Z398" s="7">
        <v>20128.037808780002</v>
      </c>
      <c r="AA398" s="7">
        <v>0</v>
      </c>
      <c r="AB398" s="7">
        <v>2444557.8378087799</v>
      </c>
      <c r="AC398" s="7">
        <v>0</v>
      </c>
      <c r="AD398" s="7">
        <v>0</v>
      </c>
      <c r="AE398" s="7">
        <v>0</v>
      </c>
      <c r="AF398" s="7">
        <v>0</v>
      </c>
      <c r="AG398" s="7">
        <v>0</v>
      </c>
      <c r="AH398" s="7">
        <v>0</v>
      </c>
      <c r="AI398" s="7">
        <v>0</v>
      </c>
      <c r="AJ398" s="7">
        <v>0</v>
      </c>
      <c r="AL398">
        <f t="shared" si="6"/>
        <v>478994.83780877991</v>
      </c>
    </row>
    <row r="399" spans="1:38" x14ac:dyDescent="0.25">
      <c r="A399" s="7">
        <v>4107</v>
      </c>
      <c r="B399" s="7">
        <v>7</v>
      </c>
      <c r="C399" t="s">
        <v>708</v>
      </c>
      <c r="D399" s="7">
        <v>0</v>
      </c>
      <c r="E399" s="7">
        <v>0</v>
      </c>
      <c r="F399" s="7">
        <v>112</v>
      </c>
      <c r="G399" s="7">
        <v>131.20000000000002</v>
      </c>
      <c r="H399" s="7">
        <v>900426</v>
      </c>
      <c r="I399" s="7">
        <v>0</v>
      </c>
      <c r="J399" s="7">
        <v>311924</v>
      </c>
      <c r="K399" s="7">
        <v>0</v>
      </c>
      <c r="L399" s="7">
        <v>0</v>
      </c>
      <c r="M399" s="7">
        <v>4277</v>
      </c>
      <c r="N399" s="7">
        <v>26817</v>
      </c>
      <c r="O399" s="7">
        <v>29725</v>
      </c>
      <c r="P399" s="7">
        <v>15084</v>
      </c>
      <c r="Q399" s="7">
        <v>1706</v>
      </c>
      <c r="R399" s="7">
        <v>0</v>
      </c>
      <c r="S399" s="7">
        <v>0</v>
      </c>
      <c r="T399" s="7">
        <v>36736.000000000007</v>
      </c>
      <c r="U399" s="7">
        <v>-68777</v>
      </c>
      <c r="V399" s="7">
        <v>0</v>
      </c>
      <c r="W399" s="7">
        <v>0</v>
      </c>
      <c r="X399" s="7">
        <v>0</v>
      </c>
      <c r="Y399" s="7">
        <v>0</v>
      </c>
      <c r="Z399" s="7">
        <v>9786.3303200400005</v>
      </c>
      <c r="AA399" s="7">
        <v>0</v>
      </c>
      <c r="AB399" s="7">
        <v>1267704.33032004</v>
      </c>
      <c r="AC399" s="7">
        <v>0</v>
      </c>
      <c r="AD399" s="7">
        <v>0</v>
      </c>
      <c r="AE399" s="7">
        <v>0</v>
      </c>
      <c r="AF399" s="7">
        <v>0</v>
      </c>
      <c r="AG399" s="7">
        <v>0</v>
      </c>
      <c r="AH399" s="7">
        <v>0</v>
      </c>
      <c r="AI399" s="7">
        <v>0</v>
      </c>
      <c r="AJ399" s="7">
        <v>0</v>
      </c>
      <c r="AL399">
        <f t="shared" si="6"/>
        <v>367278.33032004</v>
      </c>
    </row>
    <row r="400" spans="1:38" x14ac:dyDescent="0.25">
      <c r="A400" s="7">
        <v>4110</v>
      </c>
      <c r="B400" s="7">
        <v>7</v>
      </c>
      <c r="C400" t="s">
        <v>709</v>
      </c>
      <c r="D400" s="7">
        <v>0</v>
      </c>
      <c r="E400" s="7">
        <v>0</v>
      </c>
      <c r="F400" s="7">
        <v>375</v>
      </c>
      <c r="G400" s="7">
        <v>450</v>
      </c>
      <c r="H400" s="7">
        <v>3088350</v>
      </c>
      <c r="I400" s="7">
        <v>6331</v>
      </c>
      <c r="J400" s="7">
        <v>72523</v>
      </c>
      <c r="K400" s="7">
        <v>14086</v>
      </c>
      <c r="L400" s="7">
        <v>0</v>
      </c>
      <c r="M400" s="7">
        <v>14669</v>
      </c>
      <c r="N400" s="7">
        <v>0</v>
      </c>
      <c r="O400" s="7">
        <v>101952</v>
      </c>
      <c r="P400" s="7">
        <v>51738</v>
      </c>
      <c r="Q400" s="7">
        <v>5850</v>
      </c>
      <c r="R400" s="7">
        <v>0</v>
      </c>
      <c r="S400" s="7">
        <v>0</v>
      </c>
      <c r="T400" s="7">
        <v>6750</v>
      </c>
      <c r="U400" s="7">
        <v>0</v>
      </c>
      <c r="V400" s="7">
        <v>0</v>
      </c>
      <c r="W400" s="7">
        <v>0</v>
      </c>
      <c r="X400" s="7">
        <v>0</v>
      </c>
      <c r="Y400" s="7">
        <v>0</v>
      </c>
      <c r="Z400" s="7">
        <v>29091.045834870001</v>
      </c>
      <c r="AA400" s="7">
        <v>0</v>
      </c>
      <c r="AB400" s="7">
        <v>3391340.0458348701</v>
      </c>
      <c r="AC400" s="7">
        <v>0</v>
      </c>
      <c r="AD400" s="7">
        <v>0</v>
      </c>
      <c r="AE400" s="7">
        <v>0</v>
      </c>
      <c r="AF400" s="7">
        <v>0</v>
      </c>
      <c r="AG400" s="7">
        <v>0</v>
      </c>
      <c r="AH400" s="7">
        <v>0</v>
      </c>
      <c r="AI400" s="7">
        <v>0</v>
      </c>
      <c r="AJ400" s="7">
        <v>0</v>
      </c>
      <c r="AL400">
        <f t="shared" si="6"/>
        <v>302990.04583487008</v>
      </c>
    </row>
    <row r="401" spans="1:38" x14ac:dyDescent="0.25">
      <c r="A401" s="7">
        <v>4111</v>
      </c>
      <c r="B401" s="7">
        <v>7</v>
      </c>
      <c r="C401" t="s">
        <v>710</v>
      </c>
      <c r="D401" s="7">
        <v>0</v>
      </c>
      <c r="E401" s="7">
        <v>0</v>
      </c>
      <c r="F401" s="7">
        <v>112</v>
      </c>
      <c r="G401" s="7">
        <v>134.4</v>
      </c>
      <c r="H401" s="7">
        <v>922387</v>
      </c>
      <c r="I401" s="7">
        <v>1891</v>
      </c>
      <c r="J401" s="7">
        <v>301458</v>
      </c>
      <c r="K401" s="7">
        <v>0</v>
      </c>
      <c r="L401" s="7">
        <v>0</v>
      </c>
      <c r="M401" s="7">
        <v>4381</v>
      </c>
      <c r="N401" s="7">
        <v>0</v>
      </c>
      <c r="O401" s="7">
        <v>30450</v>
      </c>
      <c r="P401" s="7">
        <v>15452</v>
      </c>
      <c r="Q401" s="7">
        <v>1747</v>
      </c>
      <c r="R401" s="7">
        <v>0</v>
      </c>
      <c r="S401" s="7">
        <v>0</v>
      </c>
      <c r="T401" s="7">
        <v>1344</v>
      </c>
      <c r="U401" s="7">
        <v>0</v>
      </c>
      <c r="V401" s="7">
        <v>0</v>
      </c>
      <c r="W401" s="7">
        <v>0</v>
      </c>
      <c r="X401" s="7">
        <v>0</v>
      </c>
      <c r="Y401" s="7">
        <v>0</v>
      </c>
      <c r="Z401" s="7">
        <v>5752.5382526399999</v>
      </c>
      <c r="AA401" s="7">
        <v>0</v>
      </c>
      <c r="AB401" s="7">
        <v>1284862.53825264</v>
      </c>
      <c r="AC401" s="7">
        <v>0</v>
      </c>
      <c r="AD401" s="7">
        <v>0</v>
      </c>
      <c r="AE401" s="7">
        <v>0</v>
      </c>
      <c r="AF401" s="7">
        <v>0</v>
      </c>
      <c r="AG401" s="7">
        <v>0</v>
      </c>
      <c r="AH401" s="7">
        <v>0</v>
      </c>
      <c r="AI401" s="7">
        <v>0</v>
      </c>
      <c r="AJ401" s="7">
        <v>0</v>
      </c>
      <c r="AL401">
        <f t="shared" si="6"/>
        <v>362475.53825264005</v>
      </c>
    </row>
    <row r="402" spans="1:38" x14ac:dyDescent="0.25">
      <c r="A402" s="7">
        <v>4112</v>
      </c>
      <c r="B402" s="7">
        <v>7</v>
      </c>
      <c r="C402" t="s">
        <v>452</v>
      </c>
      <c r="D402" s="7">
        <v>0</v>
      </c>
      <c r="E402" s="7">
        <v>0</v>
      </c>
      <c r="F402" s="7">
        <v>435</v>
      </c>
      <c r="G402" s="7">
        <v>522</v>
      </c>
      <c r="H402" s="7">
        <v>3582486</v>
      </c>
      <c r="I402" s="7">
        <v>0</v>
      </c>
      <c r="J402" s="7">
        <v>22444</v>
      </c>
      <c r="K402" s="7">
        <v>0</v>
      </c>
      <c r="L402" s="7">
        <v>0</v>
      </c>
      <c r="M402" s="7">
        <v>17016</v>
      </c>
      <c r="N402" s="7">
        <v>0</v>
      </c>
      <c r="O402" s="7">
        <v>118264</v>
      </c>
      <c r="P402" s="7">
        <v>60016</v>
      </c>
      <c r="Q402" s="7">
        <v>6786</v>
      </c>
      <c r="R402" s="7">
        <v>0</v>
      </c>
      <c r="S402" s="7">
        <v>0</v>
      </c>
      <c r="T402" s="7">
        <v>15660</v>
      </c>
      <c r="U402" s="7">
        <v>0</v>
      </c>
      <c r="V402" s="7">
        <v>0</v>
      </c>
      <c r="W402" s="7">
        <v>0</v>
      </c>
      <c r="X402" s="7">
        <v>0</v>
      </c>
      <c r="Y402" s="7">
        <v>0</v>
      </c>
      <c r="Z402" s="7">
        <v>26063.753092499999</v>
      </c>
      <c r="AA402" s="7">
        <v>0</v>
      </c>
      <c r="AB402" s="7">
        <v>3848735.7530924999</v>
      </c>
      <c r="AC402" s="7">
        <v>0</v>
      </c>
      <c r="AD402" s="7">
        <v>0</v>
      </c>
      <c r="AE402" s="7">
        <v>0</v>
      </c>
      <c r="AF402" s="7">
        <v>0</v>
      </c>
      <c r="AG402" s="7">
        <v>0</v>
      </c>
      <c r="AH402" s="7">
        <v>0</v>
      </c>
      <c r="AI402" s="7">
        <v>0</v>
      </c>
      <c r="AJ402" s="7">
        <v>0</v>
      </c>
      <c r="AL402">
        <f t="shared" si="6"/>
        <v>266249.75309249992</v>
      </c>
    </row>
    <row r="403" spans="1:38" x14ac:dyDescent="0.25">
      <c r="A403" s="7">
        <v>4113</v>
      </c>
      <c r="B403" s="7">
        <v>7</v>
      </c>
      <c r="C403" t="s">
        <v>2164</v>
      </c>
      <c r="D403" s="7">
        <v>0</v>
      </c>
      <c r="E403" s="7">
        <v>0</v>
      </c>
      <c r="F403" s="7">
        <v>317</v>
      </c>
      <c r="G403" s="7">
        <v>317</v>
      </c>
      <c r="H403" s="7">
        <v>2175571</v>
      </c>
      <c r="I403" s="7">
        <v>0</v>
      </c>
      <c r="J403" s="7">
        <v>201127</v>
      </c>
      <c r="K403" s="7">
        <v>14519</v>
      </c>
      <c r="L403" s="7">
        <v>0</v>
      </c>
      <c r="M403" s="7">
        <v>10333</v>
      </c>
      <c r="N403" s="7">
        <v>0</v>
      </c>
      <c r="O403" s="7">
        <v>71819</v>
      </c>
      <c r="P403" s="7">
        <v>36446</v>
      </c>
      <c r="Q403" s="7">
        <v>4121</v>
      </c>
      <c r="R403" s="7">
        <v>0</v>
      </c>
      <c r="S403" s="7">
        <v>0</v>
      </c>
      <c r="T403" s="7">
        <v>8242</v>
      </c>
      <c r="U403" s="7">
        <v>0</v>
      </c>
      <c r="V403" s="7">
        <v>0</v>
      </c>
      <c r="W403" s="7">
        <v>0</v>
      </c>
      <c r="X403" s="7">
        <v>0</v>
      </c>
      <c r="Y403" s="7">
        <v>0</v>
      </c>
      <c r="Z403" s="7">
        <v>55973.249491770002</v>
      </c>
      <c r="AA403" s="7">
        <v>0</v>
      </c>
      <c r="AB403" s="7">
        <v>2578151.2494917698</v>
      </c>
      <c r="AC403" s="7">
        <v>0</v>
      </c>
      <c r="AD403" s="7">
        <v>0</v>
      </c>
      <c r="AE403" s="7">
        <v>0</v>
      </c>
      <c r="AF403" s="7">
        <v>0</v>
      </c>
      <c r="AG403" s="7">
        <v>0</v>
      </c>
      <c r="AH403" s="7">
        <v>0</v>
      </c>
      <c r="AI403" s="7">
        <v>0</v>
      </c>
      <c r="AJ403" s="7">
        <v>0</v>
      </c>
      <c r="AL403">
        <f t="shared" si="6"/>
        <v>402580.24949176982</v>
      </c>
    </row>
    <row r="404" spans="1:38" x14ac:dyDescent="0.25">
      <c r="A404" s="7">
        <v>4116</v>
      </c>
      <c r="B404" s="7">
        <v>7</v>
      </c>
      <c r="C404" t="s">
        <v>712</v>
      </c>
      <c r="D404" s="7">
        <v>0</v>
      </c>
      <c r="E404" s="7">
        <v>0</v>
      </c>
      <c r="F404" s="7">
        <v>1457</v>
      </c>
      <c r="G404" s="7">
        <v>1570.6000000000001</v>
      </c>
      <c r="H404" s="7">
        <v>10779028</v>
      </c>
      <c r="I404" s="7">
        <v>22098</v>
      </c>
      <c r="J404" s="7">
        <v>165747</v>
      </c>
      <c r="K404" s="7">
        <v>43233</v>
      </c>
      <c r="L404" s="7">
        <v>0</v>
      </c>
      <c r="M404" s="7">
        <v>51197</v>
      </c>
      <c r="N404" s="7">
        <v>151146</v>
      </c>
      <c r="O404" s="7">
        <v>355834</v>
      </c>
      <c r="P404" s="7">
        <v>180576</v>
      </c>
      <c r="Q404" s="7">
        <v>20418</v>
      </c>
      <c r="R404" s="7">
        <v>0</v>
      </c>
      <c r="S404" s="7">
        <v>0</v>
      </c>
      <c r="T404" s="7">
        <v>26700.2</v>
      </c>
      <c r="U404" s="7">
        <v>-653449</v>
      </c>
      <c r="V404" s="7">
        <v>0</v>
      </c>
      <c r="W404" s="7">
        <v>0</v>
      </c>
      <c r="X404" s="7">
        <v>0</v>
      </c>
      <c r="Y404" s="7">
        <v>0</v>
      </c>
      <c r="Z404" s="7">
        <v>97282.451672659998</v>
      </c>
      <c r="AA404" s="7">
        <v>0</v>
      </c>
      <c r="AB404" s="7">
        <v>11239810.651672659</v>
      </c>
      <c r="AC404" s="7">
        <v>0</v>
      </c>
      <c r="AD404" s="7">
        <v>0</v>
      </c>
      <c r="AE404" s="7">
        <v>0</v>
      </c>
      <c r="AF404" s="7">
        <v>0</v>
      </c>
      <c r="AG404" s="7">
        <v>0</v>
      </c>
      <c r="AH404" s="7">
        <v>0</v>
      </c>
      <c r="AI404" s="7">
        <v>0</v>
      </c>
      <c r="AJ404" s="7">
        <v>0</v>
      </c>
      <c r="AL404">
        <f t="shared" si="6"/>
        <v>460782.65167265944</v>
      </c>
    </row>
    <row r="405" spans="1:38" x14ac:dyDescent="0.25">
      <c r="A405" s="7">
        <v>4118</v>
      </c>
      <c r="B405" s="7">
        <v>7</v>
      </c>
      <c r="C405" t="s">
        <v>713</v>
      </c>
      <c r="D405" s="7">
        <v>0</v>
      </c>
      <c r="E405" s="7">
        <v>0</v>
      </c>
      <c r="F405" s="7">
        <v>702</v>
      </c>
      <c r="G405" s="7">
        <v>753.59999999999991</v>
      </c>
      <c r="H405" s="7">
        <v>5171957</v>
      </c>
      <c r="I405" s="7">
        <v>0</v>
      </c>
      <c r="J405" s="7">
        <v>223936</v>
      </c>
      <c r="K405" s="7">
        <v>14191</v>
      </c>
      <c r="L405" s="7">
        <v>0</v>
      </c>
      <c r="M405" s="7">
        <v>24565</v>
      </c>
      <c r="N405" s="7">
        <v>25708</v>
      </c>
      <c r="O405" s="7">
        <v>170735</v>
      </c>
      <c r="P405" s="7">
        <v>86643</v>
      </c>
      <c r="Q405" s="7">
        <v>9797</v>
      </c>
      <c r="R405" s="7">
        <v>0</v>
      </c>
      <c r="S405" s="7">
        <v>0</v>
      </c>
      <c r="T405" s="7">
        <v>47476.799999999996</v>
      </c>
      <c r="U405" s="7">
        <v>-266721</v>
      </c>
      <c r="V405" s="7">
        <v>0</v>
      </c>
      <c r="W405" s="7">
        <v>0</v>
      </c>
      <c r="X405" s="7">
        <v>0</v>
      </c>
      <c r="Y405" s="7">
        <v>0</v>
      </c>
      <c r="Z405" s="7">
        <v>55272.682375650002</v>
      </c>
      <c r="AA405" s="7">
        <v>0</v>
      </c>
      <c r="AB405" s="7">
        <v>5563560.4823756497</v>
      </c>
      <c r="AC405" s="7">
        <v>0</v>
      </c>
      <c r="AD405" s="7">
        <v>0</v>
      </c>
      <c r="AE405" s="7">
        <v>0</v>
      </c>
      <c r="AF405" s="7">
        <v>0</v>
      </c>
      <c r="AG405" s="7">
        <v>0</v>
      </c>
      <c r="AH405" s="7">
        <v>0</v>
      </c>
      <c r="AI405" s="7">
        <v>0</v>
      </c>
      <c r="AJ405" s="7">
        <v>0</v>
      </c>
      <c r="AL405">
        <f t="shared" si="6"/>
        <v>391603.48237564974</v>
      </c>
    </row>
    <row r="406" spans="1:38" x14ac:dyDescent="0.25">
      <c r="A406" s="7">
        <v>4119</v>
      </c>
      <c r="B406" s="7">
        <v>7</v>
      </c>
      <c r="C406" t="s">
        <v>714</v>
      </c>
      <c r="D406" s="7">
        <v>0</v>
      </c>
      <c r="E406" s="7">
        <v>0</v>
      </c>
      <c r="F406" s="7">
        <v>84</v>
      </c>
      <c r="G406" s="7">
        <v>100.8</v>
      </c>
      <c r="H406" s="7">
        <v>691790</v>
      </c>
      <c r="I406" s="7">
        <v>0</v>
      </c>
      <c r="J406" s="7">
        <v>28223</v>
      </c>
      <c r="K406" s="7">
        <v>0</v>
      </c>
      <c r="L406" s="7">
        <v>0</v>
      </c>
      <c r="M406" s="7">
        <v>3286</v>
      </c>
      <c r="N406" s="7">
        <v>292</v>
      </c>
      <c r="O406" s="7">
        <v>22837</v>
      </c>
      <c r="P406" s="7">
        <v>11589</v>
      </c>
      <c r="Q406" s="7">
        <v>1310</v>
      </c>
      <c r="R406" s="7">
        <v>0</v>
      </c>
      <c r="S406" s="7">
        <v>0</v>
      </c>
      <c r="T406" s="7">
        <v>2721.6</v>
      </c>
      <c r="U406" s="7">
        <v>0</v>
      </c>
      <c r="V406" s="7">
        <v>0</v>
      </c>
      <c r="W406" s="7">
        <v>0</v>
      </c>
      <c r="X406" s="7">
        <v>0</v>
      </c>
      <c r="Y406" s="7">
        <v>0</v>
      </c>
      <c r="Z406" s="7">
        <v>7007.4957847200003</v>
      </c>
      <c r="AA406" s="7">
        <v>0</v>
      </c>
      <c r="AB406" s="7">
        <v>769056.09578472003</v>
      </c>
      <c r="AC406" s="7">
        <v>0</v>
      </c>
      <c r="AD406" s="7">
        <v>0</v>
      </c>
      <c r="AE406" s="7">
        <v>0</v>
      </c>
      <c r="AF406" s="7">
        <v>0</v>
      </c>
      <c r="AG406" s="7">
        <v>0</v>
      </c>
      <c r="AH406" s="7">
        <v>0</v>
      </c>
      <c r="AI406" s="7">
        <v>0</v>
      </c>
      <c r="AJ406" s="7">
        <v>0</v>
      </c>
      <c r="AL406">
        <f t="shared" si="6"/>
        <v>77266.095784720033</v>
      </c>
    </row>
    <row r="407" spans="1:38" x14ac:dyDescent="0.25">
      <c r="A407" s="7">
        <v>4120</v>
      </c>
      <c r="B407" s="7">
        <v>7</v>
      </c>
      <c r="C407" t="s">
        <v>715</v>
      </c>
      <c r="D407" s="7">
        <v>0</v>
      </c>
      <c r="E407" s="7">
        <v>0</v>
      </c>
      <c r="F407" s="7">
        <v>1202</v>
      </c>
      <c r="G407" s="7">
        <v>1315.4</v>
      </c>
      <c r="H407" s="7">
        <v>9027590</v>
      </c>
      <c r="I407" s="7">
        <v>0</v>
      </c>
      <c r="J407" s="7">
        <v>59877</v>
      </c>
      <c r="K407" s="7">
        <v>22748</v>
      </c>
      <c r="L407" s="7">
        <v>0</v>
      </c>
      <c r="M407" s="7">
        <v>42878</v>
      </c>
      <c r="N407" s="7">
        <v>95030</v>
      </c>
      <c r="O407" s="7">
        <v>298016</v>
      </c>
      <c r="P407" s="7">
        <v>151235</v>
      </c>
      <c r="Q407" s="7">
        <v>17100</v>
      </c>
      <c r="R407" s="7">
        <v>0</v>
      </c>
      <c r="S407" s="7">
        <v>0</v>
      </c>
      <c r="T407" s="7">
        <v>11838.6</v>
      </c>
      <c r="U407" s="7">
        <v>-515716</v>
      </c>
      <c r="V407" s="7">
        <v>0</v>
      </c>
      <c r="W407" s="7">
        <v>0</v>
      </c>
      <c r="X407" s="7">
        <v>0</v>
      </c>
      <c r="Y407" s="7">
        <v>0</v>
      </c>
      <c r="Z407" s="7">
        <v>71854.113478860003</v>
      </c>
      <c r="AA407" s="7">
        <v>0</v>
      </c>
      <c r="AB407" s="7">
        <v>9282450.7134788595</v>
      </c>
      <c r="AC407" s="7">
        <v>0</v>
      </c>
      <c r="AD407" s="7">
        <v>0</v>
      </c>
      <c r="AE407" s="7">
        <v>0</v>
      </c>
      <c r="AF407" s="7">
        <v>0</v>
      </c>
      <c r="AG407" s="7">
        <v>0</v>
      </c>
      <c r="AH407" s="7">
        <v>0</v>
      </c>
      <c r="AI407" s="7">
        <v>0</v>
      </c>
      <c r="AJ407" s="7">
        <v>0</v>
      </c>
      <c r="AL407">
        <f t="shared" si="6"/>
        <v>254860.71347885951</v>
      </c>
    </row>
    <row r="408" spans="1:38" x14ac:dyDescent="0.25">
      <c r="A408" s="7">
        <v>4121</v>
      </c>
      <c r="B408" s="7">
        <v>7</v>
      </c>
      <c r="C408" t="s">
        <v>458</v>
      </c>
      <c r="D408" s="7">
        <v>0</v>
      </c>
      <c r="E408" s="7">
        <v>0</v>
      </c>
      <c r="F408" s="7">
        <v>320</v>
      </c>
      <c r="G408" s="7">
        <v>384</v>
      </c>
      <c r="H408" s="7">
        <v>2635392</v>
      </c>
      <c r="I408" s="7">
        <v>0</v>
      </c>
      <c r="J408" s="7">
        <v>880184</v>
      </c>
      <c r="K408" s="7">
        <v>27234</v>
      </c>
      <c r="L408" s="7">
        <v>0</v>
      </c>
      <c r="M408" s="7">
        <v>12517</v>
      </c>
      <c r="N408" s="7">
        <v>0</v>
      </c>
      <c r="O408" s="7">
        <v>86999</v>
      </c>
      <c r="P408" s="7">
        <v>44149</v>
      </c>
      <c r="Q408" s="7">
        <v>4992</v>
      </c>
      <c r="R408" s="7">
        <v>0</v>
      </c>
      <c r="S408" s="7">
        <v>0</v>
      </c>
      <c r="T408" s="7">
        <v>2688</v>
      </c>
      <c r="U408" s="7">
        <v>0</v>
      </c>
      <c r="V408" s="7">
        <v>0</v>
      </c>
      <c r="W408" s="7">
        <v>0</v>
      </c>
      <c r="X408" s="7">
        <v>0</v>
      </c>
      <c r="Y408" s="7">
        <v>0</v>
      </c>
      <c r="Z408" s="7">
        <v>24720.130082610001</v>
      </c>
      <c r="AA408" s="7">
        <v>0</v>
      </c>
      <c r="AB408" s="7">
        <v>3718875.1300826101</v>
      </c>
      <c r="AC408" s="7">
        <v>0</v>
      </c>
      <c r="AD408" s="7">
        <v>0</v>
      </c>
      <c r="AE408" s="7">
        <v>0</v>
      </c>
      <c r="AF408" s="7">
        <v>0</v>
      </c>
      <c r="AG408" s="7">
        <v>0</v>
      </c>
      <c r="AH408" s="7">
        <v>0</v>
      </c>
      <c r="AI408" s="7">
        <v>0</v>
      </c>
      <c r="AJ408" s="7">
        <v>0</v>
      </c>
      <c r="AL408">
        <f t="shared" si="6"/>
        <v>1083483.1300826101</v>
      </c>
    </row>
    <row r="409" spans="1:38" x14ac:dyDescent="0.25">
      <c r="A409" s="7">
        <v>4122</v>
      </c>
      <c r="B409" s="7">
        <v>7</v>
      </c>
      <c r="C409" t="s">
        <v>716</v>
      </c>
      <c r="D409" s="7">
        <v>0</v>
      </c>
      <c r="E409" s="7">
        <v>0</v>
      </c>
      <c r="F409" s="7">
        <v>1503</v>
      </c>
      <c r="G409" s="7">
        <v>1610.3999999999999</v>
      </c>
      <c r="H409" s="7">
        <v>11052175</v>
      </c>
      <c r="I409" s="7">
        <v>0</v>
      </c>
      <c r="J409" s="7">
        <v>494932</v>
      </c>
      <c r="K409" s="7">
        <v>70290</v>
      </c>
      <c r="L409" s="7">
        <v>0</v>
      </c>
      <c r="M409" s="7">
        <v>52495</v>
      </c>
      <c r="N409" s="7">
        <v>0</v>
      </c>
      <c r="O409" s="7">
        <v>364851</v>
      </c>
      <c r="P409" s="7">
        <v>185151</v>
      </c>
      <c r="Q409" s="7">
        <v>20935</v>
      </c>
      <c r="R409" s="7">
        <v>0</v>
      </c>
      <c r="S409" s="7">
        <v>0</v>
      </c>
      <c r="T409" s="7">
        <v>14493.599999999999</v>
      </c>
      <c r="U409" s="7">
        <v>0</v>
      </c>
      <c r="V409" s="7">
        <v>0</v>
      </c>
      <c r="W409" s="7">
        <v>0</v>
      </c>
      <c r="X409" s="7">
        <v>0</v>
      </c>
      <c r="Y409" s="7">
        <v>0</v>
      </c>
      <c r="Z409" s="7">
        <v>90998.061918539999</v>
      </c>
      <c r="AA409" s="7">
        <v>0</v>
      </c>
      <c r="AB409" s="7">
        <v>12346320.66191854</v>
      </c>
      <c r="AC409" s="7">
        <v>0</v>
      </c>
      <c r="AD409" s="7">
        <v>0</v>
      </c>
      <c r="AE409" s="7">
        <v>0</v>
      </c>
      <c r="AF409" s="7">
        <v>0</v>
      </c>
      <c r="AG409" s="7">
        <v>0</v>
      </c>
      <c r="AH409" s="7">
        <v>0</v>
      </c>
      <c r="AI409" s="7">
        <v>0</v>
      </c>
      <c r="AJ409" s="7">
        <v>0</v>
      </c>
      <c r="AL409">
        <f t="shared" si="6"/>
        <v>1294145.6619185396</v>
      </c>
    </row>
    <row r="410" spans="1:38" x14ac:dyDescent="0.25">
      <c r="A410" s="7">
        <v>4124</v>
      </c>
      <c r="B410" s="7">
        <v>7</v>
      </c>
      <c r="C410" t="s">
        <v>717</v>
      </c>
      <c r="D410" s="7">
        <v>0</v>
      </c>
      <c r="E410" s="7">
        <v>0</v>
      </c>
      <c r="F410" s="7">
        <v>690</v>
      </c>
      <c r="G410" s="7">
        <v>722</v>
      </c>
      <c r="H410" s="7">
        <v>4955086</v>
      </c>
      <c r="I410" s="7">
        <v>10158</v>
      </c>
      <c r="J410" s="7">
        <v>660254</v>
      </c>
      <c r="K410" s="7">
        <v>79182</v>
      </c>
      <c r="L410" s="7">
        <v>0</v>
      </c>
      <c r="M410" s="7">
        <v>23535</v>
      </c>
      <c r="N410" s="7">
        <v>0</v>
      </c>
      <c r="O410" s="7">
        <v>163576</v>
      </c>
      <c r="P410" s="7">
        <v>83010</v>
      </c>
      <c r="Q410" s="7">
        <v>9386</v>
      </c>
      <c r="R410" s="7">
        <v>0</v>
      </c>
      <c r="S410" s="7">
        <v>0</v>
      </c>
      <c r="T410" s="7">
        <v>16606</v>
      </c>
      <c r="U410" s="7">
        <v>0</v>
      </c>
      <c r="V410" s="7">
        <v>0</v>
      </c>
      <c r="W410" s="7">
        <v>0</v>
      </c>
      <c r="X410" s="7">
        <v>0</v>
      </c>
      <c r="Y410" s="7">
        <v>0</v>
      </c>
      <c r="Z410" s="7">
        <v>52087.489702090003</v>
      </c>
      <c r="AA410" s="7">
        <v>0</v>
      </c>
      <c r="AB410" s="7">
        <v>6052880.4897020897</v>
      </c>
      <c r="AC410" s="7">
        <v>0</v>
      </c>
      <c r="AD410" s="7">
        <v>0</v>
      </c>
      <c r="AE410" s="7">
        <v>0</v>
      </c>
      <c r="AF410" s="7">
        <v>0</v>
      </c>
      <c r="AG410" s="7">
        <v>0</v>
      </c>
      <c r="AH410" s="7">
        <v>0</v>
      </c>
      <c r="AI410" s="7">
        <v>0</v>
      </c>
      <c r="AJ410" s="7">
        <v>0</v>
      </c>
      <c r="AL410">
        <f t="shared" si="6"/>
        <v>1097794.4897020897</v>
      </c>
    </row>
    <row r="411" spans="1:38" x14ac:dyDescent="0.25">
      <c r="A411" s="7">
        <v>4126</v>
      </c>
      <c r="B411" s="7">
        <v>7</v>
      </c>
      <c r="C411" t="s">
        <v>718</v>
      </c>
      <c r="D411" s="7">
        <v>0</v>
      </c>
      <c r="E411" s="7">
        <v>0</v>
      </c>
      <c r="F411" s="7">
        <v>760</v>
      </c>
      <c r="G411" s="7">
        <v>829.4</v>
      </c>
      <c r="H411" s="7">
        <v>5692172</v>
      </c>
      <c r="I411" s="7">
        <v>0</v>
      </c>
      <c r="J411" s="7">
        <v>1895146</v>
      </c>
      <c r="K411" s="7">
        <v>201294</v>
      </c>
      <c r="L411" s="7">
        <v>0</v>
      </c>
      <c r="M411" s="7">
        <v>27036</v>
      </c>
      <c r="N411" s="7">
        <v>0</v>
      </c>
      <c r="O411" s="7">
        <v>187908</v>
      </c>
      <c r="P411" s="7">
        <v>95358</v>
      </c>
      <c r="Q411" s="7">
        <v>10782</v>
      </c>
      <c r="R411" s="7">
        <v>0</v>
      </c>
      <c r="S411" s="7">
        <v>0</v>
      </c>
      <c r="T411" s="7">
        <v>19905.599999999999</v>
      </c>
      <c r="U411" s="7">
        <v>0</v>
      </c>
      <c r="V411" s="7">
        <v>0</v>
      </c>
      <c r="W411" s="7">
        <v>0</v>
      </c>
      <c r="X411" s="7">
        <v>0</v>
      </c>
      <c r="Y411" s="7">
        <v>0</v>
      </c>
      <c r="Z411" s="7">
        <v>48734.3790859</v>
      </c>
      <c r="AA411" s="7">
        <v>0</v>
      </c>
      <c r="AB411" s="7">
        <v>8178335.9790858999</v>
      </c>
      <c r="AC411" s="7">
        <v>0</v>
      </c>
      <c r="AD411" s="7">
        <v>0</v>
      </c>
      <c r="AE411" s="7">
        <v>0</v>
      </c>
      <c r="AF411" s="7">
        <v>0</v>
      </c>
      <c r="AG411" s="7">
        <v>0</v>
      </c>
      <c r="AH411" s="7">
        <v>0</v>
      </c>
      <c r="AI411" s="7">
        <v>0</v>
      </c>
      <c r="AJ411" s="7">
        <v>0</v>
      </c>
      <c r="AL411">
        <f t="shared" si="6"/>
        <v>2486163.9790858999</v>
      </c>
    </row>
    <row r="412" spans="1:38" x14ac:dyDescent="0.25">
      <c r="A412" s="7">
        <v>4127</v>
      </c>
      <c r="B412" s="7">
        <v>7</v>
      </c>
      <c r="C412" t="s">
        <v>719</v>
      </c>
      <c r="D412" s="7">
        <v>0</v>
      </c>
      <c r="E412" s="7">
        <v>0</v>
      </c>
      <c r="F412" s="7">
        <v>96</v>
      </c>
      <c r="G412" s="7">
        <v>96</v>
      </c>
      <c r="H412" s="7">
        <v>658848</v>
      </c>
      <c r="I412" s="7">
        <v>0</v>
      </c>
      <c r="J412" s="7">
        <v>236132</v>
      </c>
      <c r="K412" s="7">
        <v>18330</v>
      </c>
      <c r="L412" s="7">
        <v>0</v>
      </c>
      <c r="M412" s="7">
        <v>3129</v>
      </c>
      <c r="N412" s="7">
        <v>13885</v>
      </c>
      <c r="O412" s="7">
        <v>21750</v>
      </c>
      <c r="P412" s="7">
        <v>11037</v>
      </c>
      <c r="Q412" s="7">
        <v>1248</v>
      </c>
      <c r="R412" s="7">
        <v>0</v>
      </c>
      <c r="S412" s="7">
        <v>0</v>
      </c>
      <c r="T412" s="7">
        <v>7296</v>
      </c>
      <c r="U412" s="7">
        <v>-44587</v>
      </c>
      <c r="V412" s="7">
        <v>0</v>
      </c>
      <c r="W412" s="7">
        <v>0</v>
      </c>
      <c r="X412" s="7">
        <v>0</v>
      </c>
      <c r="Y412" s="7">
        <v>0</v>
      </c>
      <c r="Z412" s="7">
        <v>10163.044048969999</v>
      </c>
      <c r="AA412" s="7">
        <v>0</v>
      </c>
      <c r="AB412" s="7">
        <v>937231.04404896998</v>
      </c>
      <c r="AC412" s="7">
        <v>0</v>
      </c>
      <c r="AD412" s="7">
        <v>0</v>
      </c>
      <c r="AE412" s="7">
        <v>0</v>
      </c>
      <c r="AF412" s="7">
        <v>0</v>
      </c>
      <c r="AG412" s="7">
        <v>0</v>
      </c>
      <c r="AH412" s="7">
        <v>0</v>
      </c>
      <c r="AI412" s="7">
        <v>0</v>
      </c>
      <c r="AJ412" s="7">
        <v>0</v>
      </c>
      <c r="AL412">
        <f t="shared" si="6"/>
        <v>278383.04404896998</v>
      </c>
    </row>
    <row r="413" spans="1:38" x14ac:dyDescent="0.25">
      <c r="A413" s="7">
        <v>4131</v>
      </c>
      <c r="B413" s="7">
        <v>7</v>
      </c>
      <c r="C413" t="s">
        <v>720</v>
      </c>
      <c r="D413" s="7">
        <v>0</v>
      </c>
      <c r="E413" s="7">
        <v>0</v>
      </c>
      <c r="F413" s="7">
        <v>546</v>
      </c>
      <c r="G413" s="7">
        <v>641.19999999999993</v>
      </c>
      <c r="H413" s="7">
        <v>4400556</v>
      </c>
      <c r="I413" s="7">
        <v>0</v>
      </c>
      <c r="J413" s="7">
        <v>3339300</v>
      </c>
      <c r="K413" s="7">
        <v>331992</v>
      </c>
      <c r="L413" s="7">
        <v>0</v>
      </c>
      <c r="M413" s="7">
        <v>20901</v>
      </c>
      <c r="N413" s="7">
        <v>0</v>
      </c>
      <c r="O413" s="7">
        <v>145270</v>
      </c>
      <c r="P413" s="7">
        <v>73720</v>
      </c>
      <c r="Q413" s="7">
        <v>8336</v>
      </c>
      <c r="R413" s="7">
        <v>0</v>
      </c>
      <c r="S413" s="7">
        <v>0</v>
      </c>
      <c r="T413" s="7">
        <v>1282.3999999999999</v>
      </c>
      <c r="U413" s="7">
        <v>0</v>
      </c>
      <c r="V413" s="7">
        <v>0</v>
      </c>
      <c r="W413" s="7">
        <v>0</v>
      </c>
      <c r="X413" s="7">
        <v>0</v>
      </c>
      <c r="Y413" s="7">
        <v>0</v>
      </c>
      <c r="Z413" s="7">
        <v>29236.223375460002</v>
      </c>
      <c r="AA413" s="7">
        <v>0</v>
      </c>
      <c r="AB413" s="7">
        <v>8350593.6233754605</v>
      </c>
      <c r="AC413" s="7">
        <v>0</v>
      </c>
      <c r="AD413" s="7">
        <v>0</v>
      </c>
      <c r="AE413" s="7">
        <v>0</v>
      </c>
      <c r="AF413" s="7">
        <v>0</v>
      </c>
      <c r="AG413" s="7">
        <v>0</v>
      </c>
      <c r="AH413" s="7">
        <v>0</v>
      </c>
      <c r="AI413" s="7">
        <v>0</v>
      </c>
      <c r="AJ413" s="7">
        <v>0</v>
      </c>
      <c r="AL413">
        <f t="shared" si="6"/>
        <v>3950037.6233754605</v>
      </c>
    </row>
    <row r="414" spans="1:38" x14ac:dyDescent="0.25">
      <c r="A414" s="7">
        <v>4132</v>
      </c>
      <c r="B414" s="7">
        <v>7</v>
      </c>
      <c r="C414" t="s">
        <v>721</v>
      </c>
      <c r="D414" s="7">
        <v>0</v>
      </c>
      <c r="E414" s="7">
        <v>0</v>
      </c>
      <c r="F414" s="7">
        <v>548</v>
      </c>
      <c r="G414" s="7">
        <v>647.6</v>
      </c>
      <c r="H414" s="7">
        <v>4444479</v>
      </c>
      <c r="I414" s="7">
        <v>0</v>
      </c>
      <c r="J414" s="7">
        <v>1030609</v>
      </c>
      <c r="K414" s="7">
        <v>14274</v>
      </c>
      <c r="L414" s="7">
        <v>0</v>
      </c>
      <c r="M414" s="7">
        <v>21110</v>
      </c>
      <c r="N414" s="7">
        <v>0</v>
      </c>
      <c r="O414" s="7">
        <v>146720</v>
      </c>
      <c r="P414" s="7">
        <v>74456</v>
      </c>
      <c r="Q414" s="7">
        <v>8419</v>
      </c>
      <c r="R414" s="7">
        <v>0</v>
      </c>
      <c r="S414" s="7">
        <v>0</v>
      </c>
      <c r="T414" s="7">
        <v>29789.600000000002</v>
      </c>
      <c r="U414" s="7">
        <v>0</v>
      </c>
      <c r="V414" s="7">
        <v>0</v>
      </c>
      <c r="W414" s="7">
        <v>0</v>
      </c>
      <c r="X414" s="7">
        <v>0</v>
      </c>
      <c r="Y414" s="7">
        <v>0</v>
      </c>
      <c r="Z414" s="7">
        <v>41558.776099230003</v>
      </c>
      <c r="AA414" s="7">
        <v>0</v>
      </c>
      <c r="AB414" s="7">
        <v>5811415.3760992298</v>
      </c>
      <c r="AC414" s="7">
        <v>0</v>
      </c>
      <c r="AD414" s="7">
        <v>0</v>
      </c>
      <c r="AE414" s="7">
        <v>0</v>
      </c>
      <c r="AF414" s="7">
        <v>0</v>
      </c>
      <c r="AG414" s="7">
        <v>0</v>
      </c>
      <c r="AH414" s="7">
        <v>0</v>
      </c>
      <c r="AI414" s="7">
        <v>0</v>
      </c>
      <c r="AJ414" s="7">
        <v>0</v>
      </c>
      <c r="AL414">
        <f t="shared" si="6"/>
        <v>1366936.3760992298</v>
      </c>
    </row>
    <row r="415" spans="1:38" x14ac:dyDescent="0.25">
      <c r="A415" s="7">
        <v>4135</v>
      </c>
      <c r="B415" s="7">
        <v>7</v>
      </c>
      <c r="C415" t="s">
        <v>722</v>
      </c>
      <c r="D415" s="7">
        <v>0</v>
      </c>
      <c r="E415" s="7">
        <v>0</v>
      </c>
      <c r="F415" s="7">
        <v>525</v>
      </c>
      <c r="G415" s="7">
        <v>546.79999999999995</v>
      </c>
      <c r="H415" s="7">
        <v>3752688</v>
      </c>
      <c r="I415" s="7">
        <v>0</v>
      </c>
      <c r="J415" s="7">
        <v>1462867</v>
      </c>
      <c r="K415" s="7">
        <v>183168</v>
      </c>
      <c r="L415" s="7">
        <v>0</v>
      </c>
      <c r="M415" s="7">
        <v>17824</v>
      </c>
      <c r="N415" s="7">
        <v>18399</v>
      </c>
      <c r="O415" s="7">
        <v>123883</v>
      </c>
      <c r="P415" s="7">
        <v>62867</v>
      </c>
      <c r="Q415" s="7">
        <v>7108</v>
      </c>
      <c r="R415" s="7">
        <v>0</v>
      </c>
      <c r="S415" s="7">
        <v>0</v>
      </c>
      <c r="T415" s="7">
        <v>10389.199999999999</v>
      </c>
      <c r="U415" s="7">
        <v>0</v>
      </c>
      <c r="V415" s="7">
        <v>0</v>
      </c>
      <c r="W415" s="7">
        <v>0</v>
      </c>
      <c r="X415" s="7">
        <v>0</v>
      </c>
      <c r="Y415" s="7">
        <v>0</v>
      </c>
      <c r="Z415" s="7">
        <v>30316.573871050001</v>
      </c>
      <c r="AA415" s="7">
        <v>0</v>
      </c>
      <c r="AB415" s="7">
        <v>5669509.7738710502</v>
      </c>
      <c r="AC415" s="7">
        <v>0</v>
      </c>
      <c r="AD415" s="7">
        <v>0</v>
      </c>
      <c r="AE415" s="7">
        <v>0</v>
      </c>
      <c r="AF415" s="7">
        <v>0</v>
      </c>
      <c r="AG415" s="7">
        <v>0</v>
      </c>
      <c r="AH415" s="7">
        <v>0</v>
      </c>
      <c r="AI415" s="7">
        <v>0</v>
      </c>
      <c r="AJ415" s="7">
        <v>0</v>
      </c>
      <c r="AL415">
        <f t="shared" si="6"/>
        <v>1916821.7738710502</v>
      </c>
    </row>
    <row r="416" spans="1:38" x14ac:dyDescent="0.25">
      <c r="A416" s="7">
        <v>4137</v>
      </c>
      <c r="B416" s="7">
        <v>7</v>
      </c>
      <c r="C416" t="s">
        <v>723</v>
      </c>
      <c r="D416" s="7">
        <v>0</v>
      </c>
      <c r="E416" s="7">
        <v>0</v>
      </c>
      <c r="F416" s="7">
        <v>162</v>
      </c>
      <c r="G416" s="7">
        <v>162</v>
      </c>
      <c r="H416" s="7">
        <v>1111806</v>
      </c>
      <c r="I416" s="7">
        <v>0</v>
      </c>
      <c r="J416" s="7">
        <v>22822</v>
      </c>
      <c r="K416" s="7">
        <v>0</v>
      </c>
      <c r="L416" s="7">
        <v>0</v>
      </c>
      <c r="M416" s="7">
        <v>5281</v>
      </c>
      <c r="N416" s="7">
        <v>0</v>
      </c>
      <c r="O416" s="7">
        <v>36703</v>
      </c>
      <c r="P416" s="7">
        <v>18626</v>
      </c>
      <c r="Q416" s="7">
        <v>2106</v>
      </c>
      <c r="R416" s="7">
        <v>0</v>
      </c>
      <c r="S416" s="7">
        <v>0</v>
      </c>
      <c r="T416" s="7">
        <v>9234</v>
      </c>
      <c r="U416" s="7">
        <v>0</v>
      </c>
      <c r="V416" s="7">
        <v>0</v>
      </c>
      <c r="W416" s="7">
        <v>0</v>
      </c>
      <c r="X416" s="7">
        <v>0</v>
      </c>
      <c r="Y416" s="7">
        <v>1922</v>
      </c>
      <c r="Z416" s="7">
        <v>11649.27969996</v>
      </c>
      <c r="AA416" s="7">
        <v>0</v>
      </c>
      <c r="AB416" s="7">
        <v>1220149.27969996</v>
      </c>
      <c r="AC416" s="7">
        <v>0</v>
      </c>
      <c r="AD416" s="7">
        <v>0</v>
      </c>
      <c r="AE416" s="7">
        <v>0</v>
      </c>
      <c r="AF416" s="7">
        <v>0</v>
      </c>
      <c r="AG416" s="7">
        <v>0</v>
      </c>
      <c r="AH416" s="7">
        <v>0</v>
      </c>
      <c r="AI416" s="7">
        <v>0</v>
      </c>
      <c r="AJ416" s="7">
        <v>0</v>
      </c>
      <c r="AL416">
        <f t="shared" si="6"/>
        <v>108343.27969996003</v>
      </c>
    </row>
    <row r="417" spans="1:38" x14ac:dyDescent="0.25">
      <c r="A417" s="7">
        <v>4139</v>
      </c>
      <c r="B417" s="7">
        <v>7</v>
      </c>
      <c r="C417" t="s">
        <v>724</v>
      </c>
      <c r="D417" s="7">
        <v>0</v>
      </c>
      <c r="E417" s="7">
        <v>0</v>
      </c>
      <c r="F417" s="7">
        <v>155</v>
      </c>
      <c r="G417" s="7">
        <v>162</v>
      </c>
      <c r="H417" s="7">
        <v>1111806</v>
      </c>
      <c r="I417" s="7">
        <v>0</v>
      </c>
      <c r="J417" s="7">
        <v>313486</v>
      </c>
      <c r="K417" s="7">
        <v>0</v>
      </c>
      <c r="L417" s="7">
        <v>0</v>
      </c>
      <c r="M417" s="7">
        <v>5281</v>
      </c>
      <c r="N417" s="7">
        <v>0</v>
      </c>
      <c r="O417" s="7">
        <v>36703</v>
      </c>
      <c r="P417" s="7">
        <v>18626</v>
      </c>
      <c r="Q417" s="7">
        <v>2106</v>
      </c>
      <c r="R417" s="7">
        <v>0</v>
      </c>
      <c r="S417" s="7">
        <v>0</v>
      </c>
      <c r="T417" s="7">
        <v>1944</v>
      </c>
      <c r="U417" s="7">
        <v>0</v>
      </c>
      <c r="V417" s="7">
        <v>0</v>
      </c>
      <c r="W417" s="7">
        <v>0</v>
      </c>
      <c r="X417" s="7">
        <v>0</v>
      </c>
      <c r="Y417" s="7">
        <v>0</v>
      </c>
      <c r="Z417" s="7">
        <v>12465.911881030001</v>
      </c>
      <c r="AA417" s="7">
        <v>0</v>
      </c>
      <c r="AB417" s="7">
        <v>1502417.9118810301</v>
      </c>
      <c r="AC417" s="7">
        <v>0</v>
      </c>
      <c r="AD417" s="7">
        <v>0</v>
      </c>
      <c r="AE417" s="7">
        <v>0</v>
      </c>
      <c r="AF417" s="7">
        <v>0</v>
      </c>
      <c r="AG417" s="7">
        <v>0</v>
      </c>
      <c r="AH417" s="7">
        <v>0</v>
      </c>
      <c r="AI417" s="7">
        <v>0</v>
      </c>
      <c r="AJ417" s="7">
        <v>0</v>
      </c>
      <c r="AL417">
        <f t="shared" si="6"/>
        <v>390611.91188103007</v>
      </c>
    </row>
    <row r="418" spans="1:38" x14ac:dyDescent="0.25">
      <c r="A418" s="7">
        <v>4140</v>
      </c>
      <c r="B418" s="7">
        <v>7</v>
      </c>
      <c r="C418" t="s">
        <v>725</v>
      </c>
      <c r="D418" s="7">
        <v>0</v>
      </c>
      <c r="E418" s="7">
        <v>0</v>
      </c>
      <c r="F418" s="7">
        <v>790</v>
      </c>
      <c r="G418" s="7">
        <v>831.4</v>
      </c>
      <c r="H418" s="7">
        <v>5705898</v>
      </c>
      <c r="I418" s="7">
        <v>0</v>
      </c>
      <c r="J418" s="7">
        <v>113390</v>
      </c>
      <c r="K418" s="7">
        <v>15181</v>
      </c>
      <c r="L418" s="7">
        <v>0</v>
      </c>
      <c r="M418" s="7">
        <v>27101</v>
      </c>
      <c r="N418" s="7">
        <v>0</v>
      </c>
      <c r="O418" s="7">
        <v>188362</v>
      </c>
      <c r="P418" s="7">
        <v>95588</v>
      </c>
      <c r="Q418" s="7">
        <v>10808</v>
      </c>
      <c r="R418" s="7">
        <v>0</v>
      </c>
      <c r="S418" s="7">
        <v>0</v>
      </c>
      <c r="T418" s="7">
        <v>9976.7999999999993</v>
      </c>
      <c r="U418" s="7">
        <v>0</v>
      </c>
      <c r="V418" s="7">
        <v>0</v>
      </c>
      <c r="W418" s="7">
        <v>0</v>
      </c>
      <c r="X418" s="7">
        <v>0</v>
      </c>
      <c r="Y418" s="7">
        <v>0</v>
      </c>
      <c r="Z418" s="7">
        <v>47292.749273790003</v>
      </c>
      <c r="AA418" s="7">
        <v>0</v>
      </c>
      <c r="AB418" s="7">
        <v>6213597.5492737899</v>
      </c>
      <c r="AC418" s="7">
        <v>0</v>
      </c>
      <c r="AD418" s="7">
        <v>0</v>
      </c>
      <c r="AE418" s="7">
        <v>0</v>
      </c>
      <c r="AF418" s="7">
        <v>0</v>
      </c>
      <c r="AG418" s="7">
        <v>0</v>
      </c>
      <c r="AH418" s="7">
        <v>0</v>
      </c>
      <c r="AI418" s="7">
        <v>0</v>
      </c>
      <c r="AJ418" s="7">
        <v>0</v>
      </c>
      <c r="AL418">
        <f t="shared" si="6"/>
        <v>507699.54927378986</v>
      </c>
    </row>
    <row r="419" spans="1:38" x14ac:dyDescent="0.25">
      <c r="A419" s="7">
        <v>4142</v>
      </c>
      <c r="B419" s="7">
        <v>7</v>
      </c>
      <c r="C419" t="s">
        <v>726</v>
      </c>
      <c r="D419" s="7">
        <v>0</v>
      </c>
      <c r="E419" s="7">
        <v>0</v>
      </c>
      <c r="F419" s="7">
        <v>545</v>
      </c>
      <c r="G419" s="7">
        <v>569</v>
      </c>
      <c r="H419" s="7">
        <v>3905047</v>
      </c>
      <c r="I419" s="7">
        <v>0</v>
      </c>
      <c r="J419" s="7">
        <v>1650014</v>
      </c>
      <c r="K419" s="7">
        <v>238500</v>
      </c>
      <c r="L419" s="7">
        <v>0</v>
      </c>
      <c r="M419" s="7">
        <v>18548</v>
      </c>
      <c r="N419" s="7">
        <v>46333</v>
      </c>
      <c r="O419" s="7">
        <v>128912</v>
      </c>
      <c r="P419" s="7">
        <v>65419</v>
      </c>
      <c r="Q419" s="7">
        <v>7397</v>
      </c>
      <c r="R419" s="7">
        <v>0</v>
      </c>
      <c r="S419" s="7">
        <v>0</v>
      </c>
      <c r="T419" s="7">
        <v>33002</v>
      </c>
      <c r="U419" s="7">
        <v>-228308</v>
      </c>
      <c r="V419" s="7">
        <v>0</v>
      </c>
      <c r="W419" s="7">
        <v>0</v>
      </c>
      <c r="X419" s="7">
        <v>0</v>
      </c>
      <c r="Y419" s="7">
        <v>0</v>
      </c>
      <c r="Z419" s="7">
        <v>36990.387185539999</v>
      </c>
      <c r="AA419" s="7">
        <v>0</v>
      </c>
      <c r="AB419" s="7">
        <v>5901854.3871855401</v>
      </c>
      <c r="AC419" s="7">
        <v>0</v>
      </c>
      <c r="AD419" s="7">
        <v>0</v>
      </c>
      <c r="AE419" s="7">
        <v>0</v>
      </c>
      <c r="AF419" s="7">
        <v>0</v>
      </c>
      <c r="AG419" s="7">
        <v>0</v>
      </c>
      <c r="AH419" s="7">
        <v>0</v>
      </c>
      <c r="AI419" s="7">
        <v>0</v>
      </c>
      <c r="AJ419" s="7">
        <v>0</v>
      </c>
      <c r="AL419">
        <f t="shared" si="6"/>
        <v>1996807.3871855401</v>
      </c>
    </row>
    <row r="420" spans="1:38" x14ac:dyDescent="0.25">
      <c r="A420" s="7">
        <v>4143</v>
      </c>
      <c r="B420" s="7">
        <v>7</v>
      </c>
      <c r="C420" t="s">
        <v>727</v>
      </c>
      <c r="D420" s="7">
        <v>0</v>
      </c>
      <c r="E420" s="7">
        <v>0</v>
      </c>
      <c r="F420" s="7">
        <v>960</v>
      </c>
      <c r="G420" s="7">
        <v>1002</v>
      </c>
      <c r="H420" s="7">
        <v>6876726</v>
      </c>
      <c r="I420" s="7">
        <v>0</v>
      </c>
      <c r="J420" s="7">
        <v>2205256</v>
      </c>
      <c r="K420" s="7">
        <v>491310</v>
      </c>
      <c r="L420" s="7">
        <v>0</v>
      </c>
      <c r="M420" s="7">
        <v>32662</v>
      </c>
      <c r="N420" s="7">
        <v>0</v>
      </c>
      <c r="O420" s="7">
        <v>227013</v>
      </c>
      <c r="P420" s="7">
        <v>115202</v>
      </c>
      <c r="Q420" s="7">
        <v>13026</v>
      </c>
      <c r="R420" s="7">
        <v>0</v>
      </c>
      <c r="S420" s="7">
        <v>0</v>
      </c>
      <c r="T420" s="7">
        <v>22044</v>
      </c>
      <c r="U420" s="7">
        <v>0</v>
      </c>
      <c r="V420" s="7">
        <v>0</v>
      </c>
      <c r="W420" s="7">
        <v>0</v>
      </c>
      <c r="X420" s="7">
        <v>0</v>
      </c>
      <c r="Y420" s="7">
        <v>0</v>
      </c>
      <c r="Z420" s="7">
        <v>57607.190540939999</v>
      </c>
      <c r="AA420" s="7">
        <v>0</v>
      </c>
      <c r="AB420" s="7">
        <v>10040846.19054094</v>
      </c>
      <c r="AC420" s="7">
        <v>0</v>
      </c>
      <c r="AD420" s="7">
        <v>0</v>
      </c>
      <c r="AE420" s="7">
        <v>0</v>
      </c>
      <c r="AF420" s="7">
        <v>0</v>
      </c>
      <c r="AG420" s="7">
        <v>0</v>
      </c>
      <c r="AH420" s="7">
        <v>0</v>
      </c>
      <c r="AI420" s="7">
        <v>0</v>
      </c>
      <c r="AJ420" s="7">
        <v>0</v>
      </c>
      <c r="AL420">
        <f t="shared" si="6"/>
        <v>3164120.1905409396</v>
      </c>
    </row>
    <row r="421" spans="1:38" x14ac:dyDescent="0.25">
      <c r="A421" s="7">
        <v>4144</v>
      </c>
      <c r="B421" s="7">
        <v>7</v>
      </c>
      <c r="C421" t="s">
        <v>728</v>
      </c>
      <c r="D421" s="7">
        <v>0</v>
      </c>
      <c r="E421" s="7">
        <v>0</v>
      </c>
      <c r="F421" s="7">
        <v>59</v>
      </c>
      <c r="G421" s="7">
        <v>59</v>
      </c>
      <c r="H421" s="7">
        <v>404917</v>
      </c>
      <c r="I421" s="7">
        <v>0</v>
      </c>
      <c r="J421" s="7">
        <v>16652</v>
      </c>
      <c r="K421" s="7">
        <v>14670</v>
      </c>
      <c r="L421" s="7">
        <v>0</v>
      </c>
      <c r="M421" s="7">
        <v>1923</v>
      </c>
      <c r="N421" s="7">
        <v>12370</v>
      </c>
      <c r="O421" s="7">
        <v>13367</v>
      </c>
      <c r="P421" s="7">
        <v>6783</v>
      </c>
      <c r="Q421" s="7">
        <v>767</v>
      </c>
      <c r="R421" s="7">
        <v>0</v>
      </c>
      <c r="S421" s="7">
        <v>0</v>
      </c>
      <c r="T421" s="7">
        <v>4071</v>
      </c>
      <c r="U421" s="7">
        <v>-31239</v>
      </c>
      <c r="V421" s="7">
        <v>0</v>
      </c>
      <c r="W421" s="7">
        <v>0</v>
      </c>
      <c r="X421" s="7">
        <v>0</v>
      </c>
      <c r="Y421" s="7">
        <v>0</v>
      </c>
      <c r="Z421" s="7">
        <v>4467.37599735</v>
      </c>
      <c r="AA421" s="7">
        <v>0</v>
      </c>
      <c r="AB421" s="7">
        <v>448748.37599735003</v>
      </c>
      <c r="AC421" s="7">
        <v>0</v>
      </c>
      <c r="AD421" s="7">
        <v>0</v>
      </c>
      <c r="AE421" s="7">
        <v>0</v>
      </c>
      <c r="AF421" s="7">
        <v>0</v>
      </c>
      <c r="AG421" s="7">
        <v>0</v>
      </c>
      <c r="AH421" s="7">
        <v>0</v>
      </c>
      <c r="AI421" s="7">
        <v>0</v>
      </c>
      <c r="AJ421" s="7">
        <v>0</v>
      </c>
      <c r="AL421">
        <f t="shared" si="6"/>
        <v>43831.375997350027</v>
      </c>
    </row>
    <row r="422" spans="1:38" x14ac:dyDescent="0.25">
      <c r="A422" s="7">
        <v>4145</v>
      </c>
      <c r="B422" s="7">
        <v>7</v>
      </c>
      <c r="C422" t="s">
        <v>729</v>
      </c>
      <c r="D422" s="7">
        <v>0</v>
      </c>
      <c r="E422" s="7">
        <v>0</v>
      </c>
      <c r="F422" s="7">
        <v>33</v>
      </c>
      <c r="G422" s="7">
        <v>33</v>
      </c>
      <c r="H422" s="7">
        <v>226479</v>
      </c>
      <c r="I422" s="7">
        <v>0</v>
      </c>
      <c r="J422" s="7">
        <v>31918</v>
      </c>
      <c r="K422" s="7">
        <v>0</v>
      </c>
      <c r="L422" s="7">
        <v>0</v>
      </c>
      <c r="M422" s="7">
        <v>1076</v>
      </c>
      <c r="N422" s="7">
        <v>23149</v>
      </c>
      <c r="O422" s="7">
        <v>7476</v>
      </c>
      <c r="P422" s="7">
        <v>3794</v>
      </c>
      <c r="Q422" s="7">
        <v>429</v>
      </c>
      <c r="R422" s="7">
        <v>0</v>
      </c>
      <c r="S422" s="7">
        <v>0</v>
      </c>
      <c r="T422" s="7">
        <v>132</v>
      </c>
      <c r="U422" s="7">
        <v>0</v>
      </c>
      <c r="V422" s="7">
        <v>0</v>
      </c>
      <c r="W422" s="7">
        <v>0</v>
      </c>
      <c r="X422" s="7">
        <v>0</v>
      </c>
      <c r="Y422" s="7">
        <v>0</v>
      </c>
      <c r="Z422" s="7">
        <v>3114.0100378699999</v>
      </c>
      <c r="AA422" s="7">
        <v>0</v>
      </c>
      <c r="AB422" s="7">
        <v>297567.01003787003</v>
      </c>
      <c r="AC422" s="7">
        <v>0</v>
      </c>
      <c r="AD422" s="7">
        <v>0</v>
      </c>
      <c r="AE422" s="7">
        <v>0</v>
      </c>
      <c r="AF422" s="7">
        <v>0</v>
      </c>
      <c r="AG422" s="7">
        <v>0</v>
      </c>
      <c r="AH422" s="7">
        <v>0</v>
      </c>
      <c r="AI422" s="7">
        <v>0</v>
      </c>
      <c r="AJ422" s="7">
        <v>0</v>
      </c>
      <c r="AL422">
        <f t="shared" si="6"/>
        <v>71088.01003787003</v>
      </c>
    </row>
    <row r="423" spans="1:38" x14ac:dyDescent="0.25">
      <c r="A423" s="7">
        <v>4146</v>
      </c>
      <c r="B423" s="7">
        <v>7</v>
      </c>
      <c r="C423" t="s">
        <v>730</v>
      </c>
      <c r="D423" s="7">
        <v>0</v>
      </c>
      <c r="E423" s="7">
        <v>0</v>
      </c>
      <c r="F423" s="7">
        <v>84</v>
      </c>
      <c r="G423" s="7">
        <v>99.2</v>
      </c>
      <c r="H423" s="7">
        <v>680810</v>
      </c>
      <c r="I423" s="7">
        <v>0</v>
      </c>
      <c r="J423" s="7">
        <v>230818</v>
      </c>
      <c r="K423" s="7">
        <v>0</v>
      </c>
      <c r="L423" s="7">
        <v>0</v>
      </c>
      <c r="M423" s="7">
        <v>3234</v>
      </c>
      <c r="N423" s="7">
        <v>34274</v>
      </c>
      <c r="O423" s="7">
        <v>22475</v>
      </c>
      <c r="P423" s="7">
        <v>11405</v>
      </c>
      <c r="Q423" s="7">
        <v>1290</v>
      </c>
      <c r="R423" s="7">
        <v>0</v>
      </c>
      <c r="S423" s="7">
        <v>0</v>
      </c>
      <c r="T423" s="7">
        <v>6844.8</v>
      </c>
      <c r="U423" s="7">
        <v>0</v>
      </c>
      <c r="V423" s="7">
        <v>0</v>
      </c>
      <c r="W423" s="7">
        <v>0</v>
      </c>
      <c r="X423" s="7">
        <v>0</v>
      </c>
      <c r="Y423" s="7">
        <v>0</v>
      </c>
      <c r="Z423" s="7">
        <v>8829.5226364200007</v>
      </c>
      <c r="AA423" s="7">
        <v>0</v>
      </c>
      <c r="AB423" s="7">
        <v>999980.32263642002</v>
      </c>
      <c r="AC423" s="7">
        <v>0</v>
      </c>
      <c r="AD423" s="7">
        <v>0</v>
      </c>
      <c r="AE423" s="7">
        <v>0</v>
      </c>
      <c r="AF423" s="7">
        <v>0</v>
      </c>
      <c r="AG423" s="7">
        <v>0</v>
      </c>
      <c r="AH423" s="7">
        <v>0</v>
      </c>
      <c r="AI423" s="7">
        <v>0</v>
      </c>
      <c r="AJ423" s="7">
        <v>0</v>
      </c>
      <c r="AL423">
        <f t="shared" si="6"/>
        <v>319170.32263642002</v>
      </c>
    </row>
    <row r="424" spans="1:38" x14ac:dyDescent="0.25">
      <c r="A424" s="7">
        <v>4150</v>
      </c>
      <c r="B424" s="7">
        <v>7</v>
      </c>
      <c r="C424" t="s">
        <v>731</v>
      </c>
      <c r="D424" s="7">
        <v>0</v>
      </c>
      <c r="E424" s="7">
        <v>0</v>
      </c>
      <c r="F424" s="7">
        <v>198</v>
      </c>
      <c r="G424" s="7">
        <v>237.6</v>
      </c>
      <c r="H424" s="7">
        <v>1630649</v>
      </c>
      <c r="I424" s="7">
        <v>0</v>
      </c>
      <c r="J424" s="7">
        <v>78894</v>
      </c>
      <c r="K424" s="7">
        <v>0</v>
      </c>
      <c r="L424" s="7">
        <v>0</v>
      </c>
      <c r="M424" s="7">
        <v>7745</v>
      </c>
      <c r="N424" s="7">
        <v>0</v>
      </c>
      <c r="O424" s="7">
        <v>53831</v>
      </c>
      <c r="P424" s="7">
        <v>27317</v>
      </c>
      <c r="Q424" s="7">
        <v>3089</v>
      </c>
      <c r="R424" s="7">
        <v>0</v>
      </c>
      <c r="S424" s="7">
        <v>0</v>
      </c>
      <c r="T424" s="7">
        <v>12117.6</v>
      </c>
      <c r="U424" s="7">
        <v>0</v>
      </c>
      <c r="V424" s="7">
        <v>0</v>
      </c>
      <c r="W424" s="7">
        <v>0</v>
      </c>
      <c r="X424" s="7">
        <v>0</v>
      </c>
      <c r="Y424" s="7">
        <v>0</v>
      </c>
      <c r="Z424" s="7">
        <v>19457.687822700002</v>
      </c>
      <c r="AA424" s="7">
        <v>0</v>
      </c>
      <c r="AB424" s="7">
        <v>1833100.2878227001</v>
      </c>
      <c r="AC424" s="7">
        <v>0</v>
      </c>
      <c r="AD424" s="7">
        <v>0</v>
      </c>
      <c r="AE424" s="7">
        <v>0</v>
      </c>
      <c r="AF424" s="7">
        <v>0</v>
      </c>
      <c r="AG424" s="7">
        <v>0</v>
      </c>
      <c r="AH424" s="7">
        <v>0</v>
      </c>
      <c r="AI424" s="7">
        <v>0</v>
      </c>
      <c r="AJ424" s="7">
        <v>0</v>
      </c>
      <c r="AL424">
        <f t="shared" si="6"/>
        <v>202451.28782270011</v>
      </c>
    </row>
    <row r="425" spans="1:38" x14ac:dyDescent="0.25">
      <c r="A425" s="7">
        <v>4151</v>
      </c>
      <c r="B425" s="7">
        <v>7</v>
      </c>
      <c r="C425" t="s">
        <v>732</v>
      </c>
      <c r="D425" s="7">
        <v>0</v>
      </c>
      <c r="E425" s="7">
        <v>0</v>
      </c>
      <c r="F425" s="7">
        <v>106</v>
      </c>
      <c r="G425" s="7">
        <v>127.19999999999999</v>
      </c>
      <c r="H425" s="7">
        <v>872974</v>
      </c>
      <c r="I425" s="7">
        <v>0</v>
      </c>
      <c r="J425" s="7">
        <v>21905</v>
      </c>
      <c r="K425" s="7">
        <v>14101</v>
      </c>
      <c r="L425" s="7">
        <v>0</v>
      </c>
      <c r="M425" s="7">
        <v>4146</v>
      </c>
      <c r="N425" s="7">
        <v>23192</v>
      </c>
      <c r="O425" s="7">
        <v>28818</v>
      </c>
      <c r="P425" s="7">
        <v>14624</v>
      </c>
      <c r="Q425" s="7">
        <v>1654</v>
      </c>
      <c r="R425" s="7">
        <v>0</v>
      </c>
      <c r="S425" s="7">
        <v>0</v>
      </c>
      <c r="T425" s="7">
        <v>5851.2</v>
      </c>
      <c r="U425" s="7">
        <v>0</v>
      </c>
      <c r="V425" s="7">
        <v>0</v>
      </c>
      <c r="W425" s="7">
        <v>0</v>
      </c>
      <c r="X425" s="7">
        <v>0</v>
      </c>
      <c r="Y425" s="7">
        <v>0</v>
      </c>
      <c r="Z425" s="7">
        <v>9847.7141123700003</v>
      </c>
      <c r="AA425" s="7">
        <v>0</v>
      </c>
      <c r="AB425" s="7">
        <v>997112.91411237</v>
      </c>
      <c r="AC425" s="7">
        <v>0</v>
      </c>
      <c r="AD425" s="7">
        <v>0</v>
      </c>
      <c r="AE425" s="7">
        <v>0</v>
      </c>
      <c r="AF425" s="7">
        <v>0</v>
      </c>
      <c r="AG425" s="7">
        <v>0</v>
      </c>
      <c r="AH425" s="7">
        <v>0</v>
      </c>
      <c r="AI425" s="7">
        <v>0</v>
      </c>
      <c r="AJ425" s="7">
        <v>0</v>
      </c>
      <c r="AL425">
        <f t="shared" si="6"/>
        <v>124138.91411237</v>
      </c>
    </row>
    <row r="426" spans="1:38" x14ac:dyDescent="0.25">
      <c r="A426" s="7">
        <v>4152</v>
      </c>
      <c r="B426" s="7">
        <v>7</v>
      </c>
      <c r="C426" t="s">
        <v>733</v>
      </c>
      <c r="D426" s="7">
        <v>0</v>
      </c>
      <c r="E426" s="7">
        <v>0</v>
      </c>
      <c r="F426" s="7">
        <v>626</v>
      </c>
      <c r="G426" s="7">
        <v>651.80000000000007</v>
      </c>
      <c r="H426" s="7">
        <v>4473303</v>
      </c>
      <c r="I426" s="7">
        <v>0</v>
      </c>
      <c r="J426" s="7">
        <v>20352</v>
      </c>
      <c r="K426" s="7">
        <v>14427</v>
      </c>
      <c r="L426" s="7">
        <v>0</v>
      </c>
      <c r="M426" s="7">
        <v>21247</v>
      </c>
      <c r="N426" s="7">
        <v>0</v>
      </c>
      <c r="O426" s="7">
        <v>147671</v>
      </c>
      <c r="P426" s="7">
        <v>74939</v>
      </c>
      <c r="Q426" s="7">
        <v>8473</v>
      </c>
      <c r="R426" s="7">
        <v>0</v>
      </c>
      <c r="S426" s="7">
        <v>0</v>
      </c>
      <c r="T426" s="7">
        <v>16946.800000000003</v>
      </c>
      <c r="U426" s="7">
        <v>0</v>
      </c>
      <c r="V426" s="7">
        <v>0</v>
      </c>
      <c r="W426" s="7">
        <v>0</v>
      </c>
      <c r="X426" s="7">
        <v>0</v>
      </c>
      <c r="Y426" s="7">
        <v>0</v>
      </c>
      <c r="Z426" s="7">
        <v>35483.729350380003</v>
      </c>
      <c r="AA426" s="7">
        <v>0</v>
      </c>
      <c r="AB426" s="7">
        <v>4812842.5293503795</v>
      </c>
      <c r="AC426" s="7">
        <v>0</v>
      </c>
      <c r="AD426" s="7">
        <v>0</v>
      </c>
      <c r="AE426" s="7">
        <v>0</v>
      </c>
      <c r="AF426" s="7">
        <v>0</v>
      </c>
      <c r="AG426" s="7">
        <v>0</v>
      </c>
      <c r="AH426" s="7">
        <v>0</v>
      </c>
      <c r="AI426" s="7">
        <v>0</v>
      </c>
      <c r="AJ426" s="7">
        <v>0</v>
      </c>
      <c r="AL426">
        <f t="shared" si="6"/>
        <v>339539.52935037948</v>
      </c>
    </row>
    <row r="427" spans="1:38" x14ac:dyDescent="0.25">
      <c r="A427" s="7">
        <v>4153</v>
      </c>
      <c r="B427" s="7">
        <v>7</v>
      </c>
      <c r="C427" t="s">
        <v>734</v>
      </c>
      <c r="D427" s="7">
        <v>0</v>
      </c>
      <c r="E427" s="7">
        <v>0</v>
      </c>
      <c r="F427" s="7">
        <v>330</v>
      </c>
      <c r="G427" s="7">
        <v>344</v>
      </c>
      <c r="H427" s="7">
        <v>2360872</v>
      </c>
      <c r="I427" s="7">
        <v>0</v>
      </c>
      <c r="J427" s="7">
        <v>1468590</v>
      </c>
      <c r="K427" s="7">
        <v>257580</v>
      </c>
      <c r="L427" s="7">
        <v>0</v>
      </c>
      <c r="M427" s="7">
        <v>11213</v>
      </c>
      <c r="N427" s="7">
        <v>0</v>
      </c>
      <c r="O427" s="7">
        <v>77936</v>
      </c>
      <c r="P427" s="7">
        <v>39550</v>
      </c>
      <c r="Q427" s="7">
        <v>4472</v>
      </c>
      <c r="R427" s="7">
        <v>0</v>
      </c>
      <c r="S427" s="7">
        <v>0</v>
      </c>
      <c r="T427" s="7">
        <v>2064</v>
      </c>
      <c r="U427" s="7">
        <v>0</v>
      </c>
      <c r="V427" s="7">
        <v>0</v>
      </c>
      <c r="W427" s="7">
        <v>0</v>
      </c>
      <c r="X427" s="7">
        <v>0</v>
      </c>
      <c r="Y427" s="7">
        <v>0</v>
      </c>
      <c r="Z427" s="7">
        <v>19565.896621989999</v>
      </c>
      <c r="AA427" s="7">
        <v>0</v>
      </c>
      <c r="AB427" s="7">
        <v>4241842.89662199</v>
      </c>
      <c r="AC427" s="7">
        <v>0</v>
      </c>
      <c r="AD427" s="7">
        <v>0</v>
      </c>
      <c r="AE427" s="7">
        <v>0</v>
      </c>
      <c r="AF427" s="7">
        <v>0</v>
      </c>
      <c r="AG427" s="7">
        <v>0</v>
      </c>
      <c r="AH427" s="7">
        <v>0</v>
      </c>
      <c r="AI427" s="7">
        <v>0</v>
      </c>
      <c r="AJ427" s="7">
        <v>0</v>
      </c>
      <c r="AL427">
        <f t="shared" si="6"/>
        <v>1880970.89662199</v>
      </c>
    </row>
    <row r="428" spans="1:38" x14ac:dyDescent="0.25">
      <c r="A428" s="7">
        <v>4155</v>
      </c>
      <c r="B428" s="7">
        <v>7</v>
      </c>
      <c r="C428" t="s">
        <v>735</v>
      </c>
      <c r="D428" s="7">
        <v>0</v>
      </c>
      <c r="E428" s="7">
        <v>0</v>
      </c>
      <c r="F428" s="7">
        <v>143</v>
      </c>
      <c r="G428" s="7">
        <v>143</v>
      </c>
      <c r="H428" s="7">
        <v>981409</v>
      </c>
      <c r="I428" s="7">
        <v>0</v>
      </c>
      <c r="J428" s="7">
        <v>428410</v>
      </c>
      <c r="K428" s="7">
        <v>0</v>
      </c>
      <c r="L428" s="7">
        <v>0</v>
      </c>
      <c r="M428" s="7">
        <v>4661</v>
      </c>
      <c r="N428" s="7">
        <v>47223</v>
      </c>
      <c r="O428" s="7">
        <v>32398</v>
      </c>
      <c r="P428" s="7">
        <v>16441</v>
      </c>
      <c r="Q428" s="7">
        <v>1859</v>
      </c>
      <c r="R428" s="7">
        <v>0</v>
      </c>
      <c r="S428" s="7">
        <v>0</v>
      </c>
      <c r="T428" s="7">
        <v>16874</v>
      </c>
      <c r="U428" s="7">
        <v>-92957</v>
      </c>
      <c r="V428" s="7">
        <v>0</v>
      </c>
      <c r="W428" s="7">
        <v>0</v>
      </c>
      <c r="X428" s="7">
        <v>0</v>
      </c>
      <c r="Y428" s="7">
        <v>0</v>
      </c>
      <c r="Z428" s="7">
        <v>14372.32201555</v>
      </c>
      <c r="AA428" s="7">
        <v>0</v>
      </c>
      <c r="AB428" s="7">
        <v>1450690.32201555</v>
      </c>
      <c r="AC428" s="7">
        <v>0</v>
      </c>
      <c r="AD428" s="7">
        <v>0</v>
      </c>
      <c r="AE428" s="7">
        <v>0</v>
      </c>
      <c r="AF428" s="7">
        <v>0</v>
      </c>
      <c r="AG428" s="7">
        <v>0</v>
      </c>
      <c r="AH428" s="7">
        <v>0</v>
      </c>
      <c r="AI428" s="7">
        <v>0</v>
      </c>
      <c r="AJ428" s="7">
        <v>0</v>
      </c>
      <c r="AL428">
        <f t="shared" si="6"/>
        <v>469281.32201554999</v>
      </c>
    </row>
    <row r="429" spans="1:38" x14ac:dyDescent="0.25">
      <c r="A429" s="7">
        <v>4159</v>
      </c>
      <c r="B429" s="7">
        <v>7</v>
      </c>
      <c r="C429" t="s">
        <v>2165</v>
      </c>
      <c r="D429" s="7">
        <v>0</v>
      </c>
      <c r="E429" s="7">
        <v>0</v>
      </c>
      <c r="F429" s="7">
        <v>1265</v>
      </c>
      <c r="G429" s="7">
        <v>1311</v>
      </c>
      <c r="H429" s="7">
        <v>8997393</v>
      </c>
      <c r="I429" s="7">
        <v>18446</v>
      </c>
      <c r="J429" s="7">
        <v>630472</v>
      </c>
      <c r="K429" s="7">
        <v>78295</v>
      </c>
      <c r="L429" s="7">
        <v>0</v>
      </c>
      <c r="M429" s="7">
        <v>42735</v>
      </c>
      <c r="N429" s="7">
        <v>0</v>
      </c>
      <c r="O429" s="7">
        <v>297019</v>
      </c>
      <c r="P429" s="7">
        <v>150729</v>
      </c>
      <c r="Q429" s="7">
        <v>17043</v>
      </c>
      <c r="R429" s="7">
        <v>0</v>
      </c>
      <c r="S429" s="7">
        <v>0</v>
      </c>
      <c r="T429" s="7">
        <v>6555</v>
      </c>
      <c r="U429" s="7">
        <v>0</v>
      </c>
      <c r="V429" s="7">
        <v>0</v>
      </c>
      <c r="W429" s="7">
        <v>0</v>
      </c>
      <c r="X429" s="7">
        <v>0</v>
      </c>
      <c r="Y429" s="7">
        <v>0</v>
      </c>
      <c r="Z429" s="7">
        <v>85026.925800590005</v>
      </c>
      <c r="AA429" s="7">
        <v>0</v>
      </c>
      <c r="AB429" s="7">
        <v>10323713.92580059</v>
      </c>
      <c r="AC429" s="7">
        <v>0</v>
      </c>
      <c r="AD429" s="7">
        <v>0</v>
      </c>
      <c r="AE429" s="7">
        <v>0</v>
      </c>
      <c r="AF429" s="7">
        <v>0</v>
      </c>
      <c r="AG429" s="7">
        <v>0</v>
      </c>
      <c r="AH429" s="7">
        <v>0</v>
      </c>
      <c r="AI429" s="7">
        <v>0</v>
      </c>
      <c r="AJ429" s="7">
        <v>0</v>
      </c>
      <c r="AL429">
        <f t="shared" si="6"/>
        <v>1326320.9258005898</v>
      </c>
    </row>
    <row r="430" spans="1:38" x14ac:dyDescent="0.25">
      <c r="A430" s="7">
        <v>4160</v>
      </c>
      <c r="B430" s="7">
        <v>7</v>
      </c>
      <c r="C430" t="s">
        <v>737</v>
      </c>
      <c r="D430" s="7">
        <v>0</v>
      </c>
      <c r="E430" s="7">
        <v>0</v>
      </c>
      <c r="F430" s="7">
        <v>835</v>
      </c>
      <c r="G430" s="7">
        <v>977</v>
      </c>
      <c r="H430" s="7">
        <v>6705151</v>
      </c>
      <c r="I430" s="7">
        <v>0</v>
      </c>
      <c r="J430" s="7">
        <v>87133</v>
      </c>
      <c r="K430" s="7">
        <v>14103</v>
      </c>
      <c r="L430" s="7">
        <v>0</v>
      </c>
      <c r="M430" s="7">
        <v>31847</v>
      </c>
      <c r="N430" s="7">
        <v>33329</v>
      </c>
      <c r="O430" s="7">
        <v>221349</v>
      </c>
      <c r="P430" s="7">
        <v>112328</v>
      </c>
      <c r="Q430" s="7">
        <v>12701</v>
      </c>
      <c r="R430" s="7">
        <v>0</v>
      </c>
      <c r="S430" s="7">
        <v>0</v>
      </c>
      <c r="T430" s="7">
        <v>57643</v>
      </c>
      <c r="U430" s="7">
        <v>0</v>
      </c>
      <c r="V430" s="7">
        <v>0</v>
      </c>
      <c r="W430" s="7">
        <v>0</v>
      </c>
      <c r="X430" s="7">
        <v>0</v>
      </c>
      <c r="Y430" s="7">
        <v>0</v>
      </c>
      <c r="Z430" s="7">
        <v>43995.615220140004</v>
      </c>
      <c r="AA430" s="7">
        <v>0</v>
      </c>
      <c r="AB430" s="7">
        <v>7319579.6152201397</v>
      </c>
      <c r="AC430" s="7">
        <v>0</v>
      </c>
      <c r="AD430" s="7">
        <v>0</v>
      </c>
      <c r="AE430" s="7">
        <v>0</v>
      </c>
      <c r="AF430" s="7">
        <v>0</v>
      </c>
      <c r="AG430" s="7">
        <v>0</v>
      </c>
      <c r="AH430" s="7">
        <v>0</v>
      </c>
      <c r="AI430" s="7">
        <v>0</v>
      </c>
      <c r="AJ430" s="7">
        <v>0</v>
      </c>
      <c r="AL430">
        <f t="shared" si="6"/>
        <v>614428.61522013973</v>
      </c>
    </row>
    <row r="431" spans="1:38" x14ac:dyDescent="0.25">
      <c r="A431" s="7">
        <v>4161</v>
      </c>
      <c r="B431" s="7">
        <v>7</v>
      </c>
      <c r="C431" t="s">
        <v>738</v>
      </c>
      <c r="D431" s="7">
        <v>0</v>
      </c>
      <c r="E431" s="7">
        <v>0</v>
      </c>
      <c r="F431" s="7">
        <v>224.6</v>
      </c>
      <c r="G431" s="7">
        <v>224.95</v>
      </c>
      <c r="H431" s="7">
        <v>1543832</v>
      </c>
      <c r="I431" s="7">
        <v>0</v>
      </c>
      <c r="J431" s="7">
        <v>547098</v>
      </c>
      <c r="K431" s="7">
        <v>14312</v>
      </c>
      <c r="L431" s="7">
        <v>0</v>
      </c>
      <c r="M431" s="7">
        <v>7333</v>
      </c>
      <c r="N431" s="7">
        <v>28622</v>
      </c>
      <c r="O431" s="7">
        <v>50965</v>
      </c>
      <c r="P431" s="7">
        <v>25863</v>
      </c>
      <c r="Q431" s="7">
        <v>2924</v>
      </c>
      <c r="R431" s="7">
        <v>0</v>
      </c>
      <c r="S431" s="7">
        <v>0</v>
      </c>
      <c r="T431" s="7">
        <v>16871.25</v>
      </c>
      <c r="U431" s="7">
        <v>0</v>
      </c>
      <c r="V431" s="7">
        <v>0</v>
      </c>
      <c r="W431" s="7">
        <v>0</v>
      </c>
      <c r="X431" s="7">
        <v>0</v>
      </c>
      <c r="Y431" s="7">
        <v>0</v>
      </c>
      <c r="Z431" s="7">
        <v>18477.49583724</v>
      </c>
      <c r="AA431" s="7">
        <v>0</v>
      </c>
      <c r="AB431" s="7">
        <v>2256297.74583724</v>
      </c>
      <c r="AC431" s="7">
        <v>0</v>
      </c>
      <c r="AD431" s="7">
        <v>0</v>
      </c>
      <c r="AE431" s="7">
        <v>0</v>
      </c>
      <c r="AF431" s="7">
        <v>0</v>
      </c>
      <c r="AG431" s="7">
        <v>0</v>
      </c>
      <c r="AH431" s="7">
        <v>0</v>
      </c>
      <c r="AI431" s="7">
        <v>0</v>
      </c>
      <c r="AJ431" s="7">
        <v>0</v>
      </c>
      <c r="AL431">
        <f t="shared" si="6"/>
        <v>712465.74583724001</v>
      </c>
    </row>
    <row r="432" spans="1:38" x14ac:dyDescent="0.25">
      <c r="A432" s="7">
        <v>4162</v>
      </c>
      <c r="B432" s="7">
        <v>7</v>
      </c>
      <c r="C432" t="s">
        <v>739</v>
      </c>
      <c r="D432" s="7">
        <v>0</v>
      </c>
      <c r="E432" s="7">
        <v>0</v>
      </c>
      <c r="F432" s="7">
        <v>124</v>
      </c>
      <c r="G432" s="7">
        <v>130</v>
      </c>
      <c r="H432" s="7">
        <v>892190</v>
      </c>
      <c r="I432" s="7">
        <v>0</v>
      </c>
      <c r="J432" s="7">
        <v>90587</v>
      </c>
      <c r="K432" s="7">
        <v>14098</v>
      </c>
      <c r="L432" s="7">
        <v>0</v>
      </c>
      <c r="M432" s="7">
        <v>4238</v>
      </c>
      <c r="N432" s="7">
        <v>0</v>
      </c>
      <c r="O432" s="7">
        <v>29453</v>
      </c>
      <c r="P432" s="7">
        <v>14946</v>
      </c>
      <c r="Q432" s="7">
        <v>1690</v>
      </c>
      <c r="R432" s="7">
        <v>0</v>
      </c>
      <c r="S432" s="7">
        <v>0</v>
      </c>
      <c r="T432" s="7">
        <v>130</v>
      </c>
      <c r="U432" s="7">
        <v>-41576</v>
      </c>
      <c r="V432" s="7">
        <v>0</v>
      </c>
      <c r="W432" s="7">
        <v>0</v>
      </c>
      <c r="X432" s="7">
        <v>0</v>
      </c>
      <c r="Y432" s="7">
        <v>10763</v>
      </c>
      <c r="Z432" s="7">
        <v>6939.9344517999998</v>
      </c>
      <c r="AA432" s="7">
        <v>0</v>
      </c>
      <c r="AB432" s="7">
        <v>1023458.9344517998</v>
      </c>
      <c r="AC432" s="7">
        <v>0</v>
      </c>
      <c r="AD432" s="7">
        <v>0</v>
      </c>
      <c r="AE432" s="7">
        <v>0</v>
      </c>
      <c r="AF432" s="7">
        <v>0</v>
      </c>
      <c r="AG432" s="7">
        <v>0</v>
      </c>
      <c r="AH432" s="7">
        <v>0</v>
      </c>
      <c r="AI432" s="7">
        <v>0</v>
      </c>
      <c r="AJ432" s="7">
        <v>0</v>
      </c>
      <c r="AL432">
        <f t="shared" si="6"/>
        <v>131268.93445179984</v>
      </c>
    </row>
    <row r="433" spans="1:38" x14ac:dyDescent="0.25">
      <c r="A433" s="7">
        <v>4164</v>
      </c>
      <c r="B433" s="7">
        <v>7</v>
      </c>
      <c r="C433" t="s">
        <v>740</v>
      </c>
      <c r="D433" s="7">
        <v>0</v>
      </c>
      <c r="E433" s="7">
        <v>0</v>
      </c>
      <c r="F433" s="7">
        <v>75</v>
      </c>
      <c r="G433" s="7">
        <v>84</v>
      </c>
      <c r="H433" s="7">
        <v>576492</v>
      </c>
      <c r="I433" s="7">
        <v>0</v>
      </c>
      <c r="J433" s="7">
        <v>31813</v>
      </c>
      <c r="K433" s="7">
        <v>14086</v>
      </c>
      <c r="L433" s="7">
        <v>0</v>
      </c>
      <c r="M433" s="7">
        <v>2738</v>
      </c>
      <c r="N433" s="7">
        <v>0</v>
      </c>
      <c r="O433" s="7">
        <v>19031</v>
      </c>
      <c r="P433" s="7">
        <v>9658</v>
      </c>
      <c r="Q433" s="7">
        <v>1092</v>
      </c>
      <c r="R433" s="7">
        <v>0</v>
      </c>
      <c r="S433" s="7">
        <v>0</v>
      </c>
      <c r="T433" s="7">
        <v>2352</v>
      </c>
      <c r="U433" s="7">
        <v>-26865</v>
      </c>
      <c r="V433" s="7">
        <v>0</v>
      </c>
      <c r="W433" s="7">
        <v>0</v>
      </c>
      <c r="X433" s="7">
        <v>0</v>
      </c>
      <c r="Y433" s="7">
        <v>0</v>
      </c>
      <c r="Z433" s="7">
        <v>12655.779024990001</v>
      </c>
      <c r="AA433" s="7">
        <v>0</v>
      </c>
      <c r="AB433" s="7">
        <v>643052.77902499004</v>
      </c>
      <c r="AC433" s="7">
        <v>0</v>
      </c>
      <c r="AD433" s="7">
        <v>0</v>
      </c>
      <c r="AE433" s="7">
        <v>0</v>
      </c>
      <c r="AF433" s="7">
        <v>0</v>
      </c>
      <c r="AG433" s="7">
        <v>0</v>
      </c>
      <c r="AH433" s="7">
        <v>0</v>
      </c>
      <c r="AI433" s="7">
        <v>0</v>
      </c>
      <c r="AJ433" s="7">
        <v>0</v>
      </c>
      <c r="AL433">
        <f t="shared" si="6"/>
        <v>66560.779024990043</v>
      </c>
    </row>
    <row r="434" spans="1:38" x14ac:dyDescent="0.25">
      <c r="A434" s="7">
        <v>4166</v>
      </c>
      <c r="B434" s="7">
        <v>7</v>
      </c>
      <c r="C434" t="s">
        <v>741</v>
      </c>
      <c r="D434" s="7">
        <v>0</v>
      </c>
      <c r="E434" s="7">
        <v>0</v>
      </c>
      <c r="F434" s="7">
        <v>150</v>
      </c>
      <c r="G434" s="7">
        <v>180</v>
      </c>
      <c r="H434" s="7">
        <v>1235340</v>
      </c>
      <c r="I434" s="7">
        <v>0</v>
      </c>
      <c r="J434" s="7">
        <v>414572</v>
      </c>
      <c r="K434" s="7">
        <v>0</v>
      </c>
      <c r="L434" s="7">
        <v>0</v>
      </c>
      <c r="M434" s="7">
        <v>5867</v>
      </c>
      <c r="N434" s="7">
        <v>37915</v>
      </c>
      <c r="O434" s="7">
        <v>40781</v>
      </c>
      <c r="P434" s="7">
        <v>20695</v>
      </c>
      <c r="Q434" s="7">
        <v>2340</v>
      </c>
      <c r="R434" s="7">
        <v>0</v>
      </c>
      <c r="S434" s="7">
        <v>0</v>
      </c>
      <c r="T434" s="7">
        <v>17820</v>
      </c>
      <c r="U434" s="7">
        <v>0</v>
      </c>
      <c r="V434" s="7">
        <v>0</v>
      </c>
      <c r="W434" s="7">
        <v>0</v>
      </c>
      <c r="X434" s="7">
        <v>0</v>
      </c>
      <c r="Y434" s="7">
        <v>0</v>
      </c>
      <c r="Z434" s="7">
        <v>11222.51619138</v>
      </c>
      <c r="AA434" s="7">
        <v>0</v>
      </c>
      <c r="AB434" s="7">
        <v>1786552.5161913801</v>
      </c>
      <c r="AC434" s="7">
        <v>0</v>
      </c>
      <c r="AD434" s="7">
        <v>0</v>
      </c>
      <c r="AE434" s="7">
        <v>0</v>
      </c>
      <c r="AF434" s="7">
        <v>0</v>
      </c>
      <c r="AG434" s="7">
        <v>0</v>
      </c>
      <c r="AH434" s="7">
        <v>0</v>
      </c>
      <c r="AI434" s="7">
        <v>0</v>
      </c>
      <c r="AJ434" s="7">
        <v>0</v>
      </c>
      <c r="AL434">
        <f t="shared" si="6"/>
        <v>551212.5161913801</v>
      </c>
    </row>
    <row r="435" spans="1:38" x14ac:dyDescent="0.25">
      <c r="A435" s="7">
        <v>4167</v>
      </c>
      <c r="B435" s="7">
        <v>7</v>
      </c>
      <c r="C435" t="s">
        <v>742</v>
      </c>
      <c r="D435" s="7">
        <v>0</v>
      </c>
      <c r="E435" s="7">
        <v>0</v>
      </c>
      <c r="F435" s="7">
        <v>455</v>
      </c>
      <c r="G435" s="7">
        <v>455</v>
      </c>
      <c r="H435" s="7">
        <v>3122665</v>
      </c>
      <c r="I435" s="7">
        <v>0</v>
      </c>
      <c r="J435" s="7">
        <v>32197</v>
      </c>
      <c r="K435" s="7">
        <v>14099</v>
      </c>
      <c r="L435" s="7">
        <v>0</v>
      </c>
      <c r="M435" s="7">
        <v>14832</v>
      </c>
      <c r="N435" s="7">
        <v>667</v>
      </c>
      <c r="O435" s="7">
        <v>103085</v>
      </c>
      <c r="P435" s="7">
        <v>52312</v>
      </c>
      <c r="Q435" s="7">
        <v>5915</v>
      </c>
      <c r="R435" s="7">
        <v>0</v>
      </c>
      <c r="S435" s="7">
        <v>0</v>
      </c>
      <c r="T435" s="7">
        <v>1820</v>
      </c>
      <c r="U435" s="7">
        <v>0</v>
      </c>
      <c r="V435" s="7">
        <v>0</v>
      </c>
      <c r="W435" s="7">
        <v>0</v>
      </c>
      <c r="X435" s="7">
        <v>0</v>
      </c>
      <c r="Y435" s="7">
        <v>0</v>
      </c>
      <c r="Z435" s="7">
        <v>25655.502156210001</v>
      </c>
      <c r="AA435" s="7">
        <v>0</v>
      </c>
      <c r="AB435" s="7">
        <v>3373247.5021562101</v>
      </c>
      <c r="AC435" s="7">
        <v>0</v>
      </c>
      <c r="AD435" s="7">
        <v>0</v>
      </c>
      <c r="AE435" s="7">
        <v>0</v>
      </c>
      <c r="AF435" s="7">
        <v>0</v>
      </c>
      <c r="AG435" s="7">
        <v>0</v>
      </c>
      <c r="AH435" s="7">
        <v>0</v>
      </c>
      <c r="AI435" s="7">
        <v>0</v>
      </c>
      <c r="AJ435" s="7">
        <v>0</v>
      </c>
      <c r="AL435">
        <f t="shared" si="6"/>
        <v>250582.50215621013</v>
      </c>
    </row>
    <row r="436" spans="1:38" x14ac:dyDescent="0.25">
      <c r="A436" s="7">
        <v>4168</v>
      </c>
      <c r="B436" s="7">
        <v>7</v>
      </c>
      <c r="C436" t="s">
        <v>743</v>
      </c>
      <c r="D436" s="7">
        <v>0</v>
      </c>
      <c r="E436" s="7">
        <v>0</v>
      </c>
      <c r="F436" s="7">
        <v>95</v>
      </c>
      <c r="G436" s="7">
        <v>95</v>
      </c>
      <c r="H436" s="7">
        <v>651985</v>
      </c>
      <c r="I436" s="7">
        <v>1337</v>
      </c>
      <c r="J436" s="7">
        <v>131986</v>
      </c>
      <c r="K436" s="7">
        <v>0</v>
      </c>
      <c r="L436" s="7">
        <v>0</v>
      </c>
      <c r="M436" s="7">
        <v>3097</v>
      </c>
      <c r="N436" s="7">
        <v>28408</v>
      </c>
      <c r="O436" s="7">
        <v>21523</v>
      </c>
      <c r="P436" s="7">
        <v>10922</v>
      </c>
      <c r="Q436" s="7">
        <v>1235</v>
      </c>
      <c r="R436" s="7">
        <v>0</v>
      </c>
      <c r="S436" s="7">
        <v>0</v>
      </c>
      <c r="T436" s="7">
        <v>2945</v>
      </c>
      <c r="U436" s="7">
        <v>-58791</v>
      </c>
      <c r="V436" s="7">
        <v>0</v>
      </c>
      <c r="W436" s="7">
        <v>0</v>
      </c>
      <c r="X436" s="7">
        <v>0</v>
      </c>
      <c r="Y436" s="7">
        <v>0</v>
      </c>
      <c r="Z436" s="7">
        <v>10232.25030071</v>
      </c>
      <c r="AA436" s="7">
        <v>0</v>
      </c>
      <c r="AB436" s="7">
        <v>804879.25030070997</v>
      </c>
      <c r="AC436" s="7">
        <v>0</v>
      </c>
      <c r="AD436" s="7">
        <v>0</v>
      </c>
      <c r="AE436" s="7">
        <v>0</v>
      </c>
      <c r="AF436" s="7">
        <v>0</v>
      </c>
      <c r="AG436" s="7">
        <v>0</v>
      </c>
      <c r="AH436" s="7">
        <v>0</v>
      </c>
      <c r="AI436" s="7">
        <v>0</v>
      </c>
      <c r="AJ436" s="7">
        <v>0</v>
      </c>
      <c r="AL436">
        <f t="shared" si="6"/>
        <v>152894.25030070997</v>
      </c>
    </row>
    <row r="437" spans="1:38" x14ac:dyDescent="0.25">
      <c r="A437" s="7">
        <v>4169</v>
      </c>
      <c r="B437" s="7">
        <v>7</v>
      </c>
      <c r="C437" t="s">
        <v>2166</v>
      </c>
      <c r="D437" s="7">
        <v>0</v>
      </c>
      <c r="E437" s="7">
        <v>0</v>
      </c>
      <c r="F437" s="7">
        <v>336</v>
      </c>
      <c r="G437" s="7">
        <v>349</v>
      </c>
      <c r="H437" s="7">
        <v>2395187</v>
      </c>
      <c r="I437" s="7">
        <v>0</v>
      </c>
      <c r="J437" s="7">
        <v>945106</v>
      </c>
      <c r="K437" s="7">
        <v>47700</v>
      </c>
      <c r="L437" s="7">
        <v>0</v>
      </c>
      <c r="M437" s="7">
        <v>11376</v>
      </c>
      <c r="N437" s="7">
        <v>0</v>
      </c>
      <c r="O437" s="7">
        <v>79069</v>
      </c>
      <c r="P437" s="7">
        <v>40125</v>
      </c>
      <c r="Q437" s="7">
        <v>4537</v>
      </c>
      <c r="R437" s="7">
        <v>0</v>
      </c>
      <c r="S437" s="7">
        <v>0</v>
      </c>
      <c r="T437" s="7">
        <v>1396</v>
      </c>
      <c r="U437" s="7">
        <v>0</v>
      </c>
      <c r="V437" s="7">
        <v>0</v>
      </c>
      <c r="W437" s="7">
        <v>0</v>
      </c>
      <c r="X437" s="7">
        <v>0</v>
      </c>
      <c r="Y437" s="7">
        <v>0</v>
      </c>
      <c r="Z437" s="7">
        <v>21481.538662340001</v>
      </c>
      <c r="AA437" s="7">
        <v>0</v>
      </c>
      <c r="AB437" s="7">
        <v>3545977.53866234</v>
      </c>
      <c r="AC437" s="7">
        <v>0</v>
      </c>
      <c r="AD437" s="7">
        <v>0</v>
      </c>
      <c r="AE437" s="7">
        <v>0</v>
      </c>
      <c r="AF437" s="7">
        <v>0</v>
      </c>
      <c r="AG437" s="7">
        <v>0</v>
      </c>
      <c r="AH437" s="7">
        <v>0</v>
      </c>
      <c r="AI437" s="7">
        <v>0</v>
      </c>
      <c r="AJ437" s="7">
        <v>0</v>
      </c>
      <c r="AL437">
        <f t="shared" si="6"/>
        <v>1150790.53866234</v>
      </c>
    </row>
    <row r="438" spans="1:38" x14ac:dyDescent="0.25">
      <c r="A438" s="7">
        <v>4170</v>
      </c>
      <c r="B438" s="7">
        <v>7</v>
      </c>
      <c r="C438" t="s">
        <v>745</v>
      </c>
      <c r="D438" s="7">
        <v>0</v>
      </c>
      <c r="E438" s="7">
        <v>0</v>
      </c>
      <c r="F438" s="7">
        <v>1745</v>
      </c>
      <c r="G438" s="7">
        <v>1954</v>
      </c>
      <c r="H438" s="7">
        <v>13410302</v>
      </c>
      <c r="I438" s="7">
        <v>0</v>
      </c>
      <c r="J438" s="7">
        <v>4993176</v>
      </c>
      <c r="K438" s="7">
        <v>653490</v>
      </c>
      <c r="L438" s="7">
        <v>0</v>
      </c>
      <c r="M438" s="7">
        <v>63695</v>
      </c>
      <c r="N438" s="7">
        <v>0</v>
      </c>
      <c r="O438" s="7">
        <v>442697</v>
      </c>
      <c r="P438" s="7">
        <v>224656</v>
      </c>
      <c r="Q438" s="7">
        <v>25402</v>
      </c>
      <c r="R438" s="7">
        <v>0</v>
      </c>
      <c r="S438" s="7">
        <v>0</v>
      </c>
      <c r="T438" s="7">
        <v>1954</v>
      </c>
      <c r="U438" s="7">
        <v>0</v>
      </c>
      <c r="V438" s="7">
        <v>0</v>
      </c>
      <c r="W438" s="7">
        <v>0</v>
      </c>
      <c r="X438" s="7">
        <v>0</v>
      </c>
      <c r="Y438" s="7">
        <v>0</v>
      </c>
      <c r="Z438" s="7">
        <v>150058.80018796001</v>
      </c>
      <c r="AA438" s="7">
        <v>0</v>
      </c>
      <c r="AB438" s="7">
        <v>19965430.80018796</v>
      </c>
      <c r="AC438" s="7">
        <v>0</v>
      </c>
      <c r="AD438" s="7">
        <v>0</v>
      </c>
      <c r="AE438" s="7">
        <v>0</v>
      </c>
      <c r="AF438" s="7">
        <v>0</v>
      </c>
      <c r="AG438" s="7">
        <v>0</v>
      </c>
      <c r="AH438" s="7">
        <v>0</v>
      </c>
      <c r="AI438" s="7">
        <v>0</v>
      </c>
      <c r="AJ438" s="7">
        <v>0</v>
      </c>
      <c r="AL438">
        <f t="shared" si="6"/>
        <v>6555128.8001879603</v>
      </c>
    </row>
    <row r="439" spans="1:38" x14ac:dyDescent="0.25">
      <c r="A439" s="7">
        <v>4171</v>
      </c>
      <c r="B439" s="7">
        <v>7</v>
      </c>
      <c r="C439" t="s">
        <v>746</v>
      </c>
      <c r="D439" s="7">
        <v>0</v>
      </c>
      <c r="E439" s="7">
        <v>0</v>
      </c>
      <c r="F439" s="7">
        <v>840</v>
      </c>
      <c r="G439" s="7">
        <v>864</v>
      </c>
      <c r="H439" s="7">
        <v>5929632</v>
      </c>
      <c r="I439" s="7">
        <v>0</v>
      </c>
      <c r="J439" s="7">
        <v>831637</v>
      </c>
      <c r="K439" s="7">
        <v>286200</v>
      </c>
      <c r="L439" s="7">
        <v>0</v>
      </c>
      <c r="M439" s="7">
        <v>28164</v>
      </c>
      <c r="N439" s="7">
        <v>0</v>
      </c>
      <c r="O439" s="7">
        <v>195747</v>
      </c>
      <c r="P439" s="7">
        <v>99336</v>
      </c>
      <c r="Q439" s="7">
        <v>11232</v>
      </c>
      <c r="R439" s="7">
        <v>0</v>
      </c>
      <c r="S439" s="7">
        <v>0</v>
      </c>
      <c r="T439" s="7">
        <v>25920</v>
      </c>
      <c r="U439" s="7">
        <v>0</v>
      </c>
      <c r="V439" s="7">
        <v>0</v>
      </c>
      <c r="W439" s="7">
        <v>0</v>
      </c>
      <c r="X439" s="7">
        <v>0</v>
      </c>
      <c r="Y439" s="7">
        <v>0</v>
      </c>
      <c r="Z439" s="7">
        <v>30801.371185880002</v>
      </c>
      <c r="AA439" s="7">
        <v>0</v>
      </c>
      <c r="AB439" s="7">
        <v>7438669.3711858802</v>
      </c>
      <c r="AC439" s="7">
        <v>0</v>
      </c>
      <c r="AD439" s="7">
        <v>0</v>
      </c>
      <c r="AE439" s="7">
        <v>0</v>
      </c>
      <c r="AF439" s="7">
        <v>0</v>
      </c>
      <c r="AG439" s="7">
        <v>0</v>
      </c>
      <c r="AH439" s="7">
        <v>0</v>
      </c>
      <c r="AI439" s="7">
        <v>0</v>
      </c>
      <c r="AJ439" s="7">
        <v>0</v>
      </c>
      <c r="AL439">
        <f t="shared" si="6"/>
        <v>1509037.3711858802</v>
      </c>
    </row>
    <row r="440" spans="1:38" x14ac:dyDescent="0.25">
      <c r="A440" s="7">
        <v>4172</v>
      </c>
      <c r="B440" s="7">
        <v>7</v>
      </c>
      <c r="C440" t="s">
        <v>747</v>
      </c>
      <c r="D440" s="7">
        <v>0</v>
      </c>
      <c r="E440" s="7">
        <v>0</v>
      </c>
      <c r="F440" s="7">
        <v>0</v>
      </c>
      <c r="G440" s="7">
        <v>0</v>
      </c>
      <c r="H440" s="7">
        <v>0</v>
      </c>
      <c r="I440" s="7">
        <v>0</v>
      </c>
      <c r="J440" s="7">
        <v>0</v>
      </c>
      <c r="K440" s="7">
        <v>0</v>
      </c>
      <c r="L440" s="7">
        <v>0</v>
      </c>
      <c r="M440" s="7">
        <v>0</v>
      </c>
      <c r="N440" s="7">
        <v>0</v>
      </c>
      <c r="O440" s="7">
        <v>0</v>
      </c>
      <c r="P440" s="7">
        <v>0</v>
      </c>
      <c r="Q440" s="7">
        <v>0</v>
      </c>
      <c r="R440" s="7">
        <v>0</v>
      </c>
      <c r="S440" s="7">
        <v>0</v>
      </c>
      <c r="T440" s="7">
        <v>0</v>
      </c>
      <c r="U440" s="7">
        <v>0</v>
      </c>
      <c r="V440" s="7">
        <v>0</v>
      </c>
      <c r="W440" s="7">
        <v>0</v>
      </c>
      <c r="X440" s="7">
        <v>0</v>
      </c>
      <c r="Y440" s="7">
        <v>0</v>
      </c>
      <c r="Z440" s="7">
        <v>0</v>
      </c>
      <c r="AA440" s="7">
        <v>0</v>
      </c>
      <c r="AB440" s="7">
        <v>0</v>
      </c>
      <c r="AC440" s="7">
        <v>0</v>
      </c>
      <c r="AD440" s="7">
        <v>0</v>
      </c>
      <c r="AE440" s="7">
        <v>0</v>
      </c>
      <c r="AF440" s="7">
        <v>0</v>
      </c>
      <c r="AG440" s="7">
        <v>0</v>
      </c>
      <c r="AH440" s="7">
        <v>0</v>
      </c>
      <c r="AI440" s="7">
        <v>0</v>
      </c>
      <c r="AJ440" s="7">
        <v>0</v>
      </c>
      <c r="AL440">
        <f t="shared" si="6"/>
        <v>0</v>
      </c>
    </row>
    <row r="441" spans="1:38" x14ac:dyDescent="0.25">
      <c r="A441" s="7">
        <v>4177</v>
      </c>
      <c r="B441" s="7">
        <v>7</v>
      </c>
      <c r="C441" t="s">
        <v>748</v>
      </c>
      <c r="D441" s="7">
        <v>0</v>
      </c>
      <c r="E441" s="7">
        <v>0</v>
      </c>
      <c r="F441" s="7">
        <v>0</v>
      </c>
      <c r="G441" s="7">
        <v>0</v>
      </c>
      <c r="H441" s="7">
        <v>0</v>
      </c>
      <c r="I441" s="7">
        <v>0</v>
      </c>
      <c r="J441" s="7">
        <v>0</v>
      </c>
      <c r="K441" s="7">
        <v>0</v>
      </c>
      <c r="L441" s="7">
        <v>0</v>
      </c>
      <c r="M441" s="7">
        <v>0</v>
      </c>
      <c r="N441" s="7">
        <v>0</v>
      </c>
      <c r="O441" s="7">
        <v>0</v>
      </c>
      <c r="P441" s="7">
        <v>0</v>
      </c>
      <c r="Q441" s="7">
        <v>0</v>
      </c>
      <c r="R441" s="7">
        <v>0</v>
      </c>
      <c r="S441" s="7">
        <v>0</v>
      </c>
      <c r="T441" s="7">
        <v>0</v>
      </c>
      <c r="U441" s="7">
        <v>0</v>
      </c>
      <c r="V441" s="7">
        <v>0</v>
      </c>
      <c r="W441" s="7">
        <v>0</v>
      </c>
      <c r="X441" s="7">
        <v>0</v>
      </c>
      <c r="Y441" s="7">
        <v>0</v>
      </c>
      <c r="Z441" s="7">
        <v>0</v>
      </c>
      <c r="AA441" s="7">
        <v>0</v>
      </c>
      <c r="AB441" s="7">
        <v>0</v>
      </c>
      <c r="AC441" s="7">
        <v>0</v>
      </c>
      <c r="AD441" s="7">
        <v>0</v>
      </c>
      <c r="AE441" s="7">
        <v>0</v>
      </c>
      <c r="AF441" s="7">
        <v>0</v>
      </c>
      <c r="AG441" s="7">
        <v>0</v>
      </c>
      <c r="AH441" s="7">
        <v>0</v>
      </c>
      <c r="AI441" s="7">
        <v>0</v>
      </c>
      <c r="AJ441" s="7">
        <v>0</v>
      </c>
      <c r="AL441">
        <f t="shared" si="6"/>
        <v>0</v>
      </c>
    </row>
    <row r="442" spans="1:38" x14ac:dyDescent="0.25">
      <c r="A442" s="7">
        <v>4178</v>
      </c>
      <c r="B442" s="7">
        <v>7</v>
      </c>
      <c r="C442" t="s">
        <v>749</v>
      </c>
      <c r="D442" s="7">
        <v>0</v>
      </c>
      <c r="E442" s="7">
        <v>0</v>
      </c>
      <c r="F442" s="7">
        <v>160</v>
      </c>
      <c r="G442" s="7">
        <v>192</v>
      </c>
      <c r="H442" s="7">
        <v>1317696</v>
      </c>
      <c r="I442" s="7">
        <v>0</v>
      </c>
      <c r="J442" s="7">
        <v>420553</v>
      </c>
      <c r="K442" s="7">
        <v>114480</v>
      </c>
      <c r="L442" s="7">
        <v>0</v>
      </c>
      <c r="M442" s="7">
        <v>6259</v>
      </c>
      <c r="N442" s="7">
        <v>0</v>
      </c>
      <c r="O442" s="7">
        <v>43499</v>
      </c>
      <c r="P442" s="7">
        <v>22075</v>
      </c>
      <c r="Q442" s="7">
        <v>2496</v>
      </c>
      <c r="R442" s="7">
        <v>0</v>
      </c>
      <c r="S442" s="7">
        <v>0</v>
      </c>
      <c r="T442" s="7">
        <v>1728</v>
      </c>
      <c r="U442" s="7">
        <v>0</v>
      </c>
      <c r="V442" s="7">
        <v>0</v>
      </c>
      <c r="W442" s="7">
        <v>0</v>
      </c>
      <c r="X442" s="7">
        <v>0</v>
      </c>
      <c r="Y442" s="7">
        <v>0</v>
      </c>
      <c r="Z442" s="7">
        <v>16964.336639010002</v>
      </c>
      <c r="AA442" s="7">
        <v>0</v>
      </c>
      <c r="AB442" s="7">
        <v>1945750.3366390101</v>
      </c>
      <c r="AC442" s="7">
        <v>0</v>
      </c>
      <c r="AD442" s="7">
        <v>0</v>
      </c>
      <c r="AE442" s="7">
        <v>0</v>
      </c>
      <c r="AF442" s="7">
        <v>0</v>
      </c>
      <c r="AG442" s="7">
        <v>0</v>
      </c>
      <c r="AH442" s="7">
        <v>0</v>
      </c>
      <c r="AI442" s="7">
        <v>0</v>
      </c>
      <c r="AJ442" s="7">
        <v>0</v>
      </c>
      <c r="AL442">
        <f t="shared" si="6"/>
        <v>628054.33663901011</v>
      </c>
    </row>
    <row r="443" spans="1:38" x14ac:dyDescent="0.25">
      <c r="A443" s="7">
        <v>4181</v>
      </c>
      <c r="B443" s="7">
        <v>7</v>
      </c>
      <c r="C443" t="s">
        <v>750</v>
      </c>
      <c r="D443" s="7">
        <v>0</v>
      </c>
      <c r="E443" s="7">
        <v>0</v>
      </c>
      <c r="F443" s="7">
        <v>1535</v>
      </c>
      <c r="G443" s="7">
        <v>1637</v>
      </c>
      <c r="H443" s="7">
        <v>11234731</v>
      </c>
      <c r="I443" s="7">
        <v>0</v>
      </c>
      <c r="J443" s="7">
        <v>4693463</v>
      </c>
      <c r="K443" s="7">
        <v>686880</v>
      </c>
      <c r="L443" s="7">
        <v>0</v>
      </c>
      <c r="M443" s="7">
        <v>53362</v>
      </c>
      <c r="N443" s="7">
        <v>0</v>
      </c>
      <c r="O443" s="7">
        <v>370878</v>
      </c>
      <c r="P443" s="7">
        <v>188210</v>
      </c>
      <c r="Q443" s="7">
        <v>21281</v>
      </c>
      <c r="R443" s="7">
        <v>0</v>
      </c>
      <c r="S443" s="7">
        <v>0</v>
      </c>
      <c r="T443" s="7">
        <v>70391</v>
      </c>
      <c r="U443" s="7">
        <v>0</v>
      </c>
      <c r="V443" s="7">
        <v>0</v>
      </c>
      <c r="W443" s="7">
        <v>0</v>
      </c>
      <c r="X443" s="7">
        <v>0</v>
      </c>
      <c r="Y443" s="7">
        <v>0</v>
      </c>
      <c r="Z443" s="7">
        <v>78531.080539300005</v>
      </c>
      <c r="AA443" s="7">
        <v>0</v>
      </c>
      <c r="AB443" s="7">
        <v>17397727.080539301</v>
      </c>
      <c r="AC443" s="7">
        <v>0</v>
      </c>
      <c r="AD443" s="7">
        <v>0</v>
      </c>
      <c r="AE443" s="7">
        <v>0</v>
      </c>
      <c r="AF443" s="7">
        <v>0</v>
      </c>
      <c r="AG443" s="7">
        <v>0</v>
      </c>
      <c r="AH443" s="7">
        <v>0</v>
      </c>
      <c r="AI443" s="7">
        <v>0</v>
      </c>
      <c r="AJ443" s="7">
        <v>0</v>
      </c>
      <c r="AL443">
        <f t="shared" si="6"/>
        <v>6162996.080539301</v>
      </c>
    </row>
    <row r="444" spans="1:38" x14ac:dyDescent="0.25">
      <c r="A444" s="7">
        <v>4183</v>
      </c>
      <c r="B444" s="7">
        <v>7</v>
      </c>
      <c r="C444" t="s">
        <v>751</v>
      </c>
      <c r="D444" s="7">
        <v>0</v>
      </c>
      <c r="E444" s="7">
        <v>0</v>
      </c>
      <c r="F444" s="7">
        <v>386</v>
      </c>
      <c r="G444" s="7">
        <v>463.2</v>
      </c>
      <c r="H444" s="7">
        <v>3178942</v>
      </c>
      <c r="I444" s="7">
        <v>0</v>
      </c>
      <c r="J444" s="7">
        <v>141471</v>
      </c>
      <c r="K444" s="7">
        <v>14131</v>
      </c>
      <c r="L444" s="7">
        <v>0</v>
      </c>
      <c r="M444" s="7">
        <v>15099</v>
      </c>
      <c r="N444" s="7">
        <v>0</v>
      </c>
      <c r="O444" s="7">
        <v>104942</v>
      </c>
      <c r="P444" s="7">
        <v>53255</v>
      </c>
      <c r="Q444" s="7">
        <v>6022</v>
      </c>
      <c r="R444" s="7">
        <v>0</v>
      </c>
      <c r="S444" s="7">
        <v>0</v>
      </c>
      <c r="T444" s="7">
        <v>10653.6</v>
      </c>
      <c r="U444" s="7">
        <v>0</v>
      </c>
      <c r="V444" s="7">
        <v>0</v>
      </c>
      <c r="W444" s="7">
        <v>0</v>
      </c>
      <c r="X444" s="7">
        <v>0</v>
      </c>
      <c r="Y444" s="7">
        <v>41515</v>
      </c>
      <c r="Z444" s="7">
        <v>99470.9739519</v>
      </c>
      <c r="AA444" s="7">
        <v>0</v>
      </c>
      <c r="AB444" s="7">
        <v>3665501.5739519</v>
      </c>
      <c r="AC444" s="7">
        <v>0</v>
      </c>
      <c r="AD444" s="7">
        <v>0</v>
      </c>
      <c r="AE444" s="7">
        <v>0</v>
      </c>
      <c r="AF444" s="7">
        <v>0</v>
      </c>
      <c r="AG444" s="7">
        <v>0</v>
      </c>
      <c r="AH444" s="7">
        <v>0</v>
      </c>
      <c r="AI444" s="7">
        <v>0</v>
      </c>
      <c r="AJ444" s="7">
        <v>0</v>
      </c>
      <c r="AL444">
        <f t="shared" si="6"/>
        <v>486559.57395190001</v>
      </c>
    </row>
    <row r="445" spans="1:38" x14ac:dyDescent="0.25">
      <c r="A445" s="7">
        <v>4184</v>
      </c>
      <c r="B445" s="7">
        <v>7</v>
      </c>
      <c r="C445" t="s">
        <v>752</v>
      </c>
      <c r="D445" s="7">
        <v>0</v>
      </c>
      <c r="E445" s="7">
        <v>0</v>
      </c>
      <c r="F445" s="7">
        <v>667</v>
      </c>
      <c r="G445" s="7">
        <v>676.4</v>
      </c>
      <c r="H445" s="7">
        <v>4642133</v>
      </c>
      <c r="I445" s="7">
        <v>0</v>
      </c>
      <c r="J445" s="7">
        <v>162196</v>
      </c>
      <c r="K445" s="7">
        <v>43348</v>
      </c>
      <c r="L445" s="7">
        <v>0</v>
      </c>
      <c r="M445" s="7">
        <v>22049</v>
      </c>
      <c r="N445" s="7">
        <v>1148</v>
      </c>
      <c r="O445" s="7">
        <v>153245</v>
      </c>
      <c r="P445" s="7">
        <v>77767</v>
      </c>
      <c r="Q445" s="7">
        <v>8793</v>
      </c>
      <c r="R445" s="7">
        <v>0</v>
      </c>
      <c r="S445" s="7">
        <v>0</v>
      </c>
      <c r="T445" s="7">
        <v>20968.399999999998</v>
      </c>
      <c r="U445" s="7">
        <v>-217471</v>
      </c>
      <c r="V445" s="7">
        <v>0</v>
      </c>
      <c r="W445" s="7">
        <v>0</v>
      </c>
      <c r="X445" s="7">
        <v>0</v>
      </c>
      <c r="Y445" s="7">
        <v>0</v>
      </c>
      <c r="Z445" s="7">
        <v>33866.315139780003</v>
      </c>
      <c r="AA445" s="7">
        <v>0</v>
      </c>
      <c r="AB445" s="7">
        <v>4948042.7151397802</v>
      </c>
      <c r="AC445" s="7">
        <v>0</v>
      </c>
      <c r="AD445" s="7">
        <v>0</v>
      </c>
      <c r="AE445" s="7">
        <v>0</v>
      </c>
      <c r="AF445" s="7">
        <v>0</v>
      </c>
      <c r="AG445" s="7">
        <v>0</v>
      </c>
      <c r="AH445" s="7">
        <v>0</v>
      </c>
      <c r="AI445" s="7">
        <v>0</v>
      </c>
      <c r="AJ445" s="7">
        <v>0</v>
      </c>
      <c r="AL445">
        <f t="shared" si="6"/>
        <v>305909.71513978019</v>
      </c>
    </row>
    <row r="446" spans="1:38" x14ac:dyDescent="0.25">
      <c r="A446" s="7">
        <v>4185</v>
      </c>
      <c r="B446" s="7">
        <v>7</v>
      </c>
      <c r="C446" t="s">
        <v>753</v>
      </c>
      <c r="D446" s="7">
        <v>0</v>
      </c>
      <c r="E446" s="7">
        <v>0</v>
      </c>
      <c r="F446" s="7">
        <v>978</v>
      </c>
      <c r="G446" s="7">
        <v>1020</v>
      </c>
      <c r="H446" s="7">
        <v>7000260</v>
      </c>
      <c r="I446" s="7">
        <v>0</v>
      </c>
      <c r="J446" s="7">
        <v>351386</v>
      </c>
      <c r="K446" s="7">
        <v>29091</v>
      </c>
      <c r="L446" s="7">
        <v>0</v>
      </c>
      <c r="M446" s="7">
        <v>33249</v>
      </c>
      <c r="N446" s="7">
        <v>0</v>
      </c>
      <c r="O446" s="7">
        <v>231091</v>
      </c>
      <c r="P446" s="7">
        <v>117272</v>
      </c>
      <c r="Q446" s="7">
        <v>13260</v>
      </c>
      <c r="R446" s="7">
        <v>0</v>
      </c>
      <c r="S446" s="7">
        <v>0</v>
      </c>
      <c r="T446" s="7">
        <v>48960</v>
      </c>
      <c r="U446" s="7">
        <v>0</v>
      </c>
      <c r="V446" s="7">
        <v>0</v>
      </c>
      <c r="W446" s="7">
        <v>0</v>
      </c>
      <c r="X446" s="7">
        <v>0</v>
      </c>
      <c r="Y446" s="7">
        <v>0</v>
      </c>
      <c r="Z446" s="7">
        <v>61325.3315754</v>
      </c>
      <c r="AA446" s="7">
        <v>0</v>
      </c>
      <c r="AB446" s="7">
        <v>7885894.3315754002</v>
      </c>
      <c r="AC446" s="7">
        <v>0</v>
      </c>
      <c r="AD446" s="7">
        <v>0</v>
      </c>
      <c r="AE446" s="7">
        <v>0</v>
      </c>
      <c r="AF446" s="7">
        <v>0</v>
      </c>
      <c r="AG446" s="7">
        <v>0</v>
      </c>
      <c r="AH446" s="7">
        <v>0</v>
      </c>
      <c r="AI446" s="7">
        <v>0</v>
      </c>
      <c r="AJ446" s="7">
        <v>0</v>
      </c>
      <c r="AL446">
        <f t="shared" si="6"/>
        <v>885634.3315754002</v>
      </c>
    </row>
    <row r="447" spans="1:38" x14ac:dyDescent="0.25">
      <c r="A447" s="7">
        <v>4186</v>
      </c>
      <c r="B447" s="7">
        <v>7</v>
      </c>
      <c r="C447" t="s">
        <v>754</v>
      </c>
      <c r="D447" s="7">
        <v>0</v>
      </c>
      <c r="E447" s="7">
        <v>0</v>
      </c>
      <c r="F447" s="7">
        <v>460</v>
      </c>
      <c r="G447" s="7">
        <v>480.79999999999995</v>
      </c>
      <c r="H447" s="7">
        <v>3299730</v>
      </c>
      <c r="I447" s="7">
        <v>6765</v>
      </c>
      <c r="J447" s="7">
        <v>1385715</v>
      </c>
      <c r="K447" s="7">
        <v>143100</v>
      </c>
      <c r="L447" s="7">
        <v>0</v>
      </c>
      <c r="M447" s="7">
        <v>15673</v>
      </c>
      <c r="N447" s="7">
        <v>0</v>
      </c>
      <c r="O447" s="7">
        <v>108930</v>
      </c>
      <c r="P447" s="7">
        <v>55279</v>
      </c>
      <c r="Q447" s="7">
        <v>6250</v>
      </c>
      <c r="R447" s="7">
        <v>0</v>
      </c>
      <c r="S447" s="7">
        <v>0</v>
      </c>
      <c r="T447" s="7">
        <v>13462.399999999998</v>
      </c>
      <c r="U447" s="7">
        <v>0</v>
      </c>
      <c r="V447" s="7">
        <v>0</v>
      </c>
      <c r="W447" s="7">
        <v>0</v>
      </c>
      <c r="X447" s="7">
        <v>0</v>
      </c>
      <c r="Y447" s="7">
        <v>0</v>
      </c>
      <c r="Z447" s="7">
        <v>40590.410139749998</v>
      </c>
      <c r="AA447" s="7">
        <v>0</v>
      </c>
      <c r="AB447" s="7">
        <v>5075494.8101397511</v>
      </c>
      <c r="AC447" s="7">
        <v>0</v>
      </c>
      <c r="AD447" s="7">
        <v>0</v>
      </c>
      <c r="AE447" s="7">
        <v>0</v>
      </c>
      <c r="AF447" s="7">
        <v>0</v>
      </c>
      <c r="AG447" s="7">
        <v>0</v>
      </c>
      <c r="AH447" s="7">
        <v>0</v>
      </c>
      <c r="AI447" s="7">
        <v>0</v>
      </c>
      <c r="AJ447" s="7">
        <v>0</v>
      </c>
      <c r="AL447">
        <f t="shared" si="6"/>
        <v>1775764.8101397511</v>
      </c>
    </row>
    <row r="448" spans="1:38" x14ac:dyDescent="0.25">
      <c r="A448" s="7">
        <v>4187</v>
      </c>
      <c r="B448" s="7">
        <v>7</v>
      </c>
      <c r="C448" t="s">
        <v>2167</v>
      </c>
      <c r="D448" s="7">
        <v>0</v>
      </c>
      <c r="E448" s="7">
        <v>0</v>
      </c>
      <c r="F448" s="7">
        <v>0</v>
      </c>
      <c r="G448" s="7">
        <v>0</v>
      </c>
      <c r="H448" s="7">
        <v>0</v>
      </c>
      <c r="I448" s="7">
        <v>0</v>
      </c>
      <c r="J448" s="7">
        <v>0</v>
      </c>
      <c r="K448" s="7">
        <v>0</v>
      </c>
      <c r="L448" s="7">
        <v>0</v>
      </c>
      <c r="M448" s="7">
        <v>0</v>
      </c>
      <c r="N448" s="7">
        <v>0</v>
      </c>
      <c r="O448" s="7">
        <v>0</v>
      </c>
      <c r="P448" s="7">
        <v>0</v>
      </c>
      <c r="Q448" s="7">
        <v>0</v>
      </c>
      <c r="R448" s="7">
        <v>0</v>
      </c>
      <c r="S448" s="7">
        <v>0</v>
      </c>
      <c r="T448" s="7">
        <v>0</v>
      </c>
      <c r="U448" s="7">
        <v>0</v>
      </c>
      <c r="V448" s="7">
        <v>0</v>
      </c>
      <c r="W448" s="7">
        <v>0</v>
      </c>
      <c r="X448" s="7">
        <v>0</v>
      </c>
      <c r="Y448" s="7">
        <v>0</v>
      </c>
      <c r="Z448" s="7">
        <v>0</v>
      </c>
      <c r="AA448" s="7">
        <v>0</v>
      </c>
      <c r="AB448" s="7">
        <v>0</v>
      </c>
      <c r="AC448" s="7">
        <v>0</v>
      </c>
      <c r="AD448" s="7">
        <v>0</v>
      </c>
      <c r="AE448" s="7">
        <v>0</v>
      </c>
      <c r="AF448" s="7">
        <v>0</v>
      </c>
      <c r="AG448" s="7">
        <v>0</v>
      </c>
      <c r="AH448" s="7">
        <v>0</v>
      </c>
      <c r="AI448" s="7">
        <v>0</v>
      </c>
      <c r="AJ448" s="7">
        <v>0</v>
      </c>
      <c r="AL448">
        <f t="shared" si="6"/>
        <v>0</v>
      </c>
    </row>
    <row r="449" spans="1:38" x14ac:dyDescent="0.25">
      <c r="A449" s="7">
        <v>4188</v>
      </c>
      <c r="B449" s="7">
        <v>7</v>
      </c>
      <c r="C449" t="s">
        <v>755</v>
      </c>
      <c r="D449" s="7">
        <v>0</v>
      </c>
      <c r="E449" s="7">
        <v>0</v>
      </c>
      <c r="F449" s="7">
        <v>900</v>
      </c>
      <c r="G449" s="7">
        <v>940.40000000000009</v>
      </c>
      <c r="H449" s="7">
        <v>6453965</v>
      </c>
      <c r="I449" s="7">
        <v>13231</v>
      </c>
      <c r="J449" s="7">
        <v>102343</v>
      </c>
      <c r="K449" s="7">
        <v>14090</v>
      </c>
      <c r="L449" s="7">
        <v>0</v>
      </c>
      <c r="M449" s="7">
        <v>30654</v>
      </c>
      <c r="N449" s="7">
        <v>136095</v>
      </c>
      <c r="O449" s="7">
        <v>213056</v>
      </c>
      <c r="P449" s="7">
        <v>108120</v>
      </c>
      <c r="Q449" s="7">
        <v>12225</v>
      </c>
      <c r="R449" s="7">
        <v>0</v>
      </c>
      <c r="S449" s="7">
        <v>0</v>
      </c>
      <c r="T449" s="7">
        <v>35735.200000000004</v>
      </c>
      <c r="U449" s="7">
        <v>0</v>
      </c>
      <c r="V449" s="7">
        <v>0</v>
      </c>
      <c r="W449" s="7">
        <v>0</v>
      </c>
      <c r="X449" s="7">
        <v>0</v>
      </c>
      <c r="Y449" s="7">
        <v>0</v>
      </c>
      <c r="Z449" s="7">
        <v>60957.930612060001</v>
      </c>
      <c r="AA449" s="7">
        <v>0</v>
      </c>
      <c r="AB449" s="7">
        <v>7180472.1306120604</v>
      </c>
      <c r="AC449" s="7">
        <v>0</v>
      </c>
      <c r="AD449" s="7">
        <v>0</v>
      </c>
      <c r="AE449" s="7">
        <v>0</v>
      </c>
      <c r="AF449" s="7">
        <v>0</v>
      </c>
      <c r="AG449" s="7">
        <v>0</v>
      </c>
      <c r="AH449" s="7">
        <v>0</v>
      </c>
      <c r="AI449" s="7">
        <v>0</v>
      </c>
      <c r="AJ449" s="7">
        <v>0</v>
      </c>
      <c r="AL449">
        <f t="shared" si="6"/>
        <v>726507.13061206043</v>
      </c>
    </row>
    <row r="450" spans="1:38" x14ac:dyDescent="0.25">
      <c r="A450" s="7">
        <v>4189</v>
      </c>
      <c r="B450" s="7">
        <v>7</v>
      </c>
      <c r="C450" t="s">
        <v>756</v>
      </c>
      <c r="D450" s="7">
        <v>0</v>
      </c>
      <c r="E450" s="7">
        <v>0</v>
      </c>
      <c r="F450" s="7">
        <v>183</v>
      </c>
      <c r="G450" s="7">
        <v>183</v>
      </c>
      <c r="H450" s="7">
        <v>1255929</v>
      </c>
      <c r="I450" s="7">
        <v>0</v>
      </c>
      <c r="J450" s="7">
        <v>274920</v>
      </c>
      <c r="K450" s="7">
        <v>15268</v>
      </c>
      <c r="L450" s="7">
        <v>0</v>
      </c>
      <c r="M450" s="7">
        <v>5965</v>
      </c>
      <c r="N450" s="7">
        <v>0</v>
      </c>
      <c r="O450" s="7">
        <v>41460</v>
      </c>
      <c r="P450" s="7">
        <v>21040</v>
      </c>
      <c r="Q450" s="7">
        <v>2379</v>
      </c>
      <c r="R450" s="7">
        <v>0</v>
      </c>
      <c r="S450" s="7">
        <v>0</v>
      </c>
      <c r="T450" s="7">
        <v>2562</v>
      </c>
      <c r="U450" s="7">
        <v>0</v>
      </c>
      <c r="V450" s="7">
        <v>0</v>
      </c>
      <c r="W450" s="7">
        <v>0</v>
      </c>
      <c r="X450" s="7">
        <v>0</v>
      </c>
      <c r="Y450" s="7">
        <v>0</v>
      </c>
      <c r="Z450" s="7">
        <v>13262.493772940001</v>
      </c>
      <c r="AA450" s="7">
        <v>0</v>
      </c>
      <c r="AB450" s="7">
        <v>1632785.49377294</v>
      </c>
      <c r="AC450" s="7">
        <v>0</v>
      </c>
      <c r="AD450" s="7">
        <v>0</v>
      </c>
      <c r="AE450" s="7">
        <v>0</v>
      </c>
      <c r="AF450" s="7">
        <v>0</v>
      </c>
      <c r="AG450" s="7">
        <v>0</v>
      </c>
      <c r="AH450" s="7">
        <v>0</v>
      </c>
      <c r="AI450" s="7">
        <v>0</v>
      </c>
      <c r="AJ450" s="7">
        <v>0</v>
      </c>
      <c r="AL450">
        <f t="shared" si="6"/>
        <v>376856.49377294001</v>
      </c>
    </row>
    <row r="451" spans="1:38" x14ac:dyDescent="0.25">
      <c r="A451" s="7">
        <v>4191</v>
      </c>
      <c r="B451" s="7">
        <v>7</v>
      </c>
      <c r="C451" t="s">
        <v>757</v>
      </c>
      <c r="D451" s="7">
        <v>0</v>
      </c>
      <c r="E451" s="7">
        <v>0</v>
      </c>
      <c r="F451" s="7">
        <v>927</v>
      </c>
      <c r="G451" s="7">
        <v>970.6</v>
      </c>
      <c r="H451" s="7">
        <v>6661228</v>
      </c>
      <c r="I451" s="7">
        <v>0</v>
      </c>
      <c r="J451" s="7">
        <v>1496992</v>
      </c>
      <c r="K451" s="7">
        <v>14315</v>
      </c>
      <c r="L451" s="7">
        <v>0</v>
      </c>
      <c r="M451" s="7">
        <v>31639</v>
      </c>
      <c r="N451" s="7">
        <v>0</v>
      </c>
      <c r="O451" s="7">
        <v>219899</v>
      </c>
      <c r="P451" s="7">
        <v>111592</v>
      </c>
      <c r="Q451" s="7">
        <v>12618</v>
      </c>
      <c r="R451" s="7">
        <v>0</v>
      </c>
      <c r="S451" s="7">
        <v>0</v>
      </c>
      <c r="T451" s="7">
        <v>7764.8</v>
      </c>
      <c r="U451" s="7">
        <v>0</v>
      </c>
      <c r="V451" s="7">
        <v>0</v>
      </c>
      <c r="W451" s="7">
        <v>0</v>
      </c>
      <c r="X451" s="7">
        <v>0</v>
      </c>
      <c r="Y451" s="7">
        <v>0</v>
      </c>
      <c r="Z451" s="7">
        <v>75545.910131850003</v>
      </c>
      <c r="AA451" s="7">
        <v>0</v>
      </c>
      <c r="AB451" s="7">
        <v>8631593.7101318501</v>
      </c>
      <c r="AC451" s="7">
        <v>0</v>
      </c>
      <c r="AD451" s="7">
        <v>0</v>
      </c>
      <c r="AE451" s="7">
        <v>0</v>
      </c>
      <c r="AF451" s="7">
        <v>0</v>
      </c>
      <c r="AG451" s="7">
        <v>0</v>
      </c>
      <c r="AH451" s="7">
        <v>0</v>
      </c>
      <c r="AI451" s="7">
        <v>0</v>
      </c>
      <c r="AJ451" s="7">
        <v>0</v>
      </c>
      <c r="AL451">
        <f t="shared" ref="AL451:AL514" si="7">AB451-H451</f>
        <v>1970365.7101318501</v>
      </c>
    </row>
    <row r="452" spans="1:38" x14ac:dyDescent="0.25">
      <c r="A452" s="7">
        <v>4192</v>
      </c>
      <c r="B452" s="7">
        <v>7</v>
      </c>
      <c r="C452" t="s">
        <v>758</v>
      </c>
      <c r="D452" s="7">
        <v>0</v>
      </c>
      <c r="E452" s="7">
        <v>0</v>
      </c>
      <c r="F452" s="7">
        <v>765</v>
      </c>
      <c r="G452" s="7">
        <v>796</v>
      </c>
      <c r="H452" s="7">
        <v>5462948</v>
      </c>
      <c r="I452" s="7">
        <v>0</v>
      </c>
      <c r="J452" s="7">
        <v>2127445</v>
      </c>
      <c r="K452" s="7">
        <v>176490</v>
      </c>
      <c r="L452" s="7">
        <v>0</v>
      </c>
      <c r="M452" s="7">
        <v>25947</v>
      </c>
      <c r="N452" s="7">
        <v>0</v>
      </c>
      <c r="O452" s="7">
        <v>180341</v>
      </c>
      <c r="P452" s="7">
        <v>91518</v>
      </c>
      <c r="Q452" s="7">
        <v>10348</v>
      </c>
      <c r="R452" s="7">
        <v>0</v>
      </c>
      <c r="S452" s="7">
        <v>0</v>
      </c>
      <c r="T452" s="7">
        <v>4776</v>
      </c>
      <c r="U452" s="7">
        <v>0</v>
      </c>
      <c r="V452" s="7">
        <v>0</v>
      </c>
      <c r="W452" s="7">
        <v>0</v>
      </c>
      <c r="X452" s="7">
        <v>0</v>
      </c>
      <c r="Y452" s="7">
        <v>0</v>
      </c>
      <c r="Z452" s="7">
        <v>68584.208604900006</v>
      </c>
      <c r="AA452" s="7">
        <v>0</v>
      </c>
      <c r="AB452" s="7">
        <v>8148397.2086049002</v>
      </c>
      <c r="AC452" s="7">
        <v>0</v>
      </c>
      <c r="AD452" s="7">
        <v>0</v>
      </c>
      <c r="AE452" s="7">
        <v>0</v>
      </c>
      <c r="AF452" s="7">
        <v>0</v>
      </c>
      <c r="AG452" s="7">
        <v>0</v>
      </c>
      <c r="AH452" s="7">
        <v>0</v>
      </c>
      <c r="AI452" s="7">
        <v>0</v>
      </c>
      <c r="AJ452" s="7">
        <v>0</v>
      </c>
      <c r="AL452">
        <f t="shared" si="7"/>
        <v>2685449.2086049002</v>
      </c>
    </row>
    <row r="453" spans="1:38" x14ac:dyDescent="0.25">
      <c r="A453" s="7">
        <v>4193</v>
      </c>
      <c r="B453" s="7">
        <v>7</v>
      </c>
      <c r="C453" t="s">
        <v>759</v>
      </c>
      <c r="D453" s="7">
        <v>0</v>
      </c>
      <c r="E453" s="7">
        <v>0</v>
      </c>
      <c r="F453" s="7">
        <v>291</v>
      </c>
      <c r="G453" s="7">
        <v>291</v>
      </c>
      <c r="H453" s="7">
        <v>1997133</v>
      </c>
      <c r="I453" s="7">
        <v>0</v>
      </c>
      <c r="J453" s="7">
        <v>483283</v>
      </c>
      <c r="K453" s="7">
        <v>191754</v>
      </c>
      <c r="L453" s="7">
        <v>0</v>
      </c>
      <c r="M453" s="7">
        <v>9486</v>
      </c>
      <c r="N453" s="7">
        <v>0</v>
      </c>
      <c r="O453" s="7">
        <v>65929</v>
      </c>
      <c r="P453" s="7">
        <v>33457</v>
      </c>
      <c r="Q453" s="7">
        <v>3783</v>
      </c>
      <c r="R453" s="7">
        <v>0</v>
      </c>
      <c r="S453" s="7">
        <v>0</v>
      </c>
      <c r="T453" s="7">
        <v>13095</v>
      </c>
      <c r="U453" s="7">
        <v>0</v>
      </c>
      <c r="V453" s="7">
        <v>0</v>
      </c>
      <c r="W453" s="7">
        <v>0</v>
      </c>
      <c r="X453" s="7">
        <v>0</v>
      </c>
      <c r="Y453" s="7">
        <v>0</v>
      </c>
      <c r="Z453" s="7">
        <v>20656.318475240001</v>
      </c>
      <c r="AA453" s="7">
        <v>0</v>
      </c>
      <c r="AB453" s="7">
        <v>2818576.3184752399</v>
      </c>
      <c r="AC453" s="7">
        <v>0</v>
      </c>
      <c r="AD453" s="7">
        <v>0</v>
      </c>
      <c r="AE453" s="7">
        <v>0</v>
      </c>
      <c r="AF453" s="7">
        <v>0</v>
      </c>
      <c r="AG453" s="7">
        <v>0</v>
      </c>
      <c r="AH453" s="7">
        <v>0</v>
      </c>
      <c r="AI453" s="7">
        <v>0</v>
      </c>
      <c r="AJ453" s="7">
        <v>0</v>
      </c>
      <c r="AL453">
        <f t="shared" si="7"/>
        <v>821443.31847523991</v>
      </c>
    </row>
    <row r="454" spans="1:38" x14ac:dyDescent="0.25">
      <c r="A454" s="7">
        <v>4194</v>
      </c>
      <c r="B454" s="7">
        <v>7</v>
      </c>
      <c r="C454" t="s">
        <v>760</v>
      </c>
      <c r="D454" s="7">
        <v>0</v>
      </c>
      <c r="E454" s="7">
        <v>0</v>
      </c>
      <c r="F454" s="7">
        <v>275</v>
      </c>
      <c r="G454" s="7">
        <v>289</v>
      </c>
      <c r="H454" s="7">
        <v>1983407</v>
      </c>
      <c r="I454" s="7">
        <v>0</v>
      </c>
      <c r="J454" s="7">
        <v>348792</v>
      </c>
      <c r="K454" s="7">
        <v>14151</v>
      </c>
      <c r="L454" s="7">
        <v>0</v>
      </c>
      <c r="M454" s="7">
        <v>9421</v>
      </c>
      <c r="N454" s="7">
        <v>32947</v>
      </c>
      <c r="O454" s="7">
        <v>65476</v>
      </c>
      <c r="P454" s="7">
        <v>33227</v>
      </c>
      <c r="Q454" s="7">
        <v>3757</v>
      </c>
      <c r="R454" s="7">
        <v>0</v>
      </c>
      <c r="S454" s="7">
        <v>0</v>
      </c>
      <c r="T454" s="7">
        <v>19941</v>
      </c>
      <c r="U454" s="7">
        <v>-125374</v>
      </c>
      <c r="V454" s="7">
        <v>0</v>
      </c>
      <c r="W454" s="7">
        <v>0</v>
      </c>
      <c r="X454" s="7">
        <v>0</v>
      </c>
      <c r="Y454" s="7">
        <v>0</v>
      </c>
      <c r="Z454" s="7">
        <v>21657.35551714</v>
      </c>
      <c r="AA454" s="7">
        <v>0</v>
      </c>
      <c r="AB454" s="7">
        <v>2407402.3555171397</v>
      </c>
      <c r="AC454" s="7">
        <v>0</v>
      </c>
      <c r="AD454" s="7">
        <v>0</v>
      </c>
      <c r="AE454" s="7">
        <v>0</v>
      </c>
      <c r="AF454" s="7">
        <v>0</v>
      </c>
      <c r="AG454" s="7">
        <v>0</v>
      </c>
      <c r="AH454" s="7">
        <v>0</v>
      </c>
      <c r="AI454" s="7">
        <v>0</v>
      </c>
      <c r="AJ454" s="7">
        <v>0</v>
      </c>
      <c r="AL454">
        <f t="shared" si="7"/>
        <v>423995.35551713966</v>
      </c>
    </row>
    <row r="455" spans="1:38" x14ac:dyDescent="0.25">
      <c r="A455" s="7">
        <v>4195</v>
      </c>
      <c r="B455" s="7">
        <v>7</v>
      </c>
      <c r="C455" t="s">
        <v>761</v>
      </c>
      <c r="D455" s="7">
        <v>0</v>
      </c>
      <c r="E455" s="7">
        <v>0</v>
      </c>
      <c r="F455" s="7">
        <v>27</v>
      </c>
      <c r="G455" s="7">
        <v>27</v>
      </c>
      <c r="H455" s="7">
        <v>185301</v>
      </c>
      <c r="I455" s="7">
        <v>0</v>
      </c>
      <c r="J455" s="7">
        <v>38994</v>
      </c>
      <c r="K455" s="7">
        <v>22896</v>
      </c>
      <c r="L455" s="7">
        <v>0</v>
      </c>
      <c r="M455" s="7">
        <v>880</v>
      </c>
      <c r="N455" s="7">
        <v>18940</v>
      </c>
      <c r="O455" s="7">
        <v>6117</v>
      </c>
      <c r="P455" s="7">
        <v>3104</v>
      </c>
      <c r="Q455" s="7">
        <v>351</v>
      </c>
      <c r="R455" s="7">
        <v>0</v>
      </c>
      <c r="S455" s="7">
        <v>0</v>
      </c>
      <c r="T455" s="7">
        <v>0</v>
      </c>
      <c r="U455" s="7">
        <v>0</v>
      </c>
      <c r="V455" s="7">
        <v>0</v>
      </c>
      <c r="W455" s="7">
        <v>0</v>
      </c>
      <c r="X455" s="7">
        <v>0</v>
      </c>
      <c r="Y455" s="7">
        <v>0</v>
      </c>
      <c r="Z455" s="7">
        <v>3593.3117728300003</v>
      </c>
      <c r="AA455" s="7">
        <v>0</v>
      </c>
      <c r="AB455" s="7">
        <v>280176.31177282997</v>
      </c>
      <c r="AC455" s="7">
        <v>0</v>
      </c>
      <c r="AD455" s="7">
        <v>0</v>
      </c>
      <c r="AE455" s="7">
        <v>0</v>
      </c>
      <c r="AF455" s="7">
        <v>0</v>
      </c>
      <c r="AG455" s="7">
        <v>0</v>
      </c>
      <c r="AH455" s="7">
        <v>0</v>
      </c>
      <c r="AI455" s="7">
        <v>0</v>
      </c>
      <c r="AJ455" s="7">
        <v>0</v>
      </c>
      <c r="AL455">
        <f t="shared" si="7"/>
        <v>94875.311772829969</v>
      </c>
    </row>
    <row r="456" spans="1:38" x14ac:dyDescent="0.25">
      <c r="A456" s="7">
        <v>4198</v>
      </c>
      <c r="B456" s="7">
        <v>7</v>
      </c>
      <c r="C456" t="s">
        <v>762</v>
      </c>
      <c r="D456" s="7">
        <v>0</v>
      </c>
      <c r="E456" s="7">
        <v>0</v>
      </c>
      <c r="F456" s="7">
        <v>130</v>
      </c>
      <c r="G456" s="7">
        <v>130</v>
      </c>
      <c r="H456" s="7">
        <v>892190</v>
      </c>
      <c r="I456" s="7">
        <v>0</v>
      </c>
      <c r="J456" s="7">
        <v>148605</v>
      </c>
      <c r="K456" s="7">
        <v>0</v>
      </c>
      <c r="L456" s="7">
        <v>0</v>
      </c>
      <c r="M456" s="7">
        <v>4238</v>
      </c>
      <c r="N456" s="7">
        <v>18053</v>
      </c>
      <c r="O456" s="7">
        <v>29453</v>
      </c>
      <c r="P456" s="7">
        <v>14946</v>
      </c>
      <c r="Q456" s="7">
        <v>1690</v>
      </c>
      <c r="R456" s="7">
        <v>0</v>
      </c>
      <c r="S456" s="7">
        <v>0</v>
      </c>
      <c r="T456" s="7">
        <v>5980</v>
      </c>
      <c r="U456" s="7">
        <v>-59629</v>
      </c>
      <c r="V456" s="7">
        <v>0</v>
      </c>
      <c r="W456" s="7">
        <v>0</v>
      </c>
      <c r="X456" s="7">
        <v>0</v>
      </c>
      <c r="Y456" s="7">
        <v>0</v>
      </c>
      <c r="Z456" s="7">
        <v>7811.30907295</v>
      </c>
      <c r="AA456" s="7">
        <v>0</v>
      </c>
      <c r="AB456" s="7">
        <v>1063337.3090729499</v>
      </c>
      <c r="AC456" s="7">
        <v>0</v>
      </c>
      <c r="AD456" s="7">
        <v>0</v>
      </c>
      <c r="AE456" s="7">
        <v>0</v>
      </c>
      <c r="AF456" s="7">
        <v>0</v>
      </c>
      <c r="AG456" s="7">
        <v>0</v>
      </c>
      <c r="AH456" s="7">
        <v>0</v>
      </c>
      <c r="AI456" s="7">
        <v>0</v>
      </c>
      <c r="AJ456" s="7">
        <v>0</v>
      </c>
      <c r="AL456">
        <f t="shared" si="7"/>
        <v>171147.30907294992</v>
      </c>
    </row>
    <row r="457" spans="1:38" x14ac:dyDescent="0.25">
      <c r="A457" s="7">
        <v>4199</v>
      </c>
      <c r="B457" s="7">
        <v>7</v>
      </c>
      <c r="C457" t="s">
        <v>763</v>
      </c>
      <c r="D457" s="7">
        <v>0</v>
      </c>
      <c r="E457" s="7">
        <v>0</v>
      </c>
      <c r="F457" s="7">
        <v>1395</v>
      </c>
      <c r="G457" s="7">
        <v>1502</v>
      </c>
      <c r="H457" s="7">
        <v>10308226</v>
      </c>
      <c r="I457" s="7">
        <v>0</v>
      </c>
      <c r="J457" s="7">
        <v>1149289</v>
      </c>
      <c r="K457" s="7">
        <v>102633</v>
      </c>
      <c r="L457" s="7">
        <v>0</v>
      </c>
      <c r="M457" s="7">
        <v>48961</v>
      </c>
      <c r="N457" s="7">
        <v>0</v>
      </c>
      <c r="O457" s="7">
        <v>340292</v>
      </c>
      <c r="P457" s="7">
        <v>172688</v>
      </c>
      <c r="Q457" s="7">
        <v>19526</v>
      </c>
      <c r="R457" s="7">
        <v>0</v>
      </c>
      <c r="S457" s="7">
        <v>0</v>
      </c>
      <c r="T457" s="7">
        <v>49566</v>
      </c>
      <c r="U457" s="7">
        <v>0</v>
      </c>
      <c r="V457" s="7">
        <v>0</v>
      </c>
      <c r="W457" s="7">
        <v>0</v>
      </c>
      <c r="X457" s="7">
        <v>0</v>
      </c>
      <c r="Y457" s="7">
        <v>0</v>
      </c>
      <c r="Z457" s="7">
        <v>76193.834188599998</v>
      </c>
      <c r="AA457" s="7">
        <v>0</v>
      </c>
      <c r="AB457" s="7">
        <v>12267374.834188599</v>
      </c>
      <c r="AC457" s="7">
        <v>0</v>
      </c>
      <c r="AD457" s="7">
        <v>0</v>
      </c>
      <c r="AE457" s="7">
        <v>0</v>
      </c>
      <c r="AF457" s="7">
        <v>0</v>
      </c>
      <c r="AG457" s="7">
        <v>0</v>
      </c>
      <c r="AH457" s="7">
        <v>0</v>
      </c>
      <c r="AI457" s="7">
        <v>0</v>
      </c>
      <c r="AJ457" s="7">
        <v>0</v>
      </c>
      <c r="AL457">
        <f t="shared" si="7"/>
        <v>1959148.8341885991</v>
      </c>
    </row>
    <row r="458" spans="1:38" x14ac:dyDescent="0.25">
      <c r="A458" s="7">
        <v>4200</v>
      </c>
      <c r="B458" s="7">
        <v>7</v>
      </c>
      <c r="C458" t="s">
        <v>764</v>
      </c>
      <c r="D458" s="7">
        <v>0</v>
      </c>
      <c r="E458" s="7">
        <v>0</v>
      </c>
      <c r="F458" s="7">
        <v>730</v>
      </c>
      <c r="G458" s="7">
        <v>790</v>
      </c>
      <c r="H458" s="7">
        <v>5421770</v>
      </c>
      <c r="I458" s="7">
        <v>0</v>
      </c>
      <c r="J458" s="7">
        <v>1419407</v>
      </c>
      <c r="K458" s="7">
        <v>222282</v>
      </c>
      <c r="L458" s="7">
        <v>0</v>
      </c>
      <c r="M458" s="7">
        <v>25752</v>
      </c>
      <c r="N458" s="7">
        <v>0</v>
      </c>
      <c r="O458" s="7">
        <v>178982</v>
      </c>
      <c r="P458" s="7">
        <v>90828</v>
      </c>
      <c r="Q458" s="7">
        <v>10270</v>
      </c>
      <c r="R458" s="7">
        <v>0</v>
      </c>
      <c r="S458" s="7">
        <v>0</v>
      </c>
      <c r="T458" s="7">
        <v>26070</v>
      </c>
      <c r="U458" s="7">
        <v>0</v>
      </c>
      <c r="V458" s="7">
        <v>0</v>
      </c>
      <c r="W458" s="7">
        <v>0</v>
      </c>
      <c r="X458" s="7">
        <v>0</v>
      </c>
      <c r="Y458" s="7">
        <v>0</v>
      </c>
      <c r="Z458" s="7">
        <v>53674.767490080005</v>
      </c>
      <c r="AA458" s="7">
        <v>0</v>
      </c>
      <c r="AB458" s="7">
        <v>7449035.7674900796</v>
      </c>
      <c r="AC458" s="7">
        <v>0</v>
      </c>
      <c r="AD458" s="7">
        <v>0</v>
      </c>
      <c r="AE458" s="7">
        <v>0</v>
      </c>
      <c r="AF458" s="7">
        <v>0</v>
      </c>
      <c r="AG458" s="7">
        <v>0</v>
      </c>
      <c r="AH458" s="7">
        <v>0</v>
      </c>
      <c r="AI458" s="7">
        <v>0</v>
      </c>
      <c r="AJ458" s="7">
        <v>0</v>
      </c>
      <c r="AL458">
        <f t="shared" si="7"/>
        <v>2027265.7674900796</v>
      </c>
    </row>
    <row r="459" spans="1:38" x14ac:dyDescent="0.25">
      <c r="A459" s="7">
        <v>4201</v>
      </c>
      <c r="B459" s="7">
        <v>7</v>
      </c>
      <c r="C459" t="s">
        <v>765</v>
      </c>
      <c r="D459" s="7">
        <v>0</v>
      </c>
      <c r="E459" s="7">
        <v>0</v>
      </c>
      <c r="F459" s="7">
        <v>139</v>
      </c>
      <c r="G459" s="7">
        <v>139</v>
      </c>
      <c r="H459" s="7">
        <v>953957</v>
      </c>
      <c r="I459" s="7">
        <v>0</v>
      </c>
      <c r="J459" s="7">
        <v>171317</v>
      </c>
      <c r="K459" s="7">
        <v>15347</v>
      </c>
      <c r="L459" s="7">
        <v>0</v>
      </c>
      <c r="M459" s="7">
        <v>4531</v>
      </c>
      <c r="N459" s="7">
        <v>0</v>
      </c>
      <c r="O459" s="7">
        <v>31492</v>
      </c>
      <c r="P459" s="7">
        <v>15981</v>
      </c>
      <c r="Q459" s="7">
        <v>1807</v>
      </c>
      <c r="R459" s="7">
        <v>0</v>
      </c>
      <c r="S459" s="7">
        <v>0</v>
      </c>
      <c r="T459" s="7">
        <v>5421</v>
      </c>
      <c r="U459" s="7">
        <v>0</v>
      </c>
      <c r="V459" s="7">
        <v>0</v>
      </c>
      <c r="W459" s="7">
        <v>0</v>
      </c>
      <c r="X459" s="7">
        <v>0</v>
      </c>
      <c r="Y459" s="7">
        <v>0</v>
      </c>
      <c r="Z459" s="7">
        <v>6984.8590180600004</v>
      </c>
      <c r="AA459" s="7">
        <v>0</v>
      </c>
      <c r="AB459" s="7">
        <v>1206837.8590180599</v>
      </c>
      <c r="AC459" s="7">
        <v>0</v>
      </c>
      <c r="AD459" s="7">
        <v>0</v>
      </c>
      <c r="AE459" s="7">
        <v>0</v>
      </c>
      <c r="AF459" s="7">
        <v>0</v>
      </c>
      <c r="AG459" s="7">
        <v>0</v>
      </c>
      <c r="AH459" s="7">
        <v>0</v>
      </c>
      <c r="AI459" s="7">
        <v>0</v>
      </c>
      <c r="AJ459" s="7">
        <v>0</v>
      </c>
      <c r="AL459">
        <f t="shared" si="7"/>
        <v>252880.85901805991</v>
      </c>
    </row>
    <row r="460" spans="1:38" x14ac:dyDescent="0.25">
      <c r="A460" s="7">
        <v>4204</v>
      </c>
      <c r="B460" s="7">
        <v>7</v>
      </c>
      <c r="C460" t="s">
        <v>766</v>
      </c>
      <c r="D460" s="7">
        <v>0</v>
      </c>
      <c r="E460" s="7">
        <v>0</v>
      </c>
      <c r="F460" s="7">
        <v>129</v>
      </c>
      <c r="G460" s="7">
        <v>154.80000000000001</v>
      </c>
      <c r="H460" s="7">
        <v>1062392</v>
      </c>
      <c r="I460" s="7">
        <v>0</v>
      </c>
      <c r="J460" s="7">
        <v>366689</v>
      </c>
      <c r="K460" s="7">
        <v>50562</v>
      </c>
      <c r="L460" s="7">
        <v>0</v>
      </c>
      <c r="M460" s="7">
        <v>5046</v>
      </c>
      <c r="N460" s="7">
        <v>5209</v>
      </c>
      <c r="O460" s="7">
        <v>35071</v>
      </c>
      <c r="P460" s="7">
        <v>17798</v>
      </c>
      <c r="Q460" s="7">
        <v>2012</v>
      </c>
      <c r="R460" s="7">
        <v>0</v>
      </c>
      <c r="S460" s="7">
        <v>0</v>
      </c>
      <c r="T460" s="7">
        <v>2941.2000000000003</v>
      </c>
      <c r="U460" s="7">
        <v>0</v>
      </c>
      <c r="V460" s="7">
        <v>0</v>
      </c>
      <c r="W460" s="7">
        <v>0</v>
      </c>
      <c r="X460" s="7">
        <v>0</v>
      </c>
      <c r="Y460" s="7">
        <v>0</v>
      </c>
      <c r="Z460" s="7">
        <v>7138.0581366599999</v>
      </c>
      <c r="AA460" s="7">
        <v>0</v>
      </c>
      <c r="AB460" s="7">
        <v>1554858.2581366599</v>
      </c>
      <c r="AC460" s="7">
        <v>0</v>
      </c>
      <c r="AD460" s="7">
        <v>0</v>
      </c>
      <c r="AE460" s="7">
        <v>0</v>
      </c>
      <c r="AF460" s="7">
        <v>0</v>
      </c>
      <c r="AG460" s="7">
        <v>0</v>
      </c>
      <c r="AH460" s="7">
        <v>0</v>
      </c>
      <c r="AI460" s="7">
        <v>0</v>
      </c>
      <c r="AJ460" s="7">
        <v>0</v>
      </c>
      <c r="AL460">
        <f t="shared" si="7"/>
        <v>492466.25813665986</v>
      </c>
    </row>
    <row r="461" spans="1:38" x14ac:dyDescent="0.25">
      <c r="A461" s="7">
        <v>4205</v>
      </c>
      <c r="B461" s="7">
        <v>7</v>
      </c>
      <c r="C461" t="s">
        <v>767</v>
      </c>
      <c r="D461" s="7">
        <v>0</v>
      </c>
      <c r="E461" s="7">
        <v>0</v>
      </c>
      <c r="F461" s="7">
        <v>521</v>
      </c>
      <c r="G461" s="7">
        <v>536.6</v>
      </c>
      <c r="H461" s="7">
        <v>3682686</v>
      </c>
      <c r="I461" s="7">
        <v>7550</v>
      </c>
      <c r="J461" s="7">
        <v>1386943</v>
      </c>
      <c r="K461" s="7">
        <v>305280</v>
      </c>
      <c r="L461" s="7">
        <v>0</v>
      </c>
      <c r="M461" s="7">
        <v>17492</v>
      </c>
      <c r="N461" s="7">
        <v>0</v>
      </c>
      <c r="O461" s="7">
        <v>121572</v>
      </c>
      <c r="P461" s="7">
        <v>61694</v>
      </c>
      <c r="Q461" s="7">
        <v>6976</v>
      </c>
      <c r="R461" s="7">
        <v>0</v>
      </c>
      <c r="S461" s="7">
        <v>0</v>
      </c>
      <c r="T461" s="7">
        <v>1073.2</v>
      </c>
      <c r="U461" s="7">
        <v>0</v>
      </c>
      <c r="V461" s="7">
        <v>0</v>
      </c>
      <c r="W461" s="7">
        <v>0</v>
      </c>
      <c r="X461" s="7">
        <v>0</v>
      </c>
      <c r="Y461" s="7">
        <v>0</v>
      </c>
      <c r="Z461" s="7">
        <v>44259.068663010003</v>
      </c>
      <c r="AA461" s="7">
        <v>0</v>
      </c>
      <c r="AB461" s="7">
        <v>5635525.2686630106</v>
      </c>
      <c r="AC461" s="7">
        <v>0</v>
      </c>
      <c r="AD461" s="7">
        <v>0</v>
      </c>
      <c r="AE461" s="7">
        <v>0</v>
      </c>
      <c r="AF461" s="7">
        <v>0</v>
      </c>
      <c r="AG461" s="7">
        <v>0</v>
      </c>
      <c r="AH461" s="7">
        <v>0</v>
      </c>
      <c r="AI461" s="7">
        <v>0</v>
      </c>
      <c r="AJ461" s="7">
        <v>0</v>
      </c>
      <c r="AL461">
        <f t="shared" si="7"/>
        <v>1952839.2686630106</v>
      </c>
    </row>
    <row r="462" spans="1:38" x14ac:dyDescent="0.25">
      <c r="A462" s="7">
        <v>4207</v>
      </c>
      <c r="B462" s="7">
        <v>7</v>
      </c>
      <c r="C462" t="s">
        <v>768</v>
      </c>
      <c r="D462" s="7">
        <v>0</v>
      </c>
      <c r="E462" s="7">
        <v>0</v>
      </c>
      <c r="F462" s="7">
        <v>30</v>
      </c>
      <c r="G462" s="7">
        <v>36</v>
      </c>
      <c r="H462" s="7">
        <v>247068</v>
      </c>
      <c r="I462" s="7">
        <v>0</v>
      </c>
      <c r="J462" s="7">
        <v>76318</v>
      </c>
      <c r="K462" s="7">
        <v>0</v>
      </c>
      <c r="L462" s="7">
        <v>0</v>
      </c>
      <c r="M462" s="7">
        <v>1173</v>
      </c>
      <c r="N462" s="7">
        <v>22347</v>
      </c>
      <c r="O462" s="7">
        <v>8156</v>
      </c>
      <c r="P462" s="7">
        <v>4139</v>
      </c>
      <c r="Q462" s="7">
        <v>468</v>
      </c>
      <c r="R462" s="7">
        <v>0</v>
      </c>
      <c r="S462" s="7">
        <v>0</v>
      </c>
      <c r="T462" s="7">
        <v>1368</v>
      </c>
      <c r="U462" s="7">
        <v>0</v>
      </c>
      <c r="V462" s="7">
        <v>0</v>
      </c>
      <c r="W462" s="7">
        <v>0</v>
      </c>
      <c r="X462" s="7">
        <v>0</v>
      </c>
      <c r="Y462" s="7">
        <v>0</v>
      </c>
      <c r="Z462" s="7">
        <v>2848.9874408400001</v>
      </c>
      <c r="AA462" s="7">
        <v>0</v>
      </c>
      <c r="AB462" s="7">
        <v>363885.98744083999</v>
      </c>
      <c r="AC462" s="7">
        <v>0</v>
      </c>
      <c r="AD462" s="7">
        <v>0</v>
      </c>
      <c r="AE462" s="7">
        <v>0</v>
      </c>
      <c r="AF462" s="7">
        <v>0</v>
      </c>
      <c r="AG462" s="7">
        <v>0</v>
      </c>
      <c r="AH462" s="7">
        <v>0</v>
      </c>
      <c r="AI462" s="7">
        <v>0</v>
      </c>
      <c r="AJ462" s="7">
        <v>0</v>
      </c>
      <c r="AL462">
        <f t="shared" si="7"/>
        <v>116817.98744083999</v>
      </c>
    </row>
    <row r="463" spans="1:38" x14ac:dyDescent="0.25">
      <c r="A463" s="7">
        <v>4208</v>
      </c>
      <c r="B463" s="7">
        <v>7</v>
      </c>
      <c r="C463" t="s">
        <v>769</v>
      </c>
      <c r="D463" s="7">
        <v>0</v>
      </c>
      <c r="E463" s="7">
        <v>0</v>
      </c>
      <c r="F463" s="7">
        <v>135</v>
      </c>
      <c r="G463" s="7">
        <v>141</v>
      </c>
      <c r="H463" s="7">
        <v>967683</v>
      </c>
      <c r="I463" s="7">
        <v>0</v>
      </c>
      <c r="J463" s="7">
        <v>224483</v>
      </c>
      <c r="K463" s="7">
        <v>78228</v>
      </c>
      <c r="L463" s="7">
        <v>0</v>
      </c>
      <c r="M463" s="7">
        <v>4596</v>
      </c>
      <c r="N463" s="7">
        <v>0</v>
      </c>
      <c r="O463" s="7">
        <v>31945</v>
      </c>
      <c r="P463" s="7">
        <v>16211</v>
      </c>
      <c r="Q463" s="7">
        <v>1833</v>
      </c>
      <c r="R463" s="7">
        <v>0</v>
      </c>
      <c r="S463" s="7">
        <v>0</v>
      </c>
      <c r="T463" s="7">
        <v>5358</v>
      </c>
      <c r="U463" s="7">
        <v>0</v>
      </c>
      <c r="V463" s="7">
        <v>0</v>
      </c>
      <c r="W463" s="7">
        <v>0</v>
      </c>
      <c r="X463" s="7">
        <v>0</v>
      </c>
      <c r="Y463" s="7">
        <v>0</v>
      </c>
      <c r="Z463" s="7">
        <v>7440.8026147800001</v>
      </c>
      <c r="AA463" s="7">
        <v>0</v>
      </c>
      <c r="AB463" s="7">
        <v>1337777.8026147801</v>
      </c>
      <c r="AC463" s="7">
        <v>0</v>
      </c>
      <c r="AD463" s="7">
        <v>0</v>
      </c>
      <c r="AE463" s="7">
        <v>0</v>
      </c>
      <c r="AF463" s="7">
        <v>0</v>
      </c>
      <c r="AG463" s="7">
        <v>0</v>
      </c>
      <c r="AH463" s="7">
        <v>0</v>
      </c>
      <c r="AI463" s="7">
        <v>0</v>
      </c>
      <c r="AJ463" s="7">
        <v>0</v>
      </c>
      <c r="AL463">
        <f t="shared" si="7"/>
        <v>370094.80261478014</v>
      </c>
    </row>
    <row r="464" spans="1:38" x14ac:dyDescent="0.25">
      <c r="A464" s="7">
        <v>4209</v>
      </c>
      <c r="B464" s="7">
        <v>7</v>
      </c>
      <c r="C464" t="s">
        <v>770</v>
      </c>
      <c r="D464" s="7">
        <v>0</v>
      </c>
      <c r="E464" s="7">
        <v>0</v>
      </c>
      <c r="F464" s="7">
        <v>0</v>
      </c>
      <c r="G464" s="7">
        <v>0</v>
      </c>
      <c r="H464" s="7">
        <v>0</v>
      </c>
      <c r="I464" s="7">
        <v>0</v>
      </c>
      <c r="J464" s="7">
        <v>0</v>
      </c>
      <c r="K464" s="7">
        <v>0</v>
      </c>
      <c r="L464" s="7">
        <v>0</v>
      </c>
      <c r="M464" s="7">
        <v>0</v>
      </c>
      <c r="N464" s="7">
        <v>0</v>
      </c>
      <c r="O464" s="7">
        <v>0</v>
      </c>
      <c r="P464" s="7">
        <v>0</v>
      </c>
      <c r="Q464" s="7">
        <v>0</v>
      </c>
      <c r="R464" s="7">
        <v>0</v>
      </c>
      <c r="S464" s="7">
        <v>0</v>
      </c>
      <c r="T464" s="7">
        <v>0</v>
      </c>
      <c r="U464" s="7">
        <v>0</v>
      </c>
      <c r="V464" s="7">
        <v>0</v>
      </c>
      <c r="W464" s="7">
        <v>0</v>
      </c>
      <c r="X464" s="7">
        <v>0</v>
      </c>
      <c r="Y464" s="7">
        <v>0</v>
      </c>
      <c r="Z464" s="7">
        <v>0</v>
      </c>
      <c r="AA464" s="7">
        <v>0</v>
      </c>
      <c r="AB464" s="7">
        <v>0</v>
      </c>
      <c r="AC464" s="7">
        <v>0</v>
      </c>
      <c r="AD464" s="7">
        <v>0</v>
      </c>
      <c r="AE464" s="7">
        <v>0</v>
      </c>
      <c r="AF464" s="7">
        <v>0</v>
      </c>
      <c r="AG464" s="7">
        <v>0</v>
      </c>
      <c r="AH464" s="7">
        <v>0</v>
      </c>
      <c r="AI464" s="7">
        <v>0</v>
      </c>
      <c r="AJ464" s="7">
        <v>0</v>
      </c>
      <c r="AL464">
        <f t="shared" si="7"/>
        <v>0</v>
      </c>
    </row>
    <row r="465" spans="1:38" x14ac:dyDescent="0.25">
      <c r="A465" s="7">
        <v>4210</v>
      </c>
      <c r="B465" s="7">
        <v>7</v>
      </c>
      <c r="C465" t="s">
        <v>771</v>
      </c>
      <c r="D465" s="7">
        <v>0</v>
      </c>
      <c r="E465" s="7">
        <v>0</v>
      </c>
      <c r="F465" s="7">
        <v>276</v>
      </c>
      <c r="G465" s="7">
        <v>325.40000000000003</v>
      </c>
      <c r="H465" s="7">
        <v>2233220</v>
      </c>
      <c r="I465" s="7">
        <v>0</v>
      </c>
      <c r="J465" s="7">
        <v>125484</v>
      </c>
      <c r="K465" s="7">
        <v>14088</v>
      </c>
      <c r="L465" s="7">
        <v>0</v>
      </c>
      <c r="M465" s="7">
        <v>10607</v>
      </c>
      <c r="N465" s="7">
        <v>0</v>
      </c>
      <c r="O465" s="7">
        <v>73722</v>
      </c>
      <c r="P465" s="7">
        <v>37412</v>
      </c>
      <c r="Q465" s="7">
        <v>4230</v>
      </c>
      <c r="R465" s="7">
        <v>0</v>
      </c>
      <c r="S465" s="7">
        <v>0</v>
      </c>
      <c r="T465" s="7">
        <v>10087.400000000001</v>
      </c>
      <c r="U465" s="7">
        <v>0</v>
      </c>
      <c r="V465" s="7">
        <v>0</v>
      </c>
      <c r="W465" s="7">
        <v>0</v>
      </c>
      <c r="X465" s="7">
        <v>0</v>
      </c>
      <c r="Y465" s="7">
        <v>0</v>
      </c>
      <c r="Z465" s="7">
        <v>30062.0844053</v>
      </c>
      <c r="AA465" s="7">
        <v>0</v>
      </c>
      <c r="AB465" s="7">
        <v>2538912.4844053001</v>
      </c>
      <c r="AC465" s="7">
        <v>0</v>
      </c>
      <c r="AD465" s="7">
        <v>0</v>
      </c>
      <c r="AE465" s="7">
        <v>0</v>
      </c>
      <c r="AF465" s="7">
        <v>0</v>
      </c>
      <c r="AG465" s="7">
        <v>0</v>
      </c>
      <c r="AH465" s="7">
        <v>0</v>
      </c>
      <c r="AI465" s="7">
        <v>0</v>
      </c>
      <c r="AJ465" s="7">
        <v>0</v>
      </c>
      <c r="AL465">
        <f t="shared" si="7"/>
        <v>305692.48440530011</v>
      </c>
    </row>
    <row r="466" spans="1:38" x14ac:dyDescent="0.25">
      <c r="A466" s="7">
        <v>4213</v>
      </c>
      <c r="B466" s="7">
        <v>7</v>
      </c>
      <c r="C466" t="s">
        <v>772</v>
      </c>
      <c r="D466" s="7">
        <v>0</v>
      </c>
      <c r="E466" s="7">
        <v>0</v>
      </c>
      <c r="F466" s="7">
        <v>1109.2</v>
      </c>
      <c r="G466" s="7">
        <v>1132.0000000000002</v>
      </c>
      <c r="H466" s="7">
        <v>7768916</v>
      </c>
      <c r="I466" s="7">
        <v>0</v>
      </c>
      <c r="J466" s="7">
        <v>2843898</v>
      </c>
      <c r="K466" s="7">
        <v>112702</v>
      </c>
      <c r="L466" s="7">
        <v>0</v>
      </c>
      <c r="M466" s="7">
        <v>36900</v>
      </c>
      <c r="N466" s="7">
        <v>0</v>
      </c>
      <c r="O466" s="7">
        <v>256465</v>
      </c>
      <c r="P466" s="7">
        <v>130149</v>
      </c>
      <c r="Q466" s="7">
        <v>14716</v>
      </c>
      <c r="R466" s="7">
        <v>0</v>
      </c>
      <c r="S466" s="7">
        <v>0</v>
      </c>
      <c r="T466" s="7">
        <v>24904.000000000004</v>
      </c>
      <c r="U466" s="7">
        <v>0</v>
      </c>
      <c r="V466" s="7">
        <v>0</v>
      </c>
      <c r="W466" s="7">
        <v>0</v>
      </c>
      <c r="X466" s="7">
        <v>0</v>
      </c>
      <c r="Y466" s="7">
        <v>0</v>
      </c>
      <c r="Z466" s="7">
        <v>109518.24320429</v>
      </c>
      <c r="AA466" s="7">
        <v>0</v>
      </c>
      <c r="AB466" s="7">
        <v>11298168.24320429</v>
      </c>
      <c r="AC466" s="7">
        <v>0</v>
      </c>
      <c r="AD466" s="7">
        <v>0</v>
      </c>
      <c r="AE466" s="7">
        <v>0</v>
      </c>
      <c r="AF466" s="7">
        <v>0</v>
      </c>
      <c r="AG466" s="7">
        <v>0</v>
      </c>
      <c r="AH466" s="7">
        <v>0</v>
      </c>
      <c r="AI466" s="7">
        <v>0</v>
      </c>
      <c r="AJ466" s="7">
        <v>0</v>
      </c>
      <c r="AL466">
        <f t="shared" si="7"/>
        <v>3529252.24320429</v>
      </c>
    </row>
    <row r="467" spans="1:38" x14ac:dyDescent="0.25">
      <c r="A467" s="7">
        <v>4215</v>
      </c>
      <c r="B467" s="7">
        <v>7</v>
      </c>
      <c r="C467" t="s">
        <v>773</v>
      </c>
      <c r="D467" s="7">
        <v>0</v>
      </c>
      <c r="E467" s="7">
        <v>0</v>
      </c>
      <c r="F467" s="7">
        <v>399</v>
      </c>
      <c r="G467" s="7">
        <v>429.6</v>
      </c>
      <c r="H467" s="7">
        <v>2948345</v>
      </c>
      <c r="I467" s="7">
        <v>0</v>
      </c>
      <c r="J467" s="7">
        <v>1129017</v>
      </c>
      <c r="K467" s="7">
        <v>116388</v>
      </c>
      <c r="L467" s="7">
        <v>0</v>
      </c>
      <c r="M467" s="7">
        <v>14004</v>
      </c>
      <c r="N467" s="7">
        <v>0</v>
      </c>
      <c r="O467" s="7">
        <v>97330</v>
      </c>
      <c r="P467" s="7">
        <v>49392</v>
      </c>
      <c r="Q467" s="7">
        <v>5585</v>
      </c>
      <c r="R467" s="7">
        <v>0</v>
      </c>
      <c r="S467" s="7">
        <v>0</v>
      </c>
      <c r="T467" s="7">
        <v>19332</v>
      </c>
      <c r="U467" s="7">
        <v>0</v>
      </c>
      <c r="V467" s="7">
        <v>0</v>
      </c>
      <c r="W467" s="7">
        <v>0</v>
      </c>
      <c r="X467" s="7">
        <v>0</v>
      </c>
      <c r="Y467" s="7">
        <v>0</v>
      </c>
      <c r="Z467" s="7">
        <v>35591.881746390005</v>
      </c>
      <c r="AA467" s="7">
        <v>0</v>
      </c>
      <c r="AB467" s="7">
        <v>4414984.8817463899</v>
      </c>
      <c r="AC467" s="7">
        <v>0</v>
      </c>
      <c r="AD467" s="7">
        <v>0</v>
      </c>
      <c r="AE467" s="7">
        <v>0</v>
      </c>
      <c r="AF467" s="7">
        <v>0</v>
      </c>
      <c r="AG467" s="7">
        <v>0</v>
      </c>
      <c r="AH467" s="7">
        <v>0</v>
      </c>
      <c r="AI467" s="7">
        <v>0</v>
      </c>
      <c r="AJ467" s="7">
        <v>0</v>
      </c>
      <c r="AL467">
        <f t="shared" si="7"/>
        <v>1466639.8817463899</v>
      </c>
    </row>
    <row r="468" spans="1:38" x14ac:dyDescent="0.25">
      <c r="A468" s="7">
        <v>4217</v>
      </c>
      <c r="B468" s="7">
        <v>7</v>
      </c>
      <c r="C468" t="s">
        <v>774</v>
      </c>
      <c r="D468" s="7">
        <v>0</v>
      </c>
      <c r="E468" s="7">
        <v>0</v>
      </c>
      <c r="F468" s="7">
        <v>125</v>
      </c>
      <c r="G468" s="7">
        <v>150</v>
      </c>
      <c r="H468" s="7">
        <v>1029450</v>
      </c>
      <c r="I468" s="7">
        <v>0</v>
      </c>
      <c r="J468" s="7">
        <v>359294</v>
      </c>
      <c r="K468" s="7">
        <v>0</v>
      </c>
      <c r="L468" s="7">
        <v>0</v>
      </c>
      <c r="M468" s="7">
        <v>4890</v>
      </c>
      <c r="N468" s="7">
        <v>14109</v>
      </c>
      <c r="O468" s="7">
        <v>33984</v>
      </c>
      <c r="P468" s="7">
        <v>17246</v>
      </c>
      <c r="Q468" s="7">
        <v>1950</v>
      </c>
      <c r="R468" s="7">
        <v>0</v>
      </c>
      <c r="S468" s="7">
        <v>0</v>
      </c>
      <c r="T468" s="7">
        <v>14550</v>
      </c>
      <c r="U468" s="7">
        <v>-62081</v>
      </c>
      <c r="V468" s="7">
        <v>0</v>
      </c>
      <c r="W468" s="7">
        <v>0</v>
      </c>
      <c r="X468" s="7">
        <v>0</v>
      </c>
      <c r="Y468" s="7">
        <v>0</v>
      </c>
      <c r="Z468" s="7">
        <v>10066.94194212</v>
      </c>
      <c r="AA468" s="7">
        <v>0</v>
      </c>
      <c r="AB468" s="7">
        <v>1423458.94194212</v>
      </c>
      <c r="AC468" s="7">
        <v>0</v>
      </c>
      <c r="AD468" s="7">
        <v>0</v>
      </c>
      <c r="AE468" s="7">
        <v>0</v>
      </c>
      <c r="AF468" s="7">
        <v>0</v>
      </c>
      <c r="AG468" s="7">
        <v>0</v>
      </c>
      <c r="AH468" s="7">
        <v>0</v>
      </c>
      <c r="AI468" s="7">
        <v>0</v>
      </c>
      <c r="AJ468" s="7">
        <v>0</v>
      </c>
      <c r="AL468">
        <f t="shared" si="7"/>
        <v>394008.94194211997</v>
      </c>
    </row>
    <row r="469" spans="1:38" x14ac:dyDescent="0.25">
      <c r="A469" s="7">
        <v>4218</v>
      </c>
      <c r="B469" s="7">
        <v>7</v>
      </c>
      <c r="C469" t="s">
        <v>775</v>
      </c>
      <c r="D469" s="7">
        <v>0</v>
      </c>
      <c r="E469" s="7">
        <v>0</v>
      </c>
      <c r="F469" s="7">
        <v>535</v>
      </c>
      <c r="G469" s="7">
        <v>630</v>
      </c>
      <c r="H469" s="7">
        <v>4323690</v>
      </c>
      <c r="I469" s="7">
        <v>0</v>
      </c>
      <c r="J469" s="7">
        <v>1168567</v>
      </c>
      <c r="K469" s="7">
        <v>14994</v>
      </c>
      <c r="L469" s="7">
        <v>0</v>
      </c>
      <c r="M469" s="7">
        <v>20536</v>
      </c>
      <c r="N469" s="7">
        <v>0</v>
      </c>
      <c r="O469" s="7">
        <v>142732</v>
      </c>
      <c r="P469" s="7">
        <v>72433</v>
      </c>
      <c r="Q469" s="7">
        <v>8190</v>
      </c>
      <c r="R469" s="7">
        <v>0</v>
      </c>
      <c r="S469" s="7">
        <v>0</v>
      </c>
      <c r="T469" s="7">
        <v>1890</v>
      </c>
      <c r="U469" s="7">
        <v>0</v>
      </c>
      <c r="V469" s="7">
        <v>0</v>
      </c>
      <c r="W469" s="7">
        <v>0</v>
      </c>
      <c r="X469" s="7">
        <v>0</v>
      </c>
      <c r="Y469" s="7">
        <v>0</v>
      </c>
      <c r="Z469" s="7">
        <v>58169.42517291</v>
      </c>
      <c r="AA469" s="7">
        <v>0</v>
      </c>
      <c r="AB469" s="7">
        <v>5811201.4251729101</v>
      </c>
      <c r="AC469" s="7">
        <v>0</v>
      </c>
      <c r="AD469" s="7">
        <v>0</v>
      </c>
      <c r="AE469" s="7">
        <v>0</v>
      </c>
      <c r="AF469" s="7">
        <v>0</v>
      </c>
      <c r="AG469" s="7">
        <v>0</v>
      </c>
      <c r="AH469" s="7">
        <v>0</v>
      </c>
      <c r="AI469" s="7">
        <v>0</v>
      </c>
      <c r="AJ469" s="7">
        <v>0</v>
      </c>
      <c r="AL469">
        <f t="shared" si="7"/>
        <v>1487511.4251729101</v>
      </c>
    </row>
    <row r="470" spans="1:38" x14ac:dyDescent="0.25">
      <c r="A470" s="7">
        <v>4219</v>
      </c>
      <c r="B470" s="7">
        <v>7</v>
      </c>
      <c r="C470" t="s">
        <v>776</v>
      </c>
      <c r="D470" s="7">
        <v>0</v>
      </c>
      <c r="E470" s="7">
        <v>0</v>
      </c>
      <c r="F470" s="7">
        <v>394</v>
      </c>
      <c r="G470" s="7">
        <v>406.4</v>
      </c>
      <c r="H470" s="7">
        <v>2789123</v>
      </c>
      <c r="I470" s="7">
        <v>0</v>
      </c>
      <c r="J470" s="7">
        <v>1114677</v>
      </c>
      <c r="K470" s="7">
        <v>154548</v>
      </c>
      <c r="L470" s="7">
        <v>0</v>
      </c>
      <c r="M470" s="7">
        <v>13248</v>
      </c>
      <c r="N470" s="7">
        <v>0</v>
      </c>
      <c r="O470" s="7">
        <v>92074</v>
      </c>
      <c r="P470" s="7">
        <v>46725</v>
      </c>
      <c r="Q470" s="7">
        <v>5283</v>
      </c>
      <c r="R470" s="7">
        <v>0</v>
      </c>
      <c r="S470" s="7">
        <v>0</v>
      </c>
      <c r="T470" s="7">
        <v>5689.5999999999995</v>
      </c>
      <c r="U470" s="7">
        <v>0</v>
      </c>
      <c r="V470" s="7">
        <v>0</v>
      </c>
      <c r="W470" s="7">
        <v>0</v>
      </c>
      <c r="X470" s="7">
        <v>0</v>
      </c>
      <c r="Y470" s="7">
        <v>0</v>
      </c>
      <c r="Z470" s="7">
        <v>34259.950887420004</v>
      </c>
      <c r="AA470" s="7">
        <v>0</v>
      </c>
      <c r="AB470" s="7">
        <v>4255627.5508874198</v>
      </c>
      <c r="AC470" s="7">
        <v>0</v>
      </c>
      <c r="AD470" s="7">
        <v>0</v>
      </c>
      <c r="AE470" s="7">
        <v>0</v>
      </c>
      <c r="AF470" s="7">
        <v>0</v>
      </c>
      <c r="AG470" s="7">
        <v>0</v>
      </c>
      <c r="AH470" s="7">
        <v>0</v>
      </c>
      <c r="AI470" s="7">
        <v>0</v>
      </c>
      <c r="AJ470" s="7">
        <v>0</v>
      </c>
      <c r="AL470">
        <f t="shared" si="7"/>
        <v>1466504.5508874198</v>
      </c>
    </row>
    <row r="471" spans="1:38" x14ac:dyDescent="0.25">
      <c r="A471" s="7">
        <v>4220</v>
      </c>
      <c r="B471" s="7">
        <v>7</v>
      </c>
      <c r="C471" t="s">
        <v>777</v>
      </c>
      <c r="D471" s="7">
        <v>0</v>
      </c>
      <c r="E471" s="7">
        <v>0</v>
      </c>
      <c r="F471" s="7">
        <v>325</v>
      </c>
      <c r="G471" s="7">
        <v>340.2</v>
      </c>
      <c r="H471" s="7">
        <v>2334793</v>
      </c>
      <c r="I471" s="7">
        <v>0</v>
      </c>
      <c r="J471" s="7">
        <v>136983</v>
      </c>
      <c r="K471" s="7">
        <v>65826</v>
      </c>
      <c r="L471" s="7">
        <v>0</v>
      </c>
      <c r="M471" s="7">
        <v>11090</v>
      </c>
      <c r="N471" s="7">
        <v>499</v>
      </c>
      <c r="O471" s="7">
        <v>77076</v>
      </c>
      <c r="P471" s="7">
        <v>39114</v>
      </c>
      <c r="Q471" s="7">
        <v>4423</v>
      </c>
      <c r="R471" s="7">
        <v>0</v>
      </c>
      <c r="S471" s="7">
        <v>0</v>
      </c>
      <c r="T471" s="7">
        <v>3061.7999999999997</v>
      </c>
      <c r="U471" s="7">
        <v>0</v>
      </c>
      <c r="V471" s="7">
        <v>0</v>
      </c>
      <c r="W471" s="7">
        <v>0</v>
      </c>
      <c r="X471" s="7">
        <v>0</v>
      </c>
      <c r="Y471" s="7">
        <v>0</v>
      </c>
      <c r="Z471" s="7">
        <v>20406.700739039999</v>
      </c>
      <c r="AA471" s="7">
        <v>0</v>
      </c>
      <c r="AB471" s="7">
        <v>2693272.5007390399</v>
      </c>
      <c r="AC471" s="7">
        <v>0</v>
      </c>
      <c r="AD471" s="7">
        <v>0</v>
      </c>
      <c r="AE471" s="7">
        <v>0</v>
      </c>
      <c r="AF471" s="7">
        <v>0</v>
      </c>
      <c r="AG471" s="7">
        <v>0</v>
      </c>
      <c r="AH471" s="7">
        <v>0</v>
      </c>
      <c r="AI471" s="7">
        <v>0</v>
      </c>
      <c r="AJ471" s="7">
        <v>0</v>
      </c>
      <c r="AL471">
        <f t="shared" si="7"/>
        <v>358479.50073903985</v>
      </c>
    </row>
    <row r="472" spans="1:38" x14ac:dyDescent="0.25">
      <c r="A472" s="7">
        <v>4221</v>
      </c>
      <c r="B472" s="7">
        <v>7</v>
      </c>
      <c r="C472" t="s">
        <v>778</v>
      </c>
      <c r="D472" s="7">
        <v>0</v>
      </c>
      <c r="E472" s="7">
        <v>0</v>
      </c>
      <c r="F472" s="7">
        <v>334</v>
      </c>
      <c r="G472" s="7">
        <v>348.4</v>
      </c>
      <c r="H472" s="7">
        <v>2391069</v>
      </c>
      <c r="I472" s="7">
        <v>0</v>
      </c>
      <c r="J472" s="7">
        <v>282230</v>
      </c>
      <c r="K472" s="7">
        <v>32613</v>
      </c>
      <c r="L472" s="7">
        <v>0</v>
      </c>
      <c r="M472" s="7">
        <v>11357</v>
      </c>
      <c r="N472" s="7">
        <v>0</v>
      </c>
      <c r="O472" s="7">
        <v>78933</v>
      </c>
      <c r="P472" s="7">
        <v>40056</v>
      </c>
      <c r="Q472" s="7">
        <v>4529</v>
      </c>
      <c r="R472" s="7">
        <v>0</v>
      </c>
      <c r="S472" s="7">
        <v>0</v>
      </c>
      <c r="T472" s="7">
        <v>9406.7999999999993</v>
      </c>
      <c r="U472" s="7">
        <v>0</v>
      </c>
      <c r="V472" s="7">
        <v>0</v>
      </c>
      <c r="W472" s="7">
        <v>0</v>
      </c>
      <c r="X472" s="7">
        <v>0</v>
      </c>
      <c r="Y472" s="7">
        <v>0</v>
      </c>
      <c r="Z472" s="7">
        <v>15640.200547320001</v>
      </c>
      <c r="AA472" s="7">
        <v>0</v>
      </c>
      <c r="AB472" s="7">
        <v>2865834.0005473197</v>
      </c>
      <c r="AC472" s="7">
        <v>0</v>
      </c>
      <c r="AD472" s="7">
        <v>0</v>
      </c>
      <c r="AE472" s="7">
        <v>0</v>
      </c>
      <c r="AF472" s="7">
        <v>0</v>
      </c>
      <c r="AG472" s="7">
        <v>0</v>
      </c>
      <c r="AH472" s="7">
        <v>0</v>
      </c>
      <c r="AI472" s="7">
        <v>0</v>
      </c>
      <c r="AJ472" s="7">
        <v>0</v>
      </c>
      <c r="AL472">
        <f t="shared" si="7"/>
        <v>474765.00054731965</v>
      </c>
    </row>
    <row r="473" spans="1:38" x14ac:dyDescent="0.25">
      <c r="A473" s="7">
        <v>4223</v>
      </c>
      <c r="B473" s="7">
        <v>7</v>
      </c>
      <c r="C473" t="s">
        <v>779</v>
      </c>
      <c r="D473" s="7">
        <v>0</v>
      </c>
      <c r="E473" s="7">
        <v>0</v>
      </c>
      <c r="F473" s="7">
        <v>250</v>
      </c>
      <c r="G473" s="7">
        <v>250</v>
      </c>
      <c r="H473" s="7">
        <v>1715750</v>
      </c>
      <c r="I473" s="7">
        <v>0</v>
      </c>
      <c r="J473" s="7">
        <v>995451</v>
      </c>
      <c r="K473" s="7">
        <v>175536</v>
      </c>
      <c r="L473" s="7">
        <v>0</v>
      </c>
      <c r="M473" s="7">
        <v>8149</v>
      </c>
      <c r="N473" s="7">
        <v>20357</v>
      </c>
      <c r="O473" s="7">
        <v>56640</v>
      </c>
      <c r="P473" s="7">
        <v>28743</v>
      </c>
      <c r="Q473" s="7">
        <v>3250</v>
      </c>
      <c r="R473" s="7">
        <v>0</v>
      </c>
      <c r="S473" s="7">
        <v>0</v>
      </c>
      <c r="T473" s="7">
        <v>14500</v>
      </c>
      <c r="U473" s="7">
        <v>-100311</v>
      </c>
      <c r="V473" s="7">
        <v>0</v>
      </c>
      <c r="W473" s="7">
        <v>0</v>
      </c>
      <c r="X473" s="7">
        <v>0</v>
      </c>
      <c r="Y473" s="7">
        <v>0</v>
      </c>
      <c r="Z473" s="7">
        <v>21949.090314569999</v>
      </c>
      <c r="AA473" s="7">
        <v>0</v>
      </c>
      <c r="AB473" s="7">
        <v>2940014.0903145699</v>
      </c>
      <c r="AC473" s="7">
        <v>0</v>
      </c>
      <c r="AD473" s="7">
        <v>0</v>
      </c>
      <c r="AE473" s="7">
        <v>0</v>
      </c>
      <c r="AF473" s="7">
        <v>0</v>
      </c>
      <c r="AG473" s="7">
        <v>0</v>
      </c>
      <c r="AH473" s="7">
        <v>0</v>
      </c>
      <c r="AI473" s="7">
        <v>0</v>
      </c>
      <c r="AJ473" s="7">
        <v>0</v>
      </c>
      <c r="AL473">
        <f t="shared" si="7"/>
        <v>1224264.0903145699</v>
      </c>
    </row>
    <row r="474" spans="1:38" x14ac:dyDescent="0.25">
      <c r="A474" s="7">
        <v>4224</v>
      </c>
      <c r="B474" s="7">
        <v>7</v>
      </c>
      <c r="C474" t="s">
        <v>780</v>
      </c>
      <c r="D474" s="7">
        <v>0</v>
      </c>
      <c r="E474" s="7">
        <v>0</v>
      </c>
      <c r="F474" s="7">
        <v>169</v>
      </c>
      <c r="G474" s="7">
        <v>176.4</v>
      </c>
      <c r="H474" s="7">
        <v>1210633</v>
      </c>
      <c r="I474" s="7">
        <v>0</v>
      </c>
      <c r="J474" s="7">
        <v>564180</v>
      </c>
      <c r="K474" s="7">
        <v>38160</v>
      </c>
      <c r="L474" s="7">
        <v>0</v>
      </c>
      <c r="M474" s="7">
        <v>5750</v>
      </c>
      <c r="N474" s="7">
        <v>26025</v>
      </c>
      <c r="O474" s="7">
        <v>39965</v>
      </c>
      <c r="P474" s="7">
        <v>20281</v>
      </c>
      <c r="Q474" s="7">
        <v>2293</v>
      </c>
      <c r="R474" s="7">
        <v>0</v>
      </c>
      <c r="S474" s="7">
        <v>0</v>
      </c>
      <c r="T474" s="7">
        <v>7761.6</v>
      </c>
      <c r="U474" s="7">
        <v>0</v>
      </c>
      <c r="V474" s="7">
        <v>0</v>
      </c>
      <c r="W474" s="7">
        <v>0</v>
      </c>
      <c r="X474" s="7">
        <v>0</v>
      </c>
      <c r="Y474" s="7">
        <v>0</v>
      </c>
      <c r="Z474" s="7">
        <v>9637.2553958099998</v>
      </c>
      <c r="AA474" s="7">
        <v>0</v>
      </c>
      <c r="AB474" s="7">
        <v>1924685.85539581</v>
      </c>
      <c r="AC474" s="7">
        <v>0</v>
      </c>
      <c r="AD474" s="7">
        <v>0</v>
      </c>
      <c r="AE474" s="7">
        <v>0</v>
      </c>
      <c r="AF474" s="7">
        <v>0</v>
      </c>
      <c r="AG474" s="7">
        <v>0</v>
      </c>
      <c r="AH474" s="7">
        <v>0</v>
      </c>
      <c r="AI474" s="7">
        <v>0</v>
      </c>
      <c r="AJ474" s="7">
        <v>0</v>
      </c>
      <c r="AL474">
        <f t="shared" si="7"/>
        <v>714052.85539580998</v>
      </c>
    </row>
    <row r="475" spans="1:38" x14ac:dyDescent="0.25">
      <c r="A475" s="7">
        <v>4225</v>
      </c>
      <c r="B475" s="7">
        <v>7</v>
      </c>
      <c r="C475" t="s">
        <v>781</v>
      </c>
      <c r="D475" s="7">
        <v>0</v>
      </c>
      <c r="E475" s="7">
        <v>0</v>
      </c>
      <c r="F475" s="7">
        <v>450</v>
      </c>
      <c r="G475" s="7">
        <v>470</v>
      </c>
      <c r="H475" s="7">
        <v>3225610</v>
      </c>
      <c r="I475" s="7">
        <v>0</v>
      </c>
      <c r="J475" s="7">
        <v>1753448</v>
      </c>
      <c r="K475" s="7">
        <v>333900</v>
      </c>
      <c r="L475" s="7">
        <v>0</v>
      </c>
      <c r="M475" s="7">
        <v>15321</v>
      </c>
      <c r="N475" s="7">
        <v>0</v>
      </c>
      <c r="O475" s="7">
        <v>106483</v>
      </c>
      <c r="P475" s="7">
        <v>54037</v>
      </c>
      <c r="Q475" s="7">
        <v>6110</v>
      </c>
      <c r="R475" s="7">
        <v>0</v>
      </c>
      <c r="S475" s="7">
        <v>0</v>
      </c>
      <c r="T475" s="7">
        <v>1410</v>
      </c>
      <c r="U475" s="7">
        <v>0</v>
      </c>
      <c r="V475" s="7">
        <v>0</v>
      </c>
      <c r="W475" s="7">
        <v>0</v>
      </c>
      <c r="X475" s="7">
        <v>0</v>
      </c>
      <c r="Y475" s="7">
        <v>0</v>
      </c>
      <c r="Z475" s="7">
        <v>31006.609893930003</v>
      </c>
      <c r="AA475" s="7">
        <v>0</v>
      </c>
      <c r="AB475" s="7">
        <v>5527325.6098939301</v>
      </c>
      <c r="AC475" s="7">
        <v>0</v>
      </c>
      <c r="AD475" s="7">
        <v>0</v>
      </c>
      <c r="AE475" s="7">
        <v>0</v>
      </c>
      <c r="AF475" s="7">
        <v>0</v>
      </c>
      <c r="AG475" s="7">
        <v>0</v>
      </c>
      <c r="AH475" s="7">
        <v>0</v>
      </c>
      <c r="AI475" s="7">
        <v>0</v>
      </c>
      <c r="AJ475" s="7">
        <v>0</v>
      </c>
      <c r="AL475">
        <f t="shared" si="7"/>
        <v>2301715.6098939301</v>
      </c>
    </row>
    <row r="476" spans="1:38" x14ac:dyDescent="0.25">
      <c r="A476" s="7">
        <v>4226</v>
      </c>
      <c r="B476" s="7">
        <v>7</v>
      </c>
      <c r="C476" t="s">
        <v>782</v>
      </c>
      <c r="D476" s="7">
        <v>0</v>
      </c>
      <c r="E476" s="7">
        <v>0</v>
      </c>
      <c r="F476" s="7">
        <v>145</v>
      </c>
      <c r="G476" s="7">
        <v>145</v>
      </c>
      <c r="H476" s="7">
        <v>995135</v>
      </c>
      <c r="I476" s="7">
        <v>0</v>
      </c>
      <c r="J476" s="7">
        <v>253405</v>
      </c>
      <c r="K476" s="7">
        <v>14844</v>
      </c>
      <c r="L476" s="7">
        <v>0</v>
      </c>
      <c r="M476" s="7">
        <v>4727</v>
      </c>
      <c r="N476" s="7">
        <v>0</v>
      </c>
      <c r="O476" s="7">
        <v>32851</v>
      </c>
      <c r="P476" s="7">
        <v>16671</v>
      </c>
      <c r="Q476" s="7">
        <v>1885</v>
      </c>
      <c r="R476" s="7">
        <v>0</v>
      </c>
      <c r="S476" s="7">
        <v>0</v>
      </c>
      <c r="T476" s="7">
        <v>1885</v>
      </c>
      <c r="U476" s="7">
        <v>0</v>
      </c>
      <c r="V476" s="7">
        <v>0</v>
      </c>
      <c r="W476" s="7">
        <v>0</v>
      </c>
      <c r="X476" s="7">
        <v>0</v>
      </c>
      <c r="Y476" s="7">
        <v>0</v>
      </c>
      <c r="Z476" s="7">
        <v>16388.498206200002</v>
      </c>
      <c r="AA476" s="7">
        <v>0</v>
      </c>
      <c r="AB476" s="7">
        <v>1337791.4982062001</v>
      </c>
      <c r="AC476" s="7">
        <v>0</v>
      </c>
      <c r="AD476" s="7">
        <v>0</v>
      </c>
      <c r="AE476" s="7">
        <v>0</v>
      </c>
      <c r="AF476" s="7">
        <v>0</v>
      </c>
      <c r="AG476" s="7">
        <v>0</v>
      </c>
      <c r="AH476" s="7">
        <v>0</v>
      </c>
      <c r="AI476" s="7">
        <v>0</v>
      </c>
      <c r="AJ476" s="7">
        <v>0</v>
      </c>
      <c r="AL476">
        <f t="shared" si="7"/>
        <v>342656.49820620008</v>
      </c>
    </row>
    <row r="477" spans="1:38" x14ac:dyDescent="0.25">
      <c r="A477" s="7">
        <v>4227</v>
      </c>
      <c r="B477" s="7">
        <v>7</v>
      </c>
      <c r="C477" t="s">
        <v>783</v>
      </c>
      <c r="D477" s="7">
        <v>0</v>
      </c>
      <c r="E477" s="7">
        <v>0</v>
      </c>
      <c r="F477" s="7">
        <v>385</v>
      </c>
      <c r="G477" s="7">
        <v>401.59999999999997</v>
      </c>
      <c r="H477" s="7">
        <v>2756181</v>
      </c>
      <c r="I477" s="7">
        <v>0</v>
      </c>
      <c r="J477" s="7">
        <v>251558</v>
      </c>
      <c r="K477" s="7">
        <v>14086</v>
      </c>
      <c r="L477" s="7">
        <v>0</v>
      </c>
      <c r="M477" s="7">
        <v>13091</v>
      </c>
      <c r="N477" s="7">
        <v>42764</v>
      </c>
      <c r="O477" s="7">
        <v>90986</v>
      </c>
      <c r="P477" s="7">
        <v>46173</v>
      </c>
      <c r="Q477" s="7">
        <v>5221</v>
      </c>
      <c r="R477" s="7">
        <v>0</v>
      </c>
      <c r="S477" s="7">
        <v>0</v>
      </c>
      <c r="T477" s="7">
        <v>44979.199999999997</v>
      </c>
      <c r="U477" s="7">
        <v>-171202</v>
      </c>
      <c r="V477" s="7">
        <v>0</v>
      </c>
      <c r="W477" s="7">
        <v>0</v>
      </c>
      <c r="X477" s="7">
        <v>0</v>
      </c>
      <c r="Y477" s="7">
        <v>0</v>
      </c>
      <c r="Z477" s="7">
        <v>26026.727947920001</v>
      </c>
      <c r="AA477" s="7">
        <v>0</v>
      </c>
      <c r="AB477" s="7">
        <v>3119863.9279479203</v>
      </c>
      <c r="AC477" s="7">
        <v>0</v>
      </c>
      <c r="AD477" s="7">
        <v>0</v>
      </c>
      <c r="AE477" s="7">
        <v>0</v>
      </c>
      <c r="AF477" s="7">
        <v>0</v>
      </c>
      <c r="AG477" s="7">
        <v>0</v>
      </c>
      <c r="AH477" s="7">
        <v>0</v>
      </c>
      <c r="AI477" s="7">
        <v>0</v>
      </c>
      <c r="AJ477" s="7">
        <v>0</v>
      </c>
      <c r="AL477">
        <f t="shared" si="7"/>
        <v>363682.92794792028</v>
      </c>
    </row>
    <row r="478" spans="1:38" x14ac:dyDescent="0.25">
      <c r="A478" s="7">
        <v>4228</v>
      </c>
      <c r="B478" s="7">
        <v>7</v>
      </c>
      <c r="C478" t="s">
        <v>784</v>
      </c>
      <c r="D478" s="7">
        <v>0</v>
      </c>
      <c r="E478" s="7">
        <v>0</v>
      </c>
      <c r="F478" s="7">
        <v>832</v>
      </c>
      <c r="G478" s="7">
        <v>861.2</v>
      </c>
      <c r="H478" s="7">
        <v>5910416</v>
      </c>
      <c r="I478" s="7">
        <v>0</v>
      </c>
      <c r="J478" s="7">
        <v>32623</v>
      </c>
      <c r="K478" s="7">
        <v>14145</v>
      </c>
      <c r="L478" s="7">
        <v>0</v>
      </c>
      <c r="M478" s="7">
        <v>28073</v>
      </c>
      <c r="N478" s="7">
        <v>0</v>
      </c>
      <c r="O478" s="7">
        <v>195113</v>
      </c>
      <c r="P478" s="7">
        <v>99014</v>
      </c>
      <c r="Q478" s="7">
        <v>11196</v>
      </c>
      <c r="R478" s="7">
        <v>0</v>
      </c>
      <c r="S478" s="7">
        <v>0</v>
      </c>
      <c r="T478" s="7">
        <v>36170.400000000001</v>
      </c>
      <c r="U478" s="7">
        <v>0</v>
      </c>
      <c r="V478" s="7">
        <v>0</v>
      </c>
      <c r="W478" s="7">
        <v>0</v>
      </c>
      <c r="X478" s="7">
        <v>0</v>
      </c>
      <c r="Y478" s="7">
        <v>0</v>
      </c>
      <c r="Z478" s="7">
        <v>43272.650554920001</v>
      </c>
      <c r="AA478" s="7">
        <v>0</v>
      </c>
      <c r="AB478" s="7">
        <v>6370023.05055492</v>
      </c>
      <c r="AC478" s="7">
        <v>0</v>
      </c>
      <c r="AD478" s="7">
        <v>0</v>
      </c>
      <c r="AE478" s="7">
        <v>0</v>
      </c>
      <c r="AF478" s="7">
        <v>0</v>
      </c>
      <c r="AG478" s="7">
        <v>0</v>
      </c>
      <c r="AH478" s="7">
        <v>0</v>
      </c>
      <c r="AI478" s="7">
        <v>0</v>
      </c>
      <c r="AJ478" s="7">
        <v>0</v>
      </c>
      <c r="AL478">
        <f t="shared" si="7"/>
        <v>459607.05055491999</v>
      </c>
    </row>
    <row r="479" spans="1:38" x14ac:dyDescent="0.25">
      <c r="A479" s="7">
        <v>4229</v>
      </c>
      <c r="B479" s="7">
        <v>7</v>
      </c>
      <c r="C479" t="s">
        <v>2168</v>
      </c>
      <c r="D479" s="7">
        <v>0</v>
      </c>
      <c r="E479" s="7">
        <v>0</v>
      </c>
      <c r="F479" s="7">
        <v>105</v>
      </c>
      <c r="G479" s="7">
        <v>123</v>
      </c>
      <c r="H479" s="7">
        <v>844149</v>
      </c>
      <c r="I479" s="7">
        <v>0</v>
      </c>
      <c r="J479" s="7">
        <v>3700</v>
      </c>
      <c r="K479" s="7">
        <v>0</v>
      </c>
      <c r="L479" s="7">
        <v>0</v>
      </c>
      <c r="M479" s="7">
        <v>4009</v>
      </c>
      <c r="N479" s="7">
        <v>16939</v>
      </c>
      <c r="O479" s="7">
        <v>27867</v>
      </c>
      <c r="P479" s="7">
        <v>14142</v>
      </c>
      <c r="Q479" s="7">
        <v>1599</v>
      </c>
      <c r="R479" s="7">
        <v>0</v>
      </c>
      <c r="S479" s="7">
        <v>0</v>
      </c>
      <c r="T479" s="7">
        <v>6888</v>
      </c>
      <c r="U479" s="7">
        <v>0</v>
      </c>
      <c r="V479" s="7">
        <v>0</v>
      </c>
      <c r="W479" s="7">
        <v>0</v>
      </c>
      <c r="X479" s="7">
        <v>0</v>
      </c>
      <c r="Y479" s="7">
        <v>0</v>
      </c>
      <c r="Z479" s="7">
        <v>8534.2958256900001</v>
      </c>
      <c r="AA479" s="7">
        <v>0</v>
      </c>
      <c r="AB479" s="7">
        <v>927827.29582569003</v>
      </c>
      <c r="AC479" s="7">
        <v>0</v>
      </c>
      <c r="AD479" s="7">
        <v>0</v>
      </c>
      <c r="AE479" s="7">
        <v>0</v>
      </c>
      <c r="AF479" s="7">
        <v>0</v>
      </c>
      <c r="AG479" s="7">
        <v>0</v>
      </c>
      <c r="AH479" s="7">
        <v>0</v>
      </c>
      <c r="AI479" s="7">
        <v>0</v>
      </c>
      <c r="AJ479" s="7">
        <v>0</v>
      </c>
      <c r="AL479">
        <f t="shared" si="7"/>
        <v>83678.295825690031</v>
      </c>
    </row>
    <row r="480" spans="1:38" x14ac:dyDescent="0.25">
      <c r="A480" s="7">
        <v>4230</v>
      </c>
      <c r="B480" s="7">
        <v>7</v>
      </c>
      <c r="C480" t="s">
        <v>2169</v>
      </c>
      <c r="D480" s="7">
        <v>0</v>
      </c>
      <c r="E480" s="7">
        <v>0</v>
      </c>
      <c r="F480" s="7">
        <v>340</v>
      </c>
      <c r="G480" s="7">
        <v>340</v>
      </c>
      <c r="H480" s="7">
        <v>2333420</v>
      </c>
      <c r="I480" s="7">
        <v>0</v>
      </c>
      <c r="J480" s="7">
        <v>641261</v>
      </c>
      <c r="K480" s="7">
        <v>26874</v>
      </c>
      <c r="L480" s="7">
        <v>0</v>
      </c>
      <c r="M480" s="7">
        <v>11083</v>
      </c>
      <c r="N480" s="7">
        <v>0</v>
      </c>
      <c r="O480" s="7">
        <v>77030</v>
      </c>
      <c r="P480" s="7">
        <v>39091</v>
      </c>
      <c r="Q480" s="7">
        <v>4420</v>
      </c>
      <c r="R480" s="7">
        <v>0</v>
      </c>
      <c r="S480" s="7">
        <v>0</v>
      </c>
      <c r="T480" s="7">
        <v>10540</v>
      </c>
      <c r="U480" s="7">
        <v>0</v>
      </c>
      <c r="V480" s="7">
        <v>0</v>
      </c>
      <c r="W480" s="7">
        <v>0</v>
      </c>
      <c r="X480" s="7">
        <v>0</v>
      </c>
      <c r="Y480" s="7">
        <v>0</v>
      </c>
      <c r="Z480" s="7">
        <v>17616.174052800001</v>
      </c>
      <c r="AA480" s="7">
        <v>0</v>
      </c>
      <c r="AB480" s="7">
        <v>3161335.1740528001</v>
      </c>
      <c r="AC480" s="7">
        <v>0</v>
      </c>
      <c r="AD480" s="7">
        <v>0</v>
      </c>
      <c r="AE480" s="7">
        <v>0</v>
      </c>
      <c r="AF480" s="7">
        <v>0</v>
      </c>
      <c r="AG480" s="7">
        <v>0</v>
      </c>
      <c r="AH480" s="7">
        <v>0</v>
      </c>
      <c r="AI480" s="7">
        <v>0</v>
      </c>
      <c r="AJ480" s="7">
        <v>0</v>
      </c>
      <c r="AL480">
        <f t="shared" si="7"/>
        <v>827915.17405280005</v>
      </c>
    </row>
    <row r="481" spans="1:38" x14ac:dyDescent="0.25">
      <c r="A481" s="7">
        <v>4231</v>
      </c>
      <c r="B481" s="7">
        <v>7</v>
      </c>
      <c r="C481" t="s">
        <v>787</v>
      </c>
      <c r="D481" s="7">
        <v>0</v>
      </c>
      <c r="E481" s="7">
        <v>0</v>
      </c>
      <c r="F481" s="7">
        <v>545</v>
      </c>
      <c r="G481" s="7">
        <v>599</v>
      </c>
      <c r="H481" s="7">
        <v>4110937</v>
      </c>
      <c r="I481" s="7">
        <v>0</v>
      </c>
      <c r="J481" s="7">
        <v>1273816</v>
      </c>
      <c r="K481" s="7">
        <v>162180</v>
      </c>
      <c r="L481" s="7">
        <v>0</v>
      </c>
      <c r="M481" s="7">
        <v>19526</v>
      </c>
      <c r="N481" s="7">
        <v>0</v>
      </c>
      <c r="O481" s="7">
        <v>135709</v>
      </c>
      <c r="P481" s="7">
        <v>68868</v>
      </c>
      <c r="Q481" s="7">
        <v>7787</v>
      </c>
      <c r="R481" s="7">
        <v>0</v>
      </c>
      <c r="S481" s="7">
        <v>0</v>
      </c>
      <c r="T481" s="7">
        <v>25158</v>
      </c>
      <c r="U481" s="7">
        <v>0</v>
      </c>
      <c r="V481" s="7">
        <v>0</v>
      </c>
      <c r="W481" s="7">
        <v>0</v>
      </c>
      <c r="X481" s="7">
        <v>0</v>
      </c>
      <c r="Y481" s="7">
        <v>0</v>
      </c>
      <c r="Z481" s="7">
        <v>44596.786646610002</v>
      </c>
      <c r="AA481" s="7">
        <v>0</v>
      </c>
      <c r="AB481" s="7">
        <v>5848577.7866466101</v>
      </c>
      <c r="AC481" s="7">
        <v>0</v>
      </c>
      <c r="AD481" s="7">
        <v>0</v>
      </c>
      <c r="AE481" s="7">
        <v>0</v>
      </c>
      <c r="AF481" s="7">
        <v>0</v>
      </c>
      <c r="AG481" s="7">
        <v>0</v>
      </c>
      <c r="AH481" s="7">
        <v>0</v>
      </c>
      <c r="AI481" s="7">
        <v>0</v>
      </c>
      <c r="AJ481" s="7">
        <v>0</v>
      </c>
      <c r="AL481">
        <f t="shared" si="7"/>
        <v>1737640.7866466101</v>
      </c>
    </row>
    <row r="482" spans="1:38" x14ac:dyDescent="0.25">
      <c r="A482" s="7">
        <v>4232</v>
      </c>
      <c r="B482" s="7">
        <v>7</v>
      </c>
      <c r="C482" t="s">
        <v>788</v>
      </c>
      <c r="D482" s="7">
        <v>0</v>
      </c>
      <c r="E482" s="7">
        <v>0</v>
      </c>
      <c r="F482" s="7">
        <v>375</v>
      </c>
      <c r="G482" s="7">
        <v>385</v>
      </c>
      <c r="H482" s="7">
        <v>2642255</v>
      </c>
      <c r="I482" s="7">
        <v>0</v>
      </c>
      <c r="J482" s="7">
        <v>1222594</v>
      </c>
      <c r="K482" s="7">
        <v>53424</v>
      </c>
      <c r="L482" s="7">
        <v>0</v>
      </c>
      <c r="M482" s="7">
        <v>12550</v>
      </c>
      <c r="N482" s="7">
        <v>0</v>
      </c>
      <c r="O482" s="7">
        <v>87225</v>
      </c>
      <c r="P482" s="7">
        <v>44264</v>
      </c>
      <c r="Q482" s="7">
        <v>5005</v>
      </c>
      <c r="R482" s="7">
        <v>0</v>
      </c>
      <c r="S482" s="7">
        <v>0</v>
      </c>
      <c r="T482" s="7">
        <v>10395</v>
      </c>
      <c r="U482" s="7">
        <v>-123129</v>
      </c>
      <c r="V482" s="7">
        <v>0</v>
      </c>
      <c r="W482" s="7">
        <v>0</v>
      </c>
      <c r="X482" s="7">
        <v>0</v>
      </c>
      <c r="Y482" s="7">
        <v>0</v>
      </c>
      <c r="Z482" s="7">
        <v>14271.244543770001</v>
      </c>
      <c r="AA482" s="7">
        <v>0</v>
      </c>
      <c r="AB482" s="7">
        <v>3968854.2445437699</v>
      </c>
      <c r="AC482" s="7">
        <v>0</v>
      </c>
      <c r="AD482" s="7">
        <v>0</v>
      </c>
      <c r="AE482" s="7">
        <v>0</v>
      </c>
      <c r="AF482" s="7">
        <v>0</v>
      </c>
      <c r="AG482" s="7">
        <v>0</v>
      </c>
      <c r="AH482" s="7">
        <v>0</v>
      </c>
      <c r="AI482" s="7">
        <v>0</v>
      </c>
      <c r="AJ482" s="7">
        <v>0</v>
      </c>
      <c r="AL482">
        <f t="shared" si="7"/>
        <v>1326599.2445437699</v>
      </c>
    </row>
    <row r="483" spans="1:38" x14ac:dyDescent="0.25">
      <c r="A483" s="7">
        <v>4233</v>
      </c>
      <c r="B483" s="7">
        <v>7</v>
      </c>
      <c r="C483" t="s">
        <v>789</v>
      </c>
      <c r="D483" s="7">
        <v>0</v>
      </c>
      <c r="E483" s="7">
        <v>0</v>
      </c>
      <c r="F483" s="7">
        <v>237</v>
      </c>
      <c r="G483" s="7">
        <v>248.2</v>
      </c>
      <c r="H483" s="7">
        <v>1703397</v>
      </c>
      <c r="I483" s="7">
        <v>0</v>
      </c>
      <c r="J483" s="7">
        <v>224506</v>
      </c>
      <c r="K483" s="7">
        <v>14089</v>
      </c>
      <c r="L483" s="7">
        <v>0</v>
      </c>
      <c r="M483" s="7">
        <v>8091</v>
      </c>
      <c r="N483" s="7">
        <v>3790</v>
      </c>
      <c r="O483" s="7">
        <v>56232</v>
      </c>
      <c r="P483" s="7">
        <v>28536</v>
      </c>
      <c r="Q483" s="7">
        <v>3227</v>
      </c>
      <c r="R483" s="7">
        <v>0</v>
      </c>
      <c r="S483" s="7">
        <v>0</v>
      </c>
      <c r="T483" s="7">
        <v>2978.3999999999996</v>
      </c>
      <c r="U483" s="7">
        <v>-83168</v>
      </c>
      <c r="V483" s="7">
        <v>0</v>
      </c>
      <c r="W483" s="7">
        <v>0</v>
      </c>
      <c r="X483" s="7">
        <v>0</v>
      </c>
      <c r="Y483" s="7">
        <v>0</v>
      </c>
      <c r="Z483" s="7">
        <v>18223.191554730001</v>
      </c>
      <c r="AA483" s="7">
        <v>0</v>
      </c>
      <c r="AB483" s="7">
        <v>1979901.59155473</v>
      </c>
      <c r="AC483" s="7">
        <v>0</v>
      </c>
      <c r="AD483" s="7">
        <v>0</v>
      </c>
      <c r="AE483" s="7">
        <v>0</v>
      </c>
      <c r="AF483" s="7">
        <v>0</v>
      </c>
      <c r="AG483" s="7">
        <v>0</v>
      </c>
      <c r="AH483" s="7">
        <v>0</v>
      </c>
      <c r="AI483" s="7">
        <v>0</v>
      </c>
      <c r="AJ483" s="7">
        <v>0</v>
      </c>
      <c r="AL483">
        <f t="shared" si="7"/>
        <v>276504.59155472997</v>
      </c>
    </row>
    <row r="484" spans="1:38" x14ac:dyDescent="0.25">
      <c r="A484" s="7">
        <v>4237</v>
      </c>
      <c r="B484" s="7">
        <v>7</v>
      </c>
      <c r="C484" t="s">
        <v>2170</v>
      </c>
      <c r="D484" s="7">
        <v>0</v>
      </c>
      <c r="E484" s="7">
        <v>0</v>
      </c>
      <c r="F484" s="7">
        <v>87</v>
      </c>
      <c r="G484" s="7">
        <v>103.39999999999998</v>
      </c>
      <c r="H484" s="7">
        <v>709634</v>
      </c>
      <c r="I484" s="7">
        <v>1455</v>
      </c>
      <c r="J484" s="7">
        <v>367587</v>
      </c>
      <c r="K484" s="7">
        <v>28620</v>
      </c>
      <c r="L484" s="7">
        <v>0</v>
      </c>
      <c r="M484" s="7">
        <v>3371</v>
      </c>
      <c r="N484" s="7">
        <v>0</v>
      </c>
      <c r="O484" s="7">
        <v>23426</v>
      </c>
      <c r="P484" s="7">
        <v>11888</v>
      </c>
      <c r="Q484" s="7">
        <v>1344</v>
      </c>
      <c r="R484" s="7">
        <v>0</v>
      </c>
      <c r="S484" s="7">
        <v>0</v>
      </c>
      <c r="T484" s="7">
        <v>2688.3999999999996</v>
      </c>
      <c r="U484" s="7">
        <v>0</v>
      </c>
      <c r="V484" s="7">
        <v>0</v>
      </c>
      <c r="W484" s="7">
        <v>0</v>
      </c>
      <c r="X484" s="7">
        <v>0</v>
      </c>
      <c r="Y484" s="7">
        <v>0</v>
      </c>
      <c r="Z484" s="7">
        <v>5578.1303347500007</v>
      </c>
      <c r="AA484" s="7">
        <v>0</v>
      </c>
      <c r="AB484" s="7">
        <v>1155591.53033475</v>
      </c>
      <c r="AC484" s="7">
        <v>0</v>
      </c>
      <c r="AD484" s="7">
        <v>0</v>
      </c>
      <c r="AE484" s="7">
        <v>0</v>
      </c>
      <c r="AF484" s="7">
        <v>0</v>
      </c>
      <c r="AG484" s="7">
        <v>0</v>
      </c>
      <c r="AH484" s="7">
        <v>0</v>
      </c>
      <c r="AI484" s="7">
        <v>0</v>
      </c>
      <c r="AJ484" s="7">
        <v>0</v>
      </c>
      <c r="AL484">
        <f t="shared" si="7"/>
        <v>445957.53033474996</v>
      </c>
    </row>
    <row r="485" spans="1:38" x14ac:dyDescent="0.25">
      <c r="A485" s="7">
        <v>4238</v>
      </c>
      <c r="B485" s="7">
        <v>7</v>
      </c>
      <c r="C485" t="s">
        <v>791</v>
      </c>
      <c r="D485" s="7">
        <v>0</v>
      </c>
      <c r="E485" s="7">
        <v>0</v>
      </c>
      <c r="F485" s="7">
        <v>96</v>
      </c>
      <c r="G485" s="7">
        <v>113.6</v>
      </c>
      <c r="H485" s="7">
        <v>779637</v>
      </c>
      <c r="I485" s="7">
        <v>0</v>
      </c>
      <c r="J485" s="7">
        <v>85193</v>
      </c>
      <c r="K485" s="7">
        <v>0</v>
      </c>
      <c r="L485" s="7">
        <v>0</v>
      </c>
      <c r="M485" s="7">
        <v>3703</v>
      </c>
      <c r="N485" s="7">
        <v>3823</v>
      </c>
      <c r="O485" s="7">
        <v>25737</v>
      </c>
      <c r="P485" s="7">
        <v>13061</v>
      </c>
      <c r="Q485" s="7">
        <v>1477</v>
      </c>
      <c r="R485" s="7">
        <v>0</v>
      </c>
      <c r="S485" s="7">
        <v>0</v>
      </c>
      <c r="T485" s="7">
        <v>3067.2</v>
      </c>
      <c r="U485" s="7">
        <v>0</v>
      </c>
      <c r="V485" s="7">
        <v>0</v>
      </c>
      <c r="W485" s="7">
        <v>0</v>
      </c>
      <c r="X485" s="7">
        <v>0</v>
      </c>
      <c r="Y485" s="7">
        <v>0</v>
      </c>
      <c r="Z485" s="7">
        <v>11524.56342348</v>
      </c>
      <c r="AA485" s="7">
        <v>0</v>
      </c>
      <c r="AB485" s="7">
        <v>927222.76342347998</v>
      </c>
      <c r="AC485" s="7">
        <v>0</v>
      </c>
      <c r="AD485" s="7">
        <v>0</v>
      </c>
      <c r="AE485" s="7">
        <v>0</v>
      </c>
      <c r="AF485" s="7">
        <v>0</v>
      </c>
      <c r="AG485" s="7">
        <v>0</v>
      </c>
      <c r="AH485" s="7">
        <v>0</v>
      </c>
      <c r="AI485" s="7">
        <v>0</v>
      </c>
      <c r="AJ485" s="7">
        <v>0</v>
      </c>
      <c r="AL485">
        <f t="shared" si="7"/>
        <v>147585.76342347998</v>
      </c>
    </row>
    <row r="486" spans="1:38" x14ac:dyDescent="0.25">
      <c r="A486" s="7">
        <v>4239</v>
      </c>
      <c r="B486" s="7">
        <v>7</v>
      </c>
      <c r="C486" t="s">
        <v>792</v>
      </c>
      <c r="D486" s="7">
        <v>0</v>
      </c>
      <c r="E486" s="7">
        <v>0</v>
      </c>
      <c r="F486" s="7">
        <v>236</v>
      </c>
      <c r="G486" s="7">
        <v>236</v>
      </c>
      <c r="H486" s="7">
        <v>1619668</v>
      </c>
      <c r="I486" s="7">
        <v>0</v>
      </c>
      <c r="J486" s="7">
        <v>495778</v>
      </c>
      <c r="K486" s="7">
        <v>157410</v>
      </c>
      <c r="L486" s="7">
        <v>0</v>
      </c>
      <c r="M486" s="7">
        <v>7693</v>
      </c>
      <c r="N486" s="7">
        <v>0</v>
      </c>
      <c r="O486" s="7">
        <v>53468</v>
      </c>
      <c r="P486" s="7">
        <v>27133</v>
      </c>
      <c r="Q486" s="7">
        <v>3068</v>
      </c>
      <c r="R486" s="7">
        <v>0</v>
      </c>
      <c r="S486" s="7">
        <v>0</v>
      </c>
      <c r="T486" s="7">
        <v>4956</v>
      </c>
      <c r="U486" s="7">
        <v>0</v>
      </c>
      <c r="V486" s="7">
        <v>0</v>
      </c>
      <c r="W486" s="7">
        <v>0</v>
      </c>
      <c r="X486" s="7">
        <v>0</v>
      </c>
      <c r="Y486" s="7">
        <v>0</v>
      </c>
      <c r="Z486" s="7">
        <v>19125.435867390002</v>
      </c>
      <c r="AA486" s="7">
        <v>0</v>
      </c>
      <c r="AB486" s="7">
        <v>2388299.4358673897</v>
      </c>
      <c r="AC486" s="7">
        <v>0</v>
      </c>
      <c r="AD486" s="7">
        <v>0</v>
      </c>
      <c r="AE486" s="7">
        <v>0</v>
      </c>
      <c r="AF486" s="7">
        <v>0</v>
      </c>
      <c r="AG486" s="7">
        <v>0</v>
      </c>
      <c r="AH486" s="7">
        <v>0</v>
      </c>
      <c r="AI486" s="7">
        <v>0</v>
      </c>
      <c r="AJ486" s="7">
        <v>0</v>
      </c>
      <c r="AL486">
        <f t="shared" si="7"/>
        <v>768631.43586738966</v>
      </c>
    </row>
    <row r="487" spans="1:38" x14ac:dyDescent="0.25">
      <c r="A487" s="7">
        <v>4240</v>
      </c>
      <c r="B487" s="7">
        <v>7</v>
      </c>
      <c r="C487" t="s">
        <v>793</v>
      </c>
      <c r="D487" s="7">
        <v>0</v>
      </c>
      <c r="E487" s="7">
        <v>0</v>
      </c>
      <c r="F487" s="7">
        <v>380</v>
      </c>
      <c r="G487" s="7">
        <v>398</v>
      </c>
      <c r="H487" s="7">
        <v>2731474</v>
      </c>
      <c r="I487" s="7">
        <v>0</v>
      </c>
      <c r="J487" s="7">
        <v>1782718</v>
      </c>
      <c r="K487" s="7">
        <v>275706</v>
      </c>
      <c r="L487" s="7">
        <v>0</v>
      </c>
      <c r="M487" s="7">
        <v>12974</v>
      </c>
      <c r="N487" s="7">
        <v>0</v>
      </c>
      <c r="O487" s="7">
        <v>90171</v>
      </c>
      <c r="P487" s="7">
        <v>45759</v>
      </c>
      <c r="Q487" s="7">
        <v>5174</v>
      </c>
      <c r="R487" s="7">
        <v>0</v>
      </c>
      <c r="S487" s="7">
        <v>0</v>
      </c>
      <c r="T487" s="7">
        <v>13134</v>
      </c>
      <c r="U487" s="7">
        <v>0</v>
      </c>
      <c r="V487" s="7">
        <v>0</v>
      </c>
      <c r="W487" s="7">
        <v>0</v>
      </c>
      <c r="X487" s="7">
        <v>0</v>
      </c>
      <c r="Y487" s="7">
        <v>0</v>
      </c>
      <c r="Z487" s="7">
        <v>26639.591525309999</v>
      </c>
      <c r="AA487" s="7">
        <v>0</v>
      </c>
      <c r="AB487" s="7">
        <v>4983749.5915253107</v>
      </c>
      <c r="AC487" s="7">
        <v>0</v>
      </c>
      <c r="AD487" s="7">
        <v>0</v>
      </c>
      <c r="AE487" s="7">
        <v>0</v>
      </c>
      <c r="AF487" s="7">
        <v>0</v>
      </c>
      <c r="AG487" s="7">
        <v>0</v>
      </c>
      <c r="AH487" s="7">
        <v>0</v>
      </c>
      <c r="AI487" s="7">
        <v>0</v>
      </c>
      <c r="AJ487" s="7">
        <v>0</v>
      </c>
      <c r="AL487">
        <f t="shared" si="7"/>
        <v>2252275.5915253107</v>
      </c>
    </row>
    <row r="488" spans="1:38" x14ac:dyDescent="0.25">
      <c r="A488" s="7">
        <v>4243</v>
      </c>
      <c r="B488" s="7">
        <v>7</v>
      </c>
      <c r="C488" t="s">
        <v>794</v>
      </c>
      <c r="D488" s="7">
        <v>0</v>
      </c>
      <c r="E488" s="7">
        <v>0</v>
      </c>
      <c r="F488" s="7">
        <v>320</v>
      </c>
      <c r="G488" s="7">
        <v>326</v>
      </c>
      <c r="H488" s="7">
        <v>2237338</v>
      </c>
      <c r="I488" s="7">
        <v>0</v>
      </c>
      <c r="J488" s="7">
        <v>577430</v>
      </c>
      <c r="K488" s="7">
        <v>57240</v>
      </c>
      <c r="L488" s="7">
        <v>0</v>
      </c>
      <c r="M488" s="7">
        <v>10627</v>
      </c>
      <c r="N488" s="7">
        <v>0</v>
      </c>
      <c r="O488" s="7">
        <v>73858</v>
      </c>
      <c r="P488" s="7">
        <v>37481</v>
      </c>
      <c r="Q488" s="7">
        <v>4238</v>
      </c>
      <c r="R488" s="7">
        <v>0</v>
      </c>
      <c r="S488" s="7">
        <v>0</v>
      </c>
      <c r="T488" s="7">
        <v>10758</v>
      </c>
      <c r="U488" s="7">
        <v>-104260</v>
      </c>
      <c r="V488" s="7">
        <v>0</v>
      </c>
      <c r="W488" s="7">
        <v>0</v>
      </c>
      <c r="X488" s="7">
        <v>0</v>
      </c>
      <c r="Y488" s="7">
        <v>0</v>
      </c>
      <c r="Z488" s="7">
        <v>23160.202280699999</v>
      </c>
      <c r="AA488" s="7">
        <v>0</v>
      </c>
      <c r="AB488" s="7">
        <v>2927870.2022807002</v>
      </c>
      <c r="AC488" s="7">
        <v>0</v>
      </c>
      <c r="AD488" s="7">
        <v>0</v>
      </c>
      <c r="AE488" s="7">
        <v>0</v>
      </c>
      <c r="AF488" s="7">
        <v>0</v>
      </c>
      <c r="AG488" s="7">
        <v>0</v>
      </c>
      <c r="AH488" s="7">
        <v>0</v>
      </c>
      <c r="AI488" s="7">
        <v>0</v>
      </c>
      <c r="AJ488" s="7">
        <v>0</v>
      </c>
      <c r="AL488">
        <f t="shared" si="7"/>
        <v>690532.20228070021</v>
      </c>
    </row>
    <row r="489" spans="1:38" x14ac:dyDescent="0.25">
      <c r="A489" s="7">
        <v>4244</v>
      </c>
      <c r="B489" s="7">
        <v>7</v>
      </c>
      <c r="C489" t="s">
        <v>795</v>
      </c>
      <c r="D489" s="7">
        <v>0</v>
      </c>
      <c r="E489" s="7">
        <v>0</v>
      </c>
      <c r="F489" s="7">
        <v>420</v>
      </c>
      <c r="G489" s="7">
        <v>456</v>
      </c>
      <c r="H489" s="7">
        <v>3129528</v>
      </c>
      <c r="I489" s="7">
        <v>0</v>
      </c>
      <c r="J489" s="7">
        <v>248583</v>
      </c>
      <c r="K489" s="7">
        <v>23770</v>
      </c>
      <c r="L489" s="7">
        <v>0</v>
      </c>
      <c r="M489" s="7">
        <v>14864</v>
      </c>
      <c r="N489" s="7">
        <v>0</v>
      </c>
      <c r="O489" s="7">
        <v>103311</v>
      </c>
      <c r="P489" s="7">
        <v>52427</v>
      </c>
      <c r="Q489" s="7">
        <v>5928</v>
      </c>
      <c r="R489" s="7">
        <v>0</v>
      </c>
      <c r="S489" s="7">
        <v>0</v>
      </c>
      <c r="T489" s="7">
        <v>15960</v>
      </c>
      <c r="U489" s="7">
        <v>-145836</v>
      </c>
      <c r="V489" s="7">
        <v>0</v>
      </c>
      <c r="W489" s="7">
        <v>0</v>
      </c>
      <c r="X489" s="7">
        <v>0</v>
      </c>
      <c r="Y489" s="7">
        <v>0</v>
      </c>
      <c r="Z489" s="7">
        <v>33459.0385494</v>
      </c>
      <c r="AA489" s="7">
        <v>0</v>
      </c>
      <c r="AB489" s="7">
        <v>3481994.0385493999</v>
      </c>
      <c r="AC489" s="7">
        <v>0</v>
      </c>
      <c r="AD489" s="7">
        <v>0</v>
      </c>
      <c r="AE489" s="7">
        <v>0</v>
      </c>
      <c r="AF489" s="7">
        <v>0</v>
      </c>
      <c r="AG489" s="7">
        <v>0</v>
      </c>
      <c r="AH489" s="7">
        <v>0</v>
      </c>
      <c r="AI489" s="7">
        <v>0</v>
      </c>
      <c r="AJ489" s="7">
        <v>0</v>
      </c>
      <c r="AL489">
        <f t="shared" si="7"/>
        <v>352466.03854939993</v>
      </c>
    </row>
    <row r="490" spans="1:38" x14ac:dyDescent="0.25">
      <c r="A490" s="7">
        <v>4250</v>
      </c>
      <c r="B490" s="7">
        <v>7</v>
      </c>
      <c r="C490" t="s">
        <v>796</v>
      </c>
      <c r="D490" s="7">
        <v>0</v>
      </c>
      <c r="E490" s="7">
        <v>0</v>
      </c>
      <c r="F490" s="7">
        <v>710</v>
      </c>
      <c r="G490" s="7">
        <v>735</v>
      </c>
      <c r="H490" s="7">
        <v>5044305</v>
      </c>
      <c r="I490" s="7">
        <v>0</v>
      </c>
      <c r="J490" s="7">
        <v>1490353</v>
      </c>
      <c r="K490" s="7">
        <v>262350</v>
      </c>
      <c r="L490" s="7">
        <v>0</v>
      </c>
      <c r="M490" s="7">
        <v>23959</v>
      </c>
      <c r="N490" s="7">
        <v>59850</v>
      </c>
      <c r="O490" s="7">
        <v>166521</v>
      </c>
      <c r="P490" s="7">
        <v>84505</v>
      </c>
      <c r="Q490" s="7">
        <v>9555</v>
      </c>
      <c r="R490" s="7">
        <v>0</v>
      </c>
      <c r="S490" s="7">
        <v>0</v>
      </c>
      <c r="T490" s="7">
        <v>42630</v>
      </c>
      <c r="U490" s="7">
        <v>-294915</v>
      </c>
      <c r="V490" s="7">
        <v>0</v>
      </c>
      <c r="W490" s="7">
        <v>0</v>
      </c>
      <c r="X490" s="7">
        <v>0</v>
      </c>
      <c r="Y490" s="7">
        <v>0</v>
      </c>
      <c r="Z490" s="7">
        <v>43710.131868510005</v>
      </c>
      <c r="AA490" s="7">
        <v>0</v>
      </c>
      <c r="AB490" s="7">
        <v>6932823.1318685096</v>
      </c>
      <c r="AC490" s="7">
        <v>0</v>
      </c>
      <c r="AD490" s="7">
        <v>0</v>
      </c>
      <c r="AE490" s="7">
        <v>0</v>
      </c>
      <c r="AF490" s="7">
        <v>0</v>
      </c>
      <c r="AG490" s="7">
        <v>0</v>
      </c>
      <c r="AH490" s="7">
        <v>0</v>
      </c>
      <c r="AI490" s="7">
        <v>0</v>
      </c>
      <c r="AJ490" s="7">
        <v>0</v>
      </c>
      <c r="AL490">
        <f t="shared" si="7"/>
        <v>1888518.1318685096</v>
      </c>
    </row>
    <row r="491" spans="1:38" x14ac:dyDescent="0.25">
      <c r="A491" s="7">
        <v>4253</v>
      </c>
      <c r="B491" s="7">
        <v>7</v>
      </c>
      <c r="C491" t="s">
        <v>797</v>
      </c>
      <c r="D491" s="7">
        <v>0</v>
      </c>
      <c r="E491" s="7">
        <v>0</v>
      </c>
      <c r="F491" s="7">
        <v>201</v>
      </c>
      <c r="G491" s="7">
        <v>209.79999999999998</v>
      </c>
      <c r="H491" s="7">
        <v>1439857</v>
      </c>
      <c r="I491" s="7">
        <v>0</v>
      </c>
      <c r="J491" s="7">
        <v>128983</v>
      </c>
      <c r="K491" s="7">
        <v>14091</v>
      </c>
      <c r="L491" s="7">
        <v>0</v>
      </c>
      <c r="M491" s="7">
        <v>6839</v>
      </c>
      <c r="N491" s="7">
        <v>28752</v>
      </c>
      <c r="O491" s="7">
        <v>47532</v>
      </c>
      <c r="P491" s="7">
        <v>24121</v>
      </c>
      <c r="Q491" s="7">
        <v>2727</v>
      </c>
      <c r="R491" s="7">
        <v>0</v>
      </c>
      <c r="S491" s="7">
        <v>0</v>
      </c>
      <c r="T491" s="7">
        <v>9860.5999999999985</v>
      </c>
      <c r="U491" s="7">
        <v>-95849</v>
      </c>
      <c r="V491" s="7">
        <v>0</v>
      </c>
      <c r="W491" s="7">
        <v>0</v>
      </c>
      <c r="X491" s="7">
        <v>0</v>
      </c>
      <c r="Y491" s="7">
        <v>0</v>
      </c>
      <c r="Z491" s="7">
        <v>7168.2628598700003</v>
      </c>
      <c r="AA491" s="7">
        <v>0</v>
      </c>
      <c r="AB491" s="7">
        <v>1614081.8628598701</v>
      </c>
      <c r="AC491" s="7">
        <v>0</v>
      </c>
      <c r="AD491" s="7">
        <v>0</v>
      </c>
      <c r="AE491" s="7">
        <v>0</v>
      </c>
      <c r="AF491" s="7">
        <v>0</v>
      </c>
      <c r="AG491" s="7">
        <v>0</v>
      </c>
      <c r="AH491" s="7">
        <v>0</v>
      </c>
      <c r="AI491" s="7">
        <v>0</v>
      </c>
      <c r="AJ491" s="7">
        <v>0</v>
      </c>
      <c r="AL491">
        <f t="shared" si="7"/>
        <v>174224.86285987007</v>
      </c>
    </row>
    <row r="492" spans="1:38" x14ac:dyDescent="0.25">
      <c r="A492" s="7">
        <v>4254</v>
      </c>
      <c r="B492" s="7">
        <v>7</v>
      </c>
      <c r="C492" t="s">
        <v>798</v>
      </c>
      <c r="D492" s="7">
        <v>0</v>
      </c>
      <c r="E492" s="7">
        <v>0</v>
      </c>
      <c r="F492" s="7">
        <v>240</v>
      </c>
      <c r="G492" s="7">
        <v>240</v>
      </c>
      <c r="H492" s="7">
        <v>1647120</v>
      </c>
      <c r="I492" s="7">
        <v>0</v>
      </c>
      <c r="J492" s="7">
        <v>15063</v>
      </c>
      <c r="K492" s="7">
        <v>0</v>
      </c>
      <c r="L492" s="7">
        <v>0</v>
      </c>
      <c r="M492" s="7">
        <v>7823</v>
      </c>
      <c r="N492" s="7">
        <v>17339</v>
      </c>
      <c r="O492" s="7">
        <v>54374</v>
      </c>
      <c r="P492" s="7">
        <v>27593</v>
      </c>
      <c r="Q492" s="7">
        <v>3120</v>
      </c>
      <c r="R492" s="7">
        <v>0</v>
      </c>
      <c r="S492" s="7">
        <v>0</v>
      </c>
      <c r="T492" s="7">
        <v>960</v>
      </c>
      <c r="U492" s="7">
        <v>0</v>
      </c>
      <c r="V492" s="7">
        <v>0</v>
      </c>
      <c r="W492" s="7">
        <v>0</v>
      </c>
      <c r="X492" s="7">
        <v>0</v>
      </c>
      <c r="Y492" s="7">
        <v>67270</v>
      </c>
      <c r="Z492" s="7">
        <v>18063.39882549</v>
      </c>
      <c r="AA492" s="7">
        <v>0</v>
      </c>
      <c r="AB492" s="7">
        <v>1858725.3988254899</v>
      </c>
      <c r="AC492" s="7">
        <v>0</v>
      </c>
      <c r="AD492" s="7">
        <v>0</v>
      </c>
      <c r="AE492" s="7">
        <v>0</v>
      </c>
      <c r="AF492" s="7">
        <v>0</v>
      </c>
      <c r="AG492" s="7">
        <v>0</v>
      </c>
      <c r="AH492" s="7">
        <v>0</v>
      </c>
      <c r="AI492" s="7">
        <v>0</v>
      </c>
      <c r="AJ492" s="7">
        <v>0</v>
      </c>
      <c r="AL492">
        <f t="shared" si="7"/>
        <v>211605.39882548992</v>
      </c>
    </row>
    <row r="493" spans="1:38" x14ac:dyDescent="0.25">
      <c r="A493" s="7">
        <v>4255</v>
      </c>
      <c r="B493" s="7">
        <v>7</v>
      </c>
      <c r="C493" t="s">
        <v>799</v>
      </c>
      <c r="D493" s="7">
        <v>0</v>
      </c>
      <c r="E493" s="7">
        <v>0</v>
      </c>
      <c r="F493" s="7">
        <v>260</v>
      </c>
      <c r="G493" s="7">
        <v>260</v>
      </c>
      <c r="H493" s="7">
        <v>1784380</v>
      </c>
      <c r="I493" s="7">
        <v>0</v>
      </c>
      <c r="J493" s="7">
        <v>821395</v>
      </c>
      <c r="K493" s="7">
        <v>190800</v>
      </c>
      <c r="L493" s="7">
        <v>0</v>
      </c>
      <c r="M493" s="7">
        <v>8475</v>
      </c>
      <c r="N493" s="7">
        <v>0</v>
      </c>
      <c r="O493" s="7">
        <v>58905</v>
      </c>
      <c r="P493" s="7">
        <v>29893</v>
      </c>
      <c r="Q493" s="7">
        <v>3380</v>
      </c>
      <c r="R493" s="7">
        <v>0</v>
      </c>
      <c r="S493" s="7">
        <v>0</v>
      </c>
      <c r="T493" s="7">
        <v>520</v>
      </c>
      <c r="U493" s="7">
        <v>0</v>
      </c>
      <c r="V493" s="7">
        <v>0</v>
      </c>
      <c r="W493" s="7">
        <v>0</v>
      </c>
      <c r="X493" s="7">
        <v>0</v>
      </c>
      <c r="Y493" s="7">
        <v>0</v>
      </c>
      <c r="Z493" s="7">
        <v>18375.189516689999</v>
      </c>
      <c r="AA493" s="7">
        <v>0</v>
      </c>
      <c r="AB493" s="7">
        <v>2916123.1895166901</v>
      </c>
      <c r="AC493" s="7">
        <v>0</v>
      </c>
      <c r="AD493" s="7">
        <v>0</v>
      </c>
      <c r="AE493" s="7">
        <v>0</v>
      </c>
      <c r="AF493" s="7">
        <v>0</v>
      </c>
      <c r="AG493" s="7">
        <v>0</v>
      </c>
      <c r="AH493" s="7">
        <v>0</v>
      </c>
      <c r="AI493" s="7">
        <v>0</v>
      </c>
      <c r="AJ493" s="7">
        <v>0</v>
      </c>
      <c r="AL493">
        <f t="shared" si="7"/>
        <v>1131743.1895166901</v>
      </c>
    </row>
    <row r="494" spans="1:38" x14ac:dyDescent="0.25">
      <c r="A494" s="7">
        <v>4258</v>
      </c>
      <c r="B494" s="7">
        <v>7</v>
      </c>
      <c r="D494" s="7">
        <v>0</v>
      </c>
      <c r="E494" s="7">
        <v>0</v>
      </c>
      <c r="F494" s="7">
        <v>200</v>
      </c>
      <c r="G494" s="7">
        <v>206</v>
      </c>
      <c r="H494" s="7">
        <v>1413778</v>
      </c>
      <c r="I494" s="7">
        <v>0</v>
      </c>
      <c r="J494" s="7">
        <v>476778</v>
      </c>
      <c r="K494" s="7">
        <v>14613</v>
      </c>
      <c r="L494" s="7">
        <v>0</v>
      </c>
      <c r="M494" s="7">
        <v>6715</v>
      </c>
      <c r="N494" s="7">
        <v>0</v>
      </c>
      <c r="O494" s="7">
        <v>46671</v>
      </c>
      <c r="P494" s="7">
        <v>23684</v>
      </c>
      <c r="Q494" s="7">
        <v>2678</v>
      </c>
      <c r="R494" s="7">
        <v>0</v>
      </c>
      <c r="S494" s="7">
        <v>0</v>
      </c>
      <c r="T494" s="7">
        <v>8034</v>
      </c>
      <c r="U494" s="7">
        <v>0</v>
      </c>
      <c r="V494" s="7">
        <v>0</v>
      </c>
      <c r="W494" s="7">
        <v>0</v>
      </c>
      <c r="X494" s="7">
        <v>0</v>
      </c>
      <c r="Y494" s="7">
        <v>0</v>
      </c>
      <c r="Z494" s="7">
        <v>5731.1026426200006</v>
      </c>
      <c r="AA494" s="7">
        <v>0</v>
      </c>
      <c r="AB494" s="7">
        <v>1998682.10264262</v>
      </c>
      <c r="AC494" s="7">
        <v>0</v>
      </c>
      <c r="AD494" s="7">
        <v>0</v>
      </c>
      <c r="AE494" s="7">
        <v>0</v>
      </c>
      <c r="AF494" s="7">
        <v>0</v>
      </c>
      <c r="AG494" s="7">
        <v>0</v>
      </c>
      <c r="AH494" s="7">
        <v>0</v>
      </c>
      <c r="AI494" s="7">
        <v>0</v>
      </c>
      <c r="AJ494" s="7">
        <v>0</v>
      </c>
      <c r="AL494">
        <f t="shared" si="7"/>
        <v>584904.10264261998</v>
      </c>
    </row>
    <row r="495" spans="1:38" x14ac:dyDescent="0.25">
      <c r="A495" s="7">
        <v>4261</v>
      </c>
      <c r="B495" s="7">
        <v>7</v>
      </c>
      <c r="C495" t="s">
        <v>801</v>
      </c>
      <c r="D495" s="7">
        <v>0</v>
      </c>
      <c r="E495" s="7">
        <v>0</v>
      </c>
      <c r="F495" s="7">
        <v>203</v>
      </c>
      <c r="G495" s="7">
        <v>203</v>
      </c>
      <c r="H495" s="7">
        <v>1393189</v>
      </c>
      <c r="I495" s="7">
        <v>0</v>
      </c>
      <c r="J495" s="7">
        <v>772978</v>
      </c>
      <c r="K495" s="7">
        <v>190800</v>
      </c>
      <c r="L495" s="7">
        <v>0</v>
      </c>
      <c r="M495" s="7">
        <v>6617</v>
      </c>
      <c r="N495" s="7">
        <v>0</v>
      </c>
      <c r="O495" s="7">
        <v>45992</v>
      </c>
      <c r="P495" s="7">
        <v>23339</v>
      </c>
      <c r="Q495" s="7">
        <v>2639</v>
      </c>
      <c r="R495" s="7">
        <v>0</v>
      </c>
      <c r="S495" s="7">
        <v>0</v>
      </c>
      <c r="T495" s="7">
        <v>812</v>
      </c>
      <c r="U495" s="7">
        <v>0</v>
      </c>
      <c r="V495" s="7">
        <v>0</v>
      </c>
      <c r="W495" s="7">
        <v>0</v>
      </c>
      <c r="X495" s="7">
        <v>0</v>
      </c>
      <c r="Y495" s="7">
        <v>0</v>
      </c>
      <c r="Z495" s="7">
        <v>10813.290909180001</v>
      </c>
      <c r="AA495" s="7">
        <v>0</v>
      </c>
      <c r="AB495" s="7">
        <v>2447179.29090918</v>
      </c>
      <c r="AC495" s="7">
        <v>0</v>
      </c>
      <c r="AD495" s="7">
        <v>0</v>
      </c>
      <c r="AE495" s="7">
        <v>0</v>
      </c>
      <c r="AF495" s="7">
        <v>0</v>
      </c>
      <c r="AG495" s="7">
        <v>0</v>
      </c>
      <c r="AH495" s="7">
        <v>0</v>
      </c>
      <c r="AI495" s="7">
        <v>0</v>
      </c>
      <c r="AJ495" s="7">
        <v>0</v>
      </c>
      <c r="AL495">
        <f t="shared" si="7"/>
        <v>1053990.29090918</v>
      </c>
    </row>
    <row r="496" spans="1:38" x14ac:dyDescent="0.25">
      <c r="A496" s="7">
        <v>4263</v>
      </c>
      <c r="B496" s="7">
        <v>7</v>
      </c>
      <c r="D496" s="7">
        <v>0</v>
      </c>
      <c r="E496" s="7">
        <v>0</v>
      </c>
      <c r="F496" s="7">
        <v>80</v>
      </c>
      <c r="G496" s="7">
        <v>88</v>
      </c>
      <c r="H496" s="7">
        <v>603944</v>
      </c>
      <c r="I496" s="7">
        <v>0</v>
      </c>
      <c r="J496" s="7">
        <v>201721</v>
      </c>
      <c r="K496" s="7">
        <v>19080</v>
      </c>
      <c r="L496" s="7">
        <v>0</v>
      </c>
      <c r="M496" s="7">
        <v>2869</v>
      </c>
      <c r="N496" s="7">
        <v>0</v>
      </c>
      <c r="O496" s="7">
        <v>19937</v>
      </c>
      <c r="P496" s="7">
        <v>10118</v>
      </c>
      <c r="Q496" s="7">
        <v>1144</v>
      </c>
      <c r="R496" s="7">
        <v>0</v>
      </c>
      <c r="S496" s="7">
        <v>0</v>
      </c>
      <c r="T496" s="7">
        <v>2728</v>
      </c>
      <c r="U496" s="7">
        <v>0</v>
      </c>
      <c r="V496" s="7">
        <v>0</v>
      </c>
      <c r="W496" s="7">
        <v>0</v>
      </c>
      <c r="X496" s="7">
        <v>0</v>
      </c>
      <c r="Y496" s="7">
        <v>0</v>
      </c>
      <c r="Z496" s="7">
        <v>3720.0526843800003</v>
      </c>
      <c r="AA496" s="7">
        <v>0</v>
      </c>
      <c r="AB496" s="7">
        <v>865261.05268437997</v>
      </c>
      <c r="AC496" s="7">
        <v>0</v>
      </c>
      <c r="AD496" s="7">
        <v>0</v>
      </c>
      <c r="AE496" s="7">
        <v>0</v>
      </c>
      <c r="AF496" s="7">
        <v>0</v>
      </c>
      <c r="AG496" s="7">
        <v>0</v>
      </c>
      <c r="AH496" s="7">
        <v>0</v>
      </c>
      <c r="AI496" s="7">
        <v>0</v>
      </c>
      <c r="AJ496" s="7">
        <v>0</v>
      </c>
      <c r="AL496">
        <f t="shared" si="7"/>
        <v>261317.05268437997</v>
      </c>
    </row>
    <row r="497" spans="1:38" x14ac:dyDescent="0.25">
      <c r="A497" s="7">
        <v>4264</v>
      </c>
      <c r="B497" s="7">
        <v>7</v>
      </c>
      <c r="C497" t="s">
        <v>802</v>
      </c>
      <c r="D497" s="7">
        <v>0</v>
      </c>
      <c r="E497" s="7">
        <v>0</v>
      </c>
      <c r="F497" s="7">
        <v>240</v>
      </c>
      <c r="G497" s="7">
        <v>240</v>
      </c>
      <c r="H497" s="7">
        <v>1647120</v>
      </c>
      <c r="I497" s="7">
        <v>0</v>
      </c>
      <c r="J497" s="7">
        <v>655071</v>
      </c>
      <c r="K497" s="7">
        <v>162180</v>
      </c>
      <c r="L497" s="7">
        <v>0</v>
      </c>
      <c r="M497" s="7">
        <v>7823</v>
      </c>
      <c r="N497" s="7">
        <v>0</v>
      </c>
      <c r="O497" s="7">
        <v>54374</v>
      </c>
      <c r="P497" s="7">
        <v>27593</v>
      </c>
      <c r="Q497" s="7">
        <v>3120</v>
      </c>
      <c r="R497" s="7">
        <v>0</v>
      </c>
      <c r="S497" s="7">
        <v>0</v>
      </c>
      <c r="T497" s="7">
        <v>5760</v>
      </c>
      <c r="U497" s="7">
        <v>0</v>
      </c>
      <c r="V497" s="7">
        <v>0</v>
      </c>
      <c r="W497" s="7">
        <v>0</v>
      </c>
      <c r="X497" s="7">
        <v>0</v>
      </c>
      <c r="Y497" s="7">
        <v>0</v>
      </c>
      <c r="Z497" s="7">
        <v>14606.419536810001</v>
      </c>
      <c r="AA497" s="7">
        <v>0</v>
      </c>
      <c r="AB497" s="7">
        <v>2577647.4195368099</v>
      </c>
      <c r="AC497" s="7">
        <v>0</v>
      </c>
      <c r="AD497" s="7">
        <v>0</v>
      </c>
      <c r="AE497" s="7">
        <v>0</v>
      </c>
      <c r="AF497" s="7">
        <v>0</v>
      </c>
      <c r="AG497" s="7">
        <v>0</v>
      </c>
      <c r="AH497" s="7">
        <v>0</v>
      </c>
      <c r="AI497" s="7">
        <v>0</v>
      </c>
      <c r="AJ497" s="7">
        <v>0</v>
      </c>
      <c r="AL497">
        <f t="shared" si="7"/>
        <v>930527.4195368099</v>
      </c>
    </row>
    <row r="498" spans="1:38" x14ac:dyDescent="0.25">
      <c r="A498" s="7">
        <v>4265</v>
      </c>
      <c r="B498" s="7">
        <v>7</v>
      </c>
      <c r="C498" t="s">
        <v>544</v>
      </c>
      <c r="D498" s="7">
        <v>0</v>
      </c>
      <c r="E498" s="7">
        <v>0</v>
      </c>
      <c r="F498" s="7">
        <v>50</v>
      </c>
      <c r="G498" s="7">
        <v>50</v>
      </c>
      <c r="H498" s="7">
        <v>343150</v>
      </c>
      <c r="I498" s="7">
        <v>0</v>
      </c>
      <c r="J498" s="7">
        <v>38503</v>
      </c>
      <c r="K498" s="7">
        <v>14123</v>
      </c>
      <c r="L498" s="7">
        <v>0</v>
      </c>
      <c r="M498" s="7">
        <v>1630</v>
      </c>
      <c r="N498" s="7">
        <v>0</v>
      </c>
      <c r="O498" s="7">
        <v>11328</v>
      </c>
      <c r="P498" s="7">
        <v>5749</v>
      </c>
      <c r="Q498" s="7">
        <v>650</v>
      </c>
      <c r="R498" s="7">
        <v>0</v>
      </c>
      <c r="S498" s="7">
        <v>0</v>
      </c>
      <c r="T498" s="7">
        <v>750</v>
      </c>
      <c r="U498" s="7">
        <v>0</v>
      </c>
      <c r="V498" s="7">
        <v>0</v>
      </c>
      <c r="W498" s="7">
        <v>0</v>
      </c>
      <c r="X498" s="7">
        <v>0</v>
      </c>
      <c r="Y498" s="7">
        <v>0</v>
      </c>
      <c r="Z498" s="7">
        <v>13130.28548316</v>
      </c>
      <c r="AA498" s="7">
        <v>0</v>
      </c>
      <c r="AB498" s="7">
        <v>429013.28548316</v>
      </c>
      <c r="AC498" s="7">
        <v>0</v>
      </c>
      <c r="AD498" s="7">
        <v>0</v>
      </c>
      <c r="AE498" s="7">
        <v>0</v>
      </c>
      <c r="AF498" s="7">
        <v>0</v>
      </c>
      <c r="AG498" s="7">
        <v>0</v>
      </c>
      <c r="AH498" s="7">
        <v>0</v>
      </c>
      <c r="AI498" s="7">
        <v>0</v>
      </c>
      <c r="AJ498" s="7">
        <v>0</v>
      </c>
      <c r="AL498">
        <f t="shared" si="7"/>
        <v>85863.285483159998</v>
      </c>
    </row>
    <row r="499" spans="1:38" x14ac:dyDescent="0.25">
      <c r="A499" s="7">
        <v>4266</v>
      </c>
      <c r="B499" s="7">
        <v>7</v>
      </c>
      <c r="D499" s="7">
        <v>0</v>
      </c>
      <c r="E499" s="7">
        <v>0</v>
      </c>
      <c r="F499" s="7">
        <v>157</v>
      </c>
      <c r="G499" s="7">
        <v>157</v>
      </c>
      <c r="H499" s="7">
        <v>1077491</v>
      </c>
      <c r="I499" s="7">
        <v>0</v>
      </c>
      <c r="J499" s="7">
        <v>38259</v>
      </c>
      <c r="K499" s="7">
        <v>14205</v>
      </c>
      <c r="L499" s="7">
        <v>0</v>
      </c>
      <c r="M499" s="7">
        <v>5118</v>
      </c>
      <c r="N499" s="7">
        <v>5356</v>
      </c>
      <c r="O499" s="7">
        <v>35570</v>
      </c>
      <c r="P499" s="7">
        <v>18051</v>
      </c>
      <c r="Q499" s="7">
        <v>2041</v>
      </c>
      <c r="R499" s="7">
        <v>0</v>
      </c>
      <c r="S499" s="7">
        <v>0</v>
      </c>
      <c r="T499" s="7">
        <v>9577</v>
      </c>
      <c r="U499" s="7">
        <v>-55567</v>
      </c>
      <c r="V499" s="7">
        <v>0</v>
      </c>
      <c r="W499" s="7">
        <v>0</v>
      </c>
      <c r="X499" s="7">
        <v>0</v>
      </c>
      <c r="Y499" s="7">
        <v>0</v>
      </c>
      <c r="Z499" s="7">
        <v>5649.2575861800005</v>
      </c>
      <c r="AA499" s="7">
        <v>0</v>
      </c>
      <c r="AB499" s="7">
        <v>1155750.25758618</v>
      </c>
      <c r="AC499" s="7">
        <v>0</v>
      </c>
      <c r="AD499" s="7">
        <v>0</v>
      </c>
      <c r="AE499" s="7">
        <v>0</v>
      </c>
      <c r="AF499" s="7">
        <v>0</v>
      </c>
      <c r="AG499" s="7">
        <v>0</v>
      </c>
      <c r="AH499" s="7">
        <v>0</v>
      </c>
      <c r="AI499" s="7">
        <v>0</v>
      </c>
      <c r="AJ499" s="7">
        <v>0</v>
      </c>
      <c r="AL499">
        <f t="shared" si="7"/>
        <v>78259.25758618</v>
      </c>
    </row>
    <row r="500" spans="1:38" x14ac:dyDescent="0.25">
      <c r="A500" s="7">
        <v>4267</v>
      </c>
      <c r="B500" s="7">
        <v>7</v>
      </c>
      <c r="D500" s="7">
        <v>0</v>
      </c>
      <c r="E500" s="7">
        <v>0</v>
      </c>
      <c r="F500" s="7">
        <v>80</v>
      </c>
      <c r="G500" s="7">
        <v>80</v>
      </c>
      <c r="H500" s="7">
        <v>549040</v>
      </c>
      <c r="I500" s="7">
        <v>0</v>
      </c>
      <c r="J500" s="7">
        <v>257879</v>
      </c>
      <c r="K500" s="7">
        <v>38160</v>
      </c>
      <c r="L500" s="7">
        <v>0</v>
      </c>
      <c r="M500" s="7">
        <v>2608</v>
      </c>
      <c r="N500" s="7">
        <v>0</v>
      </c>
      <c r="O500" s="7">
        <v>18125</v>
      </c>
      <c r="P500" s="7">
        <v>9198</v>
      </c>
      <c r="Q500" s="7">
        <v>1040</v>
      </c>
      <c r="R500" s="7">
        <v>0</v>
      </c>
      <c r="S500" s="7">
        <v>0</v>
      </c>
      <c r="T500" s="7">
        <v>320</v>
      </c>
      <c r="U500" s="7">
        <v>0</v>
      </c>
      <c r="V500" s="7">
        <v>0</v>
      </c>
      <c r="W500" s="7">
        <v>0</v>
      </c>
      <c r="X500" s="7">
        <v>0</v>
      </c>
      <c r="Y500" s="7">
        <v>0</v>
      </c>
      <c r="Z500" s="7">
        <v>6757.0888858500002</v>
      </c>
      <c r="AA500" s="7">
        <v>0</v>
      </c>
      <c r="AB500" s="7">
        <v>883127.08888585004</v>
      </c>
      <c r="AC500" s="7">
        <v>0</v>
      </c>
      <c r="AD500" s="7">
        <v>0</v>
      </c>
      <c r="AE500" s="7">
        <v>0</v>
      </c>
      <c r="AF500" s="7">
        <v>0</v>
      </c>
      <c r="AG500" s="7">
        <v>0</v>
      </c>
      <c r="AH500" s="7">
        <v>0</v>
      </c>
      <c r="AI500" s="7">
        <v>0</v>
      </c>
      <c r="AJ500" s="7">
        <v>0</v>
      </c>
      <c r="AL500">
        <f t="shared" si="7"/>
        <v>334087.08888585004</v>
      </c>
    </row>
    <row r="501" spans="1:38" x14ac:dyDescent="0.25">
      <c r="A501" s="7">
        <v>4268</v>
      </c>
      <c r="B501" s="7">
        <v>7</v>
      </c>
      <c r="D501" s="7">
        <v>0</v>
      </c>
      <c r="E501" s="7">
        <v>0</v>
      </c>
      <c r="F501" s="7">
        <v>340</v>
      </c>
      <c r="G501" s="7">
        <v>340</v>
      </c>
      <c r="H501" s="7">
        <v>2333420</v>
      </c>
      <c r="I501" s="7">
        <v>0</v>
      </c>
      <c r="J501" s="7">
        <v>54993</v>
      </c>
      <c r="K501" s="7">
        <v>14854</v>
      </c>
      <c r="L501" s="7">
        <v>0</v>
      </c>
      <c r="M501" s="7">
        <v>11083</v>
      </c>
      <c r="N501" s="7">
        <v>10473</v>
      </c>
      <c r="O501" s="7">
        <v>77030</v>
      </c>
      <c r="P501" s="7">
        <v>39091</v>
      </c>
      <c r="Q501" s="7">
        <v>4420</v>
      </c>
      <c r="R501" s="7">
        <v>0</v>
      </c>
      <c r="S501" s="7">
        <v>0</v>
      </c>
      <c r="T501" s="7">
        <v>21760</v>
      </c>
      <c r="U501" s="7">
        <v>0</v>
      </c>
      <c r="V501" s="7">
        <v>0</v>
      </c>
      <c r="W501" s="7">
        <v>0</v>
      </c>
      <c r="X501" s="7">
        <v>0</v>
      </c>
      <c r="Y501" s="7">
        <v>0</v>
      </c>
      <c r="Z501" s="7">
        <v>12723.98323869</v>
      </c>
      <c r="AA501" s="7">
        <v>0</v>
      </c>
      <c r="AB501" s="7">
        <v>2579847.9832386901</v>
      </c>
      <c r="AC501" s="7">
        <v>0</v>
      </c>
      <c r="AD501" s="7">
        <v>0</v>
      </c>
      <c r="AE501" s="7">
        <v>0</v>
      </c>
      <c r="AF501" s="7">
        <v>0</v>
      </c>
      <c r="AG501" s="7">
        <v>0</v>
      </c>
      <c r="AH501" s="7">
        <v>0</v>
      </c>
      <c r="AI501" s="7">
        <v>0</v>
      </c>
      <c r="AJ501" s="7">
        <v>0</v>
      </c>
      <c r="AL501">
        <f t="shared" si="7"/>
        <v>246427.98323869007</v>
      </c>
    </row>
    <row r="502" spans="1:38" x14ac:dyDescent="0.25">
      <c r="A502" s="7">
        <v>4269</v>
      </c>
      <c r="B502" s="7">
        <v>7</v>
      </c>
      <c r="D502" s="7">
        <v>0</v>
      </c>
      <c r="E502" s="7">
        <v>0</v>
      </c>
      <c r="F502" s="7">
        <v>140</v>
      </c>
      <c r="G502" s="7">
        <v>140</v>
      </c>
      <c r="H502" s="7">
        <v>960820</v>
      </c>
      <c r="I502" s="7">
        <v>0</v>
      </c>
      <c r="J502" s="7">
        <v>601729</v>
      </c>
      <c r="K502" s="7">
        <v>124020</v>
      </c>
      <c r="L502" s="7">
        <v>0</v>
      </c>
      <c r="M502" s="7">
        <v>4564</v>
      </c>
      <c r="N502" s="7">
        <v>0</v>
      </c>
      <c r="O502" s="7">
        <v>31718</v>
      </c>
      <c r="P502" s="7">
        <v>16096</v>
      </c>
      <c r="Q502" s="7">
        <v>1820</v>
      </c>
      <c r="R502" s="7">
        <v>0</v>
      </c>
      <c r="S502" s="7">
        <v>0</v>
      </c>
      <c r="T502" s="7">
        <v>4480</v>
      </c>
      <c r="U502" s="7">
        <v>0</v>
      </c>
      <c r="V502" s="7">
        <v>0</v>
      </c>
      <c r="W502" s="7">
        <v>0</v>
      </c>
      <c r="X502" s="7">
        <v>0</v>
      </c>
      <c r="Y502" s="7">
        <v>0</v>
      </c>
      <c r="Z502" s="7">
        <v>7342.6707777600004</v>
      </c>
      <c r="AA502" s="7">
        <v>0</v>
      </c>
      <c r="AB502" s="7">
        <v>1752589.67077776</v>
      </c>
      <c r="AC502" s="7">
        <v>0</v>
      </c>
      <c r="AD502" s="7">
        <v>0</v>
      </c>
      <c r="AE502" s="7">
        <v>0</v>
      </c>
      <c r="AF502" s="7">
        <v>0</v>
      </c>
      <c r="AG502" s="7">
        <v>0</v>
      </c>
      <c r="AH502" s="7">
        <v>0</v>
      </c>
      <c r="AI502" s="7">
        <v>0</v>
      </c>
      <c r="AJ502" s="7">
        <v>0</v>
      </c>
      <c r="AL502">
        <f t="shared" si="7"/>
        <v>791769.67077775998</v>
      </c>
    </row>
    <row r="503" spans="1:38" x14ac:dyDescent="0.25">
      <c r="A503" s="7">
        <v>4270</v>
      </c>
      <c r="B503" s="7">
        <v>7</v>
      </c>
      <c r="D503" s="7">
        <v>0</v>
      </c>
      <c r="E503" s="7">
        <v>0</v>
      </c>
      <c r="F503" s="7">
        <v>84</v>
      </c>
      <c r="G503" s="7">
        <v>84</v>
      </c>
      <c r="H503" s="7">
        <v>576492</v>
      </c>
      <c r="I503" s="7">
        <v>0</v>
      </c>
      <c r="J503" s="7">
        <v>187478</v>
      </c>
      <c r="K503" s="7">
        <v>56133</v>
      </c>
      <c r="L503" s="7">
        <v>0</v>
      </c>
      <c r="M503" s="7">
        <v>2738</v>
      </c>
      <c r="N503" s="7">
        <v>0</v>
      </c>
      <c r="O503" s="7">
        <v>19031</v>
      </c>
      <c r="P503" s="7">
        <v>9658</v>
      </c>
      <c r="Q503" s="7">
        <v>1092</v>
      </c>
      <c r="R503" s="7">
        <v>0</v>
      </c>
      <c r="S503" s="7">
        <v>0</v>
      </c>
      <c r="T503" s="7">
        <v>1596</v>
      </c>
      <c r="U503" s="7">
        <v>0</v>
      </c>
      <c r="V503" s="7">
        <v>0</v>
      </c>
      <c r="W503" s="7">
        <v>0</v>
      </c>
      <c r="X503" s="7">
        <v>0</v>
      </c>
      <c r="Y503" s="7">
        <v>0</v>
      </c>
      <c r="Z503" s="7">
        <v>2306.2767689699999</v>
      </c>
      <c r="AA503" s="7">
        <v>0</v>
      </c>
      <c r="AB503" s="7">
        <v>856524.27676896995</v>
      </c>
      <c r="AC503" s="7">
        <v>0</v>
      </c>
      <c r="AD503" s="7">
        <v>0</v>
      </c>
      <c r="AE503" s="7">
        <v>0</v>
      </c>
      <c r="AF503" s="7">
        <v>0</v>
      </c>
      <c r="AG503" s="7">
        <v>0</v>
      </c>
      <c r="AH503" s="7">
        <v>0</v>
      </c>
      <c r="AI503" s="7">
        <v>0</v>
      </c>
      <c r="AJ503" s="7">
        <v>0</v>
      </c>
      <c r="AL503">
        <f t="shared" si="7"/>
        <v>280032.27676896995</v>
      </c>
    </row>
    <row r="504" spans="1:38" x14ac:dyDescent="0.25">
      <c r="A504" s="7">
        <v>4271</v>
      </c>
      <c r="B504" s="7">
        <v>7</v>
      </c>
      <c r="D504" s="7">
        <v>0</v>
      </c>
      <c r="E504" s="7">
        <v>0</v>
      </c>
      <c r="F504" s="7">
        <v>165</v>
      </c>
      <c r="G504" s="7">
        <v>171</v>
      </c>
      <c r="H504" s="7">
        <v>1173573</v>
      </c>
      <c r="I504" s="7">
        <v>0</v>
      </c>
      <c r="J504" s="7">
        <v>183889</v>
      </c>
      <c r="K504" s="7">
        <v>0</v>
      </c>
      <c r="L504" s="7">
        <v>0</v>
      </c>
      <c r="M504" s="7">
        <v>5574</v>
      </c>
      <c r="N504" s="7">
        <v>34952</v>
      </c>
      <c r="O504" s="7">
        <v>38742</v>
      </c>
      <c r="P504" s="7">
        <v>19660</v>
      </c>
      <c r="Q504" s="7">
        <v>2223</v>
      </c>
      <c r="R504" s="7">
        <v>0</v>
      </c>
      <c r="S504" s="7">
        <v>0</v>
      </c>
      <c r="T504" s="7">
        <v>11970</v>
      </c>
      <c r="U504" s="7">
        <v>-89641</v>
      </c>
      <c r="V504" s="7">
        <v>0</v>
      </c>
      <c r="W504" s="7">
        <v>0</v>
      </c>
      <c r="X504" s="7">
        <v>0</v>
      </c>
      <c r="Y504" s="7">
        <v>0</v>
      </c>
      <c r="Z504" s="7">
        <v>11482.66654935</v>
      </c>
      <c r="AA504" s="7">
        <v>0</v>
      </c>
      <c r="AB504" s="7">
        <v>1392424.6665493499</v>
      </c>
      <c r="AC504" s="7">
        <v>0</v>
      </c>
      <c r="AD504" s="7">
        <v>0</v>
      </c>
      <c r="AE504" s="7">
        <v>0</v>
      </c>
      <c r="AF504" s="7">
        <v>0</v>
      </c>
      <c r="AG504" s="7">
        <v>0</v>
      </c>
      <c r="AH504" s="7">
        <v>0</v>
      </c>
      <c r="AI504" s="7">
        <v>0</v>
      </c>
      <c r="AJ504" s="7">
        <v>0</v>
      </c>
      <c r="AL504">
        <f t="shared" si="7"/>
        <v>218851.6665493499</v>
      </c>
    </row>
    <row r="505" spans="1:38" x14ac:dyDescent="0.25">
      <c r="A505" s="7">
        <v>4273</v>
      </c>
      <c r="B505" s="7">
        <v>7</v>
      </c>
      <c r="D505" s="7">
        <v>0</v>
      </c>
      <c r="E505" s="7">
        <v>0</v>
      </c>
      <c r="F505" s="7">
        <v>257</v>
      </c>
      <c r="G505" s="7">
        <v>264</v>
      </c>
      <c r="H505" s="7">
        <v>1811832</v>
      </c>
      <c r="I505" s="7">
        <v>0</v>
      </c>
      <c r="J505" s="7">
        <v>68851</v>
      </c>
      <c r="K505" s="7">
        <v>14114</v>
      </c>
      <c r="L505" s="7">
        <v>0</v>
      </c>
      <c r="M505" s="7">
        <v>8606</v>
      </c>
      <c r="N505" s="7">
        <v>0</v>
      </c>
      <c r="O505" s="7">
        <v>59812</v>
      </c>
      <c r="P505" s="7">
        <v>30353</v>
      </c>
      <c r="Q505" s="7">
        <v>3432</v>
      </c>
      <c r="R505" s="7">
        <v>0</v>
      </c>
      <c r="S505" s="7">
        <v>0</v>
      </c>
      <c r="T505" s="7">
        <v>12144</v>
      </c>
      <c r="U505" s="7">
        <v>0</v>
      </c>
      <c r="V505" s="7">
        <v>0</v>
      </c>
      <c r="W505" s="7">
        <v>0</v>
      </c>
      <c r="X505" s="7">
        <v>0</v>
      </c>
      <c r="Y505" s="7">
        <v>0</v>
      </c>
      <c r="Z505" s="7">
        <v>11904.558328380001</v>
      </c>
      <c r="AA505" s="7">
        <v>0</v>
      </c>
      <c r="AB505" s="7">
        <v>2021048.5583283801</v>
      </c>
      <c r="AC505" s="7">
        <v>0</v>
      </c>
      <c r="AD505" s="7">
        <v>0</v>
      </c>
      <c r="AE505" s="7">
        <v>0</v>
      </c>
      <c r="AF505" s="7">
        <v>0</v>
      </c>
      <c r="AG505" s="7">
        <v>0</v>
      </c>
      <c r="AH505" s="7">
        <v>0</v>
      </c>
      <c r="AI505" s="7">
        <v>0</v>
      </c>
      <c r="AJ505" s="7">
        <v>0</v>
      </c>
      <c r="AL505">
        <f t="shared" si="7"/>
        <v>209216.55832838011</v>
      </c>
    </row>
    <row r="506" spans="1:38" x14ac:dyDescent="0.25">
      <c r="A506" s="7">
        <v>4274</v>
      </c>
      <c r="B506" s="7">
        <v>7</v>
      </c>
      <c r="D506" s="7">
        <v>0</v>
      </c>
      <c r="E506" s="7">
        <v>0</v>
      </c>
      <c r="F506" s="7">
        <v>0</v>
      </c>
      <c r="G506" s="7">
        <v>0</v>
      </c>
      <c r="H506" s="7">
        <v>0</v>
      </c>
      <c r="I506" s="7">
        <v>0</v>
      </c>
      <c r="J506" s="7">
        <v>0</v>
      </c>
      <c r="K506" s="7">
        <v>0</v>
      </c>
      <c r="L506" s="7">
        <v>0</v>
      </c>
      <c r="M506" s="7">
        <v>0</v>
      </c>
      <c r="N506" s="7">
        <v>0</v>
      </c>
      <c r="O506" s="7">
        <v>0</v>
      </c>
      <c r="P506" s="7">
        <v>0</v>
      </c>
      <c r="Q506" s="7">
        <v>0</v>
      </c>
      <c r="R506" s="7">
        <v>0</v>
      </c>
      <c r="S506" s="7">
        <v>0</v>
      </c>
      <c r="T506" s="7">
        <v>0</v>
      </c>
      <c r="U506" s="7">
        <v>0</v>
      </c>
      <c r="V506" s="7">
        <v>0</v>
      </c>
      <c r="W506" s="7">
        <v>0</v>
      </c>
      <c r="X506" s="7">
        <v>0</v>
      </c>
      <c r="Y506" s="7">
        <v>0</v>
      </c>
      <c r="Z506" s="7">
        <v>0</v>
      </c>
      <c r="AA506" s="7">
        <v>0</v>
      </c>
      <c r="AB506" s="7">
        <v>0</v>
      </c>
      <c r="AC506" s="7">
        <v>0</v>
      </c>
      <c r="AD506" s="7">
        <v>0</v>
      </c>
      <c r="AE506" s="7">
        <v>0</v>
      </c>
      <c r="AF506" s="7">
        <v>0</v>
      </c>
      <c r="AG506" s="7">
        <v>0</v>
      </c>
      <c r="AH506" s="7">
        <v>0</v>
      </c>
      <c r="AI506" s="7">
        <v>0</v>
      </c>
      <c r="AJ506" s="7">
        <v>0</v>
      </c>
      <c r="AL506">
        <f t="shared" si="7"/>
        <v>0</v>
      </c>
    </row>
    <row r="507" spans="1:38" x14ac:dyDescent="0.25">
      <c r="A507" s="7">
        <v>4275</v>
      </c>
      <c r="B507" s="7">
        <v>7</v>
      </c>
      <c r="D507" s="7">
        <v>0</v>
      </c>
      <c r="E507" s="7">
        <v>0</v>
      </c>
      <c r="F507" s="7">
        <v>200</v>
      </c>
      <c r="G507" s="7">
        <v>200</v>
      </c>
      <c r="H507" s="7">
        <v>1372600</v>
      </c>
      <c r="I507" s="7">
        <v>0</v>
      </c>
      <c r="J507" s="7">
        <v>68074</v>
      </c>
      <c r="K507" s="7">
        <v>14091</v>
      </c>
      <c r="L507" s="7">
        <v>0</v>
      </c>
      <c r="M507" s="7">
        <v>6519</v>
      </c>
      <c r="N507" s="7">
        <v>0</v>
      </c>
      <c r="O507" s="7">
        <v>45312</v>
      </c>
      <c r="P507" s="7">
        <v>22994</v>
      </c>
      <c r="Q507" s="7">
        <v>2600</v>
      </c>
      <c r="R507" s="7">
        <v>0</v>
      </c>
      <c r="S507" s="7">
        <v>0</v>
      </c>
      <c r="T507" s="7">
        <v>7400</v>
      </c>
      <c r="U507" s="7">
        <v>0</v>
      </c>
      <c r="V507" s="7">
        <v>0</v>
      </c>
      <c r="W507" s="7">
        <v>0</v>
      </c>
      <c r="X507" s="7">
        <v>0</v>
      </c>
      <c r="Y507" s="7">
        <v>126083</v>
      </c>
      <c r="Z507" s="7">
        <v>16555.111356810001</v>
      </c>
      <c r="AA507" s="7">
        <v>0</v>
      </c>
      <c r="AB507" s="7">
        <v>1682228.11135681</v>
      </c>
      <c r="AC507" s="7">
        <v>0</v>
      </c>
      <c r="AD507" s="7">
        <v>0</v>
      </c>
      <c r="AE507" s="7">
        <v>0</v>
      </c>
      <c r="AF507" s="7">
        <v>0</v>
      </c>
      <c r="AG507" s="7">
        <v>0</v>
      </c>
      <c r="AH507" s="7">
        <v>0</v>
      </c>
      <c r="AI507" s="7">
        <v>0</v>
      </c>
      <c r="AJ507" s="7">
        <v>0</v>
      </c>
      <c r="AL507">
        <f t="shared" si="7"/>
        <v>309628.11135680997</v>
      </c>
    </row>
    <row r="508" spans="1:38" x14ac:dyDescent="0.25">
      <c r="A508" s="7">
        <v>4276</v>
      </c>
      <c r="B508" s="7">
        <v>7</v>
      </c>
      <c r="D508" s="7">
        <v>0</v>
      </c>
      <c r="E508" s="7">
        <v>0</v>
      </c>
      <c r="F508" s="7">
        <v>60</v>
      </c>
      <c r="G508" s="7">
        <v>60</v>
      </c>
      <c r="H508" s="7">
        <v>411780</v>
      </c>
      <c r="I508" s="7">
        <v>0</v>
      </c>
      <c r="J508" s="7">
        <v>16520</v>
      </c>
      <c r="K508" s="7">
        <v>14986</v>
      </c>
      <c r="L508" s="7">
        <v>0</v>
      </c>
      <c r="M508" s="7">
        <v>1956</v>
      </c>
      <c r="N508" s="7">
        <v>0</v>
      </c>
      <c r="O508" s="7">
        <v>13594</v>
      </c>
      <c r="P508" s="7">
        <v>6898</v>
      </c>
      <c r="Q508" s="7">
        <v>780</v>
      </c>
      <c r="R508" s="7">
        <v>0</v>
      </c>
      <c r="S508" s="7">
        <v>0</v>
      </c>
      <c r="T508" s="7">
        <v>720</v>
      </c>
      <c r="U508" s="7">
        <v>-19189</v>
      </c>
      <c r="V508" s="7">
        <v>0</v>
      </c>
      <c r="W508" s="7">
        <v>0</v>
      </c>
      <c r="X508" s="7">
        <v>0</v>
      </c>
      <c r="Y508" s="7">
        <v>0</v>
      </c>
      <c r="Z508" s="7">
        <v>4252.0455512400003</v>
      </c>
      <c r="AA508" s="7">
        <v>0</v>
      </c>
      <c r="AB508" s="7">
        <v>452297.04555123998</v>
      </c>
      <c r="AC508" s="7">
        <v>0</v>
      </c>
      <c r="AD508" s="7">
        <v>0</v>
      </c>
      <c r="AE508" s="7">
        <v>0</v>
      </c>
      <c r="AF508" s="7">
        <v>0</v>
      </c>
      <c r="AG508" s="7">
        <v>0</v>
      </c>
      <c r="AH508" s="7">
        <v>0</v>
      </c>
      <c r="AI508" s="7">
        <v>0</v>
      </c>
      <c r="AJ508" s="7">
        <v>0</v>
      </c>
      <c r="AL508">
        <f t="shared" si="7"/>
        <v>40517.045551239979</v>
      </c>
    </row>
    <row r="509" spans="1:38" x14ac:dyDescent="0.25">
      <c r="A509" s="7">
        <v>4277</v>
      </c>
      <c r="B509" s="7">
        <v>7</v>
      </c>
      <c r="D509" s="7">
        <v>0</v>
      </c>
      <c r="E509" s="7">
        <v>0</v>
      </c>
      <c r="F509" s="7">
        <v>0</v>
      </c>
      <c r="G509" s="7">
        <v>0</v>
      </c>
      <c r="H509" s="7">
        <v>0</v>
      </c>
      <c r="I509" s="7">
        <v>0</v>
      </c>
      <c r="J509" s="7">
        <v>0</v>
      </c>
      <c r="K509" s="7">
        <v>0</v>
      </c>
      <c r="L509" s="7">
        <v>0</v>
      </c>
      <c r="M509" s="7">
        <v>0</v>
      </c>
      <c r="N509" s="7">
        <v>0</v>
      </c>
      <c r="O509" s="7">
        <v>0</v>
      </c>
      <c r="P509" s="7">
        <v>0</v>
      </c>
      <c r="Q509" s="7">
        <v>0</v>
      </c>
      <c r="R509" s="7">
        <v>0</v>
      </c>
      <c r="S509" s="7">
        <v>0</v>
      </c>
      <c r="T509" s="7">
        <v>0</v>
      </c>
      <c r="U509" s="7">
        <v>0</v>
      </c>
      <c r="V509" s="7">
        <v>0</v>
      </c>
      <c r="W509" s="7">
        <v>0</v>
      </c>
      <c r="X509" s="7">
        <v>0</v>
      </c>
      <c r="Y509" s="7">
        <v>0</v>
      </c>
      <c r="Z509" s="7">
        <v>0</v>
      </c>
      <c r="AA509" s="7">
        <v>0</v>
      </c>
      <c r="AB509" s="7">
        <v>0</v>
      </c>
      <c r="AC509" s="7">
        <v>0</v>
      </c>
      <c r="AD509" s="7">
        <v>0</v>
      </c>
      <c r="AE509" s="7">
        <v>0</v>
      </c>
      <c r="AF509" s="7">
        <v>0</v>
      </c>
      <c r="AG509" s="7">
        <v>0</v>
      </c>
      <c r="AH509" s="7">
        <v>0</v>
      </c>
      <c r="AI509" s="7">
        <v>0</v>
      </c>
      <c r="AJ509" s="7">
        <v>0</v>
      </c>
      <c r="AL509">
        <f t="shared" si="7"/>
        <v>0</v>
      </c>
    </row>
    <row r="510" spans="1:38" x14ac:dyDescent="0.25">
      <c r="A510" s="7">
        <v>4278</v>
      </c>
      <c r="B510" s="7">
        <v>7</v>
      </c>
      <c r="D510" s="7">
        <v>0</v>
      </c>
      <c r="E510" s="7">
        <v>0</v>
      </c>
      <c r="F510" s="7">
        <v>0</v>
      </c>
      <c r="G510" s="7">
        <v>0</v>
      </c>
      <c r="H510" s="7">
        <v>0</v>
      </c>
      <c r="I510" s="7">
        <v>0</v>
      </c>
      <c r="J510" s="7">
        <v>0</v>
      </c>
      <c r="K510" s="7">
        <v>0</v>
      </c>
      <c r="L510" s="7">
        <v>0</v>
      </c>
      <c r="M510" s="7">
        <v>0</v>
      </c>
      <c r="N510" s="7">
        <v>0</v>
      </c>
      <c r="O510" s="7">
        <v>0</v>
      </c>
      <c r="P510" s="7">
        <v>0</v>
      </c>
      <c r="Q510" s="7">
        <v>0</v>
      </c>
      <c r="R510" s="7">
        <v>0</v>
      </c>
      <c r="S510" s="7">
        <v>0</v>
      </c>
      <c r="T510" s="7">
        <v>0</v>
      </c>
      <c r="U510" s="7">
        <v>0</v>
      </c>
      <c r="V510" s="7">
        <v>0</v>
      </c>
      <c r="W510" s="7">
        <v>0</v>
      </c>
      <c r="X510" s="7">
        <v>0</v>
      </c>
      <c r="Y510" s="7">
        <v>0</v>
      </c>
      <c r="Z510" s="7">
        <v>0</v>
      </c>
      <c r="AA510" s="7">
        <v>0</v>
      </c>
      <c r="AB510" s="7">
        <v>0</v>
      </c>
      <c r="AC510" s="7">
        <v>0</v>
      </c>
      <c r="AD510" s="7">
        <v>0</v>
      </c>
      <c r="AE510" s="7">
        <v>0</v>
      </c>
      <c r="AF510" s="7">
        <v>0</v>
      </c>
      <c r="AG510" s="7">
        <v>0</v>
      </c>
      <c r="AH510" s="7">
        <v>0</v>
      </c>
      <c r="AI510" s="7">
        <v>0</v>
      </c>
      <c r="AJ510" s="7">
        <v>0</v>
      </c>
      <c r="AL510">
        <f t="shared" si="7"/>
        <v>0</v>
      </c>
    </row>
    <row r="511" spans="1:38" x14ac:dyDescent="0.25">
      <c r="A511" s="7">
        <v>4279</v>
      </c>
      <c r="B511" s="7">
        <v>7</v>
      </c>
      <c r="D511" s="7">
        <v>0</v>
      </c>
      <c r="E511" s="7">
        <v>0</v>
      </c>
      <c r="F511" s="7">
        <v>80</v>
      </c>
      <c r="G511" s="7">
        <v>96</v>
      </c>
      <c r="H511" s="7">
        <v>658848</v>
      </c>
      <c r="I511" s="7">
        <v>0</v>
      </c>
      <c r="J511" s="7">
        <v>151949</v>
      </c>
      <c r="K511" s="7">
        <v>0</v>
      </c>
      <c r="L511" s="7">
        <v>0</v>
      </c>
      <c r="M511" s="7">
        <v>3129</v>
      </c>
      <c r="N511" s="7">
        <v>0</v>
      </c>
      <c r="O511" s="7">
        <v>21750</v>
      </c>
      <c r="P511" s="7">
        <v>11037</v>
      </c>
      <c r="Q511" s="7">
        <v>1248</v>
      </c>
      <c r="R511" s="7">
        <v>0</v>
      </c>
      <c r="S511" s="7">
        <v>0</v>
      </c>
      <c r="T511" s="7">
        <v>1056</v>
      </c>
      <c r="U511" s="7">
        <v>0</v>
      </c>
      <c r="V511" s="7">
        <v>0</v>
      </c>
      <c r="W511" s="7">
        <v>0</v>
      </c>
      <c r="X511" s="7">
        <v>0</v>
      </c>
      <c r="Y511" s="7">
        <v>0</v>
      </c>
      <c r="Z511" s="7">
        <v>4648.6043366100002</v>
      </c>
      <c r="AA511" s="7">
        <v>0</v>
      </c>
      <c r="AB511" s="7">
        <v>853665.60433660995</v>
      </c>
      <c r="AC511" s="7">
        <v>0</v>
      </c>
      <c r="AD511" s="7">
        <v>0</v>
      </c>
      <c r="AE511" s="7">
        <v>0</v>
      </c>
      <c r="AF511" s="7">
        <v>0</v>
      </c>
      <c r="AG511" s="7">
        <v>0</v>
      </c>
      <c r="AH511" s="7">
        <v>0</v>
      </c>
      <c r="AI511" s="7">
        <v>0</v>
      </c>
      <c r="AJ511" s="7">
        <v>0</v>
      </c>
      <c r="AL511">
        <f t="shared" si="7"/>
        <v>194817.60433660995</v>
      </c>
    </row>
    <row r="512" spans="1:38" x14ac:dyDescent="0.25">
      <c r="A512" s="7">
        <v>4280</v>
      </c>
      <c r="B512" s="7">
        <v>7</v>
      </c>
      <c r="D512" s="7">
        <v>0</v>
      </c>
      <c r="E512" s="7">
        <v>0</v>
      </c>
      <c r="F512" s="7">
        <v>67</v>
      </c>
      <c r="G512" s="7">
        <v>67</v>
      </c>
      <c r="H512" s="7">
        <v>459821</v>
      </c>
      <c r="I512" s="7">
        <v>0</v>
      </c>
      <c r="J512" s="7">
        <v>248276</v>
      </c>
      <c r="K512" s="7">
        <v>48988</v>
      </c>
      <c r="L512" s="7">
        <v>0</v>
      </c>
      <c r="M512" s="7">
        <v>2184</v>
      </c>
      <c r="N512" s="7">
        <v>114</v>
      </c>
      <c r="O512" s="7">
        <v>15179</v>
      </c>
      <c r="P512" s="7">
        <v>7703</v>
      </c>
      <c r="Q512" s="7">
        <v>871</v>
      </c>
      <c r="R512" s="7">
        <v>0</v>
      </c>
      <c r="S512" s="7">
        <v>0</v>
      </c>
      <c r="T512" s="7">
        <v>2077</v>
      </c>
      <c r="U512" s="7">
        <v>0</v>
      </c>
      <c r="V512" s="7">
        <v>0</v>
      </c>
      <c r="W512" s="7">
        <v>0</v>
      </c>
      <c r="X512" s="7">
        <v>0</v>
      </c>
      <c r="Y512" s="7">
        <v>0</v>
      </c>
      <c r="Z512" s="7">
        <v>3684.0018857100004</v>
      </c>
      <c r="AA512" s="7">
        <v>0</v>
      </c>
      <c r="AB512" s="7">
        <v>788897.00188571005</v>
      </c>
      <c r="AC512" s="7">
        <v>0</v>
      </c>
      <c r="AD512" s="7">
        <v>0</v>
      </c>
      <c r="AE512" s="7">
        <v>0</v>
      </c>
      <c r="AF512" s="7">
        <v>0</v>
      </c>
      <c r="AG512" s="7">
        <v>0</v>
      </c>
      <c r="AH512" s="7">
        <v>0</v>
      </c>
      <c r="AI512" s="7">
        <v>0</v>
      </c>
      <c r="AJ512" s="7">
        <v>0</v>
      </c>
      <c r="AL512">
        <f t="shared" si="7"/>
        <v>329076.00188571005</v>
      </c>
    </row>
    <row r="513" spans="1:38" x14ac:dyDescent="0.25">
      <c r="A513" s="7">
        <v>4282</v>
      </c>
      <c r="B513" s="7">
        <v>7</v>
      </c>
      <c r="D513" s="7">
        <v>0</v>
      </c>
      <c r="E513" s="7">
        <v>0</v>
      </c>
      <c r="F513" s="7">
        <v>78</v>
      </c>
      <c r="G513" s="7">
        <v>78</v>
      </c>
      <c r="H513" s="7">
        <v>535314</v>
      </c>
      <c r="I513" s="7">
        <v>0</v>
      </c>
      <c r="J513" s="7">
        <v>194433</v>
      </c>
      <c r="K513" s="7">
        <v>57240</v>
      </c>
      <c r="L513" s="7">
        <v>0</v>
      </c>
      <c r="M513" s="7">
        <v>2543</v>
      </c>
      <c r="N513" s="7">
        <v>0</v>
      </c>
      <c r="O513" s="7">
        <v>17672</v>
      </c>
      <c r="P513" s="7">
        <v>8968</v>
      </c>
      <c r="Q513" s="7">
        <v>1014</v>
      </c>
      <c r="R513" s="7">
        <v>0</v>
      </c>
      <c r="S513" s="7">
        <v>0</v>
      </c>
      <c r="T513" s="7">
        <v>4056</v>
      </c>
      <c r="U513" s="7">
        <v>0</v>
      </c>
      <c r="V513" s="7">
        <v>0</v>
      </c>
      <c r="W513" s="7">
        <v>0</v>
      </c>
      <c r="X513" s="7">
        <v>0</v>
      </c>
      <c r="Y513" s="7">
        <v>0</v>
      </c>
      <c r="Z513" s="7">
        <v>4789.88449356</v>
      </c>
      <c r="AA513" s="7">
        <v>0</v>
      </c>
      <c r="AB513" s="7">
        <v>826029.88449355995</v>
      </c>
      <c r="AC513" s="7">
        <v>0</v>
      </c>
      <c r="AD513" s="7">
        <v>0</v>
      </c>
      <c r="AE513" s="7">
        <v>0</v>
      </c>
      <c r="AF513" s="7">
        <v>0</v>
      </c>
      <c r="AG513" s="7">
        <v>0</v>
      </c>
      <c r="AH513" s="7">
        <v>0</v>
      </c>
      <c r="AI513" s="7">
        <v>0</v>
      </c>
      <c r="AJ513" s="7">
        <v>0</v>
      </c>
      <c r="AL513">
        <f t="shared" si="7"/>
        <v>290715.88449355995</v>
      </c>
    </row>
    <row r="514" spans="1:38" x14ac:dyDescent="0.25">
      <c r="A514" s="7">
        <v>4283</v>
      </c>
      <c r="B514" s="7">
        <v>7</v>
      </c>
      <c r="D514" s="7">
        <v>0</v>
      </c>
      <c r="E514" s="7">
        <v>0</v>
      </c>
      <c r="F514" s="7">
        <v>111</v>
      </c>
      <c r="G514" s="7">
        <v>111</v>
      </c>
      <c r="H514" s="7">
        <v>761793</v>
      </c>
      <c r="I514" s="7">
        <v>0</v>
      </c>
      <c r="J514" s="7">
        <v>417788</v>
      </c>
      <c r="K514" s="7">
        <v>31759</v>
      </c>
      <c r="L514" s="7">
        <v>0</v>
      </c>
      <c r="M514" s="7">
        <v>3618</v>
      </c>
      <c r="N514" s="7">
        <v>0</v>
      </c>
      <c r="O514" s="7">
        <v>25148</v>
      </c>
      <c r="P514" s="7">
        <v>12762</v>
      </c>
      <c r="Q514" s="7">
        <v>1443</v>
      </c>
      <c r="R514" s="7">
        <v>0</v>
      </c>
      <c r="S514" s="7">
        <v>0</v>
      </c>
      <c r="T514" s="7">
        <v>3441</v>
      </c>
      <c r="U514" s="7">
        <v>0</v>
      </c>
      <c r="V514" s="7">
        <v>0</v>
      </c>
      <c r="W514" s="7">
        <v>0</v>
      </c>
      <c r="X514" s="7">
        <v>0</v>
      </c>
      <c r="Y514" s="7">
        <v>0</v>
      </c>
      <c r="Z514" s="7">
        <v>5159.1615934500005</v>
      </c>
      <c r="AA514" s="7">
        <v>0</v>
      </c>
      <c r="AB514" s="7">
        <v>1262911.16159345</v>
      </c>
      <c r="AC514" s="7">
        <v>0</v>
      </c>
      <c r="AD514" s="7">
        <v>0</v>
      </c>
      <c r="AE514" s="7">
        <v>0</v>
      </c>
      <c r="AF514" s="7">
        <v>0</v>
      </c>
      <c r="AG514" s="7">
        <v>0</v>
      </c>
      <c r="AH514" s="7">
        <v>0</v>
      </c>
      <c r="AI514" s="7">
        <v>0</v>
      </c>
      <c r="AJ514" s="7">
        <v>0</v>
      </c>
      <c r="AL514">
        <f t="shared" si="7"/>
        <v>501118.16159345</v>
      </c>
    </row>
    <row r="515" spans="1:38" x14ac:dyDescent="0.25">
      <c r="A515" s="7">
        <v>4284</v>
      </c>
      <c r="B515" s="7">
        <v>7</v>
      </c>
      <c r="D515" s="7">
        <v>0</v>
      </c>
      <c r="E515" s="7">
        <v>0</v>
      </c>
      <c r="F515" s="7">
        <v>303</v>
      </c>
      <c r="G515" s="7">
        <v>344.4</v>
      </c>
      <c r="H515" s="7">
        <v>2363617</v>
      </c>
      <c r="I515" s="7">
        <v>0</v>
      </c>
      <c r="J515" s="7">
        <v>2399</v>
      </c>
      <c r="K515" s="7">
        <v>0</v>
      </c>
      <c r="L515" s="7">
        <v>0</v>
      </c>
      <c r="M515" s="7">
        <v>11226</v>
      </c>
      <c r="N515" s="7">
        <v>5259</v>
      </c>
      <c r="O515" s="7">
        <v>78027</v>
      </c>
      <c r="P515" s="7">
        <v>39596</v>
      </c>
      <c r="Q515" s="7">
        <v>4477</v>
      </c>
      <c r="R515" s="7">
        <v>0</v>
      </c>
      <c r="S515" s="7">
        <v>0</v>
      </c>
      <c r="T515" s="7">
        <v>8265.5999999999985</v>
      </c>
      <c r="U515" s="7">
        <v>0</v>
      </c>
      <c r="V515" s="7">
        <v>0</v>
      </c>
      <c r="W515" s="7">
        <v>0</v>
      </c>
      <c r="X515" s="7">
        <v>0</v>
      </c>
      <c r="Y515" s="7">
        <v>89950</v>
      </c>
      <c r="Z515" s="7">
        <v>16901.978500770001</v>
      </c>
      <c r="AA515" s="7">
        <v>0</v>
      </c>
      <c r="AB515" s="7">
        <v>2619718.57850077</v>
      </c>
      <c r="AC515" s="7">
        <v>0</v>
      </c>
      <c r="AD515" s="7">
        <v>0</v>
      </c>
      <c r="AE515" s="7">
        <v>0</v>
      </c>
      <c r="AF515" s="7">
        <v>0</v>
      </c>
      <c r="AG515" s="7">
        <v>0</v>
      </c>
      <c r="AH515" s="7">
        <v>0</v>
      </c>
      <c r="AI515" s="7">
        <v>0</v>
      </c>
      <c r="AJ515" s="7">
        <v>0</v>
      </c>
      <c r="AL515">
        <f t="shared" ref="AL515:AL527" si="8">AB515-H515</f>
        <v>256101.57850077003</v>
      </c>
    </row>
    <row r="516" spans="1:38" x14ac:dyDescent="0.25">
      <c r="A516" s="7">
        <v>4285</v>
      </c>
      <c r="B516" s="7">
        <v>7</v>
      </c>
      <c r="D516" s="7">
        <v>0</v>
      </c>
      <c r="E516" s="7">
        <v>0</v>
      </c>
      <c r="F516" s="7">
        <v>145</v>
      </c>
      <c r="G516" s="7">
        <v>167.39999999999998</v>
      </c>
      <c r="H516" s="7">
        <v>1148866</v>
      </c>
      <c r="I516" s="7">
        <v>0</v>
      </c>
      <c r="J516" s="7">
        <v>524247</v>
      </c>
      <c r="K516" s="7">
        <v>57240</v>
      </c>
      <c r="L516" s="7">
        <v>0</v>
      </c>
      <c r="M516" s="7">
        <v>5457</v>
      </c>
      <c r="N516" s="7">
        <v>0</v>
      </c>
      <c r="O516" s="7">
        <v>37926</v>
      </c>
      <c r="P516" s="7">
        <v>19246</v>
      </c>
      <c r="Q516" s="7">
        <v>2176</v>
      </c>
      <c r="R516" s="7">
        <v>0</v>
      </c>
      <c r="S516" s="7">
        <v>0</v>
      </c>
      <c r="T516" s="7">
        <v>669.59999999999991</v>
      </c>
      <c r="U516" s="7">
        <v>0</v>
      </c>
      <c r="V516" s="7">
        <v>0</v>
      </c>
      <c r="W516" s="7">
        <v>0</v>
      </c>
      <c r="X516" s="7">
        <v>0</v>
      </c>
      <c r="Y516" s="7">
        <v>0</v>
      </c>
      <c r="Z516" s="7">
        <v>4518.0419846700006</v>
      </c>
      <c r="AA516" s="7">
        <v>0</v>
      </c>
      <c r="AB516" s="7">
        <v>1800345.6419846702</v>
      </c>
      <c r="AC516" s="7">
        <v>0</v>
      </c>
      <c r="AD516" s="7">
        <v>0</v>
      </c>
      <c r="AE516" s="7">
        <v>0</v>
      </c>
      <c r="AF516" s="7">
        <v>0</v>
      </c>
      <c r="AG516" s="7">
        <v>0</v>
      </c>
      <c r="AH516" s="7">
        <v>0</v>
      </c>
      <c r="AI516" s="7">
        <v>0</v>
      </c>
      <c r="AJ516" s="7">
        <v>0</v>
      </c>
      <c r="AL516">
        <f t="shared" si="8"/>
        <v>651479.64198467019</v>
      </c>
    </row>
    <row r="517" spans="1:38" x14ac:dyDescent="0.25">
      <c r="A517" s="7">
        <v>4286</v>
      </c>
      <c r="B517" s="7">
        <v>7</v>
      </c>
      <c r="D517" s="7">
        <v>0</v>
      </c>
      <c r="E517" s="7">
        <v>0</v>
      </c>
      <c r="F517" s="7">
        <v>0</v>
      </c>
      <c r="G517" s="7">
        <v>0</v>
      </c>
      <c r="H517" s="7">
        <v>0</v>
      </c>
      <c r="I517" s="7">
        <v>0</v>
      </c>
      <c r="J517" s="7">
        <v>0</v>
      </c>
      <c r="K517" s="7">
        <v>0</v>
      </c>
      <c r="L517" s="7">
        <v>0</v>
      </c>
      <c r="M517" s="7">
        <v>0</v>
      </c>
      <c r="N517" s="7">
        <v>0</v>
      </c>
      <c r="O517" s="7">
        <v>0</v>
      </c>
      <c r="P517" s="7">
        <v>0</v>
      </c>
      <c r="Q517" s="7">
        <v>0</v>
      </c>
      <c r="R517" s="7">
        <v>0</v>
      </c>
      <c r="S517" s="7">
        <v>0</v>
      </c>
      <c r="T517" s="7">
        <v>0</v>
      </c>
      <c r="U517" s="7">
        <v>0</v>
      </c>
      <c r="V517" s="7">
        <v>0</v>
      </c>
      <c r="W517" s="7">
        <v>0</v>
      </c>
      <c r="X517" s="7">
        <v>0</v>
      </c>
      <c r="Y517" s="7">
        <v>0</v>
      </c>
      <c r="Z517" s="7">
        <v>0</v>
      </c>
      <c r="AA517" s="7">
        <v>0</v>
      </c>
      <c r="AB517" s="7">
        <v>0</v>
      </c>
      <c r="AC517" s="7">
        <v>0</v>
      </c>
      <c r="AD517" s="7">
        <v>0</v>
      </c>
      <c r="AE517" s="7">
        <v>0</v>
      </c>
      <c r="AF517" s="7">
        <v>0</v>
      </c>
      <c r="AG517" s="7">
        <v>0</v>
      </c>
      <c r="AH517" s="7">
        <v>0</v>
      </c>
      <c r="AI517" s="7">
        <v>0</v>
      </c>
      <c r="AJ517" s="7">
        <v>0</v>
      </c>
      <c r="AL517">
        <f t="shared" si="8"/>
        <v>0</v>
      </c>
    </row>
    <row r="518" spans="1:38" x14ac:dyDescent="0.25">
      <c r="A518" s="7">
        <v>4287</v>
      </c>
      <c r="B518" s="7">
        <v>7</v>
      </c>
      <c r="D518" s="7">
        <v>0</v>
      </c>
      <c r="E518" s="7">
        <v>0</v>
      </c>
      <c r="F518" s="7">
        <v>0</v>
      </c>
      <c r="G518" s="7">
        <v>0</v>
      </c>
      <c r="H518" s="7">
        <v>0</v>
      </c>
      <c r="I518" s="7">
        <v>0</v>
      </c>
      <c r="J518" s="7">
        <v>0</v>
      </c>
      <c r="K518" s="7">
        <v>0</v>
      </c>
      <c r="L518" s="7">
        <v>0</v>
      </c>
      <c r="M518" s="7">
        <v>0</v>
      </c>
      <c r="N518" s="7">
        <v>0</v>
      </c>
      <c r="O518" s="7">
        <v>0</v>
      </c>
      <c r="P518" s="7">
        <v>0</v>
      </c>
      <c r="Q518" s="7">
        <v>0</v>
      </c>
      <c r="R518" s="7">
        <v>0</v>
      </c>
      <c r="S518" s="7">
        <v>0</v>
      </c>
      <c r="T518" s="7">
        <v>0</v>
      </c>
      <c r="U518" s="7">
        <v>0</v>
      </c>
      <c r="V518" s="7">
        <v>0</v>
      </c>
      <c r="W518" s="7">
        <v>0</v>
      </c>
      <c r="X518" s="7">
        <v>0</v>
      </c>
      <c r="Y518" s="7">
        <v>0</v>
      </c>
      <c r="Z518" s="7">
        <v>0</v>
      </c>
      <c r="AA518" s="7">
        <v>0</v>
      </c>
      <c r="AB518" s="7">
        <v>0</v>
      </c>
      <c r="AC518" s="7">
        <v>0</v>
      </c>
      <c r="AD518" s="7">
        <v>0</v>
      </c>
      <c r="AE518" s="7">
        <v>0</v>
      </c>
      <c r="AF518" s="7">
        <v>0</v>
      </c>
      <c r="AG518" s="7">
        <v>0</v>
      </c>
      <c r="AH518" s="7">
        <v>0</v>
      </c>
      <c r="AI518" s="7">
        <v>0</v>
      </c>
      <c r="AJ518" s="7">
        <v>0</v>
      </c>
      <c r="AL518">
        <f t="shared" si="8"/>
        <v>0</v>
      </c>
    </row>
    <row r="519" spans="1:38" x14ac:dyDescent="0.25">
      <c r="A519" s="7">
        <v>4289</v>
      </c>
      <c r="B519" s="7">
        <v>7</v>
      </c>
      <c r="D519" s="7">
        <v>0</v>
      </c>
      <c r="E519" s="7">
        <v>0</v>
      </c>
      <c r="F519" s="7">
        <v>141</v>
      </c>
      <c r="G519" s="7">
        <v>145</v>
      </c>
      <c r="H519" s="7">
        <v>995135</v>
      </c>
      <c r="I519" s="7">
        <v>0</v>
      </c>
      <c r="J519" s="7">
        <v>6229</v>
      </c>
      <c r="K519" s="7">
        <v>14095</v>
      </c>
      <c r="L519" s="7">
        <v>0</v>
      </c>
      <c r="M519" s="7">
        <v>4727</v>
      </c>
      <c r="N519" s="7">
        <v>0</v>
      </c>
      <c r="O519" s="7">
        <v>32851</v>
      </c>
      <c r="P519" s="7">
        <v>16671</v>
      </c>
      <c r="Q519" s="7">
        <v>1885</v>
      </c>
      <c r="R519" s="7">
        <v>0</v>
      </c>
      <c r="S519" s="7">
        <v>0</v>
      </c>
      <c r="T519" s="7">
        <v>2175</v>
      </c>
      <c r="U519" s="7">
        <v>0</v>
      </c>
      <c r="V519" s="7">
        <v>0</v>
      </c>
      <c r="W519" s="7">
        <v>0</v>
      </c>
      <c r="X519" s="7">
        <v>0</v>
      </c>
      <c r="Y519" s="7">
        <v>0</v>
      </c>
      <c r="Z519" s="7">
        <v>8437.8355806</v>
      </c>
      <c r="AA519" s="7">
        <v>0</v>
      </c>
      <c r="AB519" s="7">
        <v>1082205.8355806</v>
      </c>
      <c r="AC519" s="7">
        <v>0</v>
      </c>
      <c r="AD519" s="7">
        <v>0</v>
      </c>
      <c r="AE519" s="7">
        <v>0</v>
      </c>
      <c r="AF519" s="7">
        <v>0</v>
      </c>
      <c r="AG519" s="7">
        <v>0</v>
      </c>
      <c r="AH519" s="7">
        <v>0</v>
      </c>
      <c r="AI519" s="7">
        <v>0</v>
      </c>
      <c r="AJ519" s="7">
        <v>0</v>
      </c>
      <c r="AL519">
        <f t="shared" si="8"/>
        <v>87070.83558059996</v>
      </c>
    </row>
    <row r="520" spans="1:38" x14ac:dyDescent="0.25">
      <c r="A520" s="7">
        <v>4290</v>
      </c>
      <c r="B520" s="7">
        <v>7</v>
      </c>
      <c r="D520" s="7">
        <v>0</v>
      </c>
      <c r="E520" s="7">
        <v>0</v>
      </c>
      <c r="F520" s="7">
        <v>104</v>
      </c>
      <c r="G520" s="7">
        <v>124.8</v>
      </c>
      <c r="H520" s="7">
        <v>856502</v>
      </c>
      <c r="I520" s="7">
        <v>0</v>
      </c>
      <c r="J520" s="7">
        <v>189013</v>
      </c>
      <c r="K520" s="7">
        <v>0</v>
      </c>
      <c r="L520" s="7">
        <v>0</v>
      </c>
      <c r="M520" s="7">
        <v>4068</v>
      </c>
      <c r="N520" s="7">
        <v>17735</v>
      </c>
      <c r="O520" s="7">
        <v>28275</v>
      </c>
      <c r="P520" s="7">
        <v>14349</v>
      </c>
      <c r="Q520" s="7">
        <v>1622</v>
      </c>
      <c r="R520" s="7">
        <v>0</v>
      </c>
      <c r="S520" s="7">
        <v>0</v>
      </c>
      <c r="T520" s="7">
        <v>3120</v>
      </c>
      <c r="U520" s="7">
        <v>0</v>
      </c>
      <c r="V520" s="7">
        <v>0</v>
      </c>
      <c r="W520" s="7">
        <v>0</v>
      </c>
      <c r="X520" s="7">
        <v>0</v>
      </c>
      <c r="Y520" s="7">
        <v>0</v>
      </c>
      <c r="Z520" s="7">
        <v>5906.4849064199998</v>
      </c>
      <c r="AA520" s="7">
        <v>0</v>
      </c>
      <c r="AB520" s="7">
        <v>1120590.4849064201</v>
      </c>
      <c r="AC520" s="7">
        <v>0</v>
      </c>
      <c r="AD520" s="7">
        <v>0</v>
      </c>
      <c r="AE520" s="7">
        <v>0</v>
      </c>
      <c r="AF520" s="7">
        <v>0</v>
      </c>
      <c r="AG520" s="7">
        <v>0</v>
      </c>
      <c r="AH520" s="7">
        <v>0</v>
      </c>
      <c r="AI520" s="7">
        <v>0</v>
      </c>
      <c r="AJ520" s="7">
        <v>0</v>
      </c>
      <c r="AL520">
        <f t="shared" si="8"/>
        <v>264088.48490642011</v>
      </c>
    </row>
    <row r="521" spans="1:38" x14ac:dyDescent="0.25">
      <c r="A521" s="7">
        <v>4291</v>
      </c>
      <c r="B521" s="7">
        <v>7</v>
      </c>
      <c r="D521" s="7">
        <v>0</v>
      </c>
      <c r="E521" s="7">
        <v>0</v>
      </c>
      <c r="F521" s="7">
        <v>95</v>
      </c>
      <c r="G521" s="7">
        <v>86</v>
      </c>
      <c r="H521" s="7">
        <v>590218</v>
      </c>
      <c r="I521" s="7">
        <v>0</v>
      </c>
      <c r="J521" s="7">
        <v>11222</v>
      </c>
      <c r="K521" s="7">
        <v>15201</v>
      </c>
      <c r="L521" s="7">
        <v>0</v>
      </c>
      <c r="M521" s="7">
        <v>2803</v>
      </c>
      <c r="N521" s="7">
        <v>13429</v>
      </c>
      <c r="O521" s="7">
        <v>19484</v>
      </c>
      <c r="P521" s="7">
        <v>9888</v>
      </c>
      <c r="Q521" s="7">
        <v>1118</v>
      </c>
      <c r="R521" s="7">
        <v>0</v>
      </c>
      <c r="S521" s="7">
        <v>0</v>
      </c>
      <c r="T521" s="7">
        <v>0</v>
      </c>
      <c r="U521" s="7">
        <v>-40933</v>
      </c>
      <c r="V521" s="7">
        <v>0</v>
      </c>
      <c r="W521" s="7">
        <v>0</v>
      </c>
      <c r="X521" s="7">
        <v>0</v>
      </c>
      <c r="Y521" s="7">
        <v>0</v>
      </c>
      <c r="Z521" s="7">
        <v>0</v>
      </c>
      <c r="AA521" s="7">
        <v>0</v>
      </c>
      <c r="AB521" s="7">
        <v>622430</v>
      </c>
      <c r="AC521" s="7">
        <v>0</v>
      </c>
      <c r="AD521" s="7">
        <v>0</v>
      </c>
      <c r="AE521" s="7">
        <v>0</v>
      </c>
      <c r="AF521" s="7">
        <v>0</v>
      </c>
      <c r="AG521" s="7">
        <v>0</v>
      </c>
      <c r="AH521" s="7">
        <v>0</v>
      </c>
      <c r="AI521" s="7">
        <v>0</v>
      </c>
      <c r="AJ521" s="7">
        <v>0</v>
      </c>
      <c r="AL521">
        <f t="shared" si="8"/>
        <v>32212</v>
      </c>
    </row>
    <row r="522" spans="1:38" x14ac:dyDescent="0.25">
      <c r="A522" s="7">
        <v>4293</v>
      </c>
      <c r="B522" s="7">
        <v>7</v>
      </c>
      <c r="D522" s="7">
        <v>0</v>
      </c>
      <c r="E522" s="7">
        <v>0</v>
      </c>
      <c r="F522" s="7">
        <v>30</v>
      </c>
      <c r="G522" s="7">
        <v>30</v>
      </c>
      <c r="H522" s="7">
        <v>205890</v>
      </c>
      <c r="I522" s="7">
        <v>0</v>
      </c>
      <c r="J522" s="7">
        <v>32986</v>
      </c>
      <c r="K522" s="7">
        <v>0</v>
      </c>
      <c r="L522" s="7">
        <v>0</v>
      </c>
      <c r="M522" s="7">
        <v>978</v>
      </c>
      <c r="N522" s="7">
        <v>5264</v>
      </c>
      <c r="O522" s="7">
        <v>6797</v>
      </c>
      <c r="P522" s="7">
        <v>3449</v>
      </c>
      <c r="Q522" s="7">
        <v>390</v>
      </c>
      <c r="R522" s="7">
        <v>0</v>
      </c>
      <c r="S522" s="7">
        <v>0</v>
      </c>
      <c r="T522" s="7">
        <v>0</v>
      </c>
      <c r="U522" s="7">
        <v>-14858</v>
      </c>
      <c r="V522" s="7">
        <v>0</v>
      </c>
      <c r="W522" s="7">
        <v>0</v>
      </c>
      <c r="X522" s="7">
        <v>0</v>
      </c>
      <c r="Y522" s="7">
        <v>0</v>
      </c>
      <c r="Z522" s="7">
        <v>0</v>
      </c>
      <c r="AA522" s="7">
        <v>0</v>
      </c>
      <c r="AB522" s="7">
        <v>240896</v>
      </c>
      <c r="AC522" s="7">
        <v>0</v>
      </c>
      <c r="AD522" s="7">
        <v>0</v>
      </c>
      <c r="AE522" s="7">
        <v>0</v>
      </c>
      <c r="AF522" s="7">
        <v>0</v>
      </c>
      <c r="AG522" s="7">
        <v>0</v>
      </c>
      <c r="AH522" s="7">
        <v>0</v>
      </c>
      <c r="AI522" s="7">
        <v>0</v>
      </c>
      <c r="AJ522" s="7">
        <v>0</v>
      </c>
      <c r="AL522">
        <f t="shared" si="8"/>
        <v>35006</v>
      </c>
    </row>
    <row r="523" spans="1:38" x14ac:dyDescent="0.25">
      <c r="A523" s="7">
        <v>4295</v>
      </c>
      <c r="B523" s="7">
        <v>7</v>
      </c>
      <c r="D523" s="7">
        <v>0</v>
      </c>
      <c r="E523" s="7">
        <v>0</v>
      </c>
      <c r="F523" s="7">
        <v>160</v>
      </c>
      <c r="G523" s="7">
        <v>160</v>
      </c>
      <c r="H523" s="7">
        <v>1098080</v>
      </c>
      <c r="I523" s="7">
        <v>0</v>
      </c>
      <c r="J523" s="7">
        <v>525895</v>
      </c>
      <c r="K523" s="7">
        <v>133560</v>
      </c>
      <c r="L523" s="7">
        <v>0</v>
      </c>
      <c r="M523" s="7">
        <v>5216</v>
      </c>
      <c r="N523" s="7">
        <v>0</v>
      </c>
      <c r="O523" s="7">
        <v>36250</v>
      </c>
      <c r="P523" s="7">
        <v>18396</v>
      </c>
      <c r="Q523" s="7">
        <v>2080</v>
      </c>
      <c r="R523" s="7">
        <v>0</v>
      </c>
      <c r="S523" s="7">
        <v>0</v>
      </c>
      <c r="T523" s="7">
        <v>0</v>
      </c>
      <c r="U523" s="7">
        <v>0</v>
      </c>
      <c r="V523" s="7">
        <v>0</v>
      </c>
      <c r="W523" s="7">
        <v>0</v>
      </c>
      <c r="X523" s="7">
        <v>0</v>
      </c>
      <c r="Y523" s="7">
        <v>0</v>
      </c>
      <c r="Z523" s="7">
        <v>0</v>
      </c>
      <c r="AA523" s="7">
        <v>0</v>
      </c>
      <c r="AB523" s="7">
        <v>1819477</v>
      </c>
      <c r="AC523" s="7">
        <v>0</v>
      </c>
      <c r="AD523" s="7">
        <v>0</v>
      </c>
      <c r="AE523" s="7">
        <v>0</v>
      </c>
      <c r="AF523" s="7">
        <v>0</v>
      </c>
      <c r="AG523" s="7">
        <v>0</v>
      </c>
      <c r="AH523" s="7">
        <v>0</v>
      </c>
      <c r="AI523" s="7">
        <v>0</v>
      </c>
      <c r="AJ523" s="7">
        <v>0</v>
      </c>
      <c r="AL523">
        <f t="shared" si="8"/>
        <v>721397</v>
      </c>
    </row>
    <row r="524" spans="1:38" x14ac:dyDescent="0.25">
      <c r="A524" s="7">
        <v>4297</v>
      </c>
      <c r="B524" s="7">
        <v>7</v>
      </c>
      <c r="D524" s="7">
        <v>0</v>
      </c>
      <c r="E524" s="7">
        <v>0</v>
      </c>
      <c r="F524" s="7">
        <v>45</v>
      </c>
      <c r="G524" s="7">
        <v>45</v>
      </c>
      <c r="H524" s="7">
        <v>308835</v>
      </c>
      <c r="I524" s="7">
        <v>0</v>
      </c>
      <c r="J524" s="7">
        <v>181</v>
      </c>
      <c r="K524" s="7">
        <v>0</v>
      </c>
      <c r="L524" s="7">
        <v>0</v>
      </c>
      <c r="M524" s="7">
        <v>1467</v>
      </c>
      <c r="N524" s="7">
        <v>3251</v>
      </c>
      <c r="O524" s="7">
        <v>10195</v>
      </c>
      <c r="P524" s="7">
        <v>5174</v>
      </c>
      <c r="Q524" s="7">
        <v>585</v>
      </c>
      <c r="R524" s="7">
        <v>0</v>
      </c>
      <c r="S524" s="7">
        <v>0</v>
      </c>
      <c r="T524" s="7">
        <v>0</v>
      </c>
      <c r="U524" s="7">
        <v>0</v>
      </c>
      <c r="V524" s="7">
        <v>0</v>
      </c>
      <c r="W524" s="7">
        <v>0</v>
      </c>
      <c r="X524" s="7">
        <v>0</v>
      </c>
      <c r="Y524" s="7">
        <v>0</v>
      </c>
      <c r="Z524" s="7">
        <v>0</v>
      </c>
      <c r="AA524" s="7">
        <v>0</v>
      </c>
      <c r="AB524" s="7">
        <v>329688</v>
      </c>
      <c r="AC524" s="7">
        <v>0</v>
      </c>
      <c r="AD524" s="7">
        <v>0</v>
      </c>
      <c r="AE524" s="7">
        <v>0</v>
      </c>
      <c r="AF524" s="7">
        <v>0</v>
      </c>
      <c r="AG524" s="7">
        <v>0</v>
      </c>
      <c r="AH524" s="7">
        <v>0</v>
      </c>
      <c r="AI524" s="7">
        <v>0</v>
      </c>
      <c r="AJ524" s="7">
        <v>0</v>
      </c>
      <c r="AL524">
        <f t="shared" si="8"/>
        <v>20853</v>
      </c>
    </row>
    <row r="525" spans="1:38" x14ac:dyDescent="0.25">
      <c r="A525" s="7">
        <v>4298</v>
      </c>
      <c r="B525" s="7">
        <v>7</v>
      </c>
      <c r="D525" s="7">
        <v>0</v>
      </c>
      <c r="E525" s="7">
        <v>0</v>
      </c>
      <c r="F525" s="7">
        <v>169</v>
      </c>
      <c r="G525" s="7">
        <v>169</v>
      </c>
      <c r="H525" s="7">
        <v>1159847</v>
      </c>
      <c r="I525" s="7">
        <v>0</v>
      </c>
      <c r="J525" s="7">
        <v>177166</v>
      </c>
      <c r="K525" s="7">
        <v>133560</v>
      </c>
      <c r="L525" s="7">
        <v>0</v>
      </c>
      <c r="M525" s="7">
        <v>5509</v>
      </c>
      <c r="N525" s="7">
        <v>62773</v>
      </c>
      <c r="O525" s="7">
        <v>38289</v>
      </c>
      <c r="P525" s="7">
        <v>19430</v>
      </c>
      <c r="Q525" s="7">
        <v>2197</v>
      </c>
      <c r="R525" s="7">
        <v>0</v>
      </c>
      <c r="S525" s="7">
        <v>0</v>
      </c>
      <c r="T525" s="7">
        <v>0</v>
      </c>
      <c r="U525" s="7">
        <v>-116822</v>
      </c>
      <c r="V525" s="7">
        <v>0</v>
      </c>
      <c r="W525" s="7">
        <v>0</v>
      </c>
      <c r="X525" s="7">
        <v>0</v>
      </c>
      <c r="Y525" s="7">
        <v>0</v>
      </c>
      <c r="Z525" s="7">
        <v>0</v>
      </c>
      <c r="AA525" s="7">
        <v>0</v>
      </c>
      <c r="AB525" s="7">
        <v>1481949</v>
      </c>
      <c r="AC525" s="7">
        <v>0</v>
      </c>
      <c r="AD525" s="7">
        <v>0</v>
      </c>
      <c r="AE525" s="7">
        <v>0</v>
      </c>
      <c r="AF525" s="7">
        <v>0</v>
      </c>
      <c r="AG525" s="7">
        <v>0</v>
      </c>
      <c r="AH525" s="7">
        <v>0</v>
      </c>
      <c r="AI525" s="7">
        <v>0</v>
      </c>
      <c r="AJ525" s="7">
        <v>0</v>
      </c>
      <c r="AL525">
        <f t="shared" si="8"/>
        <v>322102</v>
      </c>
    </row>
    <row r="526" spans="1:38" x14ac:dyDescent="0.25">
      <c r="A526" s="7">
        <v>4999</v>
      </c>
      <c r="B526" s="7">
        <v>7</v>
      </c>
      <c r="C526" t="s">
        <v>567</v>
      </c>
      <c r="D526" s="7">
        <v>0</v>
      </c>
      <c r="E526" s="7">
        <v>0</v>
      </c>
      <c r="F526" s="7">
        <v>173.87368677092633</v>
      </c>
      <c r="G526" s="7">
        <v>226.17392377824717</v>
      </c>
      <c r="H526" s="7">
        <v>1552232</v>
      </c>
      <c r="I526" s="7">
        <v>0</v>
      </c>
      <c r="J526" s="7">
        <v>868932</v>
      </c>
      <c r="K526" s="7">
        <v>232054</v>
      </c>
      <c r="L526" s="7">
        <v>0</v>
      </c>
      <c r="M526" s="7">
        <v>7373</v>
      </c>
      <c r="N526" s="7">
        <v>0</v>
      </c>
      <c r="O526" s="7">
        <v>51242</v>
      </c>
      <c r="P526" s="7">
        <v>26004</v>
      </c>
      <c r="Q526" s="7">
        <v>2940</v>
      </c>
      <c r="R526" s="7">
        <v>0</v>
      </c>
      <c r="S526" s="7">
        <v>0</v>
      </c>
      <c r="T526" s="7">
        <v>0</v>
      </c>
      <c r="U526" s="7">
        <v>0</v>
      </c>
      <c r="V526" s="7">
        <v>0</v>
      </c>
      <c r="W526" s="7">
        <v>0</v>
      </c>
      <c r="X526" s="7">
        <v>0</v>
      </c>
      <c r="Y526" s="7">
        <v>0</v>
      </c>
      <c r="Z526" s="7">
        <v>-123325.88486643</v>
      </c>
      <c r="AA526" s="7">
        <v>0</v>
      </c>
      <c r="AB526" s="7">
        <v>2617451.11513357</v>
      </c>
      <c r="AC526" s="7">
        <v>0</v>
      </c>
      <c r="AD526" s="7">
        <v>0</v>
      </c>
      <c r="AE526" s="7">
        <v>0</v>
      </c>
      <c r="AF526" s="7">
        <v>0</v>
      </c>
      <c r="AG526" s="7">
        <v>0</v>
      </c>
      <c r="AH526" s="7">
        <v>0</v>
      </c>
      <c r="AI526" s="7">
        <v>0</v>
      </c>
      <c r="AJ526" s="7">
        <v>0</v>
      </c>
      <c r="AL526">
        <f t="shared" si="8"/>
        <v>1065219.11513357</v>
      </c>
    </row>
    <row r="527" spans="1:38" x14ac:dyDescent="0.25">
      <c r="A527" s="7">
        <v>6000</v>
      </c>
      <c r="B527" s="7">
        <v>62</v>
      </c>
      <c r="C527" t="s">
        <v>2172</v>
      </c>
      <c r="D527" s="7">
        <v>0</v>
      </c>
      <c r="E527" s="7">
        <v>0</v>
      </c>
      <c r="F527" s="7">
        <v>0</v>
      </c>
      <c r="G527" s="7">
        <v>0</v>
      </c>
      <c r="H527" s="7">
        <v>0</v>
      </c>
      <c r="I527" s="7">
        <v>0</v>
      </c>
      <c r="J527" s="7">
        <v>8880039</v>
      </c>
      <c r="K527" s="7">
        <v>0</v>
      </c>
      <c r="L527" s="7">
        <v>0</v>
      </c>
      <c r="M527" s="7">
        <v>0</v>
      </c>
      <c r="N527" s="7">
        <v>0</v>
      </c>
      <c r="O527" s="7">
        <v>0</v>
      </c>
      <c r="P527" s="7">
        <v>0</v>
      </c>
      <c r="Q527" s="7">
        <v>0</v>
      </c>
      <c r="R527" s="7">
        <v>0</v>
      </c>
      <c r="S527" s="7">
        <v>0</v>
      </c>
      <c r="T527" s="7">
        <v>0</v>
      </c>
      <c r="U527" s="7">
        <v>0</v>
      </c>
      <c r="V527" s="7">
        <v>0</v>
      </c>
      <c r="W527" s="7">
        <v>0</v>
      </c>
      <c r="X527" s="7">
        <v>0</v>
      </c>
      <c r="Y527" s="7">
        <v>0</v>
      </c>
      <c r="Z527" s="7">
        <v>2448019.7402272499</v>
      </c>
      <c r="AA527" s="7">
        <v>0</v>
      </c>
      <c r="AB527" s="7">
        <v>11328058.74022725</v>
      </c>
      <c r="AC527" s="7">
        <v>0</v>
      </c>
      <c r="AD527" s="7">
        <v>0</v>
      </c>
      <c r="AE527" s="7">
        <v>0</v>
      </c>
      <c r="AF527" s="7">
        <v>0</v>
      </c>
      <c r="AG527" s="7">
        <v>0</v>
      </c>
      <c r="AH527" s="7">
        <v>0</v>
      </c>
      <c r="AI527" s="7">
        <v>0</v>
      </c>
      <c r="AJ527" s="7">
        <v>0</v>
      </c>
      <c r="AL527">
        <f t="shared" si="8"/>
        <v>11328058.74022725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7435A-E28B-4B7C-955C-BF62FAB4637C}">
  <dimension ref="A1:O570"/>
  <sheetViews>
    <sheetView topLeftCell="A12" workbookViewId="0">
      <pane xSplit="4" ySplit="18" topLeftCell="E550" activePane="bottomRight" state="frozen"/>
      <selection activeCell="A12" sqref="A12"/>
      <selection pane="topRight" activeCell="E12" sqref="E12"/>
      <selection pane="bottomLeft" activeCell="A29" sqref="A29"/>
      <selection pane="bottomRight" activeCell="A558" sqref="A558:M558"/>
    </sheetView>
  </sheetViews>
  <sheetFormatPr defaultColWidth="8.85546875" defaultRowHeight="15" x14ac:dyDescent="0.25"/>
  <cols>
    <col min="1" max="1" width="5.85546875" style="49" customWidth="1"/>
    <col min="2" max="2" width="6" style="49" customWidth="1"/>
    <col min="3" max="3" width="39.140625" style="49" bestFit="1" customWidth="1"/>
    <col min="4" max="4" width="4.140625" style="50" hidden="1" customWidth="1"/>
    <col min="5" max="5" width="9" style="49" customWidth="1"/>
    <col min="6" max="6" width="11.5703125" style="49" customWidth="1"/>
    <col min="7" max="7" width="12.5703125" style="49" bestFit="1" customWidth="1"/>
    <col min="8" max="8" width="12.42578125" style="49" bestFit="1" customWidth="1"/>
    <col min="9" max="9" width="3.5703125" style="51" customWidth="1"/>
    <col min="10" max="10" width="9" style="49" bestFit="1" customWidth="1"/>
    <col min="11" max="11" width="11.5703125" style="49" bestFit="1" customWidth="1"/>
    <col min="12" max="12" width="12.5703125" style="49" bestFit="1" customWidth="1"/>
    <col min="13" max="13" width="12.42578125" style="49" bestFit="1" customWidth="1"/>
    <col min="14" max="14" width="8.85546875" style="49"/>
    <col min="15" max="15" width="13.42578125" style="160" customWidth="1"/>
    <col min="16" max="16384" width="8.85546875" style="49"/>
  </cols>
  <sheetData>
    <row r="1" spans="1:15" ht="37.35" customHeight="1" x14ac:dyDescent="0.25"/>
    <row r="2" spans="1:15" ht="18.75" x14ac:dyDescent="0.3">
      <c r="A2" s="1" t="s">
        <v>0</v>
      </c>
    </row>
    <row r="3" spans="1:15" x14ac:dyDescent="0.25">
      <c r="A3" s="49" t="s">
        <v>1</v>
      </c>
    </row>
    <row r="4" spans="1:15" ht="15.75" thickBot="1" x14ac:dyDescent="0.3">
      <c r="A4" s="88"/>
      <c r="C4" s="2" t="s">
        <v>2</v>
      </c>
      <c r="D4" s="47"/>
      <c r="E4" s="197" t="s">
        <v>3</v>
      </c>
      <c r="F4" s="197"/>
      <c r="G4" s="197"/>
      <c r="H4" s="197"/>
      <c r="I4" s="108"/>
      <c r="J4" s="197" t="s">
        <v>4</v>
      </c>
      <c r="K4" s="197"/>
      <c r="L4" s="197"/>
      <c r="M4" s="197"/>
      <c r="N4" s="51"/>
    </row>
    <row r="5" spans="1:15" x14ac:dyDescent="0.25">
      <c r="A5" s="2" t="s">
        <v>2</v>
      </c>
      <c r="B5" s="2" t="s">
        <v>2</v>
      </c>
      <c r="C5" s="2" t="s">
        <v>2</v>
      </c>
      <c r="D5" s="47"/>
      <c r="E5" s="63" t="s">
        <v>2</v>
      </c>
      <c r="F5" s="132" t="s">
        <v>7</v>
      </c>
      <c r="G5" s="67" t="s">
        <v>13</v>
      </c>
      <c r="H5" s="98" t="s">
        <v>13</v>
      </c>
      <c r="I5" s="64"/>
      <c r="J5" s="103"/>
      <c r="K5" s="132" t="s">
        <v>7</v>
      </c>
      <c r="L5" s="67" t="s">
        <v>17</v>
      </c>
      <c r="M5" s="67" t="s">
        <v>17</v>
      </c>
      <c r="N5" s="51"/>
      <c r="O5" s="163" t="s">
        <v>2307</v>
      </c>
    </row>
    <row r="6" spans="1:15" x14ac:dyDescent="0.25">
      <c r="A6" s="2" t="s">
        <v>2</v>
      </c>
      <c r="B6" s="2" t="s">
        <v>2</v>
      </c>
      <c r="C6" s="2" t="s">
        <v>2</v>
      </c>
      <c r="D6" s="47"/>
      <c r="E6" s="64" t="s">
        <v>18</v>
      </c>
      <c r="F6" s="133" t="s">
        <v>21</v>
      </c>
      <c r="G6" s="64" t="s">
        <v>27</v>
      </c>
      <c r="H6" s="99" t="s">
        <v>28</v>
      </c>
      <c r="I6" s="64"/>
      <c r="J6" s="104" t="s">
        <v>29</v>
      </c>
      <c r="K6" s="133" t="s">
        <v>21</v>
      </c>
      <c r="L6" s="64" t="s">
        <v>27</v>
      </c>
      <c r="M6" s="64" t="s">
        <v>28</v>
      </c>
      <c r="N6" s="51"/>
      <c r="O6" s="164" t="s">
        <v>1389</v>
      </c>
    </row>
    <row r="7" spans="1:15" ht="36.6" customHeight="1" thickBot="1" x14ac:dyDescent="0.3">
      <c r="A7" s="2" t="s">
        <v>2</v>
      </c>
      <c r="B7" s="2" t="s">
        <v>2</v>
      </c>
      <c r="C7" s="2" t="s">
        <v>2</v>
      </c>
      <c r="D7" s="47"/>
      <c r="E7" s="120" t="s">
        <v>32</v>
      </c>
      <c r="F7" s="134" t="s">
        <v>35</v>
      </c>
      <c r="G7" s="123" t="s">
        <v>28</v>
      </c>
      <c r="H7" s="123" t="s">
        <v>37</v>
      </c>
      <c r="I7" s="119"/>
      <c r="J7" s="123" t="s">
        <v>32</v>
      </c>
      <c r="K7" s="134" t="s">
        <v>35</v>
      </c>
      <c r="L7" s="123" t="s">
        <v>28</v>
      </c>
      <c r="M7" s="123" t="s">
        <v>37</v>
      </c>
      <c r="N7" s="51"/>
      <c r="O7" s="165" t="s">
        <v>2308</v>
      </c>
    </row>
    <row r="8" spans="1:15" ht="17.25" x14ac:dyDescent="0.25">
      <c r="A8" s="2" t="s">
        <v>2</v>
      </c>
      <c r="B8" s="2" t="s">
        <v>2</v>
      </c>
      <c r="C8" s="117" t="s">
        <v>40</v>
      </c>
      <c r="D8" s="5">
        <v>1</v>
      </c>
      <c r="E8" s="65">
        <f>SUM(E14:E20)</f>
        <v>780482.3850920226</v>
      </c>
      <c r="F8" s="135">
        <f>SUM(F14:F20)</f>
        <v>35343257.870489888</v>
      </c>
      <c r="G8" s="65">
        <f>SUM(F8:F8)</f>
        <v>35343257.870489888</v>
      </c>
      <c r="H8" s="101">
        <f>IFERROR(G8/E8,0)</f>
        <v>45.283863602280725</v>
      </c>
      <c r="I8" s="65"/>
      <c r="J8" s="106">
        <f>SUM(J14:J20)</f>
        <v>774921.93511955335</v>
      </c>
      <c r="K8" s="135">
        <f>SUM(K14:K20)</f>
        <v>36444424.82802467</v>
      </c>
      <c r="L8" s="65">
        <f>SUM(K8:K8)</f>
        <v>36444424.82802467</v>
      </c>
      <c r="M8" s="65">
        <f>IFERROR(L8/J8,0)</f>
        <v>47.029801553368209</v>
      </c>
      <c r="N8" s="51"/>
      <c r="O8" s="166">
        <f>M8+H8</f>
        <v>92.313665155648934</v>
      </c>
    </row>
    <row r="9" spans="1:15" ht="17.25" x14ac:dyDescent="0.25">
      <c r="A9" s="2" t="s">
        <v>2</v>
      </c>
      <c r="B9" s="2" t="s">
        <v>2</v>
      </c>
      <c r="C9" s="117" t="s">
        <v>41</v>
      </c>
      <c r="D9" s="5">
        <v>7</v>
      </c>
      <c r="E9" s="65">
        <f>E21</f>
        <v>70816.036459513372</v>
      </c>
      <c r="F9" s="135">
        <f t="shared" ref="F9:K9" si="0">F21</f>
        <v>9674478.4677962828</v>
      </c>
      <c r="G9" s="65">
        <f>SUM(F9:F9)</f>
        <v>9674478.4677962828</v>
      </c>
      <c r="H9" s="101">
        <f>IFERROR(G9/E9,0)</f>
        <v>136.61423247441041</v>
      </c>
      <c r="I9" s="65"/>
      <c r="J9" s="106">
        <f t="shared" si="0"/>
        <v>73690.273686770917</v>
      </c>
      <c r="K9" s="135">
        <f t="shared" si="0"/>
        <v>10101619.297142768</v>
      </c>
      <c r="L9" s="65">
        <f>SUM(K9:K9)</f>
        <v>10101619.297142768</v>
      </c>
      <c r="M9" s="65">
        <f>IFERROR(L9/J9,0)</f>
        <v>137.08212484161581</v>
      </c>
      <c r="N9" s="51"/>
      <c r="O9" s="167">
        <f>M9+H9</f>
        <v>273.69635731602625</v>
      </c>
    </row>
    <row r="10" spans="1:15" x14ac:dyDescent="0.25">
      <c r="A10" s="2" t="s">
        <v>2</v>
      </c>
      <c r="B10" s="2" t="s">
        <v>2</v>
      </c>
      <c r="C10" s="51" t="s">
        <v>42</v>
      </c>
      <c r="D10" s="5">
        <v>10</v>
      </c>
      <c r="E10" s="65">
        <f t="shared" ref="E10:F10" si="1">E22</f>
        <v>0</v>
      </c>
      <c r="F10" s="135">
        <f t="shared" si="1"/>
        <v>0</v>
      </c>
      <c r="G10" s="65">
        <f>SUM(F10:F10)</f>
        <v>0</v>
      </c>
      <c r="H10" s="101">
        <f>IFERROR(G10/E10,0)</f>
        <v>0</v>
      </c>
      <c r="I10" s="65"/>
      <c r="J10" s="106">
        <f>J22</f>
        <v>0</v>
      </c>
      <c r="K10" s="135">
        <f>K22</f>
        <v>0</v>
      </c>
      <c r="L10" s="65">
        <f>SUM(K10:K10)</f>
        <v>0</v>
      </c>
      <c r="M10" s="65">
        <f>IFERROR(L10/J10,0)</f>
        <v>0</v>
      </c>
      <c r="N10" s="51"/>
      <c r="O10" s="167">
        <f>M10+H10</f>
        <v>0</v>
      </c>
    </row>
    <row r="11" spans="1:15" x14ac:dyDescent="0.25">
      <c r="A11" s="2"/>
      <c r="B11" s="2"/>
      <c r="C11" s="51" t="s">
        <v>43</v>
      </c>
      <c r="D11" s="5">
        <v>12</v>
      </c>
      <c r="E11" s="65">
        <f>E24</f>
        <v>0</v>
      </c>
      <c r="F11" s="135">
        <f>F24</f>
        <v>0</v>
      </c>
      <c r="G11" s="65">
        <f>SUM(F11:F11)</f>
        <v>0</v>
      </c>
      <c r="H11" s="101">
        <f>IFERROR(G11/E11,0)</f>
        <v>0</v>
      </c>
      <c r="I11" s="65"/>
      <c r="J11" s="106">
        <f>J24</f>
        <v>0</v>
      </c>
      <c r="K11" s="135">
        <f>K24</f>
        <v>0</v>
      </c>
      <c r="L11" s="65">
        <f>SUM(K11:K11)</f>
        <v>0</v>
      </c>
      <c r="M11" s="65">
        <f>IFERROR(L11/J11,0)</f>
        <v>0</v>
      </c>
      <c r="N11" s="51"/>
      <c r="O11" s="167">
        <f>M11+H11</f>
        <v>0</v>
      </c>
    </row>
    <row r="12" spans="1:15" ht="15.75" thickBot="1" x14ac:dyDescent="0.3">
      <c r="A12" s="2" t="s">
        <v>2</v>
      </c>
      <c r="B12" s="2" t="s">
        <v>2</v>
      </c>
      <c r="C12" s="54" t="s">
        <v>44</v>
      </c>
      <c r="D12" s="54"/>
      <c r="E12" s="66">
        <f t="shared" ref="E12:F12" si="2">SUM(E8:E11)</f>
        <v>851298.42155153595</v>
      </c>
      <c r="F12" s="66">
        <f t="shared" si="2"/>
        <v>45017736.338286169</v>
      </c>
      <c r="G12" s="66">
        <f>SUM(F12:F12)</f>
        <v>45017736.338286169</v>
      </c>
      <c r="H12" s="102">
        <f>IFERROR(G12/E12,0)</f>
        <v>52.881263724463373</v>
      </c>
      <c r="I12" s="109"/>
      <c r="J12" s="107">
        <f t="shared" ref="J12:K12" si="3">SUM(J8:J11)</f>
        <v>848612.20880632428</v>
      </c>
      <c r="K12" s="66">
        <f t="shared" si="3"/>
        <v>46546044.125167437</v>
      </c>
      <c r="L12" s="66">
        <f>SUM(K12:K12)</f>
        <v>46546044.125167437</v>
      </c>
      <c r="M12" s="66">
        <f>IFERROR(L12/J12,0)</f>
        <v>54.849604615799812</v>
      </c>
      <c r="N12" s="51"/>
      <c r="O12" s="171"/>
    </row>
    <row r="13" spans="1:15" s="51" customFormat="1" ht="15.75" thickBot="1" x14ac:dyDescent="0.3">
      <c r="A13" s="2" t="s">
        <v>2</v>
      </c>
      <c r="B13" s="2" t="s">
        <v>2</v>
      </c>
      <c r="D13" s="5"/>
      <c r="E13" s="53"/>
      <c r="F13" s="83"/>
      <c r="G13" s="53"/>
      <c r="H13" s="53"/>
      <c r="I13" s="65"/>
      <c r="J13" s="53"/>
      <c r="K13" s="83"/>
      <c r="L13" s="53"/>
      <c r="M13" s="53"/>
      <c r="O13" s="97"/>
    </row>
    <row r="14" spans="1:15" x14ac:dyDescent="0.25">
      <c r="A14" s="2" t="s">
        <v>2</v>
      </c>
      <c r="B14" s="2" t="s">
        <v>2</v>
      </c>
      <c r="C14" s="51" t="s">
        <v>45</v>
      </c>
      <c r="D14" s="5">
        <v>1</v>
      </c>
      <c r="E14" s="68">
        <f t="shared" ref="E14:F24" si="4">SUMIF($D$31:$D$560,$D14,E$31:E$560)</f>
        <v>58546</v>
      </c>
      <c r="F14" s="136">
        <f t="shared" si="4"/>
        <v>7881000</v>
      </c>
      <c r="G14" s="68">
        <f t="shared" ref="G14:G25" si="5">SUM(F14:F14)</f>
        <v>7881000</v>
      </c>
      <c r="H14" s="100">
        <f t="shared" ref="H14:H25" si="6">IFERROR(G14/E14,0)</f>
        <v>134.61209988726813</v>
      </c>
      <c r="I14" s="65"/>
      <c r="J14" s="105">
        <f t="shared" ref="J14:K24" si="7">SUMIF($D$31:$D$560,$D14,J$31:J$560)</f>
        <v>57234</v>
      </c>
      <c r="K14" s="136">
        <f t="shared" si="7"/>
        <v>8023000</v>
      </c>
      <c r="L14" s="68">
        <f t="shared" ref="L14:L25" si="8">SUM(K14:K14)</f>
        <v>8023000</v>
      </c>
      <c r="M14" s="68">
        <f t="shared" ref="M14:M25" si="9">IFERROR(L14/J14,0)</f>
        <v>140.17891463116328</v>
      </c>
      <c r="N14" s="51"/>
      <c r="O14" s="166">
        <f t="shared" ref="O14:O25" si="10">M14+H14</f>
        <v>274.79101451843144</v>
      </c>
    </row>
    <row r="15" spans="1:15" x14ac:dyDescent="0.25">
      <c r="A15" s="2" t="s">
        <v>2</v>
      </c>
      <c r="B15" s="2" t="s">
        <v>2</v>
      </c>
      <c r="C15" s="51" t="s">
        <v>46</v>
      </c>
      <c r="D15" s="5">
        <v>2</v>
      </c>
      <c r="E15" s="65">
        <f t="shared" si="4"/>
        <v>85315.959999999992</v>
      </c>
      <c r="F15" s="135">
        <f t="shared" si="4"/>
        <v>5150396</v>
      </c>
      <c r="G15" s="65">
        <f t="shared" si="5"/>
        <v>5150396</v>
      </c>
      <c r="H15" s="101">
        <f t="shared" si="6"/>
        <v>60.368493773029108</v>
      </c>
      <c r="I15" s="65"/>
      <c r="J15" s="106">
        <f t="shared" si="7"/>
        <v>85378.959999999992</v>
      </c>
      <c r="K15" s="135">
        <f t="shared" si="7"/>
        <v>5180329</v>
      </c>
      <c r="L15" s="65">
        <f t="shared" si="8"/>
        <v>5180329</v>
      </c>
      <c r="M15" s="65">
        <f t="shared" si="9"/>
        <v>60.674538551418294</v>
      </c>
      <c r="N15" s="51"/>
      <c r="O15" s="167">
        <f t="shared" si="10"/>
        <v>121.04303232444741</v>
      </c>
    </row>
    <row r="16" spans="1:15" x14ac:dyDescent="0.25">
      <c r="A16" s="2" t="s">
        <v>2</v>
      </c>
      <c r="B16" s="2" t="s">
        <v>2</v>
      </c>
      <c r="C16" s="51" t="s">
        <v>47</v>
      </c>
      <c r="D16" s="5">
        <v>3</v>
      </c>
      <c r="E16" s="65">
        <f t="shared" si="4"/>
        <v>268386.5</v>
      </c>
      <c r="F16" s="135">
        <f t="shared" si="4"/>
        <v>9025843</v>
      </c>
      <c r="G16" s="65">
        <f t="shared" si="5"/>
        <v>9025843</v>
      </c>
      <c r="H16" s="101">
        <f t="shared" si="6"/>
        <v>33.630018648478966</v>
      </c>
      <c r="I16" s="65"/>
      <c r="J16" s="106">
        <f t="shared" si="7"/>
        <v>269248.5</v>
      </c>
      <c r="K16" s="135">
        <f t="shared" si="7"/>
        <v>9029629</v>
      </c>
      <c r="L16" s="65">
        <f t="shared" si="8"/>
        <v>9029629</v>
      </c>
      <c r="M16" s="65">
        <f t="shared" si="9"/>
        <v>33.536413387632614</v>
      </c>
      <c r="N16" s="51"/>
      <c r="O16" s="167">
        <f t="shared" si="10"/>
        <v>67.166432036111587</v>
      </c>
    </row>
    <row r="17" spans="1:15" x14ac:dyDescent="0.25">
      <c r="A17" s="2" t="s">
        <v>2</v>
      </c>
      <c r="B17" s="2" t="s">
        <v>2</v>
      </c>
      <c r="C17" s="51" t="s">
        <v>48</v>
      </c>
      <c r="D17" s="5">
        <v>4</v>
      </c>
      <c r="E17" s="65">
        <f t="shared" si="4"/>
        <v>185555.72999999998</v>
      </c>
      <c r="F17" s="135">
        <f t="shared" si="4"/>
        <v>7120776</v>
      </c>
      <c r="G17" s="65">
        <f t="shared" si="5"/>
        <v>7120776</v>
      </c>
      <c r="H17" s="101">
        <f t="shared" si="6"/>
        <v>38.375403443482995</v>
      </c>
      <c r="I17" s="65"/>
      <c r="J17" s="106">
        <f t="shared" si="7"/>
        <v>185002.72999999998</v>
      </c>
      <c r="K17" s="135">
        <f t="shared" si="7"/>
        <v>6941376</v>
      </c>
      <c r="L17" s="65">
        <f t="shared" si="8"/>
        <v>6941376</v>
      </c>
      <c r="M17" s="65">
        <f t="shared" si="9"/>
        <v>37.520397671969491</v>
      </c>
      <c r="N17" s="51"/>
      <c r="O17" s="167">
        <f t="shared" si="10"/>
        <v>75.895801115452485</v>
      </c>
    </row>
    <row r="18" spans="1:15" x14ac:dyDescent="0.25">
      <c r="A18" s="2" t="s">
        <v>2</v>
      </c>
      <c r="B18" s="2" t="s">
        <v>2</v>
      </c>
      <c r="C18" s="51" t="s">
        <v>49</v>
      </c>
      <c r="D18" s="5">
        <v>5</v>
      </c>
      <c r="E18" s="65">
        <f t="shared" si="4"/>
        <v>92129.61</v>
      </c>
      <c r="F18" s="135">
        <f t="shared" si="4"/>
        <v>1552808.9240090435</v>
      </c>
      <c r="G18" s="65">
        <f t="shared" si="5"/>
        <v>1552808.9240090435</v>
      </c>
      <c r="H18" s="101">
        <f t="shared" si="6"/>
        <v>16.854613017563448</v>
      </c>
      <c r="I18" s="65"/>
      <c r="J18" s="106">
        <f t="shared" si="7"/>
        <v>91702.61</v>
      </c>
      <c r="K18" s="135">
        <f t="shared" si="7"/>
        <v>1549547.370928</v>
      </c>
      <c r="L18" s="65">
        <f t="shared" si="8"/>
        <v>1549547.370928</v>
      </c>
      <c r="M18" s="65">
        <f t="shared" si="9"/>
        <v>16.897527463264129</v>
      </c>
      <c r="N18" s="51"/>
      <c r="O18" s="167">
        <f t="shared" si="10"/>
        <v>33.752140480827578</v>
      </c>
    </row>
    <row r="19" spans="1:15" x14ac:dyDescent="0.25">
      <c r="A19" s="2" t="s">
        <v>2</v>
      </c>
      <c r="B19" s="2" t="s">
        <v>2</v>
      </c>
      <c r="C19" s="51" t="s">
        <v>50</v>
      </c>
      <c r="D19" s="5">
        <v>6</v>
      </c>
      <c r="E19" s="65">
        <f t="shared" si="4"/>
        <v>86799.159999999989</v>
      </c>
      <c r="F19" s="135">
        <f t="shared" si="4"/>
        <v>1902742</v>
      </c>
      <c r="G19" s="65">
        <f t="shared" si="5"/>
        <v>1902742</v>
      </c>
      <c r="H19" s="101">
        <f t="shared" si="6"/>
        <v>21.921202924083598</v>
      </c>
      <c r="I19" s="65"/>
      <c r="J19" s="106">
        <f t="shared" si="7"/>
        <v>86594.159999999989</v>
      </c>
      <c r="K19" s="135">
        <f t="shared" si="7"/>
        <v>1886708</v>
      </c>
      <c r="L19" s="65">
        <f t="shared" si="8"/>
        <v>1886708</v>
      </c>
      <c r="M19" s="65">
        <f t="shared" si="9"/>
        <v>21.787935814609209</v>
      </c>
      <c r="N19" s="51"/>
      <c r="O19" s="167">
        <f t="shared" si="10"/>
        <v>43.709138738692808</v>
      </c>
    </row>
    <row r="20" spans="1:15" hidden="1" x14ac:dyDescent="0.25">
      <c r="A20" s="2" t="s">
        <v>2</v>
      </c>
      <c r="B20" s="2" t="s">
        <v>2</v>
      </c>
      <c r="C20" s="51" t="s">
        <v>51</v>
      </c>
      <c r="D20" s="5">
        <v>9</v>
      </c>
      <c r="E20" s="65">
        <f t="shared" si="4"/>
        <v>3749.4250920226332</v>
      </c>
      <c r="F20" s="135">
        <f t="shared" si="4"/>
        <v>2709691.946480846</v>
      </c>
      <c r="G20" s="65">
        <f t="shared" si="5"/>
        <v>2709691.946480846</v>
      </c>
      <c r="H20" s="101">
        <f t="shared" si="6"/>
        <v>722.69531460864539</v>
      </c>
      <c r="I20" s="65"/>
      <c r="J20" s="106">
        <f t="shared" si="7"/>
        <v>-239.02488044658094</v>
      </c>
      <c r="K20" s="135">
        <f t="shared" si="7"/>
        <v>3833835.4570966661</v>
      </c>
      <c r="L20" s="65">
        <f t="shared" si="8"/>
        <v>3833835.4570966661</v>
      </c>
      <c r="M20" s="65">
        <f t="shared" si="9"/>
        <v>-16039.482793313144</v>
      </c>
      <c r="N20" s="51"/>
      <c r="O20" s="167">
        <f t="shared" si="10"/>
        <v>-15316.787478704498</v>
      </c>
    </row>
    <row r="21" spans="1:15" x14ac:dyDescent="0.25">
      <c r="A21" s="2" t="s">
        <v>2</v>
      </c>
      <c r="B21" s="2" t="s">
        <v>2</v>
      </c>
      <c r="C21" s="51" t="s">
        <v>52</v>
      </c>
      <c r="D21" s="5">
        <v>7</v>
      </c>
      <c r="E21" s="65">
        <f t="shared" si="4"/>
        <v>70816.036459513372</v>
      </c>
      <c r="F21" s="135">
        <f t="shared" si="4"/>
        <v>9674478.4677962828</v>
      </c>
      <c r="G21" s="65">
        <f t="shared" si="5"/>
        <v>9674478.4677962828</v>
      </c>
      <c r="H21" s="101">
        <f t="shared" si="6"/>
        <v>136.61423247441041</v>
      </c>
      <c r="I21" s="65"/>
      <c r="J21" s="106">
        <f t="shared" si="7"/>
        <v>73690.273686770917</v>
      </c>
      <c r="K21" s="135">
        <f t="shared" si="7"/>
        <v>10101619.297142768</v>
      </c>
      <c r="L21" s="65">
        <f t="shared" si="8"/>
        <v>10101619.297142768</v>
      </c>
      <c r="M21" s="65">
        <f t="shared" si="9"/>
        <v>137.08212484161581</v>
      </c>
      <c r="N21" s="51"/>
      <c r="O21" s="167">
        <f t="shared" si="10"/>
        <v>273.69635731602625</v>
      </c>
    </row>
    <row r="22" spans="1:15" x14ac:dyDescent="0.25">
      <c r="A22" s="2" t="s">
        <v>2</v>
      </c>
      <c r="B22" s="2" t="s">
        <v>2</v>
      </c>
      <c r="C22" s="51" t="s">
        <v>42</v>
      </c>
      <c r="D22" s="5">
        <v>10</v>
      </c>
      <c r="E22" s="65">
        <f t="shared" si="4"/>
        <v>0</v>
      </c>
      <c r="F22" s="135">
        <f t="shared" si="4"/>
        <v>0</v>
      </c>
      <c r="G22" s="65">
        <f t="shared" si="5"/>
        <v>0</v>
      </c>
      <c r="H22" s="101">
        <f t="shared" si="6"/>
        <v>0</v>
      </c>
      <c r="I22" s="65"/>
      <c r="J22" s="106">
        <f t="shared" si="7"/>
        <v>0</v>
      </c>
      <c r="K22" s="135">
        <f t="shared" si="7"/>
        <v>0</v>
      </c>
      <c r="L22" s="65">
        <f t="shared" si="8"/>
        <v>0</v>
      </c>
      <c r="M22" s="65">
        <f t="shared" si="9"/>
        <v>0</v>
      </c>
      <c r="N22" s="51"/>
      <c r="O22" s="167">
        <f t="shared" si="10"/>
        <v>0</v>
      </c>
    </row>
    <row r="23" spans="1:15" x14ac:dyDescent="0.25">
      <c r="A23" s="2"/>
      <c r="B23" s="2"/>
      <c r="C23" s="51" t="s">
        <v>601</v>
      </c>
      <c r="D23" s="5">
        <v>11</v>
      </c>
      <c r="E23" s="65">
        <f t="shared" si="4"/>
        <v>0</v>
      </c>
      <c r="F23" s="135">
        <f t="shared" si="4"/>
        <v>0</v>
      </c>
      <c r="G23" s="65">
        <f t="shared" si="5"/>
        <v>0</v>
      </c>
      <c r="H23" s="101">
        <f t="shared" si="6"/>
        <v>0</v>
      </c>
      <c r="I23" s="65"/>
      <c r="J23" s="106">
        <f t="shared" si="7"/>
        <v>0</v>
      </c>
      <c r="K23" s="135">
        <f t="shared" si="7"/>
        <v>0</v>
      </c>
      <c r="L23" s="65">
        <f t="shared" si="8"/>
        <v>0</v>
      </c>
      <c r="M23" s="65">
        <f t="shared" si="9"/>
        <v>0</v>
      </c>
      <c r="N23" s="51"/>
      <c r="O23" s="167">
        <f t="shared" si="10"/>
        <v>0</v>
      </c>
    </row>
    <row r="24" spans="1:15" x14ac:dyDescent="0.25">
      <c r="A24" s="2"/>
      <c r="B24" s="2"/>
      <c r="C24" s="51" t="s">
        <v>43</v>
      </c>
      <c r="D24" s="5">
        <v>12</v>
      </c>
      <c r="E24" s="65">
        <f t="shared" si="4"/>
        <v>0</v>
      </c>
      <c r="F24" s="135">
        <f t="shared" si="4"/>
        <v>0</v>
      </c>
      <c r="G24" s="65">
        <f t="shared" si="5"/>
        <v>0</v>
      </c>
      <c r="H24" s="101">
        <f t="shared" si="6"/>
        <v>0</v>
      </c>
      <c r="I24" s="65"/>
      <c r="J24" s="106">
        <f t="shared" si="7"/>
        <v>0</v>
      </c>
      <c r="K24" s="135">
        <f t="shared" si="7"/>
        <v>0</v>
      </c>
      <c r="L24" s="65">
        <f t="shared" si="8"/>
        <v>0</v>
      </c>
      <c r="M24" s="65">
        <f t="shared" si="9"/>
        <v>0</v>
      </c>
      <c r="N24" s="51"/>
      <c r="O24" s="167">
        <f t="shared" si="10"/>
        <v>0</v>
      </c>
    </row>
    <row r="25" spans="1:15" ht="15.75" thickBot="1" x14ac:dyDescent="0.3">
      <c r="A25" s="2" t="s">
        <v>2</v>
      </c>
      <c r="B25" s="2" t="s">
        <v>2</v>
      </c>
      <c r="C25" s="54" t="s">
        <v>44</v>
      </c>
      <c r="D25" s="54"/>
      <c r="E25" s="66">
        <f t="shared" ref="E25:F25" si="11">SUM(E14:E24)</f>
        <v>851298.42155153595</v>
      </c>
      <c r="F25" s="66">
        <f t="shared" si="11"/>
        <v>45017736.338286169</v>
      </c>
      <c r="G25" s="66">
        <f t="shared" si="5"/>
        <v>45017736.338286169</v>
      </c>
      <c r="H25" s="102">
        <f t="shared" si="6"/>
        <v>52.881263724463373</v>
      </c>
      <c r="I25" s="109"/>
      <c r="J25" s="107">
        <f t="shared" ref="J25:K25" si="12">SUM(J14:J24)</f>
        <v>848612.20880632428</v>
      </c>
      <c r="K25" s="66">
        <f t="shared" si="12"/>
        <v>46546044.125167437</v>
      </c>
      <c r="L25" s="66">
        <f t="shared" si="8"/>
        <v>46546044.125167437</v>
      </c>
      <c r="M25" s="66">
        <f t="shared" si="9"/>
        <v>54.849604615799812</v>
      </c>
      <c r="N25" s="51"/>
      <c r="O25" s="168">
        <f t="shared" si="10"/>
        <v>107.73086834026319</v>
      </c>
    </row>
    <row r="26" spans="1:15" ht="15.75" thickBot="1" x14ac:dyDescent="0.3">
      <c r="A26" s="2" t="s">
        <v>2</v>
      </c>
      <c r="B26" s="2" t="s">
        <v>2</v>
      </c>
      <c r="C26" s="125" t="s">
        <v>53</v>
      </c>
      <c r="D26" s="5"/>
      <c r="E26" s="53"/>
      <c r="F26" s="53"/>
      <c r="G26" s="53"/>
      <c r="H26" s="53"/>
      <c r="I26" s="53"/>
      <c r="J26" s="53"/>
      <c r="K26" s="53"/>
      <c r="L26" s="51"/>
      <c r="M26" s="51"/>
      <c r="N26" s="51"/>
    </row>
    <row r="27" spans="1:15" x14ac:dyDescent="0.25">
      <c r="A27" s="2"/>
      <c r="B27" s="2"/>
      <c r="C27" s="125"/>
      <c r="D27" s="5"/>
      <c r="E27" s="178" t="s">
        <v>2</v>
      </c>
      <c r="F27" s="190" t="s">
        <v>7</v>
      </c>
      <c r="G27" s="179" t="s">
        <v>13</v>
      </c>
      <c r="H27" s="180" t="s">
        <v>13</v>
      </c>
      <c r="I27" s="181"/>
      <c r="J27" s="182"/>
      <c r="K27" s="190" t="s">
        <v>7</v>
      </c>
      <c r="L27" s="179" t="s">
        <v>17</v>
      </c>
      <c r="M27" s="179" t="s">
        <v>17</v>
      </c>
      <c r="N27" s="51"/>
      <c r="O27" s="163" t="s">
        <v>2307</v>
      </c>
    </row>
    <row r="28" spans="1:15" x14ac:dyDescent="0.25">
      <c r="A28" s="2"/>
      <c r="B28" s="2"/>
      <c r="C28" s="125"/>
      <c r="D28" s="5"/>
      <c r="E28" s="181" t="s">
        <v>18</v>
      </c>
      <c r="F28" s="192" t="s">
        <v>21</v>
      </c>
      <c r="G28" s="181" t="s">
        <v>27</v>
      </c>
      <c r="H28" s="161" t="s">
        <v>28</v>
      </c>
      <c r="I28" s="181"/>
      <c r="J28" s="183" t="s">
        <v>29</v>
      </c>
      <c r="K28" s="192" t="s">
        <v>21</v>
      </c>
      <c r="L28" s="181" t="s">
        <v>27</v>
      </c>
      <c r="M28" s="181" t="s">
        <v>28</v>
      </c>
      <c r="N28" s="51"/>
      <c r="O28" s="164" t="s">
        <v>1389</v>
      </c>
    </row>
    <row r="29" spans="1:15" ht="30.75" thickBot="1" x14ac:dyDescent="0.3">
      <c r="A29" s="2"/>
      <c r="B29" s="2"/>
      <c r="C29" s="125"/>
      <c r="D29" s="5"/>
      <c r="E29" s="184" t="s">
        <v>32</v>
      </c>
      <c r="F29" s="194" t="s">
        <v>35</v>
      </c>
      <c r="G29" s="187" t="s">
        <v>28</v>
      </c>
      <c r="H29" s="187" t="s">
        <v>37</v>
      </c>
      <c r="I29" s="189"/>
      <c r="J29" s="187" t="s">
        <v>32</v>
      </c>
      <c r="K29" s="194" t="s">
        <v>35</v>
      </c>
      <c r="L29" s="187" t="s">
        <v>28</v>
      </c>
      <c r="M29" s="187" t="s">
        <v>37</v>
      </c>
      <c r="N29" s="51"/>
      <c r="O29" s="165" t="s">
        <v>2308</v>
      </c>
    </row>
    <row r="30" spans="1:15" s="51" customFormat="1" ht="15.75" thickBot="1" x14ac:dyDescent="0.3">
      <c r="A30" s="69"/>
      <c r="B30" s="70"/>
      <c r="C30" s="48" t="s">
        <v>54</v>
      </c>
      <c r="D30" s="54"/>
      <c r="E30" s="54"/>
      <c r="F30" s="54"/>
      <c r="G30" s="54"/>
      <c r="H30" s="54"/>
      <c r="I30" s="110"/>
      <c r="J30" s="54"/>
      <c r="K30" s="54"/>
      <c r="L30" s="54"/>
      <c r="M30" s="54"/>
      <c r="O30" s="97"/>
    </row>
    <row r="31" spans="1:15" x14ac:dyDescent="0.25">
      <c r="A31" s="3">
        <v>836</v>
      </c>
      <c r="B31" s="3">
        <v>1</v>
      </c>
      <c r="C31" s="4" t="s">
        <v>293</v>
      </c>
      <c r="D31" s="5">
        <v>6</v>
      </c>
      <c r="E31" s="52">
        <f>SUMIFS('EOS GE24-F23-WEBLOAD'!$F:$F,'EOS GE24-F23-WEBLOAD'!$A:$A,$A31,'EOS GE24-F23-WEBLOAD'!$B:$B,$B31)</f>
        <v>215.6</v>
      </c>
      <c r="F31" s="138">
        <f>SUMIFS(EL!C:C,EL!$A:$A,$A31,EL!$B:$B,$B31)</f>
        <v>68870</v>
      </c>
      <c r="G31" s="55">
        <f t="shared" ref="G31:G94" si="13">SUM(F31:F31)</f>
        <v>68870</v>
      </c>
      <c r="H31" s="52">
        <f t="shared" ref="H31:H94" si="14">IFERROR(G31/E31,0)</f>
        <v>319.43413729128014</v>
      </c>
      <c r="I31" s="64"/>
      <c r="J31" s="52">
        <f>SUMIFS('EOS GE25-F23-WEBLOAD'!$F:$F,'EOS GE25-F23-WEBLOAD'!$A:$A,$A31,'EOS GE25-F23-WEBLOAD'!$B:$B,$B31)</f>
        <v>221.6</v>
      </c>
      <c r="K31" s="170">
        <f>SUMIFS(EL!D:D,EL!$A:$A,$A31,EL!$B:$B,$B31)</f>
        <v>68870</v>
      </c>
      <c r="L31" s="55">
        <f t="shared" ref="L31:L94" si="15">SUM(K31:K31)</f>
        <v>68870</v>
      </c>
      <c r="M31" s="55">
        <f t="shared" ref="M31:M94" si="16">IFERROR(L31/J31,0)</f>
        <v>310.7851985559567</v>
      </c>
      <c r="N31" s="51"/>
      <c r="O31" s="166">
        <f t="shared" ref="O31:O94" si="17">M31+H31</f>
        <v>630.21933584723683</v>
      </c>
    </row>
    <row r="32" spans="1:15" x14ac:dyDescent="0.25">
      <c r="A32" s="3">
        <v>518</v>
      </c>
      <c r="B32" s="3">
        <v>1</v>
      </c>
      <c r="C32" s="4" t="s">
        <v>207</v>
      </c>
      <c r="D32" s="5">
        <v>4</v>
      </c>
      <c r="E32" s="52">
        <f>SUMIFS('EOS GE24-F23-WEBLOAD'!$F:$F,'EOS GE24-F23-WEBLOAD'!$A:$A,$A32,'EOS GE24-F23-WEBLOAD'!$B:$B,$B32)</f>
        <v>3345</v>
      </c>
      <c r="F32" s="138">
        <f>SUMIFS(EL!C:C,EL!$A:$A,$A32,EL!$B:$B,$B32)</f>
        <v>947850</v>
      </c>
      <c r="G32" s="55">
        <f t="shared" si="13"/>
        <v>947850</v>
      </c>
      <c r="H32" s="52">
        <f t="shared" si="14"/>
        <v>283.36322869955154</v>
      </c>
      <c r="I32" s="64"/>
      <c r="J32" s="52">
        <f>SUMIFS('EOS GE25-F23-WEBLOAD'!$F:$F,'EOS GE25-F23-WEBLOAD'!$A:$A,$A32,'EOS GE25-F23-WEBLOAD'!$B:$B,$B32)</f>
        <v>3903</v>
      </c>
      <c r="K32" s="170">
        <f>SUMIFS(EL!D:D,EL!$A:$A,$A32,EL!$B:$B,$B32)</f>
        <v>672370</v>
      </c>
      <c r="L32" s="55">
        <f t="shared" si="15"/>
        <v>672370</v>
      </c>
      <c r="M32" s="55">
        <f t="shared" si="16"/>
        <v>172.27004868050219</v>
      </c>
      <c r="N32" s="51"/>
      <c r="O32" s="167">
        <f t="shared" si="17"/>
        <v>455.63327738005376</v>
      </c>
    </row>
    <row r="33" spans="1:15" x14ac:dyDescent="0.25">
      <c r="A33" s="3">
        <v>656</v>
      </c>
      <c r="B33" s="3">
        <v>1</v>
      </c>
      <c r="C33" s="4" t="s">
        <v>239</v>
      </c>
      <c r="D33" s="5">
        <v>4</v>
      </c>
      <c r="E33" s="52">
        <f>SUMIFS('EOS GE24-F23-WEBLOAD'!$F:$F,'EOS GE24-F23-WEBLOAD'!$A:$A,$A33,'EOS GE24-F23-WEBLOAD'!$B:$B,$B33)</f>
        <v>3054.97</v>
      </c>
      <c r="F33" s="138">
        <f>SUMIFS(EL!C:C,EL!$A:$A,$A33,EL!$B:$B,$B33)</f>
        <v>635450</v>
      </c>
      <c r="G33" s="55">
        <f t="shared" si="13"/>
        <v>635450</v>
      </c>
      <c r="H33" s="52">
        <f t="shared" si="14"/>
        <v>208.00531592781599</v>
      </c>
      <c r="I33" s="64"/>
      <c r="J33" s="52">
        <f>SUMIFS('EOS GE25-F23-WEBLOAD'!$F:$F,'EOS GE25-F23-WEBLOAD'!$A:$A,$A33,'EOS GE25-F23-WEBLOAD'!$B:$B,$B33)</f>
        <v>2984.9700000000003</v>
      </c>
      <c r="K33" s="170">
        <f>SUMIFS(EL!D:D,EL!$A:$A,$A33,EL!$B:$B,$B33)</f>
        <v>642550</v>
      </c>
      <c r="L33" s="55">
        <f t="shared" si="15"/>
        <v>642550</v>
      </c>
      <c r="M33" s="55">
        <f t="shared" si="16"/>
        <v>215.26179492591214</v>
      </c>
      <c r="N33" s="51"/>
      <c r="O33" s="167">
        <f t="shared" si="17"/>
        <v>423.26711085372813</v>
      </c>
    </row>
    <row r="34" spans="1:15" x14ac:dyDescent="0.25">
      <c r="A34" s="3">
        <v>13</v>
      </c>
      <c r="B34" s="3">
        <v>1</v>
      </c>
      <c r="C34" s="4" t="s">
        <v>62</v>
      </c>
      <c r="D34" s="5">
        <v>2</v>
      </c>
      <c r="E34" s="52">
        <f>SUMIFS('EOS GE24-F23-WEBLOAD'!$F:$F,'EOS GE24-F23-WEBLOAD'!$A:$A,$A34,'EOS GE24-F23-WEBLOAD'!$B:$B,$B34)</f>
        <v>3242.1</v>
      </c>
      <c r="F34" s="138">
        <f>SUMIFS(EL!C:C,EL!$A:$A,$A34,EL!$B:$B,$B34)</f>
        <v>621250</v>
      </c>
      <c r="G34" s="55">
        <f t="shared" si="13"/>
        <v>621250</v>
      </c>
      <c r="H34" s="52">
        <f t="shared" si="14"/>
        <v>191.6196292526449</v>
      </c>
      <c r="I34" s="64"/>
      <c r="J34" s="52">
        <f>SUMIFS('EOS GE25-F23-WEBLOAD'!$F:$F,'EOS GE25-F23-WEBLOAD'!$A:$A,$A34,'EOS GE25-F23-WEBLOAD'!$B:$B,$B34)</f>
        <v>3242.1</v>
      </c>
      <c r="K34" s="170">
        <f>SUMIFS(EL!D:D,EL!$A:$A,$A34,EL!$B:$B,$B34)</f>
        <v>621250</v>
      </c>
      <c r="L34" s="55">
        <f t="shared" si="15"/>
        <v>621250</v>
      </c>
      <c r="M34" s="55">
        <f t="shared" si="16"/>
        <v>191.6196292526449</v>
      </c>
      <c r="N34" s="51"/>
      <c r="O34" s="167">
        <f t="shared" si="17"/>
        <v>383.2392585052898</v>
      </c>
    </row>
    <row r="35" spans="1:15" x14ac:dyDescent="0.25">
      <c r="A35" s="3">
        <v>625</v>
      </c>
      <c r="B35" s="3">
        <v>1</v>
      </c>
      <c r="C35" s="4" t="s">
        <v>235</v>
      </c>
      <c r="D35" s="5">
        <v>1</v>
      </c>
      <c r="E35" s="52">
        <f>SUMIFS('EOS GE24-F23-WEBLOAD'!$F:$F,'EOS GE24-F23-WEBLOAD'!$A:$A,$A35,'EOS GE24-F23-WEBLOAD'!$B:$B,$B35)</f>
        <v>31541.8</v>
      </c>
      <c r="F35" s="138">
        <f>SUMIFS(EL!C:C,EL!$A:$A,$A35,EL!$B:$B,$B35)</f>
        <v>5396000</v>
      </c>
      <c r="G35" s="55">
        <f t="shared" si="13"/>
        <v>5396000</v>
      </c>
      <c r="H35" s="52">
        <f t="shared" si="14"/>
        <v>171.07457405728272</v>
      </c>
      <c r="I35" s="64"/>
      <c r="J35" s="52">
        <f>SUMIFS('EOS GE25-F23-WEBLOAD'!$F:$F,'EOS GE25-F23-WEBLOAD'!$A:$A,$A35,'EOS GE25-F23-WEBLOAD'!$B:$B,$B35)</f>
        <v>31128.799999999999</v>
      </c>
      <c r="K35" s="170">
        <f>SUMIFS(EL!D:D,EL!$A:$A,$A35,EL!$B:$B,$B35)</f>
        <v>5396000</v>
      </c>
      <c r="L35" s="55">
        <f t="shared" si="15"/>
        <v>5396000</v>
      </c>
      <c r="M35" s="55">
        <f t="shared" si="16"/>
        <v>173.34429852740871</v>
      </c>
      <c r="N35" s="51"/>
      <c r="O35" s="167">
        <f t="shared" si="17"/>
        <v>344.41887258469143</v>
      </c>
    </row>
    <row r="36" spans="1:15" x14ac:dyDescent="0.25">
      <c r="A36" s="3">
        <v>2907</v>
      </c>
      <c r="B36" s="3">
        <v>1</v>
      </c>
      <c r="C36" s="4" t="s">
        <v>380</v>
      </c>
      <c r="D36" s="5">
        <v>6</v>
      </c>
      <c r="E36" s="52">
        <f>SUMIFS('EOS GE24-F23-WEBLOAD'!$F:$F,'EOS GE24-F23-WEBLOAD'!$A:$A,$A36,'EOS GE24-F23-WEBLOAD'!$B:$B,$B36)</f>
        <v>519</v>
      </c>
      <c r="F36" s="138">
        <f>SUMIFS(EL!C:C,EL!$A:$A,$A36,EL!$B:$B,$B36)</f>
        <v>87330</v>
      </c>
      <c r="G36" s="55">
        <f t="shared" si="13"/>
        <v>87330</v>
      </c>
      <c r="H36" s="52">
        <f t="shared" si="14"/>
        <v>168.26589595375722</v>
      </c>
      <c r="I36" s="64"/>
      <c r="J36" s="52">
        <f>SUMIFS('EOS GE25-F23-WEBLOAD'!$F:$F,'EOS GE25-F23-WEBLOAD'!$A:$A,$A36,'EOS GE25-F23-WEBLOAD'!$B:$B,$B36)</f>
        <v>529</v>
      </c>
      <c r="K36" s="170">
        <f>SUMIFS(EL!D:D,EL!$A:$A,$A36,EL!$B:$B,$B36)</f>
        <v>87330</v>
      </c>
      <c r="L36" s="55">
        <f t="shared" si="15"/>
        <v>87330</v>
      </c>
      <c r="M36" s="55">
        <f t="shared" si="16"/>
        <v>165.08506616257088</v>
      </c>
      <c r="N36" s="51"/>
      <c r="O36" s="167">
        <f t="shared" si="17"/>
        <v>333.35096211632811</v>
      </c>
    </row>
    <row r="37" spans="1:15" x14ac:dyDescent="0.25">
      <c r="A37" s="3">
        <v>280</v>
      </c>
      <c r="B37" s="3">
        <v>1</v>
      </c>
      <c r="C37" s="4" t="s">
        <v>141</v>
      </c>
      <c r="D37" s="5">
        <v>2</v>
      </c>
      <c r="E37" s="52">
        <f>SUMIFS('EOS GE24-F23-WEBLOAD'!$F:$F,'EOS GE24-F23-WEBLOAD'!$A:$A,$A37,'EOS GE24-F23-WEBLOAD'!$B:$B,$B37)</f>
        <v>3918</v>
      </c>
      <c r="F37" s="138">
        <f>SUMIFS(EL!C:C,EL!$A:$A,$A37,EL!$B:$B,$B37)</f>
        <v>639000</v>
      </c>
      <c r="G37" s="55">
        <f t="shared" si="13"/>
        <v>639000</v>
      </c>
      <c r="H37" s="52">
        <f t="shared" si="14"/>
        <v>163.09341500765697</v>
      </c>
      <c r="I37" s="64"/>
      <c r="J37" s="52">
        <f>SUMIFS('EOS GE25-F23-WEBLOAD'!$F:$F,'EOS GE25-F23-WEBLOAD'!$A:$A,$A37,'EOS GE25-F23-WEBLOAD'!$B:$B,$B37)</f>
        <v>3815</v>
      </c>
      <c r="K37" s="170">
        <f>SUMIFS(EL!D:D,EL!$A:$A,$A37,EL!$B:$B,$B37)</f>
        <v>639000</v>
      </c>
      <c r="L37" s="55">
        <f t="shared" si="15"/>
        <v>639000</v>
      </c>
      <c r="M37" s="55">
        <f t="shared" si="16"/>
        <v>167.4967234600262</v>
      </c>
      <c r="N37" s="51"/>
      <c r="O37" s="167">
        <f t="shared" si="17"/>
        <v>330.59013846768318</v>
      </c>
    </row>
    <row r="38" spans="1:15" x14ac:dyDescent="0.25">
      <c r="A38" s="3">
        <v>2753</v>
      </c>
      <c r="B38" s="3">
        <v>1</v>
      </c>
      <c r="C38" s="4" t="s">
        <v>357</v>
      </c>
      <c r="D38" s="5">
        <v>5</v>
      </c>
      <c r="E38" s="52">
        <f>SUMIFS('EOS GE24-F23-WEBLOAD'!$F:$F,'EOS GE24-F23-WEBLOAD'!$A:$A,$A38,'EOS GE24-F23-WEBLOAD'!$B:$B,$B38)</f>
        <v>974</v>
      </c>
      <c r="F38" s="138">
        <f>SUMIFS(EL!C:C,EL!$A:$A,$A38,EL!$B:$B,$B38)</f>
        <v>159750</v>
      </c>
      <c r="G38" s="55">
        <f t="shared" si="13"/>
        <v>159750</v>
      </c>
      <c r="H38" s="52">
        <f t="shared" si="14"/>
        <v>164.01437371663243</v>
      </c>
      <c r="I38" s="64"/>
      <c r="J38" s="52">
        <f>SUMIFS('EOS GE25-F23-WEBLOAD'!$F:$F,'EOS GE25-F23-WEBLOAD'!$A:$A,$A38,'EOS GE25-F23-WEBLOAD'!$B:$B,$B38)</f>
        <v>961</v>
      </c>
      <c r="K38" s="170">
        <f>SUMIFS(EL!D:D,EL!$A:$A,$A38,EL!$B:$B,$B38)</f>
        <v>159750</v>
      </c>
      <c r="L38" s="55">
        <f t="shared" si="15"/>
        <v>159750</v>
      </c>
      <c r="M38" s="55">
        <f t="shared" si="16"/>
        <v>166.23309053069718</v>
      </c>
      <c r="N38" s="51"/>
      <c r="O38" s="167">
        <f t="shared" si="17"/>
        <v>330.24746424732962</v>
      </c>
    </row>
    <row r="39" spans="1:15" x14ac:dyDescent="0.25">
      <c r="A39" s="3">
        <v>742</v>
      </c>
      <c r="B39" s="3">
        <v>1</v>
      </c>
      <c r="C39" s="4" t="s">
        <v>266</v>
      </c>
      <c r="D39" s="5">
        <v>4</v>
      </c>
      <c r="E39" s="52">
        <f>SUMIFS('EOS GE24-F23-WEBLOAD'!$F:$F,'EOS GE24-F23-WEBLOAD'!$A:$A,$A39,'EOS GE24-F23-WEBLOAD'!$B:$B,$B39)</f>
        <v>9096.5</v>
      </c>
      <c r="F39" s="138">
        <f>SUMIFS(EL!C:C,EL!$A:$A,$A39,EL!$B:$B,$B39)</f>
        <v>1455500</v>
      </c>
      <c r="G39" s="55">
        <f t="shared" si="13"/>
        <v>1455500</v>
      </c>
      <c r="H39" s="52">
        <f t="shared" si="14"/>
        <v>160.00659594349474</v>
      </c>
      <c r="I39" s="64"/>
      <c r="J39" s="52">
        <f>SUMIFS('EOS GE25-F23-WEBLOAD'!$F:$F,'EOS GE25-F23-WEBLOAD'!$A:$A,$A39,'EOS GE25-F23-WEBLOAD'!$B:$B,$B39)</f>
        <v>9142.5</v>
      </c>
      <c r="K39" s="170">
        <f>SUMIFS(EL!D:D,EL!$A:$A,$A39,EL!$B:$B,$B39)</f>
        <v>1455500</v>
      </c>
      <c r="L39" s="55">
        <f t="shared" si="15"/>
        <v>1455500</v>
      </c>
      <c r="M39" s="55">
        <f t="shared" si="16"/>
        <v>159.2015313098168</v>
      </c>
      <c r="N39" s="51"/>
      <c r="O39" s="167">
        <f t="shared" si="17"/>
        <v>319.20812725331155</v>
      </c>
    </row>
    <row r="40" spans="1:15" x14ac:dyDescent="0.25">
      <c r="A40" s="3">
        <v>548</v>
      </c>
      <c r="B40" s="3">
        <v>1</v>
      </c>
      <c r="C40" s="4" t="s">
        <v>216</v>
      </c>
      <c r="D40" s="5">
        <v>6</v>
      </c>
      <c r="E40" s="52">
        <f>SUMIFS('EOS GE24-F23-WEBLOAD'!$F:$F,'EOS GE24-F23-WEBLOAD'!$A:$A,$A40,'EOS GE24-F23-WEBLOAD'!$B:$B,$B40)</f>
        <v>853.8</v>
      </c>
      <c r="F40" s="138">
        <f>SUMIFS(EL!C:C,EL!$A:$A,$A40,EL!$B:$B,$B40)</f>
        <v>127800</v>
      </c>
      <c r="G40" s="55">
        <f t="shared" si="13"/>
        <v>127800</v>
      </c>
      <c r="H40" s="52">
        <f t="shared" si="14"/>
        <v>149.68376669009137</v>
      </c>
      <c r="I40" s="64"/>
      <c r="J40" s="52">
        <f>SUMIFS('EOS GE25-F23-WEBLOAD'!$F:$F,'EOS GE25-F23-WEBLOAD'!$A:$A,$A40,'EOS GE25-F23-WEBLOAD'!$B:$B,$B40)</f>
        <v>853.8</v>
      </c>
      <c r="K40" s="170">
        <f>SUMIFS(EL!D:D,EL!$A:$A,$A40,EL!$B:$B,$B40)</f>
        <v>127800</v>
      </c>
      <c r="L40" s="55">
        <f t="shared" si="15"/>
        <v>127800</v>
      </c>
      <c r="M40" s="55">
        <f t="shared" si="16"/>
        <v>149.68376669009137</v>
      </c>
      <c r="N40" s="51"/>
      <c r="O40" s="167">
        <f t="shared" si="17"/>
        <v>299.36753338018275</v>
      </c>
    </row>
    <row r="41" spans="1:15" x14ac:dyDescent="0.25">
      <c r="A41" s="3">
        <v>347</v>
      </c>
      <c r="B41" s="3">
        <v>1</v>
      </c>
      <c r="C41" s="4" t="s">
        <v>164</v>
      </c>
      <c r="D41" s="5">
        <v>4</v>
      </c>
      <c r="E41" s="52">
        <f>SUMIFS('EOS GE24-F23-WEBLOAD'!$F:$F,'EOS GE24-F23-WEBLOAD'!$A:$A,$A41,'EOS GE24-F23-WEBLOAD'!$B:$B,$B41)</f>
        <v>3983.83</v>
      </c>
      <c r="F41" s="138">
        <f>SUMIFS(EL!C:C,EL!$A:$A,$A41,EL!$B:$B,$B41)</f>
        <v>570130</v>
      </c>
      <c r="G41" s="55">
        <f t="shared" si="13"/>
        <v>570130</v>
      </c>
      <c r="H41" s="52">
        <f t="shared" si="14"/>
        <v>143.11102632391442</v>
      </c>
      <c r="I41" s="64"/>
      <c r="J41" s="52">
        <f>SUMIFS('EOS GE25-F23-WEBLOAD'!$F:$F,'EOS GE25-F23-WEBLOAD'!$A:$A,$A41,'EOS GE25-F23-WEBLOAD'!$B:$B,$B41)</f>
        <v>3959.83</v>
      </c>
      <c r="K41" s="170">
        <f>SUMIFS(EL!D:D,EL!$A:$A,$A41,EL!$B:$B,$B41)</f>
        <v>570130</v>
      </c>
      <c r="L41" s="55">
        <f t="shared" si="15"/>
        <v>570130</v>
      </c>
      <c r="M41" s="55">
        <f t="shared" si="16"/>
        <v>143.97840311326496</v>
      </c>
      <c r="N41" s="51"/>
      <c r="O41" s="167">
        <f t="shared" si="17"/>
        <v>287.08942943717938</v>
      </c>
    </row>
    <row r="42" spans="1:15" x14ac:dyDescent="0.25">
      <c r="A42" s="3">
        <v>191</v>
      </c>
      <c r="B42" s="3">
        <v>1</v>
      </c>
      <c r="C42" s="4" t="s">
        <v>109</v>
      </c>
      <c r="D42" s="5">
        <v>3</v>
      </c>
      <c r="E42" s="52">
        <f>SUMIFS('EOS GE24-F23-WEBLOAD'!$F:$F,'EOS GE24-F23-WEBLOAD'!$A:$A,$A42,'EOS GE24-F23-WEBLOAD'!$B:$B,$B42)</f>
        <v>7320.6</v>
      </c>
      <c r="F42" s="138">
        <f>SUMIFS(EL!C:C,EL!$A:$A,$A42,EL!$B:$B,$B42)</f>
        <v>1019560</v>
      </c>
      <c r="G42" s="55">
        <f t="shared" si="13"/>
        <v>1019560</v>
      </c>
      <c r="H42" s="52">
        <f t="shared" si="14"/>
        <v>139.27273720733274</v>
      </c>
      <c r="I42" s="64"/>
      <c r="J42" s="52">
        <f>SUMIFS('EOS GE25-F23-WEBLOAD'!$F:$F,'EOS GE25-F23-WEBLOAD'!$A:$A,$A42,'EOS GE25-F23-WEBLOAD'!$B:$B,$B42)</f>
        <v>7019.6</v>
      </c>
      <c r="K42" s="170">
        <f>SUMIFS(EL!D:D,EL!$A:$A,$A42,EL!$B:$B,$B42)</f>
        <v>1019560</v>
      </c>
      <c r="L42" s="55">
        <f t="shared" si="15"/>
        <v>1019560</v>
      </c>
      <c r="M42" s="55">
        <f t="shared" si="16"/>
        <v>145.24474329021595</v>
      </c>
      <c r="N42" s="51"/>
      <c r="O42" s="167">
        <f t="shared" si="17"/>
        <v>284.51748049754872</v>
      </c>
    </row>
    <row r="43" spans="1:15" x14ac:dyDescent="0.25">
      <c r="A43" s="3">
        <v>837</v>
      </c>
      <c r="B43" s="3">
        <v>1</v>
      </c>
      <c r="C43" s="4" t="s">
        <v>294</v>
      </c>
      <c r="D43" s="5">
        <v>6</v>
      </c>
      <c r="E43" s="52">
        <f>SUMIFS('EOS GE24-F23-WEBLOAD'!$F:$F,'EOS GE24-F23-WEBLOAD'!$A:$A,$A43,'EOS GE24-F23-WEBLOAD'!$B:$B,$B43)</f>
        <v>578</v>
      </c>
      <c r="F43" s="138">
        <f>SUMIFS(EL!C:C,EL!$A:$A,$A43,EL!$B:$B,$B43)</f>
        <v>81650</v>
      </c>
      <c r="G43" s="55">
        <f t="shared" si="13"/>
        <v>81650</v>
      </c>
      <c r="H43" s="52">
        <f t="shared" si="14"/>
        <v>141.26297577854672</v>
      </c>
      <c r="I43" s="64"/>
      <c r="J43" s="52">
        <f>SUMIFS('EOS GE25-F23-WEBLOAD'!$F:$F,'EOS GE25-F23-WEBLOAD'!$A:$A,$A43,'EOS GE25-F23-WEBLOAD'!$B:$B,$B43)</f>
        <v>578</v>
      </c>
      <c r="K43" s="170">
        <f>SUMIFS(EL!D:D,EL!$A:$A,$A43,EL!$B:$B,$B43)</f>
        <v>81650</v>
      </c>
      <c r="L43" s="55">
        <f t="shared" si="15"/>
        <v>81650</v>
      </c>
      <c r="M43" s="55">
        <f t="shared" si="16"/>
        <v>141.26297577854672</v>
      </c>
      <c r="N43" s="51"/>
      <c r="O43" s="167">
        <f t="shared" si="17"/>
        <v>282.52595155709344</v>
      </c>
    </row>
    <row r="44" spans="1:15" x14ac:dyDescent="0.25">
      <c r="A44" s="3">
        <v>492</v>
      </c>
      <c r="B44" s="3">
        <v>1</v>
      </c>
      <c r="C44" s="4" t="s">
        <v>197</v>
      </c>
      <c r="D44" s="5">
        <v>4</v>
      </c>
      <c r="E44" s="52">
        <f>SUMIFS('EOS GE24-F23-WEBLOAD'!$F:$F,'EOS GE24-F23-WEBLOAD'!$A:$A,$A44,'EOS GE24-F23-WEBLOAD'!$B:$B,$B44)</f>
        <v>4988.46</v>
      </c>
      <c r="F44" s="138">
        <f>SUMIFS(EL!C:C,EL!$A:$A,$A44,EL!$B:$B,$B44)</f>
        <v>639000</v>
      </c>
      <c r="G44" s="55">
        <f t="shared" si="13"/>
        <v>639000</v>
      </c>
      <c r="H44" s="52">
        <f t="shared" si="14"/>
        <v>128.09564474807857</v>
      </c>
      <c r="I44" s="64"/>
      <c r="J44" s="52">
        <f>SUMIFS('EOS GE25-F23-WEBLOAD'!$F:$F,'EOS GE25-F23-WEBLOAD'!$A:$A,$A44,'EOS GE25-F23-WEBLOAD'!$B:$B,$B44)</f>
        <v>4943.46</v>
      </c>
      <c r="K44" s="170">
        <f>SUMIFS(EL!D:D,EL!$A:$A,$A44,EL!$B:$B,$B44)</f>
        <v>639000</v>
      </c>
      <c r="L44" s="55">
        <f t="shared" si="15"/>
        <v>639000</v>
      </c>
      <c r="M44" s="55">
        <f t="shared" si="16"/>
        <v>129.26169120413638</v>
      </c>
      <c r="N44" s="51"/>
      <c r="O44" s="167">
        <f t="shared" si="17"/>
        <v>257.35733595221495</v>
      </c>
    </row>
    <row r="45" spans="1:15" x14ac:dyDescent="0.25">
      <c r="A45" s="3">
        <v>177</v>
      </c>
      <c r="B45" s="3">
        <v>1</v>
      </c>
      <c r="C45" s="4" t="s">
        <v>105</v>
      </c>
      <c r="D45" s="5">
        <v>6</v>
      </c>
      <c r="E45" s="52">
        <f>SUMIFS('EOS GE24-F23-WEBLOAD'!$F:$F,'EOS GE24-F23-WEBLOAD'!$A:$A,$A45,'EOS GE24-F23-WEBLOAD'!$B:$B,$B45)</f>
        <v>1182</v>
      </c>
      <c r="F45" s="138">
        <f>SUMIFS(EL!C:C,EL!$A:$A,$A45,EL!$B:$B,$B45)</f>
        <v>139160</v>
      </c>
      <c r="G45" s="55">
        <f t="shared" si="13"/>
        <v>139160</v>
      </c>
      <c r="H45" s="52">
        <f t="shared" si="14"/>
        <v>117.7326565143824</v>
      </c>
      <c r="I45" s="64"/>
      <c r="J45" s="52">
        <f>SUMIFS('EOS GE25-F23-WEBLOAD'!$F:$F,'EOS GE25-F23-WEBLOAD'!$A:$A,$A45,'EOS GE25-F23-WEBLOAD'!$B:$B,$B45)</f>
        <v>1171</v>
      </c>
      <c r="K45" s="170">
        <f>SUMIFS(EL!D:D,EL!$A:$A,$A45,EL!$B:$B,$B45)</f>
        <v>138450</v>
      </c>
      <c r="L45" s="55">
        <f t="shared" si="15"/>
        <v>138450</v>
      </c>
      <c r="M45" s="55">
        <f t="shared" si="16"/>
        <v>118.23228010247652</v>
      </c>
      <c r="N45" s="51"/>
      <c r="O45" s="167">
        <f t="shared" si="17"/>
        <v>235.96493661685892</v>
      </c>
    </row>
    <row r="46" spans="1:15" x14ac:dyDescent="0.25">
      <c r="A46" s="3">
        <v>264</v>
      </c>
      <c r="B46" s="3">
        <v>1</v>
      </c>
      <c r="C46" s="4" t="s">
        <v>132</v>
      </c>
      <c r="D46" s="5">
        <v>6</v>
      </c>
      <c r="E46" s="52">
        <f>SUMIFS('EOS GE24-F23-WEBLOAD'!$F:$F,'EOS GE24-F23-WEBLOAD'!$A:$A,$A46,'EOS GE24-F23-WEBLOAD'!$B:$B,$B46)</f>
        <v>94</v>
      </c>
      <c r="F46" s="138">
        <f>SUMIFS(EL!C:C,EL!$A:$A,$A46,EL!$B:$B,$B46)</f>
        <v>10497</v>
      </c>
      <c r="G46" s="55">
        <f t="shared" si="13"/>
        <v>10497</v>
      </c>
      <c r="H46" s="52">
        <f t="shared" si="14"/>
        <v>111.67021276595744</v>
      </c>
      <c r="I46" s="64"/>
      <c r="J46" s="52">
        <f>SUMIFS('EOS GE25-F23-WEBLOAD'!$F:$F,'EOS GE25-F23-WEBLOAD'!$A:$A,$A46,'EOS GE25-F23-WEBLOAD'!$B:$B,$B46)</f>
        <v>89</v>
      </c>
      <c r="K46" s="170">
        <f>SUMIFS(EL!D:D,EL!$A:$A,$A46,EL!$B:$B,$B46)</f>
        <v>10499</v>
      </c>
      <c r="L46" s="55">
        <f t="shared" si="15"/>
        <v>10499</v>
      </c>
      <c r="M46" s="55">
        <f t="shared" si="16"/>
        <v>117.96629213483146</v>
      </c>
      <c r="N46" s="51"/>
      <c r="O46" s="167">
        <f t="shared" si="17"/>
        <v>229.63650490078891</v>
      </c>
    </row>
    <row r="47" spans="1:15" x14ac:dyDescent="0.25">
      <c r="A47" s="3">
        <v>413</v>
      </c>
      <c r="B47" s="3">
        <v>1</v>
      </c>
      <c r="C47" s="4" t="s">
        <v>176</v>
      </c>
      <c r="D47" s="5">
        <v>4</v>
      </c>
      <c r="E47" s="52">
        <f>SUMIFS('EOS GE24-F23-WEBLOAD'!$F:$F,'EOS GE24-F23-WEBLOAD'!$A:$A,$A47,'EOS GE24-F23-WEBLOAD'!$B:$B,$B47)</f>
        <v>2516</v>
      </c>
      <c r="F47" s="138">
        <f>SUMIFS(EL!C:C,EL!$A:$A,$A47,EL!$B:$B,$B47)</f>
        <v>284000</v>
      </c>
      <c r="G47" s="55">
        <f t="shared" si="13"/>
        <v>284000</v>
      </c>
      <c r="H47" s="52">
        <f t="shared" si="14"/>
        <v>112.87758346581876</v>
      </c>
      <c r="I47" s="64"/>
      <c r="J47" s="52">
        <f>SUMIFS('EOS GE25-F23-WEBLOAD'!$F:$F,'EOS GE25-F23-WEBLOAD'!$A:$A,$A47,'EOS GE25-F23-WEBLOAD'!$B:$B,$B47)</f>
        <v>2520</v>
      </c>
      <c r="K47" s="170">
        <f>SUMIFS(EL!D:D,EL!$A:$A,$A47,EL!$B:$B,$B47)</f>
        <v>277610</v>
      </c>
      <c r="L47" s="55">
        <f t="shared" si="15"/>
        <v>277610</v>
      </c>
      <c r="M47" s="55">
        <f t="shared" si="16"/>
        <v>110.16269841269842</v>
      </c>
      <c r="N47" s="51"/>
      <c r="O47" s="167">
        <f t="shared" si="17"/>
        <v>223.04028187851719</v>
      </c>
    </row>
    <row r="48" spans="1:15" x14ac:dyDescent="0.25">
      <c r="A48" s="3">
        <v>2890</v>
      </c>
      <c r="B48" s="3">
        <v>1</v>
      </c>
      <c r="C48" s="4" t="s">
        <v>370</v>
      </c>
      <c r="D48" s="5">
        <v>6</v>
      </c>
      <c r="E48" s="52">
        <f>SUMIFS('EOS GE24-F23-WEBLOAD'!$F:$F,'EOS GE24-F23-WEBLOAD'!$A:$A,$A48,'EOS GE24-F23-WEBLOAD'!$B:$B,$B48)</f>
        <v>555.6</v>
      </c>
      <c r="F48" s="138">
        <f>SUMIFS(EL!C:C,EL!$A:$A,$A48,EL!$B:$B,$B48)</f>
        <v>56800</v>
      </c>
      <c r="G48" s="55">
        <f t="shared" si="13"/>
        <v>56800</v>
      </c>
      <c r="H48" s="52">
        <f t="shared" si="14"/>
        <v>102.23182145428365</v>
      </c>
      <c r="I48" s="64"/>
      <c r="J48" s="52">
        <f>SUMIFS('EOS GE25-F23-WEBLOAD'!$F:$F,'EOS GE25-F23-WEBLOAD'!$A:$A,$A48,'EOS GE25-F23-WEBLOAD'!$B:$B,$B48)</f>
        <v>555.6</v>
      </c>
      <c r="K48" s="170">
        <f>SUMIFS(EL!D:D,EL!$A:$A,$A48,EL!$B:$B,$B48)</f>
        <v>56800</v>
      </c>
      <c r="L48" s="55">
        <f t="shared" si="15"/>
        <v>56800</v>
      </c>
      <c r="M48" s="55">
        <f t="shared" si="16"/>
        <v>102.23182145428365</v>
      </c>
      <c r="N48" s="51"/>
      <c r="O48" s="167">
        <f t="shared" si="17"/>
        <v>204.46364290856729</v>
      </c>
    </row>
    <row r="49" spans="1:15" x14ac:dyDescent="0.25">
      <c r="A49" s="3">
        <v>286</v>
      </c>
      <c r="B49" s="3">
        <v>1</v>
      </c>
      <c r="C49" s="4" t="s">
        <v>146</v>
      </c>
      <c r="D49" s="5">
        <v>2</v>
      </c>
      <c r="E49" s="52">
        <f>SUMIFS('EOS GE24-F23-WEBLOAD'!$F:$F,'EOS GE24-F23-WEBLOAD'!$A:$A,$A49,'EOS GE24-F23-WEBLOAD'!$B:$B,$B49)</f>
        <v>2106</v>
      </c>
      <c r="F49" s="138">
        <f>SUMIFS(EL!C:C,EL!$A:$A,$A49,EL!$B:$B,$B49)</f>
        <v>213000</v>
      </c>
      <c r="G49" s="55">
        <f t="shared" si="13"/>
        <v>213000</v>
      </c>
      <c r="H49" s="52">
        <f t="shared" si="14"/>
        <v>101.13960113960114</v>
      </c>
      <c r="I49" s="64"/>
      <c r="J49" s="52">
        <f>SUMIFS('EOS GE25-F23-WEBLOAD'!$F:$F,'EOS GE25-F23-WEBLOAD'!$A:$A,$A49,'EOS GE25-F23-WEBLOAD'!$B:$B,$B49)</f>
        <v>2105</v>
      </c>
      <c r="K49" s="170">
        <f>SUMIFS(EL!D:D,EL!$A:$A,$A49,EL!$B:$B,$B49)</f>
        <v>213000</v>
      </c>
      <c r="L49" s="55">
        <f t="shared" si="15"/>
        <v>213000</v>
      </c>
      <c r="M49" s="55">
        <f t="shared" si="16"/>
        <v>101.187648456057</v>
      </c>
      <c r="N49" s="51"/>
      <c r="O49" s="167">
        <f t="shared" si="17"/>
        <v>202.32724959565815</v>
      </c>
    </row>
    <row r="50" spans="1:15" x14ac:dyDescent="0.25">
      <c r="A50" s="3">
        <v>740</v>
      </c>
      <c r="B50" s="3">
        <v>1</v>
      </c>
      <c r="C50" s="4" t="s">
        <v>264</v>
      </c>
      <c r="D50" s="5">
        <v>5</v>
      </c>
      <c r="E50" s="52">
        <f>SUMIFS('EOS GE24-F23-WEBLOAD'!$F:$F,'EOS GE24-F23-WEBLOAD'!$A:$A,$A50,'EOS GE24-F23-WEBLOAD'!$B:$B,$B50)</f>
        <v>1275</v>
      </c>
      <c r="F50" s="138">
        <f>SUMIFS(EL!C:C,EL!$A:$A,$A50,EL!$B:$B,$B50)</f>
        <v>124250</v>
      </c>
      <c r="G50" s="55">
        <f t="shared" si="13"/>
        <v>124250</v>
      </c>
      <c r="H50" s="52">
        <f t="shared" si="14"/>
        <v>97.450980392156865</v>
      </c>
      <c r="I50" s="64"/>
      <c r="J50" s="52">
        <f>SUMIFS('EOS GE25-F23-WEBLOAD'!$F:$F,'EOS GE25-F23-WEBLOAD'!$A:$A,$A50,'EOS GE25-F23-WEBLOAD'!$B:$B,$B50)</f>
        <v>1263</v>
      </c>
      <c r="K50" s="170">
        <f>SUMIFS(EL!D:D,EL!$A:$A,$A50,EL!$B:$B,$B50)</f>
        <v>124250</v>
      </c>
      <c r="L50" s="55">
        <f t="shared" si="15"/>
        <v>124250</v>
      </c>
      <c r="M50" s="55">
        <f t="shared" si="16"/>
        <v>98.376880443388757</v>
      </c>
      <c r="N50" s="51"/>
      <c r="O50" s="167">
        <f t="shared" si="17"/>
        <v>195.82786083554561</v>
      </c>
    </row>
    <row r="51" spans="1:15" x14ac:dyDescent="0.25">
      <c r="A51" s="118">
        <v>1</v>
      </c>
      <c r="B51" s="3">
        <v>3</v>
      </c>
      <c r="C51" s="4" t="s">
        <v>56</v>
      </c>
      <c r="D51" s="5">
        <v>1</v>
      </c>
      <c r="E51" s="52">
        <f>SUMIFS('EOS GE24-F23-WEBLOAD'!$F:$F,'EOS GE24-F23-WEBLOAD'!$A:$A,$A51,'EOS GE24-F23-WEBLOAD'!$B:$B,$B51)</f>
        <v>27004.2</v>
      </c>
      <c r="F51" s="138">
        <f>SUMIFS(EL!C:C,EL!$A:$A,$A51,EL!$B:$B,$B51)</f>
        <v>2485000</v>
      </c>
      <c r="G51" s="55">
        <f t="shared" si="13"/>
        <v>2485000</v>
      </c>
      <c r="H51" s="52">
        <f t="shared" si="14"/>
        <v>92.022722391331712</v>
      </c>
      <c r="I51" s="64"/>
      <c r="J51" s="52">
        <f>SUMIFS('EOS GE25-F23-WEBLOAD'!$F:$F,'EOS GE25-F23-WEBLOAD'!$A:$A,$A51,'EOS GE25-F23-WEBLOAD'!$B:$B,$B51)</f>
        <v>26105.200000000001</v>
      </c>
      <c r="K51" s="170">
        <f>SUMIFS(EL!D:D,EL!$A:$A,$A51,EL!$B:$B,$B51)</f>
        <v>2627000</v>
      </c>
      <c r="L51" s="55">
        <f t="shared" si="15"/>
        <v>2627000</v>
      </c>
      <c r="M51" s="55">
        <f t="shared" si="16"/>
        <v>100.63129184989964</v>
      </c>
      <c r="N51" s="51"/>
      <c r="O51" s="167">
        <f t="shared" si="17"/>
        <v>192.65401424123135</v>
      </c>
    </row>
    <row r="52" spans="1:15" x14ac:dyDescent="0.25">
      <c r="A52" s="3">
        <v>623</v>
      </c>
      <c r="B52" s="3">
        <v>1</v>
      </c>
      <c r="C52" s="4" t="s">
        <v>233</v>
      </c>
      <c r="D52" s="5">
        <v>2</v>
      </c>
      <c r="E52" s="52">
        <f>SUMIFS('EOS GE24-F23-WEBLOAD'!$F:$F,'EOS GE24-F23-WEBLOAD'!$A:$A,$A52,'EOS GE24-F23-WEBLOAD'!$B:$B,$B52)</f>
        <v>7318</v>
      </c>
      <c r="F52" s="138">
        <f>SUMIFS(EL!C:C,EL!$A:$A,$A52,EL!$B:$B,$B52)</f>
        <v>674500</v>
      </c>
      <c r="G52" s="55">
        <f t="shared" si="13"/>
        <v>674500</v>
      </c>
      <c r="H52" s="52">
        <f t="shared" si="14"/>
        <v>92.169991801038535</v>
      </c>
      <c r="I52" s="64"/>
      <c r="J52" s="52">
        <f>SUMIFS('EOS GE25-F23-WEBLOAD'!$F:$F,'EOS GE25-F23-WEBLOAD'!$A:$A,$A52,'EOS GE25-F23-WEBLOAD'!$B:$B,$B52)</f>
        <v>7351</v>
      </c>
      <c r="K52" s="170">
        <f>SUMIFS(EL!D:D,EL!$A:$A,$A52,EL!$B:$B,$B52)</f>
        <v>674500</v>
      </c>
      <c r="L52" s="55">
        <f t="shared" si="15"/>
        <v>674500</v>
      </c>
      <c r="M52" s="55">
        <f t="shared" si="16"/>
        <v>91.756223643041764</v>
      </c>
      <c r="N52" s="51"/>
      <c r="O52" s="167">
        <f t="shared" si="17"/>
        <v>183.9262154440803</v>
      </c>
    </row>
    <row r="53" spans="1:15" x14ac:dyDescent="0.25">
      <c r="A53" s="3">
        <v>14</v>
      </c>
      <c r="B53" s="3">
        <v>1</v>
      </c>
      <c r="C53" s="4" t="s">
        <v>63</v>
      </c>
      <c r="D53" s="5">
        <v>3</v>
      </c>
      <c r="E53" s="52">
        <f>SUMIFS('EOS GE24-F23-WEBLOAD'!$F:$F,'EOS GE24-F23-WEBLOAD'!$A:$A,$A53,'EOS GE24-F23-WEBLOAD'!$B:$B,$B53)</f>
        <v>2653.8</v>
      </c>
      <c r="F53" s="138">
        <f>SUMIFS(EL!C:C,EL!$A:$A,$A53,EL!$B:$B,$B53)</f>
        <v>234300</v>
      </c>
      <c r="G53" s="55">
        <f t="shared" si="13"/>
        <v>234300</v>
      </c>
      <c r="H53" s="52">
        <f t="shared" si="14"/>
        <v>88.288491973773446</v>
      </c>
      <c r="I53" s="64"/>
      <c r="J53" s="52">
        <f>SUMIFS('EOS GE25-F23-WEBLOAD'!$F:$F,'EOS GE25-F23-WEBLOAD'!$A:$A,$A53,'EOS GE25-F23-WEBLOAD'!$B:$B,$B53)</f>
        <v>2588.8000000000002</v>
      </c>
      <c r="K53" s="170">
        <f>SUMIFS(EL!D:D,EL!$A:$A,$A53,EL!$B:$B,$B53)</f>
        <v>237850</v>
      </c>
      <c r="L53" s="55">
        <f t="shared" si="15"/>
        <v>237850</v>
      </c>
      <c r="M53" s="55">
        <f t="shared" si="16"/>
        <v>91.876545117428918</v>
      </c>
      <c r="N53" s="51"/>
      <c r="O53" s="167">
        <f t="shared" si="17"/>
        <v>180.16503709120235</v>
      </c>
    </row>
    <row r="54" spans="1:15" x14ac:dyDescent="0.25">
      <c r="A54" s="3">
        <v>840</v>
      </c>
      <c r="B54" s="3">
        <v>1</v>
      </c>
      <c r="C54" s="4" t="s">
        <v>295</v>
      </c>
      <c r="D54" s="5">
        <v>5</v>
      </c>
      <c r="E54" s="52">
        <f>SUMIFS('EOS GE24-F23-WEBLOAD'!$F:$F,'EOS GE24-F23-WEBLOAD'!$A:$A,$A54,'EOS GE24-F23-WEBLOAD'!$B:$B,$B54)</f>
        <v>1048.8</v>
      </c>
      <c r="F54" s="138">
        <f>SUMIFS(EL!C:C,EL!$A:$A,$A54,EL!$B:$B,$B54)</f>
        <v>92300</v>
      </c>
      <c r="G54" s="55">
        <f t="shared" si="13"/>
        <v>92300</v>
      </c>
      <c r="H54" s="52">
        <f t="shared" si="14"/>
        <v>88.005339435545395</v>
      </c>
      <c r="I54" s="64"/>
      <c r="J54" s="52">
        <f>SUMIFS('EOS GE25-F23-WEBLOAD'!$F:$F,'EOS GE25-F23-WEBLOAD'!$A:$A,$A54,'EOS GE25-F23-WEBLOAD'!$B:$B,$B54)</f>
        <v>1041.8</v>
      </c>
      <c r="K54" s="170">
        <f>SUMIFS(EL!D:D,EL!$A:$A,$A54,EL!$B:$B,$B54)</f>
        <v>92300</v>
      </c>
      <c r="L54" s="55">
        <f t="shared" si="15"/>
        <v>92300</v>
      </c>
      <c r="M54" s="55">
        <f t="shared" si="16"/>
        <v>88.596659627567675</v>
      </c>
      <c r="N54" s="51"/>
      <c r="O54" s="167">
        <f t="shared" si="17"/>
        <v>176.60199906311306</v>
      </c>
    </row>
    <row r="55" spans="1:15" x14ac:dyDescent="0.25">
      <c r="A55" s="3">
        <v>852</v>
      </c>
      <c r="B55" s="3">
        <v>1</v>
      </c>
      <c r="C55" s="4" t="s">
        <v>298</v>
      </c>
      <c r="D55" s="5">
        <v>6</v>
      </c>
      <c r="E55" s="52">
        <f>SUMIFS('EOS GE24-F23-WEBLOAD'!$F:$F,'EOS GE24-F23-WEBLOAD'!$A:$A,$A55,'EOS GE24-F23-WEBLOAD'!$B:$B,$B55)</f>
        <v>123.6</v>
      </c>
      <c r="F55" s="138">
        <f>SUMIFS(EL!C:C,EL!$A:$A,$A55,EL!$B:$B,$B55)</f>
        <v>10801</v>
      </c>
      <c r="G55" s="55">
        <f t="shared" si="13"/>
        <v>10801</v>
      </c>
      <c r="H55" s="52">
        <f t="shared" si="14"/>
        <v>87.386731391585769</v>
      </c>
      <c r="I55" s="64"/>
      <c r="J55" s="52">
        <f>SUMIFS('EOS GE25-F23-WEBLOAD'!$F:$F,'EOS GE25-F23-WEBLOAD'!$A:$A,$A55,'EOS GE25-F23-WEBLOAD'!$B:$B,$B55)</f>
        <v>118.6</v>
      </c>
      <c r="K55" s="170">
        <f>SUMIFS(EL!D:D,EL!$A:$A,$A55,EL!$B:$B,$B55)</f>
        <v>10534</v>
      </c>
      <c r="L55" s="55">
        <f t="shared" si="15"/>
        <v>10534</v>
      </c>
      <c r="M55" s="55">
        <f t="shared" si="16"/>
        <v>88.819561551433395</v>
      </c>
      <c r="N55" s="51"/>
      <c r="O55" s="167">
        <f t="shared" si="17"/>
        <v>176.20629294301915</v>
      </c>
    </row>
    <row r="56" spans="1:15" x14ac:dyDescent="0.25">
      <c r="A56" s="3">
        <v>330</v>
      </c>
      <c r="B56" s="3">
        <v>1</v>
      </c>
      <c r="C56" s="4" t="s">
        <v>160</v>
      </c>
      <c r="D56" s="5">
        <v>6</v>
      </c>
      <c r="E56" s="52">
        <f>SUMIFS('EOS GE24-F23-WEBLOAD'!$F:$F,'EOS GE24-F23-WEBLOAD'!$A:$A,$A56,'EOS GE24-F23-WEBLOAD'!$B:$B,$B56)</f>
        <v>253.95</v>
      </c>
      <c r="F56" s="138">
        <f>SUMIFS(EL!C:C,EL!$A:$A,$A56,EL!$B:$B,$B56)</f>
        <v>21043</v>
      </c>
      <c r="G56" s="55">
        <f t="shared" si="13"/>
        <v>21043</v>
      </c>
      <c r="H56" s="52">
        <f t="shared" si="14"/>
        <v>82.862768261468801</v>
      </c>
      <c r="I56" s="64"/>
      <c r="J56" s="52">
        <f>SUMIFS('EOS GE25-F23-WEBLOAD'!$F:$F,'EOS GE25-F23-WEBLOAD'!$A:$A,$A56,'EOS GE25-F23-WEBLOAD'!$B:$B,$B56)</f>
        <v>232.95</v>
      </c>
      <c r="K56" s="170">
        <f>SUMIFS(EL!D:D,EL!$A:$A,$A56,EL!$B:$B,$B56)</f>
        <v>21300</v>
      </c>
      <c r="L56" s="55">
        <f t="shared" si="15"/>
        <v>21300</v>
      </c>
      <c r="M56" s="55">
        <f t="shared" si="16"/>
        <v>91.435930457179651</v>
      </c>
      <c r="N56" s="51"/>
      <c r="O56" s="167">
        <f t="shared" si="17"/>
        <v>174.29869871864844</v>
      </c>
    </row>
    <row r="57" spans="1:15" x14ac:dyDescent="0.25">
      <c r="A57" s="3">
        <v>505</v>
      </c>
      <c r="B57" s="3">
        <v>1</v>
      </c>
      <c r="C57" s="4" t="s">
        <v>202</v>
      </c>
      <c r="D57" s="5">
        <v>6</v>
      </c>
      <c r="E57" s="52">
        <f>SUMIFS('EOS GE24-F23-WEBLOAD'!$F:$F,'EOS GE24-F23-WEBLOAD'!$A:$A,$A57,'EOS GE24-F23-WEBLOAD'!$B:$B,$B57)</f>
        <v>374</v>
      </c>
      <c r="F57" s="138">
        <f>SUMIFS(EL!C:C,EL!$A:$A,$A57,EL!$B:$B,$B57)</f>
        <v>29716</v>
      </c>
      <c r="G57" s="55">
        <f t="shared" si="13"/>
        <v>29716</v>
      </c>
      <c r="H57" s="52">
        <f t="shared" si="14"/>
        <v>79.454545454545453</v>
      </c>
      <c r="I57" s="64"/>
      <c r="J57" s="52">
        <f>SUMIFS('EOS GE25-F23-WEBLOAD'!$F:$F,'EOS GE25-F23-WEBLOAD'!$A:$A,$A57,'EOS GE25-F23-WEBLOAD'!$B:$B,$B57)</f>
        <v>361</v>
      </c>
      <c r="K57" s="170">
        <f>SUMIFS(EL!D:D,EL!$A:$A,$A57,EL!$B:$B,$B57)</f>
        <v>29820</v>
      </c>
      <c r="L57" s="55">
        <f t="shared" si="15"/>
        <v>29820</v>
      </c>
      <c r="M57" s="55">
        <f t="shared" si="16"/>
        <v>82.603878116343495</v>
      </c>
      <c r="N57" s="51"/>
      <c r="O57" s="167">
        <f t="shared" si="17"/>
        <v>162.05842357088895</v>
      </c>
    </row>
    <row r="58" spans="1:15" x14ac:dyDescent="0.25">
      <c r="A58" s="3">
        <v>424</v>
      </c>
      <c r="B58" s="3">
        <v>1</v>
      </c>
      <c r="C58" s="4" t="s">
        <v>180</v>
      </c>
      <c r="D58" s="5">
        <v>6</v>
      </c>
      <c r="E58" s="52">
        <f>SUMIFS('EOS GE24-F23-WEBLOAD'!$F:$F,'EOS GE24-F23-WEBLOAD'!$A:$A,$A58,'EOS GE24-F23-WEBLOAD'!$B:$B,$B58)</f>
        <v>501</v>
      </c>
      <c r="F58" s="138">
        <f>SUMIFS(EL!C:C,EL!$A:$A,$A58,EL!$B:$B,$B58)</f>
        <v>46150</v>
      </c>
      <c r="G58" s="55">
        <f t="shared" si="13"/>
        <v>46150</v>
      </c>
      <c r="H58" s="52">
        <f t="shared" si="14"/>
        <v>92.115768463073849</v>
      </c>
      <c r="I58" s="64"/>
      <c r="J58" s="52">
        <f>SUMIFS('EOS GE25-F23-WEBLOAD'!$F:$F,'EOS GE25-F23-WEBLOAD'!$A:$A,$A58,'EOS GE25-F23-WEBLOAD'!$B:$B,$B58)</f>
        <v>454</v>
      </c>
      <c r="K58" s="170">
        <f>SUMIFS(EL!D:D,EL!$A:$A,$A58,EL!$B:$B,$B58)</f>
        <v>30942</v>
      </c>
      <c r="L58" s="55">
        <f t="shared" si="15"/>
        <v>30942</v>
      </c>
      <c r="M58" s="55">
        <f t="shared" si="16"/>
        <v>68.154185022026425</v>
      </c>
      <c r="N58" s="51"/>
      <c r="O58" s="167">
        <f t="shared" si="17"/>
        <v>160.26995348510027</v>
      </c>
    </row>
    <row r="59" spans="1:15" x14ac:dyDescent="0.25">
      <c r="A59" s="3">
        <v>514</v>
      </c>
      <c r="B59" s="3">
        <v>1</v>
      </c>
      <c r="C59" s="4" t="s">
        <v>206</v>
      </c>
      <c r="D59" s="5">
        <v>6</v>
      </c>
      <c r="E59" s="52">
        <f>SUMIFS('EOS GE24-F23-WEBLOAD'!$F:$F,'EOS GE24-F23-WEBLOAD'!$A:$A,$A59,'EOS GE24-F23-WEBLOAD'!$B:$B,$B59)</f>
        <v>136</v>
      </c>
      <c r="F59" s="138">
        <f>SUMIFS(EL!C:C,EL!$A:$A,$A59,EL!$B:$B,$B59)</f>
        <v>10528</v>
      </c>
      <c r="G59" s="55">
        <f t="shared" si="13"/>
        <v>10528</v>
      </c>
      <c r="H59" s="52">
        <f t="shared" si="14"/>
        <v>77.411764705882348</v>
      </c>
      <c r="I59" s="64"/>
      <c r="J59" s="52">
        <f>SUMIFS('EOS GE25-F23-WEBLOAD'!$F:$F,'EOS GE25-F23-WEBLOAD'!$A:$A,$A59,'EOS GE25-F23-WEBLOAD'!$B:$B,$B59)</f>
        <v>136</v>
      </c>
      <c r="K59" s="170">
        <f>SUMIFS(EL!D:D,EL!$A:$A,$A59,EL!$B:$B,$B59)</f>
        <v>10528</v>
      </c>
      <c r="L59" s="55">
        <f t="shared" si="15"/>
        <v>10528</v>
      </c>
      <c r="M59" s="55">
        <f t="shared" si="16"/>
        <v>77.411764705882348</v>
      </c>
      <c r="N59" s="51"/>
      <c r="O59" s="167">
        <f t="shared" si="17"/>
        <v>154.8235294117647</v>
      </c>
    </row>
    <row r="60" spans="1:15" x14ac:dyDescent="0.25">
      <c r="A60" s="3">
        <v>271</v>
      </c>
      <c r="B60" s="3">
        <v>1</v>
      </c>
      <c r="C60" s="4" t="s">
        <v>134</v>
      </c>
      <c r="D60" s="5">
        <v>3</v>
      </c>
      <c r="E60" s="52">
        <f>SUMIFS('EOS GE24-F23-WEBLOAD'!$F:$F,'EOS GE24-F23-WEBLOAD'!$A:$A,$A60,'EOS GE24-F23-WEBLOAD'!$B:$B,$B60)</f>
        <v>9976.84</v>
      </c>
      <c r="F60" s="138">
        <f>SUMIFS(EL!C:C,EL!$A:$A,$A60,EL!$B:$B,$B60)</f>
        <v>732804</v>
      </c>
      <c r="G60" s="55">
        <f t="shared" si="13"/>
        <v>732804</v>
      </c>
      <c r="H60" s="52">
        <f t="shared" si="14"/>
        <v>73.450511384366195</v>
      </c>
      <c r="I60" s="64"/>
      <c r="J60" s="52">
        <f>SUMIFS('EOS GE25-F23-WEBLOAD'!$F:$F,'EOS GE25-F23-WEBLOAD'!$A:$A,$A60,'EOS GE25-F23-WEBLOAD'!$B:$B,$B60)</f>
        <v>9817.84</v>
      </c>
      <c r="K60" s="170">
        <f>SUMIFS(EL!D:D,EL!$A:$A,$A60,EL!$B:$B,$B60)</f>
        <v>735826</v>
      </c>
      <c r="L60" s="55">
        <f t="shared" si="15"/>
        <v>735826</v>
      </c>
      <c r="M60" s="55">
        <f t="shared" si="16"/>
        <v>74.947850036260519</v>
      </c>
      <c r="N60" s="51"/>
      <c r="O60" s="167">
        <f t="shared" si="17"/>
        <v>148.39836142062671</v>
      </c>
    </row>
    <row r="61" spans="1:15" x14ac:dyDescent="0.25">
      <c r="A61" s="3">
        <v>720</v>
      </c>
      <c r="B61" s="3">
        <v>1</v>
      </c>
      <c r="C61" s="4" t="s">
        <v>257</v>
      </c>
      <c r="D61" s="5">
        <v>3</v>
      </c>
      <c r="E61" s="52">
        <f>SUMIFS('EOS GE24-F23-WEBLOAD'!$F:$F,'EOS GE24-F23-WEBLOAD'!$A:$A,$A61,'EOS GE24-F23-WEBLOAD'!$B:$B,$B61)</f>
        <v>7652</v>
      </c>
      <c r="F61" s="138">
        <f>SUMIFS(EL!C:C,EL!$A:$A,$A61,EL!$B:$B,$B61)</f>
        <v>546533</v>
      </c>
      <c r="G61" s="55">
        <f t="shared" si="13"/>
        <v>546533</v>
      </c>
      <c r="H61" s="52">
        <f t="shared" si="14"/>
        <v>71.423549398849971</v>
      </c>
      <c r="I61" s="64"/>
      <c r="J61" s="52">
        <f>SUMIFS('EOS GE25-F23-WEBLOAD'!$F:$F,'EOS GE25-F23-WEBLOAD'!$A:$A,$A61,'EOS GE25-F23-WEBLOAD'!$B:$B,$B61)</f>
        <v>7539</v>
      </c>
      <c r="K61" s="170">
        <f>SUMIFS(EL!D:D,EL!$A:$A,$A61,EL!$B:$B,$B61)</f>
        <v>548572</v>
      </c>
      <c r="L61" s="55">
        <f t="shared" si="15"/>
        <v>548572</v>
      </c>
      <c r="M61" s="55">
        <f t="shared" si="16"/>
        <v>72.764557633638418</v>
      </c>
      <c r="N61" s="51"/>
      <c r="O61" s="167">
        <f t="shared" si="17"/>
        <v>144.1881070324884</v>
      </c>
    </row>
    <row r="62" spans="1:15" x14ac:dyDescent="0.25">
      <c r="A62" s="3">
        <v>2898</v>
      </c>
      <c r="B62" s="3">
        <v>1</v>
      </c>
      <c r="C62" s="4" t="s">
        <v>373</v>
      </c>
      <c r="D62" s="5">
        <v>6</v>
      </c>
      <c r="E62" s="52">
        <f>SUMIFS('EOS GE24-F23-WEBLOAD'!$F:$F,'EOS GE24-F23-WEBLOAD'!$A:$A,$A62,'EOS GE24-F23-WEBLOAD'!$B:$B,$B62)</f>
        <v>448.4</v>
      </c>
      <c r="F62" s="138">
        <f>SUMIFS(EL!C:C,EL!$A:$A,$A62,EL!$B:$B,$B62)</f>
        <v>31388</v>
      </c>
      <c r="G62" s="55">
        <f t="shared" si="13"/>
        <v>31388</v>
      </c>
      <c r="H62" s="52">
        <f t="shared" si="14"/>
        <v>70</v>
      </c>
      <c r="I62" s="64"/>
      <c r="J62" s="52">
        <f>SUMIFS('EOS GE25-F23-WEBLOAD'!$F:$F,'EOS GE25-F23-WEBLOAD'!$A:$A,$A62,'EOS GE25-F23-WEBLOAD'!$B:$B,$B62)</f>
        <v>448.4</v>
      </c>
      <c r="K62" s="170">
        <f>SUMIFS(EL!D:D,EL!$A:$A,$A62,EL!$B:$B,$B62)</f>
        <v>31388</v>
      </c>
      <c r="L62" s="55">
        <f t="shared" si="15"/>
        <v>31388</v>
      </c>
      <c r="M62" s="55">
        <f t="shared" si="16"/>
        <v>70</v>
      </c>
      <c r="N62" s="51"/>
      <c r="O62" s="167">
        <f t="shared" si="17"/>
        <v>140</v>
      </c>
    </row>
    <row r="63" spans="1:15" x14ac:dyDescent="0.25">
      <c r="A63" s="3">
        <v>281</v>
      </c>
      <c r="B63" s="3">
        <v>1</v>
      </c>
      <c r="C63" s="4" t="s">
        <v>142</v>
      </c>
      <c r="D63" s="5">
        <v>2</v>
      </c>
      <c r="E63" s="52">
        <f>SUMIFS('EOS GE24-F23-WEBLOAD'!$F:$F,'EOS GE24-F23-WEBLOAD'!$A:$A,$A63,'EOS GE24-F23-WEBLOAD'!$B:$B,$B63)</f>
        <v>10520</v>
      </c>
      <c r="F63" s="138">
        <f>SUMIFS(EL!C:C,EL!$A:$A,$A63,EL!$B:$B,$B63)</f>
        <v>728239</v>
      </c>
      <c r="G63" s="55">
        <f t="shared" si="13"/>
        <v>728239</v>
      </c>
      <c r="H63" s="52">
        <f t="shared" si="14"/>
        <v>69.224239543726242</v>
      </c>
      <c r="I63" s="64"/>
      <c r="J63" s="52">
        <f>SUMIFS('EOS GE25-F23-WEBLOAD'!$F:$F,'EOS GE25-F23-WEBLOAD'!$A:$A,$A63,'EOS GE25-F23-WEBLOAD'!$B:$B,$B63)</f>
        <v>10520</v>
      </c>
      <c r="K63" s="170">
        <f>SUMIFS(EL!D:D,EL!$A:$A,$A63,EL!$B:$B,$B63)</f>
        <v>728239</v>
      </c>
      <c r="L63" s="55">
        <f t="shared" si="15"/>
        <v>728239</v>
      </c>
      <c r="M63" s="55">
        <f t="shared" si="16"/>
        <v>69.224239543726242</v>
      </c>
      <c r="N63" s="51"/>
      <c r="O63" s="167">
        <f t="shared" si="17"/>
        <v>138.44847908745248</v>
      </c>
    </row>
    <row r="64" spans="1:15" x14ac:dyDescent="0.25">
      <c r="A64" s="3">
        <v>402</v>
      </c>
      <c r="B64" s="3">
        <v>1</v>
      </c>
      <c r="C64" s="4" t="s">
        <v>173</v>
      </c>
      <c r="D64" s="5">
        <v>6</v>
      </c>
      <c r="E64" s="52">
        <f>SUMIFS('EOS GE24-F23-WEBLOAD'!$F:$F,'EOS GE24-F23-WEBLOAD'!$A:$A,$A64,'EOS GE24-F23-WEBLOAD'!$B:$B,$B64)</f>
        <v>169</v>
      </c>
      <c r="F64" s="138">
        <f>SUMIFS(EL!C:C,EL!$A:$A,$A64,EL!$B:$B,$B64)</f>
        <v>10519</v>
      </c>
      <c r="G64" s="55">
        <f t="shared" si="13"/>
        <v>10519</v>
      </c>
      <c r="H64" s="52">
        <f t="shared" si="14"/>
        <v>62.242603550295861</v>
      </c>
      <c r="I64" s="64"/>
      <c r="J64" s="52">
        <f>SUMIFS('EOS GE25-F23-WEBLOAD'!$F:$F,'EOS GE25-F23-WEBLOAD'!$A:$A,$A64,'EOS GE25-F23-WEBLOAD'!$B:$B,$B64)</f>
        <v>158</v>
      </c>
      <c r="K64" s="170">
        <f>SUMIFS(EL!D:D,EL!$A:$A,$A64,EL!$B:$B,$B64)</f>
        <v>10852</v>
      </c>
      <c r="L64" s="55">
        <f t="shared" si="15"/>
        <v>10852</v>
      </c>
      <c r="M64" s="55">
        <f t="shared" si="16"/>
        <v>68.683544303797461</v>
      </c>
      <c r="N64" s="51"/>
      <c r="O64" s="167">
        <f t="shared" si="17"/>
        <v>130.92614785409333</v>
      </c>
    </row>
    <row r="65" spans="1:15" x14ac:dyDescent="0.25">
      <c r="A65" s="3">
        <v>2769</v>
      </c>
      <c r="B65" s="3">
        <v>1</v>
      </c>
      <c r="C65" s="4" t="s">
        <v>359</v>
      </c>
      <c r="D65" s="5">
        <v>6</v>
      </c>
      <c r="E65" s="52">
        <f>SUMIFS('EOS GE24-F23-WEBLOAD'!$F:$F,'EOS GE24-F23-WEBLOAD'!$A:$A,$A65,'EOS GE24-F23-WEBLOAD'!$B:$B,$B65)</f>
        <v>1071</v>
      </c>
      <c r="F65" s="138">
        <f>SUMIFS(EL!C:C,EL!$A:$A,$A65,EL!$B:$B,$B65)</f>
        <v>67754</v>
      </c>
      <c r="G65" s="55">
        <f t="shared" si="13"/>
        <v>67754</v>
      </c>
      <c r="H65" s="52">
        <f t="shared" si="14"/>
        <v>63.262371615312794</v>
      </c>
      <c r="I65" s="64"/>
      <c r="J65" s="52">
        <f>SUMIFS('EOS GE25-F23-WEBLOAD'!$F:$F,'EOS GE25-F23-WEBLOAD'!$A:$A,$A65,'EOS GE25-F23-WEBLOAD'!$B:$B,$B65)</f>
        <v>1078</v>
      </c>
      <c r="K65" s="170">
        <f>SUMIFS(EL!D:D,EL!$A:$A,$A65,EL!$B:$B,$B65)</f>
        <v>67653</v>
      </c>
      <c r="L65" s="55">
        <f t="shared" si="15"/>
        <v>67653</v>
      </c>
      <c r="M65" s="55">
        <f t="shared" si="16"/>
        <v>62.757884972170686</v>
      </c>
      <c r="N65" s="51"/>
      <c r="O65" s="167">
        <f t="shared" si="17"/>
        <v>126.02025658748349</v>
      </c>
    </row>
    <row r="66" spans="1:15" x14ac:dyDescent="0.25">
      <c r="A66" s="3">
        <v>197</v>
      </c>
      <c r="B66" s="3">
        <v>1</v>
      </c>
      <c r="C66" s="4" t="s">
        <v>114</v>
      </c>
      <c r="D66" s="5">
        <v>2</v>
      </c>
      <c r="E66" s="52">
        <f>SUMIFS('EOS GE24-F23-WEBLOAD'!$F:$F,'EOS GE24-F23-WEBLOAD'!$A:$A,$A66,'EOS GE24-F23-WEBLOAD'!$B:$B,$B66)</f>
        <v>4945</v>
      </c>
      <c r="F66" s="138">
        <f>SUMIFS(EL!C:C,EL!$A:$A,$A66,EL!$B:$B,$B66)</f>
        <v>304331</v>
      </c>
      <c r="G66" s="55">
        <f t="shared" si="13"/>
        <v>304331</v>
      </c>
      <c r="H66" s="52">
        <f t="shared" si="14"/>
        <v>61.543174924165825</v>
      </c>
      <c r="I66" s="64"/>
      <c r="J66" s="52">
        <f>SUMIFS('EOS GE25-F23-WEBLOAD'!$F:$F,'EOS GE25-F23-WEBLOAD'!$A:$A,$A66,'EOS GE25-F23-WEBLOAD'!$B:$B,$B66)</f>
        <v>5200</v>
      </c>
      <c r="K66" s="170">
        <f>SUMIFS(EL!D:D,EL!$A:$A,$A66,EL!$B:$B,$B66)</f>
        <v>333748</v>
      </c>
      <c r="L66" s="55">
        <f t="shared" si="15"/>
        <v>333748</v>
      </c>
      <c r="M66" s="55">
        <f t="shared" si="16"/>
        <v>64.182307692307688</v>
      </c>
      <c r="N66" s="51"/>
      <c r="O66" s="167">
        <f t="shared" si="17"/>
        <v>125.72548261647351</v>
      </c>
    </row>
    <row r="67" spans="1:15" x14ac:dyDescent="0.25">
      <c r="A67" s="3">
        <v>2310</v>
      </c>
      <c r="B67" s="3">
        <v>1</v>
      </c>
      <c r="C67" s="4" t="s">
        <v>339</v>
      </c>
      <c r="D67" s="5">
        <v>5</v>
      </c>
      <c r="E67" s="52">
        <f>SUMIFS('EOS GE24-F23-WEBLOAD'!$F:$F,'EOS GE24-F23-WEBLOAD'!$A:$A,$A67,'EOS GE24-F23-WEBLOAD'!$B:$B,$B67)</f>
        <v>1055</v>
      </c>
      <c r="F67" s="138">
        <f>SUMIFS(EL!C:C,EL!$A:$A,$A67,EL!$B:$B,$B67)</f>
        <v>64661</v>
      </c>
      <c r="G67" s="55">
        <f t="shared" si="13"/>
        <v>64661</v>
      </c>
      <c r="H67" s="52">
        <f t="shared" si="14"/>
        <v>61.290047393364929</v>
      </c>
      <c r="I67" s="64"/>
      <c r="J67" s="52">
        <f>SUMIFS('EOS GE25-F23-WEBLOAD'!$F:$F,'EOS GE25-F23-WEBLOAD'!$A:$A,$A67,'EOS GE25-F23-WEBLOAD'!$B:$B,$B67)</f>
        <v>1038</v>
      </c>
      <c r="K67" s="170">
        <f>SUMIFS(EL!D:D,EL!$A:$A,$A67,EL!$B:$B,$B67)</f>
        <v>64900</v>
      </c>
      <c r="L67" s="55">
        <f t="shared" si="15"/>
        <v>64900</v>
      </c>
      <c r="M67" s="55">
        <f t="shared" si="16"/>
        <v>62.52408477842004</v>
      </c>
      <c r="N67" s="51"/>
      <c r="O67" s="167">
        <f t="shared" si="17"/>
        <v>123.81413217178496</v>
      </c>
    </row>
    <row r="68" spans="1:15" x14ac:dyDescent="0.25">
      <c r="A68" s="3">
        <v>622</v>
      </c>
      <c r="B68" s="3">
        <v>1</v>
      </c>
      <c r="C68" s="4" t="s">
        <v>232</v>
      </c>
      <c r="D68" s="5">
        <v>2</v>
      </c>
      <c r="E68" s="52">
        <f>SUMIFS('EOS GE24-F23-WEBLOAD'!$F:$F,'EOS GE24-F23-WEBLOAD'!$A:$A,$A68,'EOS GE24-F23-WEBLOAD'!$B:$B,$B68)</f>
        <v>10225.200000000001</v>
      </c>
      <c r="F68" s="138">
        <f>SUMIFS(EL!C:C,EL!$A:$A,$A68,EL!$B:$B,$B68)</f>
        <v>623896</v>
      </c>
      <c r="G68" s="55">
        <f t="shared" si="13"/>
        <v>623896</v>
      </c>
      <c r="H68" s="52">
        <f t="shared" si="14"/>
        <v>61.015530258576845</v>
      </c>
      <c r="I68" s="64"/>
      <c r="J68" s="52">
        <f>SUMIFS('EOS GE25-F23-WEBLOAD'!$F:$F,'EOS GE25-F23-WEBLOAD'!$A:$A,$A68,'EOS GE25-F23-WEBLOAD'!$B:$B,$B68)</f>
        <v>10053.200000000001</v>
      </c>
      <c r="K68" s="170">
        <f>SUMIFS(EL!D:D,EL!$A:$A,$A68,EL!$B:$B,$B68)</f>
        <v>604784</v>
      </c>
      <c r="L68" s="55">
        <f t="shared" si="15"/>
        <v>604784</v>
      </c>
      <c r="M68" s="55">
        <f t="shared" si="16"/>
        <v>60.158357537898375</v>
      </c>
      <c r="N68" s="51"/>
      <c r="O68" s="167">
        <f t="shared" si="17"/>
        <v>121.17388779647521</v>
      </c>
    </row>
    <row r="69" spans="1:15" x14ac:dyDescent="0.25">
      <c r="A69" s="3">
        <v>16</v>
      </c>
      <c r="B69" s="3">
        <v>1</v>
      </c>
      <c r="C69" s="4" t="s">
        <v>65</v>
      </c>
      <c r="D69" s="5">
        <v>3</v>
      </c>
      <c r="E69" s="52">
        <f>SUMIFS('EOS GE24-F23-WEBLOAD'!$F:$F,'EOS GE24-F23-WEBLOAD'!$A:$A,$A69,'EOS GE24-F23-WEBLOAD'!$B:$B,$B69)</f>
        <v>6110</v>
      </c>
      <c r="F69" s="138">
        <f>SUMIFS(EL!C:C,EL!$A:$A,$A69,EL!$B:$B,$B69)</f>
        <v>369672</v>
      </c>
      <c r="G69" s="55">
        <f t="shared" si="13"/>
        <v>369672</v>
      </c>
      <c r="H69" s="52">
        <f t="shared" si="14"/>
        <v>60.50278232405892</v>
      </c>
      <c r="I69" s="64"/>
      <c r="J69" s="52">
        <f>SUMIFS('EOS GE25-F23-WEBLOAD'!$F:$F,'EOS GE25-F23-WEBLOAD'!$A:$A,$A69,'EOS GE25-F23-WEBLOAD'!$B:$B,$B69)</f>
        <v>6135</v>
      </c>
      <c r="K69" s="170">
        <f>SUMIFS(EL!D:D,EL!$A:$A,$A69,EL!$B:$B,$B69)</f>
        <v>369334</v>
      </c>
      <c r="L69" s="55">
        <f t="shared" si="15"/>
        <v>369334</v>
      </c>
      <c r="M69" s="55">
        <f t="shared" si="16"/>
        <v>60.201140994295031</v>
      </c>
      <c r="N69" s="51"/>
      <c r="O69" s="167">
        <f t="shared" si="17"/>
        <v>120.70392331835396</v>
      </c>
    </row>
    <row r="70" spans="1:15" x14ac:dyDescent="0.25">
      <c r="A70" s="3">
        <v>535</v>
      </c>
      <c r="B70" s="3">
        <v>1</v>
      </c>
      <c r="C70" s="4" t="s">
        <v>211</v>
      </c>
      <c r="D70" s="5">
        <v>4</v>
      </c>
      <c r="E70" s="52">
        <f>SUMIFS('EOS GE24-F23-WEBLOAD'!$F:$F,'EOS GE24-F23-WEBLOAD'!$A:$A,$A70,'EOS GE24-F23-WEBLOAD'!$B:$B,$B70)</f>
        <v>16900</v>
      </c>
      <c r="F70" s="138">
        <f>SUMIFS(EL!C:C,EL!$A:$A,$A70,EL!$B:$B,$B70)</f>
        <v>966016</v>
      </c>
      <c r="G70" s="55">
        <f t="shared" si="13"/>
        <v>966016</v>
      </c>
      <c r="H70" s="52">
        <f t="shared" si="14"/>
        <v>57.160710059171599</v>
      </c>
      <c r="I70" s="64"/>
      <c r="J70" s="52">
        <f>SUMIFS('EOS GE25-F23-WEBLOAD'!$F:$F,'EOS GE25-F23-WEBLOAD'!$A:$A,$A70,'EOS GE25-F23-WEBLOAD'!$B:$B,$B70)</f>
        <v>16635</v>
      </c>
      <c r="K70" s="170">
        <f>SUMIFS(EL!D:D,EL!$A:$A,$A70,EL!$B:$B,$B70)</f>
        <v>1036829</v>
      </c>
      <c r="L70" s="55">
        <f t="shared" si="15"/>
        <v>1036829</v>
      </c>
      <c r="M70" s="55">
        <f t="shared" si="16"/>
        <v>62.328163510670272</v>
      </c>
      <c r="N70" s="51"/>
      <c r="O70" s="167">
        <f t="shared" si="17"/>
        <v>119.48887356984187</v>
      </c>
    </row>
    <row r="71" spans="1:15" x14ac:dyDescent="0.25">
      <c r="A71" s="3">
        <v>415</v>
      </c>
      <c r="B71" s="3">
        <v>1</v>
      </c>
      <c r="C71" s="4" t="s">
        <v>178</v>
      </c>
      <c r="D71" s="5">
        <v>6</v>
      </c>
      <c r="E71" s="52">
        <f>SUMIFS('EOS GE24-F23-WEBLOAD'!$F:$F,'EOS GE24-F23-WEBLOAD'!$A:$A,$A71,'EOS GE24-F23-WEBLOAD'!$B:$B,$B71)</f>
        <v>212.2</v>
      </c>
      <c r="F71" s="138">
        <f>SUMIFS(EL!C:C,EL!$A:$A,$A71,EL!$B:$B,$B71)</f>
        <v>12460</v>
      </c>
      <c r="G71" s="55">
        <f t="shared" si="13"/>
        <v>12460</v>
      </c>
      <c r="H71" s="52">
        <f t="shared" si="14"/>
        <v>58.718190386427899</v>
      </c>
      <c r="I71" s="64"/>
      <c r="J71" s="52">
        <f>SUMIFS('EOS GE25-F23-WEBLOAD'!$F:$F,'EOS GE25-F23-WEBLOAD'!$A:$A,$A71,'EOS GE25-F23-WEBLOAD'!$B:$B,$B71)</f>
        <v>209.2</v>
      </c>
      <c r="K71" s="170">
        <f>SUMIFS(EL!D:D,EL!$A:$A,$A71,EL!$B:$B,$B71)</f>
        <v>12512</v>
      </c>
      <c r="L71" s="55">
        <f t="shared" si="15"/>
        <v>12512</v>
      </c>
      <c r="M71" s="55">
        <f t="shared" si="16"/>
        <v>59.808795411089868</v>
      </c>
      <c r="N71" s="51"/>
      <c r="O71" s="167">
        <f t="shared" si="17"/>
        <v>118.52698579751777</v>
      </c>
    </row>
    <row r="72" spans="1:15" x14ac:dyDescent="0.25">
      <c r="A72" s="3">
        <v>241</v>
      </c>
      <c r="B72" s="3">
        <v>1</v>
      </c>
      <c r="C72" s="4" t="s">
        <v>125</v>
      </c>
      <c r="D72" s="5">
        <v>4</v>
      </c>
      <c r="E72" s="52">
        <f>SUMIFS('EOS GE24-F23-WEBLOAD'!$F:$F,'EOS GE24-F23-WEBLOAD'!$A:$A,$A72,'EOS GE24-F23-WEBLOAD'!$B:$B,$B72)</f>
        <v>3371</v>
      </c>
      <c r="F72" s="138">
        <f>SUMIFS(EL!C:C,EL!$A:$A,$A72,EL!$B:$B,$B72)</f>
        <v>192075</v>
      </c>
      <c r="G72" s="55">
        <f t="shared" si="13"/>
        <v>192075</v>
      </c>
      <c r="H72" s="52">
        <f t="shared" si="14"/>
        <v>56.978641352714327</v>
      </c>
      <c r="I72" s="64"/>
      <c r="J72" s="52">
        <f>SUMIFS('EOS GE25-F23-WEBLOAD'!$F:$F,'EOS GE25-F23-WEBLOAD'!$A:$A,$A72,'EOS GE25-F23-WEBLOAD'!$B:$B,$B72)</f>
        <v>3304</v>
      </c>
      <c r="K72" s="170">
        <f>SUMIFS(EL!D:D,EL!$A:$A,$A72,EL!$B:$B,$B72)</f>
        <v>192940</v>
      </c>
      <c r="L72" s="55">
        <f t="shared" si="15"/>
        <v>192940</v>
      </c>
      <c r="M72" s="55">
        <f t="shared" si="16"/>
        <v>58.39588377723971</v>
      </c>
      <c r="N72" s="51"/>
      <c r="O72" s="167">
        <f t="shared" si="17"/>
        <v>115.37452512995404</v>
      </c>
    </row>
    <row r="73" spans="1:15" x14ac:dyDescent="0.25">
      <c r="A73" s="3">
        <v>279</v>
      </c>
      <c r="B73" s="3">
        <v>1</v>
      </c>
      <c r="C73" s="4" t="s">
        <v>140</v>
      </c>
      <c r="D73" s="5">
        <v>3</v>
      </c>
      <c r="E73" s="52">
        <f>SUMIFS('EOS GE24-F23-WEBLOAD'!$F:$F,'EOS GE24-F23-WEBLOAD'!$A:$A,$A73,'EOS GE24-F23-WEBLOAD'!$B:$B,$B73)</f>
        <v>20911.5</v>
      </c>
      <c r="F73" s="138">
        <f>SUMIFS(EL!C:C,EL!$A:$A,$A73,EL!$B:$B,$B73)</f>
        <v>1151201</v>
      </c>
      <c r="G73" s="55">
        <f t="shared" si="13"/>
        <v>1151201</v>
      </c>
      <c r="H73" s="52">
        <f t="shared" si="14"/>
        <v>55.051096286732182</v>
      </c>
      <c r="I73" s="64"/>
      <c r="J73" s="52">
        <f>SUMIFS('EOS GE25-F23-WEBLOAD'!$F:$F,'EOS GE25-F23-WEBLOAD'!$A:$A,$A73,'EOS GE25-F23-WEBLOAD'!$B:$B,$B73)</f>
        <v>21241.5</v>
      </c>
      <c r="K73" s="170">
        <f>SUMIFS(EL!D:D,EL!$A:$A,$A73,EL!$B:$B,$B73)</f>
        <v>1147398</v>
      </c>
      <c r="L73" s="55">
        <f t="shared" si="15"/>
        <v>1147398</v>
      </c>
      <c r="M73" s="55">
        <f t="shared" si="16"/>
        <v>54.016806722689076</v>
      </c>
      <c r="N73" s="51"/>
      <c r="O73" s="167">
        <f t="shared" si="17"/>
        <v>109.06790300942126</v>
      </c>
    </row>
    <row r="74" spans="1:15" x14ac:dyDescent="0.25">
      <c r="A74" s="3">
        <v>581</v>
      </c>
      <c r="B74" s="3">
        <v>1</v>
      </c>
      <c r="C74" s="4" t="s">
        <v>224</v>
      </c>
      <c r="D74" s="5">
        <v>6</v>
      </c>
      <c r="E74" s="52">
        <f>SUMIFS('EOS GE24-F23-WEBLOAD'!$F:$F,'EOS GE24-F23-WEBLOAD'!$A:$A,$A74,'EOS GE24-F23-WEBLOAD'!$B:$B,$B74)</f>
        <v>400</v>
      </c>
      <c r="F74" s="138">
        <f>SUMIFS(EL!C:C,EL!$A:$A,$A74,EL!$B:$B,$B74)</f>
        <v>21744</v>
      </c>
      <c r="G74" s="55">
        <f t="shared" si="13"/>
        <v>21744</v>
      </c>
      <c r="H74" s="52">
        <f t="shared" si="14"/>
        <v>54.36</v>
      </c>
      <c r="I74" s="64"/>
      <c r="J74" s="52">
        <f>SUMIFS('EOS GE25-F23-WEBLOAD'!$F:$F,'EOS GE25-F23-WEBLOAD'!$A:$A,$A74,'EOS GE25-F23-WEBLOAD'!$B:$B,$B74)</f>
        <v>415</v>
      </c>
      <c r="K74" s="170">
        <f>SUMIFS(EL!D:D,EL!$A:$A,$A74,EL!$B:$B,$B74)</f>
        <v>22391</v>
      </c>
      <c r="L74" s="55">
        <f t="shared" si="15"/>
        <v>22391</v>
      </c>
      <c r="M74" s="55">
        <f t="shared" si="16"/>
        <v>53.954216867469881</v>
      </c>
      <c r="N74" s="51"/>
      <c r="O74" s="167">
        <f t="shared" si="17"/>
        <v>108.31421686746988</v>
      </c>
    </row>
    <row r="75" spans="1:15" x14ac:dyDescent="0.25">
      <c r="A75" s="3">
        <v>129</v>
      </c>
      <c r="B75" s="3">
        <v>1</v>
      </c>
      <c r="C75" s="4" t="s">
        <v>96</v>
      </c>
      <c r="D75" s="5">
        <v>5</v>
      </c>
      <c r="E75" s="52">
        <f>SUMIFS('EOS GE24-F23-WEBLOAD'!$F:$F,'EOS GE24-F23-WEBLOAD'!$A:$A,$A75,'EOS GE24-F23-WEBLOAD'!$B:$B,$B75)</f>
        <v>1462</v>
      </c>
      <c r="F75" s="138">
        <f>SUMIFS(EL!C:C,EL!$A:$A,$A75,EL!$B:$B,$B75)</f>
        <v>78450</v>
      </c>
      <c r="G75" s="55">
        <f t="shared" si="13"/>
        <v>78450</v>
      </c>
      <c r="H75" s="52">
        <f t="shared" si="14"/>
        <v>53.659370725034201</v>
      </c>
      <c r="I75" s="64"/>
      <c r="J75" s="52">
        <f>SUMIFS('EOS GE25-F23-WEBLOAD'!$F:$F,'EOS GE25-F23-WEBLOAD'!$A:$A,$A75,'EOS GE25-F23-WEBLOAD'!$B:$B,$B75)</f>
        <v>1462</v>
      </c>
      <c r="K75" s="170">
        <f>SUMIFS(EL!D:D,EL!$A:$A,$A75,EL!$B:$B,$B75)</f>
        <v>78450</v>
      </c>
      <c r="L75" s="55">
        <f t="shared" si="15"/>
        <v>78450</v>
      </c>
      <c r="M75" s="55">
        <f t="shared" si="16"/>
        <v>53.659370725034201</v>
      </c>
      <c r="N75" s="51"/>
      <c r="O75" s="167">
        <f t="shared" si="17"/>
        <v>107.3187414500684</v>
      </c>
    </row>
    <row r="76" spans="1:15" x14ac:dyDescent="0.25">
      <c r="A76" s="3">
        <v>283</v>
      </c>
      <c r="B76" s="3">
        <v>1</v>
      </c>
      <c r="C76" s="4" t="s">
        <v>144</v>
      </c>
      <c r="D76" s="5">
        <v>2</v>
      </c>
      <c r="E76" s="52">
        <f>SUMIFS('EOS GE24-F23-WEBLOAD'!$F:$F,'EOS GE24-F23-WEBLOAD'!$A:$A,$A76,'EOS GE24-F23-WEBLOAD'!$B:$B,$B76)</f>
        <v>4476</v>
      </c>
      <c r="F76" s="138">
        <f>SUMIFS(EL!C:C,EL!$A:$A,$A76,EL!$B:$B,$B76)</f>
        <v>225771</v>
      </c>
      <c r="G76" s="55">
        <f t="shared" si="13"/>
        <v>225771</v>
      </c>
      <c r="H76" s="52">
        <f t="shared" si="14"/>
        <v>50.440348525469169</v>
      </c>
      <c r="I76" s="64"/>
      <c r="J76" s="52">
        <f>SUMIFS('EOS GE25-F23-WEBLOAD'!$F:$F,'EOS GE25-F23-WEBLOAD'!$A:$A,$A76,'EOS GE25-F23-WEBLOAD'!$B:$B,$B76)</f>
        <v>4476</v>
      </c>
      <c r="K76" s="170">
        <f>SUMIFS(EL!D:D,EL!$A:$A,$A76,EL!$B:$B,$B76)</f>
        <v>244729</v>
      </c>
      <c r="L76" s="55">
        <f t="shared" si="15"/>
        <v>244729</v>
      </c>
      <c r="M76" s="55">
        <f t="shared" si="16"/>
        <v>54.675826630920461</v>
      </c>
      <c r="N76" s="51"/>
      <c r="O76" s="167">
        <f t="shared" si="17"/>
        <v>105.11617515638963</v>
      </c>
    </row>
    <row r="77" spans="1:15" x14ac:dyDescent="0.25">
      <c r="A77" s="3">
        <v>196</v>
      </c>
      <c r="B77" s="3">
        <v>1</v>
      </c>
      <c r="C77" s="4" t="s">
        <v>113</v>
      </c>
      <c r="D77" s="5">
        <v>3</v>
      </c>
      <c r="E77" s="52">
        <f>SUMIFS('EOS GE24-F23-WEBLOAD'!$F:$F,'EOS GE24-F23-WEBLOAD'!$A:$A,$A77,'EOS GE24-F23-WEBLOAD'!$B:$B,$B77)</f>
        <v>28788.84</v>
      </c>
      <c r="F77" s="138">
        <f>SUMIFS(EL!C:C,EL!$A:$A,$A77,EL!$B:$B,$B77)</f>
        <v>1348152</v>
      </c>
      <c r="G77" s="55">
        <f t="shared" si="13"/>
        <v>1348152</v>
      </c>
      <c r="H77" s="52">
        <f t="shared" si="14"/>
        <v>46.828979562913965</v>
      </c>
      <c r="I77" s="64"/>
      <c r="J77" s="52">
        <f>SUMIFS('EOS GE25-F23-WEBLOAD'!$F:$F,'EOS GE25-F23-WEBLOAD'!$A:$A,$A77,'EOS GE25-F23-WEBLOAD'!$B:$B,$B77)</f>
        <v>29051.84</v>
      </c>
      <c r="K77" s="170">
        <f>SUMIFS(EL!D:D,EL!$A:$A,$A77,EL!$B:$B,$B77)</f>
        <v>1345839</v>
      </c>
      <c r="L77" s="55">
        <f t="shared" si="15"/>
        <v>1345839</v>
      </c>
      <c r="M77" s="55">
        <f t="shared" si="16"/>
        <v>46.325430678401091</v>
      </c>
      <c r="N77" s="51"/>
      <c r="O77" s="167">
        <f t="shared" si="17"/>
        <v>93.154410241315048</v>
      </c>
    </row>
    <row r="78" spans="1:15" x14ac:dyDescent="0.25">
      <c r="A78" s="3">
        <v>272</v>
      </c>
      <c r="B78" s="3">
        <v>1</v>
      </c>
      <c r="C78" s="4" t="s">
        <v>135</v>
      </c>
      <c r="D78" s="5">
        <v>3</v>
      </c>
      <c r="E78" s="52">
        <f>SUMIFS('EOS GE24-F23-WEBLOAD'!$F:$F,'EOS GE24-F23-WEBLOAD'!$A:$A,$A78,'EOS GE24-F23-WEBLOAD'!$B:$B,$B78)</f>
        <v>8950</v>
      </c>
      <c r="F78" s="138">
        <f>SUMIFS(EL!C:C,EL!$A:$A,$A78,EL!$B:$B,$B78)</f>
        <v>411416</v>
      </c>
      <c r="G78" s="55">
        <f t="shared" si="13"/>
        <v>411416</v>
      </c>
      <c r="H78" s="52">
        <f t="shared" si="14"/>
        <v>45.968268156424578</v>
      </c>
      <c r="I78" s="64"/>
      <c r="J78" s="52">
        <f>SUMIFS('EOS GE25-F23-WEBLOAD'!$F:$F,'EOS GE25-F23-WEBLOAD'!$A:$A,$A78,'EOS GE25-F23-WEBLOAD'!$B:$B,$B78)</f>
        <v>8950</v>
      </c>
      <c r="K78" s="170">
        <f>SUMIFS(EL!D:D,EL!$A:$A,$A78,EL!$B:$B,$B78)</f>
        <v>411416</v>
      </c>
      <c r="L78" s="55">
        <f t="shared" si="15"/>
        <v>411416</v>
      </c>
      <c r="M78" s="55">
        <f t="shared" si="16"/>
        <v>45.968268156424578</v>
      </c>
      <c r="N78" s="51"/>
      <c r="O78" s="167">
        <f t="shared" si="17"/>
        <v>91.936536312849157</v>
      </c>
    </row>
    <row r="79" spans="1:15" x14ac:dyDescent="0.25">
      <c r="A79" s="3">
        <v>270</v>
      </c>
      <c r="B79" s="3">
        <v>1</v>
      </c>
      <c r="C79" s="4" t="s">
        <v>133</v>
      </c>
      <c r="D79" s="5">
        <v>2</v>
      </c>
      <c r="E79" s="52">
        <f>SUMIFS('EOS GE24-F23-WEBLOAD'!$F:$F,'EOS GE24-F23-WEBLOAD'!$A:$A,$A79,'EOS GE24-F23-WEBLOAD'!$B:$B,$B79)</f>
        <v>6502</v>
      </c>
      <c r="F79" s="138">
        <f>SUMIFS(EL!C:C,EL!$A:$A,$A79,EL!$B:$B,$B79)</f>
        <v>296414</v>
      </c>
      <c r="G79" s="55">
        <f t="shared" si="13"/>
        <v>296414</v>
      </c>
      <c r="H79" s="52">
        <f t="shared" si="14"/>
        <v>45.588126730236851</v>
      </c>
      <c r="I79" s="64"/>
      <c r="J79" s="52">
        <f>SUMIFS('EOS GE25-F23-WEBLOAD'!$F:$F,'EOS GE25-F23-WEBLOAD'!$A:$A,$A79,'EOS GE25-F23-WEBLOAD'!$B:$B,$B79)</f>
        <v>6428</v>
      </c>
      <c r="K79" s="170">
        <f>SUMIFS(EL!D:D,EL!$A:$A,$A79,EL!$B:$B,$B79)</f>
        <v>297054</v>
      </c>
      <c r="L79" s="55">
        <f t="shared" si="15"/>
        <v>297054</v>
      </c>
      <c r="M79" s="55">
        <f t="shared" si="16"/>
        <v>46.212507778469195</v>
      </c>
      <c r="N79" s="51"/>
      <c r="O79" s="167">
        <f t="shared" si="17"/>
        <v>91.800634508706054</v>
      </c>
    </row>
    <row r="80" spans="1:15" x14ac:dyDescent="0.25">
      <c r="A80" s="3">
        <v>508</v>
      </c>
      <c r="B80" s="3">
        <v>1</v>
      </c>
      <c r="C80" s="4" t="s">
        <v>204</v>
      </c>
      <c r="D80" s="5">
        <v>5</v>
      </c>
      <c r="E80" s="52">
        <f>SUMIFS('EOS GE24-F23-WEBLOAD'!$F:$F,'EOS GE24-F23-WEBLOAD'!$A:$A,$A80,'EOS GE24-F23-WEBLOAD'!$B:$B,$B80)</f>
        <v>2048</v>
      </c>
      <c r="F80" s="138">
        <f>SUMIFS(EL!C:C,EL!$A:$A,$A80,EL!$B:$B,$B80)</f>
        <v>92476</v>
      </c>
      <c r="G80" s="55">
        <f t="shared" si="13"/>
        <v>92476</v>
      </c>
      <c r="H80" s="52">
        <f t="shared" si="14"/>
        <v>45.154296875</v>
      </c>
      <c r="I80" s="64"/>
      <c r="J80" s="52">
        <f>SUMIFS('EOS GE25-F23-WEBLOAD'!$F:$F,'EOS GE25-F23-WEBLOAD'!$A:$A,$A80,'EOS GE25-F23-WEBLOAD'!$B:$B,$B80)</f>
        <v>2010</v>
      </c>
      <c r="K80" s="170">
        <f>SUMIFS(EL!D:D,EL!$A:$A,$A80,EL!$B:$B,$B80)</f>
        <v>92810</v>
      </c>
      <c r="L80" s="55">
        <f t="shared" si="15"/>
        <v>92810</v>
      </c>
      <c r="M80" s="55">
        <f t="shared" si="16"/>
        <v>46.17412935323383</v>
      </c>
      <c r="N80" s="51"/>
      <c r="O80" s="167">
        <f t="shared" si="17"/>
        <v>91.328426228233837</v>
      </c>
    </row>
    <row r="81" spans="1:15" x14ac:dyDescent="0.25">
      <c r="A81" s="3">
        <v>2171</v>
      </c>
      <c r="B81" s="3">
        <v>1</v>
      </c>
      <c r="C81" s="4" t="s">
        <v>330</v>
      </c>
      <c r="D81" s="5">
        <v>6</v>
      </c>
      <c r="E81" s="52">
        <f>SUMIFS('EOS GE24-F23-WEBLOAD'!$F:$F,'EOS GE24-F23-WEBLOAD'!$A:$A,$A81,'EOS GE24-F23-WEBLOAD'!$B:$B,$B81)</f>
        <v>239</v>
      </c>
      <c r="F81" s="138">
        <f>SUMIFS(EL!C:C,EL!$A:$A,$A81,EL!$B:$B,$B81)</f>
        <v>10825</v>
      </c>
      <c r="G81" s="55">
        <f t="shared" si="13"/>
        <v>10825</v>
      </c>
      <c r="H81" s="52">
        <f t="shared" si="14"/>
        <v>45.2928870292887</v>
      </c>
      <c r="I81" s="64"/>
      <c r="J81" s="52">
        <f>SUMIFS('EOS GE25-F23-WEBLOAD'!$F:$F,'EOS GE25-F23-WEBLOAD'!$A:$A,$A81,'EOS GE25-F23-WEBLOAD'!$B:$B,$B81)</f>
        <v>239</v>
      </c>
      <c r="K81" s="170">
        <f>SUMIFS(EL!D:D,EL!$A:$A,$A81,EL!$B:$B,$B81)</f>
        <v>10825</v>
      </c>
      <c r="L81" s="55">
        <f t="shared" si="15"/>
        <v>10825</v>
      </c>
      <c r="M81" s="55">
        <f t="shared" si="16"/>
        <v>45.2928870292887</v>
      </c>
      <c r="N81" s="51"/>
      <c r="O81" s="167">
        <f t="shared" si="17"/>
        <v>90.5857740585774</v>
      </c>
    </row>
    <row r="82" spans="1:15" x14ac:dyDescent="0.25">
      <c r="A82" s="3">
        <v>2215</v>
      </c>
      <c r="B82" s="3">
        <v>1</v>
      </c>
      <c r="C82" s="4" t="s">
        <v>338</v>
      </c>
      <c r="D82" s="5">
        <v>6</v>
      </c>
      <c r="E82" s="52">
        <f>SUMIFS('EOS GE24-F23-WEBLOAD'!$F:$F,'EOS GE24-F23-WEBLOAD'!$A:$A,$A82,'EOS GE24-F23-WEBLOAD'!$B:$B,$B82)</f>
        <v>237.8</v>
      </c>
      <c r="F82" s="138">
        <f>SUMIFS(EL!C:C,EL!$A:$A,$A82,EL!$B:$B,$B82)</f>
        <v>10515</v>
      </c>
      <c r="G82" s="55">
        <f t="shared" si="13"/>
        <v>10515</v>
      </c>
      <c r="H82" s="52">
        <f t="shared" si="14"/>
        <v>44.217830109335573</v>
      </c>
      <c r="I82" s="64"/>
      <c r="J82" s="52">
        <f>SUMIFS('EOS GE25-F23-WEBLOAD'!$F:$F,'EOS GE25-F23-WEBLOAD'!$A:$A,$A82,'EOS GE25-F23-WEBLOAD'!$B:$B,$B82)</f>
        <v>237.8</v>
      </c>
      <c r="K82" s="170">
        <f>SUMIFS(EL!D:D,EL!$A:$A,$A82,EL!$B:$B,$B82)</f>
        <v>10515</v>
      </c>
      <c r="L82" s="55">
        <f t="shared" si="15"/>
        <v>10515</v>
      </c>
      <c r="M82" s="55">
        <f t="shared" si="16"/>
        <v>44.217830109335573</v>
      </c>
      <c r="N82" s="51"/>
      <c r="O82" s="167">
        <f t="shared" si="17"/>
        <v>88.435660218671146</v>
      </c>
    </row>
    <row r="83" spans="1:15" x14ac:dyDescent="0.25">
      <c r="A83" s="3">
        <v>2853</v>
      </c>
      <c r="B83" s="3">
        <v>1</v>
      </c>
      <c r="C83" s="4" t="s">
        <v>362</v>
      </c>
      <c r="D83" s="5">
        <v>6</v>
      </c>
      <c r="E83" s="52">
        <f>SUMIFS('EOS GE24-F23-WEBLOAD'!$F:$F,'EOS GE24-F23-WEBLOAD'!$A:$A,$A83,'EOS GE24-F23-WEBLOAD'!$B:$B,$B83)</f>
        <v>791</v>
      </c>
      <c r="F83" s="138">
        <f>SUMIFS(EL!C:C,EL!$A:$A,$A83,EL!$B:$B,$B83)</f>
        <v>35130</v>
      </c>
      <c r="G83" s="55">
        <f t="shared" si="13"/>
        <v>35130</v>
      </c>
      <c r="H83" s="52">
        <f t="shared" si="14"/>
        <v>44.412136536030339</v>
      </c>
      <c r="I83" s="64"/>
      <c r="J83" s="52">
        <f>SUMIFS('EOS GE25-F23-WEBLOAD'!$F:$F,'EOS GE25-F23-WEBLOAD'!$A:$A,$A83,'EOS GE25-F23-WEBLOAD'!$B:$B,$B83)</f>
        <v>807</v>
      </c>
      <c r="K83" s="170">
        <f>SUMIFS(EL!D:D,EL!$A:$A,$A83,EL!$B:$B,$B83)</f>
        <v>35002</v>
      </c>
      <c r="L83" s="55">
        <f t="shared" si="15"/>
        <v>35002</v>
      </c>
      <c r="M83" s="55">
        <f t="shared" si="16"/>
        <v>43.372986369268894</v>
      </c>
      <c r="N83" s="51"/>
      <c r="O83" s="167">
        <f t="shared" si="17"/>
        <v>87.785122905299232</v>
      </c>
    </row>
    <row r="84" spans="1:15" x14ac:dyDescent="0.25">
      <c r="A84" s="3">
        <v>2905</v>
      </c>
      <c r="B84" s="3">
        <v>1</v>
      </c>
      <c r="C84" s="4" t="s">
        <v>378</v>
      </c>
      <c r="D84" s="5">
        <v>5</v>
      </c>
      <c r="E84" s="52">
        <f>SUMIFS('EOS GE24-F23-WEBLOAD'!$F:$F,'EOS GE24-F23-WEBLOAD'!$A:$A,$A84,'EOS GE24-F23-WEBLOAD'!$B:$B,$B84)</f>
        <v>1889</v>
      </c>
      <c r="F84" s="138">
        <f>SUMIFS(EL!C:C,EL!$A:$A,$A84,EL!$B:$B,$B84)</f>
        <v>84952</v>
      </c>
      <c r="G84" s="55">
        <f t="shared" si="13"/>
        <v>84952</v>
      </c>
      <c r="H84" s="52">
        <f t="shared" si="14"/>
        <v>44.971942826892537</v>
      </c>
      <c r="I84" s="64"/>
      <c r="J84" s="52">
        <f>SUMIFS('EOS GE25-F23-WEBLOAD'!$F:$F,'EOS GE25-F23-WEBLOAD'!$A:$A,$A84,'EOS GE25-F23-WEBLOAD'!$B:$B,$B84)</f>
        <v>1871</v>
      </c>
      <c r="K84" s="170">
        <f>SUMIFS(EL!D:D,EL!$A:$A,$A84,EL!$B:$B,$B84)</f>
        <v>79111</v>
      </c>
      <c r="L84" s="55">
        <f t="shared" si="15"/>
        <v>79111</v>
      </c>
      <c r="M84" s="55">
        <f t="shared" si="16"/>
        <v>42.282736504543024</v>
      </c>
      <c r="N84" s="51"/>
      <c r="O84" s="167">
        <f t="shared" si="17"/>
        <v>87.254679331435568</v>
      </c>
    </row>
    <row r="85" spans="1:15" x14ac:dyDescent="0.25">
      <c r="A85" s="3">
        <v>2752</v>
      </c>
      <c r="B85" s="3">
        <v>1</v>
      </c>
      <c r="C85" s="4" t="s">
        <v>356</v>
      </c>
      <c r="D85" s="5">
        <v>5</v>
      </c>
      <c r="E85" s="52">
        <f>SUMIFS('EOS GE24-F23-WEBLOAD'!$F:$F,'EOS GE24-F23-WEBLOAD'!$A:$A,$A85,'EOS GE24-F23-WEBLOAD'!$B:$B,$B85)</f>
        <v>1804</v>
      </c>
      <c r="F85" s="138">
        <f>SUMIFS(EL!C:C,EL!$A:$A,$A85,EL!$B:$B,$B85)</f>
        <v>76032</v>
      </c>
      <c r="G85" s="55">
        <f t="shared" si="13"/>
        <v>76032</v>
      </c>
      <c r="H85" s="52">
        <f t="shared" si="14"/>
        <v>42.146341463414636</v>
      </c>
      <c r="I85" s="64"/>
      <c r="J85" s="52">
        <f>SUMIFS('EOS GE25-F23-WEBLOAD'!$F:$F,'EOS GE25-F23-WEBLOAD'!$A:$A,$A85,'EOS GE25-F23-WEBLOAD'!$B:$B,$B85)</f>
        <v>1786</v>
      </c>
      <c r="K85" s="170">
        <f>SUMIFS(EL!D:D,EL!$A:$A,$A85,EL!$B:$B,$B85)</f>
        <v>76166</v>
      </c>
      <c r="L85" s="55">
        <f t="shared" si="15"/>
        <v>76166</v>
      </c>
      <c r="M85" s="55">
        <f t="shared" si="16"/>
        <v>42.646136618141099</v>
      </c>
      <c r="N85" s="51"/>
      <c r="O85" s="167">
        <f t="shared" si="17"/>
        <v>84.792478081555743</v>
      </c>
    </row>
    <row r="86" spans="1:15" x14ac:dyDescent="0.25">
      <c r="A86" s="3">
        <v>2859</v>
      </c>
      <c r="B86" s="3">
        <v>1</v>
      </c>
      <c r="C86" s="4" t="s">
        <v>364</v>
      </c>
      <c r="D86" s="5">
        <v>5</v>
      </c>
      <c r="E86" s="52">
        <f>SUMIFS('EOS GE24-F23-WEBLOAD'!$F:$F,'EOS GE24-F23-WEBLOAD'!$A:$A,$A86,'EOS GE24-F23-WEBLOAD'!$B:$B,$B86)</f>
        <v>1370</v>
      </c>
      <c r="F86" s="138">
        <f>SUMIFS(EL!C:C,EL!$A:$A,$A86,EL!$B:$B,$B86)</f>
        <v>56805</v>
      </c>
      <c r="G86" s="55">
        <f t="shared" si="13"/>
        <v>56805</v>
      </c>
      <c r="H86" s="52">
        <f t="shared" si="14"/>
        <v>41.463503649635037</v>
      </c>
      <c r="I86" s="64"/>
      <c r="J86" s="52">
        <f>SUMIFS('EOS GE25-F23-WEBLOAD'!$F:$F,'EOS GE25-F23-WEBLOAD'!$A:$A,$A86,'EOS GE25-F23-WEBLOAD'!$B:$B,$B86)</f>
        <v>1343</v>
      </c>
      <c r="K86" s="170">
        <f>SUMIFS(EL!D:D,EL!$A:$A,$A86,EL!$B:$B,$B86)</f>
        <v>57000</v>
      </c>
      <c r="L86" s="55">
        <f t="shared" si="15"/>
        <v>57000</v>
      </c>
      <c r="M86" s="55">
        <f t="shared" si="16"/>
        <v>42.442293373045423</v>
      </c>
      <c r="N86" s="51"/>
      <c r="O86" s="167">
        <f t="shared" si="17"/>
        <v>83.90579702268046</v>
      </c>
    </row>
    <row r="87" spans="1:15" x14ac:dyDescent="0.25">
      <c r="A87" s="3">
        <v>238</v>
      </c>
      <c r="B87" s="3">
        <v>1</v>
      </c>
      <c r="C87" s="4" t="s">
        <v>123</v>
      </c>
      <c r="D87" s="5">
        <v>6</v>
      </c>
      <c r="E87" s="52">
        <f>SUMIFS('EOS GE24-F23-WEBLOAD'!$F:$F,'EOS GE24-F23-WEBLOAD'!$A:$A,$A87,'EOS GE24-F23-WEBLOAD'!$B:$B,$B87)</f>
        <v>251</v>
      </c>
      <c r="F87" s="138">
        <f>SUMIFS(EL!C:C,EL!$A:$A,$A87,EL!$B:$B,$B87)</f>
        <v>10506</v>
      </c>
      <c r="G87" s="55">
        <f t="shared" si="13"/>
        <v>10506</v>
      </c>
      <c r="H87" s="52">
        <f t="shared" si="14"/>
        <v>41.856573705179279</v>
      </c>
      <c r="I87" s="64"/>
      <c r="J87" s="52">
        <f>SUMIFS('EOS GE25-F23-WEBLOAD'!$F:$F,'EOS GE25-F23-WEBLOAD'!$A:$A,$A87,'EOS GE25-F23-WEBLOAD'!$B:$B,$B87)</f>
        <v>251</v>
      </c>
      <c r="K87" s="170">
        <f>SUMIFS(EL!D:D,EL!$A:$A,$A87,EL!$B:$B,$B87)</f>
        <v>10506</v>
      </c>
      <c r="L87" s="55">
        <f t="shared" si="15"/>
        <v>10506</v>
      </c>
      <c r="M87" s="55">
        <f t="shared" si="16"/>
        <v>41.856573705179279</v>
      </c>
      <c r="N87" s="51"/>
      <c r="O87" s="167">
        <f t="shared" si="17"/>
        <v>83.713147410358559</v>
      </c>
    </row>
    <row r="88" spans="1:15" x14ac:dyDescent="0.25">
      <c r="A88" s="3">
        <v>761</v>
      </c>
      <c r="B88" s="3">
        <v>1</v>
      </c>
      <c r="C88" s="4" t="s">
        <v>272</v>
      </c>
      <c r="D88" s="5">
        <v>4</v>
      </c>
      <c r="E88" s="52">
        <f>SUMIFS('EOS GE24-F23-WEBLOAD'!$F:$F,'EOS GE24-F23-WEBLOAD'!$A:$A,$A88,'EOS GE24-F23-WEBLOAD'!$B:$B,$B88)</f>
        <v>4741</v>
      </c>
      <c r="F88" s="138">
        <f>SUMIFS(EL!C:C,EL!$A:$A,$A88,EL!$B:$B,$B88)</f>
        <v>189642</v>
      </c>
      <c r="G88" s="55">
        <f t="shared" si="13"/>
        <v>189642</v>
      </c>
      <c r="H88" s="52">
        <f t="shared" si="14"/>
        <v>40.000421851929971</v>
      </c>
      <c r="I88" s="64"/>
      <c r="J88" s="52">
        <f>SUMIFS('EOS GE25-F23-WEBLOAD'!$F:$F,'EOS GE25-F23-WEBLOAD'!$A:$A,$A88,'EOS GE25-F23-WEBLOAD'!$B:$B,$B88)</f>
        <v>4659</v>
      </c>
      <c r="K88" s="170">
        <f>SUMIFS(EL!D:D,EL!$A:$A,$A88,EL!$B:$B,$B88)</f>
        <v>190216</v>
      </c>
      <c r="L88" s="55">
        <f t="shared" si="15"/>
        <v>190216</v>
      </c>
      <c r="M88" s="55">
        <f t="shared" si="16"/>
        <v>40.827645417471558</v>
      </c>
      <c r="N88" s="51"/>
      <c r="O88" s="167">
        <f t="shared" si="17"/>
        <v>80.828067269401529</v>
      </c>
    </row>
    <row r="89" spans="1:15" x14ac:dyDescent="0.25">
      <c r="A89" s="3">
        <v>499</v>
      </c>
      <c r="B89" s="3">
        <v>1</v>
      </c>
      <c r="C89" s="4" t="s">
        <v>200</v>
      </c>
      <c r="D89" s="5">
        <v>6</v>
      </c>
      <c r="E89" s="52">
        <f>SUMIFS('EOS GE24-F23-WEBLOAD'!$F:$F,'EOS GE24-F23-WEBLOAD'!$A:$A,$A89,'EOS GE24-F23-WEBLOAD'!$B:$B,$B89)</f>
        <v>274</v>
      </c>
      <c r="F89" s="138">
        <f>SUMIFS(EL!C:C,EL!$A:$A,$A89,EL!$B:$B,$B89)</f>
        <v>10534</v>
      </c>
      <c r="G89" s="55">
        <f t="shared" si="13"/>
        <v>10534</v>
      </c>
      <c r="H89" s="52">
        <f t="shared" si="14"/>
        <v>38.445255474452551</v>
      </c>
      <c r="I89" s="64"/>
      <c r="J89" s="52">
        <f>SUMIFS('EOS GE25-F23-WEBLOAD'!$F:$F,'EOS GE25-F23-WEBLOAD'!$A:$A,$A89,'EOS GE25-F23-WEBLOAD'!$B:$B,$B89)</f>
        <v>258</v>
      </c>
      <c r="K89" s="170">
        <f>SUMIFS(EL!D:D,EL!$A:$A,$A89,EL!$B:$B,$B89)</f>
        <v>10538</v>
      </c>
      <c r="L89" s="55">
        <f t="shared" si="15"/>
        <v>10538</v>
      </c>
      <c r="M89" s="55">
        <f t="shared" si="16"/>
        <v>40.844961240310077</v>
      </c>
      <c r="N89" s="51"/>
      <c r="O89" s="167">
        <f t="shared" si="17"/>
        <v>79.290216714762636</v>
      </c>
    </row>
    <row r="90" spans="1:15" x14ac:dyDescent="0.25">
      <c r="A90" s="3">
        <v>6</v>
      </c>
      <c r="B90" s="3">
        <v>3</v>
      </c>
      <c r="C90" s="4" t="s">
        <v>59</v>
      </c>
      <c r="D90" s="5">
        <v>2</v>
      </c>
      <c r="E90" s="52">
        <f>SUMIFS('EOS GE24-F23-WEBLOAD'!$F:$F,'EOS GE24-F23-WEBLOAD'!$A:$A,$A90,'EOS GE24-F23-WEBLOAD'!$B:$B,$B90)</f>
        <v>2847.38</v>
      </c>
      <c r="F90" s="138">
        <f>SUMIFS(EL!C:C,EL!$A:$A,$A90,EL!$B:$B,$B90)</f>
        <v>110304</v>
      </c>
      <c r="G90" s="55">
        <f t="shared" si="13"/>
        <v>110304</v>
      </c>
      <c r="H90" s="52">
        <f t="shared" si="14"/>
        <v>38.738770378382931</v>
      </c>
      <c r="I90" s="64"/>
      <c r="J90" s="52">
        <f>SUMIFS('EOS GE25-F23-WEBLOAD'!$F:$F,'EOS GE25-F23-WEBLOAD'!$A:$A,$A90,'EOS GE25-F23-WEBLOAD'!$B:$B,$B90)</f>
        <v>2771.38</v>
      </c>
      <c r="K90" s="170">
        <f>SUMIFS(EL!D:D,EL!$A:$A,$A90,EL!$B:$B,$B90)</f>
        <v>110820</v>
      </c>
      <c r="L90" s="55">
        <f t="shared" si="15"/>
        <v>110820</v>
      </c>
      <c r="M90" s="55">
        <f t="shared" si="16"/>
        <v>39.987298746472874</v>
      </c>
      <c r="N90" s="51"/>
      <c r="O90" s="167">
        <f t="shared" si="17"/>
        <v>78.726069124855798</v>
      </c>
    </row>
    <row r="91" spans="1:15" x14ac:dyDescent="0.25">
      <c r="A91" s="3">
        <v>282</v>
      </c>
      <c r="B91" s="3">
        <v>1</v>
      </c>
      <c r="C91" s="4" t="s">
        <v>143</v>
      </c>
      <c r="D91" s="5">
        <v>2</v>
      </c>
      <c r="E91" s="52">
        <f>SUMIFS('EOS GE24-F23-WEBLOAD'!$F:$F,'EOS GE24-F23-WEBLOAD'!$A:$A,$A91,'EOS GE24-F23-WEBLOAD'!$B:$B,$B91)</f>
        <v>1818</v>
      </c>
      <c r="F91" s="138">
        <f>SUMIFS(EL!C:C,EL!$A:$A,$A91,EL!$B:$B,$B91)</f>
        <v>70759</v>
      </c>
      <c r="G91" s="55">
        <f t="shared" si="13"/>
        <v>70759</v>
      </c>
      <c r="H91" s="52">
        <f t="shared" si="14"/>
        <v>38.921342134213418</v>
      </c>
      <c r="I91" s="64"/>
      <c r="J91" s="52">
        <f>SUMIFS('EOS GE25-F23-WEBLOAD'!$F:$F,'EOS GE25-F23-WEBLOAD'!$A:$A,$A91,'EOS GE25-F23-WEBLOAD'!$B:$B,$B91)</f>
        <v>1815</v>
      </c>
      <c r="K91" s="170">
        <f>SUMIFS(EL!D:D,EL!$A:$A,$A91,EL!$B:$B,$B91)</f>
        <v>70779</v>
      </c>
      <c r="L91" s="55">
        <f t="shared" si="15"/>
        <v>70779</v>
      </c>
      <c r="M91" s="55">
        <f t="shared" si="16"/>
        <v>38.99669421487603</v>
      </c>
      <c r="N91" s="51"/>
      <c r="O91" s="167">
        <f t="shared" si="17"/>
        <v>77.918036349089448</v>
      </c>
    </row>
    <row r="92" spans="1:15" x14ac:dyDescent="0.25">
      <c r="A92" s="3">
        <v>363</v>
      </c>
      <c r="B92" s="3">
        <v>1</v>
      </c>
      <c r="C92" s="4" t="s">
        <v>168</v>
      </c>
      <c r="D92" s="5">
        <v>6</v>
      </c>
      <c r="E92" s="52">
        <f>SUMIFS('EOS GE24-F23-WEBLOAD'!$F:$F,'EOS GE24-F23-WEBLOAD'!$A:$A,$A92,'EOS GE24-F23-WEBLOAD'!$B:$B,$B92)</f>
        <v>268</v>
      </c>
      <c r="F92" s="138">
        <f>SUMIFS(EL!C:C,EL!$A:$A,$A92,EL!$B:$B,$B92)</f>
        <v>10487</v>
      </c>
      <c r="G92" s="55">
        <f t="shared" si="13"/>
        <v>10487</v>
      </c>
      <c r="H92" s="52">
        <f t="shared" si="14"/>
        <v>39.130597014925371</v>
      </c>
      <c r="I92" s="64"/>
      <c r="J92" s="52">
        <f>SUMIFS('EOS GE25-F23-WEBLOAD'!$F:$F,'EOS GE25-F23-WEBLOAD'!$A:$A,$A92,'EOS GE25-F23-WEBLOAD'!$B:$B,$B92)</f>
        <v>272</v>
      </c>
      <c r="K92" s="170">
        <f>SUMIFS(EL!D:D,EL!$A:$A,$A92,EL!$B:$B,$B92)</f>
        <v>10486</v>
      </c>
      <c r="L92" s="55">
        <f t="shared" si="15"/>
        <v>10486</v>
      </c>
      <c r="M92" s="55">
        <f t="shared" si="16"/>
        <v>38.551470588235297</v>
      </c>
      <c r="N92" s="51"/>
      <c r="O92" s="167">
        <f t="shared" si="17"/>
        <v>77.682067603160675</v>
      </c>
    </row>
    <row r="93" spans="1:15" x14ac:dyDescent="0.25">
      <c r="A93" s="3">
        <v>173</v>
      </c>
      <c r="B93" s="3">
        <v>1</v>
      </c>
      <c r="C93" s="4" t="s">
        <v>104</v>
      </c>
      <c r="D93" s="5">
        <v>6</v>
      </c>
      <c r="E93" s="52">
        <f>SUMIFS('EOS GE24-F23-WEBLOAD'!$F:$F,'EOS GE24-F23-WEBLOAD'!$A:$A,$A93,'EOS GE24-F23-WEBLOAD'!$B:$B,$B93)</f>
        <v>499</v>
      </c>
      <c r="F93" s="138">
        <f>SUMIFS(EL!C:C,EL!$A:$A,$A93,EL!$B:$B,$B93)</f>
        <v>18712</v>
      </c>
      <c r="G93" s="55">
        <f t="shared" si="13"/>
        <v>18712</v>
      </c>
      <c r="H93" s="52">
        <f t="shared" si="14"/>
        <v>37.498997995991985</v>
      </c>
      <c r="I93" s="64"/>
      <c r="J93" s="52">
        <f>SUMIFS('EOS GE25-F23-WEBLOAD'!$F:$F,'EOS GE25-F23-WEBLOAD'!$A:$A,$A93,'EOS GE25-F23-WEBLOAD'!$B:$B,$B93)</f>
        <v>481</v>
      </c>
      <c r="K93" s="170">
        <f>SUMIFS(EL!D:D,EL!$A:$A,$A93,EL!$B:$B,$B93)</f>
        <v>18827</v>
      </c>
      <c r="L93" s="55">
        <f t="shared" si="15"/>
        <v>18827</v>
      </c>
      <c r="M93" s="55">
        <f t="shared" si="16"/>
        <v>39.141372141372145</v>
      </c>
      <c r="N93" s="51"/>
      <c r="O93" s="167">
        <f t="shared" si="17"/>
        <v>76.64037013736413</v>
      </c>
    </row>
    <row r="94" spans="1:15" x14ac:dyDescent="0.25">
      <c r="A94" s="3">
        <v>914</v>
      </c>
      <c r="B94" s="3">
        <v>1</v>
      </c>
      <c r="C94" s="4" t="s">
        <v>312</v>
      </c>
      <c r="D94" s="5">
        <v>6</v>
      </c>
      <c r="E94" s="52">
        <f>SUMIFS('EOS GE24-F23-WEBLOAD'!$F:$F,'EOS GE24-F23-WEBLOAD'!$A:$A,$A94,'EOS GE24-F23-WEBLOAD'!$B:$B,$B94)</f>
        <v>279</v>
      </c>
      <c r="F94" s="138">
        <f>SUMIFS(EL!C:C,EL!$A:$A,$A94,EL!$B:$B,$B94)</f>
        <v>10486</v>
      </c>
      <c r="G94" s="55">
        <f t="shared" si="13"/>
        <v>10486</v>
      </c>
      <c r="H94" s="52">
        <f t="shared" si="14"/>
        <v>37.584229390681003</v>
      </c>
      <c r="I94" s="64"/>
      <c r="J94" s="52">
        <f>SUMIFS('EOS GE25-F23-WEBLOAD'!$F:$F,'EOS GE25-F23-WEBLOAD'!$A:$A,$A94,'EOS GE25-F23-WEBLOAD'!$B:$B,$B94)</f>
        <v>278</v>
      </c>
      <c r="K94" s="170">
        <f>SUMIFS(EL!D:D,EL!$A:$A,$A94,EL!$B:$B,$B94)</f>
        <v>10486</v>
      </c>
      <c r="L94" s="55">
        <f t="shared" si="15"/>
        <v>10486</v>
      </c>
      <c r="M94" s="55">
        <f t="shared" si="16"/>
        <v>37.719424460431654</v>
      </c>
      <c r="N94" s="51"/>
      <c r="O94" s="167">
        <f t="shared" si="17"/>
        <v>75.303653851112657</v>
      </c>
    </row>
    <row r="95" spans="1:15" x14ac:dyDescent="0.25">
      <c r="A95" s="3">
        <v>77</v>
      </c>
      <c r="B95" s="3">
        <v>1</v>
      </c>
      <c r="C95" s="4" t="s">
        <v>76</v>
      </c>
      <c r="D95" s="5">
        <v>4</v>
      </c>
      <c r="E95" s="52">
        <f>SUMIFS('EOS GE24-F23-WEBLOAD'!$F:$F,'EOS GE24-F23-WEBLOAD'!$A:$A,$A95,'EOS GE24-F23-WEBLOAD'!$B:$B,$B95)</f>
        <v>8410.0400000000009</v>
      </c>
      <c r="F95" s="138">
        <f>SUMIFS(EL!C:C,EL!$A:$A,$A95,EL!$B:$B,$B95)</f>
        <v>315335</v>
      </c>
      <c r="G95" s="55">
        <f t="shared" ref="G95:G158" si="18">SUM(F95:F95)</f>
        <v>315335</v>
      </c>
      <c r="H95" s="52">
        <f t="shared" ref="H95:H158" si="19">IFERROR(G95/E95,0)</f>
        <v>37.495065421805364</v>
      </c>
      <c r="I95" s="64"/>
      <c r="J95" s="52">
        <f>SUMIFS('EOS GE25-F23-WEBLOAD'!$F:$F,'EOS GE25-F23-WEBLOAD'!$A:$A,$A95,'EOS GE25-F23-WEBLOAD'!$B:$B,$B95)</f>
        <v>8410.0400000000009</v>
      </c>
      <c r="K95" s="170">
        <f>SUMIFS(EL!D:D,EL!$A:$A,$A95,EL!$B:$B,$B95)</f>
        <v>315335</v>
      </c>
      <c r="L95" s="55">
        <f t="shared" ref="L95:L158" si="20">SUM(K95:K95)</f>
        <v>315335</v>
      </c>
      <c r="M95" s="55">
        <f t="shared" ref="M95:M158" si="21">IFERROR(L95/J95,0)</f>
        <v>37.495065421805364</v>
      </c>
      <c r="N95" s="51"/>
      <c r="O95" s="167">
        <f t="shared" ref="O95:O158" si="22">M95+H95</f>
        <v>74.990130843610729</v>
      </c>
    </row>
    <row r="96" spans="1:15" x14ac:dyDescent="0.25">
      <c r="A96" s="3">
        <v>2886</v>
      </c>
      <c r="B96" s="3">
        <v>1</v>
      </c>
      <c r="C96" s="4" t="s">
        <v>367</v>
      </c>
      <c r="D96" s="5">
        <v>6</v>
      </c>
      <c r="E96" s="52">
        <f>SUMIFS('EOS GE24-F23-WEBLOAD'!$F:$F,'EOS GE24-F23-WEBLOAD'!$A:$A,$A96,'EOS GE24-F23-WEBLOAD'!$B:$B,$B96)</f>
        <v>282</v>
      </c>
      <c r="F96" s="138">
        <f>SUMIFS(EL!C:C,EL!$A:$A,$A96,EL!$B:$B,$B96)</f>
        <v>10486</v>
      </c>
      <c r="G96" s="55">
        <f t="shared" si="18"/>
        <v>10486</v>
      </c>
      <c r="H96" s="52">
        <f t="shared" si="19"/>
        <v>37.184397163120565</v>
      </c>
      <c r="I96" s="64"/>
      <c r="J96" s="52">
        <f>SUMIFS('EOS GE25-F23-WEBLOAD'!$F:$F,'EOS GE25-F23-WEBLOAD'!$A:$A,$A96,'EOS GE25-F23-WEBLOAD'!$B:$B,$B96)</f>
        <v>282</v>
      </c>
      <c r="K96" s="170">
        <f>SUMIFS(EL!D:D,EL!$A:$A,$A96,EL!$B:$B,$B96)</f>
        <v>10486</v>
      </c>
      <c r="L96" s="55">
        <f t="shared" si="20"/>
        <v>10486</v>
      </c>
      <c r="M96" s="55">
        <f t="shared" si="21"/>
        <v>37.184397163120565</v>
      </c>
      <c r="N96" s="51"/>
      <c r="O96" s="167">
        <f t="shared" si="22"/>
        <v>74.36879432624113</v>
      </c>
    </row>
    <row r="97" spans="1:15" x14ac:dyDescent="0.25">
      <c r="A97" s="3">
        <v>2365</v>
      </c>
      <c r="B97" s="3">
        <v>1</v>
      </c>
      <c r="C97" s="4" t="s">
        <v>344</v>
      </c>
      <c r="D97" s="5">
        <v>6</v>
      </c>
      <c r="E97" s="52">
        <f>SUMIFS('EOS GE24-F23-WEBLOAD'!$F:$F,'EOS GE24-F23-WEBLOAD'!$A:$A,$A97,'EOS GE24-F23-WEBLOAD'!$B:$B,$B97)</f>
        <v>603</v>
      </c>
      <c r="F97" s="138">
        <f>SUMIFS(EL!C:C,EL!$A:$A,$A97,EL!$B:$B,$B97)</f>
        <v>21762</v>
      </c>
      <c r="G97" s="55">
        <f t="shared" si="18"/>
        <v>21762</v>
      </c>
      <c r="H97" s="52">
        <f t="shared" si="19"/>
        <v>36.089552238805972</v>
      </c>
      <c r="I97" s="64"/>
      <c r="J97" s="52">
        <f>SUMIFS('EOS GE25-F23-WEBLOAD'!$F:$F,'EOS GE25-F23-WEBLOAD'!$A:$A,$A97,'EOS GE25-F23-WEBLOAD'!$B:$B,$B97)</f>
        <v>574</v>
      </c>
      <c r="K97" s="170">
        <f>SUMIFS(EL!D:D,EL!$A:$A,$A97,EL!$B:$B,$B97)</f>
        <v>21943</v>
      </c>
      <c r="L97" s="55">
        <f t="shared" si="20"/>
        <v>21943</v>
      </c>
      <c r="M97" s="55">
        <f t="shared" si="21"/>
        <v>38.228222996515676</v>
      </c>
      <c r="N97" s="51"/>
      <c r="O97" s="167">
        <f t="shared" si="22"/>
        <v>74.317775235321648</v>
      </c>
    </row>
    <row r="98" spans="1:15" x14ac:dyDescent="0.25">
      <c r="A98" s="3">
        <v>497</v>
      </c>
      <c r="B98" s="3">
        <v>1</v>
      </c>
      <c r="C98" s="4" t="s">
        <v>199</v>
      </c>
      <c r="D98" s="5">
        <v>6</v>
      </c>
      <c r="E98" s="52">
        <f>SUMIFS('EOS GE24-F23-WEBLOAD'!$F:$F,'EOS GE24-F23-WEBLOAD'!$A:$A,$A98,'EOS GE24-F23-WEBLOAD'!$B:$B,$B98)</f>
        <v>309.39999999999998</v>
      </c>
      <c r="F98" s="138">
        <f>SUMIFS(EL!C:C,EL!$A:$A,$A98,EL!$B:$B,$B98)</f>
        <v>12338</v>
      </c>
      <c r="G98" s="55">
        <f t="shared" si="18"/>
        <v>12338</v>
      </c>
      <c r="H98" s="52">
        <f t="shared" si="19"/>
        <v>39.877181641887525</v>
      </c>
      <c r="I98" s="64"/>
      <c r="J98" s="52">
        <f>SUMIFS('EOS GE25-F23-WEBLOAD'!$F:$F,'EOS GE25-F23-WEBLOAD'!$A:$A,$A98,'EOS GE25-F23-WEBLOAD'!$B:$B,$B98)</f>
        <v>306.39999999999998</v>
      </c>
      <c r="K98" s="170">
        <f>SUMIFS(EL!D:D,EL!$A:$A,$A98,EL!$B:$B,$B98)</f>
        <v>10530</v>
      </c>
      <c r="L98" s="55">
        <f t="shared" si="20"/>
        <v>10530</v>
      </c>
      <c r="M98" s="55">
        <f t="shared" si="21"/>
        <v>34.366840731070496</v>
      </c>
      <c r="N98" s="51"/>
      <c r="O98" s="167">
        <f t="shared" si="22"/>
        <v>74.244022372958028</v>
      </c>
    </row>
    <row r="99" spans="1:15" x14ac:dyDescent="0.25">
      <c r="A99" s="3">
        <v>2888</v>
      </c>
      <c r="B99" s="3">
        <v>1</v>
      </c>
      <c r="C99" s="4" t="s">
        <v>368</v>
      </c>
      <c r="D99" s="5">
        <v>6</v>
      </c>
      <c r="E99" s="52">
        <f>SUMIFS('EOS GE24-F23-WEBLOAD'!$F:$F,'EOS GE24-F23-WEBLOAD'!$A:$A,$A99,'EOS GE24-F23-WEBLOAD'!$B:$B,$B99)</f>
        <v>319.2</v>
      </c>
      <c r="F99" s="138">
        <f>SUMIFS(EL!C:C,EL!$A:$A,$A99,EL!$B:$B,$B99)</f>
        <v>11660</v>
      </c>
      <c r="G99" s="55">
        <f t="shared" si="18"/>
        <v>11660</v>
      </c>
      <c r="H99" s="52">
        <f t="shared" si="19"/>
        <v>36.528822055137844</v>
      </c>
      <c r="I99" s="64"/>
      <c r="J99" s="52">
        <f>SUMIFS('EOS GE25-F23-WEBLOAD'!$F:$F,'EOS GE25-F23-WEBLOAD'!$A:$A,$A99,'EOS GE25-F23-WEBLOAD'!$B:$B,$B99)</f>
        <v>319.2</v>
      </c>
      <c r="K99" s="170">
        <f>SUMIFS(EL!D:D,EL!$A:$A,$A99,EL!$B:$B,$B99)</f>
        <v>11660</v>
      </c>
      <c r="L99" s="55">
        <f t="shared" si="20"/>
        <v>11660</v>
      </c>
      <c r="M99" s="55">
        <f t="shared" si="21"/>
        <v>36.528822055137844</v>
      </c>
      <c r="N99" s="51"/>
      <c r="O99" s="167">
        <f t="shared" si="22"/>
        <v>73.057644110275689</v>
      </c>
    </row>
    <row r="100" spans="1:15" x14ac:dyDescent="0.25">
      <c r="A100" s="3">
        <v>2856</v>
      </c>
      <c r="B100" s="3">
        <v>1</v>
      </c>
      <c r="C100" s="4" t="s">
        <v>363</v>
      </c>
      <c r="D100" s="5">
        <v>6</v>
      </c>
      <c r="E100" s="52">
        <f>SUMIFS('EOS GE24-F23-WEBLOAD'!$F:$F,'EOS GE24-F23-WEBLOAD'!$A:$A,$A100,'EOS GE24-F23-WEBLOAD'!$B:$B,$B100)</f>
        <v>285</v>
      </c>
      <c r="F100" s="138">
        <f>SUMIFS(EL!C:C,EL!$A:$A,$A100,EL!$B:$B,$B100)</f>
        <v>10486</v>
      </c>
      <c r="G100" s="55">
        <f t="shared" si="18"/>
        <v>10486</v>
      </c>
      <c r="H100" s="52">
        <f t="shared" si="19"/>
        <v>36.792982456140351</v>
      </c>
      <c r="I100" s="64"/>
      <c r="J100" s="52">
        <f>SUMIFS('EOS GE25-F23-WEBLOAD'!$F:$F,'EOS GE25-F23-WEBLOAD'!$A:$A,$A100,'EOS GE25-F23-WEBLOAD'!$B:$B,$B100)</f>
        <v>290</v>
      </c>
      <c r="K100" s="170">
        <f>SUMIFS(EL!D:D,EL!$A:$A,$A100,EL!$B:$B,$B100)</f>
        <v>10486</v>
      </c>
      <c r="L100" s="55">
        <f t="shared" si="20"/>
        <v>10486</v>
      </c>
      <c r="M100" s="55">
        <f t="shared" si="21"/>
        <v>36.158620689655173</v>
      </c>
      <c r="N100" s="51"/>
      <c r="O100" s="167">
        <f t="shared" si="22"/>
        <v>72.951603145795531</v>
      </c>
    </row>
    <row r="101" spans="1:15" x14ac:dyDescent="0.25">
      <c r="A101" s="3">
        <v>850</v>
      </c>
      <c r="B101" s="3">
        <v>1</v>
      </c>
      <c r="C101" s="4" t="s">
        <v>297</v>
      </c>
      <c r="D101" s="5">
        <v>6</v>
      </c>
      <c r="E101" s="52">
        <f>SUMIFS('EOS GE24-F23-WEBLOAD'!$F:$F,'EOS GE24-F23-WEBLOAD'!$A:$A,$A101,'EOS GE24-F23-WEBLOAD'!$B:$B,$B101)</f>
        <v>302</v>
      </c>
      <c r="F101" s="138">
        <f>SUMIFS(EL!C:C,EL!$A:$A,$A101,EL!$B:$B,$B101)</f>
        <v>10480</v>
      </c>
      <c r="G101" s="55">
        <f t="shared" si="18"/>
        <v>10480</v>
      </c>
      <c r="H101" s="52">
        <f t="shared" si="19"/>
        <v>34.701986754966889</v>
      </c>
      <c r="I101" s="64"/>
      <c r="J101" s="52">
        <f>SUMIFS('EOS GE25-F23-WEBLOAD'!$F:$F,'EOS GE25-F23-WEBLOAD'!$A:$A,$A101,'EOS GE25-F23-WEBLOAD'!$B:$B,$B101)</f>
        <v>297</v>
      </c>
      <c r="K101" s="170">
        <f>SUMIFS(EL!D:D,EL!$A:$A,$A101,EL!$B:$B,$B101)</f>
        <v>10480</v>
      </c>
      <c r="L101" s="55">
        <f t="shared" si="20"/>
        <v>10480</v>
      </c>
      <c r="M101" s="55">
        <f t="shared" si="21"/>
        <v>35.286195286195287</v>
      </c>
      <c r="N101" s="51"/>
      <c r="O101" s="167">
        <f t="shared" si="22"/>
        <v>69.988182041162176</v>
      </c>
    </row>
    <row r="102" spans="1:15" x14ac:dyDescent="0.25">
      <c r="A102" s="3">
        <v>486</v>
      </c>
      <c r="B102" s="3">
        <v>1</v>
      </c>
      <c r="C102" s="4" t="s">
        <v>195</v>
      </c>
      <c r="D102" s="5">
        <v>6</v>
      </c>
      <c r="E102" s="52">
        <f>SUMIFS('EOS GE24-F23-WEBLOAD'!$F:$F,'EOS GE24-F23-WEBLOAD'!$A:$A,$A102,'EOS GE24-F23-WEBLOAD'!$B:$B,$B102)</f>
        <v>332</v>
      </c>
      <c r="F102" s="138">
        <f>SUMIFS(EL!C:C,EL!$A:$A,$A102,EL!$B:$B,$B102)</f>
        <v>11608</v>
      </c>
      <c r="G102" s="55">
        <f t="shared" si="18"/>
        <v>11608</v>
      </c>
      <c r="H102" s="52">
        <f t="shared" si="19"/>
        <v>34.963855421686745</v>
      </c>
      <c r="I102" s="64"/>
      <c r="J102" s="52">
        <f>SUMIFS('EOS GE25-F23-WEBLOAD'!$F:$F,'EOS GE25-F23-WEBLOAD'!$A:$A,$A102,'EOS GE25-F23-WEBLOAD'!$B:$B,$B102)</f>
        <v>332</v>
      </c>
      <c r="K102" s="170">
        <f>SUMIFS(EL!D:D,EL!$A:$A,$A102,EL!$B:$B,$B102)</f>
        <v>11608</v>
      </c>
      <c r="L102" s="55">
        <f t="shared" si="20"/>
        <v>11608</v>
      </c>
      <c r="M102" s="55">
        <f t="shared" si="21"/>
        <v>34.963855421686745</v>
      </c>
      <c r="N102" s="51"/>
      <c r="O102" s="167">
        <f t="shared" si="22"/>
        <v>69.92771084337349</v>
      </c>
    </row>
    <row r="103" spans="1:15" x14ac:dyDescent="0.25">
      <c r="A103" s="3">
        <v>2689</v>
      </c>
      <c r="B103" s="3">
        <v>1</v>
      </c>
      <c r="C103" s="4" t="s">
        <v>354</v>
      </c>
      <c r="D103" s="5">
        <v>5</v>
      </c>
      <c r="E103" s="52">
        <f>SUMIFS('EOS GE24-F23-WEBLOAD'!$F:$F,'EOS GE24-F23-WEBLOAD'!$A:$A,$A103,'EOS GE24-F23-WEBLOAD'!$B:$B,$B103)</f>
        <v>1079</v>
      </c>
      <c r="F103" s="138">
        <f>SUMIFS(EL!C:C,EL!$A:$A,$A103,EL!$B:$B,$B103)</f>
        <v>37004</v>
      </c>
      <c r="G103" s="55">
        <f t="shared" si="18"/>
        <v>37004</v>
      </c>
      <c r="H103" s="52">
        <f t="shared" si="19"/>
        <v>34.294717330861907</v>
      </c>
      <c r="I103" s="64"/>
      <c r="J103" s="52">
        <f>SUMIFS('EOS GE25-F23-WEBLOAD'!$F:$F,'EOS GE25-F23-WEBLOAD'!$A:$A,$A103,'EOS GE25-F23-WEBLOAD'!$B:$B,$B103)</f>
        <v>1053</v>
      </c>
      <c r="K103" s="170">
        <f>SUMIFS(EL!D:D,EL!$A:$A,$A103,EL!$B:$B,$B103)</f>
        <v>37145</v>
      </c>
      <c r="L103" s="55">
        <f t="shared" si="20"/>
        <v>37145</v>
      </c>
      <c r="M103" s="55">
        <f t="shared" si="21"/>
        <v>35.275403608736944</v>
      </c>
      <c r="N103" s="51"/>
      <c r="O103" s="167">
        <f t="shared" si="22"/>
        <v>69.570120939598851</v>
      </c>
    </row>
    <row r="104" spans="1:15" x14ac:dyDescent="0.25">
      <c r="A104" s="3">
        <v>84</v>
      </c>
      <c r="B104" s="3">
        <v>1</v>
      </c>
      <c r="C104" s="4" t="s">
        <v>78</v>
      </c>
      <c r="D104" s="5">
        <v>6</v>
      </c>
      <c r="E104" s="52">
        <f>SUMIFS('EOS GE24-F23-WEBLOAD'!$F:$F,'EOS GE24-F23-WEBLOAD'!$A:$A,$A104,'EOS GE24-F23-WEBLOAD'!$B:$B,$B104)</f>
        <v>560</v>
      </c>
      <c r="F104" s="138">
        <f>SUMIFS(EL!C:C,EL!$A:$A,$A104,EL!$B:$B,$B104)</f>
        <v>18515</v>
      </c>
      <c r="G104" s="55">
        <f t="shared" si="18"/>
        <v>18515</v>
      </c>
      <c r="H104" s="52">
        <f t="shared" si="19"/>
        <v>33.0625</v>
      </c>
      <c r="I104" s="64"/>
      <c r="J104" s="52">
        <f>SUMIFS('EOS GE25-F23-WEBLOAD'!$F:$F,'EOS GE25-F23-WEBLOAD'!$A:$A,$A104,'EOS GE25-F23-WEBLOAD'!$B:$B,$B104)</f>
        <v>560</v>
      </c>
      <c r="K104" s="170">
        <f>SUMIFS(EL!D:D,EL!$A:$A,$A104,EL!$B:$B,$B104)</f>
        <v>18515</v>
      </c>
      <c r="L104" s="55">
        <f t="shared" si="20"/>
        <v>18515</v>
      </c>
      <c r="M104" s="55">
        <f t="shared" si="21"/>
        <v>33.0625</v>
      </c>
      <c r="N104" s="51"/>
      <c r="O104" s="167">
        <f t="shared" si="22"/>
        <v>66.125</v>
      </c>
    </row>
    <row r="105" spans="1:15" x14ac:dyDescent="0.25">
      <c r="A105" s="3">
        <v>261</v>
      </c>
      <c r="B105" s="3">
        <v>1</v>
      </c>
      <c r="C105" s="4" t="s">
        <v>131</v>
      </c>
      <c r="D105" s="5">
        <v>6</v>
      </c>
      <c r="E105" s="52">
        <f>SUMIFS('EOS GE24-F23-WEBLOAD'!$F:$F,'EOS GE24-F23-WEBLOAD'!$A:$A,$A105,'EOS GE24-F23-WEBLOAD'!$B:$B,$B105)</f>
        <v>332</v>
      </c>
      <c r="F105" s="138">
        <f>SUMIFS(EL!C:C,EL!$A:$A,$A105,EL!$B:$B,$B105)</f>
        <v>10495</v>
      </c>
      <c r="G105" s="55">
        <f t="shared" si="18"/>
        <v>10495</v>
      </c>
      <c r="H105" s="52">
        <f t="shared" si="19"/>
        <v>31.611445783132531</v>
      </c>
      <c r="I105" s="64"/>
      <c r="J105" s="52">
        <f>SUMIFS('EOS GE25-F23-WEBLOAD'!$F:$F,'EOS GE25-F23-WEBLOAD'!$A:$A,$A105,'EOS GE25-F23-WEBLOAD'!$B:$B,$B105)</f>
        <v>334</v>
      </c>
      <c r="K105" s="170">
        <f>SUMIFS(EL!D:D,EL!$A:$A,$A105,EL!$B:$B,$B105)</f>
        <v>10495</v>
      </c>
      <c r="L105" s="55">
        <f t="shared" si="20"/>
        <v>10495</v>
      </c>
      <c r="M105" s="55">
        <f t="shared" si="21"/>
        <v>31.422155688622755</v>
      </c>
      <c r="N105" s="51"/>
      <c r="O105" s="167">
        <f t="shared" si="22"/>
        <v>63.03360147175529</v>
      </c>
    </row>
    <row r="106" spans="1:15" x14ac:dyDescent="0.25">
      <c r="A106" s="3">
        <v>100</v>
      </c>
      <c r="B106" s="3">
        <v>1</v>
      </c>
      <c r="C106" s="4" t="s">
        <v>87</v>
      </c>
      <c r="D106" s="5">
        <v>6</v>
      </c>
      <c r="E106" s="52">
        <f>SUMIFS('EOS GE24-F23-WEBLOAD'!$F:$F,'EOS GE24-F23-WEBLOAD'!$A:$A,$A106,'EOS GE24-F23-WEBLOAD'!$B:$B,$B106)</f>
        <v>348</v>
      </c>
      <c r="F106" s="138">
        <f>SUMIFS(EL!C:C,EL!$A:$A,$A106,EL!$B:$B,$B106)</f>
        <v>10499</v>
      </c>
      <c r="G106" s="55">
        <f t="shared" si="18"/>
        <v>10499</v>
      </c>
      <c r="H106" s="52">
        <f t="shared" si="19"/>
        <v>30.169540229885058</v>
      </c>
      <c r="I106" s="64"/>
      <c r="J106" s="52">
        <f>SUMIFS('EOS GE25-F23-WEBLOAD'!$F:$F,'EOS GE25-F23-WEBLOAD'!$A:$A,$A106,'EOS GE25-F23-WEBLOAD'!$B:$B,$B106)</f>
        <v>323</v>
      </c>
      <c r="K106" s="170">
        <f>SUMIFS(EL!D:D,EL!$A:$A,$A106,EL!$B:$B,$B106)</f>
        <v>10500</v>
      </c>
      <c r="L106" s="55">
        <f t="shared" si="20"/>
        <v>10500</v>
      </c>
      <c r="M106" s="55">
        <f t="shared" si="21"/>
        <v>32.507739938080498</v>
      </c>
      <c r="N106" s="51"/>
      <c r="O106" s="167">
        <f t="shared" si="22"/>
        <v>62.677280167965556</v>
      </c>
    </row>
    <row r="107" spans="1:15" x14ac:dyDescent="0.25">
      <c r="A107" s="3">
        <v>545</v>
      </c>
      <c r="B107" s="3">
        <v>1</v>
      </c>
      <c r="C107" s="4" t="s">
        <v>214</v>
      </c>
      <c r="D107" s="5">
        <v>6</v>
      </c>
      <c r="E107" s="52">
        <f>SUMIFS('EOS GE24-F23-WEBLOAD'!$F:$F,'EOS GE24-F23-WEBLOAD'!$A:$A,$A107,'EOS GE24-F23-WEBLOAD'!$B:$B,$B107)</f>
        <v>338</v>
      </c>
      <c r="F107" s="138">
        <f>SUMIFS(EL!C:C,EL!$A:$A,$A107,EL!$B:$B,$B107)</f>
        <v>10500</v>
      </c>
      <c r="G107" s="55">
        <f t="shared" si="18"/>
        <v>10500</v>
      </c>
      <c r="H107" s="52">
        <f t="shared" si="19"/>
        <v>31.065088757396449</v>
      </c>
      <c r="I107" s="64"/>
      <c r="J107" s="52">
        <f>SUMIFS('EOS GE25-F23-WEBLOAD'!$F:$F,'EOS GE25-F23-WEBLOAD'!$A:$A,$A107,'EOS GE25-F23-WEBLOAD'!$B:$B,$B107)</f>
        <v>338</v>
      </c>
      <c r="K107" s="170">
        <f>SUMIFS(EL!D:D,EL!$A:$A,$A107,EL!$B:$B,$B107)</f>
        <v>10500</v>
      </c>
      <c r="L107" s="55">
        <f t="shared" si="20"/>
        <v>10500</v>
      </c>
      <c r="M107" s="55">
        <f t="shared" si="21"/>
        <v>31.065088757396449</v>
      </c>
      <c r="N107" s="51"/>
      <c r="O107" s="167">
        <f t="shared" si="22"/>
        <v>62.130177514792898</v>
      </c>
    </row>
    <row r="108" spans="1:15" x14ac:dyDescent="0.25">
      <c r="A108" s="3">
        <v>2180</v>
      </c>
      <c r="B108" s="3">
        <v>1</v>
      </c>
      <c r="C108" s="4" t="s">
        <v>334</v>
      </c>
      <c r="D108" s="5">
        <v>6</v>
      </c>
      <c r="E108" s="52">
        <f>SUMIFS('EOS GE24-F23-WEBLOAD'!$F:$F,'EOS GE24-F23-WEBLOAD'!$A:$A,$A108,'EOS GE24-F23-WEBLOAD'!$B:$B,$B108)</f>
        <v>641</v>
      </c>
      <c r="F108" s="138">
        <f>SUMIFS(EL!C:C,EL!$A:$A,$A108,EL!$B:$B,$B108)</f>
        <v>20115</v>
      </c>
      <c r="G108" s="55">
        <f t="shared" si="18"/>
        <v>20115</v>
      </c>
      <c r="H108" s="52">
        <f t="shared" si="19"/>
        <v>31.380655226209047</v>
      </c>
      <c r="I108" s="64"/>
      <c r="J108" s="52">
        <f>SUMIFS('EOS GE25-F23-WEBLOAD'!$F:$F,'EOS GE25-F23-WEBLOAD'!$A:$A,$A108,'EOS GE25-F23-WEBLOAD'!$B:$B,$B108)</f>
        <v>694</v>
      </c>
      <c r="K108" s="170">
        <f>SUMIFS(EL!D:D,EL!$A:$A,$A108,EL!$B:$B,$B108)</f>
        <v>21268</v>
      </c>
      <c r="L108" s="55">
        <f t="shared" si="20"/>
        <v>21268</v>
      </c>
      <c r="M108" s="55">
        <f t="shared" si="21"/>
        <v>30.645533141210375</v>
      </c>
      <c r="N108" s="51"/>
      <c r="O108" s="167">
        <f t="shared" si="22"/>
        <v>62.026188367419422</v>
      </c>
    </row>
    <row r="109" spans="1:15" x14ac:dyDescent="0.25">
      <c r="A109" s="3">
        <v>671</v>
      </c>
      <c r="B109" s="3">
        <v>1</v>
      </c>
      <c r="C109" s="4" t="s">
        <v>241</v>
      </c>
      <c r="D109" s="5">
        <v>6</v>
      </c>
      <c r="E109" s="52">
        <f>SUMIFS('EOS GE24-F23-WEBLOAD'!$F:$F,'EOS GE24-F23-WEBLOAD'!$A:$A,$A109,'EOS GE24-F23-WEBLOAD'!$B:$B,$B109)</f>
        <v>352</v>
      </c>
      <c r="F109" s="138">
        <f>SUMIFS(EL!C:C,EL!$A:$A,$A109,EL!$B:$B,$B109)</f>
        <v>10648</v>
      </c>
      <c r="G109" s="55">
        <f t="shared" si="18"/>
        <v>10648</v>
      </c>
      <c r="H109" s="52">
        <f t="shared" si="19"/>
        <v>30.25</v>
      </c>
      <c r="I109" s="64"/>
      <c r="J109" s="52">
        <f>SUMIFS('EOS GE25-F23-WEBLOAD'!$F:$F,'EOS GE25-F23-WEBLOAD'!$A:$A,$A109,'EOS GE25-F23-WEBLOAD'!$B:$B,$B109)</f>
        <v>336</v>
      </c>
      <c r="K109" s="170">
        <f>SUMIFS(EL!D:D,EL!$A:$A,$A109,EL!$B:$B,$B109)</f>
        <v>10603</v>
      </c>
      <c r="L109" s="55">
        <f t="shared" si="20"/>
        <v>10603</v>
      </c>
      <c r="M109" s="55">
        <f t="shared" si="21"/>
        <v>31.55654761904762</v>
      </c>
      <c r="N109" s="51"/>
      <c r="O109" s="167">
        <f t="shared" si="22"/>
        <v>61.80654761904762</v>
      </c>
    </row>
    <row r="110" spans="1:15" x14ac:dyDescent="0.25">
      <c r="A110" s="3">
        <v>659</v>
      </c>
      <c r="B110" s="3">
        <v>1</v>
      </c>
      <c r="C110" s="4" t="s">
        <v>240</v>
      </c>
      <c r="D110" s="5">
        <v>3</v>
      </c>
      <c r="E110" s="52">
        <f>SUMIFS('EOS GE24-F23-WEBLOAD'!$F:$F,'EOS GE24-F23-WEBLOAD'!$A:$A,$A110,'EOS GE24-F23-WEBLOAD'!$B:$B,$B110)</f>
        <v>3664</v>
      </c>
      <c r="F110" s="138">
        <f>SUMIFS(EL!C:C,EL!$A:$A,$A110,EL!$B:$B,$B110)</f>
        <v>112427</v>
      </c>
      <c r="G110" s="55">
        <f t="shared" si="18"/>
        <v>112427</v>
      </c>
      <c r="H110" s="52">
        <f t="shared" si="19"/>
        <v>30.684224890829693</v>
      </c>
      <c r="I110" s="64"/>
      <c r="J110" s="52">
        <f>SUMIFS('EOS GE25-F23-WEBLOAD'!$F:$F,'EOS GE25-F23-WEBLOAD'!$A:$A,$A110,'EOS GE25-F23-WEBLOAD'!$B:$B,$B110)</f>
        <v>3664</v>
      </c>
      <c r="K110" s="170">
        <f>SUMIFS(EL!D:D,EL!$A:$A,$A110,EL!$B:$B,$B110)</f>
        <v>112427</v>
      </c>
      <c r="L110" s="55">
        <f t="shared" si="20"/>
        <v>112427</v>
      </c>
      <c r="M110" s="55">
        <f t="shared" si="21"/>
        <v>30.684224890829693</v>
      </c>
      <c r="N110" s="51"/>
      <c r="O110" s="167">
        <f t="shared" si="22"/>
        <v>61.368449781659386</v>
      </c>
    </row>
    <row r="111" spans="1:15" x14ac:dyDescent="0.25">
      <c r="A111" s="3">
        <v>2906</v>
      </c>
      <c r="B111" s="3">
        <v>1</v>
      </c>
      <c r="C111" s="4" t="s">
        <v>379</v>
      </c>
      <c r="D111" s="5">
        <v>6</v>
      </c>
      <c r="E111" s="52">
        <f>SUMIFS('EOS GE24-F23-WEBLOAD'!$F:$F,'EOS GE24-F23-WEBLOAD'!$A:$A,$A111,'EOS GE24-F23-WEBLOAD'!$B:$B,$B111)</f>
        <v>348.2</v>
      </c>
      <c r="F111" s="138">
        <f>SUMIFS(EL!C:C,EL!$A:$A,$A111,EL!$B:$B,$B111)</f>
        <v>10485</v>
      </c>
      <c r="G111" s="55">
        <f t="shared" si="18"/>
        <v>10485</v>
      </c>
      <c r="H111" s="52">
        <f t="shared" si="19"/>
        <v>30.112004595060313</v>
      </c>
      <c r="I111" s="64"/>
      <c r="J111" s="52">
        <f>SUMIFS('EOS GE25-F23-WEBLOAD'!$F:$F,'EOS GE25-F23-WEBLOAD'!$A:$A,$A111,'EOS GE25-F23-WEBLOAD'!$B:$B,$B111)</f>
        <v>345.2</v>
      </c>
      <c r="K111" s="170">
        <f>SUMIFS(EL!D:D,EL!$A:$A,$A111,EL!$B:$B,$B111)</f>
        <v>10485</v>
      </c>
      <c r="L111" s="55">
        <f t="shared" si="20"/>
        <v>10485</v>
      </c>
      <c r="M111" s="55">
        <f t="shared" si="21"/>
        <v>30.373696407879493</v>
      </c>
      <c r="N111" s="51"/>
      <c r="O111" s="167">
        <f t="shared" si="22"/>
        <v>60.485701002939805</v>
      </c>
    </row>
    <row r="112" spans="1:15" x14ac:dyDescent="0.25">
      <c r="A112" s="3">
        <v>297</v>
      </c>
      <c r="B112" s="3">
        <v>1</v>
      </c>
      <c r="C112" s="4" t="s">
        <v>148</v>
      </c>
      <c r="D112" s="5">
        <v>6</v>
      </c>
      <c r="E112" s="52">
        <f>SUMIFS('EOS GE24-F23-WEBLOAD'!$F:$F,'EOS GE24-F23-WEBLOAD'!$A:$A,$A112,'EOS GE24-F23-WEBLOAD'!$B:$B,$B112)</f>
        <v>351</v>
      </c>
      <c r="F112" s="138">
        <f>SUMIFS(EL!C:C,EL!$A:$A,$A112,EL!$B:$B,$B112)</f>
        <v>10485</v>
      </c>
      <c r="G112" s="55">
        <f t="shared" si="18"/>
        <v>10485</v>
      </c>
      <c r="H112" s="52">
        <f t="shared" si="19"/>
        <v>29.871794871794872</v>
      </c>
      <c r="I112" s="64"/>
      <c r="J112" s="52">
        <f>SUMIFS('EOS GE25-F23-WEBLOAD'!$F:$F,'EOS GE25-F23-WEBLOAD'!$A:$A,$A112,'EOS GE25-F23-WEBLOAD'!$B:$B,$B112)</f>
        <v>355</v>
      </c>
      <c r="K112" s="170">
        <f>SUMIFS(EL!D:D,EL!$A:$A,$A112,EL!$B:$B,$B112)</f>
        <v>10485</v>
      </c>
      <c r="L112" s="55">
        <f t="shared" si="20"/>
        <v>10485</v>
      </c>
      <c r="M112" s="55">
        <f t="shared" si="21"/>
        <v>29.535211267605632</v>
      </c>
      <c r="N112" s="51"/>
      <c r="O112" s="167">
        <f t="shared" si="22"/>
        <v>59.407006139400508</v>
      </c>
    </row>
    <row r="113" spans="1:15" x14ac:dyDescent="0.25">
      <c r="A113" s="3">
        <v>803</v>
      </c>
      <c r="B113" s="3">
        <v>1</v>
      </c>
      <c r="C113" s="4" t="s">
        <v>281</v>
      </c>
      <c r="D113" s="5">
        <v>6</v>
      </c>
      <c r="E113" s="52">
        <f>SUMIFS('EOS GE24-F23-WEBLOAD'!$F:$F,'EOS GE24-F23-WEBLOAD'!$A:$A,$A113,'EOS GE24-F23-WEBLOAD'!$B:$B,$B113)</f>
        <v>358.8</v>
      </c>
      <c r="F113" s="138">
        <f>SUMIFS(EL!C:C,EL!$A:$A,$A113,EL!$B:$B,$B113)</f>
        <v>10521</v>
      </c>
      <c r="G113" s="55">
        <f t="shared" si="18"/>
        <v>10521</v>
      </c>
      <c r="H113" s="52">
        <f t="shared" si="19"/>
        <v>29.322742474916389</v>
      </c>
      <c r="I113" s="64"/>
      <c r="J113" s="52">
        <f>SUMIFS('EOS GE25-F23-WEBLOAD'!$F:$F,'EOS GE25-F23-WEBLOAD'!$A:$A,$A113,'EOS GE25-F23-WEBLOAD'!$B:$B,$B113)</f>
        <v>358.8</v>
      </c>
      <c r="K113" s="170">
        <f>SUMIFS(EL!D:D,EL!$A:$A,$A113,EL!$B:$B,$B113)</f>
        <v>10521</v>
      </c>
      <c r="L113" s="55">
        <f t="shared" si="20"/>
        <v>10521</v>
      </c>
      <c r="M113" s="55">
        <f t="shared" si="21"/>
        <v>29.322742474916389</v>
      </c>
      <c r="N113" s="51"/>
      <c r="O113" s="167">
        <f t="shared" si="22"/>
        <v>58.645484949832777</v>
      </c>
    </row>
    <row r="114" spans="1:15" x14ac:dyDescent="0.25">
      <c r="A114" s="3">
        <v>595</v>
      </c>
      <c r="B114" s="3">
        <v>1</v>
      </c>
      <c r="C114" s="4" t="s">
        <v>227</v>
      </c>
      <c r="D114" s="5">
        <v>5</v>
      </c>
      <c r="E114" s="52">
        <f>SUMIFS('EOS GE24-F23-WEBLOAD'!$F:$F,'EOS GE24-F23-WEBLOAD'!$A:$A,$A114,'EOS GE24-F23-WEBLOAD'!$B:$B,$B114)</f>
        <v>1875</v>
      </c>
      <c r="F114" s="138">
        <f>SUMIFS(EL!C:C,EL!$A:$A,$A114,EL!$B:$B,$B114)</f>
        <v>53706</v>
      </c>
      <c r="G114" s="55">
        <f t="shared" si="18"/>
        <v>53706</v>
      </c>
      <c r="H114" s="52">
        <f t="shared" si="19"/>
        <v>28.6432</v>
      </c>
      <c r="I114" s="64"/>
      <c r="J114" s="52">
        <f>SUMIFS('EOS GE25-F23-WEBLOAD'!$F:$F,'EOS GE25-F23-WEBLOAD'!$A:$A,$A114,'EOS GE25-F23-WEBLOAD'!$B:$B,$B114)</f>
        <v>1861</v>
      </c>
      <c r="K114" s="170">
        <f>SUMIFS(EL!D:D,EL!$A:$A,$A114,EL!$B:$B,$B114)</f>
        <v>55133</v>
      </c>
      <c r="L114" s="55">
        <f t="shared" si="20"/>
        <v>55133</v>
      </c>
      <c r="M114" s="55">
        <f t="shared" si="21"/>
        <v>29.625470177324019</v>
      </c>
      <c r="N114" s="51"/>
      <c r="O114" s="167">
        <f t="shared" si="22"/>
        <v>58.268670177324019</v>
      </c>
    </row>
    <row r="115" spans="1:15" x14ac:dyDescent="0.25">
      <c r="A115" s="3">
        <v>273</v>
      </c>
      <c r="B115" s="3">
        <v>1</v>
      </c>
      <c r="C115" s="4" t="s">
        <v>136</v>
      </c>
      <c r="D115" s="5">
        <v>2</v>
      </c>
      <c r="E115" s="52">
        <f>SUMIFS('EOS GE24-F23-WEBLOAD'!$F:$F,'EOS GE24-F23-WEBLOAD'!$A:$A,$A115,'EOS GE24-F23-WEBLOAD'!$B:$B,$B115)</f>
        <v>8563</v>
      </c>
      <c r="F115" s="138">
        <f>SUMIFS(EL!C:C,EL!$A:$A,$A115,EL!$B:$B,$B115)</f>
        <v>232810</v>
      </c>
      <c r="G115" s="55">
        <f t="shared" si="18"/>
        <v>232810</v>
      </c>
      <c r="H115" s="52">
        <f t="shared" si="19"/>
        <v>27.187901436412471</v>
      </c>
      <c r="I115" s="64"/>
      <c r="J115" s="52">
        <f>SUMIFS('EOS GE25-F23-WEBLOAD'!$F:$F,'EOS GE25-F23-WEBLOAD'!$A:$A,$A115,'EOS GE25-F23-WEBLOAD'!$B:$B,$B115)</f>
        <v>8603</v>
      </c>
      <c r="K115" s="170">
        <f>SUMIFS(EL!D:D,EL!$A:$A,$A115,EL!$B:$B,$B115)</f>
        <v>232674</v>
      </c>
      <c r="L115" s="55">
        <f t="shared" si="20"/>
        <v>232674</v>
      </c>
      <c r="M115" s="55">
        <f t="shared" si="21"/>
        <v>27.04568173892828</v>
      </c>
      <c r="N115" s="51"/>
      <c r="O115" s="167">
        <f t="shared" si="22"/>
        <v>54.233583175340755</v>
      </c>
    </row>
    <row r="116" spans="1:15" x14ac:dyDescent="0.25">
      <c r="A116" s="3">
        <v>542</v>
      </c>
      <c r="B116" s="3">
        <v>1</v>
      </c>
      <c r="C116" s="4" t="s">
        <v>212</v>
      </c>
      <c r="D116" s="5">
        <v>6</v>
      </c>
      <c r="E116" s="52">
        <f>SUMIFS('EOS GE24-F23-WEBLOAD'!$F:$F,'EOS GE24-F23-WEBLOAD'!$A:$A,$A116,'EOS GE24-F23-WEBLOAD'!$B:$B,$B116)</f>
        <v>405</v>
      </c>
      <c r="F116" s="138">
        <f>SUMIFS(EL!C:C,EL!$A:$A,$A116,EL!$B:$B,$B116)</f>
        <v>10496</v>
      </c>
      <c r="G116" s="55">
        <f t="shared" si="18"/>
        <v>10496</v>
      </c>
      <c r="H116" s="52">
        <f t="shared" si="19"/>
        <v>25.91604938271605</v>
      </c>
      <c r="I116" s="64"/>
      <c r="J116" s="52">
        <f>SUMIFS('EOS GE25-F23-WEBLOAD'!$F:$F,'EOS GE25-F23-WEBLOAD'!$A:$A,$A116,'EOS GE25-F23-WEBLOAD'!$B:$B,$B116)</f>
        <v>385</v>
      </c>
      <c r="K116" s="170">
        <f>SUMIFS(EL!D:D,EL!$A:$A,$A116,EL!$B:$B,$B116)</f>
        <v>10497</v>
      </c>
      <c r="L116" s="55">
        <f t="shared" si="20"/>
        <v>10497</v>
      </c>
      <c r="M116" s="55">
        <f t="shared" si="21"/>
        <v>27.264935064935067</v>
      </c>
      <c r="N116" s="51"/>
      <c r="O116" s="167">
        <f t="shared" si="22"/>
        <v>53.180984447651113</v>
      </c>
    </row>
    <row r="117" spans="1:15" x14ac:dyDescent="0.25">
      <c r="A117" s="3">
        <v>11</v>
      </c>
      <c r="B117" s="3">
        <v>1</v>
      </c>
      <c r="C117" s="4" t="s">
        <v>60</v>
      </c>
      <c r="D117" s="5">
        <v>3</v>
      </c>
      <c r="E117" s="52">
        <f>SUMIFS('EOS GE24-F23-WEBLOAD'!$F:$F,'EOS GE24-F23-WEBLOAD'!$A:$A,$A117,'EOS GE24-F23-WEBLOAD'!$B:$B,$B117)</f>
        <v>38127.919999999998</v>
      </c>
      <c r="F117" s="138">
        <f>SUMIFS(EL!C:C,EL!$A:$A,$A117,EL!$B:$B,$B117)</f>
        <v>1016788</v>
      </c>
      <c r="G117" s="55">
        <f t="shared" si="18"/>
        <v>1016788</v>
      </c>
      <c r="H117" s="52">
        <f t="shared" si="19"/>
        <v>26.667806688641814</v>
      </c>
      <c r="I117" s="64"/>
      <c r="J117" s="52">
        <f>SUMIFS('EOS GE25-F23-WEBLOAD'!$F:$F,'EOS GE25-F23-WEBLOAD'!$A:$A,$A117,'EOS GE25-F23-WEBLOAD'!$B:$B,$B117)</f>
        <v>38387.919999999998</v>
      </c>
      <c r="K117" s="170">
        <f>SUMIFS(EL!D:D,EL!$A:$A,$A117,EL!$B:$B,$B117)</f>
        <v>1015925</v>
      </c>
      <c r="L117" s="55">
        <f t="shared" si="20"/>
        <v>1015925</v>
      </c>
      <c r="M117" s="55">
        <f t="shared" si="21"/>
        <v>26.464705563625223</v>
      </c>
      <c r="N117" s="51"/>
      <c r="O117" s="167">
        <f t="shared" si="22"/>
        <v>53.132512252267034</v>
      </c>
    </row>
    <row r="118" spans="1:15" x14ac:dyDescent="0.25">
      <c r="A118" s="3">
        <v>2754</v>
      </c>
      <c r="B118" s="3">
        <v>1</v>
      </c>
      <c r="C118" s="4" t="s">
        <v>358</v>
      </c>
      <c r="D118" s="5">
        <v>6</v>
      </c>
      <c r="E118" s="52">
        <f>SUMIFS('EOS GE24-F23-WEBLOAD'!$F:$F,'EOS GE24-F23-WEBLOAD'!$A:$A,$A118,'EOS GE24-F23-WEBLOAD'!$B:$B,$B118)</f>
        <v>395</v>
      </c>
      <c r="F118" s="138">
        <f>SUMIFS(EL!C:C,EL!$A:$A,$A118,EL!$B:$B,$B118)</f>
        <v>10484</v>
      </c>
      <c r="G118" s="55">
        <f t="shared" si="18"/>
        <v>10484</v>
      </c>
      <c r="H118" s="52">
        <f t="shared" si="19"/>
        <v>26.541772151898734</v>
      </c>
      <c r="I118" s="64"/>
      <c r="J118" s="52">
        <f>SUMIFS('EOS GE25-F23-WEBLOAD'!$F:$F,'EOS GE25-F23-WEBLOAD'!$A:$A,$A118,'EOS GE25-F23-WEBLOAD'!$B:$B,$B118)</f>
        <v>395</v>
      </c>
      <c r="K118" s="170">
        <f>SUMIFS(EL!D:D,EL!$A:$A,$A118,EL!$B:$B,$B118)</f>
        <v>10484</v>
      </c>
      <c r="L118" s="55">
        <f t="shared" si="20"/>
        <v>10484</v>
      </c>
      <c r="M118" s="55">
        <f t="shared" si="21"/>
        <v>26.541772151898734</v>
      </c>
      <c r="N118" s="51"/>
      <c r="O118" s="167">
        <f t="shared" si="22"/>
        <v>53.083544303797467</v>
      </c>
    </row>
    <row r="119" spans="1:15" x14ac:dyDescent="0.25">
      <c r="A119" s="3">
        <v>511</v>
      </c>
      <c r="B119" s="3">
        <v>1</v>
      </c>
      <c r="C119" s="4" t="s">
        <v>205</v>
      </c>
      <c r="D119" s="5">
        <v>6</v>
      </c>
      <c r="E119" s="52">
        <f>SUMIFS('EOS GE24-F23-WEBLOAD'!$F:$F,'EOS GE24-F23-WEBLOAD'!$A:$A,$A119,'EOS GE24-F23-WEBLOAD'!$B:$B,$B119)</f>
        <v>566</v>
      </c>
      <c r="F119" s="138">
        <f>SUMIFS(EL!C:C,EL!$A:$A,$A119,EL!$B:$B,$B119)</f>
        <v>14903</v>
      </c>
      <c r="G119" s="55">
        <f t="shared" si="18"/>
        <v>14903</v>
      </c>
      <c r="H119" s="52">
        <f t="shared" si="19"/>
        <v>26.330388692579504</v>
      </c>
      <c r="I119" s="64"/>
      <c r="J119" s="52">
        <f>SUMIFS('EOS GE25-F23-WEBLOAD'!$F:$F,'EOS GE25-F23-WEBLOAD'!$A:$A,$A119,'EOS GE25-F23-WEBLOAD'!$B:$B,$B119)</f>
        <v>559</v>
      </c>
      <c r="K119" s="170">
        <f>SUMIFS(EL!D:D,EL!$A:$A,$A119,EL!$B:$B,$B119)</f>
        <v>14936</v>
      </c>
      <c r="L119" s="55">
        <f t="shared" si="20"/>
        <v>14936</v>
      </c>
      <c r="M119" s="55">
        <f t="shared" si="21"/>
        <v>26.719141323792485</v>
      </c>
      <c r="N119" s="51"/>
      <c r="O119" s="167">
        <f t="shared" si="22"/>
        <v>53.049530016371989</v>
      </c>
    </row>
    <row r="120" spans="1:15" x14ac:dyDescent="0.25">
      <c r="A120" s="3">
        <v>112</v>
      </c>
      <c r="B120" s="3">
        <v>1</v>
      </c>
      <c r="C120" s="4" t="s">
        <v>91</v>
      </c>
      <c r="D120" s="5">
        <v>3</v>
      </c>
      <c r="E120" s="52">
        <f>SUMIFS('EOS GE24-F23-WEBLOAD'!$F:$F,'EOS GE24-F23-WEBLOAD'!$A:$A,$A120,'EOS GE24-F23-WEBLOAD'!$B:$B,$B120)</f>
        <v>9442</v>
      </c>
      <c r="F120" s="138">
        <f>SUMIFS(EL!C:C,EL!$A:$A,$A120,EL!$B:$B,$B120)</f>
        <v>250711</v>
      </c>
      <c r="G120" s="55">
        <f t="shared" si="18"/>
        <v>250711</v>
      </c>
      <c r="H120" s="52">
        <f t="shared" si="19"/>
        <v>26.552743062910402</v>
      </c>
      <c r="I120" s="64"/>
      <c r="J120" s="52">
        <f>SUMIFS('EOS GE25-F23-WEBLOAD'!$F:$F,'EOS GE25-F23-WEBLOAD'!$A:$A,$A120,'EOS GE25-F23-WEBLOAD'!$B:$B,$B120)</f>
        <v>9564</v>
      </c>
      <c r="K120" s="170">
        <f>SUMIFS(EL!D:D,EL!$A:$A,$A120,EL!$B:$B,$B120)</f>
        <v>250314</v>
      </c>
      <c r="L120" s="55">
        <f t="shared" si="20"/>
        <v>250314</v>
      </c>
      <c r="M120" s="55">
        <f t="shared" si="21"/>
        <v>26.172521957340024</v>
      </c>
      <c r="N120" s="51"/>
      <c r="O120" s="167">
        <f t="shared" si="22"/>
        <v>52.725265020250426</v>
      </c>
    </row>
    <row r="121" spans="1:15" x14ac:dyDescent="0.25">
      <c r="A121" s="3">
        <v>577</v>
      </c>
      <c r="B121" s="3">
        <v>1</v>
      </c>
      <c r="C121" s="4" t="s">
        <v>222</v>
      </c>
      <c r="D121" s="5">
        <v>6</v>
      </c>
      <c r="E121" s="52">
        <f>SUMIFS('EOS GE24-F23-WEBLOAD'!$F:$F,'EOS GE24-F23-WEBLOAD'!$A:$A,$A121,'EOS GE24-F23-WEBLOAD'!$B:$B,$B121)</f>
        <v>402</v>
      </c>
      <c r="F121" s="138">
        <f>SUMIFS(EL!C:C,EL!$A:$A,$A121,EL!$B:$B,$B121)</f>
        <v>10496</v>
      </c>
      <c r="G121" s="55">
        <f t="shared" si="18"/>
        <v>10496</v>
      </c>
      <c r="H121" s="52">
        <f t="shared" si="19"/>
        <v>26.109452736318406</v>
      </c>
      <c r="I121" s="64"/>
      <c r="J121" s="52">
        <f>SUMIFS('EOS GE25-F23-WEBLOAD'!$F:$F,'EOS GE25-F23-WEBLOAD'!$A:$A,$A121,'EOS GE25-F23-WEBLOAD'!$B:$B,$B121)</f>
        <v>397</v>
      </c>
      <c r="K121" s="170">
        <f>SUMIFS(EL!D:D,EL!$A:$A,$A121,EL!$B:$B,$B121)</f>
        <v>10497</v>
      </c>
      <c r="L121" s="55">
        <f t="shared" si="20"/>
        <v>10497</v>
      </c>
      <c r="M121" s="55">
        <f t="shared" si="21"/>
        <v>26.44080604534005</v>
      </c>
      <c r="N121" s="51"/>
      <c r="O121" s="167">
        <f t="shared" si="22"/>
        <v>52.550258781658457</v>
      </c>
    </row>
    <row r="122" spans="1:15" x14ac:dyDescent="0.25">
      <c r="A122" s="3">
        <v>2884</v>
      </c>
      <c r="B122" s="3">
        <v>1</v>
      </c>
      <c r="C122" s="4" t="s">
        <v>366</v>
      </c>
      <c r="D122" s="5">
        <v>6</v>
      </c>
      <c r="E122" s="52">
        <f>SUMIFS('EOS GE24-F23-WEBLOAD'!$F:$F,'EOS GE24-F23-WEBLOAD'!$A:$A,$A122,'EOS GE24-F23-WEBLOAD'!$B:$B,$B122)</f>
        <v>405.9</v>
      </c>
      <c r="F122" s="138">
        <f>SUMIFS(EL!C:C,EL!$A:$A,$A122,EL!$B:$B,$B122)</f>
        <v>10635</v>
      </c>
      <c r="G122" s="55">
        <f t="shared" si="18"/>
        <v>10635</v>
      </c>
      <c r="H122" s="52">
        <f t="shared" si="19"/>
        <v>26.201034737620105</v>
      </c>
      <c r="I122" s="64"/>
      <c r="J122" s="52">
        <f>SUMIFS('EOS GE25-F23-WEBLOAD'!$F:$F,'EOS GE25-F23-WEBLOAD'!$A:$A,$A122,'EOS GE25-F23-WEBLOAD'!$B:$B,$B122)</f>
        <v>405.9</v>
      </c>
      <c r="K122" s="170">
        <f>SUMIFS(EL!D:D,EL!$A:$A,$A122,EL!$B:$B,$B122)</f>
        <v>10635</v>
      </c>
      <c r="L122" s="55">
        <f t="shared" si="20"/>
        <v>10635</v>
      </c>
      <c r="M122" s="55">
        <f t="shared" si="21"/>
        <v>26.201034737620105</v>
      </c>
      <c r="N122" s="51"/>
      <c r="O122" s="167">
        <f t="shared" si="22"/>
        <v>52.402069475240211</v>
      </c>
    </row>
    <row r="123" spans="1:15" x14ac:dyDescent="0.25">
      <c r="A123" s="3">
        <v>2159</v>
      </c>
      <c r="B123" s="3">
        <v>1</v>
      </c>
      <c r="C123" s="4" t="s">
        <v>323</v>
      </c>
      <c r="D123" s="5">
        <v>6</v>
      </c>
      <c r="E123" s="52">
        <f>SUMIFS('EOS GE24-F23-WEBLOAD'!$F:$F,'EOS GE24-F23-WEBLOAD'!$A:$A,$A123,'EOS GE24-F23-WEBLOAD'!$B:$B,$B123)</f>
        <v>459</v>
      </c>
      <c r="F123" s="138">
        <f>SUMIFS(EL!C:C,EL!$A:$A,$A123,EL!$B:$B,$B123)</f>
        <v>12017</v>
      </c>
      <c r="G123" s="55">
        <f t="shared" si="18"/>
        <v>12017</v>
      </c>
      <c r="H123" s="52">
        <f t="shared" si="19"/>
        <v>26.18082788671024</v>
      </c>
      <c r="I123" s="64"/>
      <c r="J123" s="52">
        <f>SUMIFS('EOS GE25-F23-WEBLOAD'!$F:$F,'EOS GE25-F23-WEBLOAD'!$A:$A,$A123,'EOS GE25-F23-WEBLOAD'!$B:$B,$B123)</f>
        <v>459</v>
      </c>
      <c r="K123" s="170">
        <f>SUMIFS(EL!D:D,EL!$A:$A,$A123,EL!$B:$B,$B123)</f>
        <v>12017</v>
      </c>
      <c r="L123" s="55">
        <f t="shared" si="20"/>
        <v>12017</v>
      </c>
      <c r="M123" s="55">
        <f t="shared" si="21"/>
        <v>26.18082788671024</v>
      </c>
      <c r="N123" s="51"/>
      <c r="O123" s="167">
        <f t="shared" si="22"/>
        <v>52.36165577342048</v>
      </c>
    </row>
    <row r="124" spans="1:15" x14ac:dyDescent="0.25">
      <c r="A124" s="3">
        <v>621</v>
      </c>
      <c r="B124" s="3">
        <v>1</v>
      </c>
      <c r="C124" s="4" t="s">
        <v>231</v>
      </c>
      <c r="D124" s="5">
        <v>3</v>
      </c>
      <c r="E124" s="52">
        <f>SUMIFS('EOS GE24-F23-WEBLOAD'!$F:$F,'EOS GE24-F23-WEBLOAD'!$A:$A,$A124,'EOS GE24-F23-WEBLOAD'!$B:$B,$B124)</f>
        <v>11052</v>
      </c>
      <c r="F124" s="138">
        <f>SUMIFS(EL!C:C,EL!$A:$A,$A124,EL!$B:$B,$B124)</f>
        <v>282444</v>
      </c>
      <c r="G124" s="55">
        <f t="shared" si="18"/>
        <v>282444</v>
      </c>
      <c r="H124" s="52">
        <f t="shared" si="19"/>
        <v>25.555917480998914</v>
      </c>
      <c r="I124" s="64"/>
      <c r="J124" s="52">
        <f>SUMIFS('EOS GE25-F23-WEBLOAD'!$F:$F,'EOS GE25-F23-WEBLOAD'!$A:$A,$A124,'EOS GE25-F23-WEBLOAD'!$B:$B,$B124)</f>
        <v>11025</v>
      </c>
      <c r="K124" s="170">
        <f>SUMIFS(EL!D:D,EL!$A:$A,$A124,EL!$B:$B,$B124)</f>
        <v>282528</v>
      </c>
      <c r="L124" s="55">
        <f t="shared" si="20"/>
        <v>282528</v>
      </c>
      <c r="M124" s="55">
        <f t="shared" si="21"/>
        <v>25.626122448979594</v>
      </c>
      <c r="N124" s="51"/>
      <c r="O124" s="167">
        <f t="shared" si="22"/>
        <v>51.182039929978508</v>
      </c>
    </row>
    <row r="125" spans="1:15" x14ac:dyDescent="0.25">
      <c r="A125" s="3">
        <v>199</v>
      </c>
      <c r="B125" s="3">
        <v>1</v>
      </c>
      <c r="C125" s="4" t="s">
        <v>115</v>
      </c>
      <c r="D125" s="5">
        <v>3</v>
      </c>
      <c r="E125" s="52">
        <f>SUMIFS('EOS GE24-F23-WEBLOAD'!$F:$F,'EOS GE24-F23-WEBLOAD'!$A:$A,$A125,'EOS GE24-F23-WEBLOAD'!$B:$B,$B125)</f>
        <v>3200</v>
      </c>
      <c r="F125" s="138">
        <f>SUMIFS(EL!C:C,EL!$A:$A,$A125,EL!$B:$B,$B125)</f>
        <v>81450</v>
      </c>
      <c r="G125" s="55">
        <f t="shared" si="18"/>
        <v>81450</v>
      </c>
      <c r="H125" s="52">
        <f t="shared" si="19"/>
        <v>25.453125</v>
      </c>
      <c r="I125" s="64"/>
      <c r="J125" s="52">
        <f>SUMIFS('EOS GE25-F23-WEBLOAD'!$F:$F,'EOS GE25-F23-WEBLOAD'!$A:$A,$A125,'EOS GE25-F23-WEBLOAD'!$B:$B,$B125)</f>
        <v>3219</v>
      </c>
      <c r="K125" s="170">
        <f>SUMIFS(EL!D:D,EL!$A:$A,$A125,EL!$B:$B,$B125)</f>
        <v>81386</v>
      </c>
      <c r="L125" s="55">
        <f t="shared" si="20"/>
        <v>81386</v>
      </c>
      <c r="M125" s="55">
        <f t="shared" si="21"/>
        <v>25.283007145076109</v>
      </c>
      <c r="N125" s="51"/>
      <c r="O125" s="167">
        <f t="shared" si="22"/>
        <v>50.736132145076112</v>
      </c>
    </row>
    <row r="126" spans="1:15" x14ac:dyDescent="0.25">
      <c r="A126" s="3">
        <v>473</v>
      </c>
      <c r="B126" s="3">
        <v>1</v>
      </c>
      <c r="C126" s="4" t="s">
        <v>189</v>
      </c>
      <c r="D126" s="5">
        <v>6</v>
      </c>
      <c r="E126" s="52">
        <f>SUMIFS('EOS GE24-F23-WEBLOAD'!$F:$F,'EOS GE24-F23-WEBLOAD'!$A:$A,$A126,'EOS GE24-F23-WEBLOAD'!$B:$B,$B126)</f>
        <v>416.6</v>
      </c>
      <c r="F126" s="138">
        <f>SUMIFS(EL!C:C,EL!$A:$A,$A126,EL!$B:$B,$B126)</f>
        <v>10484</v>
      </c>
      <c r="G126" s="55">
        <f t="shared" si="18"/>
        <v>10484</v>
      </c>
      <c r="H126" s="52">
        <f t="shared" si="19"/>
        <v>25.165626500240037</v>
      </c>
      <c r="I126" s="64"/>
      <c r="J126" s="52">
        <f>SUMIFS('EOS GE25-F23-WEBLOAD'!$F:$F,'EOS GE25-F23-WEBLOAD'!$A:$A,$A126,'EOS GE25-F23-WEBLOAD'!$B:$B,$B126)</f>
        <v>416.6</v>
      </c>
      <c r="K126" s="170">
        <f>SUMIFS(EL!D:D,EL!$A:$A,$A126,EL!$B:$B,$B126)</f>
        <v>10484</v>
      </c>
      <c r="L126" s="55">
        <f t="shared" si="20"/>
        <v>10484</v>
      </c>
      <c r="M126" s="55">
        <f t="shared" si="21"/>
        <v>25.165626500240037</v>
      </c>
      <c r="N126" s="51"/>
      <c r="O126" s="167">
        <f t="shared" si="22"/>
        <v>50.331253000480075</v>
      </c>
    </row>
    <row r="127" spans="1:15" x14ac:dyDescent="0.25">
      <c r="A127" s="3">
        <v>253</v>
      </c>
      <c r="B127" s="3">
        <v>1</v>
      </c>
      <c r="C127" s="4" t="s">
        <v>128</v>
      </c>
      <c r="D127" s="5">
        <v>6</v>
      </c>
      <c r="E127" s="52">
        <f>SUMIFS('EOS GE24-F23-WEBLOAD'!$F:$F,'EOS GE24-F23-WEBLOAD'!$A:$A,$A127,'EOS GE24-F23-WEBLOAD'!$B:$B,$B127)</f>
        <v>717</v>
      </c>
      <c r="F127" s="138">
        <f>SUMIFS(EL!C:C,EL!$A:$A,$A127,EL!$B:$B,$B127)</f>
        <v>17780</v>
      </c>
      <c r="G127" s="55">
        <f t="shared" si="18"/>
        <v>17780</v>
      </c>
      <c r="H127" s="52">
        <f t="shared" si="19"/>
        <v>24.797768479776849</v>
      </c>
      <c r="I127" s="64"/>
      <c r="J127" s="52">
        <f>SUMIFS('EOS GE25-F23-WEBLOAD'!$F:$F,'EOS GE25-F23-WEBLOAD'!$A:$A,$A127,'EOS GE25-F23-WEBLOAD'!$B:$B,$B127)</f>
        <v>705</v>
      </c>
      <c r="K127" s="170">
        <f>SUMIFS(EL!D:D,EL!$A:$A,$A127,EL!$B:$B,$B127)</f>
        <v>17815</v>
      </c>
      <c r="L127" s="55">
        <f t="shared" si="20"/>
        <v>17815</v>
      </c>
      <c r="M127" s="55">
        <f t="shared" si="21"/>
        <v>25.269503546099291</v>
      </c>
      <c r="N127" s="51"/>
      <c r="O127" s="167">
        <f t="shared" si="22"/>
        <v>50.067272025876136</v>
      </c>
    </row>
    <row r="128" spans="1:15" x14ac:dyDescent="0.25">
      <c r="A128" s="3">
        <v>750</v>
      </c>
      <c r="B128" s="3">
        <v>1</v>
      </c>
      <c r="C128" s="4" t="s">
        <v>270</v>
      </c>
      <c r="D128" s="5">
        <v>4</v>
      </c>
      <c r="E128" s="52">
        <f>SUMIFS('EOS GE24-F23-WEBLOAD'!$F:$F,'EOS GE24-F23-WEBLOAD'!$A:$A,$A128,'EOS GE24-F23-WEBLOAD'!$B:$B,$B128)</f>
        <v>2389</v>
      </c>
      <c r="F128" s="138">
        <f>SUMIFS(EL!C:C,EL!$A:$A,$A128,EL!$B:$B,$B128)</f>
        <v>59192</v>
      </c>
      <c r="G128" s="55">
        <f t="shared" si="18"/>
        <v>59192</v>
      </c>
      <c r="H128" s="52">
        <f t="shared" si="19"/>
        <v>24.776894097948933</v>
      </c>
      <c r="I128" s="64"/>
      <c r="J128" s="52">
        <f>SUMIFS('EOS GE25-F23-WEBLOAD'!$F:$F,'EOS GE25-F23-WEBLOAD'!$A:$A,$A128,'EOS GE25-F23-WEBLOAD'!$B:$B,$B128)</f>
        <v>2365</v>
      </c>
      <c r="K128" s="170">
        <f>SUMIFS(EL!D:D,EL!$A:$A,$A128,EL!$B:$B,$B128)</f>
        <v>59261</v>
      </c>
      <c r="L128" s="55">
        <f t="shared" si="20"/>
        <v>59261</v>
      </c>
      <c r="M128" s="55">
        <f t="shared" si="21"/>
        <v>25.057505285412262</v>
      </c>
      <c r="N128" s="51"/>
      <c r="O128" s="167">
        <f t="shared" si="22"/>
        <v>49.834399383361195</v>
      </c>
    </row>
    <row r="129" spans="1:15" x14ac:dyDescent="0.25">
      <c r="A129" s="3">
        <v>2904</v>
      </c>
      <c r="B129" s="3">
        <v>1</v>
      </c>
      <c r="C129" s="4" t="s">
        <v>377</v>
      </c>
      <c r="D129" s="5">
        <v>6</v>
      </c>
      <c r="E129" s="52">
        <f>SUMIFS('EOS GE24-F23-WEBLOAD'!$F:$F,'EOS GE24-F23-WEBLOAD'!$A:$A,$A129,'EOS GE24-F23-WEBLOAD'!$B:$B,$B129)</f>
        <v>623</v>
      </c>
      <c r="F129" s="138">
        <f>SUMIFS(EL!C:C,EL!$A:$A,$A129,EL!$B:$B,$B129)</f>
        <v>14834</v>
      </c>
      <c r="G129" s="55">
        <f t="shared" si="18"/>
        <v>14834</v>
      </c>
      <c r="H129" s="52">
        <f t="shared" si="19"/>
        <v>23.810593900481543</v>
      </c>
      <c r="I129" s="64"/>
      <c r="J129" s="52">
        <f>SUMIFS('EOS GE25-F23-WEBLOAD'!$F:$F,'EOS GE25-F23-WEBLOAD'!$A:$A,$A129,'EOS GE25-F23-WEBLOAD'!$B:$B,$B129)</f>
        <v>580</v>
      </c>
      <c r="K129" s="170">
        <f>SUMIFS(EL!D:D,EL!$A:$A,$A129,EL!$B:$B,$B129)</f>
        <v>14972</v>
      </c>
      <c r="L129" s="55">
        <f t="shared" si="20"/>
        <v>14972</v>
      </c>
      <c r="M129" s="55">
        <f t="shared" si="21"/>
        <v>25.813793103448276</v>
      </c>
      <c r="N129" s="51"/>
      <c r="O129" s="167">
        <f t="shared" si="22"/>
        <v>49.624387003929819</v>
      </c>
    </row>
    <row r="130" spans="1:15" x14ac:dyDescent="0.25">
      <c r="A130" s="3">
        <v>500</v>
      </c>
      <c r="B130" s="3">
        <v>1</v>
      </c>
      <c r="C130" s="4" t="s">
        <v>201</v>
      </c>
      <c r="D130" s="5">
        <v>6</v>
      </c>
      <c r="E130" s="52">
        <f>SUMIFS('EOS GE24-F23-WEBLOAD'!$F:$F,'EOS GE24-F23-WEBLOAD'!$A:$A,$A130,'EOS GE24-F23-WEBLOAD'!$B:$B,$B130)</f>
        <v>439</v>
      </c>
      <c r="F130" s="138">
        <f>SUMIFS(EL!C:C,EL!$A:$A,$A130,EL!$B:$B,$B130)</f>
        <v>10569</v>
      </c>
      <c r="G130" s="55">
        <f t="shared" si="18"/>
        <v>10569</v>
      </c>
      <c r="H130" s="52">
        <f t="shared" si="19"/>
        <v>24.075170842824601</v>
      </c>
      <c r="I130" s="64"/>
      <c r="J130" s="52">
        <f>SUMIFS('EOS GE25-F23-WEBLOAD'!$F:$F,'EOS GE25-F23-WEBLOAD'!$A:$A,$A130,'EOS GE25-F23-WEBLOAD'!$B:$B,$B130)</f>
        <v>426</v>
      </c>
      <c r="K130" s="170">
        <f>SUMIFS(EL!D:D,EL!$A:$A,$A130,EL!$B:$B,$B130)</f>
        <v>10572</v>
      </c>
      <c r="L130" s="55">
        <f t="shared" si="20"/>
        <v>10572</v>
      </c>
      <c r="M130" s="55">
        <f t="shared" si="21"/>
        <v>24.816901408450704</v>
      </c>
      <c r="N130" s="51"/>
      <c r="O130" s="167">
        <f t="shared" si="22"/>
        <v>48.892072251275309</v>
      </c>
    </row>
    <row r="131" spans="1:15" x14ac:dyDescent="0.25">
      <c r="A131" s="3">
        <v>414</v>
      </c>
      <c r="B131" s="3">
        <v>1</v>
      </c>
      <c r="C131" s="4" t="s">
        <v>177</v>
      </c>
      <c r="D131" s="5">
        <v>6</v>
      </c>
      <c r="E131" s="52">
        <f>SUMIFS('EOS GE24-F23-WEBLOAD'!$F:$F,'EOS GE24-F23-WEBLOAD'!$A:$A,$A131,'EOS GE24-F23-WEBLOAD'!$B:$B,$B131)</f>
        <v>451</v>
      </c>
      <c r="F131" s="138">
        <f>SUMIFS(EL!C:C,EL!$A:$A,$A131,EL!$B:$B,$B131)</f>
        <v>10887</v>
      </c>
      <c r="G131" s="55">
        <f t="shared" si="18"/>
        <v>10887</v>
      </c>
      <c r="H131" s="52">
        <f t="shared" si="19"/>
        <v>24.13968957871397</v>
      </c>
      <c r="I131" s="64"/>
      <c r="J131" s="52">
        <f>SUMIFS('EOS GE25-F23-WEBLOAD'!$F:$F,'EOS GE25-F23-WEBLOAD'!$A:$A,$A131,'EOS GE25-F23-WEBLOAD'!$B:$B,$B131)</f>
        <v>446</v>
      </c>
      <c r="K131" s="170">
        <f>SUMIFS(EL!D:D,EL!$A:$A,$A131,EL!$B:$B,$B131)</f>
        <v>10891</v>
      </c>
      <c r="L131" s="55">
        <f t="shared" si="20"/>
        <v>10891</v>
      </c>
      <c r="M131" s="55">
        <f t="shared" si="21"/>
        <v>24.419282511210763</v>
      </c>
      <c r="N131" s="51"/>
      <c r="O131" s="167">
        <f t="shared" si="22"/>
        <v>48.558972089924737</v>
      </c>
    </row>
    <row r="132" spans="1:15" x14ac:dyDescent="0.25">
      <c r="A132" s="3">
        <v>768</v>
      </c>
      <c r="B132" s="3">
        <v>1</v>
      </c>
      <c r="C132" s="4" t="s">
        <v>274</v>
      </c>
      <c r="D132" s="5">
        <v>6</v>
      </c>
      <c r="E132" s="52">
        <f>SUMIFS('EOS GE24-F23-WEBLOAD'!$F:$F,'EOS GE24-F23-WEBLOAD'!$A:$A,$A132,'EOS GE24-F23-WEBLOAD'!$B:$B,$B132)</f>
        <v>435</v>
      </c>
      <c r="F132" s="138">
        <f>SUMIFS(EL!C:C,EL!$A:$A,$A132,EL!$B:$B,$B132)</f>
        <v>10514</v>
      </c>
      <c r="G132" s="55">
        <f t="shared" si="18"/>
        <v>10514</v>
      </c>
      <c r="H132" s="52">
        <f t="shared" si="19"/>
        <v>24.170114942528734</v>
      </c>
      <c r="I132" s="64"/>
      <c r="J132" s="52">
        <f>SUMIFS('EOS GE25-F23-WEBLOAD'!$F:$F,'EOS GE25-F23-WEBLOAD'!$A:$A,$A132,'EOS GE25-F23-WEBLOAD'!$B:$B,$B132)</f>
        <v>435</v>
      </c>
      <c r="K132" s="170">
        <f>SUMIFS(EL!D:D,EL!$A:$A,$A132,EL!$B:$B,$B132)</f>
        <v>10514</v>
      </c>
      <c r="L132" s="55">
        <f t="shared" si="20"/>
        <v>10514</v>
      </c>
      <c r="M132" s="55">
        <f t="shared" si="21"/>
        <v>24.170114942528734</v>
      </c>
      <c r="N132" s="51"/>
      <c r="O132" s="167">
        <f t="shared" si="22"/>
        <v>48.340229885057468</v>
      </c>
    </row>
    <row r="133" spans="1:15" x14ac:dyDescent="0.25">
      <c r="A133" s="3">
        <v>2125</v>
      </c>
      <c r="B133" s="3">
        <v>1</v>
      </c>
      <c r="C133" s="4" t="s">
        <v>314</v>
      </c>
      <c r="D133" s="5">
        <v>5</v>
      </c>
      <c r="E133" s="52">
        <f>SUMIFS('EOS GE24-F23-WEBLOAD'!$F:$F,'EOS GE24-F23-WEBLOAD'!$A:$A,$A133,'EOS GE24-F23-WEBLOAD'!$B:$B,$B133)</f>
        <v>984</v>
      </c>
      <c r="F133" s="138">
        <f>SUMIFS(EL!C:C,EL!$A:$A,$A133,EL!$B:$B,$B133)</f>
        <v>23689</v>
      </c>
      <c r="G133" s="55">
        <f t="shared" si="18"/>
        <v>23689</v>
      </c>
      <c r="H133" s="52">
        <f t="shared" si="19"/>
        <v>24.074186991869919</v>
      </c>
      <c r="I133" s="64"/>
      <c r="J133" s="52">
        <f>SUMIFS('EOS GE25-F23-WEBLOAD'!$F:$F,'EOS GE25-F23-WEBLOAD'!$A:$A,$A133,'EOS GE25-F23-WEBLOAD'!$B:$B,$B133)</f>
        <v>984</v>
      </c>
      <c r="K133" s="170">
        <f>SUMIFS(EL!D:D,EL!$A:$A,$A133,EL!$B:$B,$B133)</f>
        <v>23689</v>
      </c>
      <c r="L133" s="55">
        <f t="shared" si="20"/>
        <v>23689</v>
      </c>
      <c r="M133" s="55">
        <f t="shared" si="21"/>
        <v>24.074186991869919</v>
      </c>
      <c r="N133" s="51"/>
      <c r="O133" s="167">
        <f t="shared" si="22"/>
        <v>48.148373983739837</v>
      </c>
    </row>
    <row r="134" spans="1:15" x14ac:dyDescent="0.25">
      <c r="A134" s="3">
        <v>242</v>
      </c>
      <c r="B134" s="3">
        <v>1</v>
      </c>
      <c r="C134" s="4" t="s">
        <v>126</v>
      </c>
      <c r="D134" s="5">
        <v>6</v>
      </c>
      <c r="E134" s="52">
        <f>SUMIFS('EOS GE24-F23-WEBLOAD'!$F:$F,'EOS GE24-F23-WEBLOAD'!$A:$A,$A134,'EOS GE24-F23-WEBLOAD'!$B:$B,$B134)</f>
        <v>457</v>
      </c>
      <c r="F134" s="138">
        <f>SUMIFS(EL!C:C,EL!$A:$A,$A134,EL!$B:$B,$B134)</f>
        <v>10609</v>
      </c>
      <c r="G134" s="55">
        <f t="shared" si="18"/>
        <v>10609</v>
      </c>
      <c r="H134" s="52">
        <f t="shared" si="19"/>
        <v>23.214442013129101</v>
      </c>
      <c r="I134" s="64"/>
      <c r="J134" s="52">
        <f>SUMIFS('EOS GE25-F23-WEBLOAD'!$F:$F,'EOS GE25-F23-WEBLOAD'!$A:$A,$A134,'EOS GE25-F23-WEBLOAD'!$B:$B,$B134)</f>
        <v>445</v>
      </c>
      <c r="K134" s="170">
        <f>SUMIFS(EL!D:D,EL!$A:$A,$A134,EL!$B:$B,$B134)</f>
        <v>10612</v>
      </c>
      <c r="L134" s="55">
        <f t="shared" si="20"/>
        <v>10612</v>
      </c>
      <c r="M134" s="55">
        <f t="shared" si="21"/>
        <v>23.847191011235957</v>
      </c>
      <c r="N134" s="51"/>
      <c r="O134" s="167">
        <f t="shared" si="22"/>
        <v>47.061633024365058</v>
      </c>
    </row>
    <row r="135" spans="1:15" x14ac:dyDescent="0.25">
      <c r="A135" s="3">
        <v>441</v>
      </c>
      <c r="B135" s="3">
        <v>1</v>
      </c>
      <c r="C135" s="4" t="s">
        <v>183</v>
      </c>
      <c r="D135" s="5">
        <v>6</v>
      </c>
      <c r="E135" s="52">
        <f>SUMIFS('EOS GE24-F23-WEBLOAD'!$F:$F,'EOS GE24-F23-WEBLOAD'!$A:$A,$A135,'EOS GE24-F23-WEBLOAD'!$B:$B,$B135)</f>
        <v>448</v>
      </c>
      <c r="F135" s="138">
        <f>SUMIFS(EL!C:C,EL!$A:$A,$A135,EL!$B:$B,$B135)</f>
        <v>10495</v>
      </c>
      <c r="G135" s="55">
        <f t="shared" si="18"/>
        <v>10495</v>
      </c>
      <c r="H135" s="52">
        <f t="shared" si="19"/>
        <v>23.426339285714285</v>
      </c>
      <c r="I135" s="64"/>
      <c r="J135" s="52">
        <f>SUMIFS('EOS GE25-F23-WEBLOAD'!$F:$F,'EOS GE25-F23-WEBLOAD'!$A:$A,$A135,'EOS GE25-F23-WEBLOAD'!$B:$B,$B135)</f>
        <v>444</v>
      </c>
      <c r="K135" s="170">
        <f>SUMIFS(EL!D:D,EL!$A:$A,$A135,EL!$B:$B,$B135)</f>
        <v>10494</v>
      </c>
      <c r="L135" s="55">
        <f t="shared" si="20"/>
        <v>10494</v>
      </c>
      <c r="M135" s="55">
        <f t="shared" si="21"/>
        <v>23.635135135135137</v>
      </c>
      <c r="N135" s="51"/>
      <c r="O135" s="167">
        <f t="shared" si="22"/>
        <v>47.061474420849422</v>
      </c>
    </row>
    <row r="136" spans="1:15" x14ac:dyDescent="0.25">
      <c r="A136" s="3">
        <v>166</v>
      </c>
      <c r="B136" s="3">
        <v>1</v>
      </c>
      <c r="C136" s="4" t="s">
        <v>103</v>
      </c>
      <c r="D136" s="5">
        <v>6</v>
      </c>
      <c r="E136" s="52">
        <f>SUMIFS('EOS GE24-F23-WEBLOAD'!$F:$F,'EOS GE24-F23-WEBLOAD'!$A:$A,$A136,'EOS GE24-F23-WEBLOAD'!$B:$B,$B136)</f>
        <v>449.8</v>
      </c>
      <c r="F136" s="138">
        <f>SUMIFS(EL!C:C,EL!$A:$A,$A136,EL!$B:$B,$B136)</f>
        <v>10514</v>
      </c>
      <c r="G136" s="55">
        <f t="shared" si="18"/>
        <v>10514</v>
      </c>
      <c r="H136" s="52">
        <f t="shared" si="19"/>
        <v>23.374833259226321</v>
      </c>
      <c r="I136" s="64"/>
      <c r="J136" s="52">
        <f>SUMIFS('EOS GE25-F23-WEBLOAD'!$F:$F,'EOS GE25-F23-WEBLOAD'!$A:$A,$A136,'EOS GE25-F23-WEBLOAD'!$B:$B,$B136)</f>
        <v>449.8</v>
      </c>
      <c r="K136" s="170">
        <f>SUMIFS(EL!D:D,EL!$A:$A,$A136,EL!$B:$B,$B136)</f>
        <v>10514</v>
      </c>
      <c r="L136" s="55">
        <f t="shared" si="20"/>
        <v>10514</v>
      </c>
      <c r="M136" s="55">
        <f t="shared" si="21"/>
        <v>23.374833259226321</v>
      </c>
      <c r="N136" s="51"/>
      <c r="O136" s="167">
        <f t="shared" si="22"/>
        <v>46.749666518452642</v>
      </c>
    </row>
    <row r="137" spans="1:15" x14ac:dyDescent="0.25">
      <c r="A137" s="3">
        <v>786</v>
      </c>
      <c r="B137" s="3">
        <v>1</v>
      </c>
      <c r="C137" s="4" t="s">
        <v>278</v>
      </c>
      <c r="D137" s="5">
        <v>6</v>
      </c>
      <c r="E137" s="52">
        <f>SUMIFS('EOS GE24-F23-WEBLOAD'!$F:$F,'EOS GE24-F23-WEBLOAD'!$A:$A,$A137,'EOS GE24-F23-WEBLOAD'!$B:$B,$B137)</f>
        <v>471</v>
      </c>
      <c r="F137" s="138">
        <f>SUMIFS(EL!C:C,EL!$A:$A,$A137,EL!$B:$B,$B137)</f>
        <v>10496</v>
      </c>
      <c r="G137" s="55">
        <f t="shared" si="18"/>
        <v>10496</v>
      </c>
      <c r="H137" s="52">
        <f t="shared" si="19"/>
        <v>22.284501061571124</v>
      </c>
      <c r="I137" s="64"/>
      <c r="J137" s="52">
        <f>SUMIFS('EOS GE25-F23-WEBLOAD'!$F:$F,'EOS GE25-F23-WEBLOAD'!$A:$A,$A137,'EOS GE25-F23-WEBLOAD'!$B:$B,$B137)</f>
        <v>437</v>
      </c>
      <c r="K137" s="170">
        <f>SUMIFS(EL!D:D,EL!$A:$A,$A137,EL!$B:$B,$B137)</f>
        <v>10497</v>
      </c>
      <c r="L137" s="55">
        <f t="shared" si="20"/>
        <v>10497</v>
      </c>
      <c r="M137" s="55">
        <f t="shared" si="21"/>
        <v>24.020594965675055</v>
      </c>
      <c r="N137" s="51"/>
      <c r="O137" s="167">
        <f t="shared" si="22"/>
        <v>46.305096027246179</v>
      </c>
    </row>
    <row r="138" spans="1:15" x14ac:dyDescent="0.25">
      <c r="A138" s="3">
        <v>152</v>
      </c>
      <c r="B138" s="3">
        <v>1</v>
      </c>
      <c r="C138" s="4" t="s">
        <v>101</v>
      </c>
      <c r="D138" s="5">
        <v>4</v>
      </c>
      <c r="E138" s="52">
        <f>SUMIFS('EOS GE24-F23-WEBLOAD'!$F:$F,'EOS GE24-F23-WEBLOAD'!$A:$A,$A138,'EOS GE24-F23-WEBLOAD'!$B:$B,$B138)</f>
        <v>7120</v>
      </c>
      <c r="F138" s="138">
        <f>SUMIFS(EL!C:C,EL!$A:$A,$A138,EL!$B:$B,$B138)</f>
        <v>164992</v>
      </c>
      <c r="G138" s="55">
        <f t="shared" si="18"/>
        <v>164992</v>
      </c>
      <c r="H138" s="52">
        <f t="shared" si="19"/>
        <v>23.173033707865169</v>
      </c>
      <c r="I138" s="64"/>
      <c r="J138" s="52">
        <f>SUMIFS('EOS GE25-F23-WEBLOAD'!$F:$F,'EOS GE25-F23-WEBLOAD'!$A:$A,$A138,'EOS GE25-F23-WEBLOAD'!$B:$B,$B138)</f>
        <v>7133</v>
      </c>
      <c r="K138" s="170">
        <f>SUMIFS(EL!D:D,EL!$A:$A,$A138,EL!$B:$B,$B138)</f>
        <v>164958</v>
      </c>
      <c r="L138" s="55">
        <f t="shared" si="20"/>
        <v>164958</v>
      </c>
      <c r="M138" s="55">
        <f t="shared" si="21"/>
        <v>23.126033926819009</v>
      </c>
      <c r="N138" s="51"/>
      <c r="O138" s="167">
        <f t="shared" si="22"/>
        <v>46.299067634684178</v>
      </c>
    </row>
    <row r="139" spans="1:15" x14ac:dyDescent="0.25">
      <c r="A139" s="3">
        <v>2397</v>
      </c>
      <c r="B139" s="3">
        <v>1</v>
      </c>
      <c r="C139" s="4" t="s">
        <v>346</v>
      </c>
      <c r="D139" s="5">
        <v>5</v>
      </c>
      <c r="E139" s="52">
        <f>SUMIFS('EOS GE24-F23-WEBLOAD'!$F:$F,'EOS GE24-F23-WEBLOAD'!$A:$A,$A139,'EOS GE24-F23-WEBLOAD'!$B:$B,$B139)</f>
        <v>887</v>
      </c>
      <c r="F139" s="138">
        <f>SUMIFS(EL!C:C,EL!$A:$A,$A139,EL!$B:$B,$B139)</f>
        <v>20043</v>
      </c>
      <c r="G139" s="55">
        <f t="shared" si="18"/>
        <v>20043</v>
      </c>
      <c r="H139" s="52">
        <f t="shared" si="19"/>
        <v>22.596392333709133</v>
      </c>
      <c r="I139" s="64"/>
      <c r="J139" s="52">
        <f>SUMIFS('EOS GE25-F23-WEBLOAD'!$F:$F,'EOS GE25-F23-WEBLOAD'!$A:$A,$A139,'EOS GE25-F23-WEBLOAD'!$B:$B,$B139)</f>
        <v>887</v>
      </c>
      <c r="K139" s="170">
        <f>SUMIFS(EL!D:D,EL!$A:$A,$A139,EL!$B:$B,$B139)</f>
        <v>20043</v>
      </c>
      <c r="L139" s="55">
        <f t="shared" si="20"/>
        <v>20043</v>
      </c>
      <c r="M139" s="55">
        <f t="shared" si="21"/>
        <v>22.596392333709133</v>
      </c>
      <c r="N139" s="51"/>
      <c r="O139" s="167">
        <f t="shared" si="22"/>
        <v>45.192784667418266</v>
      </c>
    </row>
    <row r="140" spans="1:15" x14ac:dyDescent="0.25">
      <c r="A140" s="3">
        <v>858</v>
      </c>
      <c r="B140" s="3">
        <v>1</v>
      </c>
      <c r="C140" s="4" t="s">
        <v>300</v>
      </c>
      <c r="D140" s="5">
        <v>6</v>
      </c>
      <c r="E140" s="52">
        <f>SUMIFS('EOS GE24-F23-WEBLOAD'!$F:$F,'EOS GE24-F23-WEBLOAD'!$A:$A,$A140,'EOS GE24-F23-WEBLOAD'!$B:$B,$B140)</f>
        <v>1062</v>
      </c>
      <c r="F140" s="138">
        <f>SUMIFS(EL!C:C,EL!$A:$A,$A140,EL!$B:$B,$B140)</f>
        <v>23567</v>
      </c>
      <c r="G140" s="55">
        <f t="shared" si="18"/>
        <v>23567</v>
      </c>
      <c r="H140" s="52">
        <f t="shared" si="19"/>
        <v>22.19114877589454</v>
      </c>
      <c r="I140" s="64"/>
      <c r="J140" s="52">
        <f>SUMIFS('EOS GE25-F23-WEBLOAD'!$F:$F,'EOS GE25-F23-WEBLOAD'!$A:$A,$A140,'EOS GE25-F23-WEBLOAD'!$B:$B,$B140)</f>
        <v>1062</v>
      </c>
      <c r="K140" s="170">
        <f>SUMIFS(EL!D:D,EL!$A:$A,$A140,EL!$B:$B,$B140)</f>
        <v>23567</v>
      </c>
      <c r="L140" s="55">
        <f t="shared" si="20"/>
        <v>23567</v>
      </c>
      <c r="M140" s="55">
        <f t="shared" si="21"/>
        <v>22.19114877589454</v>
      </c>
      <c r="N140" s="51"/>
      <c r="O140" s="167">
        <f t="shared" si="22"/>
        <v>44.38229755178908</v>
      </c>
    </row>
    <row r="141" spans="1:15" x14ac:dyDescent="0.25">
      <c r="A141" s="3">
        <v>857</v>
      </c>
      <c r="B141" s="3">
        <v>1</v>
      </c>
      <c r="C141" s="4" t="s">
        <v>299</v>
      </c>
      <c r="D141" s="5">
        <v>6</v>
      </c>
      <c r="E141" s="52">
        <f>SUMIFS('EOS GE24-F23-WEBLOAD'!$F:$F,'EOS GE24-F23-WEBLOAD'!$A:$A,$A141,'EOS GE24-F23-WEBLOAD'!$B:$B,$B141)</f>
        <v>549</v>
      </c>
      <c r="F141" s="138">
        <f>SUMIFS(EL!C:C,EL!$A:$A,$A141,EL!$B:$B,$B141)</f>
        <v>11373</v>
      </c>
      <c r="G141" s="55">
        <f t="shared" si="18"/>
        <v>11373</v>
      </c>
      <c r="H141" s="52">
        <f t="shared" si="19"/>
        <v>20.715846994535518</v>
      </c>
      <c r="I141" s="64"/>
      <c r="J141" s="52">
        <f>SUMIFS('EOS GE25-F23-WEBLOAD'!$F:$F,'EOS GE25-F23-WEBLOAD'!$A:$A,$A141,'EOS GE25-F23-WEBLOAD'!$B:$B,$B141)</f>
        <v>492</v>
      </c>
      <c r="K141" s="170">
        <f>SUMIFS(EL!D:D,EL!$A:$A,$A141,EL!$B:$B,$B141)</f>
        <v>11482</v>
      </c>
      <c r="L141" s="55">
        <f t="shared" si="20"/>
        <v>11482</v>
      </c>
      <c r="M141" s="55">
        <f t="shared" si="21"/>
        <v>23.337398373983739</v>
      </c>
      <c r="N141" s="51"/>
      <c r="O141" s="167">
        <f t="shared" si="22"/>
        <v>44.053245368519256</v>
      </c>
    </row>
    <row r="142" spans="1:15" x14ac:dyDescent="0.25">
      <c r="A142" s="3">
        <v>833</v>
      </c>
      <c r="B142" s="3">
        <v>1</v>
      </c>
      <c r="C142" s="4" t="s">
        <v>291</v>
      </c>
      <c r="D142" s="5">
        <v>2</v>
      </c>
      <c r="E142" s="52">
        <f>SUMIFS('EOS GE24-F23-WEBLOAD'!$F:$F,'EOS GE24-F23-WEBLOAD'!$A:$A,$A142,'EOS GE24-F23-WEBLOAD'!$B:$B,$B142)</f>
        <v>18835.28</v>
      </c>
      <c r="F142" s="138">
        <f>SUMIFS(EL!C:C,EL!$A:$A,$A142,EL!$B:$B,$B142)</f>
        <v>410122</v>
      </c>
      <c r="G142" s="55">
        <f t="shared" si="18"/>
        <v>410122</v>
      </c>
      <c r="H142" s="52">
        <f t="shared" si="19"/>
        <v>21.774138743889129</v>
      </c>
      <c r="I142" s="64"/>
      <c r="J142" s="52">
        <f>SUMIFS('EOS GE25-F23-WEBLOAD'!$F:$F,'EOS GE25-F23-WEBLOAD'!$A:$A,$A142,'EOS GE25-F23-WEBLOAD'!$B:$B,$B142)</f>
        <v>18999.28</v>
      </c>
      <c r="K142" s="170">
        <f>SUMIFS(EL!D:D,EL!$A:$A,$A142,EL!$B:$B,$B142)</f>
        <v>409752</v>
      </c>
      <c r="L142" s="55">
        <f t="shared" si="20"/>
        <v>409752</v>
      </c>
      <c r="M142" s="55">
        <f t="shared" si="21"/>
        <v>21.56671200171796</v>
      </c>
      <c r="N142" s="51"/>
      <c r="O142" s="167">
        <f t="shared" si="22"/>
        <v>43.340850745607085</v>
      </c>
    </row>
    <row r="143" spans="1:15" x14ac:dyDescent="0.25">
      <c r="A143" s="3">
        <v>690</v>
      </c>
      <c r="B143" s="3">
        <v>1</v>
      </c>
      <c r="C143" s="4" t="s">
        <v>244</v>
      </c>
      <c r="D143" s="5">
        <v>5</v>
      </c>
      <c r="E143" s="52">
        <f>SUMIFS('EOS GE24-F23-WEBLOAD'!$F:$F,'EOS GE24-F23-WEBLOAD'!$A:$A,$A143,'EOS GE24-F23-WEBLOAD'!$B:$B,$B143)</f>
        <v>948</v>
      </c>
      <c r="F143" s="138">
        <f>SUMIFS(EL!C:C,EL!$A:$A,$A143,EL!$B:$B,$B143)</f>
        <v>20516</v>
      </c>
      <c r="G143" s="55">
        <f t="shared" si="18"/>
        <v>20516</v>
      </c>
      <c r="H143" s="52">
        <f t="shared" si="19"/>
        <v>21.641350210970465</v>
      </c>
      <c r="I143" s="64"/>
      <c r="J143" s="52">
        <f>SUMIFS('EOS GE25-F23-WEBLOAD'!$F:$F,'EOS GE25-F23-WEBLOAD'!$A:$A,$A143,'EOS GE25-F23-WEBLOAD'!$B:$B,$B143)</f>
        <v>948</v>
      </c>
      <c r="K143" s="170">
        <f>SUMIFS(EL!D:D,EL!$A:$A,$A143,EL!$B:$B,$B143)</f>
        <v>20516</v>
      </c>
      <c r="L143" s="55">
        <f t="shared" si="20"/>
        <v>20516</v>
      </c>
      <c r="M143" s="55">
        <f t="shared" si="21"/>
        <v>21.641350210970465</v>
      </c>
      <c r="N143" s="51"/>
      <c r="O143" s="167">
        <f t="shared" si="22"/>
        <v>43.28270042194093</v>
      </c>
    </row>
    <row r="144" spans="1:15" x14ac:dyDescent="0.25">
      <c r="A144" s="3">
        <v>2903</v>
      </c>
      <c r="B144" s="3">
        <v>1</v>
      </c>
      <c r="C144" s="4" t="s">
        <v>376</v>
      </c>
      <c r="D144" s="5">
        <v>6</v>
      </c>
      <c r="E144" s="52">
        <f>SUMIFS('EOS GE24-F23-WEBLOAD'!$F:$F,'EOS GE24-F23-WEBLOAD'!$A:$A,$A144,'EOS GE24-F23-WEBLOAD'!$B:$B,$B144)</f>
        <v>489</v>
      </c>
      <c r="F144" s="138">
        <f>SUMIFS(EL!C:C,EL!$A:$A,$A144,EL!$B:$B,$B144)</f>
        <v>10565</v>
      </c>
      <c r="G144" s="55">
        <f t="shared" si="18"/>
        <v>10565</v>
      </c>
      <c r="H144" s="52">
        <f t="shared" si="19"/>
        <v>21.605316973415132</v>
      </c>
      <c r="I144" s="64"/>
      <c r="J144" s="52">
        <f>SUMIFS('EOS GE25-F23-WEBLOAD'!$F:$F,'EOS GE25-F23-WEBLOAD'!$A:$A,$A144,'EOS GE25-F23-WEBLOAD'!$B:$B,$B144)</f>
        <v>489</v>
      </c>
      <c r="K144" s="170">
        <f>SUMIFS(EL!D:D,EL!$A:$A,$A144,EL!$B:$B,$B144)</f>
        <v>10534</v>
      </c>
      <c r="L144" s="55">
        <f t="shared" si="20"/>
        <v>10534</v>
      </c>
      <c r="M144" s="55">
        <f t="shared" si="21"/>
        <v>21.541922290388548</v>
      </c>
      <c r="N144" s="51"/>
      <c r="O144" s="167">
        <f t="shared" si="22"/>
        <v>43.147239263803684</v>
      </c>
    </row>
    <row r="145" spans="1:15" x14ac:dyDescent="0.25">
      <c r="A145" s="3">
        <v>834</v>
      </c>
      <c r="B145" s="3">
        <v>1</v>
      </c>
      <c r="C145" s="4" t="s">
        <v>292</v>
      </c>
      <c r="D145" s="5">
        <v>3</v>
      </c>
      <c r="E145" s="52">
        <f>SUMIFS('EOS GE24-F23-WEBLOAD'!$F:$F,'EOS GE24-F23-WEBLOAD'!$A:$A,$A145,'EOS GE24-F23-WEBLOAD'!$B:$B,$B145)</f>
        <v>8317</v>
      </c>
      <c r="F145" s="138">
        <f>SUMIFS(EL!C:C,EL!$A:$A,$A145,EL!$B:$B,$B145)</f>
        <v>177093</v>
      </c>
      <c r="G145" s="55">
        <f t="shared" si="18"/>
        <v>177093</v>
      </c>
      <c r="H145" s="52">
        <f t="shared" si="19"/>
        <v>21.29289407238187</v>
      </c>
      <c r="I145" s="64"/>
      <c r="J145" s="52">
        <f>SUMIFS('EOS GE25-F23-WEBLOAD'!$F:$F,'EOS GE25-F23-WEBLOAD'!$A:$A,$A145,'EOS GE25-F23-WEBLOAD'!$B:$B,$B145)</f>
        <v>8387</v>
      </c>
      <c r="K145" s="170">
        <f>SUMIFS(EL!D:D,EL!$A:$A,$A145,EL!$B:$B,$B145)</f>
        <v>180807</v>
      </c>
      <c r="L145" s="55">
        <f t="shared" si="20"/>
        <v>180807</v>
      </c>
      <c r="M145" s="55">
        <f t="shared" si="21"/>
        <v>21.558006438535831</v>
      </c>
      <c r="N145" s="51"/>
      <c r="O145" s="167">
        <f t="shared" si="22"/>
        <v>42.850900510917697</v>
      </c>
    </row>
    <row r="146" spans="1:15" x14ac:dyDescent="0.25">
      <c r="A146" s="3">
        <v>818</v>
      </c>
      <c r="B146" s="3">
        <v>1</v>
      </c>
      <c r="C146" s="4" t="s">
        <v>285</v>
      </c>
      <c r="D146" s="5">
        <v>6</v>
      </c>
      <c r="E146" s="52">
        <f>SUMIFS('EOS GE24-F23-WEBLOAD'!$F:$F,'EOS GE24-F23-WEBLOAD'!$A:$A,$A146,'EOS GE24-F23-WEBLOAD'!$B:$B,$B146)</f>
        <v>510</v>
      </c>
      <c r="F146" s="138">
        <f>SUMIFS(EL!C:C,EL!$A:$A,$A146,EL!$B:$B,$B146)</f>
        <v>10493</v>
      </c>
      <c r="G146" s="55">
        <f t="shared" si="18"/>
        <v>10493</v>
      </c>
      <c r="H146" s="52">
        <f t="shared" si="19"/>
        <v>20.574509803921568</v>
      </c>
      <c r="I146" s="64"/>
      <c r="J146" s="52">
        <f>SUMIFS('EOS GE25-F23-WEBLOAD'!$F:$F,'EOS GE25-F23-WEBLOAD'!$A:$A,$A146,'EOS GE25-F23-WEBLOAD'!$B:$B,$B146)</f>
        <v>494</v>
      </c>
      <c r="K146" s="170">
        <f>SUMIFS(EL!D:D,EL!$A:$A,$A146,EL!$B:$B,$B146)</f>
        <v>10494</v>
      </c>
      <c r="L146" s="55">
        <f t="shared" si="20"/>
        <v>10494</v>
      </c>
      <c r="M146" s="55">
        <f t="shared" si="21"/>
        <v>21.242914979757085</v>
      </c>
      <c r="N146" s="51"/>
      <c r="O146" s="167">
        <f t="shared" si="22"/>
        <v>41.817424783678653</v>
      </c>
    </row>
    <row r="147" spans="1:15" x14ac:dyDescent="0.25">
      <c r="A147" s="3">
        <v>12</v>
      </c>
      <c r="B147" s="3">
        <v>1</v>
      </c>
      <c r="C147" s="4" t="s">
        <v>61</v>
      </c>
      <c r="D147" s="5">
        <v>3</v>
      </c>
      <c r="E147" s="52">
        <f>SUMIFS('EOS GE24-F23-WEBLOAD'!$F:$F,'EOS GE24-F23-WEBLOAD'!$A:$A,$A147,'EOS GE24-F23-WEBLOAD'!$B:$B,$B147)</f>
        <v>6465</v>
      </c>
      <c r="F147" s="138">
        <f>SUMIFS(EL!C:C,EL!$A:$A,$A147,EL!$B:$B,$B147)</f>
        <v>133836</v>
      </c>
      <c r="G147" s="55">
        <f t="shared" si="18"/>
        <v>133836</v>
      </c>
      <c r="H147" s="52">
        <f t="shared" si="19"/>
        <v>20.701624129930394</v>
      </c>
      <c r="I147" s="64"/>
      <c r="J147" s="52">
        <f>SUMIFS('EOS GE25-F23-WEBLOAD'!$F:$F,'EOS GE25-F23-WEBLOAD'!$A:$A,$A147,'EOS GE25-F23-WEBLOAD'!$B:$B,$B147)</f>
        <v>6481</v>
      </c>
      <c r="K147" s="170">
        <f>SUMIFS(EL!D:D,EL!$A:$A,$A147,EL!$B:$B,$B147)</f>
        <v>133804</v>
      </c>
      <c r="L147" s="55">
        <f t="shared" si="20"/>
        <v>133804</v>
      </c>
      <c r="M147" s="55">
        <f t="shared" si="21"/>
        <v>20.645579385897239</v>
      </c>
      <c r="N147" s="51"/>
      <c r="O147" s="167">
        <f t="shared" si="22"/>
        <v>41.34720351582763</v>
      </c>
    </row>
    <row r="148" spans="1:15" x14ac:dyDescent="0.25">
      <c r="A148" s="3">
        <v>743</v>
      </c>
      <c r="B148" s="3">
        <v>1</v>
      </c>
      <c r="C148" s="4" t="s">
        <v>267</v>
      </c>
      <c r="D148" s="5">
        <v>5</v>
      </c>
      <c r="E148" s="52">
        <f>SUMIFS('EOS GE24-F23-WEBLOAD'!$F:$F,'EOS GE24-F23-WEBLOAD'!$A:$A,$A148,'EOS GE24-F23-WEBLOAD'!$B:$B,$B148)</f>
        <v>1140</v>
      </c>
      <c r="F148" s="138">
        <f>SUMIFS(EL!C:C,EL!$A:$A,$A148,EL!$B:$B,$B148)</f>
        <v>23291</v>
      </c>
      <c r="G148" s="55">
        <f t="shared" si="18"/>
        <v>23291</v>
      </c>
      <c r="H148" s="52">
        <f t="shared" si="19"/>
        <v>20.430701754385964</v>
      </c>
      <c r="I148" s="64"/>
      <c r="J148" s="52">
        <f>SUMIFS('EOS GE25-F23-WEBLOAD'!$F:$F,'EOS GE25-F23-WEBLOAD'!$A:$A,$A148,'EOS GE25-F23-WEBLOAD'!$B:$B,$B148)</f>
        <v>1144</v>
      </c>
      <c r="K148" s="170">
        <f>SUMIFS(EL!D:D,EL!$A:$A,$A148,EL!$B:$B,$B148)</f>
        <v>23283</v>
      </c>
      <c r="L148" s="55">
        <f t="shared" si="20"/>
        <v>23283</v>
      </c>
      <c r="M148" s="55">
        <f t="shared" si="21"/>
        <v>20.352272727272727</v>
      </c>
      <c r="N148" s="51"/>
      <c r="O148" s="167">
        <f t="shared" si="22"/>
        <v>40.782974481658691</v>
      </c>
    </row>
    <row r="149" spans="1:15" x14ac:dyDescent="0.25">
      <c r="A149" s="3">
        <v>624</v>
      </c>
      <c r="B149" s="3">
        <v>1</v>
      </c>
      <c r="C149" s="4" t="s">
        <v>234</v>
      </c>
      <c r="D149" s="5">
        <v>3</v>
      </c>
      <c r="E149" s="52">
        <f>SUMIFS('EOS GE24-F23-WEBLOAD'!$F:$F,'EOS GE24-F23-WEBLOAD'!$A:$A,$A149,'EOS GE24-F23-WEBLOAD'!$B:$B,$B149)</f>
        <v>8362</v>
      </c>
      <c r="F149" s="138">
        <f>SUMIFS(EL!C:C,EL!$A:$A,$A149,EL!$B:$B,$B149)</f>
        <v>166171</v>
      </c>
      <c r="G149" s="55">
        <f t="shared" si="18"/>
        <v>166171</v>
      </c>
      <c r="H149" s="52">
        <f t="shared" si="19"/>
        <v>19.87215977038986</v>
      </c>
      <c r="I149" s="64"/>
      <c r="J149" s="52">
        <f>SUMIFS('EOS GE25-F23-WEBLOAD'!$F:$F,'EOS GE25-F23-WEBLOAD'!$A:$A,$A149,'EOS GE25-F23-WEBLOAD'!$B:$B,$B149)</f>
        <v>8634</v>
      </c>
      <c r="K149" s="170">
        <f>SUMIFS(EL!D:D,EL!$A:$A,$A149,EL!$B:$B,$B149)</f>
        <v>165642</v>
      </c>
      <c r="L149" s="55">
        <f t="shared" si="20"/>
        <v>165642</v>
      </c>
      <c r="M149" s="55">
        <f t="shared" si="21"/>
        <v>19.184850590687979</v>
      </c>
      <c r="N149" s="51"/>
      <c r="O149" s="167">
        <f t="shared" si="22"/>
        <v>39.057010361077843</v>
      </c>
    </row>
    <row r="150" spans="1:15" x14ac:dyDescent="0.25">
      <c r="A150" s="3">
        <v>787</v>
      </c>
      <c r="B150" s="3">
        <v>1</v>
      </c>
      <c r="C150" s="4" t="s">
        <v>279</v>
      </c>
      <c r="D150" s="5">
        <v>6</v>
      </c>
      <c r="E150" s="52">
        <f>SUMIFS('EOS GE24-F23-WEBLOAD'!$F:$F,'EOS GE24-F23-WEBLOAD'!$A:$A,$A150,'EOS GE24-F23-WEBLOAD'!$B:$B,$B150)</f>
        <v>541</v>
      </c>
      <c r="F150" s="138">
        <f>SUMIFS(EL!C:C,EL!$A:$A,$A150,EL!$B:$B,$B150)</f>
        <v>10492</v>
      </c>
      <c r="G150" s="55">
        <f t="shared" si="18"/>
        <v>10492</v>
      </c>
      <c r="H150" s="52">
        <f t="shared" si="19"/>
        <v>19.393715341959336</v>
      </c>
      <c r="I150" s="64"/>
      <c r="J150" s="52">
        <f>SUMIFS('EOS GE25-F23-WEBLOAD'!$F:$F,'EOS GE25-F23-WEBLOAD'!$A:$A,$A150,'EOS GE25-F23-WEBLOAD'!$B:$B,$B150)</f>
        <v>534</v>
      </c>
      <c r="K150" s="170">
        <f>SUMIFS(EL!D:D,EL!$A:$A,$A150,EL!$B:$B,$B150)</f>
        <v>10492</v>
      </c>
      <c r="L150" s="55">
        <f t="shared" si="20"/>
        <v>10492</v>
      </c>
      <c r="M150" s="55">
        <f t="shared" si="21"/>
        <v>19.647940074906366</v>
      </c>
      <c r="N150" s="51"/>
      <c r="O150" s="167">
        <f t="shared" si="22"/>
        <v>39.041655416865702</v>
      </c>
    </row>
    <row r="151" spans="1:15" x14ac:dyDescent="0.25">
      <c r="A151" s="3">
        <v>846</v>
      </c>
      <c r="B151" s="3">
        <v>1</v>
      </c>
      <c r="C151" s="4" t="s">
        <v>296</v>
      </c>
      <c r="D151" s="5">
        <v>6</v>
      </c>
      <c r="E151" s="52">
        <f>SUMIFS('EOS GE24-F23-WEBLOAD'!$F:$F,'EOS GE24-F23-WEBLOAD'!$A:$A,$A151,'EOS GE24-F23-WEBLOAD'!$B:$B,$B151)</f>
        <v>595</v>
      </c>
      <c r="F151" s="138">
        <f>SUMIFS(EL!C:C,EL!$A:$A,$A151,EL!$B:$B,$B151)</f>
        <v>11571</v>
      </c>
      <c r="G151" s="55">
        <f t="shared" si="18"/>
        <v>11571</v>
      </c>
      <c r="H151" s="52">
        <f t="shared" si="19"/>
        <v>19.44705882352941</v>
      </c>
      <c r="I151" s="64"/>
      <c r="J151" s="52">
        <f>SUMIFS('EOS GE25-F23-WEBLOAD'!$F:$F,'EOS GE25-F23-WEBLOAD'!$A:$A,$A151,'EOS GE25-F23-WEBLOAD'!$B:$B,$B151)</f>
        <v>593</v>
      </c>
      <c r="K151" s="170">
        <f>SUMIFS(EL!D:D,EL!$A:$A,$A151,EL!$B:$B,$B151)</f>
        <v>11574</v>
      </c>
      <c r="L151" s="55">
        <f t="shared" si="20"/>
        <v>11574</v>
      </c>
      <c r="M151" s="55">
        <f t="shared" si="21"/>
        <v>19.5177065767285</v>
      </c>
      <c r="N151" s="51"/>
      <c r="O151" s="167">
        <f t="shared" si="22"/>
        <v>38.96476540025791</v>
      </c>
    </row>
    <row r="152" spans="1:15" x14ac:dyDescent="0.25">
      <c r="A152" s="3">
        <v>2534</v>
      </c>
      <c r="B152" s="3">
        <v>1</v>
      </c>
      <c r="C152" s="4" t="s">
        <v>348</v>
      </c>
      <c r="D152" s="5">
        <v>6</v>
      </c>
      <c r="E152" s="52">
        <f>SUMIFS('EOS GE24-F23-WEBLOAD'!$F:$F,'EOS GE24-F23-WEBLOAD'!$A:$A,$A152,'EOS GE24-F23-WEBLOAD'!$B:$B,$B152)</f>
        <v>588</v>
      </c>
      <c r="F152" s="138">
        <f>SUMIFS(EL!C:C,EL!$A:$A,$A152,EL!$B:$B,$B152)</f>
        <v>11386</v>
      </c>
      <c r="G152" s="55">
        <f t="shared" si="18"/>
        <v>11386</v>
      </c>
      <c r="H152" s="52">
        <f t="shared" si="19"/>
        <v>19.363945578231291</v>
      </c>
      <c r="I152" s="64"/>
      <c r="J152" s="52">
        <f>SUMIFS('EOS GE25-F23-WEBLOAD'!$F:$F,'EOS GE25-F23-WEBLOAD'!$A:$A,$A152,'EOS GE25-F23-WEBLOAD'!$B:$B,$B152)</f>
        <v>587</v>
      </c>
      <c r="K152" s="170">
        <f>SUMIFS(EL!D:D,EL!$A:$A,$A152,EL!$B:$B,$B152)</f>
        <v>11388</v>
      </c>
      <c r="L152" s="55">
        <f t="shared" si="20"/>
        <v>11388</v>
      </c>
      <c r="M152" s="55">
        <f t="shared" si="21"/>
        <v>19.400340715502555</v>
      </c>
      <c r="N152" s="51"/>
      <c r="O152" s="167">
        <f t="shared" si="22"/>
        <v>38.764286293733846</v>
      </c>
    </row>
    <row r="153" spans="1:15" x14ac:dyDescent="0.25">
      <c r="A153" s="3">
        <v>2137</v>
      </c>
      <c r="B153" s="3">
        <v>1</v>
      </c>
      <c r="C153" s="4" t="s">
        <v>317</v>
      </c>
      <c r="D153" s="5">
        <v>6</v>
      </c>
      <c r="E153" s="52">
        <f>SUMIFS('EOS GE24-F23-WEBLOAD'!$F:$F,'EOS GE24-F23-WEBLOAD'!$A:$A,$A153,'EOS GE24-F23-WEBLOAD'!$B:$B,$B153)</f>
        <v>549</v>
      </c>
      <c r="F153" s="138">
        <f>SUMIFS(EL!C:C,EL!$A:$A,$A153,EL!$B:$B,$B153)</f>
        <v>10483</v>
      </c>
      <c r="G153" s="55">
        <f t="shared" si="18"/>
        <v>10483</v>
      </c>
      <c r="H153" s="52">
        <f t="shared" si="19"/>
        <v>19.094717668488162</v>
      </c>
      <c r="I153" s="64"/>
      <c r="J153" s="52">
        <f>SUMIFS('EOS GE25-F23-WEBLOAD'!$F:$F,'EOS GE25-F23-WEBLOAD'!$A:$A,$A153,'EOS GE25-F23-WEBLOAD'!$B:$B,$B153)</f>
        <v>536</v>
      </c>
      <c r="K153" s="170">
        <f>SUMIFS(EL!D:D,EL!$A:$A,$A153,EL!$B:$B,$B153)</f>
        <v>10483</v>
      </c>
      <c r="L153" s="55">
        <f t="shared" si="20"/>
        <v>10483</v>
      </c>
      <c r="M153" s="55">
        <f t="shared" si="21"/>
        <v>19.557835820895523</v>
      </c>
      <c r="N153" s="51"/>
      <c r="O153" s="167">
        <f t="shared" si="22"/>
        <v>38.652553489383685</v>
      </c>
    </row>
    <row r="154" spans="1:15" x14ac:dyDescent="0.25">
      <c r="A154" s="3">
        <v>717</v>
      </c>
      <c r="B154" s="3">
        <v>1</v>
      </c>
      <c r="C154" s="4" t="s">
        <v>255</v>
      </c>
      <c r="D154" s="5">
        <v>3</v>
      </c>
      <c r="E154" s="52">
        <f>SUMIFS('EOS GE24-F23-WEBLOAD'!$F:$F,'EOS GE24-F23-WEBLOAD'!$A:$A,$A154,'EOS GE24-F23-WEBLOAD'!$B:$B,$B154)</f>
        <v>1811</v>
      </c>
      <c r="F154" s="138">
        <f>SUMIFS(EL!C:C,EL!$A:$A,$A154,EL!$B:$B,$B154)</f>
        <v>34751</v>
      </c>
      <c r="G154" s="55">
        <f t="shared" si="18"/>
        <v>34751</v>
      </c>
      <c r="H154" s="52">
        <f t="shared" si="19"/>
        <v>19.188845941468802</v>
      </c>
      <c r="I154" s="64"/>
      <c r="J154" s="52">
        <f>SUMIFS('EOS GE25-F23-WEBLOAD'!$F:$F,'EOS GE25-F23-WEBLOAD'!$A:$A,$A154,'EOS GE25-F23-WEBLOAD'!$B:$B,$B154)</f>
        <v>1811</v>
      </c>
      <c r="K154" s="170">
        <f>SUMIFS(EL!D:D,EL!$A:$A,$A154,EL!$B:$B,$B154)</f>
        <v>34751</v>
      </c>
      <c r="L154" s="55">
        <f t="shared" si="20"/>
        <v>34751</v>
      </c>
      <c r="M154" s="55">
        <f t="shared" si="21"/>
        <v>19.188845941468802</v>
      </c>
      <c r="N154" s="51"/>
      <c r="O154" s="167">
        <f t="shared" si="22"/>
        <v>38.377691882937604</v>
      </c>
    </row>
    <row r="155" spans="1:15" x14ac:dyDescent="0.25">
      <c r="A155" s="3">
        <v>2134</v>
      </c>
      <c r="B155" s="3">
        <v>1</v>
      </c>
      <c r="C155" s="4" t="s">
        <v>315</v>
      </c>
      <c r="D155" s="5">
        <v>6</v>
      </c>
      <c r="E155" s="52">
        <f>SUMIFS('EOS GE24-F23-WEBLOAD'!$F:$F,'EOS GE24-F23-WEBLOAD'!$A:$A,$A155,'EOS GE24-F23-WEBLOAD'!$B:$B,$B155)</f>
        <v>709</v>
      </c>
      <c r="F155" s="138">
        <f>SUMIFS(EL!C:C,EL!$A:$A,$A155,EL!$B:$B,$B155)</f>
        <v>13269</v>
      </c>
      <c r="G155" s="55">
        <f t="shared" si="18"/>
        <v>13269</v>
      </c>
      <c r="H155" s="52">
        <f t="shared" si="19"/>
        <v>18.715091678420311</v>
      </c>
      <c r="I155" s="64"/>
      <c r="J155" s="52">
        <f>SUMIFS('EOS GE25-F23-WEBLOAD'!$F:$F,'EOS GE25-F23-WEBLOAD'!$A:$A,$A155,'EOS GE25-F23-WEBLOAD'!$B:$B,$B155)</f>
        <v>692</v>
      </c>
      <c r="K155" s="170">
        <f>SUMIFS(EL!D:D,EL!$A:$A,$A155,EL!$B:$B,$B155)</f>
        <v>13300</v>
      </c>
      <c r="L155" s="55">
        <f t="shared" si="20"/>
        <v>13300</v>
      </c>
      <c r="M155" s="55">
        <f t="shared" si="21"/>
        <v>19.21965317919075</v>
      </c>
      <c r="N155" s="51"/>
      <c r="O155" s="167">
        <f t="shared" si="22"/>
        <v>37.934744857611065</v>
      </c>
    </row>
    <row r="156" spans="1:15" x14ac:dyDescent="0.25">
      <c r="A156" s="3">
        <v>378</v>
      </c>
      <c r="B156" s="3">
        <v>1</v>
      </c>
      <c r="C156" s="4" t="s">
        <v>169</v>
      </c>
      <c r="D156" s="5">
        <v>6</v>
      </c>
      <c r="E156" s="52">
        <f>SUMIFS('EOS GE24-F23-WEBLOAD'!$F:$F,'EOS GE24-F23-WEBLOAD'!$A:$A,$A156,'EOS GE24-F23-WEBLOAD'!$B:$B,$B156)</f>
        <v>563</v>
      </c>
      <c r="F156" s="138">
        <f>SUMIFS(EL!C:C,EL!$A:$A,$A156,EL!$B:$B,$B156)</f>
        <v>10528</v>
      </c>
      <c r="G156" s="55">
        <f t="shared" si="18"/>
        <v>10528</v>
      </c>
      <c r="H156" s="52">
        <f t="shared" si="19"/>
        <v>18.699822380106571</v>
      </c>
      <c r="I156" s="64"/>
      <c r="J156" s="52">
        <f>SUMIFS('EOS GE25-F23-WEBLOAD'!$F:$F,'EOS GE25-F23-WEBLOAD'!$A:$A,$A156,'EOS GE25-F23-WEBLOAD'!$B:$B,$B156)</f>
        <v>550</v>
      </c>
      <c r="K156" s="170">
        <f>SUMIFS(EL!D:D,EL!$A:$A,$A156,EL!$B:$B,$B156)</f>
        <v>10528</v>
      </c>
      <c r="L156" s="55">
        <f t="shared" si="20"/>
        <v>10528</v>
      </c>
      <c r="M156" s="55">
        <f t="shared" si="21"/>
        <v>19.141818181818181</v>
      </c>
      <c r="N156" s="51"/>
      <c r="O156" s="167">
        <f t="shared" si="22"/>
        <v>37.841640561924748</v>
      </c>
    </row>
    <row r="157" spans="1:15" x14ac:dyDescent="0.25">
      <c r="A157" s="3">
        <v>775</v>
      </c>
      <c r="B157" s="3">
        <v>1</v>
      </c>
      <c r="C157" s="4" t="s">
        <v>276</v>
      </c>
      <c r="D157" s="5">
        <v>6</v>
      </c>
      <c r="E157" s="52">
        <f>SUMIFS('EOS GE24-F23-WEBLOAD'!$F:$F,'EOS GE24-F23-WEBLOAD'!$A:$A,$A157,'EOS GE24-F23-WEBLOAD'!$B:$B,$B157)</f>
        <v>779</v>
      </c>
      <c r="F157" s="138">
        <f>SUMIFS(EL!C:C,EL!$A:$A,$A157,EL!$B:$B,$B157)</f>
        <v>14418</v>
      </c>
      <c r="G157" s="55">
        <f t="shared" si="18"/>
        <v>14418</v>
      </c>
      <c r="H157" s="52">
        <f t="shared" si="19"/>
        <v>18.508344030808729</v>
      </c>
      <c r="I157" s="64"/>
      <c r="J157" s="52">
        <f>SUMIFS('EOS GE25-F23-WEBLOAD'!$F:$F,'EOS GE25-F23-WEBLOAD'!$A:$A,$A157,'EOS GE25-F23-WEBLOAD'!$B:$B,$B157)</f>
        <v>759</v>
      </c>
      <c r="K157" s="170">
        <f>SUMIFS(EL!D:D,EL!$A:$A,$A157,EL!$B:$B,$B157)</f>
        <v>14453</v>
      </c>
      <c r="L157" s="55">
        <f t="shared" si="20"/>
        <v>14453</v>
      </c>
      <c r="M157" s="55">
        <f t="shared" si="21"/>
        <v>19.04216073781291</v>
      </c>
      <c r="N157" s="51"/>
      <c r="O157" s="167">
        <f t="shared" si="22"/>
        <v>37.550504768621636</v>
      </c>
    </row>
    <row r="158" spans="1:15" x14ac:dyDescent="0.25">
      <c r="A158" s="3">
        <v>85</v>
      </c>
      <c r="B158" s="3">
        <v>1</v>
      </c>
      <c r="C158" s="4" t="s">
        <v>79</v>
      </c>
      <c r="D158" s="5">
        <v>6</v>
      </c>
      <c r="E158" s="52">
        <f>SUMIFS('EOS GE24-F23-WEBLOAD'!$F:$F,'EOS GE24-F23-WEBLOAD'!$A:$A,$A158,'EOS GE24-F23-WEBLOAD'!$B:$B,$B158)</f>
        <v>563</v>
      </c>
      <c r="F158" s="138">
        <f>SUMIFS(EL!C:C,EL!$A:$A,$A158,EL!$B:$B,$B158)</f>
        <v>10483</v>
      </c>
      <c r="G158" s="55">
        <f t="shared" si="18"/>
        <v>10483</v>
      </c>
      <c r="H158" s="52">
        <f t="shared" si="19"/>
        <v>18.619893428063943</v>
      </c>
      <c r="I158" s="64"/>
      <c r="J158" s="52">
        <f>SUMIFS('EOS GE25-F23-WEBLOAD'!$F:$F,'EOS GE25-F23-WEBLOAD'!$A:$A,$A158,'EOS GE25-F23-WEBLOAD'!$B:$B,$B158)</f>
        <v>557</v>
      </c>
      <c r="K158" s="170">
        <f>SUMIFS(EL!D:D,EL!$A:$A,$A158,EL!$B:$B,$B158)</f>
        <v>10483</v>
      </c>
      <c r="L158" s="55">
        <f t="shared" si="20"/>
        <v>10483</v>
      </c>
      <c r="M158" s="55">
        <f t="shared" si="21"/>
        <v>18.820466786355475</v>
      </c>
      <c r="N158" s="51"/>
      <c r="O158" s="167">
        <f t="shared" si="22"/>
        <v>37.440360214419414</v>
      </c>
    </row>
    <row r="159" spans="1:15" x14ac:dyDescent="0.25">
      <c r="A159" s="3">
        <v>550</v>
      </c>
      <c r="B159" s="3">
        <v>1</v>
      </c>
      <c r="C159" s="4" t="s">
        <v>218</v>
      </c>
      <c r="D159" s="5">
        <v>6</v>
      </c>
      <c r="E159" s="52">
        <f>SUMIFS('EOS GE24-F23-WEBLOAD'!$F:$F,'EOS GE24-F23-WEBLOAD'!$A:$A,$A159,'EOS GE24-F23-WEBLOAD'!$B:$B,$B159)</f>
        <v>565</v>
      </c>
      <c r="F159" s="138">
        <f>SUMIFS(EL!C:C,EL!$A:$A,$A159,EL!$B:$B,$B159)</f>
        <v>10554</v>
      </c>
      <c r="G159" s="55">
        <f t="shared" ref="G159:G222" si="23">SUM(F159:F159)</f>
        <v>10554</v>
      </c>
      <c r="H159" s="52">
        <f t="shared" ref="H159:H222" si="24">IFERROR(G159/E159,0)</f>
        <v>18.679646017699117</v>
      </c>
      <c r="I159" s="64"/>
      <c r="J159" s="52">
        <f>SUMIFS('EOS GE25-F23-WEBLOAD'!$F:$F,'EOS GE25-F23-WEBLOAD'!$A:$A,$A159,'EOS GE25-F23-WEBLOAD'!$B:$B,$B159)</f>
        <v>568</v>
      </c>
      <c r="K159" s="170">
        <f>SUMIFS(EL!D:D,EL!$A:$A,$A159,EL!$B:$B,$B159)</f>
        <v>10553</v>
      </c>
      <c r="L159" s="55">
        <f t="shared" ref="L159:L222" si="25">SUM(K159:K159)</f>
        <v>10553</v>
      </c>
      <c r="M159" s="55">
        <f t="shared" ref="M159:M222" si="26">IFERROR(L159/J159,0)</f>
        <v>18.579225352112676</v>
      </c>
      <c r="N159" s="51"/>
      <c r="O159" s="167">
        <f t="shared" ref="O159:O222" si="27">M159+H159</f>
        <v>37.258871369811793</v>
      </c>
    </row>
    <row r="160" spans="1:15" x14ac:dyDescent="0.25">
      <c r="A160" s="3">
        <v>32</v>
      </c>
      <c r="B160" s="3">
        <v>1</v>
      </c>
      <c r="C160" s="4" t="s">
        <v>70</v>
      </c>
      <c r="D160" s="5">
        <v>6</v>
      </c>
      <c r="E160" s="52">
        <f>SUMIFS('EOS GE24-F23-WEBLOAD'!$F:$F,'EOS GE24-F23-WEBLOAD'!$A:$A,$A160,'EOS GE24-F23-WEBLOAD'!$B:$B,$B160)</f>
        <v>569.11</v>
      </c>
      <c r="F160" s="138">
        <f>SUMIFS(EL!C:C,EL!$A:$A,$A160,EL!$B:$B,$B160)</f>
        <v>10491</v>
      </c>
      <c r="G160" s="55">
        <f t="shared" si="23"/>
        <v>10491</v>
      </c>
      <c r="H160" s="52">
        <f t="shared" si="24"/>
        <v>18.434046142222066</v>
      </c>
      <c r="I160" s="64"/>
      <c r="J160" s="52">
        <f>SUMIFS('EOS GE25-F23-WEBLOAD'!$F:$F,'EOS GE25-F23-WEBLOAD'!$A:$A,$A160,'EOS GE25-F23-WEBLOAD'!$B:$B,$B160)</f>
        <v>569.11</v>
      </c>
      <c r="K160" s="170">
        <f>SUMIFS(EL!D:D,EL!$A:$A,$A160,EL!$B:$B,$B160)</f>
        <v>10491</v>
      </c>
      <c r="L160" s="55">
        <f t="shared" si="25"/>
        <v>10491</v>
      </c>
      <c r="M160" s="55">
        <f t="shared" si="26"/>
        <v>18.434046142222066</v>
      </c>
      <c r="N160" s="51"/>
      <c r="O160" s="167">
        <f t="shared" si="27"/>
        <v>36.868092284444131</v>
      </c>
    </row>
    <row r="161" spans="1:15" x14ac:dyDescent="0.25">
      <c r="A161" s="3">
        <v>2860</v>
      </c>
      <c r="B161" s="3">
        <v>1</v>
      </c>
      <c r="C161" s="4" t="s">
        <v>365</v>
      </c>
      <c r="D161" s="5">
        <v>5</v>
      </c>
      <c r="E161" s="52">
        <f>SUMIFS('EOS GE24-F23-WEBLOAD'!$F:$F,'EOS GE24-F23-WEBLOAD'!$A:$A,$A161,'EOS GE24-F23-WEBLOAD'!$B:$B,$B161)</f>
        <v>1079</v>
      </c>
      <c r="F161" s="138">
        <f>SUMIFS(EL!C:C,EL!$A:$A,$A161,EL!$B:$B,$B161)</f>
        <v>19594</v>
      </c>
      <c r="G161" s="55">
        <f t="shared" si="23"/>
        <v>19594</v>
      </c>
      <c r="H161" s="52">
        <f t="shared" si="24"/>
        <v>18.15940685820204</v>
      </c>
      <c r="I161" s="64"/>
      <c r="J161" s="52">
        <f>SUMIFS('EOS GE25-F23-WEBLOAD'!$F:$F,'EOS GE25-F23-WEBLOAD'!$A:$A,$A161,'EOS GE25-F23-WEBLOAD'!$B:$B,$B161)</f>
        <v>1062</v>
      </c>
      <c r="K161" s="170">
        <f>SUMIFS(EL!D:D,EL!$A:$A,$A161,EL!$B:$B,$B161)</f>
        <v>19623</v>
      </c>
      <c r="L161" s="55">
        <f t="shared" si="25"/>
        <v>19623</v>
      </c>
      <c r="M161" s="55">
        <f t="shared" si="26"/>
        <v>18.477401129943502</v>
      </c>
      <c r="N161" s="51"/>
      <c r="O161" s="167">
        <f t="shared" si="27"/>
        <v>36.636807988145542</v>
      </c>
    </row>
    <row r="162" spans="1:15" x14ac:dyDescent="0.25">
      <c r="A162" s="3">
        <v>2198</v>
      </c>
      <c r="B162" s="3">
        <v>1</v>
      </c>
      <c r="C162" s="4" t="s">
        <v>337</v>
      </c>
      <c r="D162" s="5">
        <v>6</v>
      </c>
      <c r="E162" s="52">
        <f>SUMIFS('EOS GE24-F23-WEBLOAD'!$F:$F,'EOS GE24-F23-WEBLOAD'!$A:$A,$A162,'EOS GE24-F23-WEBLOAD'!$B:$B,$B162)</f>
        <v>585</v>
      </c>
      <c r="F162" s="138">
        <f>SUMIFS(EL!C:C,EL!$A:$A,$A162,EL!$B:$B,$B162)</f>
        <v>10486</v>
      </c>
      <c r="G162" s="55">
        <f t="shared" si="23"/>
        <v>10486</v>
      </c>
      <c r="H162" s="52">
        <f t="shared" si="24"/>
        <v>17.924786324786325</v>
      </c>
      <c r="I162" s="64"/>
      <c r="J162" s="52">
        <f>SUMIFS('EOS GE25-F23-WEBLOAD'!$F:$F,'EOS GE25-F23-WEBLOAD'!$A:$A,$A162,'EOS GE25-F23-WEBLOAD'!$B:$B,$B162)</f>
        <v>578</v>
      </c>
      <c r="K162" s="170">
        <f>SUMIFS(EL!D:D,EL!$A:$A,$A162,EL!$B:$B,$B162)</f>
        <v>10486</v>
      </c>
      <c r="L162" s="55">
        <f t="shared" si="25"/>
        <v>10486</v>
      </c>
      <c r="M162" s="55">
        <f t="shared" si="26"/>
        <v>18.141868512110726</v>
      </c>
      <c r="N162" s="51"/>
      <c r="O162" s="167">
        <f t="shared" si="27"/>
        <v>36.066654836897051</v>
      </c>
    </row>
    <row r="163" spans="1:15" x14ac:dyDescent="0.25">
      <c r="A163" s="3">
        <v>2190</v>
      </c>
      <c r="B163" s="3">
        <v>1</v>
      </c>
      <c r="C163" s="4" t="s">
        <v>336</v>
      </c>
      <c r="D163" s="5">
        <v>6</v>
      </c>
      <c r="E163" s="52">
        <f>SUMIFS('EOS GE24-F23-WEBLOAD'!$F:$F,'EOS GE24-F23-WEBLOAD'!$A:$A,$A163,'EOS GE24-F23-WEBLOAD'!$B:$B,$B163)</f>
        <v>613</v>
      </c>
      <c r="F163" s="138">
        <f>SUMIFS(EL!C:C,EL!$A:$A,$A163,EL!$B:$B,$B163)</f>
        <v>10950</v>
      </c>
      <c r="G163" s="55">
        <f t="shared" si="23"/>
        <v>10950</v>
      </c>
      <c r="H163" s="52">
        <f t="shared" si="24"/>
        <v>17.862969004893966</v>
      </c>
      <c r="I163" s="64"/>
      <c r="J163" s="52">
        <f>SUMIFS('EOS GE25-F23-WEBLOAD'!$F:$F,'EOS GE25-F23-WEBLOAD'!$A:$A,$A163,'EOS GE25-F23-WEBLOAD'!$B:$B,$B163)</f>
        <v>628</v>
      </c>
      <c r="K163" s="170">
        <f>SUMIFS(EL!D:D,EL!$A:$A,$A163,EL!$B:$B,$B163)</f>
        <v>10869</v>
      </c>
      <c r="L163" s="55">
        <f t="shared" si="25"/>
        <v>10869</v>
      </c>
      <c r="M163" s="55">
        <f t="shared" si="26"/>
        <v>17.307324840764331</v>
      </c>
      <c r="N163" s="51"/>
      <c r="O163" s="167">
        <f t="shared" si="27"/>
        <v>35.170293845658293</v>
      </c>
    </row>
    <row r="164" spans="1:15" x14ac:dyDescent="0.25">
      <c r="A164" s="3">
        <v>192</v>
      </c>
      <c r="B164" s="3">
        <v>1</v>
      </c>
      <c r="C164" s="4" t="s">
        <v>110</v>
      </c>
      <c r="D164" s="5">
        <v>3</v>
      </c>
      <c r="E164" s="52">
        <f>SUMIFS('EOS GE24-F23-WEBLOAD'!$F:$F,'EOS GE24-F23-WEBLOAD'!$A:$A,$A164,'EOS GE24-F23-WEBLOAD'!$B:$B,$B164)</f>
        <v>6899</v>
      </c>
      <c r="F164" s="138">
        <f>SUMIFS(EL!C:C,EL!$A:$A,$A164,EL!$B:$B,$B164)</f>
        <v>120599</v>
      </c>
      <c r="G164" s="55">
        <f t="shared" si="23"/>
        <v>120599</v>
      </c>
      <c r="H164" s="52">
        <f t="shared" si="24"/>
        <v>17.480649369473838</v>
      </c>
      <c r="I164" s="64"/>
      <c r="J164" s="52">
        <f>SUMIFS('EOS GE25-F23-WEBLOAD'!$F:$F,'EOS GE25-F23-WEBLOAD'!$A:$A,$A164,'EOS GE25-F23-WEBLOAD'!$B:$B,$B164)</f>
        <v>6899</v>
      </c>
      <c r="K164" s="170">
        <f>SUMIFS(EL!D:D,EL!$A:$A,$A164,EL!$B:$B,$B164)</f>
        <v>120599</v>
      </c>
      <c r="L164" s="55">
        <f t="shared" si="25"/>
        <v>120599</v>
      </c>
      <c r="M164" s="55">
        <f t="shared" si="26"/>
        <v>17.480649369473838</v>
      </c>
      <c r="N164" s="51"/>
      <c r="O164" s="167">
        <f t="shared" si="27"/>
        <v>34.961298738947676</v>
      </c>
    </row>
    <row r="165" spans="1:15" x14ac:dyDescent="0.25">
      <c r="A165" s="3">
        <v>391</v>
      </c>
      <c r="B165" s="3">
        <v>1</v>
      </c>
      <c r="C165" s="4" t="s">
        <v>172</v>
      </c>
      <c r="D165" s="5">
        <v>6</v>
      </c>
      <c r="E165" s="52">
        <f>SUMIFS('EOS GE24-F23-WEBLOAD'!$F:$F,'EOS GE24-F23-WEBLOAD'!$A:$A,$A165,'EOS GE24-F23-WEBLOAD'!$B:$B,$B165)</f>
        <v>598</v>
      </c>
      <c r="F165" s="138">
        <f>SUMIFS(EL!C:C,EL!$A:$A,$A165,EL!$B:$B,$B165)</f>
        <v>10505</v>
      </c>
      <c r="G165" s="55">
        <f t="shared" si="23"/>
        <v>10505</v>
      </c>
      <c r="H165" s="52">
        <f t="shared" si="24"/>
        <v>17.566889632107024</v>
      </c>
      <c r="I165" s="64"/>
      <c r="J165" s="52">
        <f>SUMIFS('EOS GE25-F23-WEBLOAD'!$F:$F,'EOS GE25-F23-WEBLOAD'!$A:$A,$A165,'EOS GE25-F23-WEBLOAD'!$B:$B,$B165)</f>
        <v>612</v>
      </c>
      <c r="K165" s="170">
        <f>SUMIFS(EL!D:D,EL!$A:$A,$A165,EL!$B:$B,$B165)</f>
        <v>10505</v>
      </c>
      <c r="L165" s="55">
        <f t="shared" si="25"/>
        <v>10505</v>
      </c>
      <c r="M165" s="55">
        <f t="shared" si="26"/>
        <v>17.165032679738562</v>
      </c>
      <c r="N165" s="51"/>
      <c r="O165" s="167">
        <f t="shared" si="27"/>
        <v>34.731922311845587</v>
      </c>
    </row>
    <row r="166" spans="1:15" x14ac:dyDescent="0.25">
      <c r="A166" s="3">
        <v>891</v>
      </c>
      <c r="B166" s="3">
        <v>1</v>
      </c>
      <c r="C166" s="4" t="s">
        <v>309</v>
      </c>
      <c r="D166" s="5">
        <v>6</v>
      </c>
      <c r="E166" s="52">
        <f>SUMIFS('EOS GE24-F23-WEBLOAD'!$F:$F,'EOS GE24-F23-WEBLOAD'!$A:$A,$A166,'EOS GE24-F23-WEBLOAD'!$B:$B,$B166)</f>
        <v>605</v>
      </c>
      <c r="F166" s="138">
        <f>SUMIFS(EL!C:C,EL!$A:$A,$A166,EL!$B:$B,$B166)</f>
        <v>10482</v>
      </c>
      <c r="G166" s="55">
        <f t="shared" si="23"/>
        <v>10482</v>
      </c>
      <c r="H166" s="52">
        <f t="shared" si="24"/>
        <v>17.325619834710743</v>
      </c>
      <c r="I166" s="64"/>
      <c r="J166" s="52">
        <f>SUMIFS('EOS GE25-F23-WEBLOAD'!$F:$F,'EOS GE25-F23-WEBLOAD'!$A:$A,$A166,'EOS GE25-F23-WEBLOAD'!$B:$B,$B166)</f>
        <v>604</v>
      </c>
      <c r="K166" s="170">
        <f>SUMIFS(EL!D:D,EL!$A:$A,$A166,EL!$B:$B,$B166)</f>
        <v>10482</v>
      </c>
      <c r="L166" s="55">
        <f t="shared" si="25"/>
        <v>10482</v>
      </c>
      <c r="M166" s="55">
        <f t="shared" si="26"/>
        <v>17.35430463576159</v>
      </c>
      <c r="N166" s="51"/>
      <c r="O166" s="167">
        <f t="shared" si="27"/>
        <v>34.679924470472329</v>
      </c>
    </row>
    <row r="167" spans="1:15" x14ac:dyDescent="0.25">
      <c r="A167" s="3">
        <v>2902</v>
      </c>
      <c r="B167" s="3">
        <v>1</v>
      </c>
      <c r="C167" s="4" t="s">
        <v>375</v>
      </c>
      <c r="D167" s="5">
        <v>6</v>
      </c>
      <c r="E167" s="52">
        <f>SUMIFS('EOS GE24-F23-WEBLOAD'!$F:$F,'EOS GE24-F23-WEBLOAD'!$A:$A,$A167,'EOS GE24-F23-WEBLOAD'!$B:$B,$B167)</f>
        <v>615</v>
      </c>
      <c r="F167" s="138">
        <f>SUMIFS(EL!C:C,EL!$A:$A,$A167,EL!$B:$B,$B167)</f>
        <v>10504</v>
      </c>
      <c r="G167" s="55">
        <f t="shared" si="23"/>
        <v>10504</v>
      </c>
      <c r="H167" s="52">
        <f t="shared" si="24"/>
        <v>17.079674796747966</v>
      </c>
      <c r="I167" s="64"/>
      <c r="J167" s="52">
        <f>SUMIFS('EOS GE25-F23-WEBLOAD'!$F:$F,'EOS GE25-F23-WEBLOAD'!$A:$A,$A167,'EOS GE25-F23-WEBLOAD'!$B:$B,$B167)</f>
        <v>597</v>
      </c>
      <c r="K167" s="170">
        <f>SUMIFS(EL!D:D,EL!$A:$A,$A167,EL!$B:$B,$B167)</f>
        <v>10505</v>
      </c>
      <c r="L167" s="55">
        <f t="shared" si="25"/>
        <v>10505</v>
      </c>
      <c r="M167" s="55">
        <f t="shared" si="26"/>
        <v>17.596314907872696</v>
      </c>
      <c r="N167" s="51"/>
      <c r="O167" s="167">
        <f t="shared" si="27"/>
        <v>34.675989704620662</v>
      </c>
    </row>
    <row r="168" spans="1:15" x14ac:dyDescent="0.25">
      <c r="A168" s="3">
        <v>97</v>
      </c>
      <c r="B168" s="3">
        <v>1</v>
      </c>
      <c r="C168" s="4" t="s">
        <v>85</v>
      </c>
      <c r="D168" s="5">
        <v>6</v>
      </c>
      <c r="E168" s="52">
        <f>SUMIFS('EOS GE24-F23-WEBLOAD'!$F:$F,'EOS GE24-F23-WEBLOAD'!$A:$A,$A168,'EOS GE24-F23-WEBLOAD'!$B:$B,$B168)</f>
        <v>620</v>
      </c>
      <c r="F168" s="138">
        <f>SUMIFS(EL!C:C,EL!$A:$A,$A168,EL!$B:$B,$B168)</f>
        <v>10482</v>
      </c>
      <c r="G168" s="55">
        <f t="shared" si="23"/>
        <v>10482</v>
      </c>
      <c r="H168" s="52">
        <f t="shared" si="24"/>
        <v>16.906451612903226</v>
      </c>
      <c r="I168" s="64"/>
      <c r="J168" s="52">
        <f>SUMIFS('EOS GE25-F23-WEBLOAD'!$F:$F,'EOS GE25-F23-WEBLOAD'!$A:$A,$A168,'EOS GE25-F23-WEBLOAD'!$B:$B,$B168)</f>
        <v>605</v>
      </c>
      <c r="K168" s="170">
        <f>SUMIFS(EL!D:D,EL!$A:$A,$A168,EL!$B:$B,$B168)</f>
        <v>10482</v>
      </c>
      <c r="L168" s="55">
        <f t="shared" si="25"/>
        <v>10482</v>
      </c>
      <c r="M168" s="55">
        <f t="shared" si="26"/>
        <v>17.325619834710743</v>
      </c>
      <c r="N168" s="51"/>
      <c r="O168" s="167">
        <f t="shared" si="27"/>
        <v>34.232071447613968</v>
      </c>
    </row>
    <row r="169" spans="1:15" x14ac:dyDescent="0.25">
      <c r="A169" s="3">
        <v>2172</v>
      </c>
      <c r="B169" s="3">
        <v>1</v>
      </c>
      <c r="C169" s="4" t="s">
        <v>331</v>
      </c>
      <c r="D169" s="5">
        <v>6</v>
      </c>
      <c r="E169" s="52">
        <f>SUMIFS('EOS GE24-F23-WEBLOAD'!$F:$F,'EOS GE24-F23-WEBLOAD'!$A:$A,$A169,'EOS GE24-F23-WEBLOAD'!$B:$B,$B169)</f>
        <v>661</v>
      </c>
      <c r="F169" s="138">
        <f>SUMIFS(EL!C:C,EL!$A:$A,$A169,EL!$B:$B,$B169)</f>
        <v>10729</v>
      </c>
      <c r="G169" s="55">
        <f t="shared" si="23"/>
        <v>10729</v>
      </c>
      <c r="H169" s="52">
        <f t="shared" si="24"/>
        <v>16.231467473524962</v>
      </c>
      <c r="I169" s="64"/>
      <c r="J169" s="52">
        <f>SUMIFS('EOS GE25-F23-WEBLOAD'!$F:$F,'EOS GE25-F23-WEBLOAD'!$A:$A,$A169,'EOS GE25-F23-WEBLOAD'!$B:$B,$B169)</f>
        <v>653</v>
      </c>
      <c r="K169" s="170">
        <f>SUMIFS(EL!D:D,EL!$A:$A,$A169,EL!$B:$B,$B169)</f>
        <v>11489</v>
      </c>
      <c r="L169" s="55">
        <f t="shared" si="25"/>
        <v>11489</v>
      </c>
      <c r="M169" s="55">
        <f t="shared" si="26"/>
        <v>17.59418070444104</v>
      </c>
      <c r="N169" s="51"/>
      <c r="O169" s="167">
        <f t="shared" si="27"/>
        <v>33.825648177966002</v>
      </c>
    </row>
    <row r="170" spans="1:15" x14ac:dyDescent="0.25">
      <c r="A170" s="3">
        <v>239</v>
      </c>
      <c r="B170" s="3">
        <v>1</v>
      </c>
      <c r="C170" s="4" t="s">
        <v>124</v>
      </c>
      <c r="D170" s="5">
        <v>6</v>
      </c>
      <c r="E170" s="52">
        <f>SUMIFS('EOS GE24-F23-WEBLOAD'!$F:$F,'EOS GE24-F23-WEBLOAD'!$A:$A,$A170,'EOS GE24-F23-WEBLOAD'!$B:$B,$B170)</f>
        <v>629</v>
      </c>
      <c r="F170" s="138">
        <f>SUMIFS(EL!C:C,EL!$A:$A,$A170,EL!$B:$B,$B170)</f>
        <v>10546</v>
      </c>
      <c r="G170" s="55">
        <f t="shared" si="23"/>
        <v>10546</v>
      </c>
      <c r="H170" s="52">
        <f t="shared" si="24"/>
        <v>16.766295707472178</v>
      </c>
      <c r="I170" s="64"/>
      <c r="J170" s="52">
        <f>SUMIFS('EOS GE25-F23-WEBLOAD'!$F:$F,'EOS GE25-F23-WEBLOAD'!$A:$A,$A170,'EOS GE25-F23-WEBLOAD'!$B:$B,$B170)</f>
        <v>620</v>
      </c>
      <c r="K170" s="170">
        <f>SUMIFS(EL!D:D,EL!$A:$A,$A170,EL!$B:$B,$B170)</f>
        <v>10547</v>
      </c>
      <c r="L170" s="55">
        <f t="shared" si="25"/>
        <v>10547</v>
      </c>
      <c r="M170" s="55">
        <f t="shared" si="26"/>
        <v>17.011290322580646</v>
      </c>
      <c r="N170" s="51"/>
      <c r="O170" s="167">
        <f t="shared" si="27"/>
        <v>33.777586030052824</v>
      </c>
    </row>
    <row r="171" spans="1:15" x14ac:dyDescent="0.25">
      <c r="A171" s="3">
        <v>2448</v>
      </c>
      <c r="B171" s="3">
        <v>1</v>
      </c>
      <c r="C171" s="4" t="s">
        <v>347</v>
      </c>
      <c r="D171" s="5">
        <v>6</v>
      </c>
      <c r="E171" s="52">
        <f>SUMIFS('EOS GE24-F23-WEBLOAD'!$F:$F,'EOS GE24-F23-WEBLOAD'!$A:$A,$A171,'EOS GE24-F23-WEBLOAD'!$B:$B,$B171)</f>
        <v>639</v>
      </c>
      <c r="F171" s="138">
        <f>SUMIFS(EL!C:C,EL!$A:$A,$A171,EL!$B:$B,$B171)</f>
        <v>10482</v>
      </c>
      <c r="G171" s="55">
        <f t="shared" si="23"/>
        <v>10482</v>
      </c>
      <c r="H171" s="52">
        <f t="shared" si="24"/>
        <v>16.4037558685446</v>
      </c>
      <c r="I171" s="64"/>
      <c r="J171" s="52">
        <f>SUMIFS('EOS GE25-F23-WEBLOAD'!$F:$F,'EOS GE25-F23-WEBLOAD'!$A:$A,$A171,'EOS GE25-F23-WEBLOAD'!$B:$B,$B171)</f>
        <v>611</v>
      </c>
      <c r="K171" s="170">
        <f>SUMIFS(EL!D:D,EL!$A:$A,$A171,EL!$B:$B,$B171)</f>
        <v>10482</v>
      </c>
      <c r="L171" s="55">
        <f t="shared" si="25"/>
        <v>10482</v>
      </c>
      <c r="M171" s="55">
        <f t="shared" si="26"/>
        <v>17.155482815057283</v>
      </c>
      <c r="N171" s="51"/>
      <c r="O171" s="167">
        <f t="shared" si="27"/>
        <v>33.559238683601883</v>
      </c>
    </row>
    <row r="172" spans="1:15" x14ac:dyDescent="0.25">
      <c r="A172" s="3">
        <v>203</v>
      </c>
      <c r="B172" s="3">
        <v>1</v>
      </c>
      <c r="C172" s="4" t="s">
        <v>117</v>
      </c>
      <c r="D172" s="5">
        <v>6</v>
      </c>
      <c r="E172" s="52">
        <f>SUMIFS('EOS GE24-F23-WEBLOAD'!$F:$F,'EOS GE24-F23-WEBLOAD'!$A:$A,$A172,'EOS GE24-F23-WEBLOAD'!$B:$B,$B172)</f>
        <v>636</v>
      </c>
      <c r="F172" s="138">
        <f>SUMIFS(EL!C:C,EL!$A:$A,$A172,EL!$B:$B,$B172)</f>
        <v>10545</v>
      </c>
      <c r="G172" s="55">
        <f t="shared" si="23"/>
        <v>10545</v>
      </c>
      <c r="H172" s="52">
        <f t="shared" si="24"/>
        <v>16.580188679245282</v>
      </c>
      <c r="I172" s="64"/>
      <c r="J172" s="52">
        <f>SUMIFS('EOS GE25-F23-WEBLOAD'!$F:$F,'EOS GE25-F23-WEBLOAD'!$A:$A,$A172,'EOS GE25-F23-WEBLOAD'!$B:$B,$B172)</f>
        <v>628</v>
      </c>
      <c r="K172" s="170">
        <f>SUMIFS(EL!D:D,EL!$A:$A,$A172,EL!$B:$B,$B172)</f>
        <v>10546</v>
      </c>
      <c r="L172" s="55">
        <f t="shared" si="25"/>
        <v>10546</v>
      </c>
      <c r="M172" s="55">
        <f t="shared" si="26"/>
        <v>16.79299363057325</v>
      </c>
      <c r="N172" s="51"/>
      <c r="O172" s="167">
        <f t="shared" si="27"/>
        <v>33.373182309818532</v>
      </c>
    </row>
    <row r="173" spans="1:15" x14ac:dyDescent="0.25">
      <c r="A173" s="3">
        <v>811</v>
      </c>
      <c r="B173" s="3">
        <v>1</v>
      </c>
      <c r="C173" s="4" t="s">
        <v>282</v>
      </c>
      <c r="D173" s="5">
        <v>6</v>
      </c>
      <c r="E173" s="52">
        <f>SUMIFS('EOS GE24-F23-WEBLOAD'!$F:$F,'EOS GE24-F23-WEBLOAD'!$A:$A,$A173,'EOS GE24-F23-WEBLOAD'!$B:$B,$B173)</f>
        <v>484</v>
      </c>
      <c r="F173" s="138">
        <f>SUMIFS(EL!C:C,EL!$A:$A,$A173,EL!$B:$B,$B173)</f>
        <v>10566</v>
      </c>
      <c r="G173" s="55">
        <f t="shared" si="23"/>
        <v>10566</v>
      </c>
      <c r="H173" s="52">
        <f t="shared" si="24"/>
        <v>21.830578512396695</v>
      </c>
      <c r="I173" s="64"/>
      <c r="J173" s="52">
        <f>SUMIFS('EOS GE25-F23-WEBLOAD'!$F:$F,'EOS GE25-F23-WEBLOAD'!$A:$A,$A173,'EOS GE25-F23-WEBLOAD'!$B:$B,$B173)</f>
        <v>929</v>
      </c>
      <c r="K173" s="170">
        <f>SUMIFS(EL!D:D,EL!$A:$A,$A173,EL!$B:$B,$B173)</f>
        <v>10656</v>
      </c>
      <c r="L173" s="55">
        <f t="shared" si="25"/>
        <v>10656</v>
      </c>
      <c r="M173" s="55">
        <f t="shared" si="26"/>
        <v>11.470398277717976</v>
      </c>
      <c r="N173" s="51"/>
      <c r="O173" s="167">
        <f t="shared" si="27"/>
        <v>33.300976790114674</v>
      </c>
    </row>
    <row r="174" spans="1:15" x14ac:dyDescent="0.25">
      <c r="A174" s="3">
        <v>480</v>
      </c>
      <c r="B174" s="3">
        <v>1</v>
      </c>
      <c r="C174" s="4" t="s">
        <v>191</v>
      </c>
      <c r="D174" s="5">
        <v>6</v>
      </c>
      <c r="E174" s="52">
        <f>SUMIFS('EOS GE24-F23-WEBLOAD'!$F:$F,'EOS GE24-F23-WEBLOAD'!$A:$A,$A174,'EOS GE24-F23-WEBLOAD'!$B:$B,$B174)</f>
        <v>639.4</v>
      </c>
      <c r="F174" s="138">
        <f>SUMIFS(EL!C:C,EL!$A:$A,$A174,EL!$B:$B,$B174)</f>
        <v>10483</v>
      </c>
      <c r="G174" s="55">
        <f t="shared" si="23"/>
        <v>10483</v>
      </c>
      <c r="H174" s="52">
        <f t="shared" si="24"/>
        <v>16.395057866750079</v>
      </c>
      <c r="I174" s="64"/>
      <c r="J174" s="52">
        <f>SUMIFS('EOS GE25-F23-WEBLOAD'!$F:$F,'EOS GE25-F23-WEBLOAD'!$A:$A,$A174,'EOS GE25-F23-WEBLOAD'!$B:$B,$B174)</f>
        <v>639.4</v>
      </c>
      <c r="K174" s="170">
        <f>SUMIFS(EL!D:D,EL!$A:$A,$A174,EL!$B:$B,$B174)</f>
        <v>10483</v>
      </c>
      <c r="L174" s="55">
        <f t="shared" si="25"/>
        <v>10483</v>
      </c>
      <c r="M174" s="55">
        <f t="shared" si="26"/>
        <v>16.395057866750079</v>
      </c>
      <c r="N174" s="51"/>
      <c r="O174" s="167">
        <f t="shared" si="27"/>
        <v>32.790115733500159</v>
      </c>
    </row>
    <row r="175" spans="1:15" x14ac:dyDescent="0.25">
      <c r="A175" s="3">
        <v>2364</v>
      </c>
      <c r="B175" s="3">
        <v>1</v>
      </c>
      <c r="C175" s="4" t="s">
        <v>343</v>
      </c>
      <c r="D175" s="5">
        <v>6</v>
      </c>
      <c r="E175" s="52">
        <f>SUMIFS('EOS GE24-F23-WEBLOAD'!$F:$F,'EOS GE24-F23-WEBLOAD'!$A:$A,$A175,'EOS GE24-F23-WEBLOAD'!$B:$B,$B175)</f>
        <v>638</v>
      </c>
      <c r="F175" s="138">
        <f>SUMIFS(EL!C:C,EL!$A:$A,$A175,EL!$B:$B,$B175)</f>
        <v>10607</v>
      </c>
      <c r="G175" s="55">
        <f t="shared" si="23"/>
        <v>10607</v>
      </c>
      <c r="H175" s="52">
        <f t="shared" si="24"/>
        <v>16.62539184952978</v>
      </c>
      <c r="I175" s="64"/>
      <c r="J175" s="52">
        <f>SUMIFS('EOS GE25-F23-WEBLOAD'!$F:$F,'EOS GE25-F23-WEBLOAD'!$A:$A,$A175,'EOS GE25-F23-WEBLOAD'!$B:$B,$B175)</f>
        <v>656</v>
      </c>
      <c r="K175" s="170">
        <f>SUMIFS(EL!D:D,EL!$A:$A,$A175,EL!$B:$B,$B175)</f>
        <v>10602</v>
      </c>
      <c r="L175" s="55">
        <f t="shared" si="25"/>
        <v>10602</v>
      </c>
      <c r="M175" s="55">
        <f t="shared" si="26"/>
        <v>16.161585365853657</v>
      </c>
      <c r="N175" s="51"/>
      <c r="O175" s="167">
        <f t="shared" si="27"/>
        <v>32.786977215383438</v>
      </c>
    </row>
    <row r="176" spans="1:15" x14ac:dyDescent="0.25">
      <c r="A176" s="3">
        <v>719</v>
      </c>
      <c r="B176" s="3">
        <v>1</v>
      </c>
      <c r="C176" s="4" t="s">
        <v>256</v>
      </c>
      <c r="D176" s="5">
        <v>3</v>
      </c>
      <c r="E176" s="52">
        <f>SUMIFS('EOS GE24-F23-WEBLOAD'!$F:$F,'EOS GE24-F23-WEBLOAD'!$A:$A,$A176,'EOS GE24-F23-WEBLOAD'!$B:$B,$B176)</f>
        <v>8728</v>
      </c>
      <c r="F176" s="138">
        <f>SUMIFS(EL!C:C,EL!$A:$A,$A176,EL!$B:$B,$B176)</f>
        <v>141527</v>
      </c>
      <c r="G176" s="55">
        <f t="shared" si="23"/>
        <v>141527</v>
      </c>
      <c r="H176" s="52">
        <f t="shared" si="24"/>
        <v>16.215284142988086</v>
      </c>
      <c r="I176" s="64"/>
      <c r="J176" s="52">
        <f>SUMIFS('EOS GE25-F23-WEBLOAD'!$F:$F,'EOS GE25-F23-WEBLOAD'!$A:$A,$A176,'EOS GE25-F23-WEBLOAD'!$B:$B,$B176)</f>
        <v>8730</v>
      </c>
      <c r="K176" s="170">
        <f>SUMIFS(EL!D:D,EL!$A:$A,$A176,EL!$B:$B,$B176)</f>
        <v>141524</v>
      </c>
      <c r="L176" s="55">
        <f t="shared" si="25"/>
        <v>141524</v>
      </c>
      <c r="M176" s="55">
        <f t="shared" si="26"/>
        <v>16.211225658648338</v>
      </c>
      <c r="N176" s="51"/>
      <c r="O176" s="167">
        <f t="shared" si="27"/>
        <v>32.426509801636428</v>
      </c>
    </row>
    <row r="177" spans="1:15" x14ac:dyDescent="0.25">
      <c r="A177" s="3">
        <v>727</v>
      </c>
      <c r="B177" s="3">
        <v>1</v>
      </c>
      <c r="C177" s="4" t="s">
        <v>260</v>
      </c>
      <c r="D177" s="5">
        <v>4</v>
      </c>
      <c r="E177" s="52">
        <f>SUMIFS('EOS GE24-F23-WEBLOAD'!$F:$F,'EOS GE24-F23-WEBLOAD'!$A:$A,$A177,'EOS GE24-F23-WEBLOAD'!$B:$B,$B177)</f>
        <v>3170</v>
      </c>
      <c r="F177" s="138">
        <f>SUMIFS(EL!C:C,EL!$A:$A,$A177,EL!$B:$B,$B177)</f>
        <v>51385</v>
      </c>
      <c r="G177" s="55">
        <f t="shared" si="23"/>
        <v>51385</v>
      </c>
      <c r="H177" s="52">
        <f t="shared" si="24"/>
        <v>16.209779179810724</v>
      </c>
      <c r="I177" s="64"/>
      <c r="J177" s="52">
        <f>SUMIFS('EOS GE25-F23-WEBLOAD'!$F:$F,'EOS GE25-F23-WEBLOAD'!$A:$A,$A177,'EOS GE25-F23-WEBLOAD'!$B:$B,$B177)</f>
        <v>3182</v>
      </c>
      <c r="K177" s="170">
        <f>SUMIFS(EL!D:D,EL!$A:$A,$A177,EL!$B:$B,$B177)</f>
        <v>51368</v>
      </c>
      <c r="L177" s="55">
        <f t="shared" si="25"/>
        <v>51368</v>
      </c>
      <c r="M177" s="55">
        <f t="shared" si="26"/>
        <v>16.143306096794468</v>
      </c>
      <c r="N177" s="51"/>
      <c r="O177" s="167">
        <f t="shared" si="27"/>
        <v>32.353085276605192</v>
      </c>
    </row>
    <row r="178" spans="1:15" x14ac:dyDescent="0.25">
      <c r="A178" s="3">
        <v>883</v>
      </c>
      <c r="B178" s="3">
        <v>1</v>
      </c>
      <c r="C178" s="4" t="s">
        <v>307</v>
      </c>
      <c r="D178" s="5">
        <v>5</v>
      </c>
      <c r="E178" s="52">
        <f>SUMIFS('EOS GE24-F23-WEBLOAD'!$F:$F,'EOS GE24-F23-WEBLOAD'!$A:$A,$A178,'EOS GE24-F23-WEBLOAD'!$B:$B,$B178)</f>
        <v>1601</v>
      </c>
      <c r="F178" s="138">
        <f>SUMIFS(EL!C:C,EL!$A:$A,$A178,EL!$B:$B,$B178)</f>
        <v>25668</v>
      </c>
      <c r="G178" s="55">
        <f t="shared" si="23"/>
        <v>25668</v>
      </c>
      <c r="H178" s="52">
        <f t="shared" si="24"/>
        <v>16.032479700187384</v>
      </c>
      <c r="I178" s="64"/>
      <c r="J178" s="52">
        <f>SUMIFS('EOS GE25-F23-WEBLOAD'!$F:$F,'EOS GE25-F23-WEBLOAD'!$A:$A,$A178,'EOS GE25-F23-WEBLOAD'!$B:$B,$B178)</f>
        <v>1594</v>
      </c>
      <c r="K178" s="170">
        <f>SUMIFS(EL!D:D,EL!$A:$A,$A178,EL!$B:$B,$B178)</f>
        <v>25677</v>
      </c>
      <c r="L178" s="55">
        <f t="shared" si="25"/>
        <v>25677</v>
      </c>
      <c r="M178" s="55">
        <f t="shared" si="26"/>
        <v>16.108531994981181</v>
      </c>
      <c r="N178" s="51"/>
      <c r="O178" s="167">
        <f t="shared" si="27"/>
        <v>32.141011695168565</v>
      </c>
    </row>
    <row r="179" spans="1:15" x14ac:dyDescent="0.25">
      <c r="A179" s="3">
        <v>2835</v>
      </c>
      <c r="B179" s="3">
        <v>1</v>
      </c>
      <c r="C179" s="4" t="s">
        <v>361</v>
      </c>
      <c r="D179" s="5">
        <v>6</v>
      </c>
      <c r="E179" s="52">
        <f>SUMIFS('EOS GE24-F23-WEBLOAD'!$F:$F,'EOS GE24-F23-WEBLOAD'!$A:$A,$A179,'EOS GE24-F23-WEBLOAD'!$B:$B,$B179)</f>
        <v>683</v>
      </c>
      <c r="F179" s="138">
        <f>SUMIFS(EL!C:C,EL!$A:$A,$A179,EL!$B:$B,$B179)</f>
        <v>10483</v>
      </c>
      <c r="G179" s="55">
        <f t="shared" si="23"/>
        <v>10483</v>
      </c>
      <c r="H179" s="52">
        <f t="shared" si="24"/>
        <v>15.348462664714495</v>
      </c>
      <c r="I179" s="64"/>
      <c r="J179" s="52">
        <f>SUMIFS('EOS GE25-F23-WEBLOAD'!$F:$F,'EOS GE25-F23-WEBLOAD'!$A:$A,$A179,'EOS GE25-F23-WEBLOAD'!$B:$B,$B179)</f>
        <v>639</v>
      </c>
      <c r="K179" s="170">
        <f>SUMIFS(EL!D:D,EL!$A:$A,$A179,EL!$B:$B,$B179)</f>
        <v>10482</v>
      </c>
      <c r="L179" s="55">
        <f t="shared" si="25"/>
        <v>10482</v>
      </c>
      <c r="M179" s="55">
        <f t="shared" si="26"/>
        <v>16.4037558685446</v>
      </c>
      <c r="N179" s="51"/>
      <c r="O179" s="167">
        <f t="shared" si="27"/>
        <v>31.752218533259096</v>
      </c>
    </row>
    <row r="180" spans="1:15" x14ac:dyDescent="0.25">
      <c r="A180" s="3">
        <v>194</v>
      </c>
      <c r="B180" s="3">
        <v>1</v>
      </c>
      <c r="C180" s="4" t="s">
        <v>111</v>
      </c>
      <c r="D180" s="5">
        <v>3</v>
      </c>
      <c r="E180" s="52">
        <f>SUMIFS('EOS GE24-F23-WEBLOAD'!$F:$F,'EOS GE24-F23-WEBLOAD'!$A:$A,$A180,'EOS GE24-F23-WEBLOAD'!$B:$B,$B180)</f>
        <v>11980</v>
      </c>
      <c r="F180" s="138">
        <f>SUMIFS(EL!C:C,EL!$A:$A,$A180,EL!$B:$B,$B180)</f>
        <v>190994</v>
      </c>
      <c r="G180" s="55">
        <f t="shared" si="23"/>
        <v>190994</v>
      </c>
      <c r="H180" s="52">
        <f t="shared" si="24"/>
        <v>15.942737896494156</v>
      </c>
      <c r="I180" s="64"/>
      <c r="J180" s="52">
        <f>SUMIFS('EOS GE25-F23-WEBLOAD'!$F:$F,'EOS GE25-F23-WEBLOAD'!$A:$A,$A180,'EOS GE25-F23-WEBLOAD'!$B:$B,$B180)</f>
        <v>12083</v>
      </c>
      <c r="K180" s="170">
        <f>SUMIFS(EL!D:D,EL!$A:$A,$A180,EL!$B:$B,$B180)</f>
        <v>190860</v>
      </c>
      <c r="L180" s="55">
        <f t="shared" si="25"/>
        <v>190860</v>
      </c>
      <c r="M180" s="55">
        <f t="shared" si="26"/>
        <v>15.795746089547297</v>
      </c>
      <c r="N180" s="51"/>
      <c r="O180" s="167">
        <f t="shared" si="27"/>
        <v>31.738483986041452</v>
      </c>
    </row>
    <row r="181" spans="1:15" x14ac:dyDescent="0.25">
      <c r="A181" s="3">
        <v>861</v>
      </c>
      <c r="B181" s="3">
        <v>1</v>
      </c>
      <c r="C181" s="4" t="s">
        <v>301</v>
      </c>
      <c r="D181" s="5">
        <v>4</v>
      </c>
      <c r="E181" s="52">
        <f>SUMIFS('EOS GE24-F23-WEBLOAD'!$F:$F,'EOS GE24-F23-WEBLOAD'!$A:$A,$A181,'EOS GE24-F23-WEBLOAD'!$B:$B,$B181)</f>
        <v>2216</v>
      </c>
      <c r="F181" s="138">
        <f>SUMIFS(EL!C:C,EL!$A:$A,$A181,EL!$B:$B,$B181)</f>
        <v>34179</v>
      </c>
      <c r="G181" s="55">
        <f t="shared" si="23"/>
        <v>34179</v>
      </c>
      <c r="H181" s="52">
        <f t="shared" si="24"/>
        <v>15.423736462093864</v>
      </c>
      <c r="I181" s="64"/>
      <c r="J181" s="52">
        <f>SUMIFS('EOS GE25-F23-WEBLOAD'!$F:$F,'EOS GE25-F23-WEBLOAD'!$A:$A,$A181,'EOS GE25-F23-WEBLOAD'!$B:$B,$B181)</f>
        <v>2145</v>
      </c>
      <c r="K181" s="170">
        <f>SUMIFS(EL!D:D,EL!$A:$A,$A181,EL!$B:$B,$B181)</f>
        <v>34274</v>
      </c>
      <c r="L181" s="55">
        <f t="shared" si="25"/>
        <v>34274</v>
      </c>
      <c r="M181" s="55">
        <f t="shared" si="26"/>
        <v>15.978554778554779</v>
      </c>
      <c r="N181" s="51"/>
      <c r="O181" s="167">
        <f t="shared" si="27"/>
        <v>31.402291240648644</v>
      </c>
    </row>
    <row r="182" spans="1:15" x14ac:dyDescent="0.25">
      <c r="A182" s="3">
        <v>2580</v>
      </c>
      <c r="B182" s="3">
        <v>1</v>
      </c>
      <c r="C182" s="4" t="s">
        <v>350</v>
      </c>
      <c r="D182" s="5">
        <v>6</v>
      </c>
      <c r="E182" s="52">
        <f>SUMIFS('EOS GE24-F23-WEBLOAD'!$F:$F,'EOS GE24-F23-WEBLOAD'!$A:$A,$A182,'EOS GE24-F23-WEBLOAD'!$B:$B,$B182)</f>
        <v>696</v>
      </c>
      <c r="F182" s="138">
        <f>SUMIFS(EL!C:C,EL!$A:$A,$A182,EL!$B:$B,$B182)</f>
        <v>10631</v>
      </c>
      <c r="G182" s="55">
        <f t="shared" si="23"/>
        <v>10631</v>
      </c>
      <c r="H182" s="52">
        <f t="shared" si="24"/>
        <v>15.274425287356323</v>
      </c>
      <c r="I182" s="64"/>
      <c r="J182" s="52">
        <f>SUMIFS('EOS GE25-F23-WEBLOAD'!$F:$F,'EOS GE25-F23-WEBLOAD'!$A:$A,$A182,'EOS GE25-F23-WEBLOAD'!$B:$B,$B182)</f>
        <v>666</v>
      </c>
      <c r="K182" s="170">
        <f>SUMIFS(EL!D:D,EL!$A:$A,$A182,EL!$B:$B,$B182)</f>
        <v>10637</v>
      </c>
      <c r="L182" s="55">
        <f t="shared" si="25"/>
        <v>10637</v>
      </c>
      <c r="M182" s="55">
        <f t="shared" si="26"/>
        <v>15.971471471471471</v>
      </c>
      <c r="N182" s="51"/>
      <c r="O182" s="167">
        <f t="shared" si="27"/>
        <v>31.245896758827794</v>
      </c>
    </row>
    <row r="183" spans="1:15" x14ac:dyDescent="0.25">
      <c r="A183" s="3">
        <v>2167</v>
      </c>
      <c r="B183" s="3">
        <v>1</v>
      </c>
      <c r="C183" s="4" t="s">
        <v>326</v>
      </c>
      <c r="D183" s="5">
        <v>6</v>
      </c>
      <c r="E183" s="52">
        <f>SUMIFS('EOS GE24-F23-WEBLOAD'!$F:$F,'EOS GE24-F23-WEBLOAD'!$A:$A,$A183,'EOS GE24-F23-WEBLOAD'!$B:$B,$B183)</f>
        <v>684</v>
      </c>
      <c r="F183" s="138">
        <f>SUMIFS(EL!C:C,EL!$A:$A,$A183,EL!$B:$B,$B183)</f>
        <v>10540</v>
      </c>
      <c r="G183" s="55">
        <f t="shared" si="23"/>
        <v>10540</v>
      </c>
      <c r="H183" s="52">
        <f t="shared" si="24"/>
        <v>15.409356725146198</v>
      </c>
      <c r="I183" s="64"/>
      <c r="J183" s="52">
        <f>SUMIFS('EOS GE25-F23-WEBLOAD'!$F:$F,'EOS GE25-F23-WEBLOAD'!$A:$A,$A183,'EOS GE25-F23-WEBLOAD'!$B:$B,$B183)</f>
        <v>683</v>
      </c>
      <c r="K183" s="170">
        <f>SUMIFS(EL!D:D,EL!$A:$A,$A183,EL!$B:$B,$B183)</f>
        <v>10541</v>
      </c>
      <c r="L183" s="55">
        <f t="shared" si="25"/>
        <v>10541</v>
      </c>
      <c r="M183" s="55">
        <f t="shared" si="26"/>
        <v>15.433382137628112</v>
      </c>
      <c r="N183" s="51"/>
      <c r="O183" s="167">
        <f t="shared" si="27"/>
        <v>30.842738862774311</v>
      </c>
    </row>
    <row r="184" spans="1:15" x14ac:dyDescent="0.25">
      <c r="A184" s="3">
        <v>777</v>
      </c>
      <c r="B184" s="3">
        <v>1</v>
      </c>
      <c r="C184" s="4" t="s">
        <v>277</v>
      </c>
      <c r="D184" s="5">
        <v>6</v>
      </c>
      <c r="E184" s="52">
        <f>SUMIFS('EOS GE24-F23-WEBLOAD'!$F:$F,'EOS GE24-F23-WEBLOAD'!$A:$A,$A184,'EOS GE24-F23-WEBLOAD'!$B:$B,$B184)</f>
        <v>703.92</v>
      </c>
      <c r="F184" s="138">
        <f>SUMIFS(EL!C:C,EL!$A:$A,$A184,EL!$B:$B,$B184)</f>
        <v>10710</v>
      </c>
      <c r="G184" s="55">
        <f t="shared" si="23"/>
        <v>10710</v>
      </c>
      <c r="H184" s="52">
        <f t="shared" si="24"/>
        <v>15.214797136038188</v>
      </c>
      <c r="I184" s="64"/>
      <c r="J184" s="52">
        <f>SUMIFS('EOS GE25-F23-WEBLOAD'!$F:$F,'EOS GE25-F23-WEBLOAD'!$A:$A,$A184,'EOS GE25-F23-WEBLOAD'!$B:$B,$B184)</f>
        <v>703.92000000000007</v>
      </c>
      <c r="K184" s="170">
        <f>SUMIFS(EL!D:D,EL!$A:$A,$A184,EL!$B:$B,$B184)</f>
        <v>10710</v>
      </c>
      <c r="L184" s="55">
        <f t="shared" si="25"/>
        <v>10710</v>
      </c>
      <c r="M184" s="55">
        <f t="shared" si="26"/>
        <v>15.214797136038184</v>
      </c>
      <c r="N184" s="51"/>
      <c r="O184" s="167">
        <f t="shared" si="27"/>
        <v>30.429594272076372</v>
      </c>
    </row>
    <row r="185" spans="1:15" x14ac:dyDescent="0.25">
      <c r="A185" s="3">
        <v>299</v>
      </c>
      <c r="B185" s="3">
        <v>1</v>
      </c>
      <c r="C185" s="4" t="s">
        <v>149</v>
      </c>
      <c r="D185" s="5">
        <v>6</v>
      </c>
      <c r="E185" s="52">
        <f>SUMIFS('EOS GE24-F23-WEBLOAD'!$F:$F,'EOS GE24-F23-WEBLOAD'!$A:$A,$A185,'EOS GE24-F23-WEBLOAD'!$B:$B,$B185)</f>
        <v>701</v>
      </c>
      <c r="F185" s="138">
        <f>SUMIFS(EL!C:C,EL!$A:$A,$A185,EL!$B:$B,$B185)</f>
        <v>10489</v>
      </c>
      <c r="G185" s="55">
        <f t="shared" si="23"/>
        <v>10489</v>
      </c>
      <c r="H185" s="52">
        <f t="shared" si="24"/>
        <v>14.962910128388017</v>
      </c>
      <c r="I185" s="64"/>
      <c r="J185" s="52">
        <f>SUMIFS('EOS GE25-F23-WEBLOAD'!$F:$F,'EOS GE25-F23-WEBLOAD'!$A:$A,$A185,'EOS GE25-F23-WEBLOAD'!$B:$B,$B185)</f>
        <v>685</v>
      </c>
      <c r="K185" s="170">
        <f>SUMIFS(EL!D:D,EL!$A:$A,$A185,EL!$B:$B,$B185)</f>
        <v>10490</v>
      </c>
      <c r="L185" s="55">
        <f t="shared" si="25"/>
        <v>10490</v>
      </c>
      <c r="M185" s="55">
        <f t="shared" si="26"/>
        <v>15.313868613138686</v>
      </c>
      <c r="N185" s="51"/>
      <c r="O185" s="167">
        <f t="shared" si="27"/>
        <v>30.276778741526705</v>
      </c>
    </row>
    <row r="186" spans="1:15" x14ac:dyDescent="0.25">
      <c r="A186" s="3">
        <v>2169</v>
      </c>
      <c r="B186" s="3">
        <v>1</v>
      </c>
      <c r="C186" s="4" t="s">
        <v>328</v>
      </c>
      <c r="D186" s="5">
        <v>6</v>
      </c>
      <c r="E186" s="52">
        <f>SUMIFS('EOS GE24-F23-WEBLOAD'!$F:$F,'EOS GE24-F23-WEBLOAD'!$A:$A,$A186,'EOS GE24-F23-WEBLOAD'!$B:$B,$B186)</f>
        <v>700</v>
      </c>
      <c r="F186" s="138">
        <f>SUMIFS(EL!C:C,EL!$A:$A,$A186,EL!$B:$B,$B186)</f>
        <v>10539</v>
      </c>
      <c r="G186" s="55">
        <f t="shared" si="23"/>
        <v>10539</v>
      </c>
      <c r="H186" s="52">
        <f t="shared" si="24"/>
        <v>15.055714285714286</v>
      </c>
      <c r="I186" s="64"/>
      <c r="J186" s="52">
        <f>SUMIFS('EOS GE25-F23-WEBLOAD'!$F:$F,'EOS GE25-F23-WEBLOAD'!$A:$A,$A186,'EOS GE25-F23-WEBLOAD'!$B:$B,$B186)</f>
        <v>699</v>
      </c>
      <c r="K186" s="170">
        <f>SUMIFS(EL!D:D,EL!$A:$A,$A186,EL!$B:$B,$B186)</f>
        <v>10539</v>
      </c>
      <c r="L186" s="55">
        <f t="shared" si="25"/>
        <v>10539</v>
      </c>
      <c r="M186" s="55">
        <f t="shared" si="26"/>
        <v>15.07725321888412</v>
      </c>
      <c r="N186" s="51"/>
      <c r="O186" s="167">
        <f t="shared" si="27"/>
        <v>30.132967504598405</v>
      </c>
    </row>
    <row r="187" spans="1:15" x14ac:dyDescent="0.25">
      <c r="A187" s="3">
        <v>813</v>
      </c>
      <c r="B187" s="3">
        <v>1</v>
      </c>
      <c r="C187" s="4" t="s">
        <v>283</v>
      </c>
      <c r="D187" s="5">
        <v>5</v>
      </c>
      <c r="E187" s="52">
        <f>SUMIFS('EOS GE24-F23-WEBLOAD'!$F:$F,'EOS GE24-F23-WEBLOAD'!$A:$A,$A187,'EOS GE24-F23-WEBLOAD'!$B:$B,$B187)</f>
        <v>1157</v>
      </c>
      <c r="F187" s="138">
        <f>SUMIFS(EL!C:C,EL!$A:$A,$A187,EL!$B:$B,$B187)</f>
        <v>16997</v>
      </c>
      <c r="G187" s="55">
        <f t="shared" si="23"/>
        <v>16997</v>
      </c>
      <c r="H187" s="52">
        <f t="shared" si="24"/>
        <v>14.690579083837511</v>
      </c>
      <c r="I187" s="64"/>
      <c r="J187" s="52">
        <f>SUMIFS('EOS GE25-F23-WEBLOAD'!$F:$F,'EOS GE25-F23-WEBLOAD'!$A:$A,$A187,'EOS GE25-F23-WEBLOAD'!$B:$B,$B187)</f>
        <v>1157</v>
      </c>
      <c r="K187" s="170">
        <f>SUMIFS(EL!D:D,EL!$A:$A,$A187,EL!$B:$B,$B187)</f>
        <v>16997</v>
      </c>
      <c r="L187" s="55">
        <f t="shared" si="25"/>
        <v>16997</v>
      </c>
      <c r="M187" s="55">
        <f t="shared" si="26"/>
        <v>14.690579083837511</v>
      </c>
      <c r="N187" s="51"/>
      <c r="O187" s="167">
        <f t="shared" si="27"/>
        <v>29.381158167675022</v>
      </c>
    </row>
    <row r="188" spans="1:15" x14ac:dyDescent="0.25">
      <c r="A188" s="3">
        <v>2143</v>
      </c>
      <c r="B188" s="3">
        <v>1</v>
      </c>
      <c r="C188" s="4" t="s">
        <v>319</v>
      </c>
      <c r="D188" s="5">
        <v>6</v>
      </c>
      <c r="E188" s="52">
        <f>SUMIFS('EOS GE24-F23-WEBLOAD'!$F:$F,'EOS GE24-F23-WEBLOAD'!$A:$A,$A188,'EOS GE24-F23-WEBLOAD'!$B:$B,$B188)</f>
        <v>729</v>
      </c>
      <c r="F188" s="138">
        <f>SUMIFS(EL!C:C,EL!$A:$A,$A188,EL!$B:$B,$B188)</f>
        <v>10699</v>
      </c>
      <c r="G188" s="55">
        <f t="shared" si="23"/>
        <v>10699</v>
      </c>
      <c r="H188" s="52">
        <f t="shared" si="24"/>
        <v>14.676268861454046</v>
      </c>
      <c r="I188" s="64"/>
      <c r="J188" s="52">
        <f>SUMIFS('EOS GE25-F23-WEBLOAD'!$F:$F,'EOS GE25-F23-WEBLOAD'!$A:$A,$A188,'EOS GE25-F23-WEBLOAD'!$B:$B,$B188)</f>
        <v>729</v>
      </c>
      <c r="K188" s="170">
        <f>SUMIFS(EL!D:D,EL!$A:$A,$A188,EL!$B:$B,$B188)</f>
        <v>10699</v>
      </c>
      <c r="L188" s="55">
        <f t="shared" si="25"/>
        <v>10699</v>
      </c>
      <c r="M188" s="55">
        <f t="shared" si="26"/>
        <v>14.676268861454046</v>
      </c>
      <c r="N188" s="51"/>
      <c r="O188" s="167">
        <f t="shared" si="27"/>
        <v>29.352537722908092</v>
      </c>
    </row>
    <row r="189" spans="1:15" x14ac:dyDescent="0.25">
      <c r="A189" s="3">
        <v>2910</v>
      </c>
      <c r="B189" s="3">
        <v>1</v>
      </c>
      <c r="C189" s="51" t="s">
        <v>383</v>
      </c>
      <c r="D189" s="5">
        <v>6</v>
      </c>
      <c r="E189" s="52">
        <f>SUMIFS('EOS GE24-F23-WEBLOAD'!$F:$F,'EOS GE24-F23-WEBLOAD'!$A:$A,$A189,'EOS GE24-F23-WEBLOAD'!$B:$B,$B189)</f>
        <v>719.49</v>
      </c>
      <c r="F189" s="138">
        <f>SUMIFS(EL!C:C,EL!$A:$A,$A189,EL!$B:$B,$B189)</f>
        <v>10489</v>
      </c>
      <c r="G189" s="55">
        <f t="shared" si="23"/>
        <v>10489</v>
      </c>
      <c r="H189" s="52">
        <f t="shared" si="24"/>
        <v>14.578381909408053</v>
      </c>
      <c r="I189" s="64"/>
      <c r="J189" s="52">
        <f>SUMIFS('EOS GE25-F23-WEBLOAD'!$F:$F,'EOS GE25-F23-WEBLOAD'!$A:$A,$A189,'EOS GE25-F23-WEBLOAD'!$B:$B,$B189)</f>
        <v>719.49</v>
      </c>
      <c r="K189" s="170">
        <f>SUMIFS(EL!D:D,EL!$A:$A,$A189,EL!$B:$B,$B189)</f>
        <v>10489</v>
      </c>
      <c r="L189" s="55">
        <f t="shared" si="25"/>
        <v>10489</v>
      </c>
      <c r="M189" s="55">
        <f t="shared" si="26"/>
        <v>14.578381909408053</v>
      </c>
      <c r="N189" s="51"/>
      <c r="O189" s="167">
        <f t="shared" si="27"/>
        <v>29.156763818816106</v>
      </c>
    </row>
    <row r="190" spans="1:15" x14ac:dyDescent="0.25">
      <c r="A190" s="3">
        <v>2889</v>
      </c>
      <c r="B190" s="3">
        <v>1</v>
      </c>
      <c r="C190" s="4" t="s">
        <v>369</v>
      </c>
      <c r="D190" s="5">
        <v>6</v>
      </c>
      <c r="E190" s="52">
        <f>SUMIFS('EOS GE24-F23-WEBLOAD'!$F:$F,'EOS GE24-F23-WEBLOAD'!$A:$A,$A190,'EOS GE24-F23-WEBLOAD'!$B:$B,$B190)</f>
        <v>723</v>
      </c>
      <c r="F190" s="138">
        <f>SUMIFS(EL!C:C,EL!$A:$A,$A190,EL!$B:$B,$B190)</f>
        <v>10490</v>
      </c>
      <c r="G190" s="55">
        <f t="shared" si="23"/>
        <v>10490</v>
      </c>
      <c r="H190" s="52">
        <f t="shared" si="24"/>
        <v>14.508990318118949</v>
      </c>
      <c r="I190" s="64"/>
      <c r="J190" s="52">
        <f>SUMIFS('EOS GE25-F23-WEBLOAD'!$F:$F,'EOS GE25-F23-WEBLOAD'!$A:$A,$A190,'EOS GE25-F23-WEBLOAD'!$B:$B,$B190)</f>
        <v>723</v>
      </c>
      <c r="K190" s="170">
        <f>SUMIFS(EL!D:D,EL!$A:$A,$A190,EL!$B:$B,$B190)</f>
        <v>10490</v>
      </c>
      <c r="L190" s="55">
        <f t="shared" si="25"/>
        <v>10490</v>
      </c>
      <c r="M190" s="55">
        <f t="shared" si="26"/>
        <v>14.508990318118949</v>
      </c>
      <c r="N190" s="51"/>
      <c r="O190" s="167">
        <f t="shared" si="27"/>
        <v>29.017980636237898</v>
      </c>
    </row>
    <row r="191" spans="1:15" x14ac:dyDescent="0.25">
      <c r="A191" s="3">
        <v>113</v>
      </c>
      <c r="B191" s="3">
        <v>1</v>
      </c>
      <c r="C191" s="4" t="s">
        <v>92</v>
      </c>
      <c r="D191" s="5">
        <v>6</v>
      </c>
      <c r="E191" s="52">
        <f>SUMIFS('EOS GE24-F23-WEBLOAD'!$F:$F,'EOS GE24-F23-WEBLOAD'!$A:$A,$A191,'EOS GE24-F23-WEBLOAD'!$B:$B,$B191)</f>
        <v>724</v>
      </c>
      <c r="F191" s="138">
        <f>SUMIFS(EL!C:C,EL!$A:$A,$A191,EL!$B:$B,$B191)</f>
        <v>10489</v>
      </c>
      <c r="G191" s="55">
        <f t="shared" si="23"/>
        <v>10489</v>
      </c>
      <c r="H191" s="52">
        <f t="shared" si="24"/>
        <v>14.487569060773481</v>
      </c>
      <c r="I191" s="64"/>
      <c r="J191" s="52">
        <f>SUMIFS('EOS GE25-F23-WEBLOAD'!$F:$F,'EOS GE25-F23-WEBLOAD'!$A:$A,$A191,'EOS GE25-F23-WEBLOAD'!$B:$B,$B191)</f>
        <v>724</v>
      </c>
      <c r="K191" s="170">
        <f>SUMIFS(EL!D:D,EL!$A:$A,$A191,EL!$B:$B,$B191)</f>
        <v>10489</v>
      </c>
      <c r="L191" s="55">
        <f t="shared" si="25"/>
        <v>10489</v>
      </c>
      <c r="M191" s="55">
        <f t="shared" si="26"/>
        <v>14.487569060773481</v>
      </c>
      <c r="N191" s="51"/>
      <c r="O191" s="167">
        <f t="shared" si="27"/>
        <v>28.975138121546962</v>
      </c>
    </row>
    <row r="192" spans="1:15" x14ac:dyDescent="0.25">
      <c r="A192" s="3">
        <v>314</v>
      </c>
      <c r="B192" s="3">
        <v>1</v>
      </c>
      <c r="C192" s="4" t="s">
        <v>154</v>
      </c>
      <c r="D192" s="5">
        <v>6</v>
      </c>
      <c r="E192" s="52">
        <f>SUMIFS('EOS GE24-F23-WEBLOAD'!$F:$F,'EOS GE24-F23-WEBLOAD'!$A:$A,$A192,'EOS GE24-F23-WEBLOAD'!$B:$B,$B192)</f>
        <v>755</v>
      </c>
      <c r="F192" s="138">
        <f>SUMIFS(EL!C:C,EL!$A:$A,$A192,EL!$B:$B,$B192)</f>
        <v>10482</v>
      </c>
      <c r="G192" s="55">
        <f t="shared" si="23"/>
        <v>10482</v>
      </c>
      <c r="H192" s="52">
        <f t="shared" si="24"/>
        <v>13.883443708609272</v>
      </c>
      <c r="I192" s="64"/>
      <c r="J192" s="52">
        <f>SUMIFS('EOS GE25-F23-WEBLOAD'!$F:$F,'EOS GE25-F23-WEBLOAD'!$A:$A,$A192,'EOS GE25-F23-WEBLOAD'!$B:$B,$B192)</f>
        <v>750</v>
      </c>
      <c r="K192" s="170">
        <f>SUMIFS(EL!D:D,EL!$A:$A,$A192,EL!$B:$B,$B192)</f>
        <v>10489</v>
      </c>
      <c r="L192" s="55">
        <f t="shared" si="25"/>
        <v>10489</v>
      </c>
      <c r="M192" s="55">
        <f t="shared" si="26"/>
        <v>13.985333333333333</v>
      </c>
      <c r="N192" s="51"/>
      <c r="O192" s="167">
        <f t="shared" si="27"/>
        <v>27.868777041942607</v>
      </c>
    </row>
    <row r="193" spans="1:15" x14ac:dyDescent="0.25">
      <c r="A193" s="3">
        <v>139</v>
      </c>
      <c r="B193" s="3">
        <v>1</v>
      </c>
      <c r="C193" s="4" t="s">
        <v>98</v>
      </c>
      <c r="D193" s="5">
        <v>6</v>
      </c>
      <c r="E193" s="52">
        <f>SUMIFS('EOS GE24-F23-WEBLOAD'!$F:$F,'EOS GE24-F23-WEBLOAD'!$A:$A,$A193,'EOS GE24-F23-WEBLOAD'!$B:$B,$B193)</f>
        <v>895</v>
      </c>
      <c r="F193" s="138">
        <f>SUMIFS(EL!C:C,EL!$A:$A,$A193,EL!$B:$B,$B193)</f>
        <v>13034</v>
      </c>
      <c r="G193" s="55">
        <f t="shared" si="23"/>
        <v>13034</v>
      </c>
      <c r="H193" s="52">
        <f t="shared" si="24"/>
        <v>14.563128491620112</v>
      </c>
      <c r="I193" s="64"/>
      <c r="J193" s="52">
        <f>SUMIFS('EOS GE25-F23-WEBLOAD'!$F:$F,'EOS GE25-F23-WEBLOAD'!$A:$A,$A193,'EOS GE25-F23-WEBLOAD'!$B:$B,$B193)</f>
        <v>863</v>
      </c>
      <c r="K193" s="170">
        <f>SUMIFS(EL!D:D,EL!$A:$A,$A193,EL!$B:$B,$B193)</f>
        <v>11249</v>
      </c>
      <c r="L193" s="55">
        <f t="shared" si="25"/>
        <v>11249</v>
      </c>
      <c r="M193" s="55">
        <f t="shared" si="26"/>
        <v>13.034762456546929</v>
      </c>
      <c r="N193" s="51"/>
      <c r="O193" s="167">
        <f t="shared" si="27"/>
        <v>27.597890948167041</v>
      </c>
    </row>
    <row r="194" spans="1:15" x14ac:dyDescent="0.25">
      <c r="A194" s="3">
        <v>549</v>
      </c>
      <c r="B194" s="3">
        <v>1</v>
      </c>
      <c r="C194" s="4" t="s">
        <v>217</v>
      </c>
      <c r="D194" s="5">
        <v>5</v>
      </c>
      <c r="E194" s="52">
        <f>SUMIFS('EOS GE24-F23-WEBLOAD'!$F:$F,'EOS GE24-F23-WEBLOAD'!$A:$A,$A194,'EOS GE24-F23-WEBLOAD'!$B:$B,$B194)</f>
        <v>1631</v>
      </c>
      <c r="F194" s="138">
        <f>SUMIFS(EL!C:C,EL!$A:$A,$A194,EL!$B:$B,$B194)</f>
        <v>22588</v>
      </c>
      <c r="G194" s="55">
        <f t="shared" si="23"/>
        <v>22588</v>
      </c>
      <c r="H194" s="52">
        <f t="shared" si="24"/>
        <v>13.849172286940528</v>
      </c>
      <c r="I194" s="64"/>
      <c r="J194" s="52">
        <f>SUMIFS('EOS GE25-F23-WEBLOAD'!$F:$F,'EOS GE25-F23-WEBLOAD'!$A:$A,$A194,'EOS GE25-F23-WEBLOAD'!$B:$B,$B194)</f>
        <v>1659</v>
      </c>
      <c r="K194" s="170">
        <f>SUMIFS(EL!D:D,EL!$A:$A,$A194,EL!$B:$B,$B194)</f>
        <v>22560</v>
      </c>
      <c r="L194" s="55">
        <f t="shared" si="25"/>
        <v>22560</v>
      </c>
      <c r="M194" s="55">
        <f t="shared" si="26"/>
        <v>13.598553345388789</v>
      </c>
      <c r="N194" s="51"/>
      <c r="O194" s="167">
        <f t="shared" si="27"/>
        <v>27.447725632329316</v>
      </c>
    </row>
    <row r="195" spans="1:15" x14ac:dyDescent="0.25">
      <c r="A195" s="3">
        <v>2342</v>
      </c>
      <c r="B195" s="3">
        <v>1</v>
      </c>
      <c r="C195" s="4" t="s">
        <v>341</v>
      </c>
      <c r="D195" s="5">
        <v>6</v>
      </c>
      <c r="E195" s="52">
        <f>SUMIFS('EOS GE24-F23-WEBLOAD'!$F:$F,'EOS GE24-F23-WEBLOAD'!$A:$A,$A195,'EOS GE24-F23-WEBLOAD'!$B:$B,$B195)</f>
        <v>773</v>
      </c>
      <c r="F195" s="138">
        <f>SUMIFS(EL!C:C,EL!$A:$A,$A195,EL!$B:$B,$B195)</f>
        <v>10556</v>
      </c>
      <c r="G195" s="55">
        <f t="shared" si="23"/>
        <v>10556</v>
      </c>
      <c r="H195" s="52">
        <f t="shared" si="24"/>
        <v>13.65588615782665</v>
      </c>
      <c r="I195" s="64"/>
      <c r="J195" s="52">
        <f>SUMIFS('EOS GE25-F23-WEBLOAD'!$F:$F,'EOS GE25-F23-WEBLOAD'!$A:$A,$A195,'EOS GE25-F23-WEBLOAD'!$B:$B,$B195)</f>
        <v>773</v>
      </c>
      <c r="K195" s="170">
        <f>SUMIFS(EL!D:D,EL!$A:$A,$A195,EL!$B:$B,$B195)</f>
        <v>10556</v>
      </c>
      <c r="L195" s="55">
        <f t="shared" si="25"/>
        <v>10556</v>
      </c>
      <c r="M195" s="55">
        <f t="shared" si="26"/>
        <v>13.65588615782665</v>
      </c>
      <c r="N195" s="51"/>
      <c r="O195" s="167">
        <f t="shared" si="27"/>
        <v>27.3117723156533</v>
      </c>
    </row>
    <row r="196" spans="1:15" x14ac:dyDescent="0.25">
      <c r="A196" s="3">
        <v>881</v>
      </c>
      <c r="B196" s="3">
        <v>1</v>
      </c>
      <c r="C196" s="4" t="s">
        <v>305</v>
      </c>
      <c r="D196" s="5">
        <v>5</v>
      </c>
      <c r="E196" s="52">
        <f>SUMIFS('EOS GE24-F23-WEBLOAD'!$F:$F,'EOS GE24-F23-WEBLOAD'!$A:$A,$A196,'EOS GE24-F23-WEBLOAD'!$B:$B,$B196)</f>
        <v>767</v>
      </c>
      <c r="F196" s="138">
        <f>SUMIFS(EL!C:C,EL!$A:$A,$A196,EL!$B:$B,$B196)</f>
        <v>10499</v>
      </c>
      <c r="G196" s="55">
        <f t="shared" si="23"/>
        <v>10499</v>
      </c>
      <c r="H196" s="52">
        <f t="shared" si="24"/>
        <v>13.688396349413299</v>
      </c>
      <c r="I196" s="64"/>
      <c r="J196" s="52">
        <f>SUMIFS('EOS GE25-F23-WEBLOAD'!$F:$F,'EOS GE25-F23-WEBLOAD'!$A:$A,$A196,'EOS GE25-F23-WEBLOAD'!$B:$B,$B196)</f>
        <v>771</v>
      </c>
      <c r="K196" s="170">
        <f>SUMIFS(EL!D:D,EL!$A:$A,$A196,EL!$B:$B,$B196)</f>
        <v>10499</v>
      </c>
      <c r="L196" s="55">
        <f t="shared" si="25"/>
        <v>10499</v>
      </c>
      <c r="M196" s="55">
        <f t="shared" si="26"/>
        <v>13.617380025940337</v>
      </c>
      <c r="N196" s="51"/>
      <c r="O196" s="167">
        <f t="shared" si="27"/>
        <v>27.305776375353638</v>
      </c>
    </row>
    <row r="197" spans="1:15" x14ac:dyDescent="0.25">
      <c r="A197" s="3">
        <v>2899</v>
      </c>
      <c r="B197" s="3">
        <v>1</v>
      </c>
      <c r="C197" s="4" t="s">
        <v>374</v>
      </c>
      <c r="D197" s="5">
        <v>5</v>
      </c>
      <c r="E197" s="52">
        <f>SUMIFS('EOS GE24-F23-WEBLOAD'!$F:$F,'EOS GE24-F23-WEBLOAD'!$A:$A,$A197,'EOS GE24-F23-WEBLOAD'!$B:$B,$B197)</f>
        <v>1458</v>
      </c>
      <c r="F197" s="138">
        <f>SUMIFS(EL!C:C,EL!$A:$A,$A197,EL!$B:$B,$B197)</f>
        <v>19724</v>
      </c>
      <c r="G197" s="55">
        <f t="shared" si="23"/>
        <v>19724</v>
      </c>
      <c r="H197" s="52">
        <f t="shared" si="24"/>
        <v>13.528120713305899</v>
      </c>
      <c r="I197" s="64"/>
      <c r="J197" s="52">
        <f>SUMIFS('EOS GE25-F23-WEBLOAD'!$F:$F,'EOS GE25-F23-WEBLOAD'!$A:$A,$A197,'EOS GE25-F23-WEBLOAD'!$B:$B,$B197)</f>
        <v>1450</v>
      </c>
      <c r="K197" s="170">
        <f>SUMIFS(EL!D:D,EL!$A:$A,$A197,EL!$B:$B,$B197)</f>
        <v>19732</v>
      </c>
      <c r="L197" s="55">
        <f t="shared" si="25"/>
        <v>19732</v>
      </c>
      <c r="M197" s="55">
        <f t="shared" si="26"/>
        <v>13.608275862068966</v>
      </c>
      <c r="N197" s="51"/>
      <c r="O197" s="167">
        <f t="shared" si="27"/>
        <v>27.136396575374867</v>
      </c>
    </row>
    <row r="198" spans="1:15" x14ac:dyDescent="0.25">
      <c r="A198" s="3">
        <v>763</v>
      </c>
      <c r="B198" s="3">
        <v>1</v>
      </c>
      <c r="C198" s="4" t="s">
        <v>273</v>
      </c>
      <c r="D198" s="5">
        <v>6</v>
      </c>
      <c r="E198" s="52">
        <f>SUMIFS('EOS GE24-F23-WEBLOAD'!$F:$F,'EOS GE24-F23-WEBLOAD'!$A:$A,$A198,'EOS GE24-F23-WEBLOAD'!$B:$B,$B198)</f>
        <v>884</v>
      </c>
      <c r="F198" s="138">
        <f>SUMIFS(EL!C:C,EL!$A:$A,$A198,EL!$B:$B,$B198)</f>
        <v>11818</v>
      </c>
      <c r="G198" s="55">
        <f t="shared" si="23"/>
        <v>11818</v>
      </c>
      <c r="H198" s="52">
        <f t="shared" si="24"/>
        <v>13.368778280542987</v>
      </c>
      <c r="I198" s="64"/>
      <c r="J198" s="52">
        <f>SUMIFS('EOS GE25-F23-WEBLOAD'!$F:$F,'EOS GE25-F23-WEBLOAD'!$A:$A,$A198,'EOS GE25-F23-WEBLOAD'!$B:$B,$B198)</f>
        <v>884</v>
      </c>
      <c r="K198" s="170">
        <f>SUMIFS(EL!D:D,EL!$A:$A,$A198,EL!$B:$B,$B198)</f>
        <v>11818</v>
      </c>
      <c r="L198" s="55">
        <f t="shared" si="25"/>
        <v>11818</v>
      </c>
      <c r="M198" s="55">
        <f t="shared" si="26"/>
        <v>13.368778280542987</v>
      </c>
      <c r="N198" s="51"/>
      <c r="O198" s="167">
        <f t="shared" si="27"/>
        <v>26.737556561085974</v>
      </c>
    </row>
    <row r="199" spans="1:15" x14ac:dyDescent="0.25">
      <c r="A199" s="3">
        <v>2168</v>
      </c>
      <c r="B199" s="3">
        <v>1</v>
      </c>
      <c r="C199" s="4" t="s">
        <v>327</v>
      </c>
      <c r="D199" s="5">
        <v>6</v>
      </c>
      <c r="E199" s="52">
        <f>SUMIFS('EOS GE24-F23-WEBLOAD'!$F:$F,'EOS GE24-F23-WEBLOAD'!$A:$A,$A199,'EOS GE24-F23-WEBLOAD'!$B:$B,$B199)</f>
        <v>793</v>
      </c>
      <c r="F199" s="138">
        <f>SUMIFS(EL!C:C,EL!$A:$A,$A199,EL!$B:$B,$B199)</f>
        <v>10513</v>
      </c>
      <c r="G199" s="55">
        <f t="shared" si="23"/>
        <v>10513</v>
      </c>
      <c r="H199" s="52">
        <f t="shared" si="24"/>
        <v>13.257250945775535</v>
      </c>
      <c r="I199" s="64"/>
      <c r="J199" s="52">
        <f>SUMIFS('EOS GE25-F23-WEBLOAD'!$F:$F,'EOS GE25-F23-WEBLOAD'!$A:$A,$A199,'EOS GE25-F23-WEBLOAD'!$B:$B,$B199)</f>
        <v>796</v>
      </c>
      <c r="K199" s="170">
        <f>SUMIFS(EL!D:D,EL!$A:$A,$A199,EL!$B:$B,$B199)</f>
        <v>10531</v>
      </c>
      <c r="L199" s="55">
        <f t="shared" si="25"/>
        <v>10531</v>
      </c>
      <c r="M199" s="55">
        <f t="shared" si="26"/>
        <v>13.229899497487438</v>
      </c>
      <c r="N199" s="51"/>
      <c r="O199" s="167">
        <f t="shared" si="27"/>
        <v>26.487150443262973</v>
      </c>
    </row>
    <row r="200" spans="1:15" x14ac:dyDescent="0.25">
      <c r="A200" s="3">
        <v>284</v>
      </c>
      <c r="B200" s="3">
        <v>1</v>
      </c>
      <c r="C200" s="4" t="s">
        <v>145</v>
      </c>
      <c r="D200" s="5">
        <v>3</v>
      </c>
      <c r="E200" s="52">
        <f>SUMIFS('EOS GE24-F23-WEBLOAD'!$F:$F,'EOS GE24-F23-WEBLOAD'!$A:$A,$A200,'EOS GE24-F23-WEBLOAD'!$B:$B,$B200)</f>
        <v>11923</v>
      </c>
      <c r="F200" s="138">
        <f>SUMIFS(EL!C:C,EL!$A:$A,$A200,EL!$B:$B,$B200)</f>
        <v>157470</v>
      </c>
      <c r="G200" s="55">
        <f t="shared" si="23"/>
        <v>157470</v>
      </c>
      <c r="H200" s="52">
        <f t="shared" si="24"/>
        <v>13.207246498364505</v>
      </c>
      <c r="I200" s="64"/>
      <c r="J200" s="52">
        <f>SUMIFS('EOS GE25-F23-WEBLOAD'!$F:$F,'EOS GE25-F23-WEBLOAD'!$A:$A,$A200,'EOS GE25-F23-WEBLOAD'!$B:$B,$B200)</f>
        <v>12093</v>
      </c>
      <c r="K200" s="170">
        <f>SUMIFS(EL!D:D,EL!$A:$A,$A200,EL!$B:$B,$B200)</f>
        <v>157317</v>
      </c>
      <c r="L200" s="55">
        <f t="shared" si="25"/>
        <v>157317</v>
      </c>
      <c r="M200" s="55">
        <f t="shared" si="26"/>
        <v>13.008930786405358</v>
      </c>
      <c r="N200" s="51"/>
      <c r="O200" s="167">
        <f t="shared" si="27"/>
        <v>26.216177284769863</v>
      </c>
    </row>
    <row r="201" spans="1:15" x14ac:dyDescent="0.25">
      <c r="A201" s="3">
        <v>593</v>
      </c>
      <c r="B201" s="3">
        <v>1</v>
      </c>
      <c r="C201" s="4" t="s">
        <v>226</v>
      </c>
      <c r="D201" s="5">
        <v>5</v>
      </c>
      <c r="E201" s="52">
        <f>SUMIFS('EOS GE24-F23-WEBLOAD'!$F:$F,'EOS GE24-F23-WEBLOAD'!$A:$A,$A201,'EOS GE24-F23-WEBLOAD'!$B:$B,$B201)</f>
        <v>1078</v>
      </c>
      <c r="F201" s="138">
        <f>SUMIFS(EL!C:C,EL!$A:$A,$A201,EL!$B:$B,$B201)</f>
        <v>14078</v>
      </c>
      <c r="G201" s="55">
        <f t="shared" si="23"/>
        <v>14078</v>
      </c>
      <c r="H201" s="52">
        <f t="shared" si="24"/>
        <v>13.059369202226344</v>
      </c>
      <c r="I201" s="64"/>
      <c r="J201" s="52">
        <f>SUMIFS('EOS GE25-F23-WEBLOAD'!$F:$F,'EOS GE25-F23-WEBLOAD'!$A:$A,$A201,'EOS GE25-F23-WEBLOAD'!$B:$B,$B201)</f>
        <v>1078</v>
      </c>
      <c r="K201" s="170">
        <f>SUMIFS(EL!D:D,EL!$A:$A,$A201,EL!$B:$B,$B201)</f>
        <v>14078</v>
      </c>
      <c r="L201" s="55">
        <f t="shared" si="25"/>
        <v>14078</v>
      </c>
      <c r="M201" s="55">
        <f t="shared" si="26"/>
        <v>13.059369202226344</v>
      </c>
      <c r="N201" s="51"/>
      <c r="O201" s="167">
        <f t="shared" si="27"/>
        <v>26.118738404452689</v>
      </c>
    </row>
    <row r="202" spans="1:15" x14ac:dyDescent="0.25">
      <c r="A202" s="3">
        <v>756</v>
      </c>
      <c r="B202" s="3">
        <v>1</v>
      </c>
      <c r="C202" s="4" t="s">
        <v>271</v>
      </c>
      <c r="D202" s="5">
        <v>6</v>
      </c>
      <c r="E202" s="52">
        <f>SUMIFS('EOS GE24-F23-WEBLOAD'!$F:$F,'EOS GE24-F23-WEBLOAD'!$A:$A,$A202,'EOS GE24-F23-WEBLOAD'!$B:$B,$B202)</f>
        <v>836</v>
      </c>
      <c r="F202" s="138">
        <f>SUMIFS(EL!C:C,EL!$A:$A,$A202,EL!$B:$B,$B202)</f>
        <v>10511</v>
      </c>
      <c r="G202" s="55">
        <f t="shared" si="23"/>
        <v>10511</v>
      </c>
      <c r="H202" s="52">
        <f t="shared" si="24"/>
        <v>12.572966507177034</v>
      </c>
      <c r="I202" s="64"/>
      <c r="J202" s="52">
        <f>SUMIFS('EOS GE25-F23-WEBLOAD'!$F:$F,'EOS GE25-F23-WEBLOAD'!$A:$A,$A202,'EOS GE25-F23-WEBLOAD'!$B:$B,$B202)</f>
        <v>802</v>
      </c>
      <c r="K202" s="170">
        <f>SUMIFS(EL!D:D,EL!$A:$A,$A202,EL!$B:$B,$B202)</f>
        <v>10512</v>
      </c>
      <c r="L202" s="55">
        <f t="shared" si="25"/>
        <v>10512</v>
      </c>
      <c r="M202" s="55">
        <f t="shared" si="26"/>
        <v>13.107231920199501</v>
      </c>
      <c r="N202" s="51"/>
      <c r="O202" s="167">
        <f t="shared" si="27"/>
        <v>25.680198427376535</v>
      </c>
    </row>
    <row r="203" spans="1:15" x14ac:dyDescent="0.25">
      <c r="A203" s="3">
        <v>213</v>
      </c>
      <c r="B203" s="3">
        <v>1</v>
      </c>
      <c r="C203" s="4" t="s">
        <v>120</v>
      </c>
      <c r="D203" s="5">
        <v>6</v>
      </c>
      <c r="E203" s="52">
        <f>SUMIFS('EOS GE24-F23-WEBLOAD'!$F:$F,'EOS GE24-F23-WEBLOAD'!$A:$A,$A203,'EOS GE24-F23-WEBLOAD'!$B:$B,$B203)</f>
        <v>842</v>
      </c>
      <c r="F203" s="138">
        <f>SUMIFS(EL!C:C,EL!$A:$A,$A203,EL!$B:$B,$B203)</f>
        <v>10511</v>
      </c>
      <c r="G203" s="55">
        <f t="shared" si="23"/>
        <v>10511</v>
      </c>
      <c r="H203" s="52">
        <f t="shared" si="24"/>
        <v>12.483372921615201</v>
      </c>
      <c r="I203" s="64"/>
      <c r="J203" s="52">
        <f>SUMIFS('EOS GE25-F23-WEBLOAD'!$F:$F,'EOS GE25-F23-WEBLOAD'!$A:$A,$A203,'EOS GE25-F23-WEBLOAD'!$B:$B,$B203)</f>
        <v>832</v>
      </c>
      <c r="K203" s="170">
        <f>SUMIFS(EL!D:D,EL!$A:$A,$A203,EL!$B:$B,$B203)</f>
        <v>10512</v>
      </c>
      <c r="L203" s="55">
        <f t="shared" si="25"/>
        <v>10512</v>
      </c>
      <c r="M203" s="55">
        <f t="shared" si="26"/>
        <v>12.634615384615385</v>
      </c>
      <c r="N203" s="51"/>
      <c r="O203" s="167">
        <f t="shared" si="27"/>
        <v>25.117988306230586</v>
      </c>
    </row>
    <row r="204" spans="1:15" x14ac:dyDescent="0.25">
      <c r="A204" s="3">
        <v>195</v>
      </c>
      <c r="B204" s="3">
        <v>1</v>
      </c>
      <c r="C204" s="4" t="s">
        <v>112</v>
      </c>
      <c r="D204" s="5">
        <v>3</v>
      </c>
      <c r="E204" s="52">
        <f>SUMIFS('EOS GE24-F23-WEBLOAD'!$F:$F,'EOS GE24-F23-WEBLOAD'!$A:$A,$A204,'EOS GE24-F23-WEBLOAD'!$B:$B,$B204)</f>
        <v>852</v>
      </c>
      <c r="F204" s="138">
        <f>SUMIFS(EL!C:C,EL!$A:$A,$A204,EL!$B:$B,$B204)</f>
        <v>10481</v>
      </c>
      <c r="G204" s="55">
        <f t="shared" si="23"/>
        <v>10481</v>
      </c>
      <c r="H204" s="52">
        <f t="shared" si="24"/>
        <v>12.301643192488262</v>
      </c>
      <c r="I204" s="64"/>
      <c r="J204" s="52">
        <f>SUMIFS('EOS GE25-F23-WEBLOAD'!$F:$F,'EOS GE25-F23-WEBLOAD'!$A:$A,$A204,'EOS GE25-F23-WEBLOAD'!$B:$B,$B204)</f>
        <v>842</v>
      </c>
      <c r="K204" s="170">
        <f>SUMIFS(EL!D:D,EL!$A:$A,$A204,EL!$B:$B,$B204)</f>
        <v>10482</v>
      </c>
      <c r="L204" s="55">
        <f t="shared" si="25"/>
        <v>10482</v>
      </c>
      <c r="M204" s="55">
        <f t="shared" si="26"/>
        <v>12.448931116389549</v>
      </c>
      <c r="N204" s="51"/>
      <c r="O204" s="167">
        <f t="shared" si="27"/>
        <v>24.750574308877809</v>
      </c>
    </row>
    <row r="205" spans="1:15" x14ac:dyDescent="0.25">
      <c r="A205" s="3">
        <v>463</v>
      </c>
      <c r="B205" s="3">
        <v>1</v>
      </c>
      <c r="C205" s="4" t="s">
        <v>186</v>
      </c>
      <c r="D205" s="5">
        <v>6</v>
      </c>
      <c r="E205" s="52">
        <f>SUMIFS('EOS GE24-F23-WEBLOAD'!$F:$F,'EOS GE24-F23-WEBLOAD'!$A:$A,$A205,'EOS GE24-F23-WEBLOAD'!$B:$B,$B205)</f>
        <v>865</v>
      </c>
      <c r="F205" s="138">
        <f>SUMIFS(EL!C:C,EL!$A:$A,$A205,EL!$B:$B,$B205)</f>
        <v>10528</v>
      </c>
      <c r="G205" s="55">
        <f t="shared" si="23"/>
        <v>10528</v>
      </c>
      <c r="H205" s="52">
        <f t="shared" si="24"/>
        <v>12.171098265895953</v>
      </c>
      <c r="I205" s="64"/>
      <c r="J205" s="52">
        <f>SUMIFS('EOS GE25-F23-WEBLOAD'!$F:$F,'EOS GE25-F23-WEBLOAD'!$A:$A,$A205,'EOS GE25-F23-WEBLOAD'!$B:$B,$B205)</f>
        <v>839</v>
      </c>
      <c r="K205" s="170">
        <f>SUMIFS(EL!D:D,EL!$A:$A,$A205,EL!$B:$B,$B205)</f>
        <v>10530</v>
      </c>
      <c r="L205" s="55">
        <f t="shared" si="25"/>
        <v>10530</v>
      </c>
      <c r="M205" s="55">
        <f t="shared" si="26"/>
        <v>12.550655542312276</v>
      </c>
      <c r="N205" s="51"/>
      <c r="O205" s="167">
        <f t="shared" si="27"/>
        <v>24.721753808208227</v>
      </c>
    </row>
    <row r="206" spans="1:15" x14ac:dyDescent="0.25">
      <c r="A206" s="3">
        <v>2396</v>
      </c>
      <c r="B206" s="3">
        <v>1</v>
      </c>
      <c r="C206" s="4" t="s">
        <v>345</v>
      </c>
      <c r="D206" s="5">
        <v>6</v>
      </c>
      <c r="E206" s="52">
        <f>SUMIFS('EOS GE24-F23-WEBLOAD'!$F:$F,'EOS GE24-F23-WEBLOAD'!$A:$A,$A206,'EOS GE24-F23-WEBLOAD'!$B:$B,$B206)</f>
        <v>864</v>
      </c>
      <c r="F206" s="138">
        <f>SUMIFS(EL!C:C,EL!$A:$A,$A206,EL!$B:$B,$B206)</f>
        <v>10673</v>
      </c>
      <c r="G206" s="55">
        <f t="shared" si="23"/>
        <v>10673</v>
      </c>
      <c r="H206" s="52">
        <f t="shared" si="24"/>
        <v>12.35300925925926</v>
      </c>
      <c r="I206" s="64"/>
      <c r="J206" s="52">
        <f>SUMIFS('EOS GE25-F23-WEBLOAD'!$F:$F,'EOS GE25-F23-WEBLOAD'!$A:$A,$A206,'EOS GE25-F23-WEBLOAD'!$B:$B,$B206)</f>
        <v>864</v>
      </c>
      <c r="K206" s="170">
        <f>SUMIFS(EL!D:D,EL!$A:$A,$A206,EL!$B:$B,$B206)</f>
        <v>10673</v>
      </c>
      <c r="L206" s="55">
        <f t="shared" si="25"/>
        <v>10673</v>
      </c>
      <c r="M206" s="55">
        <f t="shared" si="26"/>
        <v>12.35300925925926</v>
      </c>
      <c r="N206" s="51"/>
      <c r="O206" s="167">
        <f t="shared" si="27"/>
        <v>24.706018518518519</v>
      </c>
    </row>
    <row r="207" spans="1:15" x14ac:dyDescent="0.25">
      <c r="A207" s="3">
        <v>361</v>
      </c>
      <c r="B207" s="3">
        <v>1</v>
      </c>
      <c r="C207" s="4" t="s">
        <v>166</v>
      </c>
      <c r="D207" s="5">
        <v>5</v>
      </c>
      <c r="E207" s="52">
        <f>SUMIFS('EOS GE24-F23-WEBLOAD'!$F:$F,'EOS GE24-F23-WEBLOAD'!$A:$A,$A207,'EOS GE24-F23-WEBLOAD'!$B:$B,$B207)</f>
        <v>853</v>
      </c>
      <c r="F207" s="138">
        <f>SUMIFS(EL!C:C,EL!$A:$A,$A207,EL!$B:$B,$B207)</f>
        <v>10530</v>
      </c>
      <c r="G207" s="55">
        <f t="shared" si="23"/>
        <v>10530</v>
      </c>
      <c r="H207" s="52">
        <f t="shared" si="24"/>
        <v>12.344665885111372</v>
      </c>
      <c r="I207" s="64"/>
      <c r="J207" s="52">
        <f>SUMIFS('EOS GE25-F23-WEBLOAD'!$F:$F,'EOS GE25-F23-WEBLOAD'!$A:$A,$A207,'EOS GE25-F23-WEBLOAD'!$B:$B,$B207)</f>
        <v>853</v>
      </c>
      <c r="K207" s="170">
        <f>SUMIFS(EL!D:D,EL!$A:$A,$A207,EL!$B:$B,$B207)</f>
        <v>10530</v>
      </c>
      <c r="L207" s="55">
        <f t="shared" si="25"/>
        <v>10530</v>
      </c>
      <c r="M207" s="55">
        <f t="shared" si="26"/>
        <v>12.344665885111372</v>
      </c>
      <c r="N207" s="51"/>
      <c r="O207" s="167">
        <f t="shared" si="27"/>
        <v>24.689331770222744</v>
      </c>
    </row>
    <row r="208" spans="1:15" x14ac:dyDescent="0.25">
      <c r="A208" s="3">
        <v>882</v>
      </c>
      <c r="B208" s="3">
        <v>1</v>
      </c>
      <c r="C208" s="4" t="s">
        <v>306</v>
      </c>
      <c r="D208" s="5">
        <v>4</v>
      </c>
      <c r="E208" s="52">
        <f>SUMIFS('EOS GE24-F23-WEBLOAD'!$F:$F,'EOS GE24-F23-WEBLOAD'!$A:$A,$A208,'EOS GE24-F23-WEBLOAD'!$B:$B,$B208)</f>
        <v>4129</v>
      </c>
      <c r="F208" s="138">
        <f>SUMIFS(EL!C:C,EL!$A:$A,$A208,EL!$B:$B,$B208)</f>
        <v>50405</v>
      </c>
      <c r="G208" s="55">
        <f t="shared" si="23"/>
        <v>50405</v>
      </c>
      <c r="H208" s="52">
        <f t="shared" si="24"/>
        <v>12.207556309033665</v>
      </c>
      <c r="I208" s="64"/>
      <c r="J208" s="52">
        <f>SUMIFS('EOS GE25-F23-WEBLOAD'!$F:$F,'EOS GE25-F23-WEBLOAD'!$A:$A,$A208,'EOS GE25-F23-WEBLOAD'!$B:$B,$B208)</f>
        <v>4114</v>
      </c>
      <c r="K208" s="170">
        <f>SUMIFS(EL!D:D,EL!$A:$A,$A208,EL!$B:$B,$B208)</f>
        <v>50417</v>
      </c>
      <c r="L208" s="55">
        <f t="shared" si="25"/>
        <v>50417</v>
      </c>
      <c r="M208" s="55">
        <f t="shared" si="26"/>
        <v>12.254982984929509</v>
      </c>
      <c r="N208" s="51"/>
      <c r="O208" s="167">
        <f t="shared" si="27"/>
        <v>24.462539293963175</v>
      </c>
    </row>
    <row r="209" spans="1:15" x14ac:dyDescent="0.25">
      <c r="A209" s="3">
        <v>741</v>
      </c>
      <c r="B209" s="3">
        <v>1</v>
      </c>
      <c r="C209" s="4" t="s">
        <v>265</v>
      </c>
      <c r="D209" s="5">
        <v>5</v>
      </c>
      <c r="E209" s="52">
        <f>SUMIFS('EOS GE24-F23-WEBLOAD'!$F:$F,'EOS GE24-F23-WEBLOAD'!$A:$A,$A209,'EOS GE24-F23-WEBLOAD'!$B:$B,$B209)</f>
        <v>909</v>
      </c>
      <c r="F209" s="138">
        <f>SUMIFS(EL!C:C,EL!$A:$A,$A209,EL!$B:$B,$B209)</f>
        <v>10873</v>
      </c>
      <c r="G209" s="55">
        <f t="shared" si="23"/>
        <v>10873</v>
      </c>
      <c r="H209" s="52">
        <f t="shared" si="24"/>
        <v>11.961496149614961</v>
      </c>
      <c r="I209" s="64"/>
      <c r="J209" s="52">
        <f>SUMIFS('EOS GE25-F23-WEBLOAD'!$F:$F,'EOS GE25-F23-WEBLOAD'!$A:$A,$A209,'EOS GE25-F23-WEBLOAD'!$B:$B,$B209)</f>
        <v>884</v>
      </c>
      <c r="K209" s="170">
        <f>SUMIFS(EL!D:D,EL!$A:$A,$A209,EL!$B:$B,$B209)</f>
        <v>10884</v>
      </c>
      <c r="L209" s="55">
        <f t="shared" si="25"/>
        <v>10884</v>
      </c>
      <c r="M209" s="55">
        <f t="shared" si="26"/>
        <v>12.312217194570136</v>
      </c>
      <c r="N209" s="51"/>
      <c r="O209" s="167">
        <f t="shared" si="27"/>
        <v>24.273713344185097</v>
      </c>
    </row>
    <row r="210" spans="1:15" x14ac:dyDescent="0.25">
      <c r="A210" s="3">
        <v>317</v>
      </c>
      <c r="B210" s="3">
        <v>1</v>
      </c>
      <c r="C210" s="4" t="s">
        <v>156</v>
      </c>
      <c r="D210" s="5">
        <v>6</v>
      </c>
      <c r="E210" s="52">
        <f>SUMIFS('EOS GE24-F23-WEBLOAD'!$F:$F,'EOS GE24-F23-WEBLOAD'!$A:$A,$A210,'EOS GE24-F23-WEBLOAD'!$B:$B,$B210)</f>
        <v>858</v>
      </c>
      <c r="F210" s="138">
        <f>SUMIFS(EL!C:C,EL!$A:$A,$A210,EL!$B:$B,$B210)</f>
        <v>10482</v>
      </c>
      <c r="G210" s="55">
        <f t="shared" si="23"/>
        <v>10482</v>
      </c>
      <c r="H210" s="52">
        <f t="shared" si="24"/>
        <v>12.216783216783217</v>
      </c>
      <c r="I210" s="64"/>
      <c r="J210" s="52">
        <f>SUMIFS('EOS GE25-F23-WEBLOAD'!$F:$F,'EOS GE25-F23-WEBLOAD'!$A:$A,$A210,'EOS GE25-F23-WEBLOAD'!$B:$B,$B210)</f>
        <v>885</v>
      </c>
      <c r="K210" s="170">
        <f>SUMIFS(EL!D:D,EL!$A:$A,$A210,EL!$B:$B,$B210)</f>
        <v>10481</v>
      </c>
      <c r="L210" s="55">
        <f t="shared" si="25"/>
        <v>10481</v>
      </c>
      <c r="M210" s="55">
        <f t="shared" si="26"/>
        <v>11.842937853107344</v>
      </c>
      <c r="N210" s="51"/>
      <c r="O210" s="167">
        <f t="shared" si="27"/>
        <v>24.059721069890561</v>
      </c>
    </row>
    <row r="211" spans="1:15" x14ac:dyDescent="0.25">
      <c r="A211" s="3">
        <v>2174</v>
      </c>
      <c r="B211" s="3">
        <v>1</v>
      </c>
      <c r="C211" s="4" t="s">
        <v>332</v>
      </c>
      <c r="D211" s="5">
        <v>6</v>
      </c>
      <c r="E211" s="52">
        <f>SUMIFS('EOS GE24-F23-WEBLOAD'!$F:$F,'EOS GE24-F23-WEBLOAD'!$A:$A,$A211,'EOS GE24-F23-WEBLOAD'!$B:$B,$B211)</f>
        <v>881.5</v>
      </c>
      <c r="F211" s="138">
        <f>SUMIFS(EL!C:C,EL!$A:$A,$A211,EL!$B:$B,$B211)</f>
        <v>10527</v>
      </c>
      <c r="G211" s="55">
        <f t="shared" si="23"/>
        <v>10527</v>
      </c>
      <c r="H211" s="52">
        <f t="shared" si="24"/>
        <v>11.942144072603517</v>
      </c>
      <c r="I211" s="64"/>
      <c r="J211" s="52">
        <f>SUMIFS('EOS GE25-F23-WEBLOAD'!$F:$F,'EOS GE25-F23-WEBLOAD'!$A:$A,$A211,'EOS GE25-F23-WEBLOAD'!$B:$B,$B211)</f>
        <v>875.5</v>
      </c>
      <c r="K211" s="170">
        <f>SUMIFS(EL!D:D,EL!$A:$A,$A211,EL!$B:$B,$B211)</f>
        <v>10528</v>
      </c>
      <c r="L211" s="55">
        <f t="shared" si="25"/>
        <v>10528</v>
      </c>
      <c r="M211" s="55">
        <f t="shared" si="26"/>
        <v>12.025128498001143</v>
      </c>
      <c r="N211" s="51"/>
      <c r="O211" s="167">
        <f t="shared" si="27"/>
        <v>23.96727257060466</v>
      </c>
    </row>
    <row r="212" spans="1:15" x14ac:dyDescent="0.25">
      <c r="A212" s="3">
        <v>108</v>
      </c>
      <c r="B212" s="3">
        <v>1</v>
      </c>
      <c r="C212" s="4" t="s">
        <v>88</v>
      </c>
      <c r="D212" s="5">
        <v>3</v>
      </c>
      <c r="E212" s="52">
        <f>SUMIFS('EOS GE24-F23-WEBLOAD'!$F:$F,'EOS GE24-F23-WEBLOAD'!$A:$A,$A212,'EOS GE24-F23-WEBLOAD'!$B:$B,$B212)</f>
        <v>912</v>
      </c>
      <c r="F212" s="138">
        <f>SUMIFS(EL!C:C,EL!$A:$A,$A212,EL!$B:$B,$B212)</f>
        <v>10744</v>
      </c>
      <c r="G212" s="55">
        <f t="shared" si="23"/>
        <v>10744</v>
      </c>
      <c r="H212" s="52">
        <f t="shared" si="24"/>
        <v>11.780701754385966</v>
      </c>
      <c r="I212" s="64"/>
      <c r="J212" s="52">
        <f>SUMIFS('EOS GE25-F23-WEBLOAD'!$F:$F,'EOS GE25-F23-WEBLOAD'!$A:$A,$A212,'EOS GE25-F23-WEBLOAD'!$B:$B,$B212)</f>
        <v>921</v>
      </c>
      <c r="K212" s="170">
        <f>SUMIFS(EL!D:D,EL!$A:$A,$A212,EL!$B:$B,$B212)</f>
        <v>10742</v>
      </c>
      <c r="L212" s="55">
        <f t="shared" si="25"/>
        <v>10742</v>
      </c>
      <c r="M212" s="55">
        <f t="shared" si="26"/>
        <v>11.663409337676439</v>
      </c>
      <c r="N212" s="51"/>
      <c r="O212" s="167">
        <f t="shared" si="27"/>
        <v>23.444111092062407</v>
      </c>
    </row>
    <row r="213" spans="1:15" x14ac:dyDescent="0.25">
      <c r="A213" s="3">
        <v>2170</v>
      </c>
      <c r="B213" s="3">
        <v>1</v>
      </c>
      <c r="C213" s="4" t="s">
        <v>329</v>
      </c>
      <c r="D213" s="5">
        <v>5</v>
      </c>
      <c r="E213" s="52">
        <f>SUMIFS('EOS GE24-F23-WEBLOAD'!$F:$F,'EOS GE24-F23-WEBLOAD'!$A:$A,$A213,'EOS GE24-F23-WEBLOAD'!$B:$B,$B213)</f>
        <v>934</v>
      </c>
      <c r="F213" s="138">
        <f>SUMIFS(EL!C:C,EL!$A:$A,$A213,EL!$B:$B,$B213)</f>
        <v>10496</v>
      </c>
      <c r="G213" s="55">
        <f t="shared" si="23"/>
        <v>10496</v>
      </c>
      <c r="H213" s="52">
        <f t="shared" si="24"/>
        <v>11.237687366167023</v>
      </c>
      <c r="I213" s="64"/>
      <c r="J213" s="52">
        <f>SUMIFS('EOS GE25-F23-WEBLOAD'!$F:$F,'EOS GE25-F23-WEBLOAD'!$A:$A,$A213,'EOS GE25-F23-WEBLOAD'!$B:$B,$B213)</f>
        <v>935</v>
      </c>
      <c r="K213" s="170">
        <f>SUMIFS(EL!D:D,EL!$A:$A,$A213,EL!$B:$B,$B213)</f>
        <v>10496</v>
      </c>
      <c r="L213" s="55">
        <f t="shared" si="25"/>
        <v>10496</v>
      </c>
      <c r="M213" s="55">
        <f t="shared" si="26"/>
        <v>11.225668449197862</v>
      </c>
      <c r="N213" s="51"/>
      <c r="O213" s="167">
        <f t="shared" si="27"/>
        <v>22.463355815364885</v>
      </c>
    </row>
    <row r="214" spans="1:15" x14ac:dyDescent="0.25">
      <c r="A214" s="3">
        <v>2165</v>
      </c>
      <c r="B214" s="3">
        <v>1</v>
      </c>
      <c r="C214" s="4" t="s">
        <v>325</v>
      </c>
      <c r="D214" s="5">
        <v>5</v>
      </c>
      <c r="E214" s="52">
        <f>SUMIFS('EOS GE24-F23-WEBLOAD'!$F:$F,'EOS GE24-F23-WEBLOAD'!$A:$A,$A214,'EOS GE24-F23-WEBLOAD'!$B:$B,$B214)</f>
        <v>971</v>
      </c>
      <c r="F214" s="138">
        <f>SUMIFS(EL!C:C,EL!$A:$A,$A214,EL!$B:$B,$B214)</f>
        <v>10619</v>
      </c>
      <c r="G214" s="55">
        <f t="shared" si="23"/>
        <v>10619</v>
      </c>
      <c r="H214" s="52">
        <f t="shared" si="24"/>
        <v>10.936148300720907</v>
      </c>
      <c r="I214" s="64"/>
      <c r="J214" s="52">
        <f>SUMIFS('EOS GE25-F23-WEBLOAD'!$F:$F,'EOS GE25-F23-WEBLOAD'!$A:$A,$A214,'EOS GE25-F23-WEBLOAD'!$B:$B,$B214)</f>
        <v>953</v>
      </c>
      <c r="K214" s="170">
        <f>SUMIFS(EL!D:D,EL!$A:$A,$A214,EL!$B:$B,$B214)</f>
        <v>10621</v>
      </c>
      <c r="L214" s="55">
        <f t="shared" si="25"/>
        <v>10621</v>
      </c>
      <c r="M214" s="55">
        <f t="shared" si="26"/>
        <v>11.144805876180483</v>
      </c>
      <c r="N214" s="51"/>
      <c r="O214" s="167">
        <f t="shared" si="27"/>
        <v>22.08095417690139</v>
      </c>
    </row>
    <row r="215" spans="1:15" x14ac:dyDescent="0.25">
      <c r="A215" s="3">
        <v>276</v>
      </c>
      <c r="B215" s="3">
        <v>1</v>
      </c>
      <c r="C215" s="4" t="s">
        <v>137</v>
      </c>
      <c r="D215" s="5">
        <v>3</v>
      </c>
      <c r="E215" s="52">
        <f>SUMIFS('EOS GE24-F23-WEBLOAD'!$F:$F,'EOS GE24-F23-WEBLOAD'!$A:$A,$A215,'EOS GE24-F23-WEBLOAD'!$B:$B,$B215)</f>
        <v>11200</v>
      </c>
      <c r="F215" s="138">
        <f>SUMIFS(EL!C:C,EL!$A:$A,$A215,EL!$B:$B,$B215)</f>
        <v>122923</v>
      </c>
      <c r="G215" s="55">
        <f t="shared" si="23"/>
        <v>122923</v>
      </c>
      <c r="H215" s="52">
        <f t="shared" si="24"/>
        <v>10.975267857142857</v>
      </c>
      <c r="I215" s="64"/>
      <c r="J215" s="52">
        <f>SUMIFS('EOS GE25-F23-WEBLOAD'!$F:$F,'EOS GE25-F23-WEBLOAD'!$A:$A,$A215,'EOS GE25-F23-WEBLOAD'!$B:$B,$B215)</f>
        <v>11200</v>
      </c>
      <c r="K215" s="170">
        <f>SUMIFS(EL!D:D,EL!$A:$A,$A215,EL!$B:$B,$B215)</f>
        <v>122923</v>
      </c>
      <c r="L215" s="55">
        <f t="shared" si="25"/>
        <v>122923</v>
      </c>
      <c r="M215" s="55">
        <f t="shared" si="26"/>
        <v>10.975267857142857</v>
      </c>
      <c r="N215" s="51"/>
      <c r="O215" s="167">
        <f t="shared" si="27"/>
        <v>21.950535714285714</v>
      </c>
    </row>
    <row r="216" spans="1:15" x14ac:dyDescent="0.25">
      <c r="A216" s="3">
        <v>2071</v>
      </c>
      <c r="B216" s="3">
        <v>1</v>
      </c>
      <c r="C216" s="4" t="s">
        <v>313</v>
      </c>
      <c r="D216" s="5">
        <v>6</v>
      </c>
      <c r="E216" s="52">
        <f>SUMIFS('EOS GE24-F23-WEBLOAD'!$F:$F,'EOS GE24-F23-WEBLOAD'!$A:$A,$A216,'EOS GE24-F23-WEBLOAD'!$B:$B,$B216)</f>
        <v>960</v>
      </c>
      <c r="F216" s="138">
        <f>SUMIFS(EL!C:C,EL!$A:$A,$A216,EL!$B:$B,$B216)</f>
        <v>10482</v>
      </c>
      <c r="G216" s="55">
        <f t="shared" si="23"/>
        <v>10482</v>
      </c>
      <c r="H216" s="52">
        <f t="shared" si="24"/>
        <v>10.918749999999999</v>
      </c>
      <c r="I216" s="64"/>
      <c r="J216" s="52">
        <f>SUMIFS('EOS GE25-F23-WEBLOAD'!$F:$F,'EOS GE25-F23-WEBLOAD'!$A:$A,$A216,'EOS GE25-F23-WEBLOAD'!$B:$B,$B216)</f>
        <v>960</v>
      </c>
      <c r="K216" s="170">
        <f>SUMIFS(EL!D:D,EL!$A:$A,$A216,EL!$B:$B,$B216)</f>
        <v>10482</v>
      </c>
      <c r="L216" s="55">
        <f t="shared" si="25"/>
        <v>10482</v>
      </c>
      <c r="M216" s="55">
        <f t="shared" si="26"/>
        <v>10.918749999999999</v>
      </c>
      <c r="N216" s="51"/>
      <c r="O216" s="167">
        <f t="shared" si="27"/>
        <v>21.837499999999999</v>
      </c>
    </row>
    <row r="217" spans="1:15" x14ac:dyDescent="0.25">
      <c r="A217" s="3">
        <v>1</v>
      </c>
      <c r="B217" s="3">
        <v>1</v>
      </c>
      <c r="C217" s="4" t="s">
        <v>55</v>
      </c>
      <c r="D217" s="5">
        <v>5</v>
      </c>
      <c r="E217" s="52">
        <f>SUMIFS('EOS GE24-F23-WEBLOAD'!$F:$F,'EOS GE24-F23-WEBLOAD'!$A:$A,$A217,'EOS GE24-F23-WEBLOAD'!$B:$B,$B217)</f>
        <v>974</v>
      </c>
      <c r="F217" s="138">
        <f>SUMIFS(EL!C:C,EL!$A:$A,$A217,EL!$B:$B,$B217)</f>
        <v>10486.92400904348</v>
      </c>
      <c r="G217" s="52">
        <f t="shared" si="23"/>
        <v>10486.92400904348</v>
      </c>
      <c r="H217" s="52">
        <f t="shared" si="24"/>
        <v>10.766862432282833</v>
      </c>
      <c r="I217" s="64"/>
      <c r="J217" s="52">
        <f>SUMIFS('EOS GE25-F23-WEBLOAD'!$F:$F,'EOS GE25-F23-WEBLOAD'!$A:$A,$A217,'EOS GE25-F23-WEBLOAD'!$B:$B,$B217)</f>
        <v>948</v>
      </c>
      <c r="K217" s="170">
        <f>SUMIFS(EL!D:D,EL!$A:$A,$A217,EL!$B:$B,$B217)</f>
        <v>10487.370928</v>
      </c>
      <c r="L217" s="55">
        <f t="shared" si="25"/>
        <v>10487.370928</v>
      </c>
      <c r="M217" s="55">
        <f t="shared" si="26"/>
        <v>11.062627561181435</v>
      </c>
      <c r="N217" s="51"/>
      <c r="O217" s="167">
        <f t="shared" si="27"/>
        <v>21.829489993464268</v>
      </c>
    </row>
    <row r="218" spans="1:15" x14ac:dyDescent="0.25">
      <c r="A218" s="3">
        <v>821</v>
      </c>
      <c r="B218" s="3">
        <v>1</v>
      </c>
      <c r="C218" s="4" t="s">
        <v>287</v>
      </c>
      <c r="D218" s="5">
        <v>6</v>
      </c>
      <c r="E218" s="52">
        <f>SUMIFS('EOS GE24-F23-WEBLOAD'!$F:$F,'EOS GE24-F23-WEBLOAD'!$A:$A,$A218,'EOS GE24-F23-WEBLOAD'!$B:$B,$B218)</f>
        <v>993</v>
      </c>
      <c r="F218" s="138">
        <f>SUMIFS(EL!C:C,EL!$A:$A,$A218,EL!$B:$B,$B218)</f>
        <v>10482</v>
      </c>
      <c r="G218" s="55">
        <f t="shared" si="23"/>
        <v>10482</v>
      </c>
      <c r="H218" s="52">
        <f t="shared" si="24"/>
        <v>10.555891238670695</v>
      </c>
      <c r="I218" s="64"/>
      <c r="J218" s="52">
        <f>SUMIFS('EOS GE25-F23-WEBLOAD'!$F:$F,'EOS GE25-F23-WEBLOAD'!$A:$A,$A218,'EOS GE25-F23-WEBLOAD'!$B:$B,$B218)</f>
        <v>993</v>
      </c>
      <c r="K218" s="170">
        <f>SUMIFS(EL!D:D,EL!$A:$A,$A218,EL!$B:$B,$B218)</f>
        <v>10482</v>
      </c>
      <c r="L218" s="55">
        <f t="shared" si="25"/>
        <v>10482</v>
      </c>
      <c r="M218" s="55">
        <f t="shared" si="26"/>
        <v>10.555891238670695</v>
      </c>
      <c r="N218" s="51"/>
      <c r="O218" s="167">
        <f t="shared" si="27"/>
        <v>21.111782477341389</v>
      </c>
    </row>
    <row r="219" spans="1:15" x14ac:dyDescent="0.25">
      <c r="A219" s="3">
        <v>150</v>
      </c>
      <c r="B219" s="3">
        <v>1</v>
      </c>
      <c r="C219" s="4" t="s">
        <v>100</v>
      </c>
      <c r="D219" s="5">
        <v>6</v>
      </c>
      <c r="E219" s="52">
        <f>SUMIFS('EOS GE24-F23-WEBLOAD'!$F:$F,'EOS GE24-F23-WEBLOAD'!$A:$A,$A219,'EOS GE24-F23-WEBLOAD'!$B:$B,$B219)</f>
        <v>1028</v>
      </c>
      <c r="F219" s="138">
        <f>SUMIFS(EL!C:C,EL!$A:$A,$A219,EL!$B:$B,$B219)</f>
        <v>10843</v>
      </c>
      <c r="G219" s="55">
        <f t="shared" si="23"/>
        <v>10843</v>
      </c>
      <c r="H219" s="52">
        <f t="shared" si="24"/>
        <v>10.547665369649806</v>
      </c>
      <c r="I219" s="64"/>
      <c r="J219" s="52">
        <f>SUMIFS('EOS GE25-F23-WEBLOAD'!$F:$F,'EOS GE25-F23-WEBLOAD'!$A:$A,$A219,'EOS GE25-F23-WEBLOAD'!$B:$B,$B219)</f>
        <v>1028</v>
      </c>
      <c r="K219" s="170">
        <f>SUMIFS(EL!D:D,EL!$A:$A,$A219,EL!$B:$B,$B219)</f>
        <v>10843</v>
      </c>
      <c r="L219" s="55">
        <f t="shared" si="25"/>
        <v>10843</v>
      </c>
      <c r="M219" s="55">
        <f t="shared" si="26"/>
        <v>10.547665369649806</v>
      </c>
      <c r="N219" s="51"/>
      <c r="O219" s="167">
        <f t="shared" si="27"/>
        <v>21.095330739299612</v>
      </c>
    </row>
    <row r="220" spans="1:15" x14ac:dyDescent="0.25">
      <c r="A220" s="3">
        <v>182</v>
      </c>
      <c r="B220" s="3">
        <v>1</v>
      </c>
      <c r="C220" s="4" t="s">
        <v>107</v>
      </c>
      <c r="D220" s="5">
        <v>5</v>
      </c>
      <c r="E220" s="52">
        <f>SUMIFS('EOS GE24-F23-WEBLOAD'!$F:$F,'EOS GE24-F23-WEBLOAD'!$A:$A,$A220,'EOS GE24-F23-WEBLOAD'!$B:$B,$B220)</f>
        <v>1010</v>
      </c>
      <c r="F220" s="138">
        <f>SUMIFS(EL!C:C,EL!$A:$A,$A220,EL!$B:$B,$B220)</f>
        <v>10482</v>
      </c>
      <c r="G220" s="55">
        <f t="shared" si="23"/>
        <v>10482</v>
      </c>
      <c r="H220" s="52">
        <f t="shared" si="24"/>
        <v>10.378217821782178</v>
      </c>
      <c r="I220" s="64"/>
      <c r="J220" s="52">
        <f>SUMIFS('EOS GE25-F23-WEBLOAD'!$F:$F,'EOS GE25-F23-WEBLOAD'!$A:$A,$A220,'EOS GE25-F23-WEBLOAD'!$B:$B,$B220)</f>
        <v>1004</v>
      </c>
      <c r="K220" s="170">
        <f>SUMIFS(EL!D:D,EL!$A:$A,$A220,EL!$B:$B,$B220)</f>
        <v>10482</v>
      </c>
      <c r="L220" s="55">
        <f t="shared" si="25"/>
        <v>10482</v>
      </c>
      <c r="M220" s="55">
        <f t="shared" si="26"/>
        <v>10.4402390438247</v>
      </c>
      <c r="N220" s="51"/>
      <c r="O220" s="167">
        <f t="shared" si="27"/>
        <v>20.818456865606876</v>
      </c>
    </row>
    <row r="221" spans="1:15" x14ac:dyDescent="0.25">
      <c r="A221" s="3">
        <v>256</v>
      </c>
      <c r="B221" s="3">
        <v>1</v>
      </c>
      <c r="C221" s="4" t="s">
        <v>130</v>
      </c>
      <c r="D221" s="5">
        <v>4</v>
      </c>
      <c r="E221" s="52">
        <f>SUMIFS('EOS GE24-F23-WEBLOAD'!$F:$F,'EOS GE24-F23-WEBLOAD'!$A:$A,$A221,'EOS GE24-F23-WEBLOAD'!$B:$B,$B221)</f>
        <v>2459</v>
      </c>
      <c r="F221" s="138">
        <f>SUMIFS(EL!C:C,EL!$A:$A,$A221,EL!$B:$B,$B221)</f>
        <v>24963</v>
      </c>
      <c r="G221" s="55">
        <f t="shared" si="23"/>
        <v>24963</v>
      </c>
      <c r="H221" s="52">
        <f t="shared" si="24"/>
        <v>10.151687677917852</v>
      </c>
      <c r="I221" s="64"/>
      <c r="J221" s="52">
        <f>SUMIFS('EOS GE25-F23-WEBLOAD'!$F:$F,'EOS GE25-F23-WEBLOAD'!$A:$A,$A221,'EOS GE25-F23-WEBLOAD'!$B:$B,$B221)</f>
        <v>2397</v>
      </c>
      <c r="K221" s="170">
        <f>SUMIFS(EL!D:D,EL!$A:$A,$A221,EL!$B:$B,$B221)</f>
        <v>25001</v>
      </c>
      <c r="L221" s="55">
        <f t="shared" si="25"/>
        <v>25001</v>
      </c>
      <c r="M221" s="55">
        <f t="shared" si="26"/>
        <v>10.430120984564038</v>
      </c>
      <c r="N221" s="51"/>
      <c r="O221" s="167">
        <f t="shared" si="27"/>
        <v>20.58180866248189</v>
      </c>
    </row>
    <row r="222" spans="1:15" x14ac:dyDescent="0.25">
      <c r="A222" s="3">
        <v>252</v>
      </c>
      <c r="B222" s="3">
        <v>1</v>
      </c>
      <c r="C222" s="4" t="s">
        <v>127</v>
      </c>
      <c r="D222" s="5">
        <v>5</v>
      </c>
      <c r="E222" s="52">
        <f>SUMIFS('EOS GE24-F23-WEBLOAD'!$F:$F,'EOS GE24-F23-WEBLOAD'!$A:$A,$A222,'EOS GE24-F23-WEBLOAD'!$B:$B,$B222)</f>
        <v>1040</v>
      </c>
      <c r="F222" s="138">
        <f>SUMIFS(EL!C:C,EL!$A:$A,$A222,EL!$B:$B,$B222)</f>
        <v>10519</v>
      </c>
      <c r="G222" s="55">
        <f t="shared" si="23"/>
        <v>10519</v>
      </c>
      <c r="H222" s="52">
        <f t="shared" si="24"/>
        <v>10.114423076923076</v>
      </c>
      <c r="I222" s="64"/>
      <c r="J222" s="52">
        <f>SUMIFS('EOS GE25-F23-WEBLOAD'!$F:$F,'EOS GE25-F23-WEBLOAD'!$A:$A,$A222,'EOS GE25-F23-WEBLOAD'!$B:$B,$B222)</f>
        <v>1033</v>
      </c>
      <c r="K222" s="170">
        <f>SUMIFS(EL!D:D,EL!$A:$A,$A222,EL!$B:$B,$B222)</f>
        <v>10520</v>
      </c>
      <c r="L222" s="55">
        <f t="shared" si="25"/>
        <v>10520</v>
      </c>
      <c r="M222" s="55">
        <f t="shared" si="26"/>
        <v>10.183930300096806</v>
      </c>
      <c r="N222" s="51"/>
      <c r="O222" s="167">
        <f t="shared" si="27"/>
        <v>20.298353377019883</v>
      </c>
    </row>
    <row r="223" spans="1:15" x14ac:dyDescent="0.25">
      <c r="A223" s="3">
        <v>300</v>
      </c>
      <c r="B223" s="3">
        <v>1</v>
      </c>
      <c r="C223" s="4" t="s">
        <v>150</v>
      </c>
      <c r="D223" s="5">
        <v>5</v>
      </c>
      <c r="E223" s="52">
        <f>SUMIFS('EOS GE24-F23-WEBLOAD'!$F:$F,'EOS GE24-F23-WEBLOAD'!$A:$A,$A223,'EOS GE24-F23-WEBLOAD'!$B:$B,$B223)</f>
        <v>1053</v>
      </c>
      <c r="F223" s="138">
        <f>SUMIFS(EL!C:C,EL!$A:$A,$A223,EL!$B:$B,$B223)</f>
        <v>10482</v>
      </c>
      <c r="G223" s="55">
        <f t="shared" ref="G223:G286" si="28">SUM(F223:F223)</f>
        <v>10482</v>
      </c>
      <c r="H223" s="52">
        <f t="shared" ref="H223:H286" si="29">IFERROR(G223/E223,0)</f>
        <v>9.9544159544159552</v>
      </c>
      <c r="I223" s="64"/>
      <c r="J223" s="52">
        <f>SUMIFS('EOS GE25-F23-WEBLOAD'!$F:$F,'EOS GE25-F23-WEBLOAD'!$A:$A,$A223,'EOS GE25-F23-WEBLOAD'!$B:$B,$B223)</f>
        <v>1053</v>
      </c>
      <c r="K223" s="170">
        <f>SUMIFS(EL!D:D,EL!$A:$A,$A223,EL!$B:$B,$B223)</f>
        <v>10482</v>
      </c>
      <c r="L223" s="55">
        <f t="shared" ref="L223:L286" si="30">SUM(K223:K223)</f>
        <v>10482</v>
      </c>
      <c r="M223" s="55">
        <f t="shared" ref="M223:M286" si="31">IFERROR(L223/J223,0)</f>
        <v>9.9544159544159552</v>
      </c>
      <c r="N223" s="51"/>
      <c r="O223" s="167">
        <f t="shared" ref="O223:O286" si="32">M223+H223</f>
        <v>19.90883190883191</v>
      </c>
    </row>
    <row r="224" spans="1:15" x14ac:dyDescent="0.25">
      <c r="A224" s="3">
        <v>2895</v>
      </c>
      <c r="B224" s="3">
        <v>1</v>
      </c>
      <c r="C224" s="4" t="s">
        <v>371</v>
      </c>
      <c r="D224" s="5">
        <v>5</v>
      </c>
      <c r="E224" s="52">
        <f>SUMIFS('EOS GE24-F23-WEBLOAD'!$F:$F,'EOS GE24-F23-WEBLOAD'!$A:$A,$A224,'EOS GE24-F23-WEBLOAD'!$B:$B,$B224)</f>
        <v>1085</v>
      </c>
      <c r="F224" s="138">
        <f>SUMIFS(EL!C:C,EL!$A:$A,$A224,EL!$B:$B,$B224)</f>
        <v>10820</v>
      </c>
      <c r="G224" s="55">
        <f t="shared" si="28"/>
        <v>10820</v>
      </c>
      <c r="H224" s="52">
        <f t="shared" si="29"/>
        <v>9.9723502304147473</v>
      </c>
      <c r="I224" s="64"/>
      <c r="J224" s="52">
        <f>SUMIFS('EOS GE25-F23-WEBLOAD'!$F:$F,'EOS GE25-F23-WEBLOAD'!$A:$A,$A224,'EOS GE25-F23-WEBLOAD'!$B:$B,$B224)</f>
        <v>1089</v>
      </c>
      <c r="K224" s="170">
        <f>SUMIFS(EL!D:D,EL!$A:$A,$A224,EL!$B:$B,$B224)</f>
        <v>10819</v>
      </c>
      <c r="L224" s="55">
        <f t="shared" si="30"/>
        <v>10819</v>
      </c>
      <c r="M224" s="55">
        <f t="shared" si="31"/>
        <v>9.9348025711662071</v>
      </c>
      <c r="N224" s="51"/>
      <c r="O224" s="167">
        <f t="shared" si="32"/>
        <v>19.907152801580956</v>
      </c>
    </row>
    <row r="225" spans="1:15" x14ac:dyDescent="0.25">
      <c r="A225" s="3">
        <v>728</v>
      </c>
      <c r="B225" s="3">
        <v>1</v>
      </c>
      <c r="C225" s="4" t="s">
        <v>261</v>
      </c>
      <c r="D225" s="5">
        <v>4</v>
      </c>
      <c r="E225" s="52">
        <f>SUMIFS('EOS GE24-F23-WEBLOAD'!$F:$F,'EOS GE24-F23-WEBLOAD'!$A:$A,$A225,'EOS GE24-F23-WEBLOAD'!$B:$B,$B225)</f>
        <v>13701</v>
      </c>
      <c r="F225" s="138">
        <f>SUMIFS(EL!C:C,EL!$A:$A,$A225,EL!$B:$B,$B225)</f>
        <v>134459</v>
      </c>
      <c r="G225" s="55">
        <f t="shared" si="28"/>
        <v>134459</v>
      </c>
      <c r="H225" s="52">
        <f t="shared" si="29"/>
        <v>9.8138092110064967</v>
      </c>
      <c r="I225" s="64"/>
      <c r="J225" s="52">
        <f>SUMIFS('EOS GE25-F23-WEBLOAD'!$F:$F,'EOS GE25-F23-WEBLOAD'!$A:$A,$A225,'EOS GE25-F23-WEBLOAD'!$B:$B,$B225)</f>
        <v>13701</v>
      </c>
      <c r="K225" s="170">
        <f>SUMIFS(EL!D:D,EL!$A:$A,$A225,EL!$B:$B,$B225)</f>
        <v>134459</v>
      </c>
      <c r="L225" s="55">
        <f t="shared" si="30"/>
        <v>134459</v>
      </c>
      <c r="M225" s="55">
        <f t="shared" si="31"/>
        <v>9.8138092110064967</v>
      </c>
      <c r="N225" s="51"/>
      <c r="O225" s="167">
        <f t="shared" si="32"/>
        <v>19.627618422012993</v>
      </c>
    </row>
    <row r="226" spans="1:15" x14ac:dyDescent="0.25">
      <c r="A226" s="3">
        <v>2164</v>
      </c>
      <c r="B226" s="3">
        <v>1</v>
      </c>
      <c r="C226" s="4" t="s">
        <v>324</v>
      </c>
      <c r="D226" s="5">
        <v>5</v>
      </c>
      <c r="E226" s="52">
        <f>SUMIFS('EOS GE24-F23-WEBLOAD'!$F:$F,'EOS GE24-F23-WEBLOAD'!$A:$A,$A226,'EOS GE24-F23-WEBLOAD'!$B:$B,$B226)</f>
        <v>1709</v>
      </c>
      <c r="F226" s="138">
        <f>SUMIFS(EL!C:C,EL!$A:$A,$A226,EL!$B:$B,$B226)</f>
        <v>16589</v>
      </c>
      <c r="G226" s="55">
        <f t="shared" si="28"/>
        <v>16589</v>
      </c>
      <c r="H226" s="52">
        <f t="shared" si="29"/>
        <v>9.7068461088355757</v>
      </c>
      <c r="I226" s="64"/>
      <c r="J226" s="52">
        <f>SUMIFS('EOS GE25-F23-WEBLOAD'!$F:$F,'EOS GE25-F23-WEBLOAD'!$A:$A,$A226,'EOS GE25-F23-WEBLOAD'!$B:$B,$B226)</f>
        <v>1709</v>
      </c>
      <c r="K226" s="170">
        <f>SUMIFS(EL!D:D,EL!$A:$A,$A226,EL!$B:$B,$B226)</f>
        <v>16589</v>
      </c>
      <c r="L226" s="55">
        <f t="shared" si="30"/>
        <v>16589</v>
      </c>
      <c r="M226" s="55">
        <f t="shared" si="31"/>
        <v>9.7068461088355757</v>
      </c>
      <c r="N226" s="51"/>
      <c r="O226" s="167">
        <f t="shared" si="32"/>
        <v>19.413692217671151</v>
      </c>
    </row>
    <row r="227" spans="1:15" x14ac:dyDescent="0.25">
      <c r="A227" s="3">
        <v>2897</v>
      </c>
      <c r="B227" s="3">
        <v>1</v>
      </c>
      <c r="C227" s="4" t="s">
        <v>372</v>
      </c>
      <c r="D227" s="5">
        <v>5</v>
      </c>
      <c r="E227" s="52">
        <f>SUMIFS('EOS GE24-F23-WEBLOAD'!$F:$F,'EOS GE24-F23-WEBLOAD'!$A:$A,$A227,'EOS GE24-F23-WEBLOAD'!$B:$B,$B227)</f>
        <v>1099</v>
      </c>
      <c r="F227" s="138">
        <f>SUMIFS(EL!C:C,EL!$A:$A,$A227,EL!$B:$B,$B227)</f>
        <v>10482</v>
      </c>
      <c r="G227" s="55">
        <f t="shared" si="28"/>
        <v>10482</v>
      </c>
      <c r="H227" s="52">
        <f t="shared" si="29"/>
        <v>9.5377616014558697</v>
      </c>
      <c r="I227" s="64"/>
      <c r="J227" s="52">
        <f>SUMIFS('EOS GE25-F23-WEBLOAD'!$F:$F,'EOS GE25-F23-WEBLOAD'!$A:$A,$A227,'EOS GE25-F23-WEBLOAD'!$B:$B,$B227)</f>
        <v>1099</v>
      </c>
      <c r="K227" s="170">
        <f>SUMIFS(EL!D:D,EL!$A:$A,$A227,EL!$B:$B,$B227)</f>
        <v>10482</v>
      </c>
      <c r="L227" s="55">
        <f t="shared" si="30"/>
        <v>10482</v>
      </c>
      <c r="M227" s="55">
        <f t="shared" si="31"/>
        <v>9.5377616014558697</v>
      </c>
      <c r="N227" s="51"/>
      <c r="O227" s="167">
        <f t="shared" si="32"/>
        <v>19.075523202911739</v>
      </c>
    </row>
    <row r="228" spans="1:15" x14ac:dyDescent="0.25">
      <c r="A228" s="3">
        <v>533</v>
      </c>
      <c r="B228" s="3">
        <v>1</v>
      </c>
      <c r="C228" s="4" t="s">
        <v>209</v>
      </c>
      <c r="D228" s="5">
        <v>5</v>
      </c>
      <c r="E228" s="52">
        <f>SUMIFS('EOS GE24-F23-WEBLOAD'!$F:$F,'EOS GE24-F23-WEBLOAD'!$A:$A,$A228,'EOS GE24-F23-WEBLOAD'!$B:$B,$B228)</f>
        <v>1132</v>
      </c>
      <c r="F228" s="138">
        <f>SUMIFS(EL!C:C,EL!$A:$A,$A228,EL!$B:$B,$B228)</f>
        <v>10573</v>
      </c>
      <c r="G228" s="55">
        <f t="shared" si="28"/>
        <v>10573</v>
      </c>
      <c r="H228" s="52">
        <f t="shared" si="29"/>
        <v>9.3401060070671384</v>
      </c>
      <c r="I228" s="64"/>
      <c r="J228" s="52">
        <f>SUMIFS('EOS GE25-F23-WEBLOAD'!$F:$F,'EOS GE25-F23-WEBLOAD'!$A:$A,$A228,'EOS GE25-F23-WEBLOAD'!$B:$B,$B228)</f>
        <v>1132</v>
      </c>
      <c r="K228" s="170">
        <f>SUMIFS(EL!D:D,EL!$A:$A,$A228,EL!$B:$B,$B228)</f>
        <v>10573</v>
      </c>
      <c r="L228" s="55">
        <f t="shared" si="30"/>
        <v>10573</v>
      </c>
      <c r="M228" s="55">
        <f t="shared" si="31"/>
        <v>9.3401060070671384</v>
      </c>
      <c r="N228" s="51"/>
      <c r="O228" s="167">
        <f t="shared" si="32"/>
        <v>18.680212014134277</v>
      </c>
    </row>
    <row r="229" spans="1:15" x14ac:dyDescent="0.25">
      <c r="A229" s="3">
        <v>2155</v>
      </c>
      <c r="B229" s="3">
        <v>1</v>
      </c>
      <c r="C229" s="4" t="s">
        <v>322</v>
      </c>
      <c r="D229" s="5">
        <v>5</v>
      </c>
      <c r="E229" s="52">
        <f>SUMIFS('EOS GE24-F23-WEBLOAD'!$F:$F,'EOS GE24-F23-WEBLOAD'!$A:$A,$A229,'EOS GE24-F23-WEBLOAD'!$B:$B,$B229)</f>
        <v>1130</v>
      </c>
      <c r="F229" s="138">
        <f>SUMIFS(EL!C:C,EL!$A:$A,$A229,EL!$B:$B,$B229)</f>
        <v>10532</v>
      </c>
      <c r="G229" s="55">
        <f t="shared" si="28"/>
        <v>10532</v>
      </c>
      <c r="H229" s="52">
        <f t="shared" si="29"/>
        <v>9.320353982300885</v>
      </c>
      <c r="I229" s="64"/>
      <c r="J229" s="52">
        <f>SUMIFS('EOS GE25-F23-WEBLOAD'!$F:$F,'EOS GE25-F23-WEBLOAD'!$A:$A,$A229,'EOS GE25-F23-WEBLOAD'!$B:$B,$B229)</f>
        <v>1138</v>
      </c>
      <c r="K229" s="170">
        <f>SUMIFS(EL!D:D,EL!$A:$A,$A229,EL!$B:$B,$B229)</f>
        <v>10571</v>
      </c>
      <c r="L229" s="55">
        <f t="shared" si="30"/>
        <v>10571</v>
      </c>
      <c r="M229" s="55">
        <f t="shared" si="31"/>
        <v>9.2891036906854136</v>
      </c>
      <c r="N229" s="51"/>
      <c r="O229" s="167">
        <f t="shared" si="32"/>
        <v>18.609457672986299</v>
      </c>
    </row>
    <row r="230" spans="1:15" x14ac:dyDescent="0.25">
      <c r="A230" s="3">
        <v>2184</v>
      </c>
      <c r="B230" s="3">
        <v>1</v>
      </c>
      <c r="C230" s="4" t="s">
        <v>335</v>
      </c>
      <c r="D230" s="5">
        <v>5</v>
      </c>
      <c r="E230" s="52">
        <f>SUMIFS('EOS GE24-F23-WEBLOAD'!$F:$F,'EOS GE24-F23-WEBLOAD'!$A:$A,$A230,'EOS GE24-F23-WEBLOAD'!$B:$B,$B230)</f>
        <v>1150</v>
      </c>
      <c r="F230" s="138">
        <f>SUMIFS(EL!C:C,EL!$A:$A,$A230,EL!$B:$B,$B230)</f>
        <v>10550</v>
      </c>
      <c r="G230" s="55">
        <f t="shared" si="28"/>
        <v>10550</v>
      </c>
      <c r="H230" s="52">
        <f t="shared" si="29"/>
        <v>9.1739130434782616</v>
      </c>
      <c r="I230" s="64"/>
      <c r="J230" s="52">
        <f>SUMIFS('EOS GE25-F23-WEBLOAD'!$F:$F,'EOS GE25-F23-WEBLOAD'!$A:$A,$A230,'EOS GE25-F23-WEBLOAD'!$B:$B,$B230)</f>
        <v>1150</v>
      </c>
      <c r="K230" s="170">
        <f>SUMIFS(EL!D:D,EL!$A:$A,$A230,EL!$B:$B,$B230)</f>
        <v>10550</v>
      </c>
      <c r="L230" s="55">
        <f t="shared" si="30"/>
        <v>10550</v>
      </c>
      <c r="M230" s="55">
        <f t="shared" si="31"/>
        <v>9.1739130434782616</v>
      </c>
      <c r="N230" s="51"/>
      <c r="O230" s="167">
        <f t="shared" si="32"/>
        <v>18.347826086956523</v>
      </c>
    </row>
    <row r="231" spans="1:15" x14ac:dyDescent="0.25">
      <c r="A231" s="3">
        <v>682</v>
      </c>
      <c r="B231" s="3">
        <v>1</v>
      </c>
      <c r="C231" s="4" t="s">
        <v>243</v>
      </c>
      <c r="D231" s="5">
        <v>5</v>
      </c>
      <c r="E231" s="52">
        <f>SUMIFS('EOS GE24-F23-WEBLOAD'!$F:$F,'EOS GE24-F23-WEBLOAD'!$A:$A,$A231,'EOS GE24-F23-WEBLOAD'!$B:$B,$B231)</f>
        <v>1144</v>
      </c>
      <c r="F231" s="138">
        <f>SUMIFS(EL!C:C,EL!$A:$A,$A231,EL!$B:$B,$B231)</f>
        <v>10485</v>
      </c>
      <c r="G231" s="55">
        <f t="shared" si="28"/>
        <v>10485</v>
      </c>
      <c r="H231" s="52">
        <f t="shared" si="29"/>
        <v>9.16520979020979</v>
      </c>
      <c r="I231" s="64"/>
      <c r="J231" s="52">
        <f>SUMIFS('EOS GE25-F23-WEBLOAD'!$F:$F,'EOS GE25-F23-WEBLOAD'!$A:$A,$A231,'EOS GE25-F23-WEBLOAD'!$B:$B,$B231)</f>
        <v>1144</v>
      </c>
      <c r="K231" s="170">
        <f>SUMIFS(EL!D:D,EL!$A:$A,$A231,EL!$B:$B,$B231)</f>
        <v>10485</v>
      </c>
      <c r="L231" s="55">
        <f t="shared" si="30"/>
        <v>10485</v>
      </c>
      <c r="M231" s="55">
        <f t="shared" si="31"/>
        <v>9.16520979020979</v>
      </c>
      <c r="N231" s="51"/>
      <c r="O231" s="167">
        <f t="shared" si="32"/>
        <v>18.33041958041958</v>
      </c>
    </row>
    <row r="232" spans="1:15" x14ac:dyDescent="0.25">
      <c r="A232" s="3">
        <v>345</v>
      </c>
      <c r="B232" s="3">
        <v>1</v>
      </c>
      <c r="C232" s="4" t="s">
        <v>163</v>
      </c>
      <c r="D232" s="5">
        <v>5</v>
      </c>
      <c r="E232" s="52">
        <f>SUMIFS('EOS GE24-F23-WEBLOAD'!$F:$F,'EOS GE24-F23-WEBLOAD'!$A:$A,$A232,'EOS GE24-F23-WEBLOAD'!$B:$B,$B232)</f>
        <v>1513</v>
      </c>
      <c r="F232" s="138">
        <f>SUMIFS(EL!C:C,EL!$A:$A,$A232,EL!$B:$B,$B232)</f>
        <v>13779</v>
      </c>
      <c r="G232" s="55">
        <f t="shared" si="28"/>
        <v>13779</v>
      </c>
      <c r="H232" s="52">
        <f t="shared" si="29"/>
        <v>9.1070720423000662</v>
      </c>
      <c r="I232" s="64"/>
      <c r="J232" s="52">
        <f>SUMIFS('EOS GE25-F23-WEBLOAD'!$F:$F,'EOS GE25-F23-WEBLOAD'!$A:$A,$A232,'EOS GE25-F23-WEBLOAD'!$B:$B,$B232)</f>
        <v>1496</v>
      </c>
      <c r="K232" s="170">
        <f>SUMIFS(EL!D:D,EL!$A:$A,$A232,EL!$B:$B,$B232)</f>
        <v>13786</v>
      </c>
      <c r="L232" s="55">
        <f t="shared" si="30"/>
        <v>13786</v>
      </c>
      <c r="M232" s="55">
        <f t="shared" si="31"/>
        <v>9.2152406417112296</v>
      </c>
      <c r="N232" s="51"/>
      <c r="O232" s="167">
        <f t="shared" si="32"/>
        <v>18.322312684011294</v>
      </c>
    </row>
    <row r="233" spans="1:15" x14ac:dyDescent="0.25">
      <c r="A233" s="3">
        <v>877</v>
      </c>
      <c r="B233" s="3">
        <v>1</v>
      </c>
      <c r="C233" s="4" t="s">
        <v>303</v>
      </c>
      <c r="D233" s="5">
        <v>4</v>
      </c>
      <c r="E233" s="52">
        <f>SUMIFS('EOS GE24-F23-WEBLOAD'!$F:$F,'EOS GE24-F23-WEBLOAD'!$A:$A,$A233,'EOS GE24-F23-WEBLOAD'!$B:$B,$B233)</f>
        <v>5245</v>
      </c>
      <c r="F233" s="138">
        <f>SUMIFS(EL!C:C,EL!$A:$A,$A233,EL!$B:$B,$B233)</f>
        <v>35396</v>
      </c>
      <c r="G233" s="55">
        <f t="shared" si="28"/>
        <v>35396</v>
      </c>
      <c r="H233" s="52">
        <f t="shared" si="29"/>
        <v>6.7485224022878931</v>
      </c>
      <c r="I233" s="64"/>
      <c r="J233" s="52">
        <f>SUMIFS('EOS GE25-F23-WEBLOAD'!$F:$F,'EOS GE25-F23-WEBLOAD'!$A:$A,$A233,'EOS GE25-F23-WEBLOAD'!$B:$B,$B233)</f>
        <v>5096</v>
      </c>
      <c r="K233" s="170">
        <f>SUMIFS(EL!D:D,EL!$A:$A,$A233,EL!$B:$B,$B233)</f>
        <v>56245</v>
      </c>
      <c r="L233" s="55">
        <f t="shared" si="30"/>
        <v>56245</v>
      </c>
      <c r="M233" s="55">
        <f t="shared" si="31"/>
        <v>11.037087912087912</v>
      </c>
      <c r="N233" s="51"/>
      <c r="O233" s="167">
        <f t="shared" si="32"/>
        <v>17.785610314375806</v>
      </c>
    </row>
    <row r="234" spans="1:15" x14ac:dyDescent="0.25">
      <c r="A234" s="3">
        <v>15</v>
      </c>
      <c r="B234" s="3">
        <v>1</v>
      </c>
      <c r="C234" s="4" t="s">
        <v>64</v>
      </c>
      <c r="D234" s="5">
        <v>3</v>
      </c>
      <c r="E234" s="52">
        <f>SUMIFS('EOS GE24-F23-WEBLOAD'!$F:$F,'EOS GE24-F23-WEBLOAD'!$A:$A,$A234,'EOS GE24-F23-WEBLOAD'!$B:$B,$B234)</f>
        <v>3722</v>
      </c>
      <c r="F234" s="138">
        <f>SUMIFS(EL!C:C,EL!$A:$A,$A234,EL!$B:$B,$B234)</f>
        <v>33042</v>
      </c>
      <c r="G234" s="55">
        <f t="shared" si="28"/>
        <v>33042</v>
      </c>
      <c r="H234" s="52">
        <f t="shared" si="29"/>
        <v>8.8774852229983878</v>
      </c>
      <c r="I234" s="64"/>
      <c r="J234" s="52">
        <f>SUMIFS('EOS GE25-F23-WEBLOAD'!$F:$F,'EOS GE25-F23-WEBLOAD'!$A:$A,$A234,'EOS GE25-F23-WEBLOAD'!$B:$B,$B234)</f>
        <v>3722</v>
      </c>
      <c r="K234" s="170">
        <f>SUMIFS(EL!D:D,EL!$A:$A,$A234,EL!$B:$B,$B234)</f>
        <v>33042</v>
      </c>
      <c r="L234" s="55">
        <f t="shared" si="30"/>
        <v>33042</v>
      </c>
      <c r="M234" s="55">
        <f t="shared" si="31"/>
        <v>8.8774852229983878</v>
      </c>
      <c r="N234" s="51"/>
      <c r="O234" s="167">
        <f t="shared" si="32"/>
        <v>17.754970445996776</v>
      </c>
    </row>
    <row r="235" spans="1:15" x14ac:dyDescent="0.25">
      <c r="A235" s="3">
        <v>829</v>
      </c>
      <c r="B235" s="3">
        <v>1</v>
      </c>
      <c r="C235" s="4" t="s">
        <v>288</v>
      </c>
      <c r="D235" s="5">
        <v>5</v>
      </c>
      <c r="E235" s="52">
        <f>SUMIFS('EOS GE24-F23-WEBLOAD'!$F:$F,'EOS GE24-F23-WEBLOAD'!$A:$A,$A235,'EOS GE24-F23-WEBLOAD'!$B:$B,$B235)</f>
        <v>1664</v>
      </c>
      <c r="F235" s="138">
        <f>SUMIFS(EL!C:C,EL!$A:$A,$A235,EL!$B:$B,$B235)</f>
        <v>13720</v>
      </c>
      <c r="G235" s="55">
        <f t="shared" si="28"/>
        <v>13720</v>
      </c>
      <c r="H235" s="52">
        <f t="shared" si="29"/>
        <v>8.2451923076923084</v>
      </c>
      <c r="I235" s="64"/>
      <c r="J235" s="52">
        <f>SUMIFS('EOS GE25-F23-WEBLOAD'!$F:$F,'EOS GE25-F23-WEBLOAD'!$A:$A,$A235,'EOS GE25-F23-WEBLOAD'!$B:$B,$B235)</f>
        <v>1578</v>
      </c>
      <c r="K235" s="170">
        <f>SUMIFS(EL!D:D,EL!$A:$A,$A235,EL!$B:$B,$B235)</f>
        <v>13754</v>
      </c>
      <c r="L235" s="55">
        <f t="shared" si="30"/>
        <v>13754</v>
      </c>
      <c r="M235" s="55">
        <f t="shared" si="31"/>
        <v>8.7160963244613434</v>
      </c>
      <c r="N235" s="51"/>
      <c r="O235" s="167">
        <f t="shared" si="32"/>
        <v>16.961288632153654</v>
      </c>
    </row>
    <row r="236" spans="1:15" x14ac:dyDescent="0.25">
      <c r="A236" s="3">
        <v>484</v>
      </c>
      <c r="B236" s="3">
        <v>1</v>
      </c>
      <c r="C236" s="4" t="s">
        <v>193</v>
      </c>
      <c r="D236" s="5">
        <v>5</v>
      </c>
      <c r="E236" s="52">
        <f>SUMIFS('EOS GE24-F23-WEBLOAD'!$F:$F,'EOS GE24-F23-WEBLOAD'!$A:$A,$A236,'EOS GE24-F23-WEBLOAD'!$B:$B,$B236)</f>
        <v>1246</v>
      </c>
      <c r="F236" s="138">
        <f>SUMIFS(EL!C:C,EL!$A:$A,$A236,EL!$B:$B,$B236)</f>
        <v>10492</v>
      </c>
      <c r="G236" s="55">
        <f t="shared" si="28"/>
        <v>10492</v>
      </c>
      <c r="H236" s="52">
        <f t="shared" si="29"/>
        <v>8.4205457463884432</v>
      </c>
      <c r="I236" s="64"/>
      <c r="J236" s="52">
        <f>SUMIFS('EOS GE25-F23-WEBLOAD'!$F:$F,'EOS GE25-F23-WEBLOAD'!$A:$A,$A236,'EOS GE25-F23-WEBLOAD'!$B:$B,$B236)</f>
        <v>1235</v>
      </c>
      <c r="K236" s="170">
        <f>SUMIFS(EL!D:D,EL!$A:$A,$A236,EL!$B:$B,$B236)</f>
        <v>10492</v>
      </c>
      <c r="L236" s="55">
        <f t="shared" si="30"/>
        <v>10492</v>
      </c>
      <c r="M236" s="55">
        <f t="shared" si="31"/>
        <v>8.4955465587044543</v>
      </c>
      <c r="N236" s="51"/>
      <c r="O236" s="167">
        <f t="shared" si="32"/>
        <v>16.916092305092896</v>
      </c>
    </row>
    <row r="237" spans="1:15" x14ac:dyDescent="0.25">
      <c r="A237" s="3">
        <v>2687</v>
      </c>
      <c r="B237" s="3">
        <v>1</v>
      </c>
      <c r="C237" s="4" t="s">
        <v>353</v>
      </c>
      <c r="D237" s="5">
        <v>5</v>
      </c>
      <c r="E237" s="52">
        <f>SUMIFS('EOS GE24-F23-WEBLOAD'!$F:$F,'EOS GE24-F23-WEBLOAD'!$A:$A,$A237,'EOS GE24-F23-WEBLOAD'!$B:$B,$B237)</f>
        <v>1261</v>
      </c>
      <c r="F237" s="138">
        <f>SUMIFS(EL!C:C,EL!$A:$A,$A237,EL!$B:$B,$B237)</f>
        <v>10668</v>
      </c>
      <c r="G237" s="55">
        <f t="shared" si="28"/>
        <v>10668</v>
      </c>
      <c r="H237" s="52">
        <f t="shared" si="29"/>
        <v>8.4599524187153055</v>
      </c>
      <c r="I237" s="64"/>
      <c r="J237" s="52">
        <f>SUMIFS('EOS GE25-F23-WEBLOAD'!$F:$F,'EOS GE25-F23-WEBLOAD'!$A:$A,$A237,'EOS GE25-F23-WEBLOAD'!$B:$B,$B237)</f>
        <v>1269</v>
      </c>
      <c r="K237" s="170">
        <f>SUMIFS(EL!D:D,EL!$A:$A,$A237,EL!$B:$B,$B237)</f>
        <v>10667</v>
      </c>
      <c r="L237" s="55">
        <f t="shared" si="30"/>
        <v>10667</v>
      </c>
      <c r="M237" s="55">
        <f t="shared" si="31"/>
        <v>8.4058313632781712</v>
      </c>
      <c r="N237" s="51"/>
      <c r="O237" s="167">
        <f t="shared" si="32"/>
        <v>16.865783781993478</v>
      </c>
    </row>
    <row r="238" spans="1:15" x14ac:dyDescent="0.25">
      <c r="A238" s="3">
        <v>2149</v>
      </c>
      <c r="B238" s="3">
        <v>1</v>
      </c>
      <c r="C238" s="4" t="s">
        <v>321</v>
      </c>
      <c r="D238" s="5">
        <v>5</v>
      </c>
      <c r="E238" s="52">
        <f>SUMIFS('EOS GE24-F23-WEBLOAD'!$F:$F,'EOS GE24-F23-WEBLOAD'!$A:$A,$A238,'EOS GE24-F23-WEBLOAD'!$B:$B,$B238)</f>
        <v>1254</v>
      </c>
      <c r="F238" s="138">
        <f>SUMIFS(EL!C:C,EL!$A:$A,$A238,EL!$B:$B,$B238)</f>
        <v>10513</v>
      </c>
      <c r="G238" s="55">
        <f t="shared" si="28"/>
        <v>10513</v>
      </c>
      <c r="H238" s="52">
        <f t="shared" si="29"/>
        <v>8.3835725677830943</v>
      </c>
      <c r="I238" s="64"/>
      <c r="J238" s="52">
        <f>SUMIFS('EOS GE25-F23-WEBLOAD'!$F:$F,'EOS GE25-F23-WEBLOAD'!$A:$A,$A238,'EOS GE25-F23-WEBLOAD'!$B:$B,$B238)</f>
        <v>1254</v>
      </c>
      <c r="K238" s="170">
        <f>SUMIFS(EL!D:D,EL!$A:$A,$A238,EL!$B:$B,$B238)</f>
        <v>10513</v>
      </c>
      <c r="L238" s="55">
        <f t="shared" si="30"/>
        <v>10513</v>
      </c>
      <c r="M238" s="55">
        <f t="shared" si="31"/>
        <v>8.3835725677830943</v>
      </c>
      <c r="N238" s="51"/>
      <c r="O238" s="167">
        <f t="shared" si="32"/>
        <v>16.767145135566189</v>
      </c>
    </row>
    <row r="239" spans="1:15" x14ac:dyDescent="0.25">
      <c r="A239" s="3">
        <v>99</v>
      </c>
      <c r="B239" s="3">
        <v>1</v>
      </c>
      <c r="C239" s="4" t="s">
        <v>86</v>
      </c>
      <c r="D239" s="5">
        <v>5</v>
      </c>
      <c r="E239" s="52">
        <f>SUMIFS('EOS GE24-F23-WEBLOAD'!$F:$F,'EOS GE24-F23-WEBLOAD'!$A:$A,$A239,'EOS GE24-F23-WEBLOAD'!$B:$B,$B239)</f>
        <v>1270</v>
      </c>
      <c r="F239" s="138">
        <f>SUMIFS(EL!C:C,EL!$A:$A,$A239,EL!$B:$B,$B239)</f>
        <v>10481</v>
      </c>
      <c r="G239" s="55">
        <f t="shared" si="28"/>
        <v>10481</v>
      </c>
      <c r="H239" s="52">
        <f t="shared" si="29"/>
        <v>8.2527559055118118</v>
      </c>
      <c r="I239" s="64"/>
      <c r="J239" s="52">
        <f>SUMIFS('EOS GE25-F23-WEBLOAD'!$F:$F,'EOS GE25-F23-WEBLOAD'!$A:$A,$A239,'EOS GE25-F23-WEBLOAD'!$B:$B,$B239)</f>
        <v>1236</v>
      </c>
      <c r="K239" s="170">
        <f>SUMIFS(EL!D:D,EL!$A:$A,$A239,EL!$B:$B,$B239)</f>
        <v>10481</v>
      </c>
      <c r="L239" s="55">
        <f t="shared" si="30"/>
        <v>10481</v>
      </c>
      <c r="M239" s="55">
        <f t="shared" si="31"/>
        <v>8.4797734627831716</v>
      </c>
      <c r="N239" s="51"/>
      <c r="O239" s="167">
        <f t="shared" si="32"/>
        <v>16.732529368294983</v>
      </c>
    </row>
    <row r="240" spans="1:15" x14ac:dyDescent="0.25">
      <c r="A240" s="3">
        <v>2805</v>
      </c>
      <c r="B240" s="3">
        <v>1</v>
      </c>
      <c r="C240" s="4" t="s">
        <v>360</v>
      </c>
      <c r="D240" s="5">
        <v>5</v>
      </c>
      <c r="E240" s="52">
        <f>SUMIFS('EOS GE24-F23-WEBLOAD'!$F:$F,'EOS GE24-F23-WEBLOAD'!$A:$A,$A240,'EOS GE24-F23-WEBLOAD'!$B:$B,$B240)</f>
        <v>1250</v>
      </c>
      <c r="F240" s="138">
        <f>SUMIFS(EL!C:C,EL!$A:$A,$A240,EL!$B:$B,$B240)</f>
        <v>10513</v>
      </c>
      <c r="G240" s="55">
        <f t="shared" si="28"/>
        <v>10513</v>
      </c>
      <c r="H240" s="52">
        <f t="shared" si="29"/>
        <v>8.4103999999999992</v>
      </c>
      <c r="I240" s="64"/>
      <c r="J240" s="52">
        <f>SUMIFS('EOS GE25-F23-WEBLOAD'!$F:$F,'EOS GE25-F23-WEBLOAD'!$A:$A,$A240,'EOS GE25-F23-WEBLOAD'!$B:$B,$B240)</f>
        <v>1303</v>
      </c>
      <c r="K240" s="170">
        <f>SUMIFS(EL!D:D,EL!$A:$A,$A240,EL!$B:$B,$B240)</f>
        <v>10512</v>
      </c>
      <c r="L240" s="55">
        <f t="shared" si="30"/>
        <v>10512</v>
      </c>
      <c r="M240" s="55">
        <f t="shared" si="31"/>
        <v>8.0675364543361479</v>
      </c>
      <c r="N240" s="51"/>
      <c r="O240" s="167">
        <f t="shared" si="32"/>
        <v>16.477936454336145</v>
      </c>
    </row>
    <row r="241" spans="1:15" x14ac:dyDescent="0.25">
      <c r="A241" s="3">
        <v>381</v>
      </c>
      <c r="B241" s="3">
        <v>1</v>
      </c>
      <c r="C241" s="4" t="s">
        <v>170</v>
      </c>
      <c r="D241" s="5">
        <v>5</v>
      </c>
      <c r="E241" s="52">
        <f>SUMIFS('EOS GE24-F23-WEBLOAD'!$F:$F,'EOS GE24-F23-WEBLOAD'!$A:$A,$A241,'EOS GE24-F23-WEBLOAD'!$B:$B,$B241)</f>
        <v>1284</v>
      </c>
      <c r="F241" s="138">
        <f>SUMIFS(EL!C:C,EL!$A:$A,$A241,EL!$B:$B,$B241)</f>
        <v>10485</v>
      </c>
      <c r="G241" s="55">
        <f t="shared" si="28"/>
        <v>10485</v>
      </c>
      <c r="H241" s="52">
        <f t="shared" si="29"/>
        <v>8.1658878504672892</v>
      </c>
      <c r="I241" s="64"/>
      <c r="J241" s="52">
        <f>SUMIFS('EOS GE25-F23-WEBLOAD'!$F:$F,'EOS GE25-F23-WEBLOAD'!$A:$A,$A241,'EOS GE25-F23-WEBLOAD'!$B:$B,$B241)</f>
        <v>1284</v>
      </c>
      <c r="K241" s="170">
        <f>SUMIFS(EL!D:D,EL!$A:$A,$A241,EL!$B:$B,$B241)</f>
        <v>10485</v>
      </c>
      <c r="L241" s="55">
        <f t="shared" si="30"/>
        <v>10485</v>
      </c>
      <c r="M241" s="55">
        <f t="shared" si="31"/>
        <v>8.1658878504672892</v>
      </c>
      <c r="N241" s="51"/>
      <c r="O241" s="167">
        <f t="shared" si="32"/>
        <v>16.331775700934578</v>
      </c>
    </row>
    <row r="242" spans="1:15" x14ac:dyDescent="0.25">
      <c r="A242" s="3">
        <v>465</v>
      </c>
      <c r="B242" s="3">
        <v>1</v>
      </c>
      <c r="C242" s="4" t="s">
        <v>187</v>
      </c>
      <c r="D242" s="5">
        <v>5</v>
      </c>
      <c r="E242" s="52">
        <f>SUMIFS('EOS GE24-F23-WEBLOAD'!$F:$F,'EOS GE24-F23-WEBLOAD'!$A:$A,$A242,'EOS GE24-F23-WEBLOAD'!$B:$B,$B242)</f>
        <v>1556</v>
      </c>
      <c r="F242" s="138">
        <f>SUMIFS(EL!C:C,EL!$A:$A,$A242,EL!$B:$B,$B242)</f>
        <v>12619</v>
      </c>
      <c r="G242" s="55">
        <f t="shared" si="28"/>
        <v>12619</v>
      </c>
      <c r="H242" s="52">
        <f t="shared" si="29"/>
        <v>8.1098971722365043</v>
      </c>
      <c r="I242" s="64"/>
      <c r="J242" s="52">
        <f>SUMIFS('EOS GE25-F23-WEBLOAD'!$F:$F,'EOS GE25-F23-WEBLOAD'!$A:$A,$A242,'EOS GE25-F23-WEBLOAD'!$B:$B,$B242)</f>
        <v>1556</v>
      </c>
      <c r="K242" s="170">
        <f>SUMIFS(EL!D:D,EL!$A:$A,$A242,EL!$B:$B,$B242)</f>
        <v>12619</v>
      </c>
      <c r="L242" s="55">
        <f t="shared" si="30"/>
        <v>12619</v>
      </c>
      <c r="M242" s="55">
        <f t="shared" si="31"/>
        <v>8.1098971722365043</v>
      </c>
      <c r="N242" s="51"/>
      <c r="O242" s="167">
        <f t="shared" si="32"/>
        <v>16.219794344473009</v>
      </c>
    </row>
    <row r="243" spans="1:15" x14ac:dyDescent="0.25">
      <c r="A243" s="3">
        <v>110</v>
      </c>
      <c r="B243" s="3">
        <v>1</v>
      </c>
      <c r="C243" s="4" t="s">
        <v>89</v>
      </c>
      <c r="D243" s="5">
        <v>3</v>
      </c>
      <c r="E243" s="52">
        <f>SUMIFS('EOS GE24-F23-WEBLOAD'!$F:$F,'EOS GE24-F23-WEBLOAD'!$A:$A,$A243,'EOS GE24-F23-WEBLOAD'!$B:$B,$B243)</f>
        <v>4112</v>
      </c>
      <c r="F243" s="138">
        <f>SUMIFS(EL!C:C,EL!$A:$A,$A243,EL!$B:$B,$B243)</f>
        <v>33456</v>
      </c>
      <c r="G243" s="55">
        <f t="shared" si="28"/>
        <v>33456</v>
      </c>
      <c r="H243" s="52">
        <f t="shared" si="29"/>
        <v>8.1361867704280151</v>
      </c>
      <c r="I243" s="64"/>
      <c r="J243" s="52">
        <f>SUMIFS('EOS GE25-F23-WEBLOAD'!$F:$F,'EOS GE25-F23-WEBLOAD'!$A:$A,$A243,'EOS GE25-F23-WEBLOAD'!$B:$B,$B243)</f>
        <v>4145</v>
      </c>
      <c r="K243" s="170">
        <f>SUMIFS(EL!D:D,EL!$A:$A,$A243,EL!$B:$B,$B243)</f>
        <v>33444</v>
      </c>
      <c r="L243" s="55">
        <f t="shared" si="30"/>
        <v>33444</v>
      </c>
      <c r="M243" s="55">
        <f t="shared" si="31"/>
        <v>8.0685162846803369</v>
      </c>
      <c r="N243" s="51"/>
      <c r="O243" s="167">
        <f t="shared" si="32"/>
        <v>16.204703055108354</v>
      </c>
    </row>
    <row r="244" spans="1:15" x14ac:dyDescent="0.25">
      <c r="A244" s="3">
        <v>716</v>
      </c>
      <c r="B244" s="3">
        <v>1</v>
      </c>
      <c r="C244" s="4" t="s">
        <v>254</v>
      </c>
      <c r="D244" s="5">
        <v>3</v>
      </c>
      <c r="E244" s="52">
        <f>SUMIFS('EOS GE24-F23-WEBLOAD'!$F:$F,'EOS GE24-F23-WEBLOAD'!$A:$A,$A244,'EOS GE24-F23-WEBLOAD'!$B:$B,$B244)</f>
        <v>1531</v>
      </c>
      <c r="F244" s="138">
        <f>SUMIFS(EL!C:C,EL!$A:$A,$A244,EL!$B:$B,$B244)</f>
        <v>10694</v>
      </c>
      <c r="G244" s="55">
        <f t="shared" si="28"/>
        <v>10694</v>
      </c>
      <c r="H244" s="52">
        <f t="shared" si="29"/>
        <v>6.984977139124755</v>
      </c>
      <c r="I244" s="64"/>
      <c r="J244" s="52">
        <f>SUMIFS('EOS GE25-F23-WEBLOAD'!$F:$F,'EOS GE25-F23-WEBLOAD'!$A:$A,$A244,'EOS GE25-F23-WEBLOAD'!$B:$B,$B244)</f>
        <v>1531</v>
      </c>
      <c r="K244" s="170">
        <f>SUMIFS(EL!D:D,EL!$A:$A,$A244,EL!$B:$B,$B244)</f>
        <v>10694</v>
      </c>
      <c r="L244" s="55">
        <f t="shared" si="30"/>
        <v>10694</v>
      </c>
      <c r="M244" s="55">
        <f t="shared" si="31"/>
        <v>6.984977139124755</v>
      </c>
      <c r="N244" s="51"/>
      <c r="O244" s="167">
        <f t="shared" si="32"/>
        <v>13.96995427824951</v>
      </c>
    </row>
    <row r="245" spans="1:15" x14ac:dyDescent="0.25">
      <c r="A245" s="3">
        <v>578</v>
      </c>
      <c r="B245" s="3">
        <v>1</v>
      </c>
      <c r="C245" s="4" t="s">
        <v>223</v>
      </c>
      <c r="D245" s="5">
        <v>5</v>
      </c>
      <c r="E245" s="52">
        <f>SUMIFS('EOS GE24-F23-WEBLOAD'!$F:$F,'EOS GE24-F23-WEBLOAD'!$A:$A,$A245,'EOS GE24-F23-WEBLOAD'!$B:$B,$B245)</f>
        <v>1520</v>
      </c>
      <c r="F245" s="138">
        <f>SUMIFS(EL!C:C,EL!$A:$A,$A245,EL!$B:$B,$B245)</f>
        <v>10490</v>
      </c>
      <c r="G245" s="55">
        <f t="shared" si="28"/>
        <v>10490</v>
      </c>
      <c r="H245" s="52">
        <f t="shared" si="29"/>
        <v>6.9013157894736841</v>
      </c>
      <c r="I245" s="64"/>
      <c r="J245" s="52">
        <f>SUMIFS('EOS GE25-F23-WEBLOAD'!$F:$F,'EOS GE25-F23-WEBLOAD'!$A:$A,$A245,'EOS GE25-F23-WEBLOAD'!$B:$B,$B245)</f>
        <v>1506</v>
      </c>
      <c r="K245" s="170">
        <f>SUMIFS(EL!D:D,EL!$A:$A,$A245,EL!$B:$B,$B245)</f>
        <v>10490</v>
      </c>
      <c r="L245" s="55">
        <f t="shared" si="30"/>
        <v>10490</v>
      </c>
      <c r="M245" s="55">
        <f t="shared" si="31"/>
        <v>6.9654714475431607</v>
      </c>
      <c r="N245" s="51"/>
      <c r="O245" s="167">
        <f t="shared" si="32"/>
        <v>13.866787237016844</v>
      </c>
    </row>
    <row r="246" spans="1:15" x14ac:dyDescent="0.25">
      <c r="A246" s="3">
        <v>912</v>
      </c>
      <c r="B246" s="3">
        <v>1</v>
      </c>
      <c r="C246" s="4" t="s">
        <v>311</v>
      </c>
      <c r="D246" s="5">
        <v>5</v>
      </c>
      <c r="E246" s="52">
        <f>SUMIFS('EOS GE24-F23-WEBLOAD'!$F:$F,'EOS GE24-F23-WEBLOAD'!$A:$A,$A246,'EOS GE24-F23-WEBLOAD'!$B:$B,$B246)</f>
        <v>1526</v>
      </c>
      <c r="F246" s="138">
        <f>SUMIFS(EL!C:C,EL!$A:$A,$A246,EL!$B:$B,$B246)</f>
        <v>10484</v>
      </c>
      <c r="G246" s="55">
        <f t="shared" si="28"/>
        <v>10484</v>
      </c>
      <c r="H246" s="52">
        <f t="shared" si="29"/>
        <v>6.8702490170380077</v>
      </c>
      <c r="I246" s="64"/>
      <c r="J246" s="52">
        <f>SUMIFS('EOS GE25-F23-WEBLOAD'!$F:$F,'EOS GE25-F23-WEBLOAD'!$A:$A,$A246,'EOS GE25-F23-WEBLOAD'!$B:$B,$B246)</f>
        <v>1504</v>
      </c>
      <c r="K246" s="170">
        <f>SUMIFS(EL!D:D,EL!$A:$A,$A246,EL!$B:$B,$B246)</f>
        <v>10485</v>
      </c>
      <c r="L246" s="55">
        <f t="shared" si="30"/>
        <v>10485</v>
      </c>
      <c r="M246" s="55">
        <f t="shared" si="31"/>
        <v>6.9714095744680851</v>
      </c>
      <c r="N246" s="51"/>
      <c r="O246" s="167">
        <f t="shared" si="32"/>
        <v>13.841658591506093</v>
      </c>
    </row>
    <row r="247" spans="1:15" x14ac:dyDescent="0.25">
      <c r="A247" s="3">
        <v>111</v>
      </c>
      <c r="B247" s="3">
        <v>1</v>
      </c>
      <c r="C247" s="4" t="s">
        <v>90</v>
      </c>
      <c r="D247" s="5">
        <v>3</v>
      </c>
      <c r="E247" s="52">
        <f>SUMIFS('EOS GE24-F23-WEBLOAD'!$F:$F,'EOS GE24-F23-WEBLOAD'!$A:$A,$A247,'EOS GE24-F23-WEBLOAD'!$B:$B,$B247)</f>
        <v>1551</v>
      </c>
      <c r="F247" s="138">
        <f>SUMIFS(EL!C:C,EL!$A:$A,$A247,EL!$B:$B,$B247)</f>
        <v>10720</v>
      </c>
      <c r="G247" s="55">
        <f t="shared" si="28"/>
        <v>10720</v>
      </c>
      <c r="H247" s="52">
        <f t="shared" si="29"/>
        <v>6.9116698903932949</v>
      </c>
      <c r="I247" s="64"/>
      <c r="J247" s="52">
        <f>SUMIFS('EOS GE25-F23-WEBLOAD'!$F:$F,'EOS GE25-F23-WEBLOAD'!$A:$A,$A247,'EOS GE25-F23-WEBLOAD'!$B:$B,$B247)</f>
        <v>1551</v>
      </c>
      <c r="K247" s="170">
        <f>SUMIFS(EL!D:D,EL!$A:$A,$A247,EL!$B:$B,$B247)</f>
        <v>10720</v>
      </c>
      <c r="L247" s="55">
        <f t="shared" si="30"/>
        <v>10720</v>
      </c>
      <c r="M247" s="55">
        <f t="shared" si="31"/>
        <v>6.9116698903932949</v>
      </c>
      <c r="N247" s="51"/>
      <c r="O247" s="167">
        <f t="shared" si="32"/>
        <v>13.82333978078659</v>
      </c>
    </row>
    <row r="248" spans="1:15" x14ac:dyDescent="0.25">
      <c r="A248" s="3">
        <v>332</v>
      </c>
      <c r="B248" s="3">
        <v>1</v>
      </c>
      <c r="C248" s="4" t="s">
        <v>161</v>
      </c>
      <c r="D248" s="5">
        <v>5</v>
      </c>
      <c r="E248" s="52">
        <f>SUMIFS('EOS GE24-F23-WEBLOAD'!$F:$F,'EOS GE24-F23-WEBLOAD'!$A:$A,$A248,'EOS GE24-F23-WEBLOAD'!$B:$B,$B248)</f>
        <v>1550</v>
      </c>
      <c r="F248" s="138">
        <f>SUMIFS(EL!C:C,EL!$A:$A,$A248,EL!$B:$B,$B248)</f>
        <v>10490</v>
      </c>
      <c r="G248" s="55">
        <f t="shared" si="28"/>
        <v>10490</v>
      </c>
      <c r="H248" s="52">
        <f t="shared" si="29"/>
        <v>6.7677419354838708</v>
      </c>
      <c r="I248" s="64"/>
      <c r="J248" s="52">
        <f>SUMIFS('EOS GE25-F23-WEBLOAD'!$F:$F,'EOS GE25-F23-WEBLOAD'!$A:$A,$A248,'EOS GE25-F23-WEBLOAD'!$B:$B,$B248)</f>
        <v>1540</v>
      </c>
      <c r="K248" s="170">
        <f>SUMIFS(EL!D:D,EL!$A:$A,$A248,EL!$B:$B,$B248)</f>
        <v>10490</v>
      </c>
      <c r="L248" s="55">
        <f t="shared" si="30"/>
        <v>10490</v>
      </c>
      <c r="M248" s="55">
        <f t="shared" si="31"/>
        <v>6.8116883116883118</v>
      </c>
      <c r="N248" s="51"/>
      <c r="O248" s="167">
        <f t="shared" si="32"/>
        <v>13.579430247172183</v>
      </c>
    </row>
    <row r="249" spans="1:15" x14ac:dyDescent="0.25">
      <c r="A249" s="3">
        <v>911</v>
      </c>
      <c r="B249" s="3">
        <v>1</v>
      </c>
      <c r="C249" s="4" t="s">
        <v>310</v>
      </c>
      <c r="D249" s="5">
        <v>4</v>
      </c>
      <c r="E249" s="52">
        <f>SUMIFS('EOS GE24-F23-WEBLOAD'!$F:$F,'EOS GE24-F23-WEBLOAD'!$A:$A,$A249,'EOS GE24-F23-WEBLOAD'!$B:$B,$B249)</f>
        <v>4921</v>
      </c>
      <c r="F249" s="138">
        <f>SUMIFS(EL!C:C,EL!$A:$A,$A249,EL!$B:$B,$B249)</f>
        <v>32650</v>
      </c>
      <c r="G249" s="55">
        <f t="shared" si="28"/>
        <v>32650</v>
      </c>
      <c r="H249" s="52">
        <f t="shared" si="29"/>
        <v>6.6348303190408453</v>
      </c>
      <c r="I249" s="64"/>
      <c r="J249" s="52">
        <f>SUMIFS('EOS GE25-F23-WEBLOAD'!$F:$F,'EOS GE25-F23-WEBLOAD'!$A:$A,$A249,'EOS GE25-F23-WEBLOAD'!$B:$B,$B249)</f>
        <v>4850</v>
      </c>
      <c r="K249" s="170">
        <f>SUMIFS(EL!D:D,EL!$A:$A,$A249,EL!$B:$B,$B249)</f>
        <v>33233</v>
      </c>
      <c r="L249" s="55">
        <f t="shared" si="30"/>
        <v>33233</v>
      </c>
      <c r="M249" s="55">
        <f t="shared" si="31"/>
        <v>6.8521649484536082</v>
      </c>
      <c r="N249" s="51"/>
      <c r="O249" s="167">
        <f t="shared" si="32"/>
        <v>13.486995267494454</v>
      </c>
    </row>
    <row r="250" spans="1:15" x14ac:dyDescent="0.25">
      <c r="A250" s="3">
        <v>278</v>
      </c>
      <c r="B250" s="3">
        <v>1</v>
      </c>
      <c r="C250" s="4" t="s">
        <v>139</v>
      </c>
      <c r="D250" s="5">
        <v>3</v>
      </c>
      <c r="E250" s="52">
        <f>SUMIFS('EOS GE24-F23-WEBLOAD'!$F:$F,'EOS GE24-F23-WEBLOAD'!$A:$A,$A250,'EOS GE24-F23-WEBLOAD'!$B:$B,$B250)</f>
        <v>2918</v>
      </c>
      <c r="F250" s="138">
        <f>SUMIFS(EL!C:C,EL!$A:$A,$A250,EL!$B:$B,$B250)</f>
        <v>19593</v>
      </c>
      <c r="G250" s="55">
        <f t="shared" si="28"/>
        <v>19593</v>
      </c>
      <c r="H250" s="52">
        <f t="shared" si="29"/>
        <v>6.7145305003427005</v>
      </c>
      <c r="I250" s="64"/>
      <c r="J250" s="52">
        <f>SUMIFS('EOS GE25-F23-WEBLOAD'!$F:$F,'EOS GE25-F23-WEBLOAD'!$A:$A,$A250,'EOS GE25-F23-WEBLOAD'!$B:$B,$B250)</f>
        <v>2962</v>
      </c>
      <c r="K250" s="170">
        <f>SUMIFS(EL!D:D,EL!$A:$A,$A250,EL!$B:$B,$B250)</f>
        <v>19582</v>
      </c>
      <c r="L250" s="55">
        <f t="shared" si="30"/>
        <v>19582</v>
      </c>
      <c r="M250" s="55">
        <f t="shared" si="31"/>
        <v>6.6110735989196492</v>
      </c>
      <c r="N250" s="51"/>
      <c r="O250" s="167">
        <f t="shared" si="32"/>
        <v>13.32560409926235</v>
      </c>
    </row>
    <row r="251" spans="1:15" x14ac:dyDescent="0.25">
      <c r="A251" s="3">
        <v>885</v>
      </c>
      <c r="B251" s="3">
        <v>1</v>
      </c>
      <c r="C251" s="4" t="s">
        <v>308</v>
      </c>
      <c r="D251" s="5">
        <v>4</v>
      </c>
      <c r="E251" s="52">
        <f>SUMIFS('EOS GE24-F23-WEBLOAD'!$F:$F,'EOS GE24-F23-WEBLOAD'!$A:$A,$A251,'EOS GE24-F23-WEBLOAD'!$B:$B,$B251)</f>
        <v>6593</v>
      </c>
      <c r="F251" s="138">
        <f>SUMIFS(EL!C:C,EL!$A:$A,$A251,EL!$B:$B,$B251)</f>
        <v>43519</v>
      </c>
      <c r="G251" s="55">
        <f t="shared" si="28"/>
        <v>43519</v>
      </c>
      <c r="H251" s="52">
        <f t="shared" si="29"/>
        <v>6.6007887153041107</v>
      </c>
      <c r="I251" s="64"/>
      <c r="J251" s="52">
        <f>SUMIFS('EOS GE25-F23-WEBLOAD'!$F:$F,'EOS GE25-F23-WEBLOAD'!$A:$A,$A251,'EOS GE25-F23-WEBLOAD'!$B:$B,$B251)</f>
        <v>6625</v>
      </c>
      <c r="K251" s="170">
        <f>SUMIFS(EL!D:D,EL!$A:$A,$A251,EL!$B:$B,$B251)</f>
        <v>43511</v>
      </c>
      <c r="L251" s="55">
        <f t="shared" si="30"/>
        <v>43511</v>
      </c>
      <c r="M251" s="55">
        <f t="shared" si="31"/>
        <v>6.5676981132075474</v>
      </c>
      <c r="N251" s="51"/>
      <c r="O251" s="167">
        <f t="shared" si="32"/>
        <v>13.168486828511657</v>
      </c>
    </row>
    <row r="252" spans="1:15" x14ac:dyDescent="0.25">
      <c r="A252" s="3">
        <v>309</v>
      </c>
      <c r="B252" s="3">
        <v>1</v>
      </c>
      <c r="C252" s="4" t="s">
        <v>153</v>
      </c>
      <c r="D252" s="5">
        <v>5</v>
      </c>
      <c r="E252" s="52">
        <f>SUMIFS('EOS GE24-F23-WEBLOAD'!$F:$F,'EOS GE24-F23-WEBLOAD'!$A:$A,$A252,'EOS GE24-F23-WEBLOAD'!$B:$B,$B252)</f>
        <v>1649.61</v>
      </c>
      <c r="F252" s="138">
        <f>SUMIFS(EL!C:C,EL!$A:$A,$A252,EL!$B:$B,$B252)</f>
        <v>10602</v>
      </c>
      <c r="G252" s="55">
        <f t="shared" si="28"/>
        <v>10602</v>
      </c>
      <c r="H252" s="52">
        <f t="shared" si="29"/>
        <v>6.4269736483168751</v>
      </c>
      <c r="I252" s="64"/>
      <c r="J252" s="52">
        <f>SUMIFS('EOS GE25-F23-WEBLOAD'!$F:$F,'EOS GE25-F23-WEBLOAD'!$A:$A,$A252,'EOS GE25-F23-WEBLOAD'!$B:$B,$B252)</f>
        <v>1615.6100000000001</v>
      </c>
      <c r="K252" s="170">
        <f>SUMIFS(EL!D:D,EL!$A:$A,$A252,EL!$B:$B,$B252)</f>
        <v>10605</v>
      </c>
      <c r="L252" s="55">
        <f t="shared" si="30"/>
        <v>10605</v>
      </c>
      <c r="M252" s="55">
        <f t="shared" si="31"/>
        <v>6.5640841539728028</v>
      </c>
      <c r="N252" s="51"/>
      <c r="O252" s="167">
        <f t="shared" si="32"/>
        <v>12.991057802289678</v>
      </c>
    </row>
    <row r="253" spans="1:15" x14ac:dyDescent="0.25">
      <c r="A253" s="3">
        <v>832</v>
      </c>
      <c r="B253" s="3">
        <v>1</v>
      </c>
      <c r="C253" s="4" t="s">
        <v>290</v>
      </c>
      <c r="D253" s="5">
        <v>3</v>
      </c>
      <c r="E253" s="52">
        <f>SUMIFS('EOS GE24-F23-WEBLOAD'!$F:$F,'EOS GE24-F23-WEBLOAD'!$A:$A,$A253,'EOS GE24-F23-WEBLOAD'!$B:$B,$B253)</f>
        <v>3205</v>
      </c>
      <c r="F253" s="138">
        <f>SUMIFS(EL!C:C,EL!$A:$A,$A253,EL!$B:$B,$B253)</f>
        <v>20650</v>
      </c>
      <c r="G253" s="55">
        <f t="shared" si="28"/>
        <v>20650</v>
      </c>
      <c r="H253" s="52">
        <f t="shared" si="29"/>
        <v>6.4430577223088923</v>
      </c>
      <c r="I253" s="64"/>
      <c r="J253" s="52">
        <f>SUMIFS('EOS GE25-F23-WEBLOAD'!$F:$F,'EOS GE25-F23-WEBLOAD'!$A:$A,$A253,'EOS GE25-F23-WEBLOAD'!$B:$B,$B253)</f>
        <v>3178</v>
      </c>
      <c r="K253" s="170">
        <f>SUMIFS(EL!D:D,EL!$A:$A,$A253,EL!$B:$B,$B253)</f>
        <v>20655</v>
      </c>
      <c r="L253" s="55">
        <f t="shared" si="30"/>
        <v>20655</v>
      </c>
      <c r="M253" s="55">
        <f t="shared" si="31"/>
        <v>6.4993706733794836</v>
      </c>
      <c r="N253" s="51"/>
      <c r="O253" s="167">
        <f t="shared" si="32"/>
        <v>12.942428395688376</v>
      </c>
    </row>
    <row r="254" spans="1:15" x14ac:dyDescent="0.25">
      <c r="A254" s="3">
        <v>47</v>
      </c>
      <c r="B254" s="3">
        <v>1</v>
      </c>
      <c r="C254" s="4" t="s">
        <v>73</v>
      </c>
      <c r="D254" s="5">
        <v>4</v>
      </c>
      <c r="E254" s="52">
        <f>SUMIFS('EOS GE24-F23-WEBLOAD'!$F:$F,'EOS GE24-F23-WEBLOAD'!$A:$A,$A254,'EOS GE24-F23-WEBLOAD'!$B:$B,$B254)</f>
        <v>4292</v>
      </c>
      <c r="F254" s="138">
        <f>SUMIFS(EL!C:C,EL!$A:$A,$A254,EL!$B:$B,$B254)</f>
        <v>27164</v>
      </c>
      <c r="G254" s="55">
        <f t="shared" si="28"/>
        <v>27164</v>
      </c>
      <c r="H254" s="52">
        <f t="shared" si="29"/>
        <v>6.3289841565703631</v>
      </c>
      <c r="I254" s="64"/>
      <c r="J254" s="52">
        <f>SUMIFS('EOS GE25-F23-WEBLOAD'!$F:$F,'EOS GE25-F23-WEBLOAD'!$A:$A,$A254,'EOS GE25-F23-WEBLOAD'!$B:$B,$B254)</f>
        <v>4249</v>
      </c>
      <c r="K254" s="170">
        <f>SUMIFS(EL!D:D,EL!$A:$A,$A254,EL!$B:$B,$B254)</f>
        <v>27174</v>
      </c>
      <c r="L254" s="55">
        <f t="shared" si="30"/>
        <v>27174</v>
      </c>
      <c r="M254" s="55">
        <f t="shared" si="31"/>
        <v>6.395387149917628</v>
      </c>
      <c r="N254" s="51"/>
      <c r="O254" s="167">
        <f t="shared" si="32"/>
        <v>12.724371306487992</v>
      </c>
    </row>
    <row r="255" spans="1:15" x14ac:dyDescent="0.25">
      <c r="A255" s="3">
        <v>294</v>
      </c>
      <c r="B255" s="3">
        <v>1</v>
      </c>
      <c r="C255" s="4" t="s">
        <v>147</v>
      </c>
      <c r="D255" s="5">
        <v>5</v>
      </c>
      <c r="E255" s="52">
        <f>SUMIFS('EOS GE24-F23-WEBLOAD'!$F:$F,'EOS GE24-F23-WEBLOAD'!$A:$A,$A255,'EOS GE24-F23-WEBLOAD'!$B:$B,$B255)</f>
        <v>1740</v>
      </c>
      <c r="F255" s="138">
        <f>SUMIFS(EL!C:C,EL!$A:$A,$A255,EL!$B:$B,$B255)</f>
        <v>10855</v>
      </c>
      <c r="G255" s="55">
        <f t="shared" si="28"/>
        <v>10855</v>
      </c>
      <c r="H255" s="52">
        <f t="shared" si="29"/>
        <v>6.2385057471264371</v>
      </c>
      <c r="I255" s="64"/>
      <c r="J255" s="52">
        <f>SUMIFS('EOS GE25-F23-WEBLOAD'!$F:$F,'EOS GE25-F23-WEBLOAD'!$A:$A,$A255,'EOS GE25-F23-WEBLOAD'!$B:$B,$B255)</f>
        <v>1740</v>
      </c>
      <c r="K255" s="170">
        <f>SUMIFS(EL!D:D,EL!$A:$A,$A255,EL!$B:$B,$B255)</f>
        <v>10855</v>
      </c>
      <c r="L255" s="55">
        <f t="shared" si="30"/>
        <v>10855</v>
      </c>
      <c r="M255" s="55">
        <f t="shared" si="31"/>
        <v>6.2385057471264371</v>
      </c>
      <c r="N255" s="51"/>
      <c r="O255" s="167">
        <f t="shared" si="32"/>
        <v>12.477011494252874</v>
      </c>
    </row>
    <row r="256" spans="1:15" x14ac:dyDescent="0.25">
      <c r="A256" s="3">
        <v>564</v>
      </c>
      <c r="B256" s="3">
        <v>1</v>
      </c>
      <c r="C256" s="4" t="s">
        <v>221</v>
      </c>
      <c r="D256" s="5">
        <v>5</v>
      </c>
      <c r="E256" s="52">
        <f>SUMIFS('EOS GE24-F23-WEBLOAD'!$F:$F,'EOS GE24-F23-WEBLOAD'!$A:$A,$A256,'EOS GE24-F23-WEBLOAD'!$B:$B,$B256)</f>
        <v>1777</v>
      </c>
      <c r="F256" s="138">
        <f>SUMIFS(EL!C:C,EL!$A:$A,$A256,EL!$B:$B,$B256)</f>
        <v>10851</v>
      </c>
      <c r="G256" s="55">
        <f t="shared" si="28"/>
        <v>10851</v>
      </c>
      <c r="H256" s="52">
        <f t="shared" si="29"/>
        <v>6.1063590320765337</v>
      </c>
      <c r="I256" s="64"/>
      <c r="J256" s="52">
        <f>SUMIFS('EOS GE25-F23-WEBLOAD'!$F:$F,'EOS GE25-F23-WEBLOAD'!$A:$A,$A256,'EOS GE25-F23-WEBLOAD'!$B:$B,$B256)</f>
        <v>1745</v>
      </c>
      <c r="K256" s="170">
        <f>SUMIFS(EL!D:D,EL!$A:$A,$A256,EL!$B:$B,$B256)</f>
        <v>10858</v>
      </c>
      <c r="L256" s="55">
        <f t="shared" si="30"/>
        <v>10858</v>
      </c>
      <c r="M256" s="55">
        <f t="shared" si="31"/>
        <v>6.2223495702005733</v>
      </c>
      <c r="N256" s="51"/>
      <c r="O256" s="167">
        <f t="shared" si="32"/>
        <v>12.328708602277107</v>
      </c>
    </row>
    <row r="257" spans="1:15" x14ac:dyDescent="0.25">
      <c r="A257" s="3">
        <v>748</v>
      </c>
      <c r="B257" s="3">
        <v>1</v>
      </c>
      <c r="C257" s="4" t="s">
        <v>269</v>
      </c>
      <c r="D257" s="5">
        <v>4</v>
      </c>
      <c r="E257" s="52">
        <f>SUMIFS('EOS GE24-F23-WEBLOAD'!$F:$F,'EOS GE24-F23-WEBLOAD'!$A:$A,$A257,'EOS GE24-F23-WEBLOAD'!$B:$B,$B257)</f>
        <v>4018</v>
      </c>
      <c r="F257" s="138">
        <f>SUMIFS(EL!C:C,EL!$A:$A,$A257,EL!$B:$B,$B257)</f>
        <v>24410</v>
      </c>
      <c r="G257" s="55">
        <f t="shared" si="28"/>
        <v>24410</v>
      </c>
      <c r="H257" s="52">
        <f t="shared" si="29"/>
        <v>6.0751617720258837</v>
      </c>
      <c r="I257" s="64"/>
      <c r="J257" s="52">
        <f>SUMIFS('EOS GE25-F23-WEBLOAD'!$F:$F,'EOS GE25-F23-WEBLOAD'!$A:$A,$A257,'EOS GE25-F23-WEBLOAD'!$B:$B,$B257)</f>
        <v>3986</v>
      </c>
      <c r="K257" s="170">
        <f>SUMIFS(EL!D:D,EL!$A:$A,$A257,EL!$B:$B,$B257)</f>
        <v>24417</v>
      </c>
      <c r="L257" s="55">
        <f t="shared" si="30"/>
        <v>24417</v>
      </c>
      <c r="M257" s="55">
        <f t="shared" si="31"/>
        <v>6.1256899147014554</v>
      </c>
      <c r="N257" s="51"/>
      <c r="O257" s="167">
        <f t="shared" si="32"/>
        <v>12.20085168672734</v>
      </c>
    </row>
    <row r="258" spans="1:15" x14ac:dyDescent="0.25">
      <c r="A258" s="3">
        <v>745</v>
      </c>
      <c r="B258" s="3">
        <v>1</v>
      </c>
      <c r="C258" s="4" t="s">
        <v>268</v>
      </c>
      <c r="D258" s="5">
        <v>5</v>
      </c>
      <c r="E258" s="52">
        <f>SUMIFS('EOS GE24-F23-WEBLOAD'!$F:$F,'EOS GE24-F23-WEBLOAD'!$A:$A,$A258,'EOS GE24-F23-WEBLOAD'!$B:$B,$B258)</f>
        <v>1785</v>
      </c>
      <c r="F258" s="138">
        <f>SUMIFS(EL!C:C,EL!$A:$A,$A258,EL!$B:$B,$B258)</f>
        <v>10555</v>
      </c>
      <c r="G258" s="55">
        <f t="shared" si="28"/>
        <v>10555</v>
      </c>
      <c r="H258" s="52">
        <f t="shared" si="29"/>
        <v>5.9131652661064429</v>
      </c>
      <c r="I258" s="64"/>
      <c r="J258" s="52">
        <f>SUMIFS('EOS GE25-F23-WEBLOAD'!$F:$F,'EOS GE25-F23-WEBLOAD'!$A:$A,$A258,'EOS GE25-F23-WEBLOAD'!$B:$B,$B258)</f>
        <v>1815</v>
      </c>
      <c r="K258" s="170">
        <f>SUMIFS(EL!D:D,EL!$A:$A,$A258,EL!$B:$B,$B258)</f>
        <v>10554</v>
      </c>
      <c r="L258" s="55">
        <f t="shared" si="30"/>
        <v>10554</v>
      </c>
      <c r="M258" s="55">
        <f t="shared" si="31"/>
        <v>5.8148760330578515</v>
      </c>
      <c r="N258" s="51"/>
      <c r="O258" s="167">
        <f t="shared" si="32"/>
        <v>11.728041299164294</v>
      </c>
    </row>
    <row r="259" spans="1:15" x14ac:dyDescent="0.25">
      <c r="A259" s="3">
        <v>704</v>
      </c>
      <c r="B259" s="3">
        <v>1</v>
      </c>
      <c r="C259" s="4" t="s">
        <v>250</v>
      </c>
      <c r="D259" s="5">
        <v>5</v>
      </c>
      <c r="E259" s="52">
        <f>SUMIFS('EOS GE24-F23-WEBLOAD'!$F:$F,'EOS GE24-F23-WEBLOAD'!$A:$A,$A259,'EOS GE24-F23-WEBLOAD'!$B:$B,$B259)</f>
        <v>1799</v>
      </c>
      <c r="F259" s="138">
        <f>SUMIFS(EL!C:C,EL!$A:$A,$A259,EL!$B:$B,$B259)</f>
        <v>10484</v>
      </c>
      <c r="G259" s="55">
        <f t="shared" si="28"/>
        <v>10484</v>
      </c>
      <c r="H259" s="52">
        <f t="shared" si="29"/>
        <v>5.827682045580878</v>
      </c>
      <c r="I259" s="64"/>
      <c r="J259" s="52">
        <f>SUMIFS('EOS GE25-F23-WEBLOAD'!$F:$F,'EOS GE25-F23-WEBLOAD'!$A:$A,$A259,'EOS GE25-F23-WEBLOAD'!$B:$B,$B259)</f>
        <v>1799</v>
      </c>
      <c r="K259" s="170">
        <f>SUMIFS(EL!D:D,EL!$A:$A,$A259,EL!$B:$B,$B259)</f>
        <v>10484</v>
      </c>
      <c r="L259" s="55">
        <f t="shared" si="30"/>
        <v>10484</v>
      </c>
      <c r="M259" s="55">
        <f t="shared" si="31"/>
        <v>5.827682045580878</v>
      </c>
      <c r="N259" s="51"/>
      <c r="O259" s="167">
        <f t="shared" si="32"/>
        <v>11.655364091161756</v>
      </c>
    </row>
    <row r="260" spans="1:15" x14ac:dyDescent="0.25">
      <c r="A260" s="3">
        <v>186</v>
      </c>
      <c r="B260" s="3">
        <v>1</v>
      </c>
      <c r="C260" s="4" t="s">
        <v>108</v>
      </c>
      <c r="D260" s="5">
        <v>5</v>
      </c>
      <c r="E260" s="52">
        <f>SUMIFS('EOS GE24-F23-WEBLOAD'!$F:$F,'EOS GE24-F23-WEBLOAD'!$A:$A,$A260,'EOS GE24-F23-WEBLOAD'!$B:$B,$B260)</f>
        <v>1810</v>
      </c>
      <c r="F260" s="138">
        <f>SUMIFS(EL!C:C,EL!$A:$A,$A260,EL!$B:$B,$B260)</f>
        <v>10503</v>
      </c>
      <c r="G260" s="55">
        <f t="shared" si="28"/>
        <v>10503</v>
      </c>
      <c r="H260" s="52">
        <f t="shared" si="29"/>
        <v>5.8027624309392269</v>
      </c>
      <c r="I260" s="64"/>
      <c r="J260" s="52">
        <f>SUMIFS('EOS GE25-F23-WEBLOAD'!$F:$F,'EOS GE25-F23-WEBLOAD'!$A:$A,$A260,'EOS GE25-F23-WEBLOAD'!$B:$B,$B260)</f>
        <v>1828</v>
      </c>
      <c r="K260" s="170">
        <f>SUMIFS(EL!D:D,EL!$A:$A,$A260,EL!$B:$B,$B260)</f>
        <v>10503</v>
      </c>
      <c r="L260" s="55">
        <f t="shared" si="30"/>
        <v>10503</v>
      </c>
      <c r="M260" s="55">
        <f t="shared" si="31"/>
        <v>5.7456236323851204</v>
      </c>
      <c r="N260" s="51"/>
      <c r="O260" s="167">
        <f t="shared" si="32"/>
        <v>11.548386063324347</v>
      </c>
    </row>
    <row r="261" spans="1:15" x14ac:dyDescent="0.25">
      <c r="A261" s="3">
        <v>51</v>
      </c>
      <c r="B261" s="3">
        <v>1</v>
      </c>
      <c r="C261" s="4" t="s">
        <v>74</v>
      </c>
      <c r="D261" s="5">
        <v>5</v>
      </c>
      <c r="E261" s="52">
        <f>SUMIFS('EOS GE24-F23-WEBLOAD'!$F:$F,'EOS GE24-F23-WEBLOAD'!$A:$A,$A261,'EOS GE24-F23-WEBLOAD'!$B:$B,$B261)</f>
        <v>1832</v>
      </c>
      <c r="F261" s="138">
        <f>SUMIFS(EL!C:C,EL!$A:$A,$A261,EL!$B:$B,$B261)</f>
        <v>10483</v>
      </c>
      <c r="G261" s="55">
        <f t="shared" si="28"/>
        <v>10483</v>
      </c>
      <c r="H261" s="52">
        <f t="shared" si="29"/>
        <v>5.7221615720524017</v>
      </c>
      <c r="I261" s="64"/>
      <c r="J261" s="52">
        <f>SUMIFS('EOS GE25-F23-WEBLOAD'!$F:$F,'EOS GE25-F23-WEBLOAD'!$A:$A,$A261,'EOS GE25-F23-WEBLOAD'!$B:$B,$B261)</f>
        <v>1839</v>
      </c>
      <c r="K261" s="170">
        <f>SUMIFS(EL!D:D,EL!$A:$A,$A261,EL!$B:$B,$B261)</f>
        <v>10481</v>
      </c>
      <c r="L261" s="55">
        <f t="shared" si="30"/>
        <v>10481</v>
      </c>
      <c r="M261" s="55">
        <f t="shared" si="31"/>
        <v>5.6992930940728659</v>
      </c>
      <c r="N261" s="51"/>
      <c r="O261" s="167">
        <f t="shared" si="32"/>
        <v>11.421454666125268</v>
      </c>
    </row>
    <row r="262" spans="1:15" x14ac:dyDescent="0.25">
      <c r="A262" s="3">
        <v>200</v>
      </c>
      <c r="B262" s="3">
        <v>1</v>
      </c>
      <c r="C262" s="4" t="s">
        <v>116</v>
      </c>
      <c r="D262" s="5">
        <v>3</v>
      </c>
      <c r="E262" s="52">
        <f>SUMIFS('EOS GE24-F23-WEBLOAD'!$F:$F,'EOS GE24-F23-WEBLOAD'!$A:$A,$A262,'EOS GE24-F23-WEBLOAD'!$B:$B,$B262)</f>
        <v>4059</v>
      </c>
      <c r="F262" s="138">
        <f>SUMIFS(EL!C:C,EL!$A:$A,$A262,EL!$B:$B,$B262)</f>
        <v>22726</v>
      </c>
      <c r="G262" s="55">
        <f t="shared" si="28"/>
        <v>22726</v>
      </c>
      <c r="H262" s="52">
        <f t="shared" si="29"/>
        <v>5.5989159891598916</v>
      </c>
      <c r="I262" s="64"/>
      <c r="J262" s="52">
        <f>SUMIFS('EOS GE25-F23-WEBLOAD'!$F:$F,'EOS GE25-F23-WEBLOAD'!$A:$A,$A262,'EOS GE25-F23-WEBLOAD'!$B:$B,$B262)</f>
        <v>3975</v>
      </c>
      <c r="K262" s="170">
        <f>SUMIFS(EL!D:D,EL!$A:$A,$A262,EL!$B:$B,$B262)</f>
        <v>22742</v>
      </c>
      <c r="L262" s="55">
        <f t="shared" si="30"/>
        <v>22742</v>
      </c>
      <c r="M262" s="55">
        <f t="shared" si="31"/>
        <v>5.7212578616352205</v>
      </c>
      <c r="N262" s="51"/>
      <c r="O262" s="167">
        <f t="shared" si="32"/>
        <v>11.320173850795111</v>
      </c>
    </row>
    <row r="263" spans="1:15" x14ac:dyDescent="0.25">
      <c r="A263" s="3">
        <v>204</v>
      </c>
      <c r="B263" s="3">
        <v>1</v>
      </c>
      <c r="C263" s="4" t="s">
        <v>118</v>
      </c>
      <c r="D263" s="5">
        <v>4</v>
      </c>
      <c r="E263" s="52">
        <f>SUMIFS('EOS GE24-F23-WEBLOAD'!$F:$F,'EOS GE24-F23-WEBLOAD'!$A:$A,$A263,'EOS GE24-F23-WEBLOAD'!$B:$B,$B263)</f>
        <v>2200</v>
      </c>
      <c r="F263" s="138">
        <f>SUMIFS(EL!C:C,EL!$A:$A,$A263,EL!$B:$B,$B263)</f>
        <v>12448</v>
      </c>
      <c r="G263" s="55">
        <f t="shared" si="28"/>
        <v>12448</v>
      </c>
      <c r="H263" s="52">
        <f t="shared" si="29"/>
        <v>5.6581818181818182</v>
      </c>
      <c r="I263" s="64"/>
      <c r="J263" s="52">
        <f>SUMIFS('EOS GE25-F23-WEBLOAD'!$F:$F,'EOS GE25-F23-WEBLOAD'!$A:$A,$A263,'EOS GE25-F23-WEBLOAD'!$B:$B,$B263)</f>
        <v>2200</v>
      </c>
      <c r="K263" s="170">
        <f>SUMIFS(EL!D:D,EL!$A:$A,$A263,EL!$B:$B,$B263)</f>
        <v>12448</v>
      </c>
      <c r="L263" s="55">
        <f t="shared" si="30"/>
        <v>12448</v>
      </c>
      <c r="M263" s="55">
        <f t="shared" si="31"/>
        <v>5.6581818181818182</v>
      </c>
      <c r="N263" s="51"/>
      <c r="O263" s="167">
        <f t="shared" si="32"/>
        <v>11.316363636363636</v>
      </c>
    </row>
    <row r="264" spans="1:15" x14ac:dyDescent="0.25">
      <c r="A264" s="3">
        <v>544</v>
      </c>
      <c r="B264" s="3">
        <v>1</v>
      </c>
      <c r="C264" s="4" t="s">
        <v>213</v>
      </c>
      <c r="D264" s="5">
        <v>4</v>
      </c>
      <c r="E264" s="52">
        <f>SUMIFS('EOS GE24-F23-WEBLOAD'!$F:$F,'EOS GE24-F23-WEBLOAD'!$A:$A,$A264,'EOS GE24-F23-WEBLOAD'!$B:$B,$B264)</f>
        <v>2900</v>
      </c>
      <c r="F264" s="138">
        <f>SUMIFS(EL!C:C,EL!$A:$A,$A264,EL!$B:$B,$B264)</f>
        <v>15671</v>
      </c>
      <c r="G264" s="55">
        <f t="shared" si="28"/>
        <v>15671</v>
      </c>
      <c r="H264" s="52">
        <f t="shared" si="29"/>
        <v>5.403793103448276</v>
      </c>
      <c r="I264" s="64"/>
      <c r="J264" s="52">
        <f>SUMIFS('EOS GE25-F23-WEBLOAD'!$F:$F,'EOS GE25-F23-WEBLOAD'!$A:$A,$A264,'EOS GE25-F23-WEBLOAD'!$B:$B,$B264)</f>
        <v>2868</v>
      </c>
      <c r="K264" s="170">
        <f>SUMIFS(EL!D:D,EL!$A:$A,$A264,EL!$B:$B,$B264)</f>
        <v>16235</v>
      </c>
      <c r="L264" s="55">
        <f t="shared" si="30"/>
        <v>16235</v>
      </c>
      <c r="M264" s="55">
        <f t="shared" si="31"/>
        <v>5.6607391910739189</v>
      </c>
      <c r="N264" s="51"/>
      <c r="O264" s="167">
        <f t="shared" si="32"/>
        <v>11.064532294522195</v>
      </c>
    </row>
    <row r="265" spans="1:15" x14ac:dyDescent="0.25">
      <c r="A265" s="3">
        <v>423</v>
      </c>
      <c r="B265" s="3">
        <v>1</v>
      </c>
      <c r="C265" s="4" t="s">
        <v>179</v>
      </c>
      <c r="D265" s="5">
        <v>4</v>
      </c>
      <c r="E265" s="52">
        <f>SUMIFS('EOS GE24-F23-WEBLOAD'!$F:$F,'EOS GE24-F23-WEBLOAD'!$A:$A,$A265,'EOS GE24-F23-WEBLOAD'!$B:$B,$B265)</f>
        <v>2555</v>
      </c>
      <c r="F265" s="138">
        <f>SUMIFS(EL!C:C,EL!$A:$A,$A265,EL!$B:$B,$B265)</f>
        <v>13502</v>
      </c>
      <c r="G265" s="55">
        <f t="shared" si="28"/>
        <v>13502</v>
      </c>
      <c r="H265" s="52">
        <f t="shared" si="29"/>
        <v>5.2845401174168298</v>
      </c>
      <c r="I265" s="64"/>
      <c r="J265" s="52">
        <f>SUMIFS('EOS GE25-F23-WEBLOAD'!$F:$F,'EOS GE25-F23-WEBLOAD'!$A:$A,$A265,'EOS GE25-F23-WEBLOAD'!$B:$B,$B265)</f>
        <v>2507</v>
      </c>
      <c r="K265" s="170">
        <f>SUMIFS(EL!D:D,EL!$A:$A,$A265,EL!$B:$B,$B265)</f>
        <v>13510</v>
      </c>
      <c r="L265" s="55">
        <f t="shared" si="30"/>
        <v>13510</v>
      </c>
      <c r="M265" s="55">
        <f t="shared" si="31"/>
        <v>5.3889110490626244</v>
      </c>
      <c r="N265" s="51"/>
      <c r="O265" s="167">
        <f t="shared" si="32"/>
        <v>10.673451166479454</v>
      </c>
    </row>
    <row r="266" spans="1:15" x14ac:dyDescent="0.25">
      <c r="A266" s="3">
        <v>876</v>
      </c>
      <c r="B266" s="3">
        <v>1</v>
      </c>
      <c r="C266" s="4" t="s">
        <v>302</v>
      </c>
      <c r="D266" s="5">
        <v>5</v>
      </c>
      <c r="E266" s="52">
        <f>SUMIFS('EOS GE24-F23-WEBLOAD'!$F:$F,'EOS GE24-F23-WEBLOAD'!$A:$A,$A266,'EOS GE24-F23-WEBLOAD'!$B:$B,$B266)</f>
        <v>2029</v>
      </c>
      <c r="F266" s="138">
        <f>SUMIFS(EL!C:C,EL!$A:$A,$A266,EL!$B:$B,$B266)</f>
        <v>10532</v>
      </c>
      <c r="G266" s="55">
        <f t="shared" si="28"/>
        <v>10532</v>
      </c>
      <c r="H266" s="52">
        <f t="shared" si="29"/>
        <v>5.1907343518974862</v>
      </c>
      <c r="I266" s="64"/>
      <c r="J266" s="52">
        <f>SUMIFS('EOS GE25-F23-WEBLOAD'!$F:$F,'EOS GE25-F23-WEBLOAD'!$A:$A,$A266,'EOS GE25-F23-WEBLOAD'!$B:$B,$B266)</f>
        <v>2029</v>
      </c>
      <c r="K266" s="170">
        <f>SUMIFS(EL!D:D,EL!$A:$A,$A266,EL!$B:$B,$B266)</f>
        <v>10532</v>
      </c>
      <c r="L266" s="55">
        <f t="shared" si="30"/>
        <v>10532</v>
      </c>
      <c r="M266" s="55">
        <f t="shared" si="31"/>
        <v>5.1907343518974862</v>
      </c>
      <c r="N266" s="51"/>
      <c r="O266" s="167">
        <f t="shared" si="32"/>
        <v>10.381468703794972</v>
      </c>
    </row>
    <row r="267" spans="1:15" x14ac:dyDescent="0.25">
      <c r="A267" s="3">
        <v>534</v>
      </c>
      <c r="B267" s="3">
        <v>1</v>
      </c>
      <c r="C267" s="4" t="s">
        <v>210</v>
      </c>
      <c r="D267" s="5">
        <v>5</v>
      </c>
      <c r="E267" s="52">
        <f>SUMIFS('EOS GE24-F23-WEBLOAD'!$F:$F,'EOS GE24-F23-WEBLOAD'!$A:$A,$A267,'EOS GE24-F23-WEBLOAD'!$B:$B,$B267)</f>
        <v>2050</v>
      </c>
      <c r="F267" s="138">
        <f>SUMIFS(EL!C:C,EL!$A:$A,$A267,EL!$B:$B,$B267)</f>
        <v>10561</v>
      </c>
      <c r="G267" s="55">
        <f t="shared" si="28"/>
        <v>10561</v>
      </c>
      <c r="H267" s="52">
        <f t="shared" si="29"/>
        <v>5.1517073170731704</v>
      </c>
      <c r="I267" s="64"/>
      <c r="J267" s="52">
        <f>SUMIFS('EOS GE25-F23-WEBLOAD'!$F:$F,'EOS GE25-F23-WEBLOAD'!$A:$A,$A267,'EOS GE25-F23-WEBLOAD'!$B:$B,$B267)</f>
        <v>2050</v>
      </c>
      <c r="K267" s="170">
        <f>SUMIFS(EL!D:D,EL!$A:$A,$A267,EL!$B:$B,$B267)</f>
        <v>10561</v>
      </c>
      <c r="L267" s="55">
        <f t="shared" si="30"/>
        <v>10561</v>
      </c>
      <c r="M267" s="55">
        <f t="shared" si="31"/>
        <v>5.1517073170731704</v>
      </c>
      <c r="N267" s="51"/>
      <c r="O267" s="167">
        <f t="shared" si="32"/>
        <v>10.303414634146341</v>
      </c>
    </row>
    <row r="268" spans="1:15" x14ac:dyDescent="0.25">
      <c r="A268" s="3">
        <v>138</v>
      </c>
      <c r="B268" s="3">
        <v>1</v>
      </c>
      <c r="C268" s="4" t="s">
        <v>97</v>
      </c>
      <c r="D268" s="5">
        <v>4</v>
      </c>
      <c r="E268" s="52">
        <f>SUMIFS('EOS GE24-F23-WEBLOAD'!$F:$F,'EOS GE24-F23-WEBLOAD'!$A:$A,$A268,'EOS GE24-F23-WEBLOAD'!$B:$B,$B268)</f>
        <v>2613</v>
      </c>
      <c r="F268" s="138">
        <f>SUMIFS(EL!C:C,EL!$A:$A,$A268,EL!$B:$B,$B268)</f>
        <v>12937</v>
      </c>
      <c r="G268" s="55">
        <f t="shared" si="28"/>
        <v>12937</v>
      </c>
      <c r="H268" s="52">
        <f t="shared" si="29"/>
        <v>4.9510141599693842</v>
      </c>
      <c r="I268" s="64"/>
      <c r="J268" s="52">
        <f>SUMIFS('EOS GE25-F23-WEBLOAD'!$F:$F,'EOS GE25-F23-WEBLOAD'!$A:$A,$A268,'EOS GE25-F23-WEBLOAD'!$B:$B,$B268)</f>
        <v>2513</v>
      </c>
      <c r="K268" s="170">
        <f>SUMIFS(EL!D:D,EL!$A:$A,$A268,EL!$B:$B,$B268)</f>
        <v>12951</v>
      </c>
      <c r="L268" s="55">
        <f t="shared" si="30"/>
        <v>12951</v>
      </c>
      <c r="M268" s="55">
        <f t="shared" si="31"/>
        <v>5.153601273378432</v>
      </c>
      <c r="N268" s="51"/>
      <c r="O268" s="167">
        <f t="shared" si="32"/>
        <v>10.104615433347817</v>
      </c>
    </row>
    <row r="269" spans="1:15" x14ac:dyDescent="0.25">
      <c r="A269" s="3">
        <v>700</v>
      </c>
      <c r="B269" s="3">
        <v>1</v>
      </c>
      <c r="C269" s="4" t="s">
        <v>248</v>
      </c>
      <c r="D269" s="5">
        <v>4</v>
      </c>
      <c r="E269" s="52">
        <f>SUMIFS('EOS GE24-F23-WEBLOAD'!$F:$F,'EOS GE24-F23-WEBLOAD'!$A:$A,$A269,'EOS GE24-F23-WEBLOAD'!$B:$B,$B269)</f>
        <v>2086</v>
      </c>
      <c r="F269" s="138">
        <f>SUMIFS(EL!C:C,EL!$A:$A,$A269,EL!$B:$B,$B269)</f>
        <v>10487</v>
      </c>
      <c r="G269" s="55">
        <f t="shared" si="28"/>
        <v>10487</v>
      </c>
      <c r="H269" s="52">
        <f t="shared" si="29"/>
        <v>5.0273250239693192</v>
      </c>
      <c r="I269" s="64"/>
      <c r="J269" s="52">
        <f>SUMIFS('EOS GE25-F23-WEBLOAD'!$F:$F,'EOS GE25-F23-WEBLOAD'!$A:$A,$A269,'EOS GE25-F23-WEBLOAD'!$B:$B,$B269)</f>
        <v>2080</v>
      </c>
      <c r="K269" s="170">
        <f>SUMIFS(EL!D:D,EL!$A:$A,$A269,EL!$B:$B,$B269)</f>
        <v>10487</v>
      </c>
      <c r="L269" s="55">
        <f t="shared" si="30"/>
        <v>10487</v>
      </c>
      <c r="M269" s="55">
        <f t="shared" si="31"/>
        <v>5.0418269230769228</v>
      </c>
      <c r="N269" s="51"/>
      <c r="O269" s="167">
        <f t="shared" si="32"/>
        <v>10.069151947046242</v>
      </c>
    </row>
    <row r="270" spans="1:15" x14ac:dyDescent="0.25">
      <c r="A270" s="3">
        <v>466</v>
      </c>
      <c r="B270" s="3">
        <v>1</v>
      </c>
      <c r="C270" s="4" t="s">
        <v>188</v>
      </c>
      <c r="D270" s="5">
        <v>4</v>
      </c>
      <c r="E270" s="52">
        <f>SUMIFS('EOS GE24-F23-WEBLOAD'!$F:$F,'EOS GE24-F23-WEBLOAD'!$A:$A,$A270,'EOS GE24-F23-WEBLOAD'!$B:$B,$B270)</f>
        <v>2120</v>
      </c>
      <c r="F270" s="138">
        <f>SUMIFS(EL!C:C,EL!$A:$A,$A270,EL!$B:$B,$B270)</f>
        <v>10632</v>
      </c>
      <c r="G270" s="55">
        <f t="shared" si="28"/>
        <v>10632</v>
      </c>
      <c r="H270" s="52">
        <f t="shared" si="29"/>
        <v>5.0150943396226415</v>
      </c>
      <c r="I270" s="64"/>
      <c r="J270" s="52">
        <f>SUMIFS('EOS GE25-F23-WEBLOAD'!$F:$F,'EOS GE25-F23-WEBLOAD'!$A:$A,$A270,'EOS GE25-F23-WEBLOAD'!$B:$B,$B270)</f>
        <v>2109</v>
      </c>
      <c r="K270" s="170">
        <f>SUMIFS(EL!D:D,EL!$A:$A,$A270,EL!$B:$B,$B270)</f>
        <v>10633</v>
      </c>
      <c r="L270" s="55">
        <f t="shared" si="30"/>
        <v>10633</v>
      </c>
      <c r="M270" s="55">
        <f t="shared" si="31"/>
        <v>5.0417259364627789</v>
      </c>
      <c r="N270" s="51"/>
      <c r="O270" s="167">
        <f t="shared" si="32"/>
        <v>10.056820276085421</v>
      </c>
    </row>
    <row r="271" spans="1:15" x14ac:dyDescent="0.25">
      <c r="A271" s="3">
        <v>879</v>
      </c>
      <c r="B271" s="3">
        <v>1</v>
      </c>
      <c r="C271" s="4" t="s">
        <v>304</v>
      </c>
      <c r="D271" s="5">
        <v>4</v>
      </c>
      <c r="E271" s="52">
        <f>SUMIFS('EOS GE24-F23-WEBLOAD'!$F:$F,'EOS GE24-F23-WEBLOAD'!$A:$A,$A271,'EOS GE24-F23-WEBLOAD'!$B:$B,$B271)</f>
        <v>2374</v>
      </c>
      <c r="F271" s="138">
        <f>SUMIFS(EL!C:C,EL!$A:$A,$A271,EL!$B:$B,$B271)</f>
        <v>11863</v>
      </c>
      <c r="G271" s="55">
        <f t="shared" si="28"/>
        <v>11863</v>
      </c>
      <c r="H271" s="52">
        <f t="shared" si="29"/>
        <v>4.9970513900589726</v>
      </c>
      <c r="I271" s="64"/>
      <c r="J271" s="52">
        <f>SUMIFS('EOS GE25-F23-WEBLOAD'!$F:$F,'EOS GE25-F23-WEBLOAD'!$A:$A,$A271,'EOS GE25-F23-WEBLOAD'!$B:$B,$B271)</f>
        <v>2379</v>
      </c>
      <c r="K271" s="170">
        <f>SUMIFS(EL!D:D,EL!$A:$A,$A271,EL!$B:$B,$B271)</f>
        <v>11862</v>
      </c>
      <c r="L271" s="55">
        <f t="shared" si="30"/>
        <v>11862</v>
      </c>
      <c r="M271" s="55">
        <f t="shared" si="31"/>
        <v>4.9861286254728876</v>
      </c>
      <c r="N271" s="51"/>
      <c r="O271" s="167">
        <f t="shared" si="32"/>
        <v>9.9831800155318611</v>
      </c>
    </row>
    <row r="272" spans="1:15" x14ac:dyDescent="0.25">
      <c r="A272" s="3">
        <v>88</v>
      </c>
      <c r="B272" s="3">
        <v>1</v>
      </c>
      <c r="C272" s="4" t="s">
        <v>80</v>
      </c>
      <c r="D272" s="5">
        <v>4</v>
      </c>
      <c r="E272" s="52">
        <f>SUMIFS('EOS GE24-F23-WEBLOAD'!$F:$F,'EOS GE24-F23-WEBLOAD'!$A:$A,$A272,'EOS GE24-F23-WEBLOAD'!$B:$B,$B272)</f>
        <v>2165</v>
      </c>
      <c r="F272" s="138">
        <f>SUMIFS(EL!C:C,EL!$A:$A,$A272,EL!$B:$B,$B272)</f>
        <v>10654</v>
      </c>
      <c r="G272" s="55">
        <f t="shared" si="28"/>
        <v>10654</v>
      </c>
      <c r="H272" s="52">
        <f t="shared" si="29"/>
        <v>4.9210161662817553</v>
      </c>
      <c r="I272" s="64"/>
      <c r="J272" s="52">
        <f>SUMIFS('EOS GE25-F23-WEBLOAD'!$F:$F,'EOS GE25-F23-WEBLOAD'!$A:$A,$A272,'EOS GE25-F23-WEBLOAD'!$B:$B,$B272)</f>
        <v>2154</v>
      </c>
      <c r="K272" s="170">
        <f>SUMIFS(EL!D:D,EL!$A:$A,$A272,EL!$B:$B,$B272)</f>
        <v>10654</v>
      </c>
      <c r="L272" s="55">
        <f t="shared" si="30"/>
        <v>10654</v>
      </c>
      <c r="M272" s="55">
        <f t="shared" si="31"/>
        <v>4.9461467038068712</v>
      </c>
      <c r="N272" s="51"/>
      <c r="O272" s="167">
        <f t="shared" si="32"/>
        <v>9.8671628700886274</v>
      </c>
    </row>
    <row r="273" spans="1:15" x14ac:dyDescent="0.25">
      <c r="A273" s="3">
        <v>701</v>
      </c>
      <c r="B273" s="3">
        <v>1</v>
      </c>
      <c r="C273" s="4" t="s">
        <v>249</v>
      </c>
      <c r="D273" s="5">
        <v>4</v>
      </c>
      <c r="E273" s="52">
        <f>SUMIFS('EOS GE24-F23-WEBLOAD'!$F:$F,'EOS GE24-F23-WEBLOAD'!$A:$A,$A273,'EOS GE24-F23-WEBLOAD'!$B:$B,$B273)</f>
        <v>2126</v>
      </c>
      <c r="F273" s="138">
        <f>SUMIFS(EL!C:C,EL!$A:$A,$A273,EL!$B:$B,$B273)</f>
        <v>10483</v>
      </c>
      <c r="G273" s="55">
        <f t="shared" si="28"/>
        <v>10483</v>
      </c>
      <c r="H273" s="52">
        <f t="shared" si="29"/>
        <v>4.9308560677328312</v>
      </c>
      <c r="I273" s="64"/>
      <c r="J273" s="52">
        <f>SUMIFS('EOS GE25-F23-WEBLOAD'!$F:$F,'EOS GE25-F23-WEBLOAD'!$A:$A,$A273,'EOS GE25-F23-WEBLOAD'!$B:$B,$B273)</f>
        <v>2126</v>
      </c>
      <c r="K273" s="170">
        <f>SUMIFS(EL!D:D,EL!$A:$A,$A273,EL!$B:$B,$B273)</f>
        <v>10483</v>
      </c>
      <c r="L273" s="55">
        <f t="shared" si="30"/>
        <v>10483</v>
      </c>
      <c r="M273" s="55">
        <f t="shared" si="31"/>
        <v>4.9308560677328312</v>
      </c>
      <c r="N273" s="51"/>
      <c r="O273" s="167">
        <f t="shared" si="32"/>
        <v>9.8617121354656625</v>
      </c>
    </row>
    <row r="274" spans="1:15" x14ac:dyDescent="0.25">
      <c r="A274" s="3">
        <v>831</v>
      </c>
      <c r="B274" s="3">
        <v>1</v>
      </c>
      <c r="C274" s="4" t="s">
        <v>289</v>
      </c>
      <c r="D274" s="5">
        <v>3</v>
      </c>
      <c r="E274" s="52">
        <f>SUMIFS('EOS GE24-F23-WEBLOAD'!$F:$F,'EOS GE24-F23-WEBLOAD'!$A:$A,$A274,'EOS GE24-F23-WEBLOAD'!$B:$B,$B274)</f>
        <v>5551</v>
      </c>
      <c r="F274" s="138">
        <f>SUMIFS(EL!C:C,EL!$A:$A,$A274,EL!$B:$B,$B274)</f>
        <v>26944</v>
      </c>
      <c r="G274" s="55">
        <f t="shared" si="28"/>
        <v>26944</v>
      </c>
      <c r="H274" s="52">
        <f t="shared" si="29"/>
        <v>4.853900198162493</v>
      </c>
      <c r="I274" s="64"/>
      <c r="J274" s="52">
        <f>SUMIFS('EOS GE25-F23-WEBLOAD'!$F:$F,'EOS GE25-F23-WEBLOAD'!$A:$A,$A274,'EOS GE25-F23-WEBLOAD'!$B:$B,$B274)</f>
        <v>5501</v>
      </c>
      <c r="K274" s="170">
        <f>SUMIFS(EL!D:D,EL!$A:$A,$A274,EL!$B:$B,$B274)</f>
        <v>26951</v>
      </c>
      <c r="L274" s="55">
        <f t="shared" si="30"/>
        <v>26951</v>
      </c>
      <c r="M274" s="55">
        <f t="shared" si="31"/>
        <v>4.8992910379930921</v>
      </c>
      <c r="N274" s="51"/>
      <c r="O274" s="167">
        <f t="shared" si="32"/>
        <v>9.753191236155585</v>
      </c>
    </row>
    <row r="275" spans="1:15" x14ac:dyDescent="0.25">
      <c r="A275" s="3">
        <v>482</v>
      </c>
      <c r="B275" s="3">
        <v>1</v>
      </c>
      <c r="C275" s="4" t="s">
        <v>192</v>
      </c>
      <c r="D275" s="5">
        <v>4</v>
      </c>
      <c r="E275" s="52">
        <f>SUMIFS('EOS GE24-F23-WEBLOAD'!$F:$F,'EOS GE24-F23-WEBLOAD'!$A:$A,$A275,'EOS GE24-F23-WEBLOAD'!$B:$B,$B275)</f>
        <v>2308</v>
      </c>
      <c r="F275" s="138">
        <f>SUMIFS(EL!C:C,EL!$A:$A,$A275,EL!$B:$B,$B275)</f>
        <v>10642</v>
      </c>
      <c r="G275" s="55">
        <f t="shared" si="28"/>
        <v>10642</v>
      </c>
      <c r="H275" s="52">
        <f t="shared" si="29"/>
        <v>4.6109185441941074</v>
      </c>
      <c r="I275" s="64"/>
      <c r="J275" s="52">
        <f>SUMIFS('EOS GE25-F23-WEBLOAD'!$F:$F,'EOS GE25-F23-WEBLOAD'!$A:$A,$A275,'EOS GE25-F23-WEBLOAD'!$B:$B,$B275)</f>
        <v>2274</v>
      </c>
      <c r="K275" s="170">
        <f>SUMIFS(EL!D:D,EL!$A:$A,$A275,EL!$B:$B,$B275)</f>
        <v>10645</v>
      </c>
      <c r="L275" s="55">
        <f t="shared" si="30"/>
        <v>10645</v>
      </c>
      <c r="M275" s="55">
        <f t="shared" si="31"/>
        <v>4.6811785400175898</v>
      </c>
      <c r="N275" s="51"/>
      <c r="O275" s="167">
        <f t="shared" si="32"/>
        <v>9.2920970842116972</v>
      </c>
    </row>
    <row r="276" spans="1:15" x14ac:dyDescent="0.25">
      <c r="A276" s="3">
        <v>2909</v>
      </c>
      <c r="B276" s="3">
        <v>1</v>
      </c>
      <c r="C276" s="51" t="s">
        <v>382</v>
      </c>
      <c r="D276" s="5">
        <v>5</v>
      </c>
      <c r="E276" s="52">
        <f>SUMIFS('EOS GE24-F23-WEBLOAD'!$F:$F,'EOS GE24-F23-WEBLOAD'!$A:$A,$A276,'EOS GE24-F23-WEBLOAD'!$B:$B,$B276)</f>
        <v>2294</v>
      </c>
      <c r="F276" s="138">
        <f>SUMIFS(EL!C:C,EL!$A:$A,$A276,EL!$B:$B,$B276)</f>
        <v>10492</v>
      </c>
      <c r="G276" s="55">
        <f t="shared" si="28"/>
        <v>10492</v>
      </c>
      <c r="H276" s="52">
        <f t="shared" si="29"/>
        <v>4.5736704446381866</v>
      </c>
      <c r="I276" s="64"/>
      <c r="J276" s="52">
        <f>SUMIFS('EOS GE25-F23-WEBLOAD'!$F:$F,'EOS GE25-F23-WEBLOAD'!$A:$A,$A276,'EOS GE25-F23-WEBLOAD'!$B:$B,$B276)</f>
        <v>2267</v>
      </c>
      <c r="K276" s="170">
        <f>SUMIFS(EL!D:D,EL!$A:$A,$A276,EL!$B:$B,$B276)</f>
        <v>10491</v>
      </c>
      <c r="L276" s="55">
        <f t="shared" si="30"/>
        <v>10491</v>
      </c>
      <c r="M276" s="55">
        <f t="shared" si="31"/>
        <v>4.627701808557565</v>
      </c>
      <c r="N276" s="51"/>
      <c r="O276" s="167">
        <f t="shared" si="32"/>
        <v>9.2013722531957516</v>
      </c>
    </row>
    <row r="277" spans="1:15" x14ac:dyDescent="0.25">
      <c r="A277" s="3">
        <v>531</v>
      </c>
      <c r="B277" s="3">
        <v>1</v>
      </c>
      <c r="C277" s="4" t="s">
        <v>208</v>
      </c>
      <c r="D277" s="5">
        <v>5</v>
      </c>
      <c r="E277" s="52">
        <f>SUMIFS('EOS GE24-F23-WEBLOAD'!$F:$F,'EOS GE24-F23-WEBLOAD'!$A:$A,$A277,'EOS GE24-F23-WEBLOAD'!$B:$B,$B277)</f>
        <v>2352</v>
      </c>
      <c r="F277" s="138">
        <f>SUMIFS(EL!C:C,EL!$A:$A,$A277,EL!$B:$B,$B277)</f>
        <v>10565</v>
      </c>
      <c r="G277" s="55">
        <f t="shared" si="28"/>
        <v>10565</v>
      </c>
      <c r="H277" s="52">
        <f t="shared" si="29"/>
        <v>4.4919217687074831</v>
      </c>
      <c r="I277" s="64"/>
      <c r="J277" s="52">
        <f>SUMIFS('EOS GE25-F23-WEBLOAD'!$F:$F,'EOS GE25-F23-WEBLOAD'!$A:$A,$A277,'EOS GE25-F23-WEBLOAD'!$B:$B,$B277)</f>
        <v>2320</v>
      </c>
      <c r="K277" s="170">
        <f>SUMIFS(EL!D:D,EL!$A:$A,$A277,EL!$B:$B,$B277)</f>
        <v>10566</v>
      </c>
      <c r="L277" s="55">
        <f t="shared" si="30"/>
        <v>10566</v>
      </c>
      <c r="M277" s="55">
        <f t="shared" si="31"/>
        <v>4.5543103448275861</v>
      </c>
      <c r="N277" s="51"/>
      <c r="O277" s="167">
        <f t="shared" si="32"/>
        <v>9.0462321135350692</v>
      </c>
    </row>
    <row r="278" spans="1:15" x14ac:dyDescent="0.25">
      <c r="A278" s="3">
        <v>277</v>
      </c>
      <c r="B278" s="3">
        <v>1</v>
      </c>
      <c r="C278" s="4" t="s">
        <v>138</v>
      </c>
      <c r="D278" s="5">
        <v>3</v>
      </c>
      <c r="E278" s="52">
        <f>SUMIFS('EOS GE24-F23-WEBLOAD'!$F:$F,'EOS GE24-F23-WEBLOAD'!$A:$A,$A278,'EOS GE24-F23-WEBLOAD'!$B:$B,$B278)</f>
        <v>2343</v>
      </c>
      <c r="F278" s="138">
        <f>SUMIFS(EL!C:C,EL!$A:$A,$A278,EL!$B:$B,$B278)</f>
        <v>10618</v>
      </c>
      <c r="G278" s="55">
        <f t="shared" si="28"/>
        <v>10618</v>
      </c>
      <c r="H278" s="52">
        <f t="shared" si="29"/>
        <v>4.5317968416559964</v>
      </c>
      <c r="I278" s="64"/>
      <c r="J278" s="52">
        <f>SUMIFS('EOS GE25-F23-WEBLOAD'!$F:$F,'EOS GE25-F23-WEBLOAD'!$A:$A,$A278,'EOS GE25-F23-WEBLOAD'!$B:$B,$B278)</f>
        <v>2354</v>
      </c>
      <c r="K278" s="170">
        <f>SUMIFS(EL!D:D,EL!$A:$A,$A278,EL!$B:$B,$B278)</f>
        <v>10618</v>
      </c>
      <c r="L278" s="55">
        <f t="shared" si="30"/>
        <v>10618</v>
      </c>
      <c r="M278" s="55">
        <f t="shared" si="31"/>
        <v>4.510620220900595</v>
      </c>
      <c r="N278" s="51"/>
      <c r="O278" s="167">
        <f t="shared" si="32"/>
        <v>9.0424170625565914</v>
      </c>
    </row>
    <row r="279" spans="1:15" x14ac:dyDescent="0.25">
      <c r="A279" s="3">
        <v>206</v>
      </c>
      <c r="B279" s="3">
        <v>1</v>
      </c>
      <c r="C279" s="4" t="s">
        <v>119</v>
      </c>
      <c r="D279" s="5">
        <v>4</v>
      </c>
      <c r="E279" s="52">
        <f>SUMIFS('EOS GE24-F23-WEBLOAD'!$F:$F,'EOS GE24-F23-WEBLOAD'!$A:$A,$A279,'EOS GE24-F23-WEBLOAD'!$B:$B,$B279)</f>
        <v>4087</v>
      </c>
      <c r="F279" s="138">
        <f>SUMIFS(EL!C:C,EL!$A:$A,$A279,EL!$B:$B,$B279)</f>
        <v>17187</v>
      </c>
      <c r="G279" s="55">
        <f t="shared" si="28"/>
        <v>17187</v>
      </c>
      <c r="H279" s="52">
        <f t="shared" si="29"/>
        <v>4.2052850501590413</v>
      </c>
      <c r="I279" s="64"/>
      <c r="J279" s="52">
        <f>SUMIFS('EOS GE25-F23-WEBLOAD'!$F:$F,'EOS GE25-F23-WEBLOAD'!$A:$A,$A279,'EOS GE25-F23-WEBLOAD'!$B:$B,$B279)</f>
        <v>4103</v>
      </c>
      <c r="K279" s="170">
        <f>SUMIFS(EL!D:D,EL!$A:$A,$A279,EL!$B:$B,$B279)</f>
        <v>17185</v>
      </c>
      <c r="L279" s="55">
        <f t="shared" si="30"/>
        <v>17185</v>
      </c>
      <c r="M279" s="55">
        <f t="shared" si="31"/>
        <v>4.1883987326346572</v>
      </c>
      <c r="N279" s="51"/>
      <c r="O279" s="167">
        <f t="shared" si="32"/>
        <v>8.3936837827936976</v>
      </c>
    </row>
    <row r="280" spans="1:15" x14ac:dyDescent="0.25">
      <c r="A280" s="3">
        <v>22</v>
      </c>
      <c r="B280" s="3">
        <v>1</v>
      </c>
      <c r="C280" s="4" t="s">
        <v>66</v>
      </c>
      <c r="D280" s="5">
        <v>4</v>
      </c>
      <c r="E280" s="52">
        <f>SUMIFS('EOS GE24-F23-WEBLOAD'!$F:$F,'EOS GE24-F23-WEBLOAD'!$A:$A,$A280,'EOS GE24-F23-WEBLOAD'!$B:$B,$B280)</f>
        <v>2684</v>
      </c>
      <c r="F280" s="138">
        <f>SUMIFS(EL!C:C,EL!$A:$A,$A280,EL!$B:$B,$B280)</f>
        <v>10660</v>
      </c>
      <c r="G280" s="55">
        <f t="shared" si="28"/>
        <v>10660</v>
      </c>
      <c r="H280" s="52">
        <f t="shared" si="29"/>
        <v>3.9716840536512668</v>
      </c>
      <c r="I280" s="64"/>
      <c r="J280" s="52">
        <f>SUMIFS('EOS GE25-F23-WEBLOAD'!$F:$F,'EOS GE25-F23-WEBLOAD'!$A:$A,$A280,'EOS GE25-F23-WEBLOAD'!$B:$B,$B280)</f>
        <v>2622</v>
      </c>
      <c r="K280" s="170">
        <f>SUMIFS(EL!D:D,EL!$A:$A,$A280,EL!$B:$B,$B280)</f>
        <v>10496</v>
      </c>
      <c r="L280" s="55">
        <f t="shared" si="30"/>
        <v>10496</v>
      </c>
      <c r="M280" s="55">
        <f t="shared" si="31"/>
        <v>4.0030511060259348</v>
      </c>
      <c r="N280" s="51"/>
      <c r="O280" s="167">
        <f t="shared" si="32"/>
        <v>7.974735159677202</v>
      </c>
    </row>
    <row r="281" spans="1:15" x14ac:dyDescent="0.25">
      <c r="A281" s="3">
        <v>94</v>
      </c>
      <c r="B281" s="3">
        <v>1</v>
      </c>
      <c r="C281" s="4" t="s">
        <v>83</v>
      </c>
      <c r="D281" s="5">
        <v>4</v>
      </c>
      <c r="E281" s="52">
        <f>SUMIFS('EOS GE24-F23-WEBLOAD'!$F:$F,'EOS GE24-F23-WEBLOAD'!$A:$A,$A281,'EOS GE24-F23-WEBLOAD'!$B:$B,$B281)</f>
        <v>2721</v>
      </c>
      <c r="F281" s="138">
        <f>SUMIFS(EL!C:C,EL!$A:$A,$A281,EL!$B:$B,$B281)</f>
        <v>10483</v>
      </c>
      <c r="G281" s="55">
        <f t="shared" si="28"/>
        <v>10483</v>
      </c>
      <c r="H281" s="52">
        <f t="shared" si="29"/>
        <v>3.8526277104005882</v>
      </c>
      <c r="I281" s="64"/>
      <c r="J281" s="52">
        <f>SUMIFS('EOS GE25-F23-WEBLOAD'!$F:$F,'EOS GE25-F23-WEBLOAD'!$A:$A,$A281,'EOS GE25-F23-WEBLOAD'!$B:$B,$B281)</f>
        <v>2708</v>
      </c>
      <c r="K281" s="170">
        <f>SUMIFS(EL!D:D,EL!$A:$A,$A281,EL!$B:$B,$B281)</f>
        <v>10483</v>
      </c>
      <c r="L281" s="55">
        <f t="shared" si="30"/>
        <v>10483</v>
      </c>
      <c r="M281" s="55">
        <f t="shared" si="31"/>
        <v>3.8711225997045791</v>
      </c>
      <c r="N281" s="51"/>
      <c r="O281" s="167">
        <f t="shared" si="32"/>
        <v>7.7237503101051672</v>
      </c>
    </row>
    <row r="282" spans="1:15" x14ac:dyDescent="0.25">
      <c r="A282" s="3">
        <v>726</v>
      </c>
      <c r="B282" s="3">
        <v>1</v>
      </c>
      <c r="C282" s="4" t="s">
        <v>259</v>
      </c>
      <c r="D282" s="5">
        <v>4</v>
      </c>
      <c r="E282" s="52">
        <f>SUMIFS('EOS GE24-F23-WEBLOAD'!$F:$F,'EOS GE24-F23-WEBLOAD'!$A:$A,$A282,'EOS GE24-F23-WEBLOAD'!$B:$B,$B282)</f>
        <v>2835</v>
      </c>
      <c r="F282" s="138">
        <f>SUMIFS(EL!C:C,EL!$A:$A,$A282,EL!$B:$B,$B282)</f>
        <v>10713</v>
      </c>
      <c r="G282" s="55">
        <f t="shared" si="28"/>
        <v>10713</v>
      </c>
      <c r="H282" s="52">
        <f t="shared" si="29"/>
        <v>3.7788359788359789</v>
      </c>
      <c r="I282" s="64"/>
      <c r="J282" s="52">
        <f>SUMIFS('EOS GE25-F23-WEBLOAD'!$F:$F,'EOS GE25-F23-WEBLOAD'!$A:$A,$A282,'EOS GE25-F23-WEBLOAD'!$B:$B,$B282)</f>
        <v>2860</v>
      </c>
      <c r="K282" s="170">
        <f>SUMIFS(EL!D:D,EL!$A:$A,$A282,EL!$B:$B,$B282)</f>
        <v>10711</v>
      </c>
      <c r="L282" s="55">
        <f t="shared" si="30"/>
        <v>10711</v>
      </c>
      <c r="M282" s="55">
        <f t="shared" si="31"/>
        <v>3.7451048951048951</v>
      </c>
      <c r="N282" s="51"/>
      <c r="O282" s="167">
        <f t="shared" si="32"/>
        <v>7.523940873940874</v>
      </c>
    </row>
    <row r="283" spans="1:15" x14ac:dyDescent="0.25">
      <c r="A283" s="3">
        <v>2144</v>
      </c>
      <c r="B283" s="3">
        <v>1</v>
      </c>
      <c r="C283" s="4" t="s">
        <v>320</v>
      </c>
      <c r="D283" s="5">
        <v>4</v>
      </c>
      <c r="E283" s="52">
        <f>SUMIFS('EOS GE24-F23-WEBLOAD'!$F:$F,'EOS GE24-F23-WEBLOAD'!$A:$A,$A283,'EOS GE24-F23-WEBLOAD'!$B:$B,$B283)</f>
        <v>3367</v>
      </c>
      <c r="F283" s="138">
        <f>SUMIFS(EL!C:C,EL!$A:$A,$A283,EL!$B:$B,$B283)</f>
        <v>11763</v>
      </c>
      <c r="G283" s="55">
        <f t="shared" si="28"/>
        <v>11763</v>
      </c>
      <c r="H283" s="52">
        <f t="shared" si="29"/>
        <v>3.4936144936144937</v>
      </c>
      <c r="I283" s="64"/>
      <c r="J283" s="52">
        <f>SUMIFS('EOS GE25-F23-WEBLOAD'!$F:$F,'EOS GE25-F23-WEBLOAD'!$A:$A,$A283,'EOS GE25-F23-WEBLOAD'!$B:$B,$B283)</f>
        <v>3393</v>
      </c>
      <c r="K283" s="170">
        <f>SUMIFS(EL!D:D,EL!$A:$A,$A283,EL!$B:$B,$B283)</f>
        <v>12854</v>
      </c>
      <c r="L283" s="55">
        <f t="shared" si="30"/>
        <v>12854</v>
      </c>
      <c r="M283" s="55">
        <f t="shared" si="31"/>
        <v>3.7883878573533747</v>
      </c>
      <c r="N283" s="51"/>
      <c r="O283" s="167">
        <f t="shared" si="32"/>
        <v>7.2820023509678684</v>
      </c>
    </row>
    <row r="284" spans="1:15" x14ac:dyDescent="0.25">
      <c r="A284" s="3">
        <v>477</v>
      </c>
      <c r="B284" s="3">
        <v>1</v>
      </c>
      <c r="C284" s="4" t="s">
        <v>190</v>
      </c>
      <c r="D284" s="5">
        <v>4</v>
      </c>
      <c r="E284" s="52">
        <f>SUMIFS('EOS GE24-F23-WEBLOAD'!$F:$F,'EOS GE24-F23-WEBLOAD'!$A:$A,$A284,'EOS GE24-F23-WEBLOAD'!$B:$B,$B284)</f>
        <v>3212</v>
      </c>
      <c r="F284" s="138">
        <f>SUMIFS(EL!C:C,EL!$A:$A,$A284,EL!$B:$B,$B284)</f>
        <v>10595</v>
      </c>
      <c r="G284" s="55">
        <f t="shared" si="28"/>
        <v>10595</v>
      </c>
      <c r="H284" s="52">
        <f t="shared" si="29"/>
        <v>3.2985678704856789</v>
      </c>
      <c r="I284" s="64"/>
      <c r="J284" s="52">
        <f>SUMIFS('EOS GE25-F23-WEBLOAD'!$F:$F,'EOS GE25-F23-WEBLOAD'!$A:$A,$A284,'EOS GE25-F23-WEBLOAD'!$B:$B,$B284)</f>
        <v>3180</v>
      </c>
      <c r="K284" s="170">
        <f>SUMIFS(EL!D:D,EL!$A:$A,$A284,EL!$B:$B,$B284)</f>
        <v>10597</v>
      </c>
      <c r="L284" s="55">
        <f t="shared" si="30"/>
        <v>10597</v>
      </c>
      <c r="M284" s="55">
        <f t="shared" si="31"/>
        <v>3.3323899371069183</v>
      </c>
      <c r="N284" s="51"/>
      <c r="O284" s="167">
        <f t="shared" si="32"/>
        <v>6.6309578075925977</v>
      </c>
    </row>
    <row r="285" spans="1:15" x14ac:dyDescent="0.25">
      <c r="A285" s="3">
        <v>721</v>
      </c>
      <c r="B285" s="3">
        <v>1</v>
      </c>
      <c r="C285" s="4" t="s">
        <v>258</v>
      </c>
      <c r="D285" s="5">
        <v>3</v>
      </c>
      <c r="E285" s="52">
        <f>SUMIFS('EOS GE24-F23-WEBLOAD'!$F:$F,'EOS GE24-F23-WEBLOAD'!$A:$A,$A285,'EOS GE24-F23-WEBLOAD'!$B:$B,$B285)</f>
        <v>4096</v>
      </c>
      <c r="F285" s="138">
        <f>SUMIFS(EL!C:C,EL!$A:$A,$A285,EL!$B:$B,$B285)</f>
        <v>13353</v>
      </c>
      <c r="G285" s="55">
        <f t="shared" si="28"/>
        <v>13353</v>
      </c>
      <c r="H285" s="52">
        <f t="shared" si="29"/>
        <v>3.260009765625</v>
      </c>
      <c r="I285" s="64"/>
      <c r="J285" s="52">
        <f>SUMIFS('EOS GE25-F23-WEBLOAD'!$F:$F,'EOS GE25-F23-WEBLOAD'!$A:$A,$A285,'EOS GE25-F23-WEBLOAD'!$B:$B,$B285)</f>
        <v>4045</v>
      </c>
      <c r="K285" s="170">
        <f>SUMIFS(EL!D:D,EL!$A:$A,$A285,EL!$B:$B,$B285)</f>
        <v>13355</v>
      </c>
      <c r="L285" s="55">
        <f t="shared" si="30"/>
        <v>13355</v>
      </c>
      <c r="M285" s="55">
        <f t="shared" si="31"/>
        <v>3.3016069221260818</v>
      </c>
      <c r="N285" s="51"/>
      <c r="O285" s="167">
        <f t="shared" si="32"/>
        <v>6.5616166877510818</v>
      </c>
    </row>
    <row r="286" spans="1:15" x14ac:dyDescent="0.25">
      <c r="A286" s="3">
        <v>318</v>
      </c>
      <c r="B286" s="3">
        <v>1</v>
      </c>
      <c r="C286" s="4" t="s">
        <v>157</v>
      </c>
      <c r="D286" s="5">
        <v>4</v>
      </c>
      <c r="E286" s="52">
        <f>SUMIFS('EOS GE24-F23-WEBLOAD'!$F:$F,'EOS GE24-F23-WEBLOAD'!$A:$A,$A286,'EOS GE24-F23-WEBLOAD'!$B:$B,$B286)</f>
        <v>3970</v>
      </c>
      <c r="F286" s="138">
        <f>SUMIFS(EL!C:C,EL!$A:$A,$A286,EL!$B:$B,$B286)</f>
        <v>10480</v>
      </c>
      <c r="G286" s="55">
        <f t="shared" si="28"/>
        <v>10480</v>
      </c>
      <c r="H286" s="52">
        <f t="shared" si="29"/>
        <v>2.6397984886649875</v>
      </c>
      <c r="I286" s="64"/>
      <c r="J286" s="52">
        <f>SUMIFS('EOS GE25-F23-WEBLOAD'!$F:$F,'EOS GE25-F23-WEBLOAD'!$A:$A,$A286,'EOS GE25-F23-WEBLOAD'!$B:$B,$B286)</f>
        <v>3982</v>
      </c>
      <c r="K286" s="170">
        <f>SUMIFS(EL!D:D,EL!$A:$A,$A286,EL!$B:$B,$B286)</f>
        <v>10480</v>
      </c>
      <c r="L286" s="55">
        <f t="shared" si="30"/>
        <v>10480</v>
      </c>
      <c r="M286" s="55">
        <f t="shared" si="31"/>
        <v>2.6318432948267203</v>
      </c>
      <c r="N286" s="51"/>
      <c r="O286" s="167">
        <f t="shared" si="32"/>
        <v>5.2716417834917078</v>
      </c>
    </row>
    <row r="287" spans="1:15" x14ac:dyDescent="0.25">
      <c r="A287" s="3">
        <v>709</v>
      </c>
      <c r="B287" s="3">
        <v>1</v>
      </c>
      <c r="C287" s="4" t="s">
        <v>252</v>
      </c>
      <c r="D287" s="5">
        <v>4</v>
      </c>
      <c r="E287" s="52">
        <f>SUMIFS('EOS GE24-F23-WEBLOAD'!$F:$F,'EOS GE24-F23-WEBLOAD'!$A:$A,$A287,'EOS GE24-F23-WEBLOAD'!$B:$B,$B287)</f>
        <v>7988.93</v>
      </c>
      <c r="F287" s="138">
        <f>SUMIFS(EL!C:C,EL!$A:$A,$A287,EL!$B:$B,$B287)</f>
        <v>19669</v>
      </c>
      <c r="G287" s="55">
        <f t="shared" ref="G287:G350" si="33">SUM(F287:F287)</f>
        <v>19669</v>
      </c>
      <c r="H287" s="52">
        <f t="shared" ref="H287:H350" si="34">IFERROR(G287/E287,0)</f>
        <v>2.4620318365538312</v>
      </c>
      <c r="I287" s="64"/>
      <c r="J287" s="52">
        <f>SUMIFS('EOS GE25-F23-WEBLOAD'!$F:$F,'EOS GE25-F23-WEBLOAD'!$A:$A,$A287,'EOS GE25-F23-WEBLOAD'!$B:$B,$B287)</f>
        <v>7990.93</v>
      </c>
      <c r="K287" s="170">
        <f>SUMIFS(EL!D:D,EL!$A:$A,$A287,EL!$B:$B,$B287)</f>
        <v>19669</v>
      </c>
      <c r="L287" s="55">
        <f t="shared" ref="L287:L350" si="35">SUM(K287:K287)</f>
        <v>19669</v>
      </c>
      <c r="M287" s="55">
        <f t="shared" ref="M287:M350" si="36">IFERROR(L287/J287,0)</f>
        <v>2.461415629970479</v>
      </c>
      <c r="N287" s="51"/>
      <c r="O287" s="167">
        <f t="shared" ref="O287:O350" si="37">M287+H287</f>
        <v>4.9234474665243102</v>
      </c>
    </row>
    <row r="288" spans="1:15" x14ac:dyDescent="0.25">
      <c r="A288" s="3">
        <v>31</v>
      </c>
      <c r="B288" s="3">
        <v>1</v>
      </c>
      <c r="C288" s="4" t="s">
        <v>69</v>
      </c>
      <c r="D288" s="5">
        <v>4</v>
      </c>
      <c r="E288" s="52">
        <f>SUMIFS('EOS GE24-F23-WEBLOAD'!$F:$F,'EOS GE24-F23-WEBLOAD'!$A:$A,$A288,'EOS GE24-F23-WEBLOAD'!$B:$B,$B288)</f>
        <v>4655</v>
      </c>
      <c r="F288" s="138">
        <f>SUMIFS(EL!C:C,EL!$A:$A,$A288,EL!$B:$B,$B288)</f>
        <v>10531</v>
      </c>
      <c r="G288" s="55">
        <f t="shared" si="33"/>
        <v>10531</v>
      </c>
      <c r="H288" s="52">
        <f t="shared" si="34"/>
        <v>2.262298603651987</v>
      </c>
      <c r="I288" s="64"/>
      <c r="J288" s="52">
        <f>SUMIFS('EOS GE25-F23-WEBLOAD'!$F:$F,'EOS GE25-F23-WEBLOAD'!$A:$A,$A288,'EOS GE25-F23-WEBLOAD'!$B:$B,$B288)</f>
        <v>4810</v>
      </c>
      <c r="K288" s="170">
        <f>SUMIFS(EL!D:D,EL!$A:$A,$A288,EL!$B:$B,$B288)</f>
        <v>10529</v>
      </c>
      <c r="L288" s="55">
        <f t="shared" si="35"/>
        <v>10529</v>
      </c>
      <c r="M288" s="55">
        <f t="shared" si="36"/>
        <v>2.1889812889812892</v>
      </c>
      <c r="N288" s="51"/>
      <c r="O288" s="167">
        <f t="shared" si="37"/>
        <v>4.4512798926332762</v>
      </c>
    </row>
    <row r="289" spans="1:15" x14ac:dyDescent="0.25">
      <c r="A289" s="3">
        <v>181</v>
      </c>
      <c r="B289" s="3">
        <v>1</v>
      </c>
      <c r="C289" s="4" t="s">
        <v>106</v>
      </c>
      <c r="D289" s="5">
        <v>4</v>
      </c>
      <c r="E289" s="52">
        <f>SUMIFS('EOS GE24-F23-WEBLOAD'!$F:$F,'EOS GE24-F23-WEBLOAD'!$A:$A,$A289,'EOS GE24-F23-WEBLOAD'!$B:$B,$B289)</f>
        <v>5929</v>
      </c>
      <c r="F289" s="138">
        <f>SUMIFS(EL!C:C,EL!$A:$A,$A289,EL!$B:$B,$B289)</f>
        <v>11664</v>
      </c>
      <c r="G289" s="55">
        <f t="shared" si="33"/>
        <v>11664</v>
      </c>
      <c r="H289" s="52">
        <f t="shared" si="34"/>
        <v>1.9672794737729802</v>
      </c>
      <c r="I289" s="64"/>
      <c r="J289" s="52">
        <f>SUMIFS('EOS GE25-F23-WEBLOAD'!$F:$F,'EOS GE25-F23-WEBLOAD'!$A:$A,$A289,'EOS GE25-F23-WEBLOAD'!$B:$B,$B289)</f>
        <v>5839</v>
      </c>
      <c r="K289" s="170">
        <f>SUMIFS(EL!D:D,EL!$A:$A,$A289,EL!$B:$B,$B289)</f>
        <v>11666</v>
      </c>
      <c r="L289" s="55">
        <f t="shared" si="35"/>
        <v>11666</v>
      </c>
      <c r="M289" s="55">
        <f t="shared" si="36"/>
        <v>1.9979448535708169</v>
      </c>
      <c r="N289" s="51"/>
      <c r="O289" s="167">
        <f t="shared" si="37"/>
        <v>3.965224327343797</v>
      </c>
    </row>
    <row r="290" spans="1:15" x14ac:dyDescent="0.25">
      <c r="A290" s="126">
        <v>815</v>
      </c>
      <c r="B290" s="126">
        <v>2</v>
      </c>
      <c r="C290" s="127" t="s">
        <v>284</v>
      </c>
      <c r="D290" s="128">
        <v>6</v>
      </c>
      <c r="E290" s="129">
        <f>SUMIFS('EOS GE24-F23-WEBLOAD'!$F:$F,'EOS GE24-F23-WEBLOAD'!$A:$A,$A290,'EOS GE24-F23-WEBLOAD'!$B:$B,$B290)</f>
        <v>1</v>
      </c>
      <c r="F290" s="137">
        <f>SUMIFS(EL!C:C,EL!$A:$A,$A290,EL!$B:$B,$B290)</f>
        <v>0</v>
      </c>
      <c r="G290" s="130">
        <f t="shared" si="33"/>
        <v>0</v>
      </c>
      <c r="H290" s="129">
        <f t="shared" si="34"/>
        <v>0</v>
      </c>
      <c r="I290" s="131"/>
      <c r="J290" s="129">
        <f>SUMIFS('EOS GE25-F23-WEBLOAD'!$F:$F,'EOS GE25-F23-WEBLOAD'!$A:$A,$A290,'EOS GE25-F23-WEBLOAD'!$B:$B,$B290)</f>
        <v>1</v>
      </c>
      <c r="K290" s="169">
        <f>SUMIFS(EL!D:D,EL!$A:$A,$A290,EL!$B:$B,$B290)</f>
        <v>0</v>
      </c>
      <c r="L290" s="130">
        <f t="shared" si="35"/>
        <v>0</v>
      </c>
      <c r="M290" s="130">
        <f t="shared" si="36"/>
        <v>0</v>
      </c>
      <c r="N290" s="51"/>
      <c r="O290" s="167">
        <f t="shared" si="37"/>
        <v>0</v>
      </c>
    </row>
    <row r="291" spans="1:15" x14ac:dyDescent="0.25">
      <c r="A291" s="126">
        <v>323</v>
      </c>
      <c r="B291" s="126">
        <v>2</v>
      </c>
      <c r="C291" s="127" t="s">
        <v>159</v>
      </c>
      <c r="D291" s="128">
        <v>6</v>
      </c>
      <c r="E291" s="129">
        <f>SUMIFS('EOS GE24-F23-WEBLOAD'!$F:$F,'EOS GE24-F23-WEBLOAD'!$A:$A,$A291,'EOS GE24-F23-WEBLOAD'!$B:$B,$B291)</f>
        <v>25</v>
      </c>
      <c r="F291" s="137">
        <f>SUMIFS(EL!C:C,EL!$A:$A,$A291,EL!$B:$B,$B291)</f>
        <v>0</v>
      </c>
      <c r="G291" s="130">
        <f t="shared" si="33"/>
        <v>0</v>
      </c>
      <c r="H291" s="129">
        <f t="shared" si="34"/>
        <v>0</v>
      </c>
      <c r="I291" s="131"/>
      <c r="J291" s="129">
        <f>SUMIFS('EOS GE25-F23-WEBLOAD'!$F:$F,'EOS GE25-F23-WEBLOAD'!$A:$A,$A291,'EOS GE25-F23-WEBLOAD'!$B:$B,$B291)</f>
        <v>25</v>
      </c>
      <c r="K291" s="169">
        <f>SUMIFS(EL!D:D,EL!$A:$A,$A291,EL!$B:$B,$B291)</f>
        <v>0</v>
      </c>
      <c r="L291" s="130">
        <f t="shared" si="35"/>
        <v>0</v>
      </c>
      <c r="M291" s="130">
        <f t="shared" si="36"/>
        <v>0</v>
      </c>
      <c r="N291" s="51"/>
      <c r="O291" s="167">
        <f t="shared" si="37"/>
        <v>0</v>
      </c>
    </row>
    <row r="292" spans="1:15" x14ac:dyDescent="0.25">
      <c r="A292" s="3">
        <v>707</v>
      </c>
      <c r="B292" s="3">
        <v>1</v>
      </c>
      <c r="C292" s="4" t="s">
        <v>251</v>
      </c>
      <c r="D292" s="5">
        <v>6</v>
      </c>
      <c r="E292" s="52">
        <f>SUMIFS('EOS GE24-F23-WEBLOAD'!$F:$F,'EOS GE24-F23-WEBLOAD'!$A:$A,$A292,'EOS GE24-F23-WEBLOAD'!$B:$B,$B292)</f>
        <v>79</v>
      </c>
      <c r="F292" s="138">
        <f>SUMIFS(EL!C:C,EL!$A:$A,$A292,EL!$B:$B,$B292)</f>
        <v>0</v>
      </c>
      <c r="G292" s="55">
        <f t="shared" si="33"/>
        <v>0</v>
      </c>
      <c r="H292" s="52">
        <f t="shared" si="34"/>
        <v>0</v>
      </c>
      <c r="I292" s="64"/>
      <c r="J292" s="52">
        <f>SUMIFS('EOS GE25-F23-WEBLOAD'!$F:$F,'EOS GE25-F23-WEBLOAD'!$A:$A,$A292,'EOS GE25-F23-WEBLOAD'!$B:$B,$B292)</f>
        <v>77</v>
      </c>
      <c r="K292" s="170">
        <f>SUMIFS(EL!D:D,EL!$A:$A,$A292,EL!$B:$B,$B292)</f>
        <v>0</v>
      </c>
      <c r="L292" s="55">
        <f t="shared" si="35"/>
        <v>0</v>
      </c>
      <c r="M292" s="55">
        <f t="shared" si="36"/>
        <v>0</v>
      </c>
      <c r="N292" s="51"/>
      <c r="O292" s="167">
        <f t="shared" si="37"/>
        <v>0</v>
      </c>
    </row>
    <row r="293" spans="1:15" x14ac:dyDescent="0.25">
      <c r="A293" s="3">
        <v>25</v>
      </c>
      <c r="B293" s="3">
        <v>1</v>
      </c>
      <c r="C293" s="4" t="s">
        <v>68</v>
      </c>
      <c r="D293" s="5">
        <v>6</v>
      </c>
      <c r="E293" s="52">
        <f>SUMIFS('EOS GE24-F23-WEBLOAD'!$F:$F,'EOS GE24-F23-WEBLOAD'!$A:$A,$A293,'EOS GE24-F23-WEBLOAD'!$B:$B,$B293)</f>
        <v>60</v>
      </c>
      <c r="F293" s="138">
        <f>SUMIFS(EL!C:C,EL!$A:$A,$A293,EL!$B:$B,$B293)</f>
        <v>0</v>
      </c>
      <c r="G293" s="55">
        <f t="shared" si="33"/>
        <v>0</v>
      </c>
      <c r="H293" s="52">
        <f t="shared" si="34"/>
        <v>0</v>
      </c>
      <c r="I293" s="64"/>
      <c r="J293" s="52">
        <f>SUMIFS('EOS GE25-F23-WEBLOAD'!$F:$F,'EOS GE25-F23-WEBLOAD'!$A:$A,$A293,'EOS GE25-F23-WEBLOAD'!$B:$B,$B293)</f>
        <v>60</v>
      </c>
      <c r="K293" s="170">
        <f>SUMIFS(EL!D:D,EL!$A:$A,$A293,EL!$B:$B,$B293)</f>
        <v>0</v>
      </c>
      <c r="L293" s="55">
        <f t="shared" si="35"/>
        <v>0</v>
      </c>
      <c r="M293" s="55">
        <f t="shared" si="36"/>
        <v>0</v>
      </c>
      <c r="N293" s="51"/>
      <c r="O293" s="167">
        <f t="shared" si="37"/>
        <v>0</v>
      </c>
    </row>
    <row r="294" spans="1:15" x14ac:dyDescent="0.25">
      <c r="A294" s="3">
        <v>635</v>
      </c>
      <c r="B294" s="3">
        <v>1</v>
      </c>
      <c r="C294" s="4" t="s">
        <v>237</v>
      </c>
      <c r="D294" s="5">
        <v>6</v>
      </c>
      <c r="E294" s="52">
        <f>SUMIFS('EOS GE24-F23-WEBLOAD'!$F:$F,'EOS GE24-F23-WEBLOAD'!$A:$A,$A294,'EOS GE24-F23-WEBLOAD'!$B:$B,$B294)</f>
        <v>67</v>
      </c>
      <c r="F294" s="138">
        <f>SUMIFS(EL!C:C,EL!$A:$A,$A294,EL!$B:$B,$B294)</f>
        <v>0</v>
      </c>
      <c r="G294" s="55">
        <f t="shared" si="33"/>
        <v>0</v>
      </c>
      <c r="H294" s="52">
        <f t="shared" si="34"/>
        <v>0</v>
      </c>
      <c r="I294" s="64"/>
      <c r="J294" s="52">
        <f>SUMIFS('EOS GE25-F23-WEBLOAD'!$F:$F,'EOS GE25-F23-WEBLOAD'!$A:$A,$A294,'EOS GE25-F23-WEBLOAD'!$B:$B,$B294)</f>
        <v>67</v>
      </c>
      <c r="K294" s="170">
        <f>SUMIFS(EL!D:D,EL!$A:$A,$A294,EL!$B:$B,$B294)</f>
        <v>0</v>
      </c>
      <c r="L294" s="55">
        <f t="shared" si="35"/>
        <v>0</v>
      </c>
      <c r="M294" s="55">
        <f t="shared" si="36"/>
        <v>0</v>
      </c>
      <c r="N294" s="51"/>
      <c r="O294" s="167">
        <f t="shared" si="37"/>
        <v>0</v>
      </c>
    </row>
    <row r="295" spans="1:15" x14ac:dyDescent="0.25">
      <c r="A295" s="3">
        <v>403</v>
      </c>
      <c r="B295" s="3">
        <v>1</v>
      </c>
      <c r="C295" s="4" t="s">
        <v>174</v>
      </c>
      <c r="D295" s="5">
        <v>6</v>
      </c>
      <c r="E295" s="52">
        <f>SUMIFS('EOS GE24-F23-WEBLOAD'!$F:$F,'EOS GE24-F23-WEBLOAD'!$A:$A,$A295,'EOS GE24-F23-WEBLOAD'!$B:$B,$B295)</f>
        <v>122</v>
      </c>
      <c r="F295" s="138">
        <f>SUMIFS(EL!C:C,EL!$A:$A,$A295,EL!$B:$B,$B295)</f>
        <v>0</v>
      </c>
      <c r="G295" s="55">
        <f t="shared" si="33"/>
        <v>0</v>
      </c>
      <c r="H295" s="52">
        <f t="shared" si="34"/>
        <v>0</v>
      </c>
      <c r="I295" s="64"/>
      <c r="J295" s="52">
        <f>SUMIFS('EOS GE25-F23-WEBLOAD'!$F:$F,'EOS GE25-F23-WEBLOAD'!$A:$A,$A295,'EOS GE25-F23-WEBLOAD'!$B:$B,$B295)</f>
        <v>121</v>
      </c>
      <c r="K295" s="170">
        <f>SUMIFS(EL!D:D,EL!$A:$A,$A295,EL!$B:$B,$B295)</f>
        <v>0</v>
      </c>
      <c r="L295" s="55">
        <f t="shared" si="35"/>
        <v>0</v>
      </c>
      <c r="M295" s="55">
        <f t="shared" si="36"/>
        <v>0</v>
      </c>
      <c r="N295" s="51"/>
      <c r="O295" s="167">
        <f t="shared" si="37"/>
        <v>0</v>
      </c>
    </row>
    <row r="296" spans="1:15" x14ac:dyDescent="0.25">
      <c r="A296" s="3">
        <v>81</v>
      </c>
      <c r="B296" s="3">
        <v>1</v>
      </c>
      <c r="C296" s="4" t="s">
        <v>77</v>
      </c>
      <c r="D296" s="5">
        <v>6</v>
      </c>
      <c r="E296" s="52">
        <f>SUMIFS('EOS GE24-F23-WEBLOAD'!$F:$F,'EOS GE24-F23-WEBLOAD'!$A:$A,$A296,'EOS GE24-F23-WEBLOAD'!$B:$B,$B296)</f>
        <v>108</v>
      </c>
      <c r="F296" s="138">
        <f>SUMIFS(EL!C:C,EL!$A:$A,$A296,EL!$B:$B,$B296)</f>
        <v>0</v>
      </c>
      <c r="G296" s="55">
        <f t="shared" si="33"/>
        <v>0</v>
      </c>
      <c r="H296" s="52">
        <f t="shared" si="34"/>
        <v>0</v>
      </c>
      <c r="I296" s="64"/>
      <c r="J296" s="52">
        <f>SUMIFS('EOS GE25-F23-WEBLOAD'!$F:$F,'EOS GE25-F23-WEBLOAD'!$A:$A,$A296,'EOS GE25-F23-WEBLOAD'!$B:$B,$B296)</f>
        <v>103</v>
      </c>
      <c r="K296" s="170">
        <f>SUMIFS(EL!D:D,EL!$A:$A,$A296,EL!$B:$B,$B296)</f>
        <v>0</v>
      </c>
      <c r="L296" s="55">
        <f t="shared" si="35"/>
        <v>0</v>
      </c>
      <c r="M296" s="55">
        <f t="shared" si="36"/>
        <v>0</v>
      </c>
      <c r="N296" s="51"/>
      <c r="O296" s="167">
        <f t="shared" si="37"/>
        <v>0</v>
      </c>
    </row>
    <row r="297" spans="1:15" x14ac:dyDescent="0.25">
      <c r="A297" s="3">
        <v>801</v>
      </c>
      <c r="B297" s="3">
        <v>1</v>
      </c>
      <c r="C297" s="4" t="s">
        <v>280</v>
      </c>
      <c r="D297" s="5">
        <v>6</v>
      </c>
      <c r="E297" s="52">
        <f>SUMIFS('EOS GE24-F23-WEBLOAD'!$F:$F,'EOS GE24-F23-WEBLOAD'!$A:$A,$A297,'EOS GE24-F23-WEBLOAD'!$B:$B,$B297)</f>
        <v>162</v>
      </c>
      <c r="F297" s="138">
        <f>SUMIFS(EL!C:C,EL!$A:$A,$A297,EL!$B:$B,$B297)</f>
        <v>0</v>
      </c>
      <c r="G297" s="55">
        <f t="shared" si="33"/>
        <v>0</v>
      </c>
      <c r="H297" s="52">
        <f t="shared" si="34"/>
        <v>0</v>
      </c>
      <c r="I297" s="64"/>
      <c r="J297" s="52">
        <f>SUMIFS('EOS GE25-F23-WEBLOAD'!$F:$F,'EOS GE25-F23-WEBLOAD'!$A:$A,$A297,'EOS GE25-F23-WEBLOAD'!$B:$B,$B297)</f>
        <v>169</v>
      </c>
      <c r="K297" s="170">
        <f>SUMIFS(EL!D:D,EL!$A:$A,$A297,EL!$B:$B,$B297)</f>
        <v>0</v>
      </c>
      <c r="L297" s="55">
        <f t="shared" si="35"/>
        <v>0</v>
      </c>
      <c r="M297" s="55">
        <f t="shared" si="36"/>
        <v>0</v>
      </c>
      <c r="N297" s="51"/>
      <c r="O297" s="167">
        <f t="shared" si="37"/>
        <v>0</v>
      </c>
    </row>
    <row r="298" spans="1:15" x14ac:dyDescent="0.25">
      <c r="A298" s="3">
        <v>36</v>
      </c>
      <c r="B298" s="3">
        <v>1</v>
      </c>
      <c r="C298" s="4" t="s">
        <v>71</v>
      </c>
      <c r="D298" s="5">
        <v>6</v>
      </c>
      <c r="E298" s="52">
        <f>SUMIFS('EOS GE24-F23-WEBLOAD'!$F:$F,'EOS GE24-F23-WEBLOAD'!$A:$A,$A298,'EOS GE24-F23-WEBLOAD'!$B:$B,$B298)</f>
        <v>291</v>
      </c>
      <c r="F298" s="138">
        <f>SUMIFS(EL!C:C,EL!$A:$A,$A298,EL!$B:$B,$B298)</f>
        <v>0</v>
      </c>
      <c r="G298" s="55">
        <f t="shared" si="33"/>
        <v>0</v>
      </c>
      <c r="H298" s="52">
        <f t="shared" si="34"/>
        <v>0</v>
      </c>
      <c r="I298" s="64"/>
      <c r="J298" s="52">
        <f>SUMIFS('EOS GE25-F23-WEBLOAD'!$F:$F,'EOS GE25-F23-WEBLOAD'!$A:$A,$A298,'EOS GE25-F23-WEBLOAD'!$B:$B,$B298)</f>
        <v>291</v>
      </c>
      <c r="K298" s="170">
        <f>SUMIFS(EL!D:D,EL!$A:$A,$A298,EL!$B:$B,$B298)</f>
        <v>0</v>
      </c>
      <c r="L298" s="55">
        <f t="shared" si="35"/>
        <v>0</v>
      </c>
      <c r="M298" s="55">
        <f t="shared" si="36"/>
        <v>0</v>
      </c>
      <c r="N298" s="51"/>
      <c r="O298" s="167">
        <f t="shared" si="37"/>
        <v>0</v>
      </c>
    </row>
    <row r="299" spans="1:15" x14ac:dyDescent="0.25">
      <c r="A299" s="3">
        <v>38</v>
      </c>
      <c r="B299" s="3">
        <v>1</v>
      </c>
      <c r="C299" s="4" t="s">
        <v>72</v>
      </c>
      <c r="D299" s="5">
        <v>5</v>
      </c>
      <c r="E299" s="52">
        <f>SUMIFS('EOS GE24-F23-WEBLOAD'!$F:$F,'EOS GE24-F23-WEBLOAD'!$A:$A,$A299,'EOS GE24-F23-WEBLOAD'!$B:$B,$B299)</f>
        <v>1511</v>
      </c>
      <c r="F299" s="138">
        <f>SUMIFS(EL!C:C,EL!$A:$A,$A299,EL!$B:$B,$B299)</f>
        <v>0</v>
      </c>
      <c r="G299" s="55">
        <f t="shared" si="33"/>
        <v>0</v>
      </c>
      <c r="H299" s="52">
        <f t="shared" si="34"/>
        <v>0</v>
      </c>
      <c r="I299" s="64"/>
      <c r="J299" s="52">
        <f>SUMIFS('EOS GE25-F23-WEBLOAD'!$F:$F,'EOS GE25-F23-WEBLOAD'!$A:$A,$A299,'EOS GE25-F23-WEBLOAD'!$B:$B,$B299)</f>
        <v>1544</v>
      </c>
      <c r="K299" s="170">
        <f>SUMIFS(EL!D:D,EL!$A:$A,$A299,EL!$B:$B,$B299)</f>
        <v>0</v>
      </c>
      <c r="L299" s="55">
        <f t="shared" si="35"/>
        <v>0</v>
      </c>
      <c r="M299" s="55">
        <f t="shared" si="36"/>
        <v>0</v>
      </c>
      <c r="N299" s="51"/>
      <c r="O299" s="167">
        <f t="shared" si="37"/>
        <v>0</v>
      </c>
    </row>
    <row r="300" spans="1:15" x14ac:dyDescent="0.25">
      <c r="A300" s="3">
        <v>118</v>
      </c>
      <c r="B300" s="3">
        <v>1</v>
      </c>
      <c r="C300" s="4" t="s">
        <v>95</v>
      </c>
      <c r="D300" s="5">
        <v>6</v>
      </c>
      <c r="E300" s="52">
        <f>SUMIFS('EOS GE24-F23-WEBLOAD'!$F:$F,'EOS GE24-F23-WEBLOAD'!$A:$A,$A300,'EOS GE24-F23-WEBLOAD'!$B:$B,$B300)</f>
        <v>323</v>
      </c>
      <c r="F300" s="138">
        <f>SUMIFS(EL!C:C,EL!$A:$A,$A300,EL!$B:$B,$B300)</f>
        <v>0</v>
      </c>
      <c r="G300" s="55">
        <f t="shared" si="33"/>
        <v>0</v>
      </c>
      <c r="H300" s="52">
        <f t="shared" si="34"/>
        <v>0</v>
      </c>
      <c r="I300" s="64"/>
      <c r="J300" s="52">
        <f>SUMIFS('EOS GE25-F23-WEBLOAD'!$F:$F,'EOS GE25-F23-WEBLOAD'!$A:$A,$A300,'EOS GE25-F23-WEBLOAD'!$B:$B,$B300)</f>
        <v>323</v>
      </c>
      <c r="K300" s="170">
        <f>SUMIFS(EL!D:D,EL!$A:$A,$A300,EL!$B:$B,$B300)</f>
        <v>0</v>
      </c>
      <c r="L300" s="55">
        <f t="shared" si="35"/>
        <v>0</v>
      </c>
      <c r="M300" s="55">
        <f t="shared" si="36"/>
        <v>0</v>
      </c>
      <c r="N300" s="51"/>
      <c r="O300" s="167">
        <f t="shared" si="37"/>
        <v>0</v>
      </c>
    </row>
    <row r="301" spans="1:15" x14ac:dyDescent="0.25">
      <c r="A301" s="3">
        <v>771</v>
      </c>
      <c r="B301" s="3">
        <v>1</v>
      </c>
      <c r="C301" s="4" t="s">
        <v>275</v>
      </c>
      <c r="D301" s="5">
        <v>6</v>
      </c>
      <c r="E301" s="52">
        <f>SUMIFS('EOS GE24-F23-WEBLOAD'!$F:$F,'EOS GE24-F23-WEBLOAD'!$A:$A,$A301,'EOS GE24-F23-WEBLOAD'!$B:$B,$B301)</f>
        <v>135</v>
      </c>
      <c r="F301" s="138">
        <f>SUMIFS(EL!C:C,EL!$A:$A,$A301,EL!$B:$B,$B301)</f>
        <v>0</v>
      </c>
      <c r="G301" s="55">
        <f t="shared" si="33"/>
        <v>0</v>
      </c>
      <c r="H301" s="52">
        <f t="shared" si="34"/>
        <v>0</v>
      </c>
      <c r="I301" s="64"/>
      <c r="J301" s="52">
        <f>SUMIFS('EOS GE25-F23-WEBLOAD'!$F:$F,'EOS GE25-F23-WEBLOAD'!$A:$A,$A301,'EOS GE25-F23-WEBLOAD'!$B:$B,$B301)</f>
        <v>135</v>
      </c>
      <c r="K301" s="170">
        <f>SUMIFS(EL!D:D,EL!$A:$A,$A301,EL!$B:$B,$B301)</f>
        <v>0</v>
      </c>
      <c r="L301" s="55">
        <f t="shared" si="35"/>
        <v>0</v>
      </c>
      <c r="M301" s="55">
        <f t="shared" si="36"/>
        <v>0</v>
      </c>
      <c r="N301" s="51"/>
      <c r="O301" s="167">
        <f t="shared" si="37"/>
        <v>0</v>
      </c>
    </row>
    <row r="302" spans="1:15" x14ac:dyDescent="0.25">
      <c r="A302" s="3">
        <v>2683</v>
      </c>
      <c r="B302" s="3">
        <v>1</v>
      </c>
      <c r="C302" s="4" t="s">
        <v>352</v>
      </c>
      <c r="D302" s="5">
        <v>6</v>
      </c>
      <c r="E302" s="52">
        <f>SUMIFS('EOS GE24-F23-WEBLOAD'!$F:$F,'EOS GE24-F23-WEBLOAD'!$A:$A,$A302,'EOS GE24-F23-WEBLOAD'!$B:$B,$B302)</f>
        <v>219</v>
      </c>
      <c r="F302" s="138">
        <f>SUMIFS(EL!C:C,EL!$A:$A,$A302,EL!$B:$B,$B302)</f>
        <v>0</v>
      </c>
      <c r="G302" s="55">
        <f t="shared" si="33"/>
        <v>0</v>
      </c>
      <c r="H302" s="52">
        <f t="shared" si="34"/>
        <v>0</v>
      </c>
      <c r="I302" s="64"/>
      <c r="J302" s="52">
        <f>SUMIFS('EOS GE25-F23-WEBLOAD'!$F:$F,'EOS GE25-F23-WEBLOAD'!$A:$A,$A302,'EOS GE25-F23-WEBLOAD'!$B:$B,$B302)</f>
        <v>218</v>
      </c>
      <c r="K302" s="170">
        <f>SUMIFS(EL!D:D,EL!$A:$A,$A302,EL!$B:$B,$B302)</f>
        <v>0</v>
      </c>
      <c r="L302" s="55">
        <f t="shared" si="35"/>
        <v>0</v>
      </c>
      <c r="M302" s="55">
        <f t="shared" si="36"/>
        <v>0</v>
      </c>
      <c r="N302" s="51"/>
      <c r="O302" s="167">
        <f t="shared" si="37"/>
        <v>0</v>
      </c>
    </row>
    <row r="303" spans="1:15" x14ac:dyDescent="0.25">
      <c r="A303" s="3">
        <v>447</v>
      </c>
      <c r="B303" s="3">
        <v>1</v>
      </c>
      <c r="C303" s="4" t="s">
        <v>184</v>
      </c>
      <c r="D303" s="5">
        <v>6</v>
      </c>
      <c r="E303" s="52">
        <f>SUMIFS('EOS GE24-F23-WEBLOAD'!$F:$F,'EOS GE24-F23-WEBLOAD'!$A:$A,$A303,'EOS GE24-F23-WEBLOAD'!$B:$B,$B303)</f>
        <v>131</v>
      </c>
      <c r="F303" s="138">
        <f>SUMIFS(EL!C:C,EL!$A:$A,$A303,EL!$B:$B,$B303)</f>
        <v>0</v>
      </c>
      <c r="G303" s="55">
        <f t="shared" si="33"/>
        <v>0</v>
      </c>
      <c r="H303" s="52">
        <f t="shared" si="34"/>
        <v>0</v>
      </c>
      <c r="I303" s="64"/>
      <c r="J303" s="52">
        <f>SUMIFS('EOS GE25-F23-WEBLOAD'!$F:$F,'EOS GE25-F23-WEBLOAD'!$A:$A,$A303,'EOS GE25-F23-WEBLOAD'!$B:$B,$B303)</f>
        <v>131</v>
      </c>
      <c r="K303" s="170">
        <f>SUMIFS(EL!D:D,EL!$A:$A,$A303,EL!$B:$B,$B303)</f>
        <v>0</v>
      </c>
      <c r="L303" s="55">
        <f t="shared" si="35"/>
        <v>0</v>
      </c>
      <c r="M303" s="55">
        <f t="shared" si="36"/>
        <v>0</v>
      </c>
      <c r="N303" s="51"/>
      <c r="O303" s="167">
        <f t="shared" si="37"/>
        <v>0</v>
      </c>
    </row>
    <row r="304" spans="1:15" x14ac:dyDescent="0.25">
      <c r="A304" s="3">
        <v>2358</v>
      </c>
      <c r="B304" s="3">
        <v>1</v>
      </c>
      <c r="C304" s="4" t="s">
        <v>342</v>
      </c>
      <c r="D304" s="5">
        <v>6</v>
      </c>
      <c r="E304" s="52">
        <f>SUMIFS('EOS GE24-F23-WEBLOAD'!$F:$F,'EOS GE24-F23-WEBLOAD'!$A:$A,$A304,'EOS GE24-F23-WEBLOAD'!$B:$B,$B304)</f>
        <v>218.8</v>
      </c>
      <c r="F304" s="138">
        <f>SUMIFS(EL!C:C,EL!$A:$A,$A304,EL!$B:$B,$B304)</f>
        <v>0</v>
      </c>
      <c r="G304" s="55">
        <f t="shared" si="33"/>
        <v>0</v>
      </c>
      <c r="H304" s="52">
        <f t="shared" si="34"/>
        <v>0</v>
      </c>
      <c r="I304" s="64"/>
      <c r="J304" s="52">
        <f>SUMIFS('EOS GE25-F23-WEBLOAD'!$F:$F,'EOS GE25-F23-WEBLOAD'!$A:$A,$A304,'EOS GE25-F23-WEBLOAD'!$B:$B,$B304)</f>
        <v>218.8</v>
      </c>
      <c r="K304" s="170">
        <f>SUMIFS(EL!D:D,EL!$A:$A,$A304,EL!$B:$B,$B304)</f>
        <v>0</v>
      </c>
      <c r="L304" s="55">
        <f t="shared" si="35"/>
        <v>0</v>
      </c>
      <c r="M304" s="55">
        <f t="shared" si="36"/>
        <v>0</v>
      </c>
      <c r="N304" s="51"/>
      <c r="O304" s="167">
        <f t="shared" si="37"/>
        <v>0</v>
      </c>
    </row>
    <row r="305" spans="1:15" x14ac:dyDescent="0.25">
      <c r="A305" s="3">
        <v>432</v>
      </c>
      <c r="B305" s="3">
        <v>1</v>
      </c>
      <c r="C305" s="4" t="s">
        <v>181</v>
      </c>
      <c r="D305" s="5">
        <v>6</v>
      </c>
      <c r="E305" s="52">
        <f>SUMIFS('EOS GE24-F23-WEBLOAD'!$F:$F,'EOS GE24-F23-WEBLOAD'!$A:$A,$A305,'EOS GE24-F23-WEBLOAD'!$B:$B,$B305)</f>
        <v>618</v>
      </c>
      <c r="F305" s="138">
        <f>SUMIFS(EL!C:C,EL!$A:$A,$A305,EL!$B:$B,$B305)</f>
        <v>0</v>
      </c>
      <c r="G305" s="55">
        <f t="shared" si="33"/>
        <v>0</v>
      </c>
      <c r="H305" s="52">
        <f t="shared" si="34"/>
        <v>0</v>
      </c>
      <c r="I305" s="64"/>
      <c r="J305" s="52">
        <f>SUMIFS('EOS GE25-F23-WEBLOAD'!$F:$F,'EOS GE25-F23-WEBLOAD'!$A:$A,$A305,'EOS GE25-F23-WEBLOAD'!$B:$B,$B305)</f>
        <v>618</v>
      </c>
      <c r="K305" s="170">
        <f>SUMIFS(EL!D:D,EL!$A:$A,$A305,EL!$B:$B,$B305)</f>
        <v>0</v>
      </c>
      <c r="L305" s="55">
        <f t="shared" si="35"/>
        <v>0</v>
      </c>
      <c r="M305" s="55">
        <f t="shared" si="36"/>
        <v>0</v>
      </c>
      <c r="N305" s="51"/>
      <c r="O305" s="167">
        <f t="shared" si="37"/>
        <v>0</v>
      </c>
    </row>
    <row r="306" spans="1:15" x14ac:dyDescent="0.25">
      <c r="A306" s="3">
        <v>306</v>
      </c>
      <c r="B306" s="3">
        <v>1</v>
      </c>
      <c r="C306" s="4" t="s">
        <v>151</v>
      </c>
      <c r="D306" s="5">
        <v>6</v>
      </c>
      <c r="E306" s="52">
        <f>SUMIFS('EOS GE24-F23-WEBLOAD'!$F:$F,'EOS GE24-F23-WEBLOAD'!$A:$A,$A306,'EOS GE24-F23-WEBLOAD'!$B:$B,$B306)</f>
        <v>314.45</v>
      </c>
      <c r="F306" s="138">
        <f>SUMIFS(EL!C:C,EL!$A:$A,$A306,EL!$B:$B,$B306)</f>
        <v>0</v>
      </c>
      <c r="G306" s="55">
        <f t="shared" si="33"/>
        <v>0</v>
      </c>
      <c r="H306" s="52">
        <f t="shared" si="34"/>
        <v>0</v>
      </c>
      <c r="I306" s="64"/>
      <c r="J306" s="52">
        <f>SUMIFS('EOS GE25-F23-WEBLOAD'!$F:$F,'EOS GE25-F23-WEBLOAD'!$A:$A,$A306,'EOS GE25-F23-WEBLOAD'!$B:$B,$B306)</f>
        <v>314.45</v>
      </c>
      <c r="K306" s="170">
        <f>SUMIFS(EL!D:D,EL!$A:$A,$A306,EL!$B:$B,$B306)</f>
        <v>0</v>
      </c>
      <c r="L306" s="55">
        <f t="shared" si="35"/>
        <v>0</v>
      </c>
      <c r="M306" s="55">
        <f t="shared" si="36"/>
        <v>0</v>
      </c>
      <c r="N306" s="51"/>
      <c r="O306" s="167">
        <f t="shared" si="37"/>
        <v>0</v>
      </c>
    </row>
    <row r="307" spans="1:15" x14ac:dyDescent="0.25">
      <c r="A307" s="3">
        <v>698</v>
      </c>
      <c r="B307" s="3">
        <v>1</v>
      </c>
      <c r="C307" s="4" t="s">
        <v>247</v>
      </c>
      <c r="D307" s="5">
        <v>6</v>
      </c>
      <c r="E307" s="52">
        <f>SUMIFS('EOS GE24-F23-WEBLOAD'!$F:$F,'EOS GE24-F23-WEBLOAD'!$A:$A,$A307,'EOS GE24-F23-WEBLOAD'!$B:$B,$B307)</f>
        <v>174</v>
      </c>
      <c r="F307" s="138">
        <f>SUMIFS(EL!C:C,EL!$A:$A,$A307,EL!$B:$B,$B307)</f>
        <v>0</v>
      </c>
      <c r="G307" s="55">
        <f t="shared" si="33"/>
        <v>0</v>
      </c>
      <c r="H307" s="52">
        <f t="shared" si="34"/>
        <v>0</v>
      </c>
      <c r="I307" s="64"/>
      <c r="J307" s="52">
        <f>SUMIFS('EOS GE25-F23-WEBLOAD'!$F:$F,'EOS GE25-F23-WEBLOAD'!$A:$A,$A307,'EOS GE25-F23-WEBLOAD'!$B:$B,$B307)</f>
        <v>176</v>
      </c>
      <c r="K307" s="170">
        <f>SUMIFS(EL!D:D,EL!$A:$A,$A307,EL!$B:$B,$B307)</f>
        <v>0</v>
      </c>
      <c r="L307" s="55">
        <f t="shared" si="35"/>
        <v>0</v>
      </c>
      <c r="M307" s="55">
        <f t="shared" si="36"/>
        <v>0</v>
      </c>
      <c r="N307" s="51"/>
      <c r="O307" s="167">
        <f t="shared" si="37"/>
        <v>0</v>
      </c>
    </row>
    <row r="308" spans="1:15" x14ac:dyDescent="0.25">
      <c r="A308" s="3">
        <v>4</v>
      </c>
      <c r="B308" s="3">
        <v>1</v>
      </c>
      <c r="C308" s="4" t="s">
        <v>58</v>
      </c>
      <c r="D308" s="5">
        <v>6</v>
      </c>
      <c r="E308" s="52">
        <f>SUMIFS('EOS GE24-F23-WEBLOAD'!$F:$F,'EOS GE24-F23-WEBLOAD'!$A:$A,$A308,'EOS GE24-F23-WEBLOAD'!$B:$B,$B308)</f>
        <v>419.44</v>
      </c>
      <c r="F308" s="138">
        <f>SUMIFS(EL!C:C,EL!$A:$A,$A308,EL!$B:$B,$B308)</f>
        <v>0</v>
      </c>
      <c r="G308" s="55">
        <f t="shared" si="33"/>
        <v>0</v>
      </c>
      <c r="H308" s="52">
        <f t="shared" si="34"/>
        <v>0</v>
      </c>
      <c r="I308" s="64"/>
      <c r="J308" s="52">
        <f>SUMIFS('EOS GE25-F23-WEBLOAD'!$F:$F,'EOS GE25-F23-WEBLOAD'!$A:$A,$A308,'EOS GE25-F23-WEBLOAD'!$B:$B,$B308)</f>
        <v>444.44</v>
      </c>
      <c r="K308" s="170">
        <f>SUMIFS(EL!D:D,EL!$A:$A,$A308,EL!$B:$B,$B308)</f>
        <v>0</v>
      </c>
      <c r="L308" s="55">
        <f t="shared" si="35"/>
        <v>0</v>
      </c>
      <c r="M308" s="55">
        <f t="shared" si="36"/>
        <v>0</v>
      </c>
      <c r="N308" s="51"/>
      <c r="O308" s="167">
        <f t="shared" si="37"/>
        <v>0</v>
      </c>
    </row>
    <row r="309" spans="1:15" x14ac:dyDescent="0.25">
      <c r="A309" s="3">
        <v>2</v>
      </c>
      <c r="B309" s="3">
        <v>1</v>
      </c>
      <c r="C309" s="4" t="s">
        <v>57</v>
      </c>
      <c r="D309" s="5">
        <v>6</v>
      </c>
      <c r="E309" s="52">
        <f>SUMIFS('EOS GE24-F23-WEBLOAD'!$F:$F,'EOS GE24-F23-WEBLOAD'!$A:$A,$A309,'EOS GE24-F23-WEBLOAD'!$B:$B,$B309)</f>
        <v>220</v>
      </c>
      <c r="F309" s="138">
        <f>SUMIFS(EL!C:C,EL!$A:$A,$A309,EL!$B:$B,$B309)</f>
        <v>0</v>
      </c>
      <c r="G309" s="55">
        <f t="shared" si="33"/>
        <v>0</v>
      </c>
      <c r="H309" s="52">
        <f t="shared" si="34"/>
        <v>0</v>
      </c>
      <c r="I309" s="64"/>
      <c r="J309" s="52">
        <f>SUMIFS('EOS GE25-F23-WEBLOAD'!$F:$F,'EOS GE25-F23-WEBLOAD'!$A:$A,$A309,'EOS GE25-F23-WEBLOAD'!$B:$B,$B309)</f>
        <v>220</v>
      </c>
      <c r="K309" s="170">
        <f>SUMIFS(EL!D:D,EL!$A:$A,$A309,EL!$B:$B,$B309)</f>
        <v>0</v>
      </c>
      <c r="L309" s="55">
        <f t="shared" si="35"/>
        <v>0</v>
      </c>
      <c r="M309" s="55">
        <f t="shared" si="36"/>
        <v>0</v>
      </c>
      <c r="N309" s="51"/>
      <c r="O309" s="167">
        <f t="shared" si="37"/>
        <v>0</v>
      </c>
    </row>
    <row r="310" spans="1:15" x14ac:dyDescent="0.25">
      <c r="A310" s="3">
        <v>592</v>
      </c>
      <c r="B310" s="3">
        <v>1</v>
      </c>
      <c r="C310" s="4" t="s">
        <v>225</v>
      </c>
      <c r="D310" s="5">
        <v>6</v>
      </c>
      <c r="E310" s="52">
        <f>SUMIFS('EOS GE24-F23-WEBLOAD'!$F:$F,'EOS GE24-F23-WEBLOAD'!$A:$A,$A310,'EOS GE24-F23-WEBLOAD'!$B:$B,$B310)</f>
        <v>179.8</v>
      </c>
      <c r="F310" s="138">
        <f>SUMIFS(EL!C:C,EL!$A:$A,$A310,EL!$B:$B,$B310)</f>
        <v>0</v>
      </c>
      <c r="G310" s="55">
        <f t="shared" si="33"/>
        <v>0</v>
      </c>
      <c r="H310" s="52">
        <f t="shared" si="34"/>
        <v>0</v>
      </c>
      <c r="I310" s="64"/>
      <c r="J310" s="52">
        <f>SUMIFS('EOS GE25-F23-WEBLOAD'!$F:$F,'EOS GE25-F23-WEBLOAD'!$A:$A,$A310,'EOS GE25-F23-WEBLOAD'!$B:$B,$B310)</f>
        <v>172.8</v>
      </c>
      <c r="K310" s="170">
        <f>SUMIFS(EL!D:D,EL!$A:$A,$A310,EL!$B:$B,$B310)</f>
        <v>0</v>
      </c>
      <c r="L310" s="55">
        <f t="shared" si="35"/>
        <v>0</v>
      </c>
      <c r="M310" s="55">
        <f t="shared" si="36"/>
        <v>0</v>
      </c>
      <c r="N310" s="51"/>
      <c r="O310" s="167">
        <f t="shared" si="37"/>
        <v>0</v>
      </c>
    </row>
    <row r="311" spans="1:15" x14ac:dyDescent="0.25">
      <c r="A311" s="3">
        <v>356</v>
      </c>
      <c r="B311" s="3">
        <v>1</v>
      </c>
      <c r="C311" s="4" t="s">
        <v>165</v>
      </c>
      <c r="D311" s="5">
        <v>6</v>
      </c>
      <c r="E311" s="52">
        <f>SUMIFS('EOS GE24-F23-WEBLOAD'!$F:$F,'EOS GE24-F23-WEBLOAD'!$A:$A,$A311,'EOS GE24-F23-WEBLOAD'!$B:$B,$B311)</f>
        <v>181</v>
      </c>
      <c r="F311" s="138">
        <f>SUMIFS(EL!C:C,EL!$A:$A,$A311,EL!$B:$B,$B311)</f>
        <v>0</v>
      </c>
      <c r="G311" s="55">
        <f t="shared" si="33"/>
        <v>0</v>
      </c>
      <c r="H311" s="52">
        <f t="shared" si="34"/>
        <v>0</v>
      </c>
      <c r="I311" s="64"/>
      <c r="J311" s="52">
        <f>SUMIFS('EOS GE25-F23-WEBLOAD'!$F:$F,'EOS GE25-F23-WEBLOAD'!$A:$A,$A311,'EOS GE25-F23-WEBLOAD'!$B:$B,$B311)</f>
        <v>188</v>
      </c>
      <c r="K311" s="170">
        <f>SUMIFS(EL!D:D,EL!$A:$A,$A311,EL!$B:$B,$B311)</f>
        <v>0</v>
      </c>
      <c r="L311" s="55">
        <f t="shared" si="35"/>
        <v>0</v>
      </c>
      <c r="M311" s="55">
        <f t="shared" si="36"/>
        <v>0</v>
      </c>
      <c r="N311" s="51"/>
      <c r="O311" s="167">
        <f t="shared" si="37"/>
        <v>0</v>
      </c>
    </row>
    <row r="312" spans="1:15" x14ac:dyDescent="0.25">
      <c r="A312" s="3">
        <v>93</v>
      </c>
      <c r="B312" s="3">
        <v>1</v>
      </c>
      <c r="C312" s="4" t="s">
        <v>82</v>
      </c>
      <c r="D312" s="5">
        <v>6</v>
      </c>
      <c r="E312" s="52">
        <f>SUMIFS('EOS GE24-F23-WEBLOAD'!$F:$F,'EOS GE24-F23-WEBLOAD'!$A:$A,$A312,'EOS GE24-F23-WEBLOAD'!$B:$B,$B312)</f>
        <v>349</v>
      </c>
      <c r="F312" s="138">
        <f>SUMIFS(EL!C:C,EL!$A:$A,$A312,EL!$B:$B,$B312)</f>
        <v>0</v>
      </c>
      <c r="G312" s="55">
        <f t="shared" si="33"/>
        <v>0</v>
      </c>
      <c r="H312" s="52">
        <f t="shared" si="34"/>
        <v>0</v>
      </c>
      <c r="I312" s="64"/>
      <c r="J312" s="52">
        <f>SUMIFS('EOS GE25-F23-WEBLOAD'!$F:$F,'EOS GE25-F23-WEBLOAD'!$A:$A,$A312,'EOS GE25-F23-WEBLOAD'!$B:$B,$B312)</f>
        <v>345</v>
      </c>
      <c r="K312" s="170">
        <f>SUMIFS(EL!D:D,EL!$A:$A,$A312,EL!$B:$B,$B312)</f>
        <v>0</v>
      </c>
      <c r="L312" s="55">
        <f t="shared" si="35"/>
        <v>0</v>
      </c>
      <c r="M312" s="55">
        <f t="shared" si="36"/>
        <v>0</v>
      </c>
      <c r="N312" s="51"/>
      <c r="O312" s="167">
        <f t="shared" si="37"/>
        <v>0</v>
      </c>
    </row>
    <row r="313" spans="1:15" x14ac:dyDescent="0.25">
      <c r="A313" s="3">
        <v>458</v>
      </c>
      <c r="B313" s="3">
        <v>1</v>
      </c>
      <c r="C313" s="4" t="s">
        <v>185</v>
      </c>
      <c r="D313" s="5">
        <v>6</v>
      </c>
      <c r="E313" s="52">
        <f>SUMIFS('EOS GE24-F23-WEBLOAD'!$F:$F,'EOS GE24-F23-WEBLOAD'!$A:$A,$A313,'EOS GE24-F23-WEBLOAD'!$B:$B,$B313)</f>
        <v>239.96</v>
      </c>
      <c r="F313" s="138">
        <f>SUMIFS(EL!C:C,EL!$A:$A,$A313,EL!$B:$B,$B313)</f>
        <v>0</v>
      </c>
      <c r="G313" s="55">
        <f t="shared" si="33"/>
        <v>0</v>
      </c>
      <c r="H313" s="52">
        <f t="shared" si="34"/>
        <v>0</v>
      </c>
      <c r="I313" s="64"/>
      <c r="J313" s="52">
        <f>SUMIFS('EOS GE25-F23-WEBLOAD'!$F:$F,'EOS GE25-F23-WEBLOAD'!$A:$A,$A313,'EOS GE25-F23-WEBLOAD'!$B:$B,$B313)</f>
        <v>248.96</v>
      </c>
      <c r="K313" s="170">
        <f>SUMIFS(EL!D:D,EL!$A:$A,$A313,EL!$B:$B,$B313)</f>
        <v>0</v>
      </c>
      <c r="L313" s="55">
        <f t="shared" si="35"/>
        <v>0</v>
      </c>
      <c r="M313" s="55">
        <f t="shared" si="36"/>
        <v>0</v>
      </c>
      <c r="N313" s="51"/>
      <c r="O313" s="167">
        <f t="shared" si="37"/>
        <v>0</v>
      </c>
    </row>
    <row r="314" spans="1:15" x14ac:dyDescent="0.25">
      <c r="A314" s="3">
        <v>712</v>
      </c>
      <c r="B314" s="3">
        <v>1</v>
      </c>
      <c r="C314" s="4" t="s">
        <v>253</v>
      </c>
      <c r="D314" s="5">
        <v>6</v>
      </c>
      <c r="E314" s="52">
        <f>SUMIFS('EOS GE24-F23-WEBLOAD'!$F:$F,'EOS GE24-F23-WEBLOAD'!$A:$A,$A314,'EOS GE24-F23-WEBLOAD'!$B:$B,$B314)</f>
        <v>534</v>
      </c>
      <c r="F314" s="138">
        <f>SUMIFS(EL!C:C,EL!$A:$A,$A314,EL!$B:$B,$B314)</f>
        <v>0</v>
      </c>
      <c r="G314" s="55">
        <f t="shared" si="33"/>
        <v>0</v>
      </c>
      <c r="H314" s="52">
        <f t="shared" si="34"/>
        <v>0</v>
      </c>
      <c r="I314" s="64"/>
      <c r="J314" s="52">
        <f>SUMIFS('EOS GE25-F23-WEBLOAD'!$F:$F,'EOS GE25-F23-WEBLOAD'!$A:$A,$A314,'EOS GE25-F23-WEBLOAD'!$B:$B,$B314)</f>
        <v>564</v>
      </c>
      <c r="K314" s="170">
        <f>SUMIFS(EL!D:D,EL!$A:$A,$A314,EL!$B:$B,$B314)</f>
        <v>0</v>
      </c>
      <c r="L314" s="55">
        <f t="shared" si="35"/>
        <v>0</v>
      </c>
      <c r="M314" s="55">
        <f t="shared" si="36"/>
        <v>0</v>
      </c>
      <c r="N314" s="51"/>
      <c r="O314" s="167">
        <f t="shared" si="37"/>
        <v>0</v>
      </c>
    </row>
    <row r="315" spans="1:15" x14ac:dyDescent="0.25">
      <c r="A315" s="3">
        <v>676</v>
      </c>
      <c r="B315" s="3">
        <v>1</v>
      </c>
      <c r="C315" s="4" t="s">
        <v>242</v>
      </c>
      <c r="D315" s="5">
        <v>6</v>
      </c>
      <c r="E315" s="52">
        <f>SUMIFS('EOS GE24-F23-WEBLOAD'!$F:$F,'EOS GE24-F23-WEBLOAD'!$A:$A,$A315,'EOS GE24-F23-WEBLOAD'!$B:$B,$B315)</f>
        <v>215</v>
      </c>
      <c r="F315" s="138">
        <f>SUMIFS(EL!C:C,EL!$A:$A,$A315,EL!$B:$B,$B315)</f>
        <v>0</v>
      </c>
      <c r="G315" s="55">
        <f t="shared" si="33"/>
        <v>0</v>
      </c>
      <c r="H315" s="52">
        <f t="shared" si="34"/>
        <v>0</v>
      </c>
      <c r="I315" s="64"/>
      <c r="J315" s="52">
        <f>SUMIFS('EOS GE25-F23-WEBLOAD'!$F:$F,'EOS GE25-F23-WEBLOAD'!$A:$A,$A315,'EOS GE25-F23-WEBLOAD'!$B:$B,$B315)</f>
        <v>209</v>
      </c>
      <c r="K315" s="170">
        <f>SUMIFS(EL!D:D,EL!$A:$A,$A315,EL!$B:$B,$B315)</f>
        <v>0</v>
      </c>
      <c r="L315" s="55">
        <f t="shared" si="35"/>
        <v>0</v>
      </c>
      <c r="M315" s="55">
        <f t="shared" si="36"/>
        <v>0</v>
      </c>
      <c r="N315" s="51"/>
      <c r="O315" s="167">
        <f t="shared" si="37"/>
        <v>0</v>
      </c>
    </row>
    <row r="316" spans="1:15" x14ac:dyDescent="0.25">
      <c r="A316" s="3">
        <v>695</v>
      </c>
      <c r="B316" s="3">
        <v>1</v>
      </c>
      <c r="C316" s="4" t="s">
        <v>245</v>
      </c>
      <c r="D316" s="5">
        <v>6</v>
      </c>
      <c r="E316" s="52">
        <f>SUMIFS('EOS GE24-F23-WEBLOAD'!$F:$F,'EOS GE24-F23-WEBLOAD'!$A:$A,$A316,'EOS GE24-F23-WEBLOAD'!$B:$B,$B316)</f>
        <v>657</v>
      </c>
      <c r="F316" s="138">
        <f>SUMIFS(EL!C:C,EL!$A:$A,$A316,EL!$B:$B,$B316)</f>
        <v>0</v>
      </c>
      <c r="G316" s="55">
        <f t="shared" si="33"/>
        <v>0</v>
      </c>
      <c r="H316" s="52">
        <f t="shared" si="34"/>
        <v>0</v>
      </c>
      <c r="I316" s="64"/>
      <c r="J316" s="52">
        <f>SUMIFS('EOS GE25-F23-WEBLOAD'!$F:$F,'EOS GE25-F23-WEBLOAD'!$A:$A,$A316,'EOS GE25-F23-WEBLOAD'!$B:$B,$B316)</f>
        <v>657</v>
      </c>
      <c r="K316" s="170">
        <f>SUMIFS(EL!D:D,EL!$A:$A,$A316,EL!$B:$B,$B316)</f>
        <v>0</v>
      </c>
      <c r="L316" s="55">
        <f t="shared" si="35"/>
        <v>0</v>
      </c>
      <c r="M316" s="55">
        <f t="shared" si="36"/>
        <v>0</v>
      </c>
      <c r="N316" s="51"/>
      <c r="O316" s="167">
        <f t="shared" si="37"/>
        <v>0</v>
      </c>
    </row>
    <row r="317" spans="1:15" x14ac:dyDescent="0.25">
      <c r="A317" s="3">
        <v>2311</v>
      </c>
      <c r="B317" s="3">
        <v>1</v>
      </c>
      <c r="C317" s="4" t="s">
        <v>340</v>
      </c>
      <c r="D317" s="5">
        <v>6</v>
      </c>
      <c r="E317" s="52">
        <f>SUMIFS('EOS GE24-F23-WEBLOAD'!$F:$F,'EOS GE24-F23-WEBLOAD'!$A:$A,$A317,'EOS GE24-F23-WEBLOAD'!$B:$B,$B317)</f>
        <v>485</v>
      </c>
      <c r="F317" s="138">
        <f>SUMIFS(EL!C:C,EL!$A:$A,$A317,EL!$B:$B,$B317)</f>
        <v>0</v>
      </c>
      <c r="G317" s="55">
        <f t="shared" si="33"/>
        <v>0</v>
      </c>
      <c r="H317" s="52">
        <f t="shared" si="34"/>
        <v>0</v>
      </c>
      <c r="I317" s="64"/>
      <c r="J317" s="52">
        <f>SUMIFS('EOS GE25-F23-WEBLOAD'!$F:$F,'EOS GE25-F23-WEBLOAD'!$A:$A,$A317,'EOS GE25-F23-WEBLOAD'!$B:$B,$B317)</f>
        <v>495</v>
      </c>
      <c r="K317" s="170">
        <f>SUMIFS(EL!D:D,EL!$A:$A,$A317,EL!$B:$B,$B317)</f>
        <v>0</v>
      </c>
      <c r="L317" s="55">
        <f t="shared" si="35"/>
        <v>0</v>
      </c>
      <c r="M317" s="55">
        <f t="shared" si="36"/>
        <v>0</v>
      </c>
      <c r="N317" s="51"/>
      <c r="O317" s="167">
        <f t="shared" si="37"/>
        <v>0</v>
      </c>
    </row>
    <row r="318" spans="1:15" x14ac:dyDescent="0.25">
      <c r="A318" s="3">
        <v>404</v>
      </c>
      <c r="B318" s="3">
        <v>1</v>
      </c>
      <c r="C318" s="4" t="s">
        <v>175</v>
      </c>
      <c r="D318" s="5">
        <v>6</v>
      </c>
      <c r="E318" s="52">
        <f>SUMIFS('EOS GE24-F23-WEBLOAD'!$F:$F,'EOS GE24-F23-WEBLOAD'!$A:$A,$A318,'EOS GE24-F23-WEBLOAD'!$B:$B,$B318)</f>
        <v>178</v>
      </c>
      <c r="F318" s="138">
        <f>SUMIFS(EL!C:C,EL!$A:$A,$A318,EL!$B:$B,$B318)</f>
        <v>0</v>
      </c>
      <c r="G318" s="55">
        <f t="shared" si="33"/>
        <v>0</v>
      </c>
      <c r="H318" s="52">
        <f t="shared" si="34"/>
        <v>0</v>
      </c>
      <c r="I318" s="64"/>
      <c r="J318" s="52">
        <f>SUMIFS('EOS GE25-F23-WEBLOAD'!$F:$F,'EOS GE25-F23-WEBLOAD'!$A:$A,$A318,'EOS GE25-F23-WEBLOAD'!$B:$B,$B318)</f>
        <v>186</v>
      </c>
      <c r="K318" s="170">
        <f>SUMIFS(EL!D:D,EL!$A:$A,$A318,EL!$B:$B,$B318)</f>
        <v>0</v>
      </c>
      <c r="L318" s="55">
        <f t="shared" si="35"/>
        <v>0</v>
      </c>
      <c r="M318" s="55">
        <f t="shared" si="36"/>
        <v>0</v>
      </c>
      <c r="N318" s="51"/>
      <c r="O318" s="167">
        <f t="shared" si="37"/>
        <v>0</v>
      </c>
    </row>
    <row r="319" spans="1:15" x14ac:dyDescent="0.25">
      <c r="A319" s="3">
        <v>2609</v>
      </c>
      <c r="B319" s="3">
        <v>1</v>
      </c>
      <c r="C319" s="4" t="s">
        <v>351</v>
      </c>
      <c r="D319" s="5">
        <v>6</v>
      </c>
      <c r="E319" s="52">
        <f>SUMIFS('EOS GE24-F23-WEBLOAD'!$F:$F,'EOS GE24-F23-WEBLOAD'!$A:$A,$A319,'EOS GE24-F23-WEBLOAD'!$B:$B,$B319)</f>
        <v>418</v>
      </c>
      <c r="F319" s="138">
        <f>SUMIFS(EL!C:C,EL!$A:$A,$A319,EL!$B:$B,$B319)</f>
        <v>0</v>
      </c>
      <c r="G319" s="55">
        <f t="shared" si="33"/>
        <v>0</v>
      </c>
      <c r="H319" s="52">
        <f t="shared" si="34"/>
        <v>0</v>
      </c>
      <c r="I319" s="64"/>
      <c r="J319" s="52">
        <f>SUMIFS('EOS GE25-F23-WEBLOAD'!$F:$F,'EOS GE25-F23-WEBLOAD'!$A:$A,$A319,'EOS GE25-F23-WEBLOAD'!$B:$B,$B319)</f>
        <v>410</v>
      </c>
      <c r="K319" s="170">
        <f>SUMIFS(EL!D:D,EL!$A:$A,$A319,EL!$B:$B,$B319)</f>
        <v>0</v>
      </c>
      <c r="L319" s="55">
        <f t="shared" si="35"/>
        <v>0</v>
      </c>
      <c r="M319" s="55">
        <f t="shared" si="36"/>
        <v>0</v>
      </c>
      <c r="N319" s="51"/>
      <c r="O319" s="167">
        <f t="shared" si="37"/>
        <v>0</v>
      </c>
    </row>
    <row r="320" spans="1:15" x14ac:dyDescent="0.25">
      <c r="A320" s="3">
        <v>820</v>
      </c>
      <c r="B320" s="3">
        <v>1</v>
      </c>
      <c r="C320" s="4" t="s">
        <v>286</v>
      </c>
      <c r="D320" s="5">
        <v>6</v>
      </c>
      <c r="E320" s="52">
        <f>SUMIFS('EOS GE24-F23-WEBLOAD'!$F:$F,'EOS GE24-F23-WEBLOAD'!$A:$A,$A320,'EOS GE24-F23-WEBLOAD'!$B:$B,$B320)</f>
        <v>439</v>
      </c>
      <c r="F320" s="138">
        <f>SUMIFS(EL!C:C,EL!$A:$A,$A320,EL!$B:$B,$B320)</f>
        <v>0</v>
      </c>
      <c r="G320" s="55">
        <f t="shared" si="33"/>
        <v>0</v>
      </c>
      <c r="H320" s="52">
        <f t="shared" si="34"/>
        <v>0</v>
      </c>
      <c r="I320" s="64"/>
      <c r="J320" s="52">
        <f>SUMIFS('EOS GE25-F23-WEBLOAD'!$F:$F,'EOS GE25-F23-WEBLOAD'!$A:$A,$A320,'EOS GE25-F23-WEBLOAD'!$B:$B,$B320)</f>
        <v>439</v>
      </c>
      <c r="K320" s="170">
        <f>SUMIFS(EL!D:D,EL!$A:$A,$A320,EL!$B:$B,$B320)</f>
        <v>0</v>
      </c>
      <c r="L320" s="55">
        <f t="shared" si="35"/>
        <v>0</v>
      </c>
      <c r="M320" s="55">
        <f t="shared" si="36"/>
        <v>0</v>
      </c>
      <c r="N320" s="51"/>
      <c r="O320" s="167">
        <f t="shared" si="37"/>
        <v>0</v>
      </c>
    </row>
    <row r="321" spans="1:15" x14ac:dyDescent="0.25">
      <c r="A321" s="3">
        <v>435</v>
      </c>
      <c r="B321" s="3">
        <v>1</v>
      </c>
      <c r="C321" s="4" t="s">
        <v>182</v>
      </c>
      <c r="D321" s="5">
        <v>6</v>
      </c>
      <c r="E321" s="52">
        <f>SUMIFS('EOS GE24-F23-WEBLOAD'!$F:$F,'EOS GE24-F23-WEBLOAD'!$A:$A,$A321,'EOS GE24-F23-WEBLOAD'!$B:$B,$B321)</f>
        <v>725</v>
      </c>
      <c r="F321" s="138">
        <f>SUMIFS(EL!C:C,EL!$A:$A,$A321,EL!$B:$B,$B321)</f>
        <v>0</v>
      </c>
      <c r="G321" s="55">
        <f t="shared" si="33"/>
        <v>0</v>
      </c>
      <c r="H321" s="52">
        <f t="shared" si="34"/>
        <v>0</v>
      </c>
      <c r="I321" s="64"/>
      <c r="J321" s="52">
        <f>SUMIFS('EOS GE25-F23-WEBLOAD'!$F:$F,'EOS GE25-F23-WEBLOAD'!$A:$A,$A321,'EOS GE25-F23-WEBLOAD'!$B:$B,$B321)</f>
        <v>725</v>
      </c>
      <c r="K321" s="170">
        <f>SUMIFS(EL!D:D,EL!$A:$A,$A321,EL!$B:$B,$B321)</f>
        <v>0</v>
      </c>
      <c r="L321" s="55">
        <f t="shared" si="35"/>
        <v>0</v>
      </c>
      <c r="M321" s="55">
        <f t="shared" si="36"/>
        <v>0</v>
      </c>
      <c r="N321" s="51"/>
      <c r="O321" s="167">
        <f t="shared" si="37"/>
        <v>0</v>
      </c>
    </row>
    <row r="322" spans="1:15" x14ac:dyDescent="0.25">
      <c r="A322" s="3">
        <v>319</v>
      </c>
      <c r="B322" s="3">
        <v>1</v>
      </c>
      <c r="C322" s="4" t="s">
        <v>158</v>
      </c>
      <c r="D322" s="5">
        <v>6</v>
      </c>
      <c r="E322" s="52">
        <f>SUMIFS('EOS GE24-F23-WEBLOAD'!$F:$F,'EOS GE24-F23-WEBLOAD'!$A:$A,$A322,'EOS GE24-F23-WEBLOAD'!$B:$B,$B322)</f>
        <v>516</v>
      </c>
      <c r="F322" s="138">
        <f>SUMIFS(EL!C:C,EL!$A:$A,$A322,EL!$B:$B,$B322)</f>
        <v>0</v>
      </c>
      <c r="G322" s="55">
        <f t="shared" si="33"/>
        <v>0</v>
      </c>
      <c r="H322" s="52">
        <f t="shared" si="34"/>
        <v>0</v>
      </c>
      <c r="I322" s="64"/>
      <c r="J322" s="52">
        <f>SUMIFS('EOS GE25-F23-WEBLOAD'!$F:$F,'EOS GE25-F23-WEBLOAD'!$A:$A,$A322,'EOS GE25-F23-WEBLOAD'!$B:$B,$B322)</f>
        <v>516</v>
      </c>
      <c r="K322" s="170">
        <f>SUMIFS(EL!D:D,EL!$A:$A,$A322,EL!$B:$B,$B322)</f>
        <v>0</v>
      </c>
      <c r="L322" s="55">
        <f t="shared" si="35"/>
        <v>0</v>
      </c>
      <c r="M322" s="55">
        <f t="shared" si="36"/>
        <v>0</v>
      </c>
      <c r="N322" s="51"/>
      <c r="O322" s="167">
        <f t="shared" si="37"/>
        <v>0</v>
      </c>
    </row>
    <row r="323" spans="1:15" x14ac:dyDescent="0.25">
      <c r="A323" s="3">
        <v>630</v>
      </c>
      <c r="B323" s="3">
        <v>1</v>
      </c>
      <c r="C323" s="4" t="s">
        <v>236</v>
      </c>
      <c r="D323" s="5">
        <v>6</v>
      </c>
      <c r="E323" s="52">
        <f>SUMIFS('EOS GE24-F23-WEBLOAD'!$F:$F,'EOS GE24-F23-WEBLOAD'!$A:$A,$A323,'EOS GE24-F23-WEBLOAD'!$B:$B,$B323)</f>
        <v>377</v>
      </c>
      <c r="F323" s="138">
        <f>SUMIFS(EL!C:C,EL!$A:$A,$A323,EL!$B:$B,$B323)</f>
        <v>0</v>
      </c>
      <c r="G323" s="55">
        <f t="shared" si="33"/>
        <v>0</v>
      </c>
      <c r="H323" s="52">
        <f t="shared" si="34"/>
        <v>0</v>
      </c>
      <c r="I323" s="64"/>
      <c r="J323" s="52">
        <f>SUMIFS('EOS GE25-F23-WEBLOAD'!$F:$F,'EOS GE25-F23-WEBLOAD'!$A:$A,$A323,'EOS GE25-F23-WEBLOAD'!$B:$B,$B323)</f>
        <v>387</v>
      </c>
      <c r="K323" s="170">
        <f>SUMIFS(EL!D:D,EL!$A:$A,$A323,EL!$B:$B,$B323)</f>
        <v>0</v>
      </c>
      <c r="L323" s="55">
        <f t="shared" si="35"/>
        <v>0</v>
      </c>
      <c r="M323" s="55">
        <f t="shared" si="36"/>
        <v>0</v>
      </c>
      <c r="N323" s="51"/>
      <c r="O323" s="167">
        <f t="shared" si="37"/>
        <v>0</v>
      </c>
    </row>
    <row r="324" spans="1:15" x14ac:dyDescent="0.25">
      <c r="A324" s="3">
        <v>696</v>
      </c>
      <c r="B324" s="3">
        <v>1</v>
      </c>
      <c r="C324" s="4" t="s">
        <v>246</v>
      </c>
      <c r="D324" s="5">
        <v>6</v>
      </c>
      <c r="E324" s="52">
        <f>SUMIFS('EOS GE24-F23-WEBLOAD'!$F:$F,'EOS GE24-F23-WEBLOAD'!$A:$A,$A324,'EOS GE24-F23-WEBLOAD'!$B:$B,$B324)</f>
        <v>501</v>
      </c>
      <c r="F324" s="138">
        <f>SUMIFS(EL!C:C,EL!$A:$A,$A324,EL!$B:$B,$B324)</f>
        <v>0</v>
      </c>
      <c r="G324" s="55">
        <f t="shared" si="33"/>
        <v>0</v>
      </c>
      <c r="H324" s="52">
        <f t="shared" si="34"/>
        <v>0</v>
      </c>
      <c r="I324" s="64"/>
      <c r="J324" s="52">
        <f>SUMIFS('EOS GE25-F23-WEBLOAD'!$F:$F,'EOS GE25-F23-WEBLOAD'!$A:$A,$A324,'EOS GE25-F23-WEBLOAD'!$B:$B,$B324)</f>
        <v>497</v>
      </c>
      <c r="K324" s="170">
        <f>SUMIFS(EL!D:D,EL!$A:$A,$A324,EL!$B:$B,$B324)</f>
        <v>0</v>
      </c>
      <c r="L324" s="55">
        <f t="shared" si="35"/>
        <v>0</v>
      </c>
      <c r="M324" s="55">
        <f t="shared" si="36"/>
        <v>0</v>
      </c>
      <c r="N324" s="51"/>
      <c r="O324" s="167">
        <f t="shared" si="37"/>
        <v>0</v>
      </c>
    </row>
    <row r="325" spans="1:15" x14ac:dyDescent="0.25">
      <c r="A325" s="3">
        <v>115</v>
      </c>
      <c r="B325" s="3">
        <v>1</v>
      </c>
      <c r="C325" s="4" t="s">
        <v>93</v>
      </c>
      <c r="D325" s="5">
        <v>5</v>
      </c>
      <c r="E325" s="52">
        <f>SUMIFS('EOS GE24-F23-WEBLOAD'!$F:$F,'EOS GE24-F23-WEBLOAD'!$A:$A,$A325,'EOS GE24-F23-WEBLOAD'!$B:$B,$B325)</f>
        <v>1341.8</v>
      </c>
      <c r="F325" s="138">
        <f>SUMIFS(EL!C:C,EL!$A:$A,$A325,EL!$B:$B,$B325)</f>
        <v>0</v>
      </c>
      <c r="G325" s="55">
        <f t="shared" si="33"/>
        <v>0</v>
      </c>
      <c r="H325" s="52">
        <f t="shared" si="34"/>
        <v>0</v>
      </c>
      <c r="I325" s="64"/>
      <c r="J325" s="52">
        <f>SUMIFS('EOS GE25-F23-WEBLOAD'!$F:$F,'EOS GE25-F23-WEBLOAD'!$A:$A,$A325,'EOS GE25-F23-WEBLOAD'!$B:$B,$B325)</f>
        <v>1341.8</v>
      </c>
      <c r="K325" s="170">
        <f>SUMIFS(EL!D:D,EL!$A:$A,$A325,EL!$B:$B,$B325)</f>
        <v>0</v>
      </c>
      <c r="L325" s="55">
        <f t="shared" si="35"/>
        <v>0</v>
      </c>
      <c r="M325" s="55">
        <f t="shared" si="36"/>
        <v>0</v>
      </c>
      <c r="N325" s="51"/>
      <c r="O325" s="167">
        <f t="shared" si="37"/>
        <v>0</v>
      </c>
    </row>
    <row r="326" spans="1:15" x14ac:dyDescent="0.25">
      <c r="A326" s="3">
        <v>23</v>
      </c>
      <c r="B326" s="3">
        <v>1</v>
      </c>
      <c r="C326" s="4" t="s">
        <v>67</v>
      </c>
      <c r="D326" s="5">
        <v>6</v>
      </c>
      <c r="E326" s="52">
        <f>SUMIFS('EOS GE24-F23-WEBLOAD'!$F:$F,'EOS GE24-F23-WEBLOAD'!$A:$A,$A326,'EOS GE24-F23-WEBLOAD'!$B:$B,$B326)</f>
        <v>813</v>
      </c>
      <c r="F326" s="138">
        <f>SUMIFS(EL!C:C,EL!$A:$A,$A326,EL!$B:$B,$B326)</f>
        <v>0</v>
      </c>
      <c r="G326" s="55">
        <f t="shared" si="33"/>
        <v>0</v>
      </c>
      <c r="H326" s="52">
        <f t="shared" si="34"/>
        <v>0</v>
      </c>
      <c r="I326" s="64"/>
      <c r="J326" s="52">
        <f>SUMIFS('EOS GE25-F23-WEBLOAD'!$F:$F,'EOS GE25-F23-WEBLOAD'!$A:$A,$A326,'EOS GE25-F23-WEBLOAD'!$B:$B,$B326)</f>
        <v>801</v>
      </c>
      <c r="K326" s="170">
        <f>SUMIFS(EL!D:D,EL!$A:$A,$A326,EL!$B:$B,$B326)</f>
        <v>0</v>
      </c>
      <c r="L326" s="55">
        <f t="shared" si="35"/>
        <v>0</v>
      </c>
      <c r="M326" s="55">
        <f t="shared" si="36"/>
        <v>0</v>
      </c>
      <c r="N326" s="51"/>
      <c r="O326" s="167">
        <f t="shared" si="37"/>
        <v>0</v>
      </c>
    </row>
    <row r="327" spans="1:15" x14ac:dyDescent="0.25">
      <c r="A327" s="3">
        <v>316</v>
      </c>
      <c r="B327" s="3">
        <v>1</v>
      </c>
      <c r="C327" s="4" t="s">
        <v>155</v>
      </c>
      <c r="D327" s="5">
        <v>5</v>
      </c>
      <c r="E327" s="52">
        <f>SUMIFS('EOS GE24-F23-WEBLOAD'!$F:$F,'EOS GE24-F23-WEBLOAD'!$A:$A,$A327,'EOS GE24-F23-WEBLOAD'!$B:$B,$B327)</f>
        <v>1026</v>
      </c>
      <c r="F327" s="138">
        <f>SUMIFS(EL!C:C,EL!$A:$A,$A327,EL!$B:$B,$B327)</f>
        <v>0</v>
      </c>
      <c r="G327" s="55">
        <f t="shared" si="33"/>
        <v>0</v>
      </c>
      <c r="H327" s="52">
        <f t="shared" si="34"/>
        <v>0</v>
      </c>
      <c r="I327" s="64"/>
      <c r="J327" s="52">
        <f>SUMIFS('EOS GE25-F23-WEBLOAD'!$F:$F,'EOS GE25-F23-WEBLOAD'!$A:$A,$A327,'EOS GE25-F23-WEBLOAD'!$B:$B,$B327)</f>
        <v>1013</v>
      </c>
      <c r="K327" s="170">
        <f>SUMIFS(EL!D:D,EL!$A:$A,$A327,EL!$B:$B,$B327)</f>
        <v>0</v>
      </c>
      <c r="L327" s="55">
        <f t="shared" si="35"/>
        <v>0</v>
      </c>
      <c r="M327" s="55">
        <f t="shared" si="36"/>
        <v>0</v>
      </c>
      <c r="N327" s="51"/>
      <c r="O327" s="167">
        <f t="shared" si="37"/>
        <v>0</v>
      </c>
    </row>
    <row r="328" spans="1:15" x14ac:dyDescent="0.25">
      <c r="A328" s="3">
        <v>600</v>
      </c>
      <c r="B328" s="3">
        <v>1</v>
      </c>
      <c r="C328" s="4" t="s">
        <v>229</v>
      </c>
      <c r="D328" s="5">
        <v>6</v>
      </c>
      <c r="E328" s="52">
        <f>SUMIFS('EOS GE24-F23-WEBLOAD'!$F:$F,'EOS GE24-F23-WEBLOAD'!$A:$A,$A328,'EOS GE24-F23-WEBLOAD'!$B:$B,$B328)</f>
        <v>229</v>
      </c>
      <c r="F328" s="138">
        <f>SUMIFS(EL!C:C,EL!$A:$A,$A328,EL!$B:$B,$B328)</f>
        <v>0</v>
      </c>
      <c r="G328" s="55">
        <f t="shared" si="33"/>
        <v>0</v>
      </c>
      <c r="H328" s="52">
        <f t="shared" si="34"/>
        <v>0</v>
      </c>
      <c r="I328" s="64"/>
      <c r="J328" s="52">
        <f>SUMIFS('EOS GE25-F23-WEBLOAD'!$F:$F,'EOS GE25-F23-WEBLOAD'!$A:$A,$A328,'EOS GE25-F23-WEBLOAD'!$B:$B,$B328)</f>
        <v>234</v>
      </c>
      <c r="K328" s="170">
        <f>SUMIFS(EL!D:D,EL!$A:$A,$A328,EL!$B:$B,$B328)</f>
        <v>0</v>
      </c>
      <c r="L328" s="55">
        <f t="shared" si="35"/>
        <v>0</v>
      </c>
      <c r="M328" s="55">
        <f t="shared" si="36"/>
        <v>0</v>
      </c>
      <c r="N328" s="51"/>
      <c r="O328" s="167">
        <f t="shared" si="37"/>
        <v>0</v>
      </c>
    </row>
    <row r="329" spans="1:15" x14ac:dyDescent="0.25">
      <c r="A329" s="3">
        <v>333</v>
      </c>
      <c r="B329" s="3">
        <v>1</v>
      </c>
      <c r="C329" s="4" t="s">
        <v>162</v>
      </c>
      <c r="D329" s="5">
        <v>6</v>
      </c>
      <c r="E329" s="52">
        <f>SUMIFS('EOS GE24-F23-WEBLOAD'!$F:$F,'EOS GE24-F23-WEBLOAD'!$A:$A,$A329,'EOS GE24-F23-WEBLOAD'!$B:$B,$B329)</f>
        <v>485</v>
      </c>
      <c r="F329" s="138">
        <f>SUMIFS(EL!C:C,EL!$A:$A,$A329,EL!$B:$B,$B329)</f>
        <v>0</v>
      </c>
      <c r="G329" s="55">
        <f t="shared" si="33"/>
        <v>0</v>
      </c>
      <c r="H329" s="52">
        <f t="shared" si="34"/>
        <v>0</v>
      </c>
      <c r="I329" s="64"/>
      <c r="J329" s="52">
        <f>SUMIFS('EOS GE25-F23-WEBLOAD'!$F:$F,'EOS GE25-F23-WEBLOAD'!$A:$A,$A329,'EOS GE25-F23-WEBLOAD'!$B:$B,$B329)</f>
        <v>518</v>
      </c>
      <c r="K329" s="170">
        <f>SUMIFS(EL!D:D,EL!$A:$A,$A329,EL!$B:$B,$B329)</f>
        <v>0</v>
      </c>
      <c r="L329" s="55">
        <f t="shared" si="35"/>
        <v>0</v>
      </c>
      <c r="M329" s="55">
        <f t="shared" si="36"/>
        <v>0</v>
      </c>
      <c r="N329" s="51"/>
      <c r="O329" s="167">
        <f t="shared" si="37"/>
        <v>0</v>
      </c>
    </row>
    <row r="330" spans="1:15" x14ac:dyDescent="0.25">
      <c r="A330" s="3">
        <v>2711</v>
      </c>
      <c r="B330" s="3">
        <v>1</v>
      </c>
      <c r="C330" s="4" t="s">
        <v>355</v>
      </c>
      <c r="D330" s="5">
        <v>6</v>
      </c>
      <c r="E330" s="52">
        <f>SUMIFS('EOS GE24-F23-WEBLOAD'!$F:$F,'EOS GE24-F23-WEBLOAD'!$A:$A,$A330,'EOS GE24-F23-WEBLOAD'!$B:$B,$B330)</f>
        <v>871.84</v>
      </c>
      <c r="F330" s="138">
        <f>SUMIFS(EL!C:C,EL!$A:$A,$A330,EL!$B:$B,$B330)</f>
        <v>0</v>
      </c>
      <c r="G330" s="55">
        <f t="shared" si="33"/>
        <v>0</v>
      </c>
      <c r="H330" s="52">
        <f t="shared" si="34"/>
        <v>0</v>
      </c>
      <c r="I330" s="64"/>
      <c r="J330" s="52">
        <f>SUMIFS('EOS GE25-F23-WEBLOAD'!$F:$F,'EOS GE25-F23-WEBLOAD'!$A:$A,$A330,'EOS GE25-F23-WEBLOAD'!$B:$B,$B330)</f>
        <v>861.84</v>
      </c>
      <c r="K330" s="170">
        <f>SUMIFS(EL!D:D,EL!$A:$A,$A330,EL!$B:$B,$B330)</f>
        <v>0</v>
      </c>
      <c r="L330" s="55">
        <f t="shared" si="35"/>
        <v>0</v>
      </c>
      <c r="M330" s="55">
        <f t="shared" si="36"/>
        <v>0</v>
      </c>
      <c r="N330" s="51"/>
      <c r="O330" s="167">
        <f t="shared" si="37"/>
        <v>0</v>
      </c>
    </row>
    <row r="331" spans="1:15" x14ac:dyDescent="0.25">
      <c r="A331" s="3">
        <v>601</v>
      </c>
      <c r="B331" s="3">
        <v>1</v>
      </c>
      <c r="C331" s="4" t="s">
        <v>230</v>
      </c>
      <c r="D331" s="5">
        <v>6</v>
      </c>
      <c r="E331" s="52">
        <f>SUMIFS('EOS GE24-F23-WEBLOAD'!$F:$F,'EOS GE24-F23-WEBLOAD'!$A:$A,$A331,'EOS GE24-F23-WEBLOAD'!$B:$B,$B331)</f>
        <v>588</v>
      </c>
      <c r="F331" s="138">
        <f>SUMIFS(EL!C:C,EL!$A:$A,$A331,EL!$B:$B,$B331)</f>
        <v>0</v>
      </c>
      <c r="G331" s="55">
        <f t="shared" si="33"/>
        <v>0</v>
      </c>
      <c r="H331" s="52">
        <f t="shared" si="34"/>
        <v>0</v>
      </c>
      <c r="I331" s="64"/>
      <c r="J331" s="52">
        <f>SUMIFS('EOS GE25-F23-WEBLOAD'!$F:$F,'EOS GE25-F23-WEBLOAD'!$A:$A,$A331,'EOS GE25-F23-WEBLOAD'!$B:$B,$B331)</f>
        <v>570</v>
      </c>
      <c r="K331" s="170">
        <f>SUMIFS(EL!D:D,EL!$A:$A,$A331,EL!$B:$B,$B331)</f>
        <v>0</v>
      </c>
      <c r="L331" s="55">
        <f t="shared" si="35"/>
        <v>0</v>
      </c>
      <c r="M331" s="55">
        <f t="shared" si="36"/>
        <v>0</v>
      </c>
      <c r="N331" s="51"/>
      <c r="O331" s="167">
        <f t="shared" si="37"/>
        <v>0</v>
      </c>
    </row>
    <row r="332" spans="1:15" x14ac:dyDescent="0.25">
      <c r="A332" s="3">
        <v>2142</v>
      </c>
      <c r="B332" s="3">
        <v>1</v>
      </c>
      <c r="C332" s="4" t="s">
        <v>318</v>
      </c>
      <c r="D332" s="5">
        <v>5</v>
      </c>
      <c r="E332" s="52">
        <f>SUMIFS('EOS GE24-F23-WEBLOAD'!$F:$F,'EOS GE24-F23-WEBLOAD'!$A:$A,$A332,'EOS GE24-F23-WEBLOAD'!$B:$B,$B332)</f>
        <v>1920.4</v>
      </c>
      <c r="F332" s="138">
        <f>SUMIFS(EL!C:C,EL!$A:$A,$A332,EL!$B:$B,$B332)</f>
        <v>0</v>
      </c>
      <c r="G332" s="55">
        <f t="shared" si="33"/>
        <v>0</v>
      </c>
      <c r="H332" s="52">
        <f t="shared" si="34"/>
        <v>0</v>
      </c>
      <c r="I332" s="64"/>
      <c r="J332" s="52">
        <f>SUMIFS('EOS GE25-F23-WEBLOAD'!$F:$F,'EOS GE25-F23-WEBLOAD'!$A:$A,$A332,'EOS GE25-F23-WEBLOAD'!$B:$B,$B332)</f>
        <v>1882.4</v>
      </c>
      <c r="K332" s="170">
        <f>SUMIFS(EL!D:D,EL!$A:$A,$A332,EL!$B:$B,$B332)</f>
        <v>0</v>
      </c>
      <c r="L332" s="55">
        <f t="shared" si="35"/>
        <v>0</v>
      </c>
      <c r="M332" s="55">
        <f t="shared" si="36"/>
        <v>0</v>
      </c>
      <c r="N332" s="51"/>
      <c r="O332" s="167">
        <f t="shared" si="37"/>
        <v>0</v>
      </c>
    </row>
    <row r="333" spans="1:15" x14ac:dyDescent="0.25">
      <c r="A333" s="3">
        <v>487</v>
      </c>
      <c r="B333" s="3">
        <v>1</v>
      </c>
      <c r="C333" s="4" t="s">
        <v>196</v>
      </c>
      <c r="D333" s="5">
        <v>6</v>
      </c>
      <c r="E333" s="52">
        <f>SUMIFS('EOS GE24-F23-WEBLOAD'!$F:$F,'EOS GE24-F23-WEBLOAD'!$A:$A,$A333,'EOS GE24-F23-WEBLOAD'!$B:$B,$B333)</f>
        <v>337</v>
      </c>
      <c r="F333" s="138">
        <f>SUMIFS(EL!C:C,EL!$A:$A,$A333,EL!$B:$B,$B333)</f>
        <v>0</v>
      </c>
      <c r="G333" s="55">
        <f t="shared" si="33"/>
        <v>0</v>
      </c>
      <c r="H333" s="52">
        <f t="shared" si="34"/>
        <v>0</v>
      </c>
      <c r="I333" s="64"/>
      <c r="J333" s="52">
        <f>SUMIFS('EOS GE25-F23-WEBLOAD'!$F:$F,'EOS GE25-F23-WEBLOAD'!$A:$A,$A333,'EOS GE25-F23-WEBLOAD'!$B:$B,$B333)</f>
        <v>337</v>
      </c>
      <c r="K333" s="170">
        <f>SUMIFS(EL!D:D,EL!$A:$A,$A333,EL!$B:$B,$B333)</f>
        <v>0</v>
      </c>
      <c r="L333" s="55">
        <f t="shared" si="35"/>
        <v>0</v>
      </c>
      <c r="M333" s="55">
        <f t="shared" si="36"/>
        <v>0</v>
      </c>
      <c r="N333" s="51"/>
      <c r="O333" s="167">
        <f t="shared" si="37"/>
        <v>0</v>
      </c>
    </row>
    <row r="334" spans="1:15" x14ac:dyDescent="0.25">
      <c r="A334" s="3">
        <v>362</v>
      </c>
      <c r="B334" s="3">
        <v>1</v>
      </c>
      <c r="C334" s="4" t="s">
        <v>167</v>
      </c>
      <c r="D334" s="5">
        <v>6</v>
      </c>
      <c r="E334" s="52">
        <f>SUMIFS('EOS GE24-F23-WEBLOAD'!$F:$F,'EOS GE24-F23-WEBLOAD'!$A:$A,$A334,'EOS GE24-F23-WEBLOAD'!$B:$B,$B334)</f>
        <v>273</v>
      </c>
      <c r="F334" s="138">
        <f>SUMIFS(EL!C:C,EL!$A:$A,$A334,EL!$B:$B,$B334)</f>
        <v>0</v>
      </c>
      <c r="G334" s="55">
        <f t="shared" si="33"/>
        <v>0</v>
      </c>
      <c r="H334" s="52">
        <f t="shared" si="34"/>
        <v>0</v>
      </c>
      <c r="I334" s="64"/>
      <c r="J334" s="52">
        <f>SUMIFS('EOS GE25-F23-WEBLOAD'!$F:$F,'EOS GE25-F23-WEBLOAD'!$A:$A,$A334,'EOS GE25-F23-WEBLOAD'!$B:$B,$B334)</f>
        <v>273</v>
      </c>
      <c r="K334" s="170">
        <f>SUMIFS(EL!D:D,EL!$A:$A,$A334,EL!$B:$B,$B334)</f>
        <v>0</v>
      </c>
      <c r="L334" s="55">
        <f t="shared" si="35"/>
        <v>0</v>
      </c>
      <c r="M334" s="55">
        <f t="shared" si="36"/>
        <v>0</v>
      </c>
      <c r="N334" s="51"/>
      <c r="O334" s="167">
        <f t="shared" si="37"/>
        <v>0</v>
      </c>
    </row>
    <row r="335" spans="1:15" x14ac:dyDescent="0.25">
      <c r="A335" s="3">
        <v>95</v>
      </c>
      <c r="B335" s="3">
        <v>1</v>
      </c>
      <c r="C335" s="4" t="s">
        <v>84</v>
      </c>
      <c r="D335" s="5">
        <v>6</v>
      </c>
      <c r="E335" s="52">
        <f>SUMIFS('EOS GE24-F23-WEBLOAD'!$F:$F,'EOS GE24-F23-WEBLOAD'!$A:$A,$A335,'EOS GE24-F23-WEBLOAD'!$B:$B,$B335)</f>
        <v>293</v>
      </c>
      <c r="F335" s="138">
        <f>SUMIFS(EL!C:C,EL!$A:$A,$A335,EL!$B:$B,$B335)</f>
        <v>0</v>
      </c>
      <c r="G335" s="55">
        <f t="shared" si="33"/>
        <v>0</v>
      </c>
      <c r="H335" s="52">
        <f t="shared" si="34"/>
        <v>0</v>
      </c>
      <c r="I335" s="64"/>
      <c r="J335" s="52">
        <f>SUMIFS('EOS GE25-F23-WEBLOAD'!$F:$F,'EOS GE25-F23-WEBLOAD'!$A:$A,$A335,'EOS GE25-F23-WEBLOAD'!$B:$B,$B335)</f>
        <v>273</v>
      </c>
      <c r="K335" s="170">
        <f>SUMIFS(EL!D:D,EL!$A:$A,$A335,EL!$B:$B,$B335)</f>
        <v>0</v>
      </c>
      <c r="L335" s="55">
        <f t="shared" si="35"/>
        <v>0</v>
      </c>
      <c r="M335" s="55">
        <f t="shared" si="36"/>
        <v>0</v>
      </c>
      <c r="N335" s="51"/>
      <c r="O335" s="167">
        <f t="shared" si="37"/>
        <v>0</v>
      </c>
    </row>
    <row r="336" spans="1:15" x14ac:dyDescent="0.25">
      <c r="A336" s="3">
        <v>507</v>
      </c>
      <c r="B336" s="3">
        <v>1</v>
      </c>
      <c r="C336" s="4" t="s">
        <v>203</v>
      </c>
      <c r="D336" s="5">
        <v>6</v>
      </c>
      <c r="E336" s="52">
        <f>SUMIFS('EOS GE24-F23-WEBLOAD'!$F:$F,'EOS GE24-F23-WEBLOAD'!$A:$A,$A336,'EOS GE24-F23-WEBLOAD'!$B:$B,$B336)</f>
        <v>348</v>
      </c>
      <c r="F336" s="138">
        <f>SUMIFS(EL!C:C,EL!$A:$A,$A336,EL!$B:$B,$B336)</f>
        <v>0</v>
      </c>
      <c r="G336" s="55">
        <f t="shared" si="33"/>
        <v>0</v>
      </c>
      <c r="H336" s="52">
        <f t="shared" si="34"/>
        <v>0</v>
      </c>
      <c r="I336" s="64"/>
      <c r="J336" s="52">
        <f>SUMIFS('EOS GE25-F23-WEBLOAD'!$F:$F,'EOS GE25-F23-WEBLOAD'!$A:$A,$A336,'EOS GE25-F23-WEBLOAD'!$B:$B,$B336)</f>
        <v>350</v>
      </c>
      <c r="K336" s="170">
        <f>SUMIFS(EL!D:D,EL!$A:$A,$A336,EL!$B:$B,$B336)</f>
        <v>0</v>
      </c>
      <c r="L336" s="55">
        <f t="shared" si="35"/>
        <v>0</v>
      </c>
      <c r="M336" s="55">
        <f t="shared" si="36"/>
        <v>0</v>
      </c>
      <c r="N336" s="51"/>
      <c r="O336" s="167">
        <f t="shared" si="37"/>
        <v>0</v>
      </c>
    </row>
    <row r="337" spans="1:15" x14ac:dyDescent="0.25">
      <c r="A337" s="3">
        <v>561</v>
      </c>
      <c r="B337" s="3">
        <v>1</v>
      </c>
      <c r="C337" s="4" t="s">
        <v>220</v>
      </c>
      <c r="D337" s="5">
        <v>6</v>
      </c>
      <c r="E337" s="52">
        <f>SUMIFS('EOS GE24-F23-WEBLOAD'!$F:$F,'EOS GE24-F23-WEBLOAD'!$A:$A,$A337,'EOS GE24-F23-WEBLOAD'!$B:$B,$B337)</f>
        <v>245</v>
      </c>
      <c r="F337" s="138">
        <f>SUMIFS(EL!C:C,EL!$A:$A,$A337,EL!$B:$B,$B337)</f>
        <v>0</v>
      </c>
      <c r="G337" s="55">
        <f t="shared" si="33"/>
        <v>0</v>
      </c>
      <c r="H337" s="52">
        <f t="shared" si="34"/>
        <v>0</v>
      </c>
      <c r="I337" s="64"/>
      <c r="J337" s="52">
        <f>SUMIFS('EOS GE25-F23-WEBLOAD'!$F:$F,'EOS GE25-F23-WEBLOAD'!$A:$A,$A337,'EOS GE25-F23-WEBLOAD'!$B:$B,$B337)</f>
        <v>242</v>
      </c>
      <c r="K337" s="170">
        <f>SUMIFS(EL!D:D,EL!$A:$A,$A337,EL!$B:$B,$B337)</f>
        <v>0</v>
      </c>
      <c r="L337" s="55">
        <f t="shared" si="35"/>
        <v>0</v>
      </c>
      <c r="M337" s="55">
        <f t="shared" si="36"/>
        <v>0</v>
      </c>
      <c r="N337" s="51"/>
      <c r="O337" s="167">
        <f t="shared" si="37"/>
        <v>0</v>
      </c>
    </row>
    <row r="338" spans="1:15" x14ac:dyDescent="0.25">
      <c r="A338" s="3">
        <v>162</v>
      </c>
      <c r="B338" s="3">
        <v>1</v>
      </c>
      <c r="C338" s="4" t="s">
        <v>102</v>
      </c>
      <c r="D338" s="5">
        <v>6</v>
      </c>
      <c r="E338" s="52">
        <f>SUMIFS('EOS GE24-F23-WEBLOAD'!$F:$F,'EOS GE24-F23-WEBLOAD'!$A:$A,$A338,'EOS GE24-F23-WEBLOAD'!$B:$B,$B338)</f>
        <v>903</v>
      </c>
      <c r="F338" s="138">
        <f>SUMIFS(EL!C:C,EL!$A:$A,$A338,EL!$B:$B,$B338)</f>
        <v>0</v>
      </c>
      <c r="G338" s="55">
        <f t="shared" si="33"/>
        <v>0</v>
      </c>
      <c r="H338" s="52">
        <f t="shared" si="34"/>
        <v>0</v>
      </c>
      <c r="I338" s="64"/>
      <c r="J338" s="52">
        <f>SUMIFS('EOS GE25-F23-WEBLOAD'!$F:$F,'EOS GE25-F23-WEBLOAD'!$A:$A,$A338,'EOS GE25-F23-WEBLOAD'!$B:$B,$B338)</f>
        <v>899</v>
      </c>
      <c r="K338" s="170">
        <f>SUMIFS(EL!D:D,EL!$A:$A,$A338,EL!$B:$B,$B338)</f>
        <v>0</v>
      </c>
      <c r="L338" s="55">
        <f t="shared" si="35"/>
        <v>0</v>
      </c>
      <c r="M338" s="55">
        <f t="shared" si="36"/>
        <v>0</v>
      </c>
      <c r="N338" s="51"/>
      <c r="O338" s="167">
        <f t="shared" si="37"/>
        <v>0</v>
      </c>
    </row>
    <row r="339" spans="1:15" x14ac:dyDescent="0.25">
      <c r="A339" s="3">
        <v>390</v>
      </c>
      <c r="B339" s="3">
        <v>1</v>
      </c>
      <c r="C339" s="4" t="s">
        <v>171</v>
      </c>
      <c r="D339" s="5">
        <v>6</v>
      </c>
      <c r="E339" s="52">
        <f>SUMIFS('EOS GE24-F23-WEBLOAD'!$F:$F,'EOS GE24-F23-WEBLOAD'!$A:$A,$A339,'EOS GE24-F23-WEBLOAD'!$B:$B,$B339)</f>
        <v>405</v>
      </c>
      <c r="F339" s="138">
        <f>SUMIFS(EL!C:C,EL!$A:$A,$A339,EL!$B:$B,$B339)</f>
        <v>0</v>
      </c>
      <c r="G339" s="55">
        <f t="shared" si="33"/>
        <v>0</v>
      </c>
      <c r="H339" s="52">
        <f t="shared" si="34"/>
        <v>0</v>
      </c>
      <c r="I339" s="64"/>
      <c r="J339" s="52">
        <f>SUMIFS('EOS GE25-F23-WEBLOAD'!$F:$F,'EOS GE25-F23-WEBLOAD'!$A:$A,$A339,'EOS GE25-F23-WEBLOAD'!$B:$B,$B339)</f>
        <v>405</v>
      </c>
      <c r="K339" s="170">
        <f>SUMIFS(EL!D:D,EL!$A:$A,$A339,EL!$B:$B,$B339)</f>
        <v>0</v>
      </c>
      <c r="L339" s="55">
        <f t="shared" si="35"/>
        <v>0</v>
      </c>
      <c r="M339" s="55">
        <f t="shared" si="36"/>
        <v>0</v>
      </c>
      <c r="N339" s="51"/>
      <c r="O339" s="167">
        <f t="shared" si="37"/>
        <v>0</v>
      </c>
    </row>
    <row r="340" spans="1:15" x14ac:dyDescent="0.25">
      <c r="A340" s="3">
        <v>2536</v>
      </c>
      <c r="B340" s="3">
        <v>1</v>
      </c>
      <c r="C340" s="4" t="s">
        <v>349</v>
      </c>
      <c r="D340" s="5">
        <v>6</v>
      </c>
      <c r="E340" s="52">
        <f>SUMIFS('EOS GE24-F23-WEBLOAD'!$F:$F,'EOS GE24-F23-WEBLOAD'!$A:$A,$A340,'EOS GE24-F23-WEBLOAD'!$B:$B,$B340)</f>
        <v>308</v>
      </c>
      <c r="F340" s="138">
        <f>SUMIFS(EL!C:C,EL!$A:$A,$A340,EL!$B:$B,$B340)</f>
        <v>0</v>
      </c>
      <c r="G340" s="55">
        <f t="shared" si="33"/>
        <v>0</v>
      </c>
      <c r="H340" s="52">
        <f t="shared" si="34"/>
        <v>0</v>
      </c>
      <c r="I340" s="64"/>
      <c r="J340" s="52">
        <f>SUMIFS('EOS GE25-F23-WEBLOAD'!$F:$F,'EOS GE25-F23-WEBLOAD'!$A:$A,$A340,'EOS GE25-F23-WEBLOAD'!$B:$B,$B340)</f>
        <v>305</v>
      </c>
      <c r="K340" s="170">
        <f>SUMIFS(EL!D:D,EL!$A:$A,$A340,EL!$B:$B,$B340)</f>
        <v>0</v>
      </c>
      <c r="L340" s="55">
        <f t="shared" si="35"/>
        <v>0</v>
      </c>
      <c r="M340" s="55">
        <f t="shared" si="36"/>
        <v>0</v>
      </c>
      <c r="N340" s="51"/>
      <c r="O340" s="167">
        <f t="shared" si="37"/>
        <v>0</v>
      </c>
    </row>
    <row r="341" spans="1:15" x14ac:dyDescent="0.25">
      <c r="A341" s="3">
        <v>91</v>
      </c>
      <c r="B341" s="3">
        <v>1</v>
      </c>
      <c r="C341" s="4" t="s">
        <v>81</v>
      </c>
      <c r="D341" s="5">
        <v>6</v>
      </c>
      <c r="E341" s="52">
        <f>SUMIFS('EOS GE24-F23-WEBLOAD'!$F:$F,'EOS GE24-F23-WEBLOAD'!$A:$A,$A341,'EOS GE24-F23-WEBLOAD'!$B:$B,$B341)</f>
        <v>683</v>
      </c>
      <c r="F341" s="138">
        <f>SUMIFS(EL!C:C,EL!$A:$A,$A341,EL!$B:$B,$B341)</f>
        <v>0</v>
      </c>
      <c r="G341" s="55">
        <f t="shared" si="33"/>
        <v>0</v>
      </c>
      <c r="H341" s="52">
        <f t="shared" si="34"/>
        <v>0</v>
      </c>
      <c r="I341" s="64"/>
      <c r="J341" s="52">
        <f>SUMIFS('EOS GE25-F23-WEBLOAD'!$F:$F,'EOS GE25-F23-WEBLOAD'!$A:$A,$A341,'EOS GE25-F23-WEBLOAD'!$B:$B,$B341)</f>
        <v>683</v>
      </c>
      <c r="K341" s="170">
        <f>SUMIFS(EL!D:D,EL!$A:$A,$A341,EL!$B:$B,$B341)</f>
        <v>0</v>
      </c>
      <c r="L341" s="55">
        <f t="shared" si="35"/>
        <v>0</v>
      </c>
      <c r="M341" s="55">
        <f t="shared" si="36"/>
        <v>0</v>
      </c>
      <c r="N341" s="51"/>
      <c r="O341" s="167">
        <f t="shared" si="37"/>
        <v>0</v>
      </c>
    </row>
    <row r="342" spans="1:15" x14ac:dyDescent="0.25">
      <c r="A342" s="3">
        <v>2135</v>
      </c>
      <c r="B342" s="3">
        <v>1</v>
      </c>
      <c r="C342" s="4" t="s">
        <v>316</v>
      </c>
      <c r="D342" s="5">
        <v>5</v>
      </c>
      <c r="E342" s="52">
        <f>SUMIFS('EOS GE24-F23-WEBLOAD'!$F:$F,'EOS GE24-F23-WEBLOAD'!$A:$A,$A342,'EOS GE24-F23-WEBLOAD'!$B:$B,$B342)</f>
        <v>941</v>
      </c>
      <c r="F342" s="138">
        <f>SUMIFS(EL!C:C,EL!$A:$A,$A342,EL!$B:$B,$B342)</f>
        <v>0</v>
      </c>
      <c r="G342" s="55">
        <f t="shared" si="33"/>
        <v>0</v>
      </c>
      <c r="H342" s="52">
        <f t="shared" si="34"/>
        <v>0</v>
      </c>
      <c r="I342" s="64"/>
      <c r="J342" s="52">
        <f>SUMIFS('EOS GE25-F23-WEBLOAD'!$F:$F,'EOS GE25-F23-WEBLOAD'!$A:$A,$A342,'EOS GE25-F23-WEBLOAD'!$B:$B,$B342)</f>
        <v>956</v>
      </c>
      <c r="K342" s="170">
        <f>SUMIFS(EL!D:D,EL!$A:$A,$A342,EL!$B:$B,$B342)</f>
        <v>0</v>
      </c>
      <c r="L342" s="55">
        <f t="shared" si="35"/>
        <v>0</v>
      </c>
      <c r="M342" s="55">
        <f t="shared" si="36"/>
        <v>0</v>
      </c>
      <c r="N342" s="51"/>
      <c r="O342" s="167">
        <f t="shared" si="37"/>
        <v>0</v>
      </c>
    </row>
    <row r="343" spans="1:15" x14ac:dyDescent="0.25">
      <c r="A343" s="3">
        <v>308</v>
      </c>
      <c r="B343" s="3">
        <v>1</v>
      </c>
      <c r="C343" s="4" t="s">
        <v>152</v>
      </c>
      <c r="D343" s="5">
        <v>6</v>
      </c>
      <c r="E343" s="52">
        <f>SUMIFS('EOS GE24-F23-WEBLOAD'!$F:$F,'EOS GE24-F23-WEBLOAD'!$A:$A,$A343,'EOS GE24-F23-WEBLOAD'!$B:$B,$B343)</f>
        <v>615.20000000000005</v>
      </c>
      <c r="F343" s="138">
        <f>SUMIFS(EL!C:C,EL!$A:$A,$A343,EL!$B:$B,$B343)</f>
        <v>0</v>
      </c>
      <c r="G343" s="55">
        <f t="shared" si="33"/>
        <v>0</v>
      </c>
      <c r="H343" s="52">
        <f t="shared" si="34"/>
        <v>0</v>
      </c>
      <c r="I343" s="64"/>
      <c r="J343" s="52">
        <f>SUMIFS('EOS GE25-F23-WEBLOAD'!$F:$F,'EOS GE25-F23-WEBLOAD'!$A:$A,$A343,'EOS GE25-F23-WEBLOAD'!$B:$B,$B343)</f>
        <v>615.20000000000005</v>
      </c>
      <c r="K343" s="170">
        <f>SUMIFS(EL!D:D,EL!$A:$A,$A343,EL!$B:$B,$B343)</f>
        <v>0</v>
      </c>
      <c r="L343" s="55">
        <f t="shared" si="35"/>
        <v>0</v>
      </c>
      <c r="M343" s="55">
        <f t="shared" si="36"/>
        <v>0</v>
      </c>
      <c r="N343" s="51"/>
      <c r="O343" s="167">
        <f t="shared" si="37"/>
        <v>0</v>
      </c>
    </row>
    <row r="344" spans="1:15" x14ac:dyDescent="0.25">
      <c r="A344" s="3">
        <v>739</v>
      </c>
      <c r="B344" s="3">
        <v>1</v>
      </c>
      <c r="C344" s="4" t="s">
        <v>263</v>
      </c>
      <c r="D344" s="5">
        <v>6</v>
      </c>
      <c r="E344" s="52">
        <f>SUMIFS('EOS GE24-F23-WEBLOAD'!$F:$F,'EOS GE24-F23-WEBLOAD'!$A:$A,$A344,'EOS GE24-F23-WEBLOAD'!$B:$B,$B344)</f>
        <v>757</v>
      </c>
      <c r="F344" s="138">
        <f>SUMIFS(EL!C:C,EL!$A:$A,$A344,EL!$B:$B,$B344)</f>
        <v>0</v>
      </c>
      <c r="G344" s="55">
        <f t="shared" si="33"/>
        <v>0</v>
      </c>
      <c r="H344" s="52">
        <f t="shared" si="34"/>
        <v>0</v>
      </c>
      <c r="I344" s="64"/>
      <c r="J344" s="52">
        <f>SUMIFS('EOS GE25-F23-WEBLOAD'!$F:$F,'EOS GE25-F23-WEBLOAD'!$A:$A,$A344,'EOS GE25-F23-WEBLOAD'!$B:$B,$B344)</f>
        <v>749</v>
      </c>
      <c r="K344" s="170">
        <f>SUMIFS(EL!D:D,EL!$A:$A,$A344,EL!$B:$B,$B344)</f>
        <v>0</v>
      </c>
      <c r="L344" s="55">
        <f t="shared" si="35"/>
        <v>0</v>
      </c>
      <c r="M344" s="55">
        <f t="shared" si="36"/>
        <v>0</v>
      </c>
      <c r="N344" s="51"/>
      <c r="O344" s="167">
        <f t="shared" si="37"/>
        <v>0</v>
      </c>
    </row>
    <row r="345" spans="1:15" x14ac:dyDescent="0.25">
      <c r="A345" s="3">
        <v>599</v>
      </c>
      <c r="B345" s="3">
        <v>1</v>
      </c>
      <c r="C345" s="4" t="s">
        <v>228</v>
      </c>
      <c r="D345" s="5">
        <v>6</v>
      </c>
      <c r="E345" s="52">
        <f>SUMIFS('EOS GE24-F23-WEBLOAD'!$F:$F,'EOS GE24-F23-WEBLOAD'!$A:$A,$A345,'EOS GE24-F23-WEBLOAD'!$B:$B,$B345)</f>
        <v>504</v>
      </c>
      <c r="F345" s="138">
        <f>SUMIFS(EL!C:C,EL!$A:$A,$A345,EL!$B:$B,$B345)</f>
        <v>0</v>
      </c>
      <c r="G345" s="55">
        <f t="shared" si="33"/>
        <v>0</v>
      </c>
      <c r="H345" s="52">
        <f t="shared" si="34"/>
        <v>0</v>
      </c>
      <c r="I345" s="64"/>
      <c r="J345" s="52">
        <f>SUMIFS('EOS GE25-F23-WEBLOAD'!$F:$F,'EOS GE25-F23-WEBLOAD'!$A:$A,$A345,'EOS GE25-F23-WEBLOAD'!$B:$B,$B345)</f>
        <v>482</v>
      </c>
      <c r="K345" s="170">
        <f>SUMIFS(EL!D:D,EL!$A:$A,$A345,EL!$B:$B,$B345)</f>
        <v>0</v>
      </c>
      <c r="L345" s="55">
        <f t="shared" si="35"/>
        <v>0</v>
      </c>
      <c r="M345" s="55">
        <f t="shared" si="36"/>
        <v>0</v>
      </c>
      <c r="N345" s="51"/>
      <c r="O345" s="167">
        <f t="shared" si="37"/>
        <v>0</v>
      </c>
    </row>
    <row r="346" spans="1:15" x14ac:dyDescent="0.25">
      <c r="A346" s="3">
        <v>547</v>
      </c>
      <c r="B346" s="3">
        <v>1</v>
      </c>
      <c r="C346" s="4" t="s">
        <v>215</v>
      </c>
      <c r="D346" s="5">
        <v>6</v>
      </c>
      <c r="E346" s="52">
        <f>SUMIFS('EOS GE24-F23-WEBLOAD'!$F:$F,'EOS GE24-F23-WEBLOAD'!$A:$A,$A346,'EOS GE24-F23-WEBLOAD'!$B:$B,$B346)</f>
        <v>493</v>
      </c>
      <c r="F346" s="138">
        <f>SUMIFS(EL!C:C,EL!$A:$A,$A346,EL!$B:$B,$B346)</f>
        <v>0</v>
      </c>
      <c r="G346" s="55">
        <f t="shared" si="33"/>
        <v>0</v>
      </c>
      <c r="H346" s="52">
        <f t="shared" si="34"/>
        <v>0</v>
      </c>
      <c r="I346" s="64"/>
      <c r="J346" s="52">
        <f>SUMIFS('EOS GE25-F23-WEBLOAD'!$F:$F,'EOS GE25-F23-WEBLOAD'!$A:$A,$A346,'EOS GE25-F23-WEBLOAD'!$B:$B,$B346)</f>
        <v>493</v>
      </c>
      <c r="K346" s="170">
        <f>SUMIFS(EL!D:D,EL!$A:$A,$A346,EL!$B:$B,$B346)</f>
        <v>0</v>
      </c>
      <c r="L346" s="55">
        <f t="shared" si="35"/>
        <v>0</v>
      </c>
      <c r="M346" s="55">
        <f t="shared" si="36"/>
        <v>0</v>
      </c>
      <c r="N346" s="51"/>
      <c r="O346" s="167">
        <f t="shared" si="37"/>
        <v>0</v>
      </c>
    </row>
    <row r="347" spans="1:15" x14ac:dyDescent="0.25">
      <c r="A347" s="3">
        <v>2908</v>
      </c>
      <c r="B347" s="3">
        <v>1</v>
      </c>
      <c r="C347" s="4" t="s">
        <v>381</v>
      </c>
      <c r="D347" s="5">
        <v>6</v>
      </c>
      <c r="E347" s="52">
        <f>SUMIFS('EOS GE24-F23-WEBLOAD'!$F:$F,'EOS GE24-F23-WEBLOAD'!$A:$A,$A347,'EOS GE24-F23-WEBLOAD'!$B:$B,$B347)</f>
        <v>516</v>
      </c>
      <c r="F347" s="138">
        <f>SUMIFS(EL!C:C,EL!$A:$A,$A347,EL!$B:$B,$B347)</f>
        <v>0</v>
      </c>
      <c r="G347" s="55">
        <f t="shared" si="33"/>
        <v>0</v>
      </c>
      <c r="H347" s="52">
        <f t="shared" si="34"/>
        <v>0</v>
      </c>
      <c r="I347" s="64"/>
      <c r="J347" s="52">
        <f>SUMIFS('EOS GE25-F23-WEBLOAD'!$F:$F,'EOS GE25-F23-WEBLOAD'!$A:$A,$A347,'EOS GE25-F23-WEBLOAD'!$B:$B,$B347)</f>
        <v>519</v>
      </c>
      <c r="K347" s="170">
        <f>SUMIFS(EL!D:D,EL!$A:$A,$A347,EL!$B:$B,$B347)</f>
        <v>0</v>
      </c>
      <c r="L347" s="55">
        <f t="shared" si="35"/>
        <v>0</v>
      </c>
      <c r="M347" s="55">
        <f t="shared" si="36"/>
        <v>0</v>
      </c>
      <c r="N347" s="51"/>
      <c r="O347" s="167">
        <f t="shared" si="37"/>
        <v>0</v>
      </c>
    </row>
    <row r="348" spans="1:15" x14ac:dyDescent="0.25">
      <c r="A348" s="3">
        <v>495</v>
      </c>
      <c r="B348" s="3">
        <v>1</v>
      </c>
      <c r="C348" s="4" t="s">
        <v>198</v>
      </c>
      <c r="D348" s="5">
        <v>6</v>
      </c>
      <c r="E348" s="52">
        <f>SUMIFS('EOS GE24-F23-WEBLOAD'!$F:$F,'EOS GE24-F23-WEBLOAD'!$A:$A,$A348,'EOS GE24-F23-WEBLOAD'!$B:$B,$B348)</f>
        <v>453</v>
      </c>
      <c r="F348" s="138">
        <f>SUMIFS(EL!C:C,EL!$A:$A,$A348,EL!$B:$B,$B348)</f>
        <v>0</v>
      </c>
      <c r="G348" s="55">
        <f t="shared" si="33"/>
        <v>0</v>
      </c>
      <c r="H348" s="52">
        <f t="shared" si="34"/>
        <v>0</v>
      </c>
      <c r="I348" s="64"/>
      <c r="J348" s="52">
        <f>SUMIFS('EOS GE25-F23-WEBLOAD'!$F:$F,'EOS GE25-F23-WEBLOAD'!$A:$A,$A348,'EOS GE25-F23-WEBLOAD'!$B:$B,$B348)</f>
        <v>453</v>
      </c>
      <c r="K348" s="170">
        <f>SUMIFS(EL!D:D,EL!$A:$A,$A348,EL!$B:$B,$B348)</f>
        <v>0</v>
      </c>
      <c r="L348" s="55">
        <f t="shared" si="35"/>
        <v>0</v>
      </c>
      <c r="M348" s="55">
        <f t="shared" si="36"/>
        <v>0</v>
      </c>
      <c r="N348" s="51"/>
      <c r="O348" s="167">
        <f t="shared" si="37"/>
        <v>0</v>
      </c>
    </row>
    <row r="349" spans="1:15" x14ac:dyDescent="0.25">
      <c r="A349" s="3">
        <v>553</v>
      </c>
      <c r="B349" s="3">
        <v>1</v>
      </c>
      <c r="C349" s="4" t="s">
        <v>219</v>
      </c>
      <c r="D349" s="5">
        <v>6</v>
      </c>
      <c r="E349" s="52">
        <f>SUMIFS('EOS GE24-F23-WEBLOAD'!$F:$F,'EOS GE24-F23-WEBLOAD'!$A:$A,$A349,'EOS GE24-F23-WEBLOAD'!$B:$B,$B349)</f>
        <v>799</v>
      </c>
      <c r="F349" s="138">
        <f>SUMIFS(EL!C:C,EL!$A:$A,$A349,EL!$B:$B,$B349)</f>
        <v>0</v>
      </c>
      <c r="G349" s="55">
        <f t="shared" si="33"/>
        <v>0</v>
      </c>
      <c r="H349" s="52">
        <f t="shared" si="34"/>
        <v>0</v>
      </c>
      <c r="I349" s="64"/>
      <c r="J349" s="52">
        <f>SUMIFS('EOS GE25-F23-WEBLOAD'!$F:$F,'EOS GE25-F23-WEBLOAD'!$A:$A,$A349,'EOS GE25-F23-WEBLOAD'!$B:$B,$B349)</f>
        <v>807</v>
      </c>
      <c r="K349" s="170">
        <f>SUMIFS(EL!D:D,EL!$A:$A,$A349,EL!$B:$B,$B349)</f>
        <v>0</v>
      </c>
      <c r="L349" s="55">
        <f t="shared" si="35"/>
        <v>0</v>
      </c>
      <c r="M349" s="55">
        <f t="shared" si="36"/>
        <v>0</v>
      </c>
      <c r="N349" s="51"/>
      <c r="O349" s="167">
        <f t="shared" si="37"/>
        <v>0</v>
      </c>
    </row>
    <row r="350" spans="1:15" x14ac:dyDescent="0.25">
      <c r="A350" s="3">
        <v>640</v>
      </c>
      <c r="B350" s="3">
        <v>1</v>
      </c>
      <c r="C350" s="4" t="s">
        <v>238</v>
      </c>
      <c r="D350" s="5">
        <v>6</v>
      </c>
      <c r="E350" s="52">
        <f>SUMIFS('EOS GE24-F23-WEBLOAD'!$F:$F,'EOS GE24-F23-WEBLOAD'!$A:$A,$A350,'EOS GE24-F23-WEBLOAD'!$B:$B,$B350)</f>
        <v>394</v>
      </c>
      <c r="F350" s="138">
        <f>SUMIFS(EL!C:C,EL!$A:$A,$A350,EL!$B:$B,$B350)</f>
        <v>0</v>
      </c>
      <c r="G350" s="55">
        <f t="shared" si="33"/>
        <v>0</v>
      </c>
      <c r="H350" s="52">
        <f t="shared" si="34"/>
        <v>0</v>
      </c>
      <c r="I350" s="64"/>
      <c r="J350" s="52">
        <f>SUMIFS('EOS GE25-F23-WEBLOAD'!$F:$F,'EOS GE25-F23-WEBLOAD'!$A:$A,$A350,'EOS GE25-F23-WEBLOAD'!$B:$B,$B350)</f>
        <v>390</v>
      </c>
      <c r="K350" s="170">
        <f>SUMIFS(EL!D:D,EL!$A:$A,$A350,EL!$B:$B,$B350)</f>
        <v>0</v>
      </c>
      <c r="L350" s="55">
        <f t="shared" si="35"/>
        <v>0</v>
      </c>
      <c r="M350" s="55">
        <f t="shared" si="36"/>
        <v>0</v>
      </c>
      <c r="N350" s="51"/>
      <c r="O350" s="167">
        <f t="shared" si="37"/>
        <v>0</v>
      </c>
    </row>
    <row r="351" spans="1:15" x14ac:dyDescent="0.25">
      <c r="A351" s="3">
        <v>485</v>
      </c>
      <c r="B351" s="3">
        <v>1</v>
      </c>
      <c r="C351" s="4" t="s">
        <v>194</v>
      </c>
      <c r="D351" s="5">
        <v>6</v>
      </c>
      <c r="E351" s="52">
        <f>SUMIFS('EOS GE24-F23-WEBLOAD'!$F:$F,'EOS GE24-F23-WEBLOAD'!$A:$A,$A351,'EOS GE24-F23-WEBLOAD'!$B:$B,$B351)</f>
        <v>966</v>
      </c>
      <c r="F351" s="138">
        <f>SUMIFS(EL!C:C,EL!$A:$A,$A351,EL!$B:$B,$B351)</f>
        <v>0</v>
      </c>
      <c r="G351" s="55">
        <f t="shared" ref="G351:G360" si="38">SUM(F351:F351)</f>
        <v>0</v>
      </c>
      <c r="H351" s="52">
        <f t="shared" ref="H351:H360" si="39">IFERROR(G351/E351,0)</f>
        <v>0</v>
      </c>
      <c r="I351" s="64"/>
      <c r="J351" s="52">
        <f>SUMIFS('EOS GE25-F23-WEBLOAD'!$F:$F,'EOS GE25-F23-WEBLOAD'!$A:$A,$A351,'EOS GE25-F23-WEBLOAD'!$B:$B,$B351)</f>
        <v>967</v>
      </c>
      <c r="K351" s="170">
        <f>SUMIFS(EL!D:D,EL!$A:$A,$A351,EL!$B:$B,$B351)</f>
        <v>0</v>
      </c>
      <c r="L351" s="55">
        <f t="shared" ref="L351:L360" si="40">SUM(K351:K351)</f>
        <v>0</v>
      </c>
      <c r="M351" s="55">
        <f t="shared" ref="M351:M360" si="41">IFERROR(L351/J351,0)</f>
        <v>0</v>
      </c>
      <c r="N351" s="51"/>
      <c r="O351" s="167">
        <f t="shared" ref="O351:O359" si="42">M351+H351</f>
        <v>0</v>
      </c>
    </row>
    <row r="352" spans="1:15" x14ac:dyDescent="0.25">
      <c r="A352" s="3">
        <v>146</v>
      </c>
      <c r="B352" s="3">
        <v>1</v>
      </c>
      <c r="C352" s="4" t="s">
        <v>99</v>
      </c>
      <c r="D352" s="5">
        <v>6</v>
      </c>
      <c r="E352" s="52">
        <f>SUMIFS('EOS GE24-F23-WEBLOAD'!$F:$F,'EOS GE24-F23-WEBLOAD'!$A:$A,$A352,'EOS GE24-F23-WEBLOAD'!$B:$B,$B352)</f>
        <v>896</v>
      </c>
      <c r="F352" s="138">
        <f>SUMIFS(EL!C:C,EL!$A:$A,$A352,EL!$B:$B,$B352)</f>
        <v>0</v>
      </c>
      <c r="G352" s="55">
        <f t="shared" si="38"/>
        <v>0</v>
      </c>
      <c r="H352" s="52">
        <f t="shared" si="39"/>
        <v>0</v>
      </c>
      <c r="I352" s="64"/>
      <c r="J352" s="52">
        <f>SUMIFS('EOS GE25-F23-WEBLOAD'!$F:$F,'EOS GE25-F23-WEBLOAD'!$A:$A,$A352,'EOS GE25-F23-WEBLOAD'!$B:$B,$B352)</f>
        <v>904</v>
      </c>
      <c r="K352" s="170">
        <f>SUMIFS(EL!D:D,EL!$A:$A,$A352,EL!$B:$B,$B352)</f>
        <v>0</v>
      </c>
      <c r="L352" s="55">
        <f t="shared" si="40"/>
        <v>0</v>
      </c>
      <c r="M352" s="55">
        <f t="shared" si="41"/>
        <v>0</v>
      </c>
      <c r="N352" s="51"/>
      <c r="O352" s="167">
        <f t="shared" si="42"/>
        <v>0</v>
      </c>
    </row>
    <row r="353" spans="1:15" x14ac:dyDescent="0.25">
      <c r="A353" s="3">
        <v>738</v>
      </c>
      <c r="B353" s="3">
        <v>1</v>
      </c>
      <c r="C353" s="4" t="s">
        <v>262</v>
      </c>
      <c r="D353" s="5">
        <v>5</v>
      </c>
      <c r="E353" s="52">
        <f>SUMIFS('EOS GE24-F23-WEBLOAD'!$F:$F,'EOS GE24-F23-WEBLOAD'!$A:$A,$A353,'EOS GE24-F23-WEBLOAD'!$B:$B,$B353)</f>
        <v>1070</v>
      </c>
      <c r="F353" s="138">
        <f>SUMIFS(EL!C:C,EL!$A:$A,$A353,EL!$B:$B,$B353)</f>
        <v>0</v>
      </c>
      <c r="G353" s="55">
        <f t="shared" si="38"/>
        <v>0</v>
      </c>
      <c r="H353" s="52">
        <f t="shared" si="39"/>
        <v>0</v>
      </c>
      <c r="I353" s="64"/>
      <c r="J353" s="52">
        <f>SUMIFS('EOS GE25-F23-WEBLOAD'!$F:$F,'EOS GE25-F23-WEBLOAD'!$A:$A,$A353,'EOS GE25-F23-WEBLOAD'!$B:$B,$B353)</f>
        <v>1074</v>
      </c>
      <c r="K353" s="170">
        <f>SUMIFS(EL!D:D,EL!$A:$A,$A353,EL!$B:$B,$B353)</f>
        <v>0</v>
      </c>
      <c r="L353" s="55">
        <f t="shared" si="40"/>
        <v>0</v>
      </c>
      <c r="M353" s="55">
        <f t="shared" si="41"/>
        <v>0</v>
      </c>
      <c r="N353" s="51"/>
      <c r="O353" s="167">
        <f t="shared" si="42"/>
        <v>0</v>
      </c>
    </row>
    <row r="354" spans="1:15" x14ac:dyDescent="0.25">
      <c r="A354" s="3">
        <v>227</v>
      </c>
      <c r="B354" s="3">
        <v>1</v>
      </c>
      <c r="C354" s="4" t="s">
        <v>121</v>
      </c>
      <c r="D354" s="5">
        <v>6</v>
      </c>
      <c r="E354" s="52">
        <f>SUMIFS('EOS GE24-F23-WEBLOAD'!$F:$F,'EOS GE24-F23-WEBLOAD'!$A:$A,$A354,'EOS GE24-F23-WEBLOAD'!$B:$B,$B354)</f>
        <v>900</v>
      </c>
      <c r="F354" s="138">
        <f>SUMIFS(EL!C:C,EL!$A:$A,$A354,EL!$B:$B,$B354)</f>
        <v>0</v>
      </c>
      <c r="G354" s="55">
        <f t="shared" si="38"/>
        <v>0</v>
      </c>
      <c r="H354" s="52">
        <f t="shared" si="39"/>
        <v>0</v>
      </c>
      <c r="I354" s="64"/>
      <c r="J354" s="52">
        <f>SUMIFS('EOS GE25-F23-WEBLOAD'!$F:$F,'EOS GE25-F23-WEBLOAD'!$A:$A,$A354,'EOS GE25-F23-WEBLOAD'!$B:$B,$B354)</f>
        <v>896</v>
      </c>
      <c r="K354" s="170">
        <f>SUMIFS(EL!D:D,EL!$A:$A,$A354,EL!$B:$B,$B354)</f>
        <v>0</v>
      </c>
      <c r="L354" s="55">
        <f t="shared" si="40"/>
        <v>0</v>
      </c>
      <c r="M354" s="55">
        <f t="shared" si="41"/>
        <v>0</v>
      </c>
      <c r="N354" s="51"/>
      <c r="O354" s="167">
        <f t="shared" si="42"/>
        <v>0</v>
      </c>
    </row>
    <row r="355" spans="1:15" x14ac:dyDescent="0.25">
      <c r="A355" s="3">
        <v>2176</v>
      </c>
      <c r="B355" s="3">
        <v>1</v>
      </c>
      <c r="C355" s="4" t="s">
        <v>333</v>
      </c>
      <c r="D355" s="5">
        <v>6</v>
      </c>
      <c r="E355" s="52">
        <f>SUMIFS('EOS GE24-F23-WEBLOAD'!$F:$F,'EOS GE24-F23-WEBLOAD'!$A:$A,$A355,'EOS GE24-F23-WEBLOAD'!$B:$B,$B355)</f>
        <v>574.4</v>
      </c>
      <c r="F355" s="138">
        <f>SUMIFS(EL!C:C,EL!$A:$A,$A355,EL!$B:$B,$B355)</f>
        <v>0</v>
      </c>
      <c r="G355" s="55">
        <f t="shared" si="38"/>
        <v>0</v>
      </c>
      <c r="H355" s="52">
        <f t="shared" si="39"/>
        <v>0</v>
      </c>
      <c r="I355" s="64"/>
      <c r="J355" s="52">
        <f>SUMIFS('EOS GE25-F23-WEBLOAD'!$F:$F,'EOS GE25-F23-WEBLOAD'!$A:$A,$A355,'EOS GE25-F23-WEBLOAD'!$B:$B,$B355)</f>
        <v>574.4</v>
      </c>
      <c r="K355" s="170">
        <f>SUMIFS(EL!D:D,EL!$A:$A,$A355,EL!$B:$B,$B355)</f>
        <v>0</v>
      </c>
      <c r="L355" s="55">
        <f t="shared" si="40"/>
        <v>0</v>
      </c>
      <c r="M355" s="55">
        <f t="shared" si="41"/>
        <v>0</v>
      </c>
      <c r="N355" s="51"/>
      <c r="O355" s="167">
        <f t="shared" si="42"/>
        <v>0</v>
      </c>
    </row>
    <row r="356" spans="1:15" x14ac:dyDescent="0.25">
      <c r="A356" s="3">
        <v>116</v>
      </c>
      <c r="B356" s="3">
        <v>1</v>
      </c>
      <c r="C356" s="4" t="s">
        <v>94</v>
      </c>
      <c r="D356" s="5">
        <v>6</v>
      </c>
      <c r="E356" s="52">
        <f>SUMIFS('EOS GE24-F23-WEBLOAD'!$F:$F,'EOS GE24-F23-WEBLOAD'!$A:$A,$A356,'EOS GE24-F23-WEBLOAD'!$B:$B,$B356)</f>
        <v>1248</v>
      </c>
      <c r="F356" s="138">
        <f>SUMIFS(EL!C:C,EL!$A:$A,$A356,EL!$B:$B,$B356)</f>
        <v>0</v>
      </c>
      <c r="G356" s="55">
        <f t="shared" si="38"/>
        <v>0</v>
      </c>
      <c r="H356" s="52">
        <f t="shared" si="39"/>
        <v>0</v>
      </c>
      <c r="I356" s="64"/>
      <c r="J356" s="52">
        <f>SUMIFS('EOS GE25-F23-WEBLOAD'!$F:$F,'EOS GE25-F23-WEBLOAD'!$A:$A,$A356,'EOS GE25-F23-WEBLOAD'!$B:$B,$B356)</f>
        <v>1259</v>
      </c>
      <c r="K356" s="170">
        <f>SUMIFS(EL!D:D,EL!$A:$A,$A356,EL!$B:$B,$B356)</f>
        <v>0</v>
      </c>
      <c r="L356" s="55">
        <f t="shared" si="40"/>
        <v>0</v>
      </c>
      <c r="M356" s="55">
        <f t="shared" si="41"/>
        <v>0</v>
      </c>
      <c r="N356" s="51"/>
      <c r="O356" s="167">
        <f t="shared" si="42"/>
        <v>0</v>
      </c>
    </row>
    <row r="357" spans="1:15" x14ac:dyDescent="0.25">
      <c r="A357" s="3">
        <v>229</v>
      </c>
      <c r="B357" s="3">
        <v>1</v>
      </c>
      <c r="C357" s="4" t="s">
        <v>122</v>
      </c>
      <c r="D357" s="5">
        <v>6</v>
      </c>
      <c r="E357" s="52">
        <f>SUMIFS('EOS GE24-F23-WEBLOAD'!$F:$F,'EOS GE24-F23-WEBLOAD'!$A:$A,$A357,'EOS GE24-F23-WEBLOAD'!$B:$B,$B357)</f>
        <v>409</v>
      </c>
      <c r="F357" s="138">
        <f>SUMIFS(EL!C:C,EL!$A:$A,$A357,EL!$B:$B,$B357)</f>
        <v>0</v>
      </c>
      <c r="G357" s="55">
        <f t="shared" si="38"/>
        <v>0</v>
      </c>
      <c r="H357" s="52">
        <f t="shared" si="39"/>
        <v>0</v>
      </c>
      <c r="I357" s="64"/>
      <c r="J357" s="52">
        <f>SUMIFS('EOS GE25-F23-WEBLOAD'!$F:$F,'EOS GE25-F23-WEBLOAD'!$A:$A,$A357,'EOS GE25-F23-WEBLOAD'!$B:$B,$B357)</f>
        <v>392</v>
      </c>
      <c r="K357" s="170">
        <f>SUMIFS(EL!D:D,EL!$A:$A,$A357,EL!$B:$B,$B357)</f>
        <v>0</v>
      </c>
      <c r="L357" s="55">
        <f t="shared" si="40"/>
        <v>0</v>
      </c>
      <c r="M357" s="55">
        <f t="shared" si="41"/>
        <v>0</v>
      </c>
      <c r="N357" s="51"/>
      <c r="O357" s="167">
        <f t="shared" si="42"/>
        <v>0</v>
      </c>
    </row>
    <row r="358" spans="1:15" x14ac:dyDescent="0.25">
      <c r="A358" s="3">
        <v>255</v>
      </c>
      <c r="B358" s="3">
        <v>1</v>
      </c>
      <c r="C358" s="4" t="s">
        <v>129</v>
      </c>
      <c r="D358" s="5">
        <v>5</v>
      </c>
      <c r="E358" s="52">
        <f>SUMIFS('EOS GE24-F23-WEBLOAD'!$F:$F,'EOS GE24-F23-WEBLOAD'!$A:$A,$A358,'EOS GE24-F23-WEBLOAD'!$B:$B,$B358)</f>
        <v>1505</v>
      </c>
      <c r="F358" s="138">
        <f>SUMIFS(EL!C:C,EL!$A:$A,$A358,EL!$B:$B,$B358)</f>
        <v>0</v>
      </c>
      <c r="G358" s="55">
        <f t="shared" si="38"/>
        <v>0</v>
      </c>
      <c r="H358" s="52">
        <f t="shared" si="39"/>
        <v>0</v>
      </c>
      <c r="I358" s="64"/>
      <c r="J358" s="52">
        <f>SUMIFS('EOS GE25-F23-WEBLOAD'!$F:$F,'EOS GE25-F23-WEBLOAD'!$A:$A,$A358,'EOS GE25-F23-WEBLOAD'!$B:$B,$B358)</f>
        <v>1535</v>
      </c>
      <c r="K358" s="170">
        <f>SUMIFS(EL!D:D,EL!$A:$A,$A358,EL!$B:$B,$B358)</f>
        <v>0</v>
      </c>
      <c r="L358" s="55">
        <f t="shared" si="40"/>
        <v>0</v>
      </c>
      <c r="M358" s="55">
        <f t="shared" si="41"/>
        <v>0</v>
      </c>
      <c r="N358" s="51"/>
      <c r="O358" s="167">
        <f t="shared" si="42"/>
        <v>0</v>
      </c>
    </row>
    <row r="359" spans="1:15" x14ac:dyDescent="0.25">
      <c r="A359" s="3">
        <v>75</v>
      </c>
      <c r="B359" s="3">
        <v>1</v>
      </c>
      <c r="C359" s="4" t="s">
        <v>75</v>
      </c>
      <c r="D359" s="5">
        <v>6</v>
      </c>
      <c r="E359" s="52">
        <f>SUMIFS('EOS GE24-F23-WEBLOAD'!$F:$F,'EOS GE24-F23-WEBLOAD'!$A:$A,$A359,'EOS GE24-F23-WEBLOAD'!$B:$B,$B359)</f>
        <v>798</v>
      </c>
      <c r="F359" s="138">
        <f>SUMIFS(EL!C:C,EL!$A:$A,$A359,EL!$B:$B,$B359)</f>
        <v>0</v>
      </c>
      <c r="G359" s="55">
        <f t="shared" si="38"/>
        <v>0</v>
      </c>
      <c r="H359" s="52">
        <f t="shared" si="39"/>
        <v>0</v>
      </c>
      <c r="I359" s="64"/>
      <c r="J359" s="52">
        <f>SUMIFS('EOS GE25-F23-WEBLOAD'!$F:$F,'EOS GE25-F23-WEBLOAD'!$A:$A,$A359,'EOS GE25-F23-WEBLOAD'!$B:$B,$B359)</f>
        <v>768</v>
      </c>
      <c r="K359" s="170">
        <f>SUMIFS(EL!D:D,EL!$A:$A,$A359,EL!$B:$B,$B359)</f>
        <v>0</v>
      </c>
      <c r="L359" s="55">
        <f t="shared" si="40"/>
        <v>0</v>
      </c>
      <c r="M359" s="55">
        <f t="shared" si="41"/>
        <v>0</v>
      </c>
      <c r="N359" s="51"/>
      <c r="O359" s="167">
        <f t="shared" si="42"/>
        <v>0</v>
      </c>
    </row>
    <row r="360" spans="1:15" hidden="1" x14ac:dyDescent="0.25">
      <c r="A360" s="3">
        <v>3999</v>
      </c>
      <c r="B360" s="3">
        <v>1</v>
      </c>
      <c r="C360" s="51" t="s">
        <v>384</v>
      </c>
      <c r="D360" s="5">
        <v>9</v>
      </c>
      <c r="E360" s="52">
        <f>SUMIFS('EOS GE24-F23-WEBLOAD'!$F:$F,'EOS GE24-F23-WEBLOAD'!$A:$A,$A360,'EOS GE24-F23-WEBLOAD'!$B:$B,$B360)</f>
        <v>3749.4250920226332</v>
      </c>
      <c r="F360" s="138">
        <f>SUMIFS(EL!C:C,EL!$A:$A,$A360,EL!$B:$B,$B360)</f>
        <v>2709691.946480846</v>
      </c>
      <c r="G360" s="55">
        <f t="shared" si="38"/>
        <v>2709691.946480846</v>
      </c>
      <c r="H360" s="52">
        <f t="shared" si="39"/>
        <v>722.69531460864539</v>
      </c>
      <c r="I360" s="64"/>
      <c r="J360" s="52">
        <f>SUMIFS('EOS GE25-F23-WEBLOAD'!$F:$F,'EOS GE25-F23-WEBLOAD'!$A:$A,$A360,'EOS GE25-F23-WEBLOAD'!$B:$B,$B360)</f>
        <v>-239.02488044658094</v>
      </c>
      <c r="K360" s="170">
        <f>SUMIFS(EL!D:D,EL!$A:$A,$A360,EL!$B:$B,$B360)</f>
        <v>3833835.4570966661</v>
      </c>
      <c r="L360" s="55">
        <f t="shared" si="40"/>
        <v>3833835.4570966661</v>
      </c>
      <c r="M360" s="55">
        <f t="shared" si="41"/>
        <v>-16039.482793313144</v>
      </c>
      <c r="N360" s="51"/>
      <c r="O360" s="172"/>
    </row>
    <row r="361" spans="1:15" x14ac:dyDescent="0.25">
      <c r="A361" s="3"/>
      <c r="B361" s="3"/>
      <c r="C361" s="4"/>
      <c r="D361" s="5"/>
      <c r="E361" s="52"/>
      <c r="F361" s="138"/>
      <c r="G361" s="51"/>
      <c r="H361" s="51"/>
      <c r="I361" s="111"/>
      <c r="J361" s="51"/>
      <c r="K361" s="170"/>
      <c r="L361" s="55"/>
      <c r="M361" s="55"/>
      <c r="N361" s="51"/>
      <c r="O361" s="172"/>
    </row>
    <row r="362" spans="1:15" ht="15.75" thickBot="1" x14ac:dyDescent="0.3">
      <c r="A362" s="57"/>
      <c r="B362" s="58"/>
      <c r="C362" s="59" t="s">
        <v>385</v>
      </c>
      <c r="D362" s="60"/>
      <c r="E362" s="60">
        <f t="shared" ref="E362:H362" si="43">SUM(E31:E360)</f>
        <v>780482.38509202271</v>
      </c>
      <c r="F362" s="60">
        <f t="shared" si="43"/>
        <v>35343257.870489888</v>
      </c>
      <c r="G362" s="60">
        <f>SUM(F362:F362)</f>
        <v>35343257.870489888</v>
      </c>
      <c r="H362" s="60">
        <f t="shared" si="43"/>
        <v>9482.2935728036737</v>
      </c>
      <c r="I362" s="112"/>
      <c r="J362" s="60">
        <f t="shared" ref="J362:M362" si="44">SUM(J31:J360)</f>
        <v>774921.93511955347</v>
      </c>
      <c r="K362" s="60">
        <f t="shared" si="44"/>
        <v>36444424.82802467</v>
      </c>
      <c r="L362" s="60">
        <f>SUM(K362:K362)</f>
        <v>36444424.82802467</v>
      </c>
      <c r="M362" s="60">
        <f t="shared" si="44"/>
        <v>-7331.1225842921976</v>
      </c>
      <c r="N362" s="51"/>
      <c r="O362" s="168">
        <f>M362+H362</f>
        <v>2151.170988511476</v>
      </c>
    </row>
    <row r="363" spans="1:15" s="51" customFormat="1" x14ac:dyDescent="0.25">
      <c r="A363" s="57"/>
      <c r="B363" s="58"/>
      <c r="C363" s="61"/>
      <c r="D363" s="61"/>
      <c r="E363" s="61"/>
      <c r="F363" s="61"/>
      <c r="G363" s="61"/>
      <c r="H363" s="61"/>
      <c r="I363" s="61"/>
      <c r="J363" s="61"/>
      <c r="K363" s="61"/>
      <c r="L363" s="61"/>
      <c r="M363" s="61"/>
      <c r="O363" s="97"/>
    </row>
    <row r="364" spans="1:15" s="51" customFormat="1" ht="15.75" thickBot="1" x14ac:dyDescent="0.3">
      <c r="A364" s="69"/>
      <c r="B364" s="70"/>
      <c r="C364" s="48" t="s">
        <v>386</v>
      </c>
      <c r="D364" s="54"/>
      <c r="E364" s="54"/>
      <c r="F364" s="54"/>
      <c r="G364" s="54"/>
      <c r="H364" s="54"/>
      <c r="I364" s="110"/>
      <c r="J364" s="54"/>
      <c r="K364" s="54"/>
      <c r="L364" s="54"/>
      <c r="M364" s="54"/>
      <c r="O364" s="97"/>
    </row>
    <row r="365" spans="1:15" x14ac:dyDescent="0.25">
      <c r="A365" s="49">
        <v>4261</v>
      </c>
      <c r="B365" s="49">
        <v>7</v>
      </c>
      <c r="C365" s="49" t="s">
        <v>541</v>
      </c>
      <c r="D365" s="5">
        <v>7</v>
      </c>
      <c r="E365" s="52">
        <f>SUMIFS('EOS GE24-F23-WEBLOAD'!$F:$F,'EOS GE24-F23-WEBLOAD'!$A:$A,$A365,'EOS GE24-F23-WEBLOAD'!$B:$B,$B365)</f>
        <v>203</v>
      </c>
      <c r="F365" s="138">
        <f>SUMIFS(EL!C:C,EL!$A:$A,$A365,EL!$B:$B,$B365)</f>
        <v>142000</v>
      </c>
      <c r="G365" s="55">
        <f t="shared" ref="G365:G396" si="45">SUM(F365:F365)</f>
        <v>142000</v>
      </c>
      <c r="H365" s="52">
        <f t="shared" ref="H365:H396" si="46">IFERROR(G365/E365,0)</f>
        <v>699.50738916256159</v>
      </c>
      <c r="I365" s="64"/>
      <c r="J365" s="52">
        <f>SUMIFS('EOS GE25-F23-WEBLOAD'!$F:$F,'EOS GE25-F23-WEBLOAD'!$A:$A,$A365,'EOS GE25-F23-WEBLOAD'!$B:$B,$B365)</f>
        <v>203</v>
      </c>
      <c r="K365" s="170">
        <f>SUMIFS(EL!D:D,EL!$A:$A,$A365,EL!$B:$B,$B365)</f>
        <v>142000</v>
      </c>
      <c r="L365" s="55">
        <f t="shared" ref="L365:L396" si="47">SUM(K365:K365)</f>
        <v>142000</v>
      </c>
      <c r="M365" s="55">
        <f t="shared" ref="M365:M396" si="48">IFERROR(L365/J365,0)</f>
        <v>699.50738916256159</v>
      </c>
      <c r="N365" s="51"/>
      <c r="O365" s="166">
        <f t="shared" ref="O365:O396" si="49">M365+H365</f>
        <v>1399.0147783251232</v>
      </c>
    </row>
    <row r="366" spans="1:15" x14ac:dyDescent="0.25">
      <c r="A366" s="49">
        <v>4269</v>
      </c>
      <c r="B366" s="49">
        <v>7</v>
      </c>
      <c r="C366" s="49" t="s">
        <v>548</v>
      </c>
      <c r="D366" s="5">
        <v>7</v>
      </c>
      <c r="E366" s="52">
        <f>SUMIFS('EOS GE24-F23-WEBLOAD'!$F:$F,'EOS GE24-F23-WEBLOAD'!$A:$A,$A366,'EOS GE24-F23-WEBLOAD'!$B:$B,$B366)</f>
        <v>130</v>
      </c>
      <c r="F366" s="138">
        <f>SUMIFS(EL!C:C,EL!$A:$A,$A366,EL!$B:$B,$B366)</f>
        <v>92300</v>
      </c>
      <c r="G366" s="55">
        <f t="shared" si="45"/>
        <v>92300</v>
      </c>
      <c r="H366" s="52">
        <f t="shared" si="46"/>
        <v>710</v>
      </c>
      <c r="I366" s="64"/>
      <c r="J366" s="52">
        <f>SUMIFS('EOS GE25-F23-WEBLOAD'!$F:$F,'EOS GE25-F23-WEBLOAD'!$A:$A,$A366,'EOS GE25-F23-WEBLOAD'!$B:$B,$B366)</f>
        <v>140</v>
      </c>
      <c r="K366" s="170">
        <f>SUMIFS(EL!D:D,EL!$A:$A,$A366,EL!$B:$B,$B366)</f>
        <v>92300</v>
      </c>
      <c r="L366" s="55">
        <f t="shared" si="47"/>
        <v>92300</v>
      </c>
      <c r="M366" s="55">
        <f t="shared" si="48"/>
        <v>659.28571428571433</v>
      </c>
      <c r="N366" s="51"/>
      <c r="O366" s="167">
        <f t="shared" si="49"/>
        <v>1369.2857142857142</v>
      </c>
    </row>
    <row r="367" spans="1:15" x14ac:dyDescent="0.25">
      <c r="A367" s="49">
        <v>4295</v>
      </c>
      <c r="B367" s="49">
        <v>7</v>
      </c>
      <c r="C367" s="49" t="s">
        <v>564</v>
      </c>
      <c r="D367" s="5">
        <v>7</v>
      </c>
      <c r="E367" s="52">
        <f>SUMIFS('EOS GE24-F23-WEBLOAD'!$F:$F,'EOS GE24-F23-WEBLOAD'!$A:$A,$A367,'EOS GE24-F23-WEBLOAD'!$B:$B,$B367)</f>
        <v>160</v>
      </c>
      <c r="F367" s="138">
        <f>SUMIFS(EL!C:C,EL!$A:$A,$A367,EL!$B:$B,$B367)</f>
        <v>106500</v>
      </c>
      <c r="G367" s="55">
        <f t="shared" si="45"/>
        <v>106500</v>
      </c>
      <c r="H367" s="52">
        <f t="shared" si="46"/>
        <v>665.625</v>
      </c>
      <c r="I367" s="64"/>
      <c r="J367" s="52">
        <f>SUMIFS('EOS GE25-F23-WEBLOAD'!$F:$F,'EOS GE25-F23-WEBLOAD'!$A:$A,$A367,'EOS GE25-F23-WEBLOAD'!$B:$B,$B367)</f>
        <v>160</v>
      </c>
      <c r="K367" s="170">
        <f>SUMIFS(EL!D:D,EL!$A:$A,$A367,EL!$B:$B,$B367)</f>
        <v>99400</v>
      </c>
      <c r="L367" s="55">
        <f t="shared" si="47"/>
        <v>99400</v>
      </c>
      <c r="M367" s="55">
        <f t="shared" si="48"/>
        <v>621.25</v>
      </c>
      <c r="N367" s="51"/>
      <c r="O367" s="167">
        <f t="shared" si="49"/>
        <v>1286.875</v>
      </c>
    </row>
    <row r="368" spans="1:15" x14ac:dyDescent="0.25">
      <c r="A368" s="49">
        <v>4195</v>
      </c>
      <c r="B368" s="49">
        <v>7</v>
      </c>
      <c r="C368" s="49" t="s">
        <v>502</v>
      </c>
      <c r="D368" s="5">
        <v>7</v>
      </c>
      <c r="E368" s="52">
        <f>SUMIFS('EOS GE24-F23-WEBLOAD'!$F:$F,'EOS GE24-F23-WEBLOAD'!$A:$A,$A368,'EOS GE24-F23-WEBLOAD'!$B:$B,$B368)</f>
        <v>27</v>
      </c>
      <c r="F368" s="138">
        <f>SUMIFS(EL!C:C,EL!$A:$A,$A368,EL!$B:$B,$B368)</f>
        <v>17040</v>
      </c>
      <c r="G368" s="55">
        <f t="shared" si="45"/>
        <v>17040</v>
      </c>
      <c r="H368" s="52">
        <f t="shared" si="46"/>
        <v>631.11111111111109</v>
      </c>
      <c r="I368" s="64"/>
      <c r="J368" s="52">
        <f>SUMIFS('EOS GE25-F23-WEBLOAD'!$F:$F,'EOS GE25-F23-WEBLOAD'!$A:$A,$A368,'EOS GE25-F23-WEBLOAD'!$B:$B,$B368)</f>
        <v>27</v>
      </c>
      <c r="K368" s="170">
        <f>SUMIFS(EL!D:D,EL!$A:$A,$A368,EL!$B:$B,$B368)</f>
        <v>17040</v>
      </c>
      <c r="L368" s="55">
        <f t="shared" si="47"/>
        <v>17040</v>
      </c>
      <c r="M368" s="55">
        <f t="shared" si="48"/>
        <v>631.11111111111109</v>
      </c>
      <c r="N368" s="51"/>
      <c r="O368" s="167">
        <f t="shared" si="49"/>
        <v>1262.2222222222222</v>
      </c>
    </row>
    <row r="369" spans="1:15" x14ac:dyDescent="0.25">
      <c r="A369" s="49">
        <v>4298</v>
      </c>
      <c r="B369" s="49">
        <v>7</v>
      </c>
      <c r="C369" s="49" t="s">
        <v>566</v>
      </c>
      <c r="D369" s="5">
        <v>7</v>
      </c>
      <c r="E369" s="52">
        <f>SUMIFS('EOS GE24-F23-WEBLOAD'!$F:$F,'EOS GE24-F23-WEBLOAD'!$A:$A,$A369,'EOS GE24-F23-WEBLOAD'!$B:$B,$B369)</f>
        <v>169</v>
      </c>
      <c r="F369" s="138">
        <f>SUMIFS(EL!C:C,EL!$A:$A,$A369,EL!$B:$B,$B369)</f>
        <v>99400</v>
      </c>
      <c r="G369" s="55">
        <f t="shared" si="45"/>
        <v>99400</v>
      </c>
      <c r="H369" s="52">
        <f t="shared" si="46"/>
        <v>588.16568047337273</v>
      </c>
      <c r="I369" s="64"/>
      <c r="J369" s="52">
        <f>SUMIFS('EOS GE25-F23-WEBLOAD'!$F:$F,'EOS GE25-F23-WEBLOAD'!$A:$A,$A369,'EOS GE25-F23-WEBLOAD'!$B:$B,$B369)</f>
        <v>169</v>
      </c>
      <c r="K369" s="170">
        <f>SUMIFS(EL!D:D,EL!$A:$A,$A369,EL!$B:$B,$B369)</f>
        <v>99400</v>
      </c>
      <c r="L369" s="55">
        <f t="shared" si="47"/>
        <v>99400</v>
      </c>
      <c r="M369" s="55">
        <f t="shared" si="48"/>
        <v>588.16568047337273</v>
      </c>
      <c r="N369" s="51"/>
      <c r="O369" s="167">
        <f t="shared" si="49"/>
        <v>1176.3313609467455</v>
      </c>
    </row>
    <row r="370" spans="1:15" x14ac:dyDescent="0.25">
      <c r="A370" s="49">
        <v>4153</v>
      </c>
      <c r="B370" s="49">
        <v>7</v>
      </c>
      <c r="C370" s="49" t="s">
        <v>477</v>
      </c>
      <c r="D370" s="5">
        <v>7</v>
      </c>
      <c r="E370" s="52">
        <f>SUMIFS('EOS GE24-F23-WEBLOAD'!$F:$F,'EOS GE24-F23-WEBLOAD'!$A:$A,$A370,'EOS GE24-F23-WEBLOAD'!$B:$B,$B370)</f>
        <v>330</v>
      </c>
      <c r="F370" s="138">
        <f>SUMIFS(EL!C:C,EL!$A:$A,$A370,EL!$B:$B,$B370)</f>
        <v>191700</v>
      </c>
      <c r="G370" s="55">
        <f t="shared" si="45"/>
        <v>191700</v>
      </c>
      <c r="H370" s="52">
        <f t="shared" si="46"/>
        <v>580.90909090909088</v>
      </c>
      <c r="I370" s="64"/>
      <c r="J370" s="52">
        <f>SUMIFS('EOS GE25-F23-WEBLOAD'!$F:$F,'EOS GE25-F23-WEBLOAD'!$A:$A,$A370,'EOS GE25-F23-WEBLOAD'!$B:$B,$B370)</f>
        <v>330</v>
      </c>
      <c r="K370" s="170">
        <f>SUMIFS(EL!D:D,EL!$A:$A,$A370,EL!$B:$B,$B370)</f>
        <v>191700</v>
      </c>
      <c r="L370" s="55">
        <f t="shared" si="47"/>
        <v>191700</v>
      </c>
      <c r="M370" s="55">
        <f t="shared" si="48"/>
        <v>580.90909090909088</v>
      </c>
      <c r="N370" s="51"/>
      <c r="O370" s="167">
        <f t="shared" si="49"/>
        <v>1161.8181818181818</v>
      </c>
    </row>
    <row r="371" spans="1:15" x14ac:dyDescent="0.25">
      <c r="A371" s="49">
        <v>4067</v>
      </c>
      <c r="B371" s="49">
        <v>7</v>
      </c>
      <c r="C371" s="49" t="s">
        <v>419</v>
      </c>
      <c r="D371" s="5">
        <v>7</v>
      </c>
      <c r="E371" s="52">
        <f>SUMIFS('EOS GE24-F23-WEBLOAD'!$F:$F,'EOS GE24-F23-WEBLOAD'!$A:$A,$A371,'EOS GE24-F23-WEBLOAD'!$B:$B,$B371)</f>
        <v>447</v>
      </c>
      <c r="F371" s="138">
        <f>SUMIFS(EL!C:C,EL!$A:$A,$A371,EL!$B:$B,$B371)</f>
        <v>255600</v>
      </c>
      <c r="G371" s="55">
        <f t="shared" si="45"/>
        <v>255600</v>
      </c>
      <c r="H371" s="52">
        <f t="shared" si="46"/>
        <v>571.81208053691273</v>
      </c>
      <c r="I371" s="64"/>
      <c r="J371" s="52">
        <f>SUMIFS('EOS GE25-F23-WEBLOAD'!$F:$F,'EOS GE25-F23-WEBLOAD'!$A:$A,$A371,'EOS GE25-F23-WEBLOAD'!$B:$B,$B371)</f>
        <v>447</v>
      </c>
      <c r="K371" s="170">
        <f>SUMIFS(EL!D:D,EL!$A:$A,$A371,EL!$B:$B,$B371)</f>
        <v>255600</v>
      </c>
      <c r="L371" s="55">
        <f t="shared" si="47"/>
        <v>255600</v>
      </c>
      <c r="M371" s="55">
        <f t="shared" si="48"/>
        <v>571.81208053691273</v>
      </c>
      <c r="N371" s="51"/>
      <c r="O371" s="167">
        <f t="shared" si="49"/>
        <v>1143.6241610738255</v>
      </c>
    </row>
    <row r="372" spans="1:15" x14ac:dyDescent="0.25">
      <c r="A372" s="49">
        <v>4225</v>
      </c>
      <c r="B372" s="49">
        <v>7</v>
      </c>
      <c r="C372" s="49" t="s">
        <v>521</v>
      </c>
      <c r="D372" s="5">
        <v>7</v>
      </c>
      <c r="E372" s="52">
        <f>SUMIFS('EOS GE24-F23-WEBLOAD'!$F:$F,'EOS GE24-F23-WEBLOAD'!$A:$A,$A372,'EOS GE24-F23-WEBLOAD'!$B:$B,$B372)</f>
        <v>450</v>
      </c>
      <c r="F372" s="138">
        <f>SUMIFS(EL!C:C,EL!$A:$A,$A372,EL!$B:$B,$B372)</f>
        <v>248500</v>
      </c>
      <c r="G372" s="55">
        <f t="shared" si="45"/>
        <v>248500</v>
      </c>
      <c r="H372" s="52">
        <f t="shared" si="46"/>
        <v>552.22222222222217</v>
      </c>
      <c r="I372" s="64"/>
      <c r="J372" s="52">
        <f>SUMIFS('EOS GE25-F23-WEBLOAD'!$F:$F,'EOS GE25-F23-WEBLOAD'!$A:$A,$A372,'EOS GE25-F23-WEBLOAD'!$B:$B,$B372)</f>
        <v>450</v>
      </c>
      <c r="K372" s="170">
        <f>SUMIFS(EL!D:D,EL!$A:$A,$A372,EL!$B:$B,$B372)</f>
        <v>248500</v>
      </c>
      <c r="L372" s="55">
        <f t="shared" si="47"/>
        <v>248500</v>
      </c>
      <c r="M372" s="55">
        <f t="shared" si="48"/>
        <v>552.22222222222217</v>
      </c>
      <c r="N372" s="51"/>
      <c r="O372" s="167">
        <f t="shared" si="49"/>
        <v>1104.4444444444443</v>
      </c>
    </row>
    <row r="373" spans="1:15" x14ac:dyDescent="0.25">
      <c r="A373" s="49">
        <v>4282</v>
      </c>
      <c r="B373" s="49">
        <v>7</v>
      </c>
      <c r="C373" s="49" t="s">
        <v>556</v>
      </c>
      <c r="D373" s="5">
        <v>7</v>
      </c>
      <c r="E373" s="52">
        <f>SUMIFS('EOS GE24-F23-WEBLOAD'!$F:$F,'EOS GE24-F23-WEBLOAD'!$A:$A,$A373,'EOS GE24-F23-WEBLOAD'!$B:$B,$B373)</f>
        <v>78</v>
      </c>
      <c r="F373" s="138">
        <f>SUMIFS(EL!C:C,EL!$A:$A,$A373,EL!$B:$B,$B373)</f>
        <v>42600</v>
      </c>
      <c r="G373" s="55">
        <f t="shared" si="45"/>
        <v>42600</v>
      </c>
      <c r="H373" s="52">
        <f t="shared" si="46"/>
        <v>546.15384615384619</v>
      </c>
      <c r="I373" s="64"/>
      <c r="J373" s="52">
        <f>SUMIFS('EOS GE25-F23-WEBLOAD'!$F:$F,'EOS GE25-F23-WEBLOAD'!$A:$A,$A373,'EOS GE25-F23-WEBLOAD'!$B:$B,$B373)</f>
        <v>78</v>
      </c>
      <c r="K373" s="170">
        <f>SUMIFS(EL!D:D,EL!$A:$A,$A373,EL!$B:$B,$B373)</f>
        <v>42600</v>
      </c>
      <c r="L373" s="55">
        <f t="shared" si="47"/>
        <v>42600</v>
      </c>
      <c r="M373" s="55">
        <f t="shared" si="48"/>
        <v>546.15384615384619</v>
      </c>
      <c r="N373" s="51"/>
      <c r="O373" s="167">
        <f t="shared" si="49"/>
        <v>1092.3076923076924</v>
      </c>
    </row>
    <row r="374" spans="1:15" x14ac:dyDescent="0.25">
      <c r="A374" s="49">
        <v>4280</v>
      </c>
      <c r="B374" s="49">
        <v>7</v>
      </c>
      <c r="C374" s="49" t="s">
        <v>555</v>
      </c>
      <c r="D374" s="5">
        <v>7</v>
      </c>
      <c r="E374" s="52">
        <f>SUMIFS('EOS GE24-F23-WEBLOAD'!$F:$F,'EOS GE24-F23-WEBLOAD'!$A:$A,$A374,'EOS GE24-F23-WEBLOAD'!$B:$B,$B374)</f>
        <v>67</v>
      </c>
      <c r="F374" s="138">
        <f>SUMIFS(EL!C:C,EL!$A:$A,$A374,EL!$B:$B,$B374)</f>
        <v>36458.800000000003</v>
      </c>
      <c r="G374" s="55">
        <f t="shared" si="45"/>
        <v>36458.800000000003</v>
      </c>
      <c r="H374" s="52">
        <f t="shared" si="46"/>
        <v>544.16119402985078</v>
      </c>
      <c r="I374" s="64"/>
      <c r="J374" s="52">
        <f>SUMIFS('EOS GE25-F23-WEBLOAD'!$F:$F,'EOS GE25-F23-WEBLOAD'!$A:$A,$A374,'EOS GE25-F23-WEBLOAD'!$B:$B,$B374)</f>
        <v>67</v>
      </c>
      <c r="K374" s="170">
        <f>SUMIFS(EL!D:D,EL!$A:$A,$A374,EL!$B:$B,$B374)</f>
        <v>36458.800000000003</v>
      </c>
      <c r="L374" s="55">
        <f t="shared" si="47"/>
        <v>36458.800000000003</v>
      </c>
      <c r="M374" s="55">
        <f t="shared" si="48"/>
        <v>544.16119402985078</v>
      </c>
      <c r="N374" s="51"/>
      <c r="O374" s="167">
        <f t="shared" si="49"/>
        <v>1088.3223880597016</v>
      </c>
    </row>
    <row r="375" spans="1:15" x14ac:dyDescent="0.25">
      <c r="A375" s="49">
        <v>4255</v>
      </c>
      <c r="B375" s="49">
        <v>7</v>
      </c>
      <c r="C375" s="49" t="s">
        <v>539</v>
      </c>
      <c r="D375" s="5">
        <v>7</v>
      </c>
      <c r="E375" s="52">
        <f>SUMIFS('EOS GE24-F23-WEBLOAD'!$F:$F,'EOS GE24-F23-WEBLOAD'!$A:$A,$A375,'EOS GE24-F23-WEBLOAD'!$B:$B,$B375)</f>
        <v>240</v>
      </c>
      <c r="F375" s="138">
        <f>SUMIFS(EL!C:C,EL!$A:$A,$A375,EL!$B:$B,$B375)</f>
        <v>128510</v>
      </c>
      <c r="G375" s="55">
        <f t="shared" si="45"/>
        <v>128510</v>
      </c>
      <c r="H375" s="52">
        <f t="shared" si="46"/>
        <v>535.45833333333337</v>
      </c>
      <c r="I375" s="64"/>
      <c r="J375" s="52">
        <f>SUMIFS('EOS GE25-F23-WEBLOAD'!$F:$F,'EOS GE25-F23-WEBLOAD'!$A:$A,$A375,'EOS GE25-F23-WEBLOAD'!$B:$B,$B375)</f>
        <v>260</v>
      </c>
      <c r="K375" s="170">
        <f>SUMIFS(EL!D:D,EL!$A:$A,$A375,EL!$B:$B,$B375)</f>
        <v>142000</v>
      </c>
      <c r="L375" s="55">
        <f t="shared" si="47"/>
        <v>142000</v>
      </c>
      <c r="M375" s="55">
        <f t="shared" si="48"/>
        <v>546.15384615384619</v>
      </c>
      <c r="N375" s="51"/>
      <c r="O375" s="167">
        <f t="shared" si="49"/>
        <v>1081.6121794871797</v>
      </c>
    </row>
    <row r="376" spans="1:15" x14ac:dyDescent="0.25">
      <c r="A376" s="49">
        <v>4240</v>
      </c>
      <c r="B376" s="49">
        <v>7</v>
      </c>
      <c r="C376" s="49" t="s">
        <v>533</v>
      </c>
      <c r="D376" s="5">
        <v>7</v>
      </c>
      <c r="E376" s="52">
        <f>SUMIFS('EOS GE24-F23-WEBLOAD'!$F:$F,'EOS GE24-F23-WEBLOAD'!$A:$A,$A376,'EOS GE24-F23-WEBLOAD'!$B:$B,$B376)</f>
        <v>380</v>
      </c>
      <c r="F376" s="138">
        <f>SUMIFS(EL!C:C,EL!$A:$A,$A376,EL!$B:$B,$B376)</f>
        <v>205190</v>
      </c>
      <c r="G376" s="55">
        <f t="shared" si="45"/>
        <v>205190</v>
      </c>
      <c r="H376" s="52">
        <f t="shared" si="46"/>
        <v>539.97368421052636</v>
      </c>
      <c r="I376" s="64"/>
      <c r="J376" s="52">
        <f>SUMIFS('EOS GE25-F23-WEBLOAD'!$F:$F,'EOS GE25-F23-WEBLOAD'!$A:$A,$A376,'EOS GE25-F23-WEBLOAD'!$B:$B,$B376)</f>
        <v>380</v>
      </c>
      <c r="K376" s="170">
        <f>SUMIFS(EL!D:D,EL!$A:$A,$A376,EL!$B:$B,$B376)</f>
        <v>205190</v>
      </c>
      <c r="L376" s="55">
        <f t="shared" si="47"/>
        <v>205190</v>
      </c>
      <c r="M376" s="55">
        <f t="shared" si="48"/>
        <v>539.97368421052636</v>
      </c>
      <c r="N376" s="51"/>
      <c r="O376" s="167">
        <f t="shared" si="49"/>
        <v>1079.9473684210527</v>
      </c>
    </row>
    <row r="377" spans="1:15" x14ac:dyDescent="0.25">
      <c r="A377" s="49">
        <v>4178</v>
      </c>
      <c r="B377" s="49">
        <v>7</v>
      </c>
      <c r="C377" s="49" t="s">
        <v>490</v>
      </c>
      <c r="D377" s="5">
        <v>7</v>
      </c>
      <c r="E377" s="52">
        <f>SUMIFS('EOS GE24-F23-WEBLOAD'!$F:$F,'EOS GE24-F23-WEBLOAD'!$A:$A,$A377,'EOS GE24-F23-WEBLOAD'!$B:$B,$B377)</f>
        <v>160</v>
      </c>
      <c r="F377" s="138">
        <f>SUMIFS(EL!C:C,EL!$A:$A,$A377,EL!$B:$B,$B377)</f>
        <v>85200</v>
      </c>
      <c r="G377" s="55">
        <f t="shared" si="45"/>
        <v>85200</v>
      </c>
      <c r="H377" s="52">
        <f t="shared" si="46"/>
        <v>532.5</v>
      </c>
      <c r="I377" s="64"/>
      <c r="J377" s="52">
        <f>SUMIFS('EOS GE25-F23-WEBLOAD'!$F:$F,'EOS GE25-F23-WEBLOAD'!$A:$A,$A377,'EOS GE25-F23-WEBLOAD'!$B:$B,$B377)</f>
        <v>160</v>
      </c>
      <c r="K377" s="170">
        <f>SUMIFS(EL!D:D,EL!$A:$A,$A377,EL!$B:$B,$B377)</f>
        <v>85200</v>
      </c>
      <c r="L377" s="55">
        <f t="shared" si="47"/>
        <v>85200</v>
      </c>
      <c r="M377" s="55">
        <f t="shared" si="48"/>
        <v>532.5</v>
      </c>
      <c r="N377" s="51"/>
      <c r="O377" s="167">
        <f t="shared" si="49"/>
        <v>1065</v>
      </c>
    </row>
    <row r="378" spans="1:15" x14ac:dyDescent="0.25">
      <c r="A378" s="49">
        <v>4223</v>
      </c>
      <c r="B378" s="49">
        <v>7</v>
      </c>
      <c r="C378" s="49" t="s">
        <v>519</v>
      </c>
      <c r="D378" s="5">
        <v>7</v>
      </c>
      <c r="E378" s="52">
        <f>SUMIFS('EOS GE24-F23-WEBLOAD'!$F:$F,'EOS GE24-F23-WEBLOAD'!$A:$A,$A378,'EOS GE24-F23-WEBLOAD'!$B:$B,$B378)</f>
        <v>250</v>
      </c>
      <c r="F378" s="138">
        <f>SUMIFS(EL!C:C,EL!$A:$A,$A378,EL!$B:$B,$B378)</f>
        <v>129930</v>
      </c>
      <c r="G378" s="55">
        <f t="shared" si="45"/>
        <v>129930</v>
      </c>
      <c r="H378" s="52">
        <f t="shared" si="46"/>
        <v>519.72</v>
      </c>
      <c r="I378" s="64"/>
      <c r="J378" s="52">
        <f>SUMIFS('EOS GE25-F23-WEBLOAD'!$F:$F,'EOS GE25-F23-WEBLOAD'!$A:$A,$A378,'EOS GE25-F23-WEBLOAD'!$B:$B,$B378)</f>
        <v>250</v>
      </c>
      <c r="K378" s="170">
        <f>SUMIFS(EL!D:D,EL!$A:$A,$A378,EL!$B:$B,$B378)</f>
        <v>130640</v>
      </c>
      <c r="L378" s="55">
        <f t="shared" si="47"/>
        <v>130640</v>
      </c>
      <c r="M378" s="55">
        <f t="shared" si="48"/>
        <v>522.55999999999995</v>
      </c>
      <c r="N378" s="51"/>
      <c r="O378" s="167">
        <f t="shared" si="49"/>
        <v>1042.28</v>
      </c>
    </row>
    <row r="379" spans="1:15" x14ac:dyDescent="0.25">
      <c r="A379" s="49">
        <v>4264</v>
      </c>
      <c r="B379" s="49">
        <v>7</v>
      </c>
      <c r="C379" s="49" t="s">
        <v>543</v>
      </c>
      <c r="D379" s="5">
        <v>7</v>
      </c>
      <c r="E379" s="52">
        <f>SUMIFS('EOS GE24-F23-WEBLOAD'!$F:$F,'EOS GE24-F23-WEBLOAD'!$A:$A,$A379,'EOS GE24-F23-WEBLOAD'!$B:$B,$B379)</f>
        <v>240</v>
      </c>
      <c r="F379" s="138">
        <f>SUMIFS(EL!C:C,EL!$A:$A,$A379,EL!$B:$B,$B379)</f>
        <v>120700</v>
      </c>
      <c r="G379" s="55">
        <f t="shared" si="45"/>
        <v>120700</v>
      </c>
      <c r="H379" s="52">
        <f t="shared" si="46"/>
        <v>502.91666666666669</v>
      </c>
      <c r="I379" s="64"/>
      <c r="J379" s="52">
        <f>SUMIFS('EOS GE25-F23-WEBLOAD'!$F:$F,'EOS GE25-F23-WEBLOAD'!$A:$A,$A379,'EOS GE25-F23-WEBLOAD'!$B:$B,$B379)</f>
        <v>240</v>
      </c>
      <c r="K379" s="170">
        <f>SUMIFS(EL!D:D,EL!$A:$A,$A379,EL!$B:$B,$B379)</f>
        <v>120700</v>
      </c>
      <c r="L379" s="55">
        <f t="shared" si="47"/>
        <v>120700</v>
      </c>
      <c r="M379" s="55">
        <f t="shared" si="48"/>
        <v>502.91666666666669</v>
      </c>
      <c r="N379" s="51"/>
      <c r="O379" s="167">
        <f t="shared" si="49"/>
        <v>1005.8333333333334</v>
      </c>
    </row>
    <row r="380" spans="1:15" x14ac:dyDescent="0.25">
      <c r="A380" s="49">
        <v>4097</v>
      </c>
      <c r="B380" s="49">
        <v>7</v>
      </c>
      <c r="C380" s="49" t="s">
        <v>441</v>
      </c>
      <c r="D380" s="5">
        <v>7</v>
      </c>
      <c r="E380" s="52">
        <f>SUMIFS('EOS GE24-F23-WEBLOAD'!$F:$F,'EOS GE24-F23-WEBLOAD'!$A:$A,$A380,'EOS GE24-F23-WEBLOAD'!$B:$B,$B380)</f>
        <v>510.4</v>
      </c>
      <c r="F380" s="138">
        <f>SUMIFS(EL!C:C,EL!$A:$A,$A380,EL!$B:$B,$B380)</f>
        <v>255600</v>
      </c>
      <c r="G380" s="55">
        <f t="shared" si="45"/>
        <v>255600</v>
      </c>
      <c r="H380" s="52">
        <f t="shared" si="46"/>
        <v>500.78369905956117</v>
      </c>
      <c r="I380" s="64"/>
      <c r="J380" s="52">
        <f>SUMIFS('EOS GE25-F23-WEBLOAD'!$F:$F,'EOS GE25-F23-WEBLOAD'!$A:$A,$A380,'EOS GE25-F23-WEBLOAD'!$B:$B,$B380)</f>
        <v>510.4</v>
      </c>
      <c r="K380" s="170">
        <f>SUMIFS(EL!D:D,EL!$A:$A,$A380,EL!$B:$B,$B380)</f>
        <v>255600</v>
      </c>
      <c r="L380" s="55">
        <f t="shared" si="47"/>
        <v>255600</v>
      </c>
      <c r="M380" s="55">
        <f t="shared" si="48"/>
        <v>500.78369905956117</v>
      </c>
      <c r="N380" s="51"/>
      <c r="O380" s="167">
        <f t="shared" si="49"/>
        <v>1001.5673981191223</v>
      </c>
    </row>
    <row r="381" spans="1:15" x14ac:dyDescent="0.25">
      <c r="A381" s="49">
        <v>4270</v>
      </c>
      <c r="B381" s="49">
        <v>7</v>
      </c>
      <c r="C381" s="49" t="s">
        <v>549</v>
      </c>
      <c r="D381" s="5">
        <v>7</v>
      </c>
      <c r="E381" s="52">
        <f>SUMIFS('EOS GE24-F23-WEBLOAD'!$F:$F,'EOS GE24-F23-WEBLOAD'!$A:$A,$A381,'EOS GE24-F23-WEBLOAD'!$B:$B,$B381)</f>
        <v>84</v>
      </c>
      <c r="F381" s="138">
        <f>SUMIFS(EL!C:C,EL!$A:$A,$A381,EL!$B:$B,$B381)</f>
        <v>41776.520000000004</v>
      </c>
      <c r="G381" s="55">
        <f t="shared" si="45"/>
        <v>41776.520000000004</v>
      </c>
      <c r="H381" s="52">
        <f t="shared" si="46"/>
        <v>497.33952380952388</v>
      </c>
      <c r="I381" s="64"/>
      <c r="J381" s="52">
        <f>SUMIFS('EOS GE25-F23-WEBLOAD'!$F:$F,'EOS GE25-F23-WEBLOAD'!$A:$A,$A381,'EOS GE25-F23-WEBLOAD'!$B:$B,$B381)</f>
        <v>84</v>
      </c>
      <c r="K381" s="170">
        <f>SUMIFS(EL!D:D,EL!$A:$A,$A381,EL!$B:$B,$B381)</f>
        <v>41776.520000000004</v>
      </c>
      <c r="L381" s="55">
        <f t="shared" si="47"/>
        <v>41776.520000000004</v>
      </c>
      <c r="M381" s="55">
        <f t="shared" si="48"/>
        <v>497.33952380952388</v>
      </c>
      <c r="N381" s="51"/>
      <c r="O381" s="167">
        <f t="shared" si="49"/>
        <v>994.67904761904776</v>
      </c>
    </row>
    <row r="382" spans="1:15" x14ac:dyDescent="0.25">
      <c r="A382" s="49">
        <v>4239</v>
      </c>
      <c r="B382" s="49">
        <v>7</v>
      </c>
      <c r="C382" s="49" t="s">
        <v>532</v>
      </c>
      <c r="D382" s="5">
        <v>7</v>
      </c>
      <c r="E382" s="52">
        <f>SUMIFS('EOS GE24-F23-WEBLOAD'!$F:$F,'EOS GE24-F23-WEBLOAD'!$A:$A,$A382,'EOS GE24-F23-WEBLOAD'!$B:$B,$B382)</f>
        <v>236</v>
      </c>
      <c r="F382" s="138">
        <f>SUMIFS(EL!C:C,EL!$A:$A,$A382,EL!$B:$B,$B382)</f>
        <v>117150</v>
      </c>
      <c r="G382" s="55">
        <f t="shared" si="45"/>
        <v>117150</v>
      </c>
      <c r="H382" s="52">
        <f t="shared" si="46"/>
        <v>496.39830508474574</v>
      </c>
      <c r="I382" s="64"/>
      <c r="J382" s="52">
        <f>SUMIFS('EOS GE25-F23-WEBLOAD'!$F:$F,'EOS GE25-F23-WEBLOAD'!$A:$A,$A382,'EOS GE25-F23-WEBLOAD'!$B:$B,$B382)</f>
        <v>236</v>
      </c>
      <c r="K382" s="170">
        <f>SUMIFS(EL!D:D,EL!$A:$A,$A382,EL!$B:$B,$B382)</f>
        <v>117150</v>
      </c>
      <c r="L382" s="55">
        <f t="shared" si="47"/>
        <v>117150</v>
      </c>
      <c r="M382" s="55">
        <f t="shared" si="48"/>
        <v>496.39830508474574</v>
      </c>
      <c r="N382" s="51"/>
      <c r="O382" s="167">
        <f t="shared" si="49"/>
        <v>992.79661016949149</v>
      </c>
    </row>
    <row r="383" spans="1:15" x14ac:dyDescent="0.25">
      <c r="A383" s="49">
        <v>4193</v>
      </c>
      <c r="B383" s="49">
        <v>7</v>
      </c>
      <c r="C383" s="49" t="s">
        <v>500</v>
      </c>
      <c r="D383" s="5">
        <v>7</v>
      </c>
      <c r="E383" s="52">
        <f>SUMIFS('EOS GE24-F23-WEBLOAD'!$F:$F,'EOS GE24-F23-WEBLOAD'!$A:$A,$A383,'EOS GE24-F23-WEBLOAD'!$B:$B,$B383)</f>
        <v>291</v>
      </c>
      <c r="F383" s="138">
        <f>SUMIFS(EL!C:C,EL!$A:$A,$A383,EL!$B:$B,$B383)</f>
        <v>142710</v>
      </c>
      <c r="G383" s="55">
        <f t="shared" si="45"/>
        <v>142710</v>
      </c>
      <c r="H383" s="52">
        <f t="shared" si="46"/>
        <v>490.41237113402065</v>
      </c>
      <c r="I383" s="64"/>
      <c r="J383" s="52">
        <f>SUMIFS('EOS GE25-F23-WEBLOAD'!$F:$F,'EOS GE25-F23-WEBLOAD'!$A:$A,$A383,'EOS GE25-F23-WEBLOAD'!$B:$B,$B383)</f>
        <v>291</v>
      </c>
      <c r="K383" s="170">
        <f>SUMIFS(EL!D:D,EL!$A:$A,$A383,EL!$B:$B,$B383)</f>
        <v>142710</v>
      </c>
      <c r="L383" s="55">
        <f t="shared" si="47"/>
        <v>142710</v>
      </c>
      <c r="M383" s="55">
        <f t="shared" si="48"/>
        <v>490.41237113402065</v>
      </c>
      <c r="N383" s="51"/>
      <c r="O383" s="167">
        <f t="shared" si="49"/>
        <v>980.82474226804129</v>
      </c>
    </row>
    <row r="384" spans="1:15" x14ac:dyDescent="0.25">
      <c r="A384" s="49">
        <v>4131</v>
      </c>
      <c r="B384" s="49">
        <v>7</v>
      </c>
      <c r="C384" s="49" t="s">
        <v>463</v>
      </c>
      <c r="D384" s="5">
        <v>7</v>
      </c>
      <c r="E384" s="52">
        <f>SUMIFS('EOS GE24-F23-WEBLOAD'!$F:$F,'EOS GE24-F23-WEBLOAD'!$A:$A,$A384,'EOS GE24-F23-WEBLOAD'!$B:$B,$B384)</f>
        <v>546</v>
      </c>
      <c r="F384" s="138">
        <f>SUMIFS(EL!C:C,EL!$A:$A,$A384,EL!$B:$B,$B384)</f>
        <v>247080</v>
      </c>
      <c r="G384" s="55">
        <f t="shared" si="45"/>
        <v>247080</v>
      </c>
      <c r="H384" s="52">
        <f t="shared" si="46"/>
        <v>452.52747252747253</v>
      </c>
      <c r="I384" s="64"/>
      <c r="J384" s="52">
        <f>SUMIFS('EOS GE25-F23-WEBLOAD'!$F:$F,'EOS GE25-F23-WEBLOAD'!$A:$A,$A384,'EOS GE25-F23-WEBLOAD'!$B:$B,$B384)</f>
        <v>546</v>
      </c>
      <c r="K384" s="170">
        <f>SUMIFS(EL!D:D,EL!$A:$A,$A384,EL!$B:$B,$B384)</f>
        <v>247080</v>
      </c>
      <c r="L384" s="55">
        <f t="shared" si="47"/>
        <v>247080</v>
      </c>
      <c r="M384" s="55">
        <f t="shared" si="48"/>
        <v>452.52747252747253</v>
      </c>
      <c r="N384" s="51"/>
      <c r="O384" s="167">
        <f t="shared" si="49"/>
        <v>905.05494505494505</v>
      </c>
    </row>
    <row r="385" spans="1:15" x14ac:dyDescent="0.25">
      <c r="A385" s="49">
        <v>4205</v>
      </c>
      <c r="B385" s="49">
        <v>7</v>
      </c>
      <c r="C385" s="49" t="s">
        <v>508</v>
      </c>
      <c r="D385" s="5">
        <v>7</v>
      </c>
      <c r="E385" s="52">
        <f>SUMIFS('EOS GE24-F23-WEBLOAD'!$F:$F,'EOS GE24-F23-WEBLOAD'!$A:$A,$A385,'EOS GE24-F23-WEBLOAD'!$B:$B,$B385)</f>
        <v>521</v>
      </c>
      <c r="F385" s="138">
        <f>SUMIFS(EL!C:C,EL!$A:$A,$A385,EL!$B:$B,$B385)</f>
        <v>227200</v>
      </c>
      <c r="G385" s="55">
        <f t="shared" si="45"/>
        <v>227200</v>
      </c>
      <c r="H385" s="52">
        <f t="shared" si="46"/>
        <v>436.08445297504801</v>
      </c>
      <c r="I385" s="64"/>
      <c r="J385" s="52">
        <f>SUMIFS('EOS GE25-F23-WEBLOAD'!$F:$F,'EOS GE25-F23-WEBLOAD'!$A:$A,$A385,'EOS GE25-F23-WEBLOAD'!$B:$B,$B385)</f>
        <v>521</v>
      </c>
      <c r="K385" s="170">
        <f>SUMIFS(EL!D:D,EL!$A:$A,$A385,EL!$B:$B,$B385)</f>
        <v>227200</v>
      </c>
      <c r="L385" s="55">
        <f t="shared" si="47"/>
        <v>227200</v>
      </c>
      <c r="M385" s="55">
        <f t="shared" si="48"/>
        <v>436.08445297504801</v>
      </c>
      <c r="N385" s="51"/>
      <c r="O385" s="167">
        <f t="shared" si="49"/>
        <v>872.16890595009602</v>
      </c>
    </row>
    <row r="386" spans="1:15" x14ac:dyDescent="0.25">
      <c r="A386" s="49">
        <v>4208</v>
      </c>
      <c r="B386" s="49">
        <v>7</v>
      </c>
      <c r="C386" s="49" t="s">
        <v>510</v>
      </c>
      <c r="D386" s="5">
        <v>7</v>
      </c>
      <c r="E386" s="52">
        <f>SUMIFS('EOS GE24-F23-WEBLOAD'!$F:$F,'EOS GE24-F23-WEBLOAD'!$A:$A,$A386,'EOS GE24-F23-WEBLOAD'!$B:$B,$B386)</f>
        <v>135</v>
      </c>
      <c r="F386" s="138">
        <f>SUMIFS(EL!C:C,EL!$A:$A,$A386,EL!$B:$B,$B386)</f>
        <v>58220</v>
      </c>
      <c r="G386" s="55">
        <f t="shared" si="45"/>
        <v>58220</v>
      </c>
      <c r="H386" s="52">
        <f t="shared" si="46"/>
        <v>431.25925925925924</v>
      </c>
      <c r="I386" s="64"/>
      <c r="J386" s="52">
        <f>SUMIFS('EOS GE25-F23-WEBLOAD'!$F:$F,'EOS GE25-F23-WEBLOAD'!$A:$A,$A386,'EOS GE25-F23-WEBLOAD'!$B:$B,$B386)</f>
        <v>135</v>
      </c>
      <c r="K386" s="170">
        <f>SUMIFS(EL!D:D,EL!$A:$A,$A386,EL!$B:$B,$B386)</f>
        <v>58220</v>
      </c>
      <c r="L386" s="55">
        <f t="shared" si="47"/>
        <v>58220</v>
      </c>
      <c r="M386" s="55">
        <f t="shared" si="48"/>
        <v>431.25925925925924</v>
      </c>
      <c r="N386" s="51"/>
      <c r="O386" s="167">
        <f t="shared" si="49"/>
        <v>862.51851851851848</v>
      </c>
    </row>
    <row r="387" spans="1:15" x14ac:dyDescent="0.25">
      <c r="A387" s="49">
        <v>4073</v>
      </c>
      <c r="B387" s="49">
        <v>7</v>
      </c>
      <c r="C387" s="49" t="s">
        <v>422</v>
      </c>
      <c r="D387" s="5">
        <v>7</v>
      </c>
      <c r="E387" s="52">
        <f>SUMIFS('EOS GE24-F23-WEBLOAD'!$F:$F,'EOS GE24-F23-WEBLOAD'!$A:$A,$A387,'EOS GE24-F23-WEBLOAD'!$B:$B,$B387)</f>
        <v>544</v>
      </c>
      <c r="F387" s="138">
        <f>SUMIFS(EL!C:C,EL!$A:$A,$A387,EL!$B:$B,$B387)</f>
        <v>217260</v>
      </c>
      <c r="G387" s="55">
        <f t="shared" si="45"/>
        <v>217260</v>
      </c>
      <c r="H387" s="52">
        <f t="shared" si="46"/>
        <v>399.375</v>
      </c>
      <c r="I387" s="64"/>
      <c r="J387" s="52">
        <f>SUMIFS('EOS GE25-F23-WEBLOAD'!$F:$F,'EOS GE25-F23-WEBLOAD'!$A:$A,$A387,'EOS GE25-F23-WEBLOAD'!$B:$B,$B387)</f>
        <v>554</v>
      </c>
      <c r="K387" s="170">
        <f>SUMIFS(EL!D:D,EL!$A:$A,$A387,EL!$B:$B,$B387)</f>
        <v>217260</v>
      </c>
      <c r="L387" s="55">
        <f t="shared" si="47"/>
        <v>217260</v>
      </c>
      <c r="M387" s="55">
        <f t="shared" si="48"/>
        <v>392.16606498194943</v>
      </c>
      <c r="N387" s="51"/>
      <c r="O387" s="167">
        <f t="shared" si="49"/>
        <v>791.54106498194938</v>
      </c>
    </row>
    <row r="388" spans="1:15" x14ac:dyDescent="0.25">
      <c r="A388" s="49">
        <v>4143</v>
      </c>
      <c r="B388" s="49">
        <v>7</v>
      </c>
      <c r="C388" s="49" t="s">
        <v>470</v>
      </c>
      <c r="D388" s="5">
        <v>7</v>
      </c>
      <c r="E388" s="52">
        <f>SUMIFS('EOS GE24-F23-WEBLOAD'!$F:$F,'EOS GE24-F23-WEBLOAD'!$A:$A,$A388,'EOS GE24-F23-WEBLOAD'!$B:$B,$B388)</f>
        <v>900</v>
      </c>
      <c r="F388" s="138">
        <f>SUMIFS(EL!C:C,EL!$A:$A,$A388,EL!$B:$B,$B388)</f>
        <v>344350</v>
      </c>
      <c r="G388" s="55">
        <f t="shared" si="45"/>
        <v>344350</v>
      </c>
      <c r="H388" s="52">
        <f t="shared" si="46"/>
        <v>382.61111111111109</v>
      </c>
      <c r="I388" s="64"/>
      <c r="J388" s="52">
        <f>SUMIFS('EOS GE25-F23-WEBLOAD'!$F:$F,'EOS GE25-F23-WEBLOAD'!$A:$A,$A388,'EOS GE25-F23-WEBLOAD'!$B:$B,$B388)</f>
        <v>960</v>
      </c>
      <c r="K388" s="170">
        <f>SUMIFS(EL!D:D,EL!$A:$A,$A388,EL!$B:$B,$B388)</f>
        <v>365650</v>
      </c>
      <c r="L388" s="55">
        <f t="shared" si="47"/>
        <v>365650</v>
      </c>
      <c r="M388" s="55">
        <f t="shared" si="48"/>
        <v>380.88541666666669</v>
      </c>
      <c r="N388" s="51"/>
      <c r="O388" s="167">
        <f t="shared" si="49"/>
        <v>763.49652777777783</v>
      </c>
    </row>
    <row r="389" spans="1:15" x14ac:dyDescent="0.25">
      <c r="A389" s="49">
        <v>4088</v>
      </c>
      <c r="B389" s="49">
        <v>7</v>
      </c>
      <c r="C389" s="49" t="s">
        <v>434</v>
      </c>
      <c r="D389" s="5">
        <v>7</v>
      </c>
      <c r="E389" s="52">
        <f>SUMIFS('EOS GE24-F23-WEBLOAD'!$F:$F,'EOS GE24-F23-WEBLOAD'!$A:$A,$A389,'EOS GE24-F23-WEBLOAD'!$B:$B,$B389)</f>
        <v>416</v>
      </c>
      <c r="F389" s="138">
        <f>SUMIFS(EL!C:C,EL!$A:$A,$A389,EL!$B:$B,$B389)</f>
        <v>156200</v>
      </c>
      <c r="G389" s="55">
        <f t="shared" si="45"/>
        <v>156200</v>
      </c>
      <c r="H389" s="52">
        <f t="shared" si="46"/>
        <v>375.48076923076923</v>
      </c>
      <c r="I389" s="64"/>
      <c r="J389" s="52">
        <f>SUMIFS('EOS GE25-F23-WEBLOAD'!$F:$F,'EOS GE25-F23-WEBLOAD'!$A:$A,$A389,'EOS GE25-F23-WEBLOAD'!$B:$B,$B389)</f>
        <v>416</v>
      </c>
      <c r="K389" s="170">
        <f>SUMIFS(EL!D:D,EL!$A:$A,$A389,EL!$B:$B,$B389)</f>
        <v>156200</v>
      </c>
      <c r="L389" s="55">
        <f t="shared" si="47"/>
        <v>156200</v>
      </c>
      <c r="M389" s="55">
        <f t="shared" si="48"/>
        <v>375.48076923076923</v>
      </c>
      <c r="N389" s="51"/>
      <c r="O389" s="167">
        <f t="shared" si="49"/>
        <v>750.96153846153845</v>
      </c>
    </row>
    <row r="390" spans="1:15" x14ac:dyDescent="0.25">
      <c r="A390" s="49">
        <v>4267</v>
      </c>
      <c r="B390" s="49">
        <v>7</v>
      </c>
      <c r="C390" s="49" t="s">
        <v>546</v>
      </c>
      <c r="D390" s="5">
        <v>7</v>
      </c>
      <c r="E390" s="52">
        <f>SUMIFS('EOS GE24-F23-WEBLOAD'!$F:$F,'EOS GE24-F23-WEBLOAD'!$A:$A,$A390,'EOS GE24-F23-WEBLOAD'!$B:$B,$B390)</f>
        <v>80</v>
      </c>
      <c r="F390" s="138">
        <f>SUMIFS(EL!C:C,EL!$A:$A,$A390,EL!$B:$B,$B390)</f>
        <v>28400</v>
      </c>
      <c r="G390" s="55">
        <f t="shared" si="45"/>
        <v>28400</v>
      </c>
      <c r="H390" s="52">
        <f t="shared" si="46"/>
        <v>355</v>
      </c>
      <c r="I390" s="64"/>
      <c r="J390" s="52">
        <f>SUMIFS('EOS GE25-F23-WEBLOAD'!$F:$F,'EOS GE25-F23-WEBLOAD'!$A:$A,$A390,'EOS GE25-F23-WEBLOAD'!$B:$B,$B390)</f>
        <v>80</v>
      </c>
      <c r="K390" s="170">
        <f>SUMIFS(EL!D:D,EL!$A:$A,$A390,EL!$B:$B,$B390)</f>
        <v>28400</v>
      </c>
      <c r="L390" s="55">
        <f t="shared" si="47"/>
        <v>28400</v>
      </c>
      <c r="M390" s="55">
        <f t="shared" si="48"/>
        <v>355</v>
      </c>
      <c r="N390" s="51"/>
      <c r="O390" s="167">
        <f t="shared" si="49"/>
        <v>710</v>
      </c>
    </row>
    <row r="391" spans="1:15" x14ac:dyDescent="0.25">
      <c r="A391" s="49">
        <v>4078</v>
      </c>
      <c r="B391" s="49">
        <v>7</v>
      </c>
      <c r="C391" s="49" t="s">
        <v>425</v>
      </c>
      <c r="D391" s="5">
        <v>7</v>
      </c>
      <c r="E391" s="52">
        <f>SUMIFS('EOS GE24-F23-WEBLOAD'!$F:$F,'EOS GE24-F23-WEBLOAD'!$A:$A,$A391,'EOS GE24-F23-WEBLOAD'!$B:$B,$B391)</f>
        <v>1076</v>
      </c>
      <c r="F391" s="138">
        <f>SUMIFS(EL!C:C,EL!$A:$A,$A391,EL!$B:$B,$B391)</f>
        <v>374880</v>
      </c>
      <c r="G391" s="55">
        <f t="shared" si="45"/>
        <v>374880</v>
      </c>
      <c r="H391" s="52">
        <f t="shared" si="46"/>
        <v>348.40148698884758</v>
      </c>
      <c r="I391" s="64"/>
      <c r="J391" s="52">
        <f>SUMIFS('EOS GE25-F23-WEBLOAD'!$F:$F,'EOS GE25-F23-WEBLOAD'!$A:$A,$A391,'EOS GE25-F23-WEBLOAD'!$B:$B,$B391)</f>
        <v>1076</v>
      </c>
      <c r="K391" s="170">
        <f>SUMIFS(EL!D:D,EL!$A:$A,$A391,EL!$B:$B,$B391)</f>
        <v>374880</v>
      </c>
      <c r="L391" s="55">
        <f t="shared" si="47"/>
        <v>374880</v>
      </c>
      <c r="M391" s="55">
        <f t="shared" si="48"/>
        <v>348.40148698884758</v>
      </c>
      <c r="N391" s="51"/>
      <c r="O391" s="167">
        <f t="shared" si="49"/>
        <v>696.80297397769516</v>
      </c>
    </row>
    <row r="392" spans="1:15" x14ac:dyDescent="0.25">
      <c r="A392" s="49">
        <v>4181</v>
      </c>
      <c r="B392" s="49">
        <v>7</v>
      </c>
      <c r="C392" s="49" t="s">
        <v>491</v>
      </c>
      <c r="D392" s="5">
        <v>7</v>
      </c>
      <c r="E392" s="52">
        <f>SUMIFS('EOS GE24-F23-WEBLOAD'!$F:$F,'EOS GE24-F23-WEBLOAD'!$A:$A,$A392,'EOS GE24-F23-WEBLOAD'!$B:$B,$B392)</f>
        <v>1535</v>
      </c>
      <c r="F392" s="138">
        <f>SUMIFS(EL!C:C,EL!$A:$A,$A392,EL!$B:$B,$B392)</f>
        <v>511200</v>
      </c>
      <c r="G392" s="55">
        <f t="shared" si="45"/>
        <v>511200</v>
      </c>
      <c r="H392" s="52">
        <f t="shared" si="46"/>
        <v>333.02931596091207</v>
      </c>
      <c r="I392" s="64"/>
      <c r="J392" s="52">
        <f>SUMIFS('EOS GE25-F23-WEBLOAD'!$F:$F,'EOS GE25-F23-WEBLOAD'!$A:$A,$A392,'EOS GE25-F23-WEBLOAD'!$B:$B,$B392)</f>
        <v>1535</v>
      </c>
      <c r="K392" s="170">
        <f>SUMIFS(EL!D:D,EL!$A:$A,$A392,EL!$B:$B,$B392)</f>
        <v>511200</v>
      </c>
      <c r="L392" s="55">
        <f t="shared" si="47"/>
        <v>511200</v>
      </c>
      <c r="M392" s="55">
        <f t="shared" si="48"/>
        <v>333.02931596091207</v>
      </c>
      <c r="N392" s="51"/>
      <c r="O392" s="167">
        <f t="shared" si="49"/>
        <v>666.05863192182414</v>
      </c>
    </row>
    <row r="393" spans="1:15" x14ac:dyDescent="0.25">
      <c r="A393" s="49">
        <v>4070</v>
      </c>
      <c r="B393" s="49">
        <v>7</v>
      </c>
      <c r="C393" s="49" t="s">
        <v>421</v>
      </c>
      <c r="D393" s="5">
        <v>7</v>
      </c>
      <c r="E393" s="52">
        <f>SUMIFS('EOS GE24-F23-WEBLOAD'!$F:$F,'EOS GE24-F23-WEBLOAD'!$A:$A,$A393,'EOS GE24-F23-WEBLOAD'!$B:$B,$B393)</f>
        <v>880</v>
      </c>
      <c r="F393" s="138">
        <f>SUMIFS(EL!C:C,EL!$A:$A,$A393,EL!$B:$B,$B393)</f>
        <v>287550</v>
      </c>
      <c r="G393" s="55">
        <f t="shared" si="45"/>
        <v>287550</v>
      </c>
      <c r="H393" s="52">
        <f t="shared" si="46"/>
        <v>326.76136363636363</v>
      </c>
      <c r="I393" s="64"/>
      <c r="J393" s="52">
        <f>SUMIFS('EOS GE25-F23-WEBLOAD'!$F:$F,'EOS GE25-F23-WEBLOAD'!$A:$A,$A393,'EOS GE25-F23-WEBLOAD'!$B:$B,$B393)</f>
        <v>880</v>
      </c>
      <c r="K393" s="170">
        <f>SUMIFS(EL!D:D,EL!$A:$A,$A393,EL!$B:$B,$B393)</f>
        <v>287550</v>
      </c>
      <c r="L393" s="55">
        <f t="shared" si="47"/>
        <v>287550</v>
      </c>
      <c r="M393" s="55">
        <f t="shared" si="48"/>
        <v>326.76136363636363</v>
      </c>
      <c r="N393" s="51"/>
      <c r="O393" s="167">
        <f t="shared" si="49"/>
        <v>653.52272727272725</v>
      </c>
    </row>
    <row r="394" spans="1:15" x14ac:dyDescent="0.25">
      <c r="A394" s="49">
        <v>4142</v>
      </c>
      <c r="B394" s="49">
        <v>7</v>
      </c>
      <c r="C394" s="49" t="s">
        <v>469</v>
      </c>
      <c r="D394" s="5">
        <v>7</v>
      </c>
      <c r="E394" s="52">
        <f>SUMIFS('EOS GE24-F23-WEBLOAD'!$F:$F,'EOS GE24-F23-WEBLOAD'!$A:$A,$A394,'EOS GE24-F23-WEBLOAD'!$B:$B,$B394)</f>
        <v>545</v>
      </c>
      <c r="F394" s="138">
        <f>SUMIFS(EL!C:C,EL!$A:$A,$A394,EL!$B:$B,$B394)</f>
        <v>177500</v>
      </c>
      <c r="G394" s="55">
        <f t="shared" si="45"/>
        <v>177500</v>
      </c>
      <c r="H394" s="52">
        <f t="shared" si="46"/>
        <v>325.6880733944954</v>
      </c>
      <c r="I394" s="64"/>
      <c r="J394" s="52">
        <f>SUMIFS('EOS GE25-F23-WEBLOAD'!$F:$F,'EOS GE25-F23-WEBLOAD'!$A:$A,$A394,'EOS GE25-F23-WEBLOAD'!$B:$B,$B394)</f>
        <v>545</v>
      </c>
      <c r="K394" s="170">
        <f>SUMIFS(EL!D:D,EL!$A:$A,$A394,EL!$B:$B,$B394)</f>
        <v>177500</v>
      </c>
      <c r="L394" s="55">
        <f t="shared" si="47"/>
        <v>177500</v>
      </c>
      <c r="M394" s="55">
        <f t="shared" si="48"/>
        <v>325.6880733944954</v>
      </c>
      <c r="N394" s="51"/>
      <c r="O394" s="167">
        <f t="shared" si="49"/>
        <v>651.37614678899081</v>
      </c>
    </row>
    <row r="395" spans="1:15" x14ac:dyDescent="0.25">
      <c r="A395" s="49">
        <v>4285</v>
      </c>
      <c r="B395" s="49">
        <v>7</v>
      </c>
      <c r="C395" s="49" t="s">
        <v>559</v>
      </c>
      <c r="D395" s="5">
        <v>7</v>
      </c>
      <c r="E395" s="52">
        <f>SUMIFS('EOS GE24-F23-WEBLOAD'!$F:$F,'EOS GE24-F23-WEBLOAD'!$A:$A,$A395,'EOS GE24-F23-WEBLOAD'!$B:$B,$B395)</f>
        <v>145</v>
      </c>
      <c r="F395" s="138">
        <f>SUMIFS(EL!C:C,EL!$A:$A,$A395,EL!$B:$B,$B395)</f>
        <v>42600</v>
      </c>
      <c r="G395" s="55">
        <f t="shared" si="45"/>
        <v>42600</v>
      </c>
      <c r="H395" s="52">
        <f t="shared" si="46"/>
        <v>293.79310344827587</v>
      </c>
      <c r="I395" s="64"/>
      <c r="J395" s="52">
        <f>SUMIFS('EOS GE25-F23-WEBLOAD'!$F:$F,'EOS GE25-F23-WEBLOAD'!$A:$A,$A395,'EOS GE25-F23-WEBLOAD'!$B:$B,$B395)</f>
        <v>145</v>
      </c>
      <c r="K395" s="170">
        <f>SUMIFS(EL!D:D,EL!$A:$A,$A395,EL!$B:$B,$B395)</f>
        <v>42600</v>
      </c>
      <c r="L395" s="55">
        <f t="shared" si="47"/>
        <v>42600</v>
      </c>
      <c r="M395" s="55">
        <f t="shared" si="48"/>
        <v>293.79310344827587</v>
      </c>
      <c r="N395" s="51"/>
      <c r="O395" s="167">
        <f t="shared" si="49"/>
        <v>587.58620689655174</v>
      </c>
    </row>
    <row r="396" spans="1:15" x14ac:dyDescent="0.25">
      <c r="A396" s="49">
        <v>4204</v>
      </c>
      <c r="B396" s="49">
        <v>7</v>
      </c>
      <c r="C396" s="49" t="s">
        <v>507</v>
      </c>
      <c r="D396" s="5">
        <v>7</v>
      </c>
      <c r="E396" s="52">
        <f>SUMIFS('EOS GE24-F23-WEBLOAD'!$F:$F,'EOS GE24-F23-WEBLOAD'!$A:$A,$A396,'EOS GE24-F23-WEBLOAD'!$B:$B,$B396)</f>
        <v>129</v>
      </c>
      <c r="F396" s="138">
        <f>SUMIFS(EL!C:C,EL!$A:$A,$A396,EL!$B:$B,$B396)</f>
        <v>37630</v>
      </c>
      <c r="G396" s="55">
        <f t="shared" si="45"/>
        <v>37630</v>
      </c>
      <c r="H396" s="52">
        <f t="shared" si="46"/>
        <v>291.70542635658916</v>
      </c>
      <c r="I396" s="64"/>
      <c r="J396" s="52">
        <f>SUMIFS('EOS GE25-F23-WEBLOAD'!$F:$F,'EOS GE25-F23-WEBLOAD'!$A:$A,$A396,'EOS GE25-F23-WEBLOAD'!$B:$B,$B396)</f>
        <v>129</v>
      </c>
      <c r="K396" s="170">
        <f>SUMIFS(EL!D:D,EL!$A:$A,$A396,EL!$B:$B,$B396)</f>
        <v>37630</v>
      </c>
      <c r="L396" s="55">
        <f t="shared" si="47"/>
        <v>37630</v>
      </c>
      <c r="M396" s="55">
        <f t="shared" si="48"/>
        <v>291.70542635658916</v>
      </c>
      <c r="N396" s="51"/>
      <c r="O396" s="167">
        <f t="shared" si="49"/>
        <v>583.41085271317831</v>
      </c>
    </row>
    <row r="397" spans="1:15" x14ac:dyDescent="0.25">
      <c r="A397" s="49">
        <v>4219</v>
      </c>
      <c r="B397" s="49">
        <v>7</v>
      </c>
      <c r="C397" s="49" t="s">
        <v>516</v>
      </c>
      <c r="D397" s="5">
        <v>7</v>
      </c>
      <c r="E397" s="52">
        <f>SUMIFS('EOS GE24-F23-WEBLOAD'!$F:$F,'EOS GE24-F23-WEBLOAD'!$A:$A,$A397,'EOS GE24-F23-WEBLOAD'!$B:$B,$B397)</f>
        <v>390</v>
      </c>
      <c r="F397" s="138">
        <f>SUMIFS(EL!C:C,EL!$A:$A,$A397,EL!$B:$B,$B397)</f>
        <v>108630</v>
      </c>
      <c r="G397" s="55">
        <f t="shared" ref="G397:G428" si="50">SUM(F397:F397)</f>
        <v>108630</v>
      </c>
      <c r="H397" s="52">
        <f t="shared" ref="H397:H428" si="51">IFERROR(G397/E397,0)</f>
        <v>278.53846153846155</v>
      </c>
      <c r="I397" s="64"/>
      <c r="J397" s="52">
        <f>SUMIFS('EOS GE25-F23-WEBLOAD'!$F:$F,'EOS GE25-F23-WEBLOAD'!$A:$A,$A397,'EOS GE25-F23-WEBLOAD'!$B:$B,$B397)</f>
        <v>394</v>
      </c>
      <c r="K397" s="170">
        <f>SUMIFS(EL!D:D,EL!$A:$A,$A397,EL!$B:$B,$B397)</f>
        <v>115020</v>
      </c>
      <c r="L397" s="55">
        <f t="shared" ref="L397:L428" si="52">SUM(K397:K397)</f>
        <v>115020</v>
      </c>
      <c r="M397" s="55">
        <f t="shared" ref="M397:M428" si="53">IFERROR(L397/J397,0)</f>
        <v>291.92893401015226</v>
      </c>
      <c r="N397" s="51"/>
      <c r="O397" s="167">
        <f t="shared" ref="O397:O428" si="54">M397+H397</f>
        <v>570.46739554861381</v>
      </c>
    </row>
    <row r="398" spans="1:15" x14ac:dyDescent="0.25">
      <c r="A398" s="49">
        <v>4250</v>
      </c>
      <c r="B398" s="49">
        <v>7</v>
      </c>
      <c r="C398" s="49" t="s">
        <v>536</v>
      </c>
      <c r="D398" s="5">
        <v>7</v>
      </c>
      <c r="E398" s="52">
        <f>SUMIFS('EOS GE24-F23-WEBLOAD'!$F:$F,'EOS GE24-F23-WEBLOAD'!$A:$A,$A398,'EOS GE24-F23-WEBLOAD'!$B:$B,$B398)</f>
        <v>645</v>
      </c>
      <c r="F398" s="138">
        <f>SUMIFS(EL!C:C,EL!$A:$A,$A398,EL!$B:$B,$B398)</f>
        <v>177500</v>
      </c>
      <c r="G398" s="55">
        <f t="shared" si="50"/>
        <v>177500</v>
      </c>
      <c r="H398" s="52">
        <f t="shared" si="51"/>
        <v>275.19379844961242</v>
      </c>
      <c r="I398" s="64"/>
      <c r="J398" s="52">
        <f>SUMIFS('EOS GE25-F23-WEBLOAD'!$F:$F,'EOS GE25-F23-WEBLOAD'!$A:$A,$A398,'EOS GE25-F23-WEBLOAD'!$B:$B,$B398)</f>
        <v>710</v>
      </c>
      <c r="K398" s="170">
        <f>SUMIFS(EL!D:D,EL!$A:$A,$A398,EL!$B:$B,$B398)</f>
        <v>195250</v>
      </c>
      <c r="L398" s="55">
        <f t="shared" si="52"/>
        <v>195250</v>
      </c>
      <c r="M398" s="55">
        <f t="shared" si="53"/>
        <v>275</v>
      </c>
      <c r="N398" s="51"/>
      <c r="O398" s="167">
        <f t="shared" si="54"/>
        <v>550.19379844961236</v>
      </c>
    </row>
    <row r="399" spans="1:15" x14ac:dyDescent="0.25">
      <c r="A399" s="49">
        <v>4170</v>
      </c>
      <c r="B399" s="49">
        <v>7</v>
      </c>
      <c r="C399" s="49" t="s">
        <v>488</v>
      </c>
      <c r="D399" s="5">
        <v>7</v>
      </c>
      <c r="E399" s="52">
        <f>SUMIFS('EOS GE24-F23-WEBLOAD'!$F:$F,'EOS GE24-F23-WEBLOAD'!$A:$A,$A399,'EOS GE24-F23-WEBLOAD'!$B:$B,$B399)</f>
        <v>1656</v>
      </c>
      <c r="F399" s="138">
        <f>SUMIFS(EL!C:C,EL!$A:$A,$A399,EL!$B:$B,$B399)</f>
        <v>443750</v>
      </c>
      <c r="G399" s="55">
        <f t="shared" si="50"/>
        <v>443750</v>
      </c>
      <c r="H399" s="52">
        <f t="shared" si="51"/>
        <v>267.96497584541061</v>
      </c>
      <c r="I399" s="64"/>
      <c r="J399" s="52">
        <f>SUMIFS('EOS GE25-F23-WEBLOAD'!$F:$F,'EOS GE25-F23-WEBLOAD'!$A:$A,$A399,'EOS GE25-F23-WEBLOAD'!$B:$B,$B399)</f>
        <v>1745</v>
      </c>
      <c r="K399" s="170">
        <f>SUMIFS(EL!D:D,EL!$A:$A,$A399,EL!$B:$B,$B399)</f>
        <v>486350</v>
      </c>
      <c r="L399" s="55">
        <f t="shared" si="52"/>
        <v>486350</v>
      </c>
      <c r="M399" s="55">
        <f t="shared" si="53"/>
        <v>278.71060171919771</v>
      </c>
      <c r="N399" s="51"/>
      <c r="O399" s="167">
        <f t="shared" si="54"/>
        <v>546.67557756460837</v>
      </c>
    </row>
    <row r="400" spans="1:15" x14ac:dyDescent="0.25">
      <c r="A400" s="49">
        <v>4135</v>
      </c>
      <c r="B400" s="49">
        <v>7</v>
      </c>
      <c r="C400" s="49" t="s">
        <v>465</v>
      </c>
      <c r="D400" s="5">
        <v>7</v>
      </c>
      <c r="E400" s="52">
        <f>SUMIFS('EOS GE24-F23-WEBLOAD'!$F:$F,'EOS GE24-F23-WEBLOAD'!$A:$A,$A400,'EOS GE24-F23-WEBLOAD'!$B:$B,$B400)</f>
        <v>525</v>
      </c>
      <c r="F400" s="138">
        <f>SUMIFS(EL!C:C,EL!$A:$A,$A400,EL!$B:$B,$B400)</f>
        <v>136320</v>
      </c>
      <c r="G400" s="55">
        <f t="shared" si="50"/>
        <v>136320</v>
      </c>
      <c r="H400" s="52">
        <f t="shared" si="51"/>
        <v>259.65714285714284</v>
      </c>
      <c r="I400" s="64"/>
      <c r="J400" s="52">
        <f>SUMIFS('EOS GE25-F23-WEBLOAD'!$F:$F,'EOS GE25-F23-WEBLOAD'!$A:$A,$A400,'EOS GE25-F23-WEBLOAD'!$B:$B,$B400)</f>
        <v>525</v>
      </c>
      <c r="K400" s="170">
        <f>SUMIFS(EL!D:D,EL!$A:$A,$A400,EL!$B:$B,$B400)</f>
        <v>136320</v>
      </c>
      <c r="L400" s="55">
        <f t="shared" si="52"/>
        <v>136320</v>
      </c>
      <c r="M400" s="55">
        <f t="shared" si="53"/>
        <v>259.65714285714284</v>
      </c>
      <c r="N400" s="51"/>
      <c r="O400" s="167">
        <f t="shared" si="54"/>
        <v>519.31428571428569</v>
      </c>
    </row>
    <row r="401" spans="1:15" x14ac:dyDescent="0.25">
      <c r="A401" s="49">
        <v>4171</v>
      </c>
      <c r="B401" s="49">
        <v>7</v>
      </c>
      <c r="C401" s="49" t="s">
        <v>489</v>
      </c>
      <c r="D401" s="5">
        <v>7</v>
      </c>
      <c r="E401" s="52">
        <f>SUMIFS('EOS GE24-F23-WEBLOAD'!$F:$F,'EOS GE24-F23-WEBLOAD'!$A:$A,$A401,'EOS GE24-F23-WEBLOAD'!$B:$B,$B401)</f>
        <v>840</v>
      </c>
      <c r="F401" s="138">
        <f>SUMIFS(EL!C:C,EL!$A:$A,$A401,EL!$B:$B,$B401)</f>
        <v>213000</v>
      </c>
      <c r="G401" s="55">
        <f t="shared" si="50"/>
        <v>213000</v>
      </c>
      <c r="H401" s="52">
        <f t="shared" si="51"/>
        <v>253.57142857142858</v>
      </c>
      <c r="I401" s="64"/>
      <c r="J401" s="52">
        <f>SUMIFS('EOS GE25-F23-WEBLOAD'!$F:$F,'EOS GE25-F23-WEBLOAD'!$A:$A,$A401,'EOS GE25-F23-WEBLOAD'!$B:$B,$B401)</f>
        <v>840</v>
      </c>
      <c r="K401" s="170">
        <f>SUMIFS(EL!D:D,EL!$A:$A,$A401,EL!$B:$B,$B401)</f>
        <v>213000</v>
      </c>
      <c r="L401" s="55">
        <f t="shared" si="52"/>
        <v>213000</v>
      </c>
      <c r="M401" s="55">
        <f t="shared" si="53"/>
        <v>253.57142857142858</v>
      </c>
      <c r="N401" s="51"/>
      <c r="O401" s="167">
        <f t="shared" si="54"/>
        <v>507.14285714285717</v>
      </c>
    </row>
    <row r="402" spans="1:15" x14ac:dyDescent="0.25">
      <c r="A402" s="49">
        <v>4237</v>
      </c>
      <c r="B402" s="49">
        <v>7</v>
      </c>
      <c r="C402" s="49" t="s">
        <v>530</v>
      </c>
      <c r="D402" s="5">
        <v>7</v>
      </c>
      <c r="E402" s="52">
        <f>SUMIFS('EOS GE24-F23-WEBLOAD'!$F:$F,'EOS GE24-F23-WEBLOAD'!$A:$A,$A402,'EOS GE24-F23-WEBLOAD'!$B:$B,$B402)</f>
        <v>87</v>
      </c>
      <c r="F402" s="138">
        <f>SUMIFS(EL!C:C,EL!$A:$A,$A402,EL!$B:$B,$B402)</f>
        <v>21300</v>
      </c>
      <c r="G402" s="55">
        <f t="shared" si="50"/>
        <v>21300</v>
      </c>
      <c r="H402" s="52">
        <f t="shared" si="51"/>
        <v>244.82758620689654</v>
      </c>
      <c r="I402" s="64"/>
      <c r="J402" s="52">
        <f>SUMIFS('EOS GE25-F23-WEBLOAD'!$F:$F,'EOS GE25-F23-WEBLOAD'!$A:$A,$A402,'EOS GE25-F23-WEBLOAD'!$B:$B,$B402)</f>
        <v>87</v>
      </c>
      <c r="K402" s="170">
        <f>SUMIFS(EL!D:D,EL!$A:$A,$A402,EL!$B:$B,$B402)</f>
        <v>21300</v>
      </c>
      <c r="L402" s="55">
        <f t="shared" si="52"/>
        <v>21300</v>
      </c>
      <c r="M402" s="55">
        <f t="shared" si="53"/>
        <v>244.82758620689654</v>
      </c>
      <c r="N402" s="51"/>
      <c r="O402" s="167">
        <f t="shared" si="54"/>
        <v>489.65517241379308</v>
      </c>
    </row>
    <row r="403" spans="1:15" x14ac:dyDescent="0.25">
      <c r="A403" s="49">
        <v>4186</v>
      </c>
      <c r="B403" s="49">
        <v>7</v>
      </c>
      <c r="C403" s="49" t="s">
        <v>495</v>
      </c>
      <c r="D403" s="5">
        <v>7</v>
      </c>
      <c r="E403" s="52">
        <f>SUMIFS('EOS GE24-F23-WEBLOAD'!$F:$F,'EOS GE24-F23-WEBLOAD'!$A:$A,$A403,'EOS GE24-F23-WEBLOAD'!$B:$B,$B403)</f>
        <v>458</v>
      </c>
      <c r="F403" s="138">
        <f>SUMIFS(EL!C:C,EL!$A:$A,$A403,EL!$B:$B,$B403)</f>
        <v>106500</v>
      </c>
      <c r="G403" s="55">
        <f t="shared" si="50"/>
        <v>106500</v>
      </c>
      <c r="H403" s="52">
        <f t="shared" si="51"/>
        <v>232.53275109170306</v>
      </c>
      <c r="I403" s="64"/>
      <c r="J403" s="52">
        <f>SUMIFS('EOS GE25-F23-WEBLOAD'!$F:$F,'EOS GE25-F23-WEBLOAD'!$A:$A,$A403,'EOS GE25-F23-WEBLOAD'!$B:$B,$B403)</f>
        <v>460</v>
      </c>
      <c r="K403" s="170">
        <f>SUMIFS(EL!D:D,EL!$A:$A,$A403,EL!$B:$B,$B403)</f>
        <v>106500</v>
      </c>
      <c r="L403" s="55">
        <f t="shared" si="52"/>
        <v>106500</v>
      </c>
      <c r="M403" s="55">
        <f t="shared" si="53"/>
        <v>231.52173913043478</v>
      </c>
      <c r="N403" s="51"/>
      <c r="O403" s="167">
        <f t="shared" si="54"/>
        <v>464.05449022213782</v>
      </c>
    </row>
    <row r="404" spans="1:15" x14ac:dyDescent="0.25">
      <c r="A404" s="49">
        <v>4200</v>
      </c>
      <c r="B404" s="49">
        <v>7</v>
      </c>
      <c r="C404" s="49" t="s">
        <v>505</v>
      </c>
      <c r="D404" s="5">
        <v>7</v>
      </c>
      <c r="E404" s="52">
        <f>SUMIFS('EOS GE24-F23-WEBLOAD'!$F:$F,'EOS GE24-F23-WEBLOAD'!$A:$A,$A404,'EOS GE24-F23-WEBLOAD'!$B:$B,$B404)</f>
        <v>710</v>
      </c>
      <c r="F404" s="138">
        <f>SUMIFS(EL!C:C,EL!$A:$A,$A404,EL!$B:$B,$B404)</f>
        <v>158330</v>
      </c>
      <c r="G404" s="55">
        <f t="shared" si="50"/>
        <v>158330</v>
      </c>
      <c r="H404" s="52">
        <f t="shared" si="51"/>
        <v>223</v>
      </c>
      <c r="I404" s="64"/>
      <c r="J404" s="52">
        <f>SUMIFS('EOS GE25-F23-WEBLOAD'!$F:$F,'EOS GE25-F23-WEBLOAD'!$A:$A,$A404,'EOS GE25-F23-WEBLOAD'!$B:$B,$B404)</f>
        <v>730</v>
      </c>
      <c r="K404" s="170">
        <f>SUMIFS(EL!D:D,EL!$A:$A,$A404,EL!$B:$B,$B404)</f>
        <v>165430</v>
      </c>
      <c r="L404" s="55">
        <f t="shared" si="52"/>
        <v>165430</v>
      </c>
      <c r="M404" s="55">
        <f t="shared" si="53"/>
        <v>226.61643835616439</v>
      </c>
      <c r="N404" s="51"/>
      <c r="O404" s="167">
        <f t="shared" si="54"/>
        <v>449.61643835616439</v>
      </c>
    </row>
    <row r="405" spans="1:15" x14ac:dyDescent="0.25">
      <c r="A405" s="49">
        <v>4231</v>
      </c>
      <c r="B405" s="49">
        <v>7</v>
      </c>
      <c r="C405" s="49" t="s">
        <v>527</v>
      </c>
      <c r="D405" s="5">
        <v>7</v>
      </c>
      <c r="E405" s="52">
        <f>SUMIFS('EOS GE24-F23-WEBLOAD'!$F:$F,'EOS GE24-F23-WEBLOAD'!$A:$A,$A405,'EOS GE24-F23-WEBLOAD'!$B:$B,$B405)</f>
        <v>545</v>
      </c>
      <c r="F405" s="138">
        <f>SUMIFS(EL!C:C,EL!$A:$A,$A405,EL!$B:$B,$B405)</f>
        <v>120700</v>
      </c>
      <c r="G405" s="55">
        <f t="shared" si="50"/>
        <v>120700</v>
      </c>
      <c r="H405" s="52">
        <f t="shared" si="51"/>
        <v>221.46788990825689</v>
      </c>
      <c r="I405" s="64"/>
      <c r="J405" s="52">
        <f>SUMIFS('EOS GE25-F23-WEBLOAD'!$F:$F,'EOS GE25-F23-WEBLOAD'!$A:$A,$A405,'EOS GE25-F23-WEBLOAD'!$B:$B,$B405)</f>
        <v>545</v>
      </c>
      <c r="K405" s="170">
        <f>SUMIFS(EL!D:D,EL!$A:$A,$A405,EL!$B:$B,$B405)</f>
        <v>120700</v>
      </c>
      <c r="L405" s="55">
        <f t="shared" si="52"/>
        <v>120700</v>
      </c>
      <c r="M405" s="55">
        <f t="shared" si="53"/>
        <v>221.46788990825689</v>
      </c>
      <c r="N405" s="51"/>
      <c r="O405" s="167">
        <f t="shared" si="54"/>
        <v>442.93577981651379</v>
      </c>
    </row>
    <row r="406" spans="1:15" x14ac:dyDescent="0.25">
      <c r="A406" s="49">
        <v>4018</v>
      </c>
      <c r="B406" s="49">
        <v>7</v>
      </c>
      <c r="C406" s="49" t="s">
        <v>397</v>
      </c>
      <c r="D406" s="5">
        <v>7</v>
      </c>
      <c r="E406" s="52">
        <f>SUMIFS('EOS GE24-F23-WEBLOAD'!$F:$F,'EOS GE24-F23-WEBLOAD'!$A:$A,$A406,'EOS GE24-F23-WEBLOAD'!$B:$B,$B406)</f>
        <v>456</v>
      </c>
      <c r="F406" s="138">
        <f>SUMIFS(EL!C:C,EL!$A:$A,$A406,EL!$B:$B,$B406)</f>
        <v>99400</v>
      </c>
      <c r="G406" s="55">
        <f t="shared" si="50"/>
        <v>99400</v>
      </c>
      <c r="H406" s="52">
        <f t="shared" si="51"/>
        <v>217.98245614035088</v>
      </c>
      <c r="I406" s="64"/>
      <c r="J406" s="52">
        <f>SUMIFS('EOS GE25-F23-WEBLOAD'!$F:$F,'EOS GE25-F23-WEBLOAD'!$A:$A,$A406,'EOS GE25-F23-WEBLOAD'!$B:$B,$B406)</f>
        <v>447</v>
      </c>
      <c r="K406" s="170">
        <f>SUMIFS(EL!D:D,EL!$A:$A,$A406,EL!$B:$B,$B406)</f>
        <v>99400</v>
      </c>
      <c r="L406" s="55">
        <f t="shared" si="52"/>
        <v>99400</v>
      </c>
      <c r="M406" s="55">
        <f t="shared" si="53"/>
        <v>222.37136465324386</v>
      </c>
      <c r="N406" s="51"/>
      <c r="O406" s="167">
        <f t="shared" si="54"/>
        <v>440.35382079359476</v>
      </c>
    </row>
    <row r="407" spans="1:15" x14ac:dyDescent="0.25">
      <c r="A407" s="49">
        <v>4215</v>
      </c>
      <c r="B407" s="49">
        <v>7</v>
      </c>
      <c r="C407" s="49" t="s">
        <v>513</v>
      </c>
      <c r="D407" s="5">
        <v>7</v>
      </c>
      <c r="E407" s="52">
        <f>SUMIFS('EOS GE24-F23-WEBLOAD'!$F:$F,'EOS GE24-F23-WEBLOAD'!$A:$A,$A407,'EOS GE24-F23-WEBLOAD'!$B:$B,$B407)</f>
        <v>399</v>
      </c>
      <c r="F407" s="138">
        <f>SUMIFS(EL!C:C,EL!$A:$A,$A407,EL!$B:$B,$B407)</f>
        <v>86620</v>
      </c>
      <c r="G407" s="55">
        <f t="shared" si="50"/>
        <v>86620</v>
      </c>
      <c r="H407" s="52">
        <f t="shared" si="51"/>
        <v>217.09273182957392</v>
      </c>
      <c r="I407" s="64"/>
      <c r="J407" s="52">
        <f>SUMIFS('EOS GE25-F23-WEBLOAD'!$F:$F,'EOS GE25-F23-WEBLOAD'!$A:$A,$A407,'EOS GE25-F23-WEBLOAD'!$B:$B,$B407)</f>
        <v>399</v>
      </c>
      <c r="K407" s="170">
        <f>SUMIFS(EL!D:D,EL!$A:$A,$A407,EL!$B:$B,$B407)</f>
        <v>86620</v>
      </c>
      <c r="L407" s="55">
        <f t="shared" si="52"/>
        <v>86620</v>
      </c>
      <c r="M407" s="55">
        <f t="shared" si="53"/>
        <v>217.09273182957392</v>
      </c>
      <c r="N407" s="51"/>
      <c r="O407" s="167">
        <f t="shared" si="54"/>
        <v>434.18546365914784</v>
      </c>
    </row>
    <row r="408" spans="1:15" x14ac:dyDescent="0.25">
      <c r="A408" s="49">
        <v>4029</v>
      </c>
      <c r="B408" s="49">
        <v>7</v>
      </c>
      <c r="C408" s="49" t="s">
        <v>402</v>
      </c>
      <c r="D408" s="5">
        <v>7</v>
      </c>
      <c r="E408" s="52">
        <f>SUMIFS('EOS GE24-F23-WEBLOAD'!$F:$F,'EOS GE24-F23-WEBLOAD'!$A:$A,$A408,'EOS GE24-F23-WEBLOAD'!$B:$B,$B408)</f>
        <v>694.4</v>
      </c>
      <c r="F408" s="138">
        <f>SUMIFS(EL!C:C,EL!$A:$A,$A408,EL!$B:$B,$B408)</f>
        <v>149100</v>
      </c>
      <c r="G408" s="55">
        <f t="shared" si="50"/>
        <v>149100</v>
      </c>
      <c r="H408" s="52">
        <f t="shared" si="51"/>
        <v>214.71774193548387</v>
      </c>
      <c r="I408" s="64"/>
      <c r="J408" s="52">
        <f>SUMIFS('EOS GE25-F23-WEBLOAD'!$F:$F,'EOS GE25-F23-WEBLOAD'!$A:$A,$A408,'EOS GE25-F23-WEBLOAD'!$B:$B,$B408)</f>
        <v>694.4</v>
      </c>
      <c r="K408" s="170">
        <f>SUMIFS(EL!D:D,EL!$A:$A,$A408,EL!$B:$B,$B408)</f>
        <v>149100</v>
      </c>
      <c r="L408" s="55">
        <f t="shared" si="52"/>
        <v>149100</v>
      </c>
      <c r="M408" s="55">
        <f t="shared" si="53"/>
        <v>214.71774193548387</v>
      </c>
      <c r="N408" s="51"/>
      <c r="O408" s="167">
        <f t="shared" si="54"/>
        <v>429.43548387096774</v>
      </c>
    </row>
    <row r="409" spans="1:15" x14ac:dyDescent="0.25">
      <c r="A409" s="49">
        <v>4283</v>
      </c>
      <c r="B409" s="49">
        <v>7</v>
      </c>
      <c r="C409" s="49" t="s">
        <v>557</v>
      </c>
      <c r="D409" s="5">
        <v>7</v>
      </c>
      <c r="E409" s="52">
        <f>SUMIFS('EOS GE24-F23-WEBLOAD'!$F:$F,'EOS GE24-F23-WEBLOAD'!$A:$A,$A409,'EOS GE24-F23-WEBLOAD'!$B:$B,$B409)</f>
        <v>111</v>
      </c>
      <c r="F409" s="138">
        <f>SUMIFS(EL!C:C,EL!$A:$A,$A409,EL!$B:$B,$B409)</f>
        <v>23635.119999999995</v>
      </c>
      <c r="G409" s="55">
        <f t="shared" si="50"/>
        <v>23635.119999999995</v>
      </c>
      <c r="H409" s="52">
        <f t="shared" si="51"/>
        <v>212.92900900900898</v>
      </c>
      <c r="I409" s="64"/>
      <c r="J409" s="52">
        <f>SUMIFS('EOS GE25-F23-WEBLOAD'!$F:$F,'EOS GE25-F23-WEBLOAD'!$A:$A,$A409,'EOS GE25-F23-WEBLOAD'!$B:$B,$B409)</f>
        <v>111</v>
      </c>
      <c r="K409" s="170">
        <f>SUMIFS(EL!D:D,EL!$A:$A,$A409,EL!$B:$B,$B409)</f>
        <v>23635.119999999995</v>
      </c>
      <c r="L409" s="55">
        <f t="shared" si="52"/>
        <v>23635.119999999995</v>
      </c>
      <c r="M409" s="55">
        <f t="shared" si="53"/>
        <v>212.92900900900898</v>
      </c>
      <c r="N409" s="51"/>
      <c r="O409" s="167">
        <f t="shared" si="54"/>
        <v>425.85801801801796</v>
      </c>
    </row>
    <row r="410" spans="1:15" x14ac:dyDescent="0.25">
      <c r="A410" s="49">
        <v>4265</v>
      </c>
      <c r="B410" s="49">
        <v>7</v>
      </c>
      <c r="C410" s="49" t="s">
        <v>544</v>
      </c>
      <c r="D410" s="5">
        <v>7</v>
      </c>
      <c r="E410" s="52">
        <f>SUMIFS('EOS GE24-F23-WEBLOAD'!$F:$F,'EOS GE24-F23-WEBLOAD'!$A:$A,$A410,'EOS GE24-F23-WEBLOAD'!$B:$B,$B410)</f>
        <v>50</v>
      </c>
      <c r="F410" s="138">
        <f>SUMIFS(EL!C:C,EL!$A:$A,$A410,EL!$B:$B,$B410)</f>
        <v>10513</v>
      </c>
      <c r="G410" s="55">
        <f t="shared" si="50"/>
        <v>10513</v>
      </c>
      <c r="H410" s="52">
        <f t="shared" si="51"/>
        <v>210.26</v>
      </c>
      <c r="I410" s="64"/>
      <c r="J410" s="52">
        <f>SUMIFS('EOS GE25-F23-WEBLOAD'!$F:$F,'EOS GE25-F23-WEBLOAD'!$A:$A,$A410,'EOS GE25-F23-WEBLOAD'!$B:$B,$B410)</f>
        <v>50</v>
      </c>
      <c r="K410" s="170">
        <f>SUMIFS(EL!D:D,EL!$A:$A,$A410,EL!$B:$B,$B410)</f>
        <v>10513</v>
      </c>
      <c r="L410" s="55">
        <f t="shared" si="52"/>
        <v>10513</v>
      </c>
      <c r="M410" s="55">
        <f t="shared" si="53"/>
        <v>210.26</v>
      </c>
      <c r="N410" s="51"/>
      <c r="O410" s="167">
        <f t="shared" si="54"/>
        <v>420.52</v>
      </c>
    </row>
    <row r="411" spans="1:15" x14ac:dyDescent="0.25">
      <c r="A411" s="49">
        <v>4276</v>
      </c>
      <c r="B411" s="49">
        <v>7</v>
      </c>
      <c r="C411" s="49" t="s">
        <v>553</v>
      </c>
      <c r="D411" s="5">
        <v>7</v>
      </c>
      <c r="E411" s="52">
        <f>SUMIFS('EOS GE24-F23-WEBLOAD'!$F:$F,'EOS GE24-F23-WEBLOAD'!$A:$A,$A411,'EOS GE24-F23-WEBLOAD'!$B:$B,$B411)</f>
        <v>50</v>
      </c>
      <c r="F411" s="138">
        <f>SUMIFS(EL!C:C,EL!$A:$A,$A411,EL!$B:$B,$B411)</f>
        <v>11289</v>
      </c>
      <c r="G411" s="55">
        <f t="shared" si="50"/>
        <v>11289</v>
      </c>
      <c r="H411" s="52">
        <f t="shared" si="51"/>
        <v>225.78</v>
      </c>
      <c r="I411" s="64"/>
      <c r="J411" s="52">
        <f>SUMIFS('EOS GE25-F23-WEBLOAD'!$F:$F,'EOS GE25-F23-WEBLOAD'!$A:$A,$A411,'EOS GE25-F23-WEBLOAD'!$B:$B,$B411)</f>
        <v>60</v>
      </c>
      <c r="K411" s="170">
        <f>SUMIFS(EL!D:D,EL!$A:$A,$A411,EL!$B:$B,$B411)</f>
        <v>11154</v>
      </c>
      <c r="L411" s="55">
        <f t="shared" si="52"/>
        <v>11154</v>
      </c>
      <c r="M411" s="55">
        <f t="shared" si="53"/>
        <v>185.9</v>
      </c>
      <c r="N411" s="51"/>
      <c r="O411" s="167">
        <f t="shared" si="54"/>
        <v>411.68</v>
      </c>
    </row>
    <row r="412" spans="1:15" x14ac:dyDescent="0.25">
      <c r="A412" s="49">
        <v>4066</v>
      </c>
      <c r="B412" s="49">
        <v>7</v>
      </c>
      <c r="C412" s="49" t="s">
        <v>418</v>
      </c>
      <c r="D412" s="5">
        <v>7</v>
      </c>
      <c r="E412" s="52">
        <f>SUMIFS('EOS GE24-F23-WEBLOAD'!$F:$F,'EOS GE24-F23-WEBLOAD'!$A:$A,$A412,'EOS GE24-F23-WEBLOAD'!$B:$B,$B412)</f>
        <v>52</v>
      </c>
      <c r="F412" s="138">
        <f>SUMIFS(EL!C:C,EL!$A:$A,$A412,EL!$B:$B,$B412)</f>
        <v>10484</v>
      </c>
      <c r="G412" s="55">
        <f t="shared" si="50"/>
        <v>10484</v>
      </c>
      <c r="H412" s="52">
        <f t="shared" si="51"/>
        <v>201.61538461538461</v>
      </c>
      <c r="I412" s="64"/>
      <c r="J412" s="52">
        <f>SUMIFS('EOS GE25-F23-WEBLOAD'!$F:$F,'EOS GE25-F23-WEBLOAD'!$A:$A,$A412,'EOS GE25-F23-WEBLOAD'!$B:$B,$B412)</f>
        <v>52</v>
      </c>
      <c r="K412" s="170">
        <f>SUMIFS(EL!D:D,EL!$A:$A,$A412,EL!$B:$B,$B412)</f>
        <v>10484</v>
      </c>
      <c r="L412" s="55">
        <f t="shared" si="52"/>
        <v>10484</v>
      </c>
      <c r="M412" s="55">
        <f t="shared" si="53"/>
        <v>201.61538461538461</v>
      </c>
      <c r="N412" s="51"/>
      <c r="O412" s="167">
        <f t="shared" si="54"/>
        <v>403.23076923076923</v>
      </c>
    </row>
    <row r="413" spans="1:15" x14ac:dyDescent="0.25">
      <c r="A413" s="49">
        <v>4026</v>
      </c>
      <c r="B413" s="49">
        <v>7</v>
      </c>
      <c r="C413" s="49" t="s">
        <v>400</v>
      </c>
      <c r="D413" s="5">
        <v>7</v>
      </c>
      <c r="E413" s="52">
        <f>SUMIFS('EOS GE24-F23-WEBLOAD'!$F:$F,'EOS GE24-F23-WEBLOAD'!$A:$A,$A413,'EOS GE24-F23-WEBLOAD'!$B:$B,$B413)</f>
        <v>58</v>
      </c>
      <c r="F413" s="138">
        <f>SUMIFS(EL!C:C,EL!$A:$A,$A413,EL!$B:$B,$B413)</f>
        <v>11484</v>
      </c>
      <c r="G413" s="55">
        <f t="shared" si="50"/>
        <v>11484</v>
      </c>
      <c r="H413" s="52">
        <f t="shared" si="51"/>
        <v>198</v>
      </c>
      <c r="I413" s="64"/>
      <c r="J413" s="52">
        <f>SUMIFS('EOS GE25-F23-WEBLOAD'!$F:$F,'EOS GE25-F23-WEBLOAD'!$A:$A,$A413,'EOS GE25-F23-WEBLOAD'!$B:$B,$B413)</f>
        <v>58</v>
      </c>
      <c r="K413" s="170">
        <f>SUMIFS(EL!D:D,EL!$A:$A,$A413,EL!$B:$B,$B413)</f>
        <v>11484</v>
      </c>
      <c r="L413" s="55">
        <f t="shared" si="52"/>
        <v>11484</v>
      </c>
      <c r="M413" s="55">
        <f t="shared" si="53"/>
        <v>198</v>
      </c>
      <c r="N413" s="51"/>
      <c r="O413" s="167">
        <f t="shared" si="54"/>
        <v>396</v>
      </c>
    </row>
    <row r="414" spans="1:15" x14ac:dyDescent="0.25">
      <c r="A414" s="49">
        <v>4126</v>
      </c>
      <c r="B414" s="49">
        <v>7</v>
      </c>
      <c r="C414" s="49" t="s">
        <v>461</v>
      </c>
      <c r="D414" s="5">
        <v>7</v>
      </c>
      <c r="E414" s="52">
        <f>SUMIFS('EOS GE24-F23-WEBLOAD'!$F:$F,'EOS GE24-F23-WEBLOAD'!$A:$A,$A414,'EOS GE24-F23-WEBLOAD'!$B:$B,$B414)</f>
        <v>760</v>
      </c>
      <c r="F414" s="138">
        <f>SUMIFS(EL!C:C,EL!$A:$A,$A414,EL!$B:$B,$B414)</f>
        <v>149810</v>
      </c>
      <c r="G414" s="55">
        <f t="shared" si="50"/>
        <v>149810</v>
      </c>
      <c r="H414" s="52">
        <f t="shared" si="51"/>
        <v>197.11842105263159</v>
      </c>
      <c r="I414" s="64"/>
      <c r="J414" s="52">
        <f>SUMIFS('EOS GE25-F23-WEBLOAD'!$F:$F,'EOS GE25-F23-WEBLOAD'!$A:$A,$A414,'EOS GE25-F23-WEBLOAD'!$B:$B,$B414)</f>
        <v>760</v>
      </c>
      <c r="K414" s="170">
        <f>SUMIFS(EL!D:D,EL!$A:$A,$A414,EL!$B:$B,$B414)</f>
        <v>149810</v>
      </c>
      <c r="L414" s="55">
        <f t="shared" si="52"/>
        <v>149810</v>
      </c>
      <c r="M414" s="55">
        <f t="shared" si="53"/>
        <v>197.11842105263159</v>
      </c>
      <c r="N414" s="51"/>
      <c r="O414" s="167">
        <f t="shared" si="54"/>
        <v>394.23684210526318</v>
      </c>
    </row>
    <row r="415" spans="1:15" x14ac:dyDescent="0.25">
      <c r="A415" s="49">
        <v>4103</v>
      </c>
      <c r="B415" s="49">
        <v>7</v>
      </c>
      <c r="C415" s="49" t="s">
        <v>445</v>
      </c>
      <c r="D415" s="5">
        <v>7</v>
      </c>
      <c r="E415" s="52">
        <f>SUMIFS('EOS GE24-F23-WEBLOAD'!$F:$F,'EOS GE24-F23-WEBLOAD'!$A:$A,$A415,'EOS GE24-F23-WEBLOAD'!$B:$B,$B415)</f>
        <v>2375</v>
      </c>
      <c r="F415" s="138">
        <f>SUMIFS(EL!C:C,EL!$A:$A,$A415,EL!$B:$B,$B415)</f>
        <v>460080</v>
      </c>
      <c r="G415" s="55">
        <f t="shared" si="50"/>
        <v>460080</v>
      </c>
      <c r="H415" s="52">
        <f t="shared" si="51"/>
        <v>193.71789473684211</v>
      </c>
      <c r="I415" s="64"/>
      <c r="J415" s="52">
        <f>SUMIFS('EOS GE25-F23-WEBLOAD'!$F:$F,'EOS GE25-F23-WEBLOAD'!$A:$A,$A415,'EOS GE25-F23-WEBLOAD'!$B:$B,$B415)</f>
        <v>2375</v>
      </c>
      <c r="K415" s="170">
        <f>SUMIFS(EL!D:D,EL!$A:$A,$A415,EL!$B:$B,$B415)</f>
        <v>460080</v>
      </c>
      <c r="L415" s="55">
        <f t="shared" si="52"/>
        <v>460080</v>
      </c>
      <c r="M415" s="55">
        <f t="shared" si="53"/>
        <v>193.71789473684211</v>
      </c>
      <c r="N415" s="51"/>
      <c r="O415" s="167">
        <f t="shared" si="54"/>
        <v>387.43578947368422</v>
      </c>
    </row>
    <row r="416" spans="1:15" x14ac:dyDescent="0.25">
      <c r="A416" s="49">
        <v>4027</v>
      </c>
      <c r="B416" s="49">
        <v>7</v>
      </c>
      <c r="C416" s="49" t="s">
        <v>401</v>
      </c>
      <c r="D416" s="5">
        <v>7</v>
      </c>
      <c r="E416" s="52">
        <f>SUMIFS('EOS GE24-F23-WEBLOAD'!$F:$F,'EOS GE24-F23-WEBLOAD'!$A:$A,$A416,'EOS GE24-F23-WEBLOAD'!$B:$B,$B416)</f>
        <v>1105</v>
      </c>
      <c r="F416" s="138">
        <f>SUMIFS(EL!C:C,EL!$A:$A,$A416,EL!$B:$B,$B416)</f>
        <v>213000</v>
      </c>
      <c r="G416" s="55">
        <f t="shared" si="50"/>
        <v>213000</v>
      </c>
      <c r="H416" s="52">
        <f t="shared" si="51"/>
        <v>192.76018099547511</v>
      </c>
      <c r="I416" s="64"/>
      <c r="J416" s="52">
        <f>SUMIFS('EOS GE25-F23-WEBLOAD'!$F:$F,'EOS GE25-F23-WEBLOAD'!$A:$A,$A416,'EOS GE25-F23-WEBLOAD'!$B:$B,$B416)</f>
        <v>1160</v>
      </c>
      <c r="K416" s="170">
        <f>SUMIFS(EL!D:D,EL!$A:$A,$A416,EL!$B:$B,$B416)</f>
        <v>213000</v>
      </c>
      <c r="L416" s="55">
        <f t="shared" si="52"/>
        <v>213000</v>
      </c>
      <c r="M416" s="55">
        <f t="shared" si="53"/>
        <v>183.62068965517241</v>
      </c>
      <c r="N416" s="51"/>
      <c r="O416" s="167">
        <f t="shared" si="54"/>
        <v>376.38087065064752</v>
      </c>
    </row>
    <row r="417" spans="1:15" x14ac:dyDescent="0.25">
      <c r="A417" s="49">
        <v>4144</v>
      </c>
      <c r="B417" s="49">
        <v>7</v>
      </c>
      <c r="C417" s="49" t="s">
        <v>471</v>
      </c>
      <c r="D417" s="5">
        <v>7</v>
      </c>
      <c r="E417" s="52">
        <f>SUMIFS('EOS GE24-F23-WEBLOAD'!$F:$F,'EOS GE24-F23-WEBLOAD'!$A:$A,$A417,'EOS GE24-F23-WEBLOAD'!$B:$B,$B417)</f>
        <v>59</v>
      </c>
      <c r="F417" s="138">
        <f>SUMIFS(EL!C:C,EL!$A:$A,$A417,EL!$B:$B,$B417)</f>
        <v>10918</v>
      </c>
      <c r="G417" s="55">
        <f t="shared" si="50"/>
        <v>10918</v>
      </c>
      <c r="H417" s="52">
        <f t="shared" si="51"/>
        <v>185.05084745762713</v>
      </c>
      <c r="I417" s="64"/>
      <c r="J417" s="52">
        <f>SUMIFS('EOS GE25-F23-WEBLOAD'!$F:$F,'EOS GE25-F23-WEBLOAD'!$A:$A,$A417,'EOS GE25-F23-WEBLOAD'!$B:$B,$B417)</f>
        <v>59</v>
      </c>
      <c r="K417" s="170">
        <f>SUMIFS(EL!D:D,EL!$A:$A,$A417,EL!$B:$B,$B417)</f>
        <v>10918</v>
      </c>
      <c r="L417" s="55">
        <f t="shared" si="52"/>
        <v>10918</v>
      </c>
      <c r="M417" s="55">
        <f t="shared" si="53"/>
        <v>185.05084745762713</v>
      </c>
      <c r="N417" s="51"/>
      <c r="O417" s="167">
        <f t="shared" si="54"/>
        <v>370.10169491525426</v>
      </c>
    </row>
    <row r="418" spans="1:15" x14ac:dyDescent="0.25">
      <c r="A418" s="49">
        <v>4263</v>
      </c>
      <c r="B418" s="49">
        <v>7</v>
      </c>
      <c r="C418" s="49" t="s">
        <v>542</v>
      </c>
      <c r="D418" s="5">
        <v>7</v>
      </c>
      <c r="E418" s="52">
        <f>SUMIFS('EOS GE24-F23-WEBLOAD'!$F:$F,'EOS GE24-F23-WEBLOAD'!$A:$A,$A418,'EOS GE24-F23-WEBLOAD'!$B:$B,$B418)</f>
        <v>80</v>
      </c>
      <c r="F418" s="138">
        <f>SUMIFS(EL!C:C,EL!$A:$A,$A418,EL!$B:$B,$B418)</f>
        <v>14200</v>
      </c>
      <c r="G418" s="55">
        <f t="shared" si="50"/>
        <v>14200</v>
      </c>
      <c r="H418" s="52">
        <f t="shared" si="51"/>
        <v>177.5</v>
      </c>
      <c r="I418" s="64"/>
      <c r="J418" s="52">
        <f>SUMIFS('EOS GE25-F23-WEBLOAD'!$F:$F,'EOS GE25-F23-WEBLOAD'!$A:$A,$A418,'EOS GE25-F23-WEBLOAD'!$B:$B,$B418)</f>
        <v>80</v>
      </c>
      <c r="K418" s="170">
        <f>SUMIFS(EL!D:D,EL!$A:$A,$A418,EL!$B:$B,$B418)</f>
        <v>14200</v>
      </c>
      <c r="L418" s="55">
        <f t="shared" si="52"/>
        <v>14200</v>
      </c>
      <c r="M418" s="55">
        <f t="shared" si="53"/>
        <v>177.5</v>
      </c>
      <c r="N418" s="51"/>
      <c r="O418" s="167">
        <f t="shared" si="54"/>
        <v>355</v>
      </c>
    </row>
    <row r="419" spans="1:15" x14ac:dyDescent="0.25">
      <c r="A419" s="49">
        <v>4192</v>
      </c>
      <c r="B419" s="49">
        <v>7</v>
      </c>
      <c r="C419" s="49" t="s">
        <v>499</v>
      </c>
      <c r="D419" s="5">
        <v>7</v>
      </c>
      <c r="E419" s="52">
        <f>SUMIFS('EOS GE24-F23-WEBLOAD'!$F:$F,'EOS GE24-F23-WEBLOAD'!$A:$A,$A419,'EOS GE24-F23-WEBLOAD'!$B:$B,$B419)</f>
        <v>765</v>
      </c>
      <c r="F419" s="138">
        <f>SUMIFS(EL!C:C,EL!$A:$A,$A419,EL!$B:$B,$B419)</f>
        <v>131350</v>
      </c>
      <c r="G419" s="55">
        <f t="shared" si="50"/>
        <v>131350</v>
      </c>
      <c r="H419" s="52">
        <f t="shared" si="51"/>
        <v>171.69934640522877</v>
      </c>
      <c r="I419" s="64"/>
      <c r="J419" s="52">
        <f>SUMIFS('EOS GE25-F23-WEBLOAD'!$F:$F,'EOS GE25-F23-WEBLOAD'!$A:$A,$A419,'EOS GE25-F23-WEBLOAD'!$B:$B,$B419)</f>
        <v>765</v>
      </c>
      <c r="K419" s="170">
        <f>SUMIFS(EL!D:D,EL!$A:$A,$A419,EL!$B:$B,$B419)</f>
        <v>131350</v>
      </c>
      <c r="L419" s="55">
        <f t="shared" si="52"/>
        <v>131350</v>
      </c>
      <c r="M419" s="55">
        <f t="shared" si="53"/>
        <v>171.69934640522877</v>
      </c>
      <c r="N419" s="51"/>
      <c r="O419" s="167">
        <f t="shared" si="54"/>
        <v>343.39869281045753</v>
      </c>
    </row>
    <row r="420" spans="1:15" x14ac:dyDescent="0.25">
      <c r="A420" s="49">
        <v>4224</v>
      </c>
      <c r="B420" s="49">
        <v>7</v>
      </c>
      <c r="C420" s="49" t="s">
        <v>520</v>
      </c>
      <c r="D420" s="5">
        <v>7</v>
      </c>
      <c r="E420" s="52">
        <f>SUMIFS('EOS GE24-F23-WEBLOAD'!$F:$F,'EOS GE24-F23-WEBLOAD'!$A:$A,$A420,'EOS GE24-F23-WEBLOAD'!$B:$B,$B420)</f>
        <v>169</v>
      </c>
      <c r="F420" s="138">
        <f>SUMIFS(EL!C:C,EL!$A:$A,$A420,EL!$B:$B,$B420)</f>
        <v>28400</v>
      </c>
      <c r="G420" s="55">
        <f t="shared" si="50"/>
        <v>28400</v>
      </c>
      <c r="H420" s="52">
        <f t="shared" si="51"/>
        <v>168.04733727810651</v>
      </c>
      <c r="I420" s="64"/>
      <c r="J420" s="52">
        <f>SUMIFS('EOS GE25-F23-WEBLOAD'!$F:$F,'EOS GE25-F23-WEBLOAD'!$A:$A,$A420,'EOS GE25-F23-WEBLOAD'!$B:$B,$B420)</f>
        <v>169</v>
      </c>
      <c r="K420" s="170">
        <f>SUMIFS(EL!D:D,EL!$A:$A,$A420,EL!$B:$B,$B420)</f>
        <v>28400</v>
      </c>
      <c r="L420" s="55">
        <f t="shared" si="52"/>
        <v>28400</v>
      </c>
      <c r="M420" s="55">
        <f t="shared" si="53"/>
        <v>168.04733727810651</v>
      </c>
      <c r="N420" s="51"/>
      <c r="O420" s="167">
        <f t="shared" si="54"/>
        <v>336.09467455621302</v>
      </c>
    </row>
    <row r="421" spans="1:15" x14ac:dyDescent="0.25">
      <c r="A421" s="49">
        <v>4220</v>
      </c>
      <c r="B421" s="49">
        <v>7</v>
      </c>
      <c r="C421" s="49" t="s">
        <v>517</v>
      </c>
      <c r="D421" s="5">
        <v>7</v>
      </c>
      <c r="E421" s="52">
        <f>SUMIFS('EOS GE24-F23-WEBLOAD'!$F:$F,'EOS GE24-F23-WEBLOAD'!$A:$A,$A421,'EOS GE24-F23-WEBLOAD'!$B:$B,$B421)</f>
        <v>310</v>
      </c>
      <c r="F421" s="138">
        <f>SUMIFS(EL!C:C,EL!$A:$A,$A421,EL!$B:$B,$B421)</f>
        <v>46860</v>
      </c>
      <c r="G421" s="55">
        <f t="shared" si="50"/>
        <v>46860</v>
      </c>
      <c r="H421" s="52">
        <f t="shared" si="51"/>
        <v>151.16129032258064</v>
      </c>
      <c r="I421" s="64"/>
      <c r="J421" s="52">
        <f>SUMIFS('EOS GE25-F23-WEBLOAD'!$F:$F,'EOS GE25-F23-WEBLOAD'!$A:$A,$A421,'EOS GE25-F23-WEBLOAD'!$B:$B,$B421)</f>
        <v>325</v>
      </c>
      <c r="K421" s="170">
        <f>SUMIFS(EL!D:D,EL!$A:$A,$A421,EL!$B:$B,$B421)</f>
        <v>48990</v>
      </c>
      <c r="L421" s="55">
        <f t="shared" si="52"/>
        <v>48990</v>
      </c>
      <c r="M421" s="55">
        <f t="shared" si="53"/>
        <v>150.73846153846154</v>
      </c>
      <c r="N421" s="51"/>
      <c r="O421" s="167">
        <f t="shared" si="54"/>
        <v>301.8997518610422</v>
      </c>
    </row>
    <row r="422" spans="1:15" x14ac:dyDescent="0.25">
      <c r="A422" s="49">
        <v>4068</v>
      </c>
      <c r="B422" s="49">
        <v>7</v>
      </c>
      <c r="C422" s="49" t="s">
        <v>420</v>
      </c>
      <c r="D422" s="5">
        <v>7</v>
      </c>
      <c r="E422" s="52">
        <f>SUMIFS('EOS GE24-F23-WEBLOAD'!$F:$F,'EOS GE24-F23-WEBLOAD'!$A:$A,$A422,'EOS GE24-F23-WEBLOAD'!$B:$B,$B422)</f>
        <v>581.20000000000005</v>
      </c>
      <c r="F422" s="138">
        <f>SUMIFS(EL!C:C,EL!$A:$A,$A422,EL!$B:$B,$B422)</f>
        <v>85200</v>
      </c>
      <c r="G422" s="55">
        <f t="shared" si="50"/>
        <v>85200</v>
      </c>
      <c r="H422" s="52">
        <f t="shared" si="51"/>
        <v>146.59325533379214</v>
      </c>
      <c r="I422" s="64"/>
      <c r="J422" s="52">
        <f>SUMIFS('EOS GE25-F23-WEBLOAD'!$F:$F,'EOS GE25-F23-WEBLOAD'!$A:$A,$A422,'EOS GE25-F23-WEBLOAD'!$B:$B,$B422)</f>
        <v>581.20000000000005</v>
      </c>
      <c r="K422" s="170">
        <f>SUMIFS(EL!D:D,EL!$A:$A,$A422,EL!$B:$B,$B422)</f>
        <v>85200</v>
      </c>
      <c r="L422" s="55">
        <f t="shared" si="52"/>
        <v>85200</v>
      </c>
      <c r="M422" s="55">
        <f t="shared" si="53"/>
        <v>146.59325533379214</v>
      </c>
      <c r="N422" s="51"/>
      <c r="O422" s="167">
        <f t="shared" si="54"/>
        <v>293.18651066758429</v>
      </c>
    </row>
    <row r="423" spans="1:15" x14ac:dyDescent="0.25">
      <c r="A423" s="49">
        <v>4127</v>
      </c>
      <c r="B423" s="49">
        <v>7</v>
      </c>
      <c r="C423" s="49" t="s">
        <v>462</v>
      </c>
      <c r="D423" s="5">
        <v>7</v>
      </c>
      <c r="E423" s="52">
        <f>SUMIFS('EOS GE24-F23-WEBLOAD'!$F:$F,'EOS GE24-F23-WEBLOAD'!$A:$A,$A423,'EOS GE24-F23-WEBLOAD'!$B:$B,$B423)</f>
        <v>93</v>
      </c>
      <c r="F423" s="138">
        <f>SUMIFS(EL!C:C,EL!$A:$A,$A423,EL!$B:$B,$B423)</f>
        <v>13828</v>
      </c>
      <c r="G423" s="55">
        <f t="shared" si="50"/>
        <v>13828</v>
      </c>
      <c r="H423" s="52">
        <f t="shared" si="51"/>
        <v>148.68817204301075</v>
      </c>
      <c r="I423" s="64"/>
      <c r="J423" s="52">
        <f>SUMIFS('EOS GE25-F23-WEBLOAD'!$F:$F,'EOS GE25-F23-WEBLOAD'!$A:$A,$A423,'EOS GE25-F23-WEBLOAD'!$B:$B,$B423)</f>
        <v>96</v>
      </c>
      <c r="K423" s="170">
        <f>SUMIFS(EL!D:D,EL!$A:$A,$A423,EL!$B:$B,$B423)</f>
        <v>13642</v>
      </c>
      <c r="L423" s="55">
        <f t="shared" si="52"/>
        <v>13642</v>
      </c>
      <c r="M423" s="55">
        <f t="shared" si="53"/>
        <v>142.10416666666666</v>
      </c>
      <c r="N423" s="51"/>
      <c r="O423" s="167">
        <f t="shared" si="54"/>
        <v>290.79233870967744</v>
      </c>
    </row>
    <row r="424" spans="1:15" x14ac:dyDescent="0.25">
      <c r="A424" s="49">
        <v>4087</v>
      </c>
      <c r="B424" s="49">
        <v>7</v>
      </c>
      <c r="C424" s="49" t="s">
        <v>433</v>
      </c>
      <c r="D424" s="5">
        <v>7</v>
      </c>
      <c r="E424" s="52">
        <f>SUMIFS('EOS GE24-F23-WEBLOAD'!$F:$F,'EOS GE24-F23-WEBLOAD'!$A:$A,$A424,'EOS GE24-F23-WEBLOAD'!$B:$B,$B424)</f>
        <v>76</v>
      </c>
      <c r="F424" s="138">
        <f>SUMIFS(EL!C:C,EL!$A:$A,$A424,EL!$B:$B,$B424)</f>
        <v>11012</v>
      </c>
      <c r="G424" s="55">
        <f t="shared" si="50"/>
        <v>11012</v>
      </c>
      <c r="H424" s="52">
        <f t="shared" si="51"/>
        <v>144.89473684210526</v>
      </c>
      <c r="I424" s="64"/>
      <c r="J424" s="52">
        <f>SUMIFS('EOS GE25-F23-WEBLOAD'!$F:$F,'EOS GE25-F23-WEBLOAD'!$A:$A,$A424,'EOS GE25-F23-WEBLOAD'!$B:$B,$B424)</f>
        <v>76</v>
      </c>
      <c r="K424" s="170">
        <f>SUMIFS(EL!D:D,EL!$A:$A,$A424,EL!$B:$B,$B424)</f>
        <v>11012</v>
      </c>
      <c r="L424" s="55">
        <f t="shared" si="52"/>
        <v>11012</v>
      </c>
      <c r="M424" s="55">
        <f t="shared" si="53"/>
        <v>144.89473684210526</v>
      </c>
      <c r="N424" s="51"/>
      <c r="O424" s="167">
        <f t="shared" si="54"/>
        <v>289.78947368421052</v>
      </c>
    </row>
    <row r="425" spans="1:15" x14ac:dyDescent="0.25">
      <c r="A425" s="49">
        <v>4164</v>
      </c>
      <c r="B425" s="49">
        <v>7</v>
      </c>
      <c r="C425" s="49" t="s">
        <v>483</v>
      </c>
      <c r="D425" s="5">
        <v>7</v>
      </c>
      <c r="E425" s="52">
        <f>SUMIFS('EOS GE24-F23-WEBLOAD'!$F:$F,'EOS GE24-F23-WEBLOAD'!$A:$A,$A425,'EOS GE24-F23-WEBLOAD'!$B:$B,$B425)</f>
        <v>75</v>
      </c>
      <c r="F425" s="138">
        <f>SUMIFS(EL!C:C,EL!$A:$A,$A425,EL!$B:$B,$B425)</f>
        <v>10484</v>
      </c>
      <c r="G425" s="55">
        <f t="shared" si="50"/>
        <v>10484</v>
      </c>
      <c r="H425" s="52">
        <f t="shared" si="51"/>
        <v>139.78666666666666</v>
      </c>
      <c r="I425" s="64"/>
      <c r="J425" s="52">
        <f>SUMIFS('EOS GE25-F23-WEBLOAD'!$F:$F,'EOS GE25-F23-WEBLOAD'!$A:$A,$A425,'EOS GE25-F23-WEBLOAD'!$B:$B,$B425)</f>
        <v>75</v>
      </c>
      <c r="K425" s="170">
        <f>SUMIFS(EL!D:D,EL!$A:$A,$A425,EL!$B:$B,$B425)</f>
        <v>10484</v>
      </c>
      <c r="L425" s="55">
        <f t="shared" si="52"/>
        <v>10484</v>
      </c>
      <c r="M425" s="55">
        <f t="shared" si="53"/>
        <v>139.78666666666666</v>
      </c>
      <c r="N425" s="51"/>
      <c r="O425" s="167">
        <f t="shared" si="54"/>
        <v>279.57333333333332</v>
      </c>
    </row>
    <row r="426" spans="1:15" x14ac:dyDescent="0.25">
      <c r="A426" s="49">
        <v>4243</v>
      </c>
      <c r="B426" s="49">
        <v>7</v>
      </c>
      <c r="C426" s="49" t="s">
        <v>534</v>
      </c>
      <c r="D426" s="5">
        <v>7</v>
      </c>
      <c r="E426" s="52">
        <f>SUMIFS('EOS GE24-F23-WEBLOAD'!$F:$F,'EOS GE24-F23-WEBLOAD'!$A:$A,$A426,'EOS GE24-F23-WEBLOAD'!$B:$B,$B426)</f>
        <v>320</v>
      </c>
      <c r="F426" s="138">
        <f>SUMIFS(EL!C:C,EL!$A:$A,$A426,EL!$B:$B,$B426)</f>
        <v>42600</v>
      </c>
      <c r="G426" s="55">
        <f t="shared" si="50"/>
        <v>42600</v>
      </c>
      <c r="H426" s="52">
        <f t="shared" si="51"/>
        <v>133.125</v>
      </c>
      <c r="I426" s="64"/>
      <c r="J426" s="52">
        <f>SUMIFS('EOS GE25-F23-WEBLOAD'!$F:$F,'EOS GE25-F23-WEBLOAD'!$A:$A,$A426,'EOS GE25-F23-WEBLOAD'!$B:$B,$B426)</f>
        <v>320</v>
      </c>
      <c r="K426" s="170">
        <f>SUMIFS(EL!D:D,EL!$A:$A,$A426,EL!$B:$B,$B426)</f>
        <v>42600</v>
      </c>
      <c r="L426" s="55">
        <f t="shared" si="52"/>
        <v>42600</v>
      </c>
      <c r="M426" s="55">
        <f t="shared" si="53"/>
        <v>133.125</v>
      </c>
      <c r="N426" s="51"/>
      <c r="O426" s="167">
        <f t="shared" si="54"/>
        <v>266.25</v>
      </c>
    </row>
    <row r="427" spans="1:15" x14ac:dyDescent="0.25">
      <c r="A427" s="49">
        <v>4057</v>
      </c>
      <c r="B427" s="49">
        <v>7</v>
      </c>
      <c r="C427" s="49" t="s">
        <v>414</v>
      </c>
      <c r="D427" s="5">
        <v>7</v>
      </c>
      <c r="E427" s="52">
        <f>SUMIFS('EOS GE24-F23-WEBLOAD'!$F:$F,'EOS GE24-F23-WEBLOAD'!$A:$A,$A427,'EOS GE24-F23-WEBLOAD'!$B:$B,$B427)</f>
        <v>140</v>
      </c>
      <c r="F427" s="138">
        <f>SUMIFS(EL!C:C,EL!$A:$A,$A427,EL!$B:$B,$B427)</f>
        <v>18460</v>
      </c>
      <c r="G427" s="55">
        <f t="shared" si="50"/>
        <v>18460</v>
      </c>
      <c r="H427" s="52">
        <f t="shared" si="51"/>
        <v>131.85714285714286</v>
      </c>
      <c r="I427" s="64"/>
      <c r="J427" s="52">
        <f>SUMIFS('EOS GE25-F23-WEBLOAD'!$F:$F,'EOS GE25-F23-WEBLOAD'!$A:$A,$A427,'EOS GE25-F23-WEBLOAD'!$B:$B,$B427)</f>
        <v>140</v>
      </c>
      <c r="K427" s="170">
        <f>SUMIFS(EL!D:D,EL!$A:$A,$A427,EL!$B:$B,$B427)</f>
        <v>18460</v>
      </c>
      <c r="L427" s="55">
        <f t="shared" si="52"/>
        <v>18460</v>
      </c>
      <c r="M427" s="55">
        <f t="shared" si="53"/>
        <v>131.85714285714286</v>
      </c>
      <c r="N427" s="51"/>
      <c r="O427" s="167">
        <f t="shared" si="54"/>
        <v>263.71428571428572</v>
      </c>
    </row>
    <row r="428" spans="1:15" x14ac:dyDescent="0.25">
      <c r="A428" s="49">
        <v>4015</v>
      </c>
      <c r="B428" s="49">
        <v>7</v>
      </c>
      <c r="C428" s="49" t="s">
        <v>394</v>
      </c>
      <c r="D428" s="5">
        <v>7</v>
      </c>
      <c r="E428" s="52">
        <f>SUMIFS('EOS GE24-F23-WEBLOAD'!$F:$F,'EOS GE24-F23-WEBLOAD'!$A:$A,$A428,'EOS GE24-F23-WEBLOAD'!$B:$B,$B428)</f>
        <v>894.6</v>
      </c>
      <c r="F428" s="138">
        <f>SUMIFS(EL!C:C,EL!$A:$A,$A428,EL!$B:$B,$B428)</f>
        <v>113600</v>
      </c>
      <c r="G428" s="55">
        <f t="shared" si="50"/>
        <v>113600</v>
      </c>
      <c r="H428" s="52">
        <f t="shared" si="51"/>
        <v>126.98412698412699</v>
      </c>
      <c r="I428" s="64"/>
      <c r="J428" s="52">
        <f>SUMIFS('EOS GE25-F23-WEBLOAD'!$F:$F,'EOS GE25-F23-WEBLOAD'!$A:$A,$A428,'EOS GE25-F23-WEBLOAD'!$B:$B,$B428)</f>
        <v>931.6</v>
      </c>
      <c r="K428" s="170">
        <f>SUMIFS(EL!D:D,EL!$A:$A,$A428,EL!$B:$B,$B428)</f>
        <v>113600</v>
      </c>
      <c r="L428" s="55">
        <f t="shared" si="52"/>
        <v>113600</v>
      </c>
      <c r="M428" s="55">
        <f t="shared" si="53"/>
        <v>121.94074710176041</v>
      </c>
      <c r="N428" s="51"/>
      <c r="O428" s="167">
        <f t="shared" si="54"/>
        <v>248.92487408588738</v>
      </c>
    </row>
    <row r="429" spans="1:15" x14ac:dyDescent="0.25">
      <c r="A429" s="49">
        <v>4291</v>
      </c>
      <c r="B429" s="49">
        <v>7</v>
      </c>
      <c r="C429" s="49" t="s">
        <v>562</v>
      </c>
      <c r="D429" s="5">
        <v>7</v>
      </c>
      <c r="E429" s="52">
        <f>SUMIFS('EOS GE24-F23-WEBLOAD'!$F:$F,'EOS GE24-F23-WEBLOAD'!$A:$A,$A429,'EOS GE24-F23-WEBLOAD'!$B:$B,$B429)</f>
        <v>90</v>
      </c>
      <c r="F429" s="138">
        <f>SUMIFS(EL!C:C,EL!$A:$A,$A429,EL!$B:$B,$B429)</f>
        <v>11360</v>
      </c>
      <c r="G429" s="55">
        <f t="shared" ref="G429:G460" si="55">SUM(F429:F429)</f>
        <v>11360</v>
      </c>
      <c r="H429" s="52">
        <f t="shared" ref="H429:H460" si="56">IFERROR(G429/E429,0)</f>
        <v>126.22222222222223</v>
      </c>
      <c r="I429" s="64"/>
      <c r="J429" s="52">
        <f>SUMIFS('EOS GE25-F23-WEBLOAD'!$F:$F,'EOS GE25-F23-WEBLOAD'!$A:$A,$A429,'EOS GE25-F23-WEBLOAD'!$B:$B,$B429)</f>
        <v>95</v>
      </c>
      <c r="K429" s="170">
        <f>SUMIFS(EL!D:D,EL!$A:$A,$A429,EL!$B:$B,$B429)</f>
        <v>11315</v>
      </c>
      <c r="L429" s="55">
        <f t="shared" ref="L429:L460" si="57">SUM(K429:K429)</f>
        <v>11315</v>
      </c>
      <c r="M429" s="55">
        <f t="shared" ref="M429:M460" si="58">IFERROR(L429/J429,0)</f>
        <v>119.10526315789474</v>
      </c>
      <c r="N429" s="51"/>
      <c r="O429" s="167">
        <f t="shared" ref="O429:O460" si="59">M429+H429</f>
        <v>245.32748538011697</v>
      </c>
    </row>
    <row r="430" spans="1:15" x14ac:dyDescent="0.25">
      <c r="A430" s="49">
        <v>4000</v>
      </c>
      <c r="B430" s="49">
        <v>7</v>
      </c>
      <c r="C430" s="49" t="s">
        <v>387</v>
      </c>
      <c r="D430" s="5">
        <v>7</v>
      </c>
      <c r="E430" s="52">
        <f>SUMIFS('EOS GE24-F23-WEBLOAD'!$F:$F,'EOS GE24-F23-WEBLOAD'!$A:$A,$A430,'EOS GE24-F23-WEBLOAD'!$B:$B,$B430)</f>
        <v>110</v>
      </c>
      <c r="F430" s="138">
        <f>SUMIFS(EL!C:C,EL!$A:$A,$A430,EL!$B:$B,$B430)</f>
        <v>11951</v>
      </c>
      <c r="G430" s="55">
        <f t="shared" si="55"/>
        <v>11951</v>
      </c>
      <c r="H430" s="52">
        <f t="shared" si="56"/>
        <v>108.64545454545454</v>
      </c>
      <c r="I430" s="64"/>
      <c r="J430" s="52">
        <f>SUMIFS('EOS GE25-F23-WEBLOAD'!$F:$F,'EOS GE25-F23-WEBLOAD'!$A:$A,$A430,'EOS GE25-F23-WEBLOAD'!$B:$B,$B430)</f>
        <v>110</v>
      </c>
      <c r="K430" s="170">
        <f>SUMIFS(EL!D:D,EL!$A:$A,$A430,EL!$B:$B,$B430)</f>
        <v>11951</v>
      </c>
      <c r="L430" s="55">
        <f t="shared" si="57"/>
        <v>11951</v>
      </c>
      <c r="M430" s="55">
        <f t="shared" si="58"/>
        <v>108.64545454545454</v>
      </c>
      <c r="N430" s="51"/>
      <c r="O430" s="167">
        <f t="shared" si="59"/>
        <v>217.29090909090908</v>
      </c>
    </row>
    <row r="431" spans="1:15" x14ac:dyDescent="0.25">
      <c r="A431" s="49">
        <v>4232</v>
      </c>
      <c r="B431" s="49">
        <v>7</v>
      </c>
      <c r="C431" s="49" t="s">
        <v>528</v>
      </c>
      <c r="D431" s="5">
        <v>7</v>
      </c>
      <c r="E431" s="52">
        <f>SUMIFS('EOS GE24-F23-WEBLOAD'!$F:$F,'EOS GE24-F23-WEBLOAD'!$A:$A,$A431,'EOS GE24-F23-WEBLOAD'!$B:$B,$B431)</f>
        <v>375</v>
      </c>
      <c r="F431" s="138">
        <f>SUMIFS(EL!C:C,EL!$A:$A,$A431,EL!$B:$B,$B431)</f>
        <v>39760</v>
      </c>
      <c r="G431" s="55">
        <f t="shared" si="55"/>
        <v>39760</v>
      </c>
      <c r="H431" s="52">
        <f t="shared" si="56"/>
        <v>106.02666666666667</v>
      </c>
      <c r="I431" s="64"/>
      <c r="J431" s="52">
        <f>SUMIFS('EOS GE25-F23-WEBLOAD'!$F:$F,'EOS GE25-F23-WEBLOAD'!$A:$A,$A431,'EOS GE25-F23-WEBLOAD'!$B:$B,$B431)</f>
        <v>375</v>
      </c>
      <c r="K431" s="170">
        <f>SUMIFS(EL!D:D,EL!$A:$A,$A431,EL!$B:$B,$B431)</f>
        <v>39760</v>
      </c>
      <c r="L431" s="55">
        <f t="shared" si="57"/>
        <v>39760</v>
      </c>
      <c r="M431" s="55">
        <f t="shared" si="58"/>
        <v>106.02666666666667</v>
      </c>
      <c r="N431" s="51"/>
      <c r="O431" s="167">
        <f t="shared" si="59"/>
        <v>212.05333333333334</v>
      </c>
    </row>
    <row r="432" spans="1:15" x14ac:dyDescent="0.25">
      <c r="A432" s="49">
        <v>4038</v>
      </c>
      <c r="B432" s="49">
        <v>7</v>
      </c>
      <c r="C432" s="49" t="s">
        <v>406</v>
      </c>
      <c r="D432" s="5">
        <v>7</v>
      </c>
      <c r="E432" s="52">
        <f>SUMIFS('EOS GE24-F23-WEBLOAD'!$F:$F,'EOS GE24-F23-WEBLOAD'!$A:$A,$A432,'EOS GE24-F23-WEBLOAD'!$B:$B,$B432)</f>
        <v>336</v>
      </c>
      <c r="F432" s="138">
        <f>SUMIFS(EL!C:C,EL!$A:$A,$A432,EL!$B:$B,$B432)</f>
        <v>35500</v>
      </c>
      <c r="G432" s="55">
        <f t="shared" si="55"/>
        <v>35500</v>
      </c>
      <c r="H432" s="52">
        <f t="shared" si="56"/>
        <v>105.6547619047619</v>
      </c>
      <c r="I432" s="64"/>
      <c r="J432" s="52">
        <f>SUMIFS('EOS GE25-F23-WEBLOAD'!$F:$F,'EOS GE25-F23-WEBLOAD'!$A:$A,$A432,'EOS GE25-F23-WEBLOAD'!$B:$B,$B432)</f>
        <v>336</v>
      </c>
      <c r="K432" s="170">
        <f>SUMIFS(EL!D:D,EL!$A:$A,$A432,EL!$B:$B,$B432)</f>
        <v>35500</v>
      </c>
      <c r="L432" s="55">
        <f t="shared" si="57"/>
        <v>35500</v>
      </c>
      <c r="M432" s="55">
        <f t="shared" si="58"/>
        <v>105.6547619047619</v>
      </c>
      <c r="N432" s="51"/>
      <c r="O432" s="167">
        <f t="shared" si="59"/>
        <v>211.3095238095238</v>
      </c>
    </row>
    <row r="433" spans="1:15" x14ac:dyDescent="0.25">
      <c r="A433" s="49">
        <v>4169</v>
      </c>
      <c r="B433" s="49">
        <v>7</v>
      </c>
      <c r="C433" s="49" t="s">
        <v>487</v>
      </c>
      <c r="D433" s="5">
        <v>7</v>
      </c>
      <c r="E433" s="52">
        <f>SUMIFS('EOS GE24-F23-WEBLOAD'!$F:$F,'EOS GE24-F23-WEBLOAD'!$A:$A,$A433,'EOS GE24-F23-WEBLOAD'!$B:$B,$B433)</f>
        <v>336</v>
      </c>
      <c r="F433" s="138">
        <f>SUMIFS(EL!C:C,EL!$A:$A,$A433,EL!$B:$B,$B433)</f>
        <v>35500</v>
      </c>
      <c r="G433" s="55">
        <f t="shared" si="55"/>
        <v>35500</v>
      </c>
      <c r="H433" s="52">
        <f t="shared" si="56"/>
        <v>105.6547619047619</v>
      </c>
      <c r="I433" s="64"/>
      <c r="J433" s="52">
        <f>SUMIFS('EOS GE25-F23-WEBLOAD'!$F:$F,'EOS GE25-F23-WEBLOAD'!$A:$A,$A433,'EOS GE25-F23-WEBLOAD'!$B:$B,$B433)</f>
        <v>336</v>
      </c>
      <c r="K433" s="170">
        <f>SUMIFS(EL!D:D,EL!$A:$A,$A433,EL!$B:$B,$B433)</f>
        <v>35500</v>
      </c>
      <c r="L433" s="55">
        <f t="shared" si="57"/>
        <v>35500</v>
      </c>
      <c r="M433" s="55">
        <f t="shared" si="58"/>
        <v>105.6547619047619</v>
      </c>
      <c r="N433" s="51"/>
      <c r="O433" s="167">
        <f t="shared" si="59"/>
        <v>211.3095238095238</v>
      </c>
    </row>
    <row r="434" spans="1:15" x14ac:dyDescent="0.25">
      <c r="A434" s="49">
        <v>4151</v>
      </c>
      <c r="B434" s="49">
        <v>7</v>
      </c>
      <c r="C434" s="49" t="s">
        <v>475</v>
      </c>
      <c r="D434" s="5">
        <v>7</v>
      </c>
      <c r="E434" s="52">
        <f>SUMIFS('EOS GE24-F23-WEBLOAD'!$F:$F,'EOS GE24-F23-WEBLOAD'!$A:$A,$A434,'EOS GE24-F23-WEBLOAD'!$B:$B,$B434)</f>
        <v>106</v>
      </c>
      <c r="F434" s="138">
        <f>SUMIFS(EL!C:C,EL!$A:$A,$A434,EL!$B:$B,$B434)</f>
        <v>10495</v>
      </c>
      <c r="G434" s="55">
        <f t="shared" si="55"/>
        <v>10495</v>
      </c>
      <c r="H434" s="52">
        <f t="shared" si="56"/>
        <v>99.009433962264154</v>
      </c>
      <c r="I434" s="64"/>
      <c r="J434" s="52">
        <f>SUMIFS('EOS GE25-F23-WEBLOAD'!$F:$F,'EOS GE25-F23-WEBLOAD'!$A:$A,$A434,'EOS GE25-F23-WEBLOAD'!$B:$B,$B434)</f>
        <v>106</v>
      </c>
      <c r="K434" s="170">
        <f>SUMIFS(EL!D:D,EL!$A:$A,$A434,EL!$B:$B,$B434)</f>
        <v>10495</v>
      </c>
      <c r="L434" s="55">
        <f t="shared" si="57"/>
        <v>10495</v>
      </c>
      <c r="M434" s="55">
        <f t="shared" si="58"/>
        <v>99.009433962264154</v>
      </c>
      <c r="N434" s="51"/>
      <c r="O434" s="167">
        <f t="shared" si="59"/>
        <v>198.01886792452831</v>
      </c>
    </row>
    <row r="435" spans="1:15" x14ac:dyDescent="0.25">
      <c r="A435" s="49">
        <v>4064</v>
      </c>
      <c r="B435" s="49">
        <v>7</v>
      </c>
      <c r="C435" s="49" t="s">
        <v>417</v>
      </c>
      <c r="D435" s="5">
        <v>7</v>
      </c>
      <c r="E435" s="52">
        <f>SUMIFS('EOS GE24-F23-WEBLOAD'!$F:$F,'EOS GE24-F23-WEBLOAD'!$A:$A,$A435,'EOS GE24-F23-WEBLOAD'!$B:$B,$B435)</f>
        <v>119</v>
      </c>
      <c r="F435" s="138">
        <f>SUMIFS(EL!C:C,EL!$A:$A,$A435,EL!$B:$B,$B435)</f>
        <v>10494</v>
      </c>
      <c r="G435" s="55">
        <f t="shared" si="55"/>
        <v>10494</v>
      </c>
      <c r="H435" s="52">
        <f t="shared" si="56"/>
        <v>88.184873949579838</v>
      </c>
      <c r="I435" s="64"/>
      <c r="J435" s="52">
        <f>SUMIFS('EOS GE25-F23-WEBLOAD'!$F:$F,'EOS GE25-F23-WEBLOAD'!$A:$A,$A435,'EOS GE25-F23-WEBLOAD'!$B:$B,$B435)</f>
        <v>119</v>
      </c>
      <c r="K435" s="170">
        <f>SUMIFS(EL!D:D,EL!$A:$A,$A435,EL!$B:$B,$B435)</f>
        <v>10494</v>
      </c>
      <c r="L435" s="55">
        <f t="shared" si="57"/>
        <v>10494</v>
      </c>
      <c r="M435" s="55">
        <f t="shared" si="58"/>
        <v>88.184873949579838</v>
      </c>
      <c r="N435" s="51"/>
      <c r="O435" s="167">
        <f t="shared" si="59"/>
        <v>176.36974789915968</v>
      </c>
    </row>
    <row r="436" spans="1:15" x14ac:dyDescent="0.25">
      <c r="A436" s="49">
        <v>4035</v>
      </c>
      <c r="B436" s="49">
        <v>7</v>
      </c>
      <c r="C436" s="49" t="s">
        <v>404</v>
      </c>
      <c r="D436" s="5">
        <v>7</v>
      </c>
      <c r="E436" s="52">
        <f>SUMIFS('EOS GE24-F23-WEBLOAD'!$F:$F,'EOS GE24-F23-WEBLOAD'!$A:$A,$A436,'EOS GE24-F23-WEBLOAD'!$B:$B,$B436)</f>
        <v>330</v>
      </c>
      <c r="F436" s="138">
        <f>SUMIFS(EL!C:C,EL!$A:$A,$A436,EL!$B:$B,$B436)</f>
        <v>28400</v>
      </c>
      <c r="G436" s="55">
        <f t="shared" si="55"/>
        <v>28400</v>
      </c>
      <c r="H436" s="52">
        <f t="shared" si="56"/>
        <v>86.060606060606062</v>
      </c>
      <c r="I436" s="64"/>
      <c r="J436" s="52">
        <f>SUMIFS('EOS GE25-F23-WEBLOAD'!$F:$F,'EOS GE25-F23-WEBLOAD'!$A:$A,$A436,'EOS GE25-F23-WEBLOAD'!$B:$B,$B436)</f>
        <v>330</v>
      </c>
      <c r="K436" s="170">
        <f>SUMIFS(EL!D:D,EL!$A:$A,$A436,EL!$B:$B,$B436)</f>
        <v>28400</v>
      </c>
      <c r="L436" s="55">
        <f t="shared" si="57"/>
        <v>28400</v>
      </c>
      <c r="M436" s="55">
        <f t="shared" si="58"/>
        <v>86.060606060606062</v>
      </c>
      <c r="N436" s="51"/>
      <c r="O436" s="167">
        <f t="shared" si="59"/>
        <v>172.12121212121212</v>
      </c>
    </row>
    <row r="437" spans="1:15" x14ac:dyDescent="0.25">
      <c r="A437" s="49">
        <v>4049</v>
      </c>
      <c r="B437" s="49">
        <v>7</v>
      </c>
      <c r="C437" s="49" t="s">
        <v>409</v>
      </c>
      <c r="D437" s="5">
        <v>7</v>
      </c>
      <c r="E437" s="52">
        <f>SUMIFS('EOS GE24-F23-WEBLOAD'!$F:$F,'EOS GE24-F23-WEBLOAD'!$A:$A,$A437,'EOS GE24-F23-WEBLOAD'!$B:$B,$B437)</f>
        <v>125</v>
      </c>
      <c r="F437" s="138">
        <f>SUMIFS(EL!C:C,EL!$A:$A,$A437,EL!$B:$B,$B437)</f>
        <v>10531</v>
      </c>
      <c r="G437" s="55">
        <f t="shared" si="55"/>
        <v>10531</v>
      </c>
      <c r="H437" s="52">
        <f t="shared" si="56"/>
        <v>84.248000000000005</v>
      </c>
      <c r="I437" s="64"/>
      <c r="J437" s="52">
        <f>SUMIFS('EOS GE25-F23-WEBLOAD'!$F:$F,'EOS GE25-F23-WEBLOAD'!$A:$A,$A437,'EOS GE25-F23-WEBLOAD'!$B:$B,$B437)</f>
        <v>125</v>
      </c>
      <c r="K437" s="170">
        <f>SUMIFS(EL!D:D,EL!$A:$A,$A437,EL!$B:$B,$B437)</f>
        <v>10531</v>
      </c>
      <c r="L437" s="55">
        <f t="shared" si="57"/>
        <v>10531</v>
      </c>
      <c r="M437" s="55">
        <f t="shared" si="58"/>
        <v>84.248000000000005</v>
      </c>
      <c r="N437" s="51"/>
      <c r="O437" s="167">
        <f t="shared" si="59"/>
        <v>168.49600000000001</v>
      </c>
    </row>
    <row r="438" spans="1:15" x14ac:dyDescent="0.25">
      <c r="A438" s="49">
        <v>4091</v>
      </c>
      <c r="B438" s="49">
        <v>7</v>
      </c>
      <c r="C438" s="49" t="s">
        <v>437</v>
      </c>
      <c r="D438" s="5">
        <v>7</v>
      </c>
      <c r="E438" s="52">
        <f>SUMIFS('EOS GE24-F23-WEBLOAD'!$F:$F,'EOS GE24-F23-WEBLOAD'!$A:$A,$A438,'EOS GE24-F23-WEBLOAD'!$B:$B,$B438)</f>
        <v>127</v>
      </c>
      <c r="F438" s="138">
        <f>SUMIFS(EL!C:C,EL!$A:$A,$A438,EL!$B:$B,$B438)</f>
        <v>10531</v>
      </c>
      <c r="G438" s="55">
        <f t="shared" si="55"/>
        <v>10531</v>
      </c>
      <c r="H438" s="52">
        <f t="shared" si="56"/>
        <v>82.921259842519689</v>
      </c>
      <c r="I438" s="64"/>
      <c r="J438" s="52">
        <f>SUMIFS('EOS GE25-F23-WEBLOAD'!$F:$F,'EOS GE25-F23-WEBLOAD'!$A:$A,$A438,'EOS GE25-F23-WEBLOAD'!$B:$B,$B438)</f>
        <v>127</v>
      </c>
      <c r="K438" s="170">
        <f>SUMIFS(EL!D:D,EL!$A:$A,$A438,EL!$B:$B,$B438)</f>
        <v>10531</v>
      </c>
      <c r="L438" s="55">
        <f t="shared" si="57"/>
        <v>10531</v>
      </c>
      <c r="M438" s="55">
        <f t="shared" si="58"/>
        <v>82.921259842519689</v>
      </c>
      <c r="N438" s="51"/>
      <c r="O438" s="167">
        <f t="shared" si="59"/>
        <v>165.84251968503938</v>
      </c>
    </row>
    <row r="439" spans="1:15" x14ac:dyDescent="0.25">
      <c r="A439" s="49">
        <v>4230</v>
      </c>
      <c r="B439" s="49">
        <v>7</v>
      </c>
      <c r="C439" s="49" t="s">
        <v>526</v>
      </c>
      <c r="D439" s="5">
        <v>7</v>
      </c>
      <c r="E439" s="52">
        <f>SUMIFS('EOS GE24-F23-WEBLOAD'!$F:$F,'EOS GE24-F23-WEBLOAD'!$A:$A,$A439,'EOS GE24-F23-WEBLOAD'!$B:$B,$B439)</f>
        <v>200</v>
      </c>
      <c r="F439" s="138">
        <f>SUMIFS(EL!C:C,EL!$A:$A,$A439,EL!$B:$B,$B439)</f>
        <v>21300</v>
      </c>
      <c r="G439" s="55">
        <f t="shared" si="55"/>
        <v>21300</v>
      </c>
      <c r="H439" s="52">
        <f t="shared" si="56"/>
        <v>106.5</v>
      </c>
      <c r="I439" s="64"/>
      <c r="J439" s="52">
        <f>SUMIFS('EOS GE25-F23-WEBLOAD'!$F:$F,'EOS GE25-F23-WEBLOAD'!$A:$A,$A439,'EOS GE25-F23-WEBLOAD'!$B:$B,$B439)</f>
        <v>340</v>
      </c>
      <c r="K439" s="170">
        <f>SUMIFS(EL!D:D,EL!$A:$A,$A439,EL!$B:$B,$B439)</f>
        <v>20002</v>
      </c>
      <c r="L439" s="55">
        <f t="shared" si="57"/>
        <v>20002</v>
      </c>
      <c r="M439" s="55">
        <f t="shared" si="58"/>
        <v>58.829411764705881</v>
      </c>
      <c r="N439" s="51"/>
      <c r="O439" s="167">
        <f t="shared" si="59"/>
        <v>165.32941176470587</v>
      </c>
    </row>
    <row r="440" spans="1:15" x14ac:dyDescent="0.25">
      <c r="A440" s="49">
        <v>4162</v>
      </c>
      <c r="B440" s="49">
        <v>7</v>
      </c>
      <c r="C440" s="49" t="s">
        <v>482</v>
      </c>
      <c r="D440" s="5">
        <v>7</v>
      </c>
      <c r="E440" s="52">
        <f>SUMIFS('EOS GE24-F23-WEBLOAD'!$F:$F,'EOS GE24-F23-WEBLOAD'!$A:$A,$A440,'EOS GE24-F23-WEBLOAD'!$B:$B,$B440)</f>
        <v>130</v>
      </c>
      <c r="F440" s="138">
        <f>SUMIFS(EL!C:C,EL!$A:$A,$A440,EL!$B:$B,$B440)</f>
        <v>10492</v>
      </c>
      <c r="G440" s="55">
        <f t="shared" si="55"/>
        <v>10492</v>
      </c>
      <c r="H440" s="52">
        <f t="shared" si="56"/>
        <v>80.707692307692312</v>
      </c>
      <c r="I440" s="64"/>
      <c r="J440" s="52">
        <f>SUMIFS('EOS GE25-F23-WEBLOAD'!$F:$F,'EOS GE25-F23-WEBLOAD'!$A:$A,$A440,'EOS GE25-F23-WEBLOAD'!$B:$B,$B440)</f>
        <v>124</v>
      </c>
      <c r="K440" s="170">
        <f>SUMIFS(EL!D:D,EL!$A:$A,$A440,EL!$B:$B,$B440)</f>
        <v>10493</v>
      </c>
      <c r="L440" s="55">
        <f t="shared" si="57"/>
        <v>10493</v>
      </c>
      <c r="M440" s="55">
        <f t="shared" si="58"/>
        <v>84.620967741935488</v>
      </c>
      <c r="N440" s="51"/>
      <c r="O440" s="167">
        <f t="shared" si="59"/>
        <v>165.32866004962779</v>
      </c>
    </row>
    <row r="441" spans="1:15" x14ac:dyDescent="0.25">
      <c r="A441" s="49">
        <v>4201</v>
      </c>
      <c r="B441" s="49">
        <v>7</v>
      </c>
      <c r="C441" s="49" t="s">
        <v>506</v>
      </c>
      <c r="D441" s="5">
        <v>7</v>
      </c>
      <c r="E441" s="52">
        <f>SUMIFS('EOS GE24-F23-WEBLOAD'!$F:$F,'EOS GE24-F23-WEBLOAD'!$A:$A,$A441,'EOS GE24-F23-WEBLOAD'!$B:$B,$B441)</f>
        <v>139</v>
      </c>
      <c r="F441" s="138">
        <f>SUMIFS(EL!C:C,EL!$A:$A,$A441,EL!$B:$B,$B441)</f>
        <v>11422</v>
      </c>
      <c r="G441" s="55">
        <f t="shared" si="55"/>
        <v>11422</v>
      </c>
      <c r="H441" s="52">
        <f t="shared" si="56"/>
        <v>82.172661870503603</v>
      </c>
      <c r="I441" s="64"/>
      <c r="J441" s="52">
        <f>SUMIFS('EOS GE25-F23-WEBLOAD'!$F:$F,'EOS GE25-F23-WEBLOAD'!$A:$A,$A441,'EOS GE25-F23-WEBLOAD'!$B:$B,$B441)</f>
        <v>139</v>
      </c>
      <c r="K441" s="170">
        <f>SUMIFS(EL!D:D,EL!$A:$A,$A441,EL!$B:$B,$B441)</f>
        <v>11422</v>
      </c>
      <c r="L441" s="55">
        <f t="shared" si="57"/>
        <v>11422</v>
      </c>
      <c r="M441" s="55">
        <f t="shared" si="58"/>
        <v>82.172661870503603</v>
      </c>
      <c r="N441" s="51"/>
      <c r="O441" s="167">
        <f t="shared" si="59"/>
        <v>164.34532374100721</v>
      </c>
    </row>
    <row r="442" spans="1:15" x14ac:dyDescent="0.25">
      <c r="A442" s="49">
        <v>4226</v>
      </c>
      <c r="B442" s="49">
        <v>7</v>
      </c>
      <c r="C442" s="49" t="s">
        <v>522</v>
      </c>
      <c r="D442" s="5">
        <v>7</v>
      </c>
      <c r="E442" s="52">
        <f>SUMIFS('EOS GE24-F23-WEBLOAD'!$F:$F,'EOS GE24-F23-WEBLOAD'!$A:$A,$A442,'EOS GE24-F23-WEBLOAD'!$B:$B,$B442)</f>
        <v>145</v>
      </c>
      <c r="F442" s="138">
        <f>SUMIFS(EL!C:C,EL!$A:$A,$A442,EL!$B:$B,$B442)</f>
        <v>11049</v>
      </c>
      <c r="G442" s="55">
        <f t="shared" si="55"/>
        <v>11049</v>
      </c>
      <c r="H442" s="52">
        <f t="shared" si="56"/>
        <v>76.2</v>
      </c>
      <c r="I442" s="64"/>
      <c r="J442" s="52">
        <f>SUMIFS('EOS GE25-F23-WEBLOAD'!$F:$F,'EOS GE25-F23-WEBLOAD'!$A:$A,$A442,'EOS GE25-F23-WEBLOAD'!$B:$B,$B442)</f>
        <v>145</v>
      </c>
      <c r="K442" s="170">
        <f>SUMIFS(EL!D:D,EL!$A:$A,$A442,EL!$B:$B,$B442)</f>
        <v>11049</v>
      </c>
      <c r="L442" s="55">
        <f t="shared" si="57"/>
        <v>11049</v>
      </c>
      <c r="M442" s="55">
        <f t="shared" si="58"/>
        <v>76.2</v>
      </c>
      <c r="N442" s="51"/>
      <c r="O442" s="167">
        <f t="shared" si="59"/>
        <v>152.4</v>
      </c>
    </row>
    <row r="443" spans="1:15" x14ac:dyDescent="0.25">
      <c r="A443" s="49">
        <v>4213</v>
      </c>
      <c r="B443" s="49">
        <v>7</v>
      </c>
      <c r="C443" s="49" t="s">
        <v>512</v>
      </c>
      <c r="D443" s="5">
        <v>7</v>
      </c>
      <c r="E443" s="52">
        <f>SUMIFS('EOS GE24-F23-WEBLOAD'!$F:$F,'EOS GE24-F23-WEBLOAD'!$A:$A,$A443,'EOS GE24-F23-WEBLOAD'!$B:$B,$B443)</f>
        <v>1109.2</v>
      </c>
      <c r="F443" s="138">
        <f>SUMIFS(EL!C:C,EL!$A:$A,$A443,EL!$B:$B,$B443)</f>
        <v>83878</v>
      </c>
      <c r="G443" s="55">
        <f t="shared" si="55"/>
        <v>83878</v>
      </c>
      <c r="H443" s="52">
        <f t="shared" si="56"/>
        <v>75.620266858997468</v>
      </c>
      <c r="I443" s="64"/>
      <c r="J443" s="52">
        <f>SUMIFS('EOS GE25-F23-WEBLOAD'!$F:$F,'EOS GE25-F23-WEBLOAD'!$A:$A,$A443,'EOS GE25-F23-WEBLOAD'!$B:$B,$B443)</f>
        <v>1109.2</v>
      </c>
      <c r="K443" s="170">
        <f>SUMIFS(EL!D:D,EL!$A:$A,$A443,EL!$B:$B,$B443)</f>
        <v>83878</v>
      </c>
      <c r="L443" s="55">
        <f t="shared" si="57"/>
        <v>83878</v>
      </c>
      <c r="M443" s="55">
        <f t="shared" si="58"/>
        <v>75.620266858997468</v>
      </c>
      <c r="N443" s="51"/>
      <c r="O443" s="167">
        <f t="shared" si="59"/>
        <v>151.24053371799494</v>
      </c>
    </row>
    <row r="444" spans="1:15" x14ac:dyDescent="0.25">
      <c r="A444" s="49">
        <v>4289</v>
      </c>
      <c r="B444" s="49">
        <v>7</v>
      </c>
      <c r="C444" s="49" t="s">
        <v>560</v>
      </c>
      <c r="D444" s="5">
        <v>7</v>
      </c>
      <c r="E444" s="52">
        <f>SUMIFS('EOS GE24-F23-WEBLOAD'!$F:$F,'EOS GE24-F23-WEBLOAD'!$A:$A,$A444,'EOS GE24-F23-WEBLOAD'!$B:$B,$B444)</f>
        <v>141</v>
      </c>
      <c r="F444" s="138">
        <f>SUMIFS(EL!C:C,EL!$A:$A,$A444,EL!$B:$B,$B444)</f>
        <v>10492</v>
      </c>
      <c r="G444" s="55">
        <f t="shared" si="55"/>
        <v>10492</v>
      </c>
      <c r="H444" s="52">
        <f t="shared" si="56"/>
        <v>74.411347517730491</v>
      </c>
      <c r="I444" s="64"/>
      <c r="J444" s="52">
        <f>SUMIFS('EOS GE25-F23-WEBLOAD'!$F:$F,'EOS GE25-F23-WEBLOAD'!$A:$A,$A444,'EOS GE25-F23-WEBLOAD'!$B:$B,$B444)</f>
        <v>141</v>
      </c>
      <c r="K444" s="170">
        <f>SUMIFS(EL!D:D,EL!$A:$A,$A444,EL!$B:$B,$B444)</f>
        <v>10492</v>
      </c>
      <c r="L444" s="55">
        <f t="shared" si="57"/>
        <v>10492</v>
      </c>
      <c r="M444" s="55">
        <f t="shared" si="58"/>
        <v>74.411347517730491</v>
      </c>
      <c r="N444" s="51"/>
      <c r="O444" s="167">
        <f t="shared" si="59"/>
        <v>148.82269503546098</v>
      </c>
    </row>
    <row r="445" spans="1:15" x14ac:dyDescent="0.25">
      <c r="A445" s="49">
        <v>4266</v>
      </c>
      <c r="B445" s="49">
        <v>7</v>
      </c>
      <c r="C445" s="49" t="s">
        <v>545</v>
      </c>
      <c r="D445" s="5">
        <v>7</v>
      </c>
      <c r="E445" s="52">
        <f>SUMIFS('EOS GE24-F23-WEBLOAD'!$F:$F,'EOS GE24-F23-WEBLOAD'!$A:$A,$A445,'EOS GE24-F23-WEBLOAD'!$B:$B,$B445)</f>
        <v>157</v>
      </c>
      <c r="F445" s="138">
        <f>SUMIFS(EL!C:C,EL!$A:$A,$A445,EL!$B:$B,$B445)</f>
        <v>10572</v>
      </c>
      <c r="G445" s="55">
        <f t="shared" si="55"/>
        <v>10572</v>
      </c>
      <c r="H445" s="52">
        <f t="shared" si="56"/>
        <v>67.337579617834393</v>
      </c>
      <c r="I445" s="64"/>
      <c r="J445" s="52">
        <f>SUMIFS('EOS GE25-F23-WEBLOAD'!$F:$F,'EOS GE25-F23-WEBLOAD'!$A:$A,$A445,'EOS GE25-F23-WEBLOAD'!$B:$B,$B445)</f>
        <v>157</v>
      </c>
      <c r="K445" s="170">
        <f>SUMIFS(EL!D:D,EL!$A:$A,$A445,EL!$B:$B,$B445)</f>
        <v>10572</v>
      </c>
      <c r="L445" s="55">
        <f t="shared" si="57"/>
        <v>10572</v>
      </c>
      <c r="M445" s="55">
        <f t="shared" si="58"/>
        <v>67.337579617834393</v>
      </c>
      <c r="N445" s="51"/>
      <c r="O445" s="167">
        <f t="shared" si="59"/>
        <v>134.67515923566879</v>
      </c>
    </row>
    <row r="446" spans="1:15" x14ac:dyDescent="0.25">
      <c r="A446" s="49">
        <v>4025</v>
      </c>
      <c r="B446" s="49">
        <v>7</v>
      </c>
      <c r="C446" s="49" t="s">
        <v>399</v>
      </c>
      <c r="D446" s="5">
        <v>7</v>
      </c>
      <c r="E446" s="52">
        <f>SUMIFS('EOS GE24-F23-WEBLOAD'!$F:$F,'EOS GE24-F23-WEBLOAD'!$A:$A,$A446,'EOS GE24-F23-WEBLOAD'!$B:$B,$B446)</f>
        <v>160</v>
      </c>
      <c r="F446" s="138">
        <f>SUMIFS(EL!C:C,EL!$A:$A,$A446,EL!$B:$B,$B446)</f>
        <v>10490</v>
      </c>
      <c r="G446" s="55">
        <f t="shared" si="55"/>
        <v>10490</v>
      </c>
      <c r="H446" s="52">
        <f t="shared" si="56"/>
        <v>65.5625</v>
      </c>
      <c r="I446" s="64"/>
      <c r="J446" s="52">
        <f>SUMIFS('EOS GE25-F23-WEBLOAD'!$F:$F,'EOS GE25-F23-WEBLOAD'!$A:$A,$A446,'EOS GE25-F23-WEBLOAD'!$B:$B,$B446)</f>
        <v>160</v>
      </c>
      <c r="K446" s="170">
        <f>SUMIFS(EL!D:D,EL!$A:$A,$A446,EL!$B:$B,$B446)</f>
        <v>10490</v>
      </c>
      <c r="L446" s="55">
        <f t="shared" si="57"/>
        <v>10490</v>
      </c>
      <c r="M446" s="55">
        <f t="shared" si="58"/>
        <v>65.5625</v>
      </c>
      <c r="N446" s="51"/>
      <c r="O446" s="167">
        <f t="shared" si="59"/>
        <v>131.125</v>
      </c>
    </row>
    <row r="447" spans="1:15" x14ac:dyDescent="0.25">
      <c r="A447" s="49">
        <v>4121</v>
      </c>
      <c r="B447" s="49">
        <v>7</v>
      </c>
      <c r="C447" s="49" t="s">
        <v>458</v>
      </c>
      <c r="D447" s="5">
        <v>7</v>
      </c>
      <c r="E447" s="52">
        <f>SUMIFS('EOS GE24-F23-WEBLOAD'!$F:$F,'EOS GE24-F23-WEBLOAD'!$A:$A,$A447,'EOS GE24-F23-WEBLOAD'!$B:$B,$B447)</f>
        <v>320</v>
      </c>
      <c r="F447" s="138">
        <f>SUMIFS(EL!C:C,EL!$A:$A,$A447,EL!$B:$B,$B447)</f>
        <v>20269</v>
      </c>
      <c r="G447" s="55">
        <f t="shared" si="55"/>
        <v>20269</v>
      </c>
      <c r="H447" s="52">
        <f t="shared" si="56"/>
        <v>63.340625000000003</v>
      </c>
      <c r="I447" s="64"/>
      <c r="J447" s="52">
        <f>SUMIFS('EOS GE25-F23-WEBLOAD'!$F:$F,'EOS GE25-F23-WEBLOAD'!$A:$A,$A447,'EOS GE25-F23-WEBLOAD'!$B:$B,$B447)</f>
        <v>320</v>
      </c>
      <c r="K447" s="170">
        <f>SUMIFS(EL!D:D,EL!$A:$A,$A447,EL!$B:$B,$B447)</f>
        <v>20269</v>
      </c>
      <c r="L447" s="55">
        <f t="shared" si="57"/>
        <v>20269</v>
      </c>
      <c r="M447" s="55">
        <f t="shared" si="58"/>
        <v>63.340625000000003</v>
      </c>
      <c r="N447" s="51"/>
      <c r="O447" s="167">
        <f t="shared" si="59"/>
        <v>126.68125000000001</v>
      </c>
    </row>
    <row r="448" spans="1:15" x14ac:dyDescent="0.25">
      <c r="A448" s="49">
        <v>4189</v>
      </c>
      <c r="B448" s="49">
        <v>7</v>
      </c>
      <c r="C448" s="49" t="s">
        <v>497</v>
      </c>
      <c r="D448" s="5">
        <v>7</v>
      </c>
      <c r="E448" s="52">
        <f>SUMIFS('EOS GE24-F23-WEBLOAD'!$F:$F,'EOS GE24-F23-WEBLOAD'!$A:$A,$A448,'EOS GE24-F23-WEBLOAD'!$B:$B,$B448)</f>
        <v>183</v>
      </c>
      <c r="F448" s="138">
        <f>SUMIFS(EL!C:C,EL!$A:$A,$A448,EL!$B:$B,$B448)</f>
        <v>11364</v>
      </c>
      <c r="G448" s="55">
        <f t="shared" si="55"/>
        <v>11364</v>
      </c>
      <c r="H448" s="52">
        <f t="shared" si="56"/>
        <v>62.098360655737707</v>
      </c>
      <c r="I448" s="64"/>
      <c r="J448" s="52">
        <f>SUMIFS('EOS GE25-F23-WEBLOAD'!$F:$F,'EOS GE25-F23-WEBLOAD'!$A:$A,$A448,'EOS GE25-F23-WEBLOAD'!$B:$B,$B448)</f>
        <v>183</v>
      </c>
      <c r="K448" s="170">
        <f>SUMIFS(EL!D:D,EL!$A:$A,$A448,EL!$B:$B,$B448)</f>
        <v>11364</v>
      </c>
      <c r="L448" s="55">
        <f t="shared" si="57"/>
        <v>11364</v>
      </c>
      <c r="M448" s="55">
        <f t="shared" si="58"/>
        <v>62.098360655737707</v>
      </c>
      <c r="N448" s="51"/>
      <c r="O448" s="167">
        <f t="shared" si="59"/>
        <v>124.19672131147541</v>
      </c>
    </row>
    <row r="449" spans="1:15" x14ac:dyDescent="0.25">
      <c r="A449" s="49">
        <v>4221</v>
      </c>
      <c r="B449" s="49">
        <v>7</v>
      </c>
      <c r="C449" s="49" t="s">
        <v>518</v>
      </c>
      <c r="D449" s="5">
        <v>7</v>
      </c>
      <c r="E449" s="52">
        <f>SUMIFS('EOS GE24-F23-WEBLOAD'!$F:$F,'EOS GE24-F23-WEBLOAD'!$A:$A,$A449,'EOS GE24-F23-WEBLOAD'!$B:$B,$B449)</f>
        <v>251</v>
      </c>
      <c r="F449" s="138">
        <f>SUMIFS(EL!C:C,EL!$A:$A,$A449,EL!$B:$B,$B449)</f>
        <v>11930</v>
      </c>
      <c r="G449" s="55">
        <f t="shared" si="55"/>
        <v>11930</v>
      </c>
      <c r="H449" s="52">
        <f t="shared" si="56"/>
        <v>47.529880478087648</v>
      </c>
      <c r="I449" s="64"/>
      <c r="J449" s="52">
        <f>SUMIFS('EOS GE25-F23-WEBLOAD'!$F:$F,'EOS GE25-F23-WEBLOAD'!$A:$A,$A449,'EOS GE25-F23-WEBLOAD'!$B:$B,$B449)</f>
        <v>334</v>
      </c>
      <c r="K449" s="170">
        <f>SUMIFS(EL!D:D,EL!$A:$A,$A449,EL!$B:$B,$B449)</f>
        <v>24272</v>
      </c>
      <c r="L449" s="55">
        <f t="shared" si="57"/>
        <v>24272</v>
      </c>
      <c r="M449" s="55">
        <f t="shared" si="58"/>
        <v>72.670658682634738</v>
      </c>
      <c r="N449" s="51"/>
      <c r="O449" s="167">
        <f t="shared" si="59"/>
        <v>120.20053916072239</v>
      </c>
    </row>
    <row r="450" spans="1:15" x14ac:dyDescent="0.25">
      <c r="A450" s="49">
        <v>4258</v>
      </c>
      <c r="B450" s="49">
        <v>7</v>
      </c>
      <c r="C450" s="49" t="s">
        <v>540</v>
      </c>
      <c r="D450" s="5">
        <v>7</v>
      </c>
      <c r="E450" s="52">
        <f>SUMIFS('EOS GE24-F23-WEBLOAD'!$F:$F,'EOS GE24-F23-WEBLOAD'!$A:$A,$A450,'EOS GE24-F23-WEBLOAD'!$B:$B,$B450)</f>
        <v>175</v>
      </c>
      <c r="F450" s="138">
        <f>SUMIFS(EL!C:C,EL!$A:$A,$A450,EL!$B:$B,$B450)</f>
        <v>11229</v>
      </c>
      <c r="G450" s="55">
        <f t="shared" si="55"/>
        <v>11229</v>
      </c>
      <c r="H450" s="52">
        <f t="shared" si="56"/>
        <v>64.165714285714287</v>
      </c>
      <c r="I450" s="64"/>
      <c r="J450" s="52">
        <f>SUMIFS('EOS GE25-F23-WEBLOAD'!$F:$F,'EOS GE25-F23-WEBLOAD'!$A:$A,$A450,'EOS GE25-F23-WEBLOAD'!$B:$B,$B450)</f>
        <v>200</v>
      </c>
      <c r="K450" s="170">
        <f>SUMIFS(EL!D:D,EL!$A:$A,$A450,EL!$B:$B,$B450)</f>
        <v>10876</v>
      </c>
      <c r="L450" s="55">
        <f t="shared" si="57"/>
        <v>10876</v>
      </c>
      <c r="M450" s="55">
        <f t="shared" si="58"/>
        <v>54.38</v>
      </c>
      <c r="N450" s="51"/>
      <c r="O450" s="167">
        <f t="shared" si="59"/>
        <v>118.5457142857143</v>
      </c>
    </row>
    <row r="451" spans="1:15" x14ac:dyDescent="0.25">
      <c r="A451" s="49">
        <v>4124</v>
      </c>
      <c r="B451" s="49">
        <v>7</v>
      </c>
      <c r="C451" s="49" t="s">
        <v>460</v>
      </c>
      <c r="D451" s="5">
        <v>7</v>
      </c>
      <c r="E451" s="52">
        <f>SUMIFS('EOS GE24-F23-WEBLOAD'!$F:$F,'EOS GE24-F23-WEBLOAD'!$A:$A,$A451,'EOS GE24-F23-WEBLOAD'!$B:$B,$B451)</f>
        <v>600</v>
      </c>
      <c r="F451" s="138">
        <f>SUMIFS(EL!C:C,EL!$A:$A,$A451,EL!$B:$B,$B451)</f>
        <v>14785</v>
      </c>
      <c r="G451" s="55">
        <f t="shared" si="55"/>
        <v>14785</v>
      </c>
      <c r="H451" s="52">
        <f t="shared" si="56"/>
        <v>24.641666666666666</v>
      </c>
      <c r="I451" s="64"/>
      <c r="J451" s="52">
        <f>SUMIFS('EOS GE25-F23-WEBLOAD'!$F:$F,'EOS GE25-F23-WEBLOAD'!$A:$A,$A451,'EOS GE25-F23-WEBLOAD'!$B:$B,$B451)</f>
        <v>690</v>
      </c>
      <c r="K451" s="170">
        <f>SUMIFS(EL!D:D,EL!$A:$A,$A451,EL!$B:$B,$B451)</f>
        <v>58930</v>
      </c>
      <c r="L451" s="55">
        <f t="shared" si="57"/>
        <v>58930</v>
      </c>
      <c r="M451" s="55">
        <f t="shared" si="58"/>
        <v>85.405797101449281</v>
      </c>
      <c r="N451" s="51"/>
      <c r="O451" s="167">
        <f t="shared" si="59"/>
        <v>110.04746376811595</v>
      </c>
    </row>
    <row r="452" spans="1:15" x14ac:dyDescent="0.25">
      <c r="A452" s="49">
        <v>4199</v>
      </c>
      <c r="B452" s="49">
        <v>7</v>
      </c>
      <c r="C452" s="49" t="s">
        <v>504</v>
      </c>
      <c r="D452" s="5">
        <v>7</v>
      </c>
      <c r="E452" s="52">
        <f>SUMIFS('EOS GE24-F23-WEBLOAD'!$F:$F,'EOS GE24-F23-WEBLOAD'!$A:$A,$A452,'EOS GE24-F23-WEBLOAD'!$B:$B,$B452)</f>
        <v>1368</v>
      </c>
      <c r="F452" s="138">
        <f>SUMIFS(EL!C:C,EL!$A:$A,$A452,EL!$B:$B,$B452)</f>
        <v>74309</v>
      </c>
      <c r="G452" s="55">
        <f t="shared" si="55"/>
        <v>74309</v>
      </c>
      <c r="H452" s="52">
        <f t="shared" si="56"/>
        <v>54.319444444444443</v>
      </c>
      <c r="I452" s="64"/>
      <c r="J452" s="52">
        <f>SUMIFS('EOS GE25-F23-WEBLOAD'!$F:$F,'EOS GE25-F23-WEBLOAD'!$A:$A,$A452,'EOS GE25-F23-WEBLOAD'!$B:$B,$B452)</f>
        <v>1395</v>
      </c>
      <c r="K452" s="170">
        <f>SUMIFS(EL!D:D,EL!$A:$A,$A452,EL!$B:$B,$B452)</f>
        <v>76385</v>
      </c>
      <c r="L452" s="55">
        <f t="shared" si="57"/>
        <v>76385</v>
      </c>
      <c r="M452" s="55">
        <f t="shared" si="58"/>
        <v>54.756272401433691</v>
      </c>
      <c r="N452" s="51"/>
      <c r="O452" s="167">
        <f t="shared" si="59"/>
        <v>109.07571684587813</v>
      </c>
    </row>
    <row r="453" spans="1:15" x14ac:dyDescent="0.25">
      <c r="A453" s="49">
        <v>4253</v>
      </c>
      <c r="B453" s="49">
        <v>7</v>
      </c>
      <c r="C453" s="49" t="s">
        <v>537</v>
      </c>
      <c r="D453" s="5">
        <v>7</v>
      </c>
      <c r="E453" s="52">
        <f>SUMIFS('EOS GE24-F23-WEBLOAD'!$F:$F,'EOS GE24-F23-WEBLOAD'!$A:$A,$A453,'EOS GE24-F23-WEBLOAD'!$B:$B,$B453)</f>
        <v>187</v>
      </c>
      <c r="F453" s="138">
        <f>SUMIFS(EL!C:C,EL!$A:$A,$A453,EL!$B:$B,$B453)</f>
        <v>10488</v>
      </c>
      <c r="G453" s="55">
        <f t="shared" si="55"/>
        <v>10488</v>
      </c>
      <c r="H453" s="52">
        <f t="shared" si="56"/>
        <v>56.085561497326204</v>
      </c>
      <c r="I453" s="64"/>
      <c r="J453" s="52">
        <f>SUMIFS('EOS GE25-F23-WEBLOAD'!$F:$F,'EOS GE25-F23-WEBLOAD'!$A:$A,$A453,'EOS GE25-F23-WEBLOAD'!$B:$B,$B453)</f>
        <v>201</v>
      </c>
      <c r="K453" s="170">
        <f>SUMIFS(EL!D:D,EL!$A:$A,$A453,EL!$B:$B,$B453)</f>
        <v>10488</v>
      </c>
      <c r="L453" s="55">
        <f t="shared" si="57"/>
        <v>10488</v>
      </c>
      <c r="M453" s="55">
        <f t="shared" si="58"/>
        <v>52.179104477611943</v>
      </c>
      <c r="N453" s="51"/>
      <c r="O453" s="167">
        <f t="shared" si="59"/>
        <v>108.26466597493814</v>
      </c>
    </row>
    <row r="454" spans="1:15" x14ac:dyDescent="0.25">
      <c r="A454" s="49">
        <v>4161</v>
      </c>
      <c r="B454" s="49">
        <v>7</v>
      </c>
      <c r="C454" s="49" t="s">
        <v>481</v>
      </c>
      <c r="D454" s="5">
        <v>7</v>
      </c>
      <c r="E454" s="52">
        <f>SUMIFS('EOS GE24-F23-WEBLOAD'!$F:$F,'EOS GE24-F23-WEBLOAD'!$A:$A,$A454,'EOS GE24-F23-WEBLOAD'!$B:$B,$B454)</f>
        <v>181.6</v>
      </c>
      <c r="F454" s="138">
        <f>SUMIFS(EL!C:C,EL!$A:$A,$A454,EL!$B:$B,$B454)</f>
        <v>10696</v>
      </c>
      <c r="G454" s="55">
        <f t="shared" si="55"/>
        <v>10696</v>
      </c>
      <c r="H454" s="52">
        <f t="shared" si="56"/>
        <v>58.898678414096921</v>
      </c>
      <c r="I454" s="64"/>
      <c r="J454" s="52">
        <f>SUMIFS('EOS GE25-F23-WEBLOAD'!$F:$F,'EOS GE25-F23-WEBLOAD'!$A:$A,$A454,'EOS GE25-F23-WEBLOAD'!$B:$B,$B454)</f>
        <v>224.6</v>
      </c>
      <c r="K454" s="170">
        <f>SUMIFS(EL!D:D,EL!$A:$A,$A454,EL!$B:$B,$B454)</f>
        <v>10652</v>
      </c>
      <c r="L454" s="55">
        <f t="shared" si="57"/>
        <v>10652</v>
      </c>
      <c r="M454" s="55">
        <f t="shared" si="58"/>
        <v>47.426536064113982</v>
      </c>
      <c r="N454" s="51"/>
      <c r="O454" s="167">
        <f t="shared" si="59"/>
        <v>106.32521447821091</v>
      </c>
    </row>
    <row r="455" spans="1:15" x14ac:dyDescent="0.25">
      <c r="A455" s="49">
        <v>4001</v>
      </c>
      <c r="B455" s="49">
        <v>7</v>
      </c>
      <c r="C455" s="49" t="s">
        <v>388</v>
      </c>
      <c r="D455" s="5">
        <v>7</v>
      </c>
      <c r="E455" s="52">
        <f>SUMIFS('EOS GE24-F23-WEBLOAD'!$F:$F,'EOS GE24-F23-WEBLOAD'!$A:$A,$A455,'EOS GE24-F23-WEBLOAD'!$B:$B,$B455)</f>
        <v>212</v>
      </c>
      <c r="F455" s="138">
        <f>SUMIFS(EL!C:C,EL!$A:$A,$A455,EL!$B:$B,$B455)</f>
        <v>10511</v>
      </c>
      <c r="G455" s="55">
        <f t="shared" si="55"/>
        <v>10511</v>
      </c>
      <c r="H455" s="52">
        <f t="shared" si="56"/>
        <v>49.580188679245282</v>
      </c>
      <c r="I455" s="64"/>
      <c r="J455" s="52">
        <f>SUMIFS('EOS GE25-F23-WEBLOAD'!$F:$F,'EOS GE25-F23-WEBLOAD'!$A:$A,$A455,'EOS GE25-F23-WEBLOAD'!$B:$B,$B455)</f>
        <v>212</v>
      </c>
      <c r="K455" s="170">
        <f>SUMIFS(EL!D:D,EL!$A:$A,$A455,EL!$B:$B,$B455)</f>
        <v>10511</v>
      </c>
      <c r="L455" s="55">
        <f t="shared" si="57"/>
        <v>10511</v>
      </c>
      <c r="M455" s="55">
        <f t="shared" si="58"/>
        <v>49.580188679245282</v>
      </c>
      <c r="N455" s="51"/>
      <c r="O455" s="167">
        <f t="shared" si="59"/>
        <v>99.160377358490564</v>
      </c>
    </row>
    <row r="456" spans="1:15" x14ac:dyDescent="0.25">
      <c r="A456" s="49">
        <v>4184</v>
      </c>
      <c r="B456" s="49">
        <v>7</v>
      </c>
      <c r="C456" s="49" t="s">
        <v>493</v>
      </c>
      <c r="D456" s="5">
        <v>7</v>
      </c>
      <c r="E456" s="52">
        <f>SUMIFS('EOS GE24-F23-WEBLOAD'!$F:$F,'EOS GE24-F23-WEBLOAD'!$A:$A,$A456,'EOS GE24-F23-WEBLOAD'!$B:$B,$B456)</f>
        <v>667</v>
      </c>
      <c r="F456" s="138">
        <f>SUMIFS(EL!C:C,EL!$A:$A,$A456,EL!$B:$B,$B456)</f>
        <v>32262</v>
      </c>
      <c r="G456" s="55">
        <f t="shared" si="55"/>
        <v>32262</v>
      </c>
      <c r="H456" s="52">
        <f t="shared" si="56"/>
        <v>48.368815592203902</v>
      </c>
      <c r="I456" s="64"/>
      <c r="J456" s="52">
        <f>SUMIFS('EOS GE25-F23-WEBLOAD'!$F:$F,'EOS GE25-F23-WEBLOAD'!$A:$A,$A456,'EOS GE25-F23-WEBLOAD'!$B:$B,$B456)</f>
        <v>667</v>
      </c>
      <c r="K456" s="170">
        <f>SUMIFS(EL!D:D,EL!$A:$A,$A456,EL!$B:$B,$B456)</f>
        <v>32262</v>
      </c>
      <c r="L456" s="55">
        <f t="shared" si="57"/>
        <v>32262</v>
      </c>
      <c r="M456" s="55">
        <f t="shared" si="58"/>
        <v>48.368815592203902</v>
      </c>
      <c r="N456" s="51"/>
      <c r="O456" s="167">
        <f t="shared" si="59"/>
        <v>96.737631184407803</v>
      </c>
    </row>
    <row r="457" spans="1:15" x14ac:dyDescent="0.25">
      <c r="A457" s="49">
        <v>4016</v>
      </c>
      <c r="B457" s="49">
        <v>7</v>
      </c>
      <c r="C457" s="49" t="s">
        <v>395</v>
      </c>
      <c r="D457" s="5">
        <v>7</v>
      </c>
      <c r="E457" s="52">
        <f>SUMIFS('EOS GE24-F23-WEBLOAD'!$F:$F,'EOS GE24-F23-WEBLOAD'!$A:$A,$A457,'EOS GE24-F23-WEBLOAD'!$B:$B,$B457)</f>
        <v>219</v>
      </c>
      <c r="F457" s="138">
        <f>SUMIFS(EL!C:C,EL!$A:$A,$A457,EL!$B:$B,$B457)</f>
        <v>10509</v>
      </c>
      <c r="G457" s="55">
        <f t="shared" si="55"/>
        <v>10509</v>
      </c>
      <c r="H457" s="52">
        <f t="shared" si="56"/>
        <v>47.986301369863014</v>
      </c>
      <c r="I457" s="64"/>
      <c r="J457" s="52">
        <f>SUMIFS('EOS GE25-F23-WEBLOAD'!$F:$F,'EOS GE25-F23-WEBLOAD'!$A:$A,$A457,'EOS GE25-F23-WEBLOAD'!$B:$B,$B457)</f>
        <v>219</v>
      </c>
      <c r="K457" s="170">
        <f>SUMIFS(EL!D:D,EL!$A:$A,$A457,EL!$B:$B,$B457)</f>
        <v>10509</v>
      </c>
      <c r="L457" s="55">
        <f t="shared" si="57"/>
        <v>10509</v>
      </c>
      <c r="M457" s="55">
        <f t="shared" si="58"/>
        <v>47.986301369863014</v>
      </c>
      <c r="N457" s="51"/>
      <c r="O457" s="167">
        <f t="shared" si="59"/>
        <v>95.972602739726028</v>
      </c>
    </row>
    <row r="458" spans="1:15" x14ac:dyDescent="0.25">
      <c r="A458" s="49">
        <v>4085</v>
      </c>
      <c r="B458" s="49">
        <v>7</v>
      </c>
      <c r="C458" s="49" t="s">
        <v>432</v>
      </c>
      <c r="D458" s="5">
        <v>7</v>
      </c>
      <c r="E458" s="52">
        <f>SUMIFS('EOS GE24-F23-WEBLOAD'!$F:$F,'EOS GE24-F23-WEBLOAD'!$A:$A,$A458,'EOS GE24-F23-WEBLOAD'!$B:$B,$B458)</f>
        <v>220</v>
      </c>
      <c r="F458" s="138">
        <f>SUMIFS(EL!C:C,EL!$A:$A,$A458,EL!$B:$B,$B458)</f>
        <v>10487</v>
      </c>
      <c r="G458" s="55">
        <f t="shared" si="55"/>
        <v>10487</v>
      </c>
      <c r="H458" s="52">
        <f t="shared" si="56"/>
        <v>47.668181818181822</v>
      </c>
      <c r="I458" s="64"/>
      <c r="J458" s="52">
        <f>SUMIFS('EOS GE25-F23-WEBLOAD'!$F:$F,'EOS GE25-F23-WEBLOAD'!$A:$A,$A458,'EOS GE25-F23-WEBLOAD'!$B:$B,$B458)</f>
        <v>220</v>
      </c>
      <c r="K458" s="170">
        <f>SUMIFS(EL!D:D,EL!$A:$A,$A458,EL!$B:$B,$B458)</f>
        <v>10487</v>
      </c>
      <c r="L458" s="55">
        <f t="shared" si="57"/>
        <v>10487</v>
      </c>
      <c r="M458" s="55">
        <f t="shared" si="58"/>
        <v>47.668181818181822</v>
      </c>
      <c r="N458" s="51"/>
      <c r="O458" s="167">
        <f t="shared" si="59"/>
        <v>95.336363636363643</v>
      </c>
    </row>
    <row r="459" spans="1:15" x14ac:dyDescent="0.25">
      <c r="A459" s="49">
        <v>4275</v>
      </c>
      <c r="B459" s="49">
        <v>7</v>
      </c>
      <c r="C459" s="49" t="s">
        <v>552</v>
      </c>
      <c r="D459" s="5">
        <v>7</v>
      </c>
      <c r="E459" s="52">
        <f>SUMIFS('EOS GE24-F23-WEBLOAD'!$F:$F,'EOS GE24-F23-WEBLOAD'!$A:$A,$A459,'EOS GE24-F23-WEBLOAD'!$B:$B,$B459)</f>
        <v>256</v>
      </c>
      <c r="F459" s="138">
        <f>SUMIFS(EL!C:C,EL!$A:$A,$A459,EL!$B:$B,$B459)</f>
        <v>10487</v>
      </c>
      <c r="G459" s="55">
        <f t="shared" si="55"/>
        <v>10487</v>
      </c>
      <c r="H459" s="52">
        <f t="shared" si="56"/>
        <v>40.96484375</v>
      </c>
      <c r="I459" s="64"/>
      <c r="J459" s="52">
        <f>SUMIFS('EOS GE25-F23-WEBLOAD'!$F:$F,'EOS GE25-F23-WEBLOAD'!$A:$A,$A459,'EOS GE25-F23-WEBLOAD'!$B:$B,$B459)</f>
        <v>200</v>
      </c>
      <c r="K459" s="170">
        <f>SUMIFS(EL!D:D,EL!$A:$A,$A459,EL!$B:$B,$B459)</f>
        <v>10488</v>
      </c>
      <c r="L459" s="55">
        <f t="shared" si="57"/>
        <v>10488</v>
      </c>
      <c r="M459" s="55">
        <f t="shared" si="58"/>
        <v>52.44</v>
      </c>
      <c r="N459" s="51"/>
      <c r="O459" s="167">
        <f t="shared" si="59"/>
        <v>93.404843749999998</v>
      </c>
    </row>
    <row r="460" spans="1:15" x14ac:dyDescent="0.25">
      <c r="A460" s="49">
        <v>4159</v>
      </c>
      <c r="B460" s="49">
        <v>7</v>
      </c>
      <c r="C460" s="49" t="s">
        <v>479</v>
      </c>
      <c r="D460" s="5">
        <v>7</v>
      </c>
      <c r="E460" s="52">
        <f>SUMIFS('EOS GE24-F23-WEBLOAD'!$F:$F,'EOS GE24-F23-WEBLOAD'!$A:$A,$A460,'EOS GE24-F23-WEBLOAD'!$B:$B,$B460)</f>
        <v>1265</v>
      </c>
      <c r="F460" s="138">
        <f>SUMIFS(EL!C:C,EL!$A:$A,$A460,EL!$B:$B,$B460)</f>
        <v>58272</v>
      </c>
      <c r="G460" s="55">
        <f t="shared" si="55"/>
        <v>58272</v>
      </c>
      <c r="H460" s="52">
        <f t="shared" si="56"/>
        <v>46.064822134387349</v>
      </c>
      <c r="I460" s="64"/>
      <c r="J460" s="52">
        <f>SUMIFS('EOS GE25-F23-WEBLOAD'!$F:$F,'EOS GE25-F23-WEBLOAD'!$A:$A,$A460,'EOS GE25-F23-WEBLOAD'!$B:$B,$B460)</f>
        <v>1265</v>
      </c>
      <c r="K460" s="170">
        <f>SUMIFS(EL!D:D,EL!$A:$A,$A460,EL!$B:$B,$B460)</f>
        <v>58272</v>
      </c>
      <c r="L460" s="55">
        <f t="shared" si="57"/>
        <v>58272</v>
      </c>
      <c r="M460" s="55">
        <f t="shared" si="58"/>
        <v>46.064822134387349</v>
      </c>
      <c r="N460" s="51"/>
      <c r="O460" s="167">
        <f t="shared" si="59"/>
        <v>92.129644268774697</v>
      </c>
    </row>
    <row r="461" spans="1:15" x14ac:dyDescent="0.25">
      <c r="A461" s="49">
        <v>4075</v>
      </c>
      <c r="B461" s="49">
        <v>7</v>
      </c>
      <c r="C461" s="49" t="s">
        <v>424</v>
      </c>
      <c r="D461" s="5">
        <v>7</v>
      </c>
      <c r="E461" s="52">
        <f>SUMIFS('EOS GE24-F23-WEBLOAD'!$F:$F,'EOS GE24-F23-WEBLOAD'!$A:$A,$A461,'EOS GE24-F23-WEBLOAD'!$B:$B,$B461)</f>
        <v>257</v>
      </c>
      <c r="F461" s="138">
        <f>SUMIFS(EL!C:C,EL!$A:$A,$A461,EL!$B:$B,$B461)</f>
        <v>10487</v>
      </c>
      <c r="G461" s="55">
        <f t="shared" ref="G461:G492" si="60">SUM(F461:F461)</f>
        <v>10487</v>
      </c>
      <c r="H461" s="52">
        <f t="shared" ref="H461:H492" si="61">IFERROR(G461/E461,0)</f>
        <v>40.805447470817121</v>
      </c>
      <c r="I461" s="64"/>
      <c r="J461" s="52">
        <f>SUMIFS('EOS GE25-F23-WEBLOAD'!$F:$F,'EOS GE25-F23-WEBLOAD'!$A:$A,$A461,'EOS GE25-F23-WEBLOAD'!$B:$B,$B461)</f>
        <v>208</v>
      </c>
      <c r="K461" s="170">
        <f>SUMIFS(EL!D:D,EL!$A:$A,$A461,EL!$B:$B,$B461)</f>
        <v>10488</v>
      </c>
      <c r="L461" s="55">
        <f t="shared" ref="L461:L492" si="62">SUM(K461:K461)</f>
        <v>10488</v>
      </c>
      <c r="M461" s="55">
        <f t="shared" ref="M461:M492" si="63">IFERROR(L461/J461,0)</f>
        <v>50.42307692307692</v>
      </c>
      <c r="N461" s="51"/>
      <c r="O461" s="167">
        <f t="shared" ref="O461:O492" si="64">M461+H461</f>
        <v>91.228524393894048</v>
      </c>
    </row>
    <row r="462" spans="1:15" x14ac:dyDescent="0.25">
      <c r="A462" s="49">
        <v>4059</v>
      </c>
      <c r="B462" s="49">
        <v>7</v>
      </c>
      <c r="C462" s="49" t="s">
        <v>416</v>
      </c>
      <c r="D462" s="5">
        <v>7</v>
      </c>
      <c r="E462" s="52">
        <f>SUMIFS('EOS GE24-F23-WEBLOAD'!$F:$F,'EOS GE24-F23-WEBLOAD'!$A:$A,$A462,'EOS GE24-F23-WEBLOAD'!$B:$B,$B462)</f>
        <v>234</v>
      </c>
      <c r="F462" s="138">
        <f>SUMIFS(EL!C:C,EL!$A:$A,$A462,EL!$B:$B,$B462)</f>
        <v>10483</v>
      </c>
      <c r="G462" s="55">
        <f t="shared" si="60"/>
        <v>10483</v>
      </c>
      <c r="H462" s="52">
        <f t="shared" si="61"/>
        <v>44.799145299145302</v>
      </c>
      <c r="I462" s="64"/>
      <c r="J462" s="52">
        <f>SUMIFS('EOS GE25-F23-WEBLOAD'!$F:$F,'EOS GE25-F23-WEBLOAD'!$A:$A,$A462,'EOS GE25-F23-WEBLOAD'!$B:$B,$B462)</f>
        <v>234</v>
      </c>
      <c r="K462" s="170">
        <f>SUMIFS(EL!D:D,EL!$A:$A,$A462,EL!$B:$B,$B462)</f>
        <v>10483</v>
      </c>
      <c r="L462" s="55">
        <f t="shared" si="62"/>
        <v>10483</v>
      </c>
      <c r="M462" s="55">
        <f t="shared" si="63"/>
        <v>44.799145299145302</v>
      </c>
      <c r="N462" s="51"/>
      <c r="O462" s="167">
        <f t="shared" si="64"/>
        <v>89.598290598290603</v>
      </c>
    </row>
    <row r="463" spans="1:15" x14ac:dyDescent="0.25">
      <c r="A463" s="49">
        <v>4233</v>
      </c>
      <c r="B463" s="49">
        <v>7</v>
      </c>
      <c r="C463" s="49" t="s">
        <v>529</v>
      </c>
      <c r="D463" s="5">
        <v>7</v>
      </c>
      <c r="E463" s="52">
        <f>SUMIFS('EOS GE24-F23-WEBLOAD'!$F:$F,'EOS GE24-F23-WEBLOAD'!$A:$A,$A463,'EOS GE24-F23-WEBLOAD'!$B:$B,$B463)</f>
        <v>237</v>
      </c>
      <c r="F463" s="138">
        <f>SUMIFS(EL!C:C,EL!$A:$A,$A463,EL!$B:$B,$B463)</f>
        <v>10487</v>
      </c>
      <c r="G463" s="55">
        <f t="shared" si="60"/>
        <v>10487</v>
      </c>
      <c r="H463" s="52">
        <f t="shared" si="61"/>
        <v>44.248945147679322</v>
      </c>
      <c r="I463" s="64"/>
      <c r="J463" s="52">
        <f>SUMIFS('EOS GE25-F23-WEBLOAD'!$F:$F,'EOS GE25-F23-WEBLOAD'!$A:$A,$A463,'EOS GE25-F23-WEBLOAD'!$B:$B,$B463)</f>
        <v>237</v>
      </c>
      <c r="K463" s="170">
        <f>SUMIFS(EL!D:D,EL!$A:$A,$A463,EL!$B:$B,$B463)</f>
        <v>10487</v>
      </c>
      <c r="L463" s="55">
        <f t="shared" si="62"/>
        <v>10487</v>
      </c>
      <c r="M463" s="55">
        <f t="shared" si="63"/>
        <v>44.248945147679322</v>
      </c>
      <c r="N463" s="51"/>
      <c r="O463" s="167">
        <f t="shared" si="64"/>
        <v>88.497890295358644</v>
      </c>
    </row>
    <row r="464" spans="1:15" x14ac:dyDescent="0.25">
      <c r="A464" s="49">
        <v>4104</v>
      </c>
      <c r="B464" s="49">
        <v>7</v>
      </c>
      <c r="C464" s="49" t="s">
        <v>446</v>
      </c>
      <c r="D464" s="5">
        <v>7</v>
      </c>
      <c r="E464" s="52">
        <f>SUMIFS('EOS GE24-F23-WEBLOAD'!$F:$F,'EOS GE24-F23-WEBLOAD'!$A:$A,$A464,'EOS GE24-F23-WEBLOAD'!$B:$B,$B464)</f>
        <v>240</v>
      </c>
      <c r="F464" s="138">
        <f>SUMIFS(EL!C:C,EL!$A:$A,$A464,EL!$B:$B,$B464)</f>
        <v>10507</v>
      </c>
      <c r="G464" s="55">
        <f t="shared" si="60"/>
        <v>10507</v>
      </c>
      <c r="H464" s="52">
        <f t="shared" si="61"/>
        <v>43.779166666666669</v>
      </c>
      <c r="I464" s="64"/>
      <c r="J464" s="52">
        <f>SUMIFS('EOS GE25-F23-WEBLOAD'!$F:$F,'EOS GE25-F23-WEBLOAD'!$A:$A,$A464,'EOS GE25-F23-WEBLOAD'!$B:$B,$B464)</f>
        <v>240</v>
      </c>
      <c r="K464" s="170">
        <f>SUMIFS(EL!D:D,EL!$A:$A,$A464,EL!$B:$B,$B464)</f>
        <v>10507</v>
      </c>
      <c r="L464" s="55">
        <f t="shared" si="62"/>
        <v>10507</v>
      </c>
      <c r="M464" s="55">
        <f t="shared" si="63"/>
        <v>43.779166666666669</v>
      </c>
      <c r="N464" s="51"/>
      <c r="O464" s="167">
        <f t="shared" si="64"/>
        <v>87.558333333333337</v>
      </c>
    </row>
    <row r="465" spans="1:15" x14ac:dyDescent="0.25">
      <c r="A465" s="49">
        <v>4273</v>
      </c>
      <c r="B465" s="49">
        <v>7</v>
      </c>
      <c r="C465" s="49" t="s">
        <v>551</v>
      </c>
      <c r="D465" s="5">
        <v>7</v>
      </c>
      <c r="E465" s="52">
        <f>SUMIFS('EOS GE24-F23-WEBLOAD'!$F:$F,'EOS GE24-F23-WEBLOAD'!$A:$A,$A465,'EOS GE24-F23-WEBLOAD'!$B:$B,$B465)</f>
        <v>235</v>
      </c>
      <c r="F465" s="138">
        <f>SUMIFS(EL!C:C,EL!$A:$A,$A465,EL!$B:$B,$B465)</f>
        <v>10508</v>
      </c>
      <c r="G465" s="55">
        <f t="shared" si="60"/>
        <v>10508</v>
      </c>
      <c r="H465" s="52">
        <f t="shared" si="61"/>
        <v>44.714893617021275</v>
      </c>
      <c r="I465" s="64"/>
      <c r="J465" s="52">
        <f>SUMIFS('EOS GE25-F23-WEBLOAD'!$F:$F,'EOS GE25-F23-WEBLOAD'!$A:$A,$A465,'EOS GE25-F23-WEBLOAD'!$B:$B,$B465)</f>
        <v>257</v>
      </c>
      <c r="K465" s="170">
        <f>SUMIFS(EL!D:D,EL!$A:$A,$A465,EL!$B:$B,$B465)</f>
        <v>10505</v>
      </c>
      <c r="L465" s="55">
        <f t="shared" si="62"/>
        <v>10505</v>
      </c>
      <c r="M465" s="55">
        <f t="shared" si="63"/>
        <v>40.875486381322958</v>
      </c>
      <c r="N465" s="51"/>
      <c r="O465" s="167">
        <f t="shared" si="64"/>
        <v>85.590379998344233</v>
      </c>
    </row>
    <row r="466" spans="1:15" x14ac:dyDescent="0.25">
      <c r="A466" s="49">
        <v>4244</v>
      </c>
      <c r="B466" s="49">
        <v>7</v>
      </c>
      <c r="C466" s="49" t="s">
        <v>535</v>
      </c>
      <c r="D466" s="5">
        <v>7</v>
      </c>
      <c r="E466" s="52">
        <f>SUMIFS('EOS GE24-F23-WEBLOAD'!$F:$F,'EOS GE24-F23-WEBLOAD'!$A:$A,$A466,'EOS GE24-F23-WEBLOAD'!$B:$B,$B466)</f>
        <v>420</v>
      </c>
      <c r="F466" s="138">
        <f>SUMIFS(EL!C:C,EL!$A:$A,$A466,EL!$B:$B,$B466)</f>
        <v>17691</v>
      </c>
      <c r="G466" s="55">
        <f t="shared" si="60"/>
        <v>17691</v>
      </c>
      <c r="H466" s="52">
        <f t="shared" si="61"/>
        <v>42.121428571428574</v>
      </c>
      <c r="I466" s="64"/>
      <c r="J466" s="52">
        <f>SUMIFS('EOS GE25-F23-WEBLOAD'!$F:$F,'EOS GE25-F23-WEBLOAD'!$A:$A,$A466,'EOS GE25-F23-WEBLOAD'!$B:$B,$B466)</f>
        <v>420</v>
      </c>
      <c r="K466" s="170">
        <f>SUMIFS(EL!D:D,EL!$A:$A,$A466,EL!$B:$B,$B466)</f>
        <v>17691</v>
      </c>
      <c r="L466" s="55">
        <f t="shared" si="62"/>
        <v>17691</v>
      </c>
      <c r="M466" s="55">
        <f t="shared" si="63"/>
        <v>42.121428571428574</v>
      </c>
      <c r="N466" s="51"/>
      <c r="O466" s="167">
        <f t="shared" si="64"/>
        <v>84.242857142857147</v>
      </c>
    </row>
    <row r="467" spans="1:15" x14ac:dyDescent="0.25">
      <c r="A467" s="49">
        <v>4011</v>
      </c>
      <c r="B467" s="49">
        <v>7</v>
      </c>
      <c r="C467" s="49" t="s">
        <v>393</v>
      </c>
      <c r="D467" s="5">
        <v>7</v>
      </c>
      <c r="E467" s="52">
        <f>SUMIFS('EOS GE24-F23-WEBLOAD'!$F:$F,'EOS GE24-F23-WEBLOAD'!$A:$A,$A467,'EOS GE24-F23-WEBLOAD'!$B:$B,$B467)</f>
        <v>920</v>
      </c>
      <c r="F467" s="138">
        <f>SUMIFS(EL!C:C,EL!$A:$A,$A467,EL!$B:$B,$B467)</f>
        <v>37036</v>
      </c>
      <c r="G467" s="55">
        <f t="shared" si="60"/>
        <v>37036</v>
      </c>
      <c r="H467" s="52">
        <f t="shared" si="61"/>
        <v>40.256521739130434</v>
      </c>
      <c r="I467" s="64"/>
      <c r="J467" s="52">
        <f>SUMIFS('EOS GE25-F23-WEBLOAD'!$F:$F,'EOS GE25-F23-WEBLOAD'!$A:$A,$A467,'EOS GE25-F23-WEBLOAD'!$B:$B,$B467)</f>
        <v>920</v>
      </c>
      <c r="K467" s="170">
        <f>SUMIFS(EL!D:D,EL!$A:$A,$A467,EL!$B:$B,$B467)</f>
        <v>37036</v>
      </c>
      <c r="L467" s="55">
        <f t="shared" si="62"/>
        <v>37036</v>
      </c>
      <c r="M467" s="55">
        <f t="shared" si="63"/>
        <v>40.256521739130434</v>
      </c>
      <c r="N467" s="51"/>
      <c r="O467" s="167">
        <f t="shared" si="64"/>
        <v>80.513043478260869</v>
      </c>
    </row>
    <row r="468" spans="1:15" x14ac:dyDescent="0.25">
      <c r="A468" s="49">
        <v>4194</v>
      </c>
      <c r="B468" s="49">
        <v>7</v>
      </c>
      <c r="C468" s="49" t="s">
        <v>501</v>
      </c>
      <c r="D468" s="5">
        <v>7</v>
      </c>
      <c r="E468" s="52">
        <f>SUMIFS('EOS GE24-F23-WEBLOAD'!$F:$F,'EOS GE24-F23-WEBLOAD'!$A:$A,$A468,'EOS GE24-F23-WEBLOAD'!$B:$B,$B468)</f>
        <v>250</v>
      </c>
      <c r="F468" s="138">
        <f>SUMIFS(EL!C:C,EL!$A:$A,$A468,EL!$B:$B,$B468)</f>
        <v>10538</v>
      </c>
      <c r="G468" s="55">
        <f t="shared" si="60"/>
        <v>10538</v>
      </c>
      <c r="H468" s="52">
        <f t="shared" si="61"/>
        <v>42.152000000000001</v>
      </c>
      <c r="I468" s="64"/>
      <c r="J468" s="52">
        <f>SUMIFS('EOS GE25-F23-WEBLOAD'!$F:$F,'EOS GE25-F23-WEBLOAD'!$A:$A,$A468,'EOS GE25-F23-WEBLOAD'!$B:$B,$B468)</f>
        <v>275</v>
      </c>
      <c r="K468" s="170">
        <f>SUMIFS(EL!D:D,EL!$A:$A,$A468,EL!$B:$B,$B468)</f>
        <v>10533</v>
      </c>
      <c r="L468" s="55">
        <f t="shared" si="62"/>
        <v>10533</v>
      </c>
      <c r="M468" s="55">
        <f t="shared" si="63"/>
        <v>38.301818181818184</v>
      </c>
      <c r="N468" s="51"/>
      <c r="O468" s="167">
        <f t="shared" si="64"/>
        <v>80.453818181818178</v>
      </c>
    </row>
    <row r="469" spans="1:15" x14ac:dyDescent="0.25">
      <c r="A469" s="49">
        <v>4210</v>
      </c>
      <c r="B469" s="49">
        <v>7</v>
      </c>
      <c r="C469" s="49" t="s">
        <v>511</v>
      </c>
      <c r="D469" s="5">
        <v>7</v>
      </c>
      <c r="E469" s="52">
        <f>SUMIFS('EOS GE24-F23-WEBLOAD'!$F:$F,'EOS GE24-F23-WEBLOAD'!$A:$A,$A469,'EOS GE24-F23-WEBLOAD'!$B:$B,$B469)</f>
        <v>255</v>
      </c>
      <c r="F469" s="138">
        <f>SUMIFS(EL!C:C,EL!$A:$A,$A469,EL!$B:$B,$B469)</f>
        <v>10486</v>
      </c>
      <c r="G469" s="55">
        <f t="shared" si="60"/>
        <v>10486</v>
      </c>
      <c r="H469" s="52">
        <f t="shared" si="61"/>
        <v>41.121568627450984</v>
      </c>
      <c r="I469" s="64"/>
      <c r="J469" s="52">
        <f>SUMIFS('EOS GE25-F23-WEBLOAD'!$F:$F,'EOS GE25-F23-WEBLOAD'!$A:$A,$A469,'EOS GE25-F23-WEBLOAD'!$B:$B,$B469)</f>
        <v>276</v>
      </c>
      <c r="K469" s="170">
        <f>SUMIFS(EL!D:D,EL!$A:$A,$A469,EL!$B:$B,$B469)</f>
        <v>10486</v>
      </c>
      <c r="L469" s="55">
        <f t="shared" si="62"/>
        <v>10486</v>
      </c>
      <c r="M469" s="55">
        <f t="shared" si="63"/>
        <v>37.992753623188406</v>
      </c>
      <c r="N469" s="51"/>
      <c r="O469" s="167">
        <f t="shared" si="64"/>
        <v>79.11432225063939</v>
      </c>
    </row>
    <row r="470" spans="1:15" x14ac:dyDescent="0.25">
      <c r="A470" s="49">
        <v>4113</v>
      </c>
      <c r="B470" s="49">
        <v>7</v>
      </c>
      <c r="C470" s="49" t="s">
        <v>453</v>
      </c>
      <c r="D470" s="5">
        <v>7</v>
      </c>
      <c r="E470" s="52">
        <f>SUMIFS('EOS GE24-F23-WEBLOAD'!$F:$F,'EOS GE24-F23-WEBLOAD'!$A:$A,$A470,'EOS GE24-F23-WEBLOAD'!$B:$B,$B470)</f>
        <v>268</v>
      </c>
      <c r="F470" s="138">
        <f>SUMIFS(EL!C:C,EL!$A:$A,$A470,EL!$B:$B,$B470)</f>
        <v>10776</v>
      </c>
      <c r="G470" s="55">
        <f t="shared" si="60"/>
        <v>10776</v>
      </c>
      <c r="H470" s="52">
        <f t="shared" si="61"/>
        <v>40.208955223880594</v>
      </c>
      <c r="I470" s="64"/>
      <c r="J470" s="52">
        <f>SUMIFS('EOS GE25-F23-WEBLOAD'!$F:$F,'EOS GE25-F23-WEBLOAD'!$A:$A,$A470,'EOS GE25-F23-WEBLOAD'!$B:$B,$B470)</f>
        <v>317</v>
      </c>
      <c r="K470" s="170">
        <f>SUMIFS(EL!D:D,EL!$A:$A,$A470,EL!$B:$B,$B470)</f>
        <v>10806</v>
      </c>
      <c r="L470" s="55">
        <f t="shared" si="62"/>
        <v>10806</v>
      </c>
      <c r="M470" s="55">
        <f t="shared" si="63"/>
        <v>34.088328075709782</v>
      </c>
      <c r="N470" s="51"/>
      <c r="O470" s="167">
        <f t="shared" si="64"/>
        <v>74.297283299590376</v>
      </c>
    </row>
    <row r="471" spans="1:15" x14ac:dyDescent="0.25">
      <c r="A471" s="49">
        <v>4122</v>
      </c>
      <c r="B471" s="49">
        <v>7</v>
      </c>
      <c r="C471" s="49" t="s">
        <v>459</v>
      </c>
      <c r="D471" s="5">
        <v>7</v>
      </c>
      <c r="E471" s="52">
        <f>SUMIFS('EOS GE24-F23-WEBLOAD'!$F:$F,'EOS GE24-F23-WEBLOAD'!$A:$A,$A471,'EOS GE24-F23-WEBLOAD'!$B:$B,$B471)</f>
        <v>1488</v>
      </c>
      <c r="F471" s="138">
        <f>SUMIFS(EL!C:C,EL!$A:$A,$A471,EL!$B:$B,$B471)</f>
        <v>52394</v>
      </c>
      <c r="G471" s="55">
        <f t="shared" si="60"/>
        <v>52394</v>
      </c>
      <c r="H471" s="52">
        <f t="shared" si="61"/>
        <v>35.211021505376344</v>
      </c>
      <c r="I471" s="64"/>
      <c r="J471" s="52">
        <f>SUMIFS('EOS GE25-F23-WEBLOAD'!$F:$F,'EOS GE25-F23-WEBLOAD'!$A:$A,$A471,'EOS GE25-F23-WEBLOAD'!$B:$B,$B471)</f>
        <v>1503</v>
      </c>
      <c r="K471" s="170">
        <f>SUMIFS(EL!D:D,EL!$A:$A,$A471,EL!$B:$B,$B471)</f>
        <v>52315</v>
      </c>
      <c r="L471" s="55">
        <f t="shared" si="62"/>
        <v>52315</v>
      </c>
      <c r="M471" s="55">
        <f t="shared" si="63"/>
        <v>34.807052561543578</v>
      </c>
      <c r="N471" s="51"/>
      <c r="O471" s="167">
        <f t="shared" si="64"/>
        <v>70.018074066919922</v>
      </c>
    </row>
    <row r="472" spans="1:15" x14ac:dyDescent="0.25">
      <c r="A472" s="49">
        <v>4082</v>
      </c>
      <c r="B472" s="49">
        <v>7</v>
      </c>
      <c r="C472" s="49" t="s">
        <v>429</v>
      </c>
      <c r="D472" s="5">
        <v>7</v>
      </c>
      <c r="E472" s="52">
        <f>SUMIFS('EOS GE24-F23-WEBLOAD'!$F:$F,'EOS GE24-F23-WEBLOAD'!$A:$A,$A472,'EOS GE24-F23-WEBLOAD'!$B:$B,$B472)</f>
        <v>305</v>
      </c>
      <c r="F472" s="138">
        <f>SUMIFS(EL!C:C,EL!$A:$A,$A472,EL!$B:$B,$B472)</f>
        <v>10485</v>
      </c>
      <c r="G472" s="55">
        <f t="shared" si="60"/>
        <v>10485</v>
      </c>
      <c r="H472" s="52">
        <f t="shared" si="61"/>
        <v>34.377049180327866</v>
      </c>
      <c r="I472" s="64"/>
      <c r="J472" s="52">
        <f>SUMIFS('EOS GE25-F23-WEBLOAD'!$F:$F,'EOS GE25-F23-WEBLOAD'!$A:$A,$A472,'EOS GE25-F23-WEBLOAD'!$B:$B,$B472)</f>
        <v>305</v>
      </c>
      <c r="K472" s="170">
        <f>SUMIFS(EL!D:D,EL!$A:$A,$A472,EL!$B:$B,$B472)</f>
        <v>10485</v>
      </c>
      <c r="L472" s="55">
        <f t="shared" si="62"/>
        <v>10485</v>
      </c>
      <c r="M472" s="55">
        <f t="shared" si="63"/>
        <v>34.377049180327866</v>
      </c>
      <c r="N472" s="51"/>
      <c r="O472" s="167">
        <f t="shared" si="64"/>
        <v>68.754098360655732</v>
      </c>
    </row>
    <row r="473" spans="1:15" x14ac:dyDescent="0.25">
      <c r="A473" s="49">
        <v>4268</v>
      </c>
      <c r="B473" s="49">
        <v>7</v>
      </c>
      <c r="C473" s="49" t="s">
        <v>547</v>
      </c>
      <c r="D473" s="5">
        <v>7</v>
      </c>
      <c r="E473" s="52">
        <f>SUMIFS('EOS GE24-F23-WEBLOAD'!$F:$F,'EOS GE24-F23-WEBLOAD'!$A:$A,$A473,'EOS GE24-F23-WEBLOAD'!$B:$B,$B473)</f>
        <v>340</v>
      </c>
      <c r="F473" s="138">
        <f>SUMIFS(EL!C:C,EL!$A:$A,$A473,EL!$B:$B,$B473)</f>
        <v>11055</v>
      </c>
      <c r="G473" s="55">
        <f t="shared" si="60"/>
        <v>11055</v>
      </c>
      <c r="H473" s="52">
        <f t="shared" si="61"/>
        <v>32.514705882352942</v>
      </c>
      <c r="I473" s="64"/>
      <c r="J473" s="52">
        <f>SUMIFS('EOS GE25-F23-WEBLOAD'!$F:$F,'EOS GE25-F23-WEBLOAD'!$A:$A,$A473,'EOS GE25-F23-WEBLOAD'!$B:$B,$B473)</f>
        <v>340</v>
      </c>
      <c r="K473" s="170">
        <f>SUMIFS(EL!D:D,EL!$A:$A,$A473,EL!$B:$B,$B473)</f>
        <v>11055</v>
      </c>
      <c r="L473" s="55">
        <f t="shared" si="62"/>
        <v>11055</v>
      </c>
      <c r="M473" s="55">
        <f t="shared" si="63"/>
        <v>32.514705882352942</v>
      </c>
      <c r="N473" s="51"/>
      <c r="O473" s="167">
        <f t="shared" si="64"/>
        <v>65.029411764705884</v>
      </c>
    </row>
    <row r="474" spans="1:15" x14ac:dyDescent="0.25">
      <c r="A474" s="49">
        <v>4089</v>
      </c>
      <c r="B474" s="49">
        <v>7</v>
      </c>
      <c r="C474" s="49" t="s">
        <v>435</v>
      </c>
      <c r="D474" s="5">
        <v>7</v>
      </c>
      <c r="E474" s="52">
        <f>SUMIFS('EOS GE24-F23-WEBLOAD'!$F:$F,'EOS GE24-F23-WEBLOAD'!$A:$A,$A474,'EOS GE24-F23-WEBLOAD'!$B:$B,$B474)</f>
        <v>367</v>
      </c>
      <c r="F474" s="138">
        <f>SUMIFS(EL!C:C,EL!$A:$A,$A474,EL!$B:$B,$B474)</f>
        <v>11344</v>
      </c>
      <c r="G474" s="55">
        <f t="shared" si="60"/>
        <v>11344</v>
      </c>
      <c r="H474" s="52">
        <f t="shared" si="61"/>
        <v>30.91008174386921</v>
      </c>
      <c r="I474" s="64"/>
      <c r="J474" s="52">
        <f>SUMIFS('EOS GE25-F23-WEBLOAD'!$F:$F,'EOS GE25-F23-WEBLOAD'!$A:$A,$A474,'EOS GE25-F23-WEBLOAD'!$B:$B,$B474)</f>
        <v>361</v>
      </c>
      <c r="K474" s="170">
        <f>SUMIFS(EL!D:D,EL!$A:$A,$A474,EL!$B:$B,$B474)</f>
        <v>11358</v>
      </c>
      <c r="L474" s="55">
        <f t="shared" si="62"/>
        <v>11358</v>
      </c>
      <c r="M474" s="55">
        <f t="shared" si="63"/>
        <v>31.462603878116344</v>
      </c>
      <c r="N474" s="51"/>
      <c r="O474" s="167">
        <f t="shared" si="64"/>
        <v>62.372685621985553</v>
      </c>
    </row>
    <row r="475" spans="1:15" x14ac:dyDescent="0.25">
      <c r="A475" s="49">
        <v>4079</v>
      </c>
      <c r="B475" s="49">
        <v>7</v>
      </c>
      <c r="C475" s="49" t="s">
        <v>426</v>
      </c>
      <c r="D475" s="5">
        <v>7</v>
      </c>
      <c r="E475" s="52">
        <f>SUMIFS('EOS GE24-F23-WEBLOAD'!$F:$F,'EOS GE24-F23-WEBLOAD'!$A:$A,$A475,'EOS GE24-F23-WEBLOAD'!$B:$B,$B475)</f>
        <v>365</v>
      </c>
      <c r="F475" s="138">
        <f>SUMIFS(EL!C:C,EL!$A:$A,$A475,EL!$B:$B,$B475)</f>
        <v>10545</v>
      </c>
      <c r="G475" s="55">
        <f t="shared" si="60"/>
        <v>10545</v>
      </c>
      <c r="H475" s="52">
        <f t="shared" si="61"/>
        <v>28.890410958904109</v>
      </c>
      <c r="I475" s="64"/>
      <c r="J475" s="52">
        <f>SUMIFS('EOS GE25-F23-WEBLOAD'!$F:$F,'EOS GE25-F23-WEBLOAD'!$A:$A,$A475,'EOS GE25-F23-WEBLOAD'!$B:$B,$B475)</f>
        <v>373</v>
      </c>
      <c r="K475" s="170">
        <f>SUMIFS(EL!D:D,EL!$A:$A,$A475,EL!$B:$B,$B475)</f>
        <v>10544</v>
      </c>
      <c r="L475" s="55">
        <f t="shared" si="62"/>
        <v>10544</v>
      </c>
      <c r="M475" s="55">
        <f t="shared" si="63"/>
        <v>28.268096514745309</v>
      </c>
      <c r="N475" s="51"/>
      <c r="O475" s="167">
        <f t="shared" si="64"/>
        <v>57.158507473649422</v>
      </c>
    </row>
    <row r="476" spans="1:15" x14ac:dyDescent="0.25">
      <c r="A476" s="49">
        <v>4110</v>
      </c>
      <c r="B476" s="49">
        <v>7</v>
      </c>
      <c r="C476" s="49" t="s">
        <v>450</v>
      </c>
      <c r="D476" s="5">
        <v>7</v>
      </c>
      <c r="E476" s="52">
        <f>SUMIFS('EOS GE24-F23-WEBLOAD'!$F:$F,'EOS GE24-F23-WEBLOAD'!$A:$A,$A476,'EOS GE24-F23-WEBLOAD'!$B:$B,$B476)</f>
        <v>375</v>
      </c>
      <c r="F476" s="138">
        <f>SUMIFS(EL!C:C,EL!$A:$A,$A476,EL!$B:$B,$B476)</f>
        <v>10484</v>
      </c>
      <c r="G476" s="55">
        <f t="shared" si="60"/>
        <v>10484</v>
      </c>
      <c r="H476" s="52">
        <f t="shared" si="61"/>
        <v>27.957333333333334</v>
      </c>
      <c r="I476" s="64"/>
      <c r="J476" s="52">
        <f>SUMIFS('EOS GE25-F23-WEBLOAD'!$F:$F,'EOS GE25-F23-WEBLOAD'!$A:$A,$A476,'EOS GE25-F23-WEBLOAD'!$B:$B,$B476)</f>
        <v>375</v>
      </c>
      <c r="K476" s="170">
        <f>SUMIFS(EL!D:D,EL!$A:$A,$A476,EL!$B:$B,$B476)</f>
        <v>10484</v>
      </c>
      <c r="L476" s="55">
        <f t="shared" si="62"/>
        <v>10484</v>
      </c>
      <c r="M476" s="55">
        <f t="shared" si="63"/>
        <v>27.957333333333334</v>
      </c>
      <c r="N476" s="51"/>
      <c r="O476" s="167">
        <f t="shared" si="64"/>
        <v>55.914666666666669</v>
      </c>
    </row>
    <row r="477" spans="1:15" x14ac:dyDescent="0.25">
      <c r="A477" s="49">
        <v>4017</v>
      </c>
      <c r="B477" s="49">
        <v>7</v>
      </c>
      <c r="C477" s="49" t="s">
        <v>396</v>
      </c>
      <c r="D477" s="5">
        <v>7</v>
      </c>
      <c r="E477" s="52">
        <f>SUMIFS('EOS GE24-F23-WEBLOAD'!$F:$F,'EOS GE24-F23-WEBLOAD'!$A:$A,$A477,'EOS GE24-F23-WEBLOAD'!$B:$B,$B477)</f>
        <v>4921</v>
      </c>
      <c r="F477" s="138">
        <f>SUMIFS(EL!C:C,EL!$A:$A,$A477,EL!$B:$B,$B477)</f>
        <v>137232</v>
      </c>
      <c r="G477" s="55">
        <f t="shared" si="60"/>
        <v>137232</v>
      </c>
      <c r="H477" s="52">
        <f t="shared" si="61"/>
        <v>27.887014834383255</v>
      </c>
      <c r="I477" s="64"/>
      <c r="J477" s="52">
        <f>SUMIFS('EOS GE25-F23-WEBLOAD'!$F:$F,'EOS GE25-F23-WEBLOAD'!$A:$A,$A477,'EOS GE25-F23-WEBLOAD'!$B:$B,$B477)</f>
        <v>4921</v>
      </c>
      <c r="K477" s="170">
        <f>SUMIFS(EL!D:D,EL!$A:$A,$A477,EL!$B:$B,$B477)</f>
        <v>137232</v>
      </c>
      <c r="L477" s="55">
        <f t="shared" si="62"/>
        <v>137232</v>
      </c>
      <c r="M477" s="55">
        <f t="shared" si="63"/>
        <v>27.887014834383255</v>
      </c>
      <c r="N477" s="51"/>
      <c r="O477" s="167">
        <f t="shared" si="64"/>
        <v>55.774029668766509</v>
      </c>
    </row>
    <row r="478" spans="1:15" x14ac:dyDescent="0.25">
      <c r="A478" s="49">
        <v>4227</v>
      </c>
      <c r="B478" s="49">
        <v>7</v>
      </c>
      <c r="C478" s="49" t="s">
        <v>523</v>
      </c>
      <c r="D478" s="5">
        <v>7</v>
      </c>
      <c r="E478" s="52">
        <f>SUMIFS('EOS GE24-F23-WEBLOAD'!$F:$F,'EOS GE24-F23-WEBLOAD'!$A:$A,$A478,'EOS GE24-F23-WEBLOAD'!$B:$B,$B478)</f>
        <v>369</v>
      </c>
      <c r="F478" s="138">
        <f>SUMIFS(EL!C:C,EL!$A:$A,$A478,EL!$B:$B,$B478)</f>
        <v>10484</v>
      </c>
      <c r="G478" s="55">
        <f t="shared" si="60"/>
        <v>10484</v>
      </c>
      <c r="H478" s="52">
        <f t="shared" si="61"/>
        <v>28.411924119241192</v>
      </c>
      <c r="I478" s="64"/>
      <c r="J478" s="52">
        <f>SUMIFS('EOS GE25-F23-WEBLOAD'!$F:$F,'EOS GE25-F23-WEBLOAD'!$A:$A,$A478,'EOS GE25-F23-WEBLOAD'!$B:$B,$B478)</f>
        <v>385</v>
      </c>
      <c r="K478" s="170">
        <f>SUMIFS(EL!D:D,EL!$A:$A,$A478,EL!$B:$B,$B478)</f>
        <v>10484</v>
      </c>
      <c r="L478" s="55">
        <f t="shared" si="62"/>
        <v>10484</v>
      </c>
      <c r="M478" s="55">
        <f t="shared" si="63"/>
        <v>27.23116883116883</v>
      </c>
      <c r="N478" s="51"/>
      <c r="O478" s="167">
        <f t="shared" si="64"/>
        <v>55.643092950410022</v>
      </c>
    </row>
    <row r="479" spans="1:15" x14ac:dyDescent="0.25">
      <c r="A479" s="49">
        <v>4183</v>
      </c>
      <c r="B479" s="49">
        <v>7</v>
      </c>
      <c r="C479" s="49" t="s">
        <v>492</v>
      </c>
      <c r="D479" s="5">
        <v>7</v>
      </c>
      <c r="E479" s="52">
        <f>SUMIFS('EOS GE24-F23-WEBLOAD'!$F:$F,'EOS GE24-F23-WEBLOAD'!$A:$A,$A479,'EOS GE24-F23-WEBLOAD'!$B:$B,$B479)</f>
        <v>404</v>
      </c>
      <c r="F479" s="138">
        <f>SUMIFS(EL!C:C,EL!$A:$A,$A479,EL!$B:$B,$B479)</f>
        <v>10624</v>
      </c>
      <c r="G479" s="55">
        <f t="shared" si="60"/>
        <v>10624</v>
      </c>
      <c r="H479" s="52">
        <f t="shared" si="61"/>
        <v>26.297029702970296</v>
      </c>
      <c r="I479" s="64"/>
      <c r="J479" s="52">
        <f>SUMIFS('EOS GE25-F23-WEBLOAD'!$F:$F,'EOS GE25-F23-WEBLOAD'!$A:$A,$A479,'EOS GE25-F23-WEBLOAD'!$B:$B,$B479)</f>
        <v>386</v>
      </c>
      <c r="K479" s="170">
        <f>SUMIFS(EL!D:D,EL!$A:$A,$A479,EL!$B:$B,$B479)</f>
        <v>10517</v>
      </c>
      <c r="L479" s="55">
        <f t="shared" si="62"/>
        <v>10517</v>
      </c>
      <c r="M479" s="55">
        <f t="shared" si="63"/>
        <v>27.246113989637305</v>
      </c>
      <c r="N479" s="51"/>
      <c r="O479" s="167">
        <f t="shared" si="64"/>
        <v>53.5431436926076</v>
      </c>
    </row>
    <row r="480" spans="1:15" x14ac:dyDescent="0.25">
      <c r="A480" s="49">
        <v>4102</v>
      </c>
      <c r="B480" s="49">
        <v>7</v>
      </c>
      <c r="C480" s="49" t="s">
        <v>444</v>
      </c>
      <c r="D480" s="5">
        <v>7</v>
      </c>
      <c r="E480" s="52">
        <f>SUMIFS('EOS GE24-F23-WEBLOAD'!$F:$F,'EOS GE24-F23-WEBLOAD'!$A:$A,$A480,'EOS GE24-F23-WEBLOAD'!$B:$B,$B480)</f>
        <v>400</v>
      </c>
      <c r="F480" s="138">
        <f>SUMIFS(EL!C:C,EL!$A:$A,$A480,EL!$B:$B,$B480)</f>
        <v>10545</v>
      </c>
      <c r="G480" s="55">
        <f t="shared" si="60"/>
        <v>10545</v>
      </c>
      <c r="H480" s="52">
        <f t="shared" si="61"/>
        <v>26.362500000000001</v>
      </c>
      <c r="I480" s="64"/>
      <c r="J480" s="52">
        <f>SUMIFS('EOS GE25-F23-WEBLOAD'!$F:$F,'EOS GE25-F23-WEBLOAD'!$A:$A,$A480,'EOS GE25-F23-WEBLOAD'!$B:$B,$B480)</f>
        <v>400</v>
      </c>
      <c r="K480" s="170">
        <f>SUMIFS(EL!D:D,EL!$A:$A,$A480,EL!$B:$B,$B480)</f>
        <v>10545</v>
      </c>
      <c r="L480" s="55">
        <f t="shared" si="62"/>
        <v>10545</v>
      </c>
      <c r="M480" s="55">
        <f t="shared" si="63"/>
        <v>26.362500000000001</v>
      </c>
      <c r="N480" s="51"/>
      <c r="O480" s="167">
        <f t="shared" si="64"/>
        <v>52.725000000000001</v>
      </c>
    </row>
    <row r="481" spans="1:15" x14ac:dyDescent="0.25">
      <c r="A481" s="49">
        <v>4074</v>
      </c>
      <c r="B481" s="49">
        <v>7</v>
      </c>
      <c r="C481" s="49" t="s">
        <v>423</v>
      </c>
      <c r="D481" s="5">
        <v>7</v>
      </c>
      <c r="E481" s="52">
        <f>SUMIFS('EOS GE24-F23-WEBLOAD'!$F:$F,'EOS GE24-F23-WEBLOAD'!$A:$A,$A481,'EOS GE24-F23-WEBLOAD'!$B:$B,$B481)</f>
        <v>410</v>
      </c>
      <c r="F481" s="138">
        <f>SUMIFS(EL!C:C,EL!$A:$A,$A481,EL!$B:$B,$B481)</f>
        <v>10578</v>
      </c>
      <c r="G481" s="55">
        <f t="shared" si="60"/>
        <v>10578</v>
      </c>
      <c r="H481" s="52">
        <f t="shared" si="61"/>
        <v>25.8</v>
      </c>
      <c r="I481" s="64"/>
      <c r="J481" s="52">
        <f>SUMIFS('EOS GE25-F23-WEBLOAD'!$F:$F,'EOS GE25-F23-WEBLOAD'!$A:$A,$A481,'EOS GE25-F23-WEBLOAD'!$B:$B,$B481)</f>
        <v>410</v>
      </c>
      <c r="K481" s="170">
        <f>SUMIFS(EL!D:D,EL!$A:$A,$A481,EL!$B:$B,$B481)</f>
        <v>10578</v>
      </c>
      <c r="L481" s="55">
        <f t="shared" si="62"/>
        <v>10578</v>
      </c>
      <c r="M481" s="55">
        <f t="shared" si="63"/>
        <v>25.8</v>
      </c>
      <c r="N481" s="51"/>
      <c r="O481" s="167">
        <f t="shared" si="64"/>
        <v>51.6</v>
      </c>
    </row>
    <row r="482" spans="1:15" x14ac:dyDescent="0.25">
      <c r="A482" s="49">
        <v>4008</v>
      </c>
      <c r="B482" s="49">
        <v>7</v>
      </c>
      <c r="C482" s="49" t="s">
        <v>392</v>
      </c>
      <c r="D482" s="5">
        <v>7</v>
      </c>
      <c r="E482" s="52">
        <f>SUMIFS('EOS GE24-F23-WEBLOAD'!$F:$F,'EOS GE24-F23-WEBLOAD'!$A:$A,$A482,'EOS GE24-F23-WEBLOAD'!$B:$B,$B482)</f>
        <v>962</v>
      </c>
      <c r="F482" s="138">
        <f>SUMIFS(EL!C:C,EL!$A:$A,$A482,EL!$B:$B,$B482)</f>
        <v>24310</v>
      </c>
      <c r="G482" s="55">
        <f t="shared" si="60"/>
        <v>24310</v>
      </c>
      <c r="H482" s="52">
        <f t="shared" si="61"/>
        <v>25.27027027027027</v>
      </c>
      <c r="I482" s="64"/>
      <c r="J482" s="52">
        <f>SUMIFS('EOS GE25-F23-WEBLOAD'!$F:$F,'EOS GE25-F23-WEBLOAD'!$A:$A,$A482,'EOS GE25-F23-WEBLOAD'!$B:$B,$B482)</f>
        <v>1091</v>
      </c>
      <c r="K482" s="170">
        <f>SUMIFS(EL!D:D,EL!$A:$A,$A482,EL!$B:$B,$B482)</f>
        <v>27241</v>
      </c>
      <c r="L482" s="55">
        <f t="shared" si="62"/>
        <v>27241</v>
      </c>
      <c r="M482" s="55">
        <f t="shared" si="63"/>
        <v>24.968835930339139</v>
      </c>
      <c r="N482" s="51"/>
      <c r="O482" s="167">
        <f t="shared" si="64"/>
        <v>50.239106200609413</v>
      </c>
    </row>
    <row r="483" spans="1:15" x14ac:dyDescent="0.25">
      <c r="A483" s="49">
        <v>4167</v>
      </c>
      <c r="B483" s="49">
        <v>7</v>
      </c>
      <c r="C483" s="49" t="s">
        <v>485</v>
      </c>
      <c r="D483" s="5">
        <v>7</v>
      </c>
      <c r="E483" s="52">
        <f>SUMIFS('EOS GE24-F23-WEBLOAD'!$F:$F,'EOS GE24-F23-WEBLOAD'!$A:$A,$A483,'EOS GE24-F23-WEBLOAD'!$B:$B,$B483)</f>
        <v>455</v>
      </c>
      <c r="F483" s="138">
        <f>SUMIFS(EL!C:C,EL!$A:$A,$A483,EL!$B:$B,$B483)</f>
        <v>10494</v>
      </c>
      <c r="G483" s="55">
        <f t="shared" si="60"/>
        <v>10494</v>
      </c>
      <c r="H483" s="52">
        <f t="shared" si="61"/>
        <v>23.063736263736264</v>
      </c>
      <c r="I483" s="64"/>
      <c r="J483" s="52">
        <f>SUMIFS('EOS GE25-F23-WEBLOAD'!$F:$F,'EOS GE25-F23-WEBLOAD'!$A:$A,$A483,'EOS GE25-F23-WEBLOAD'!$B:$B,$B483)</f>
        <v>455</v>
      </c>
      <c r="K483" s="170">
        <f>SUMIFS(EL!D:D,EL!$A:$A,$A483,EL!$B:$B,$B483)</f>
        <v>10494</v>
      </c>
      <c r="L483" s="55">
        <f t="shared" si="62"/>
        <v>10494</v>
      </c>
      <c r="M483" s="55">
        <f t="shared" si="63"/>
        <v>23.063736263736264</v>
      </c>
      <c r="N483" s="51"/>
      <c r="O483" s="167">
        <f t="shared" si="64"/>
        <v>46.127472527472527</v>
      </c>
    </row>
    <row r="484" spans="1:15" x14ac:dyDescent="0.25">
      <c r="A484" s="49">
        <v>4116</v>
      </c>
      <c r="B484" s="49">
        <v>7</v>
      </c>
      <c r="C484" s="49" t="s">
        <v>454</v>
      </c>
      <c r="D484" s="5">
        <v>7</v>
      </c>
      <c r="E484" s="52">
        <f>SUMIFS('EOS GE24-F23-WEBLOAD'!$F:$F,'EOS GE24-F23-WEBLOAD'!$A:$A,$A484,'EOS GE24-F23-WEBLOAD'!$B:$B,$B484)</f>
        <v>1409</v>
      </c>
      <c r="F484" s="138">
        <f>SUMIFS(EL!C:C,EL!$A:$A,$A484,EL!$B:$B,$B484)</f>
        <v>32293</v>
      </c>
      <c r="G484" s="55">
        <f t="shared" si="60"/>
        <v>32293</v>
      </c>
      <c r="H484" s="52">
        <f t="shared" si="61"/>
        <v>22.919091554293825</v>
      </c>
      <c r="I484" s="64"/>
      <c r="J484" s="52">
        <f>SUMIFS('EOS GE25-F23-WEBLOAD'!$F:$F,'EOS GE25-F23-WEBLOAD'!$A:$A,$A484,'EOS GE25-F23-WEBLOAD'!$B:$B,$B484)</f>
        <v>1457</v>
      </c>
      <c r="K484" s="170">
        <f>SUMIFS(EL!D:D,EL!$A:$A,$A484,EL!$B:$B,$B484)</f>
        <v>32178</v>
      </c>
      <c r="L484" s="55">
        <f t="shared" si="62"/>
        <v>32178</v>
      </c>
      <c r="M484" s="55">
        <f t="shared" si="63"/>
        <v>22.085106382978722</v>
      </c>
      <c r="N484" s="51"/>
      <c r="O484" s="167">
        <f t="shared" si="64"/>
        <v>45.004197937272551</v>
      </c>
    </row>
    <row r="485" spans="1:15" x14ac:dyDescent="0.25">
      <c r="A485" s="49">
        <v>4218</v>
      </c>
      <c r="B485" s="49">
        <v>7</v>
      </c>
      <c r="C485" s="49" t="s">
        <v>515</v>
      </c>
      <c r="D485" s="5">
        <v>7</v>
      </c>
      <c r="E485" s="52">
        <f>SUMIFS('EOS GE24-F23-WEBLOAD'!$F:$F,'EOS GE24-F23-WEBLOAD'!$A:$A,$A485,'EOS GE24-F23-WEBLOAD'!$B:$B,$B485)</f>
        <v>475</v>
      </c>
      <c r="F485" s="138">
        <f>SUMIFS(EL!C:C,EL!$A:$A,$A485,EL!$B:$B,$B485)</f>
        <v>11246</v>
      </c>
      <c r="G485" s="55">
        <f t="shared" si="60"/>
        <v>11246</v>
      </c>
      <c r="H485" s="52">
        <f t="shared" si="61"/>
        <v>23.675789473684212</v>
      </c>
      <c r="I485" s="64"/>
      <c r="J485" s="52">
        <f>SUMIFS('EOS GE25-F23-WEBLOAD'!$F:$F,'EOS GE25-F23-WEBLOAD'!$A:$A,$A485,'EOS GE25-F23-WEBLOAD'!$B:$B,$B485)</f>
        <v>535</v>
      </c>
      <c r="K485" s="170">
        <f>SUMIFS(EL!D:D,EL!$A:$A,$A485,EL!$B:$B,$B485)</f>
        <v>11160</v>
      </c>
      <c r="L485" s="55">
        <f t="shared" si="62"/>
        <v>11160</v>
      </c>
      <c r="M485" s="55">
        <f t="shared" si="63"/>
        <v>20.859813084112151</v>
      </c>
      <c r="N485" s="51"/>
      <c r="O485" s="167">
        <f t="shared" si="64"/>
        <v>44.535602557796366</v>
      </c>
    </row>
    <row r="486" spans="1:15" x14ac:dyDescent="0.25">
      <c r="A486" s="49">
        <v>4185</v>
      </c>
      <c r="B486" s="49">
        <v>7</v>
      </c>
      <c r="C486" s="49" t="s">
        <v>494</v>
      </c>
      <c r="D486" s="5">
        <v>7</v>
      </c>
      <c r="E486" s="52">
        <f>SUMIFS('EOS GE24-F23-WEBLOAD'!$F:$F,'EOS GE24-F23-WEBLOAD'!$A:$A,$A486,'EOS GE24-F23-WEBLOAD'!$B:$B,$B486)</f>
        <v>978</v>
      </c>
      <c r="F486" s="138">
        <f>SUMIFS(EL!C:C,EL!$A:$A,$A486,EL!$B:$B,$B486)</f>
        <v>21652</v>
      </c>
      <c r="G486" s="55">
        <f t="shared" si="60"/>
        <v>21652</v>
      </c>
      <c r="H486" s="52">
        <f t="shared" si="61"/>
        <v>22.139059304703476</v>
      </c>
      <c r="I486" s="64"/>
      <c r="J486" s="52">
        <f>SUMIFS('EOS GE25-F23-WEBLOAD'!$F:$F,'EOS GE25-F23-WEBLOAD'!$A:$A,$A486,'EOS GE25-F23-WEBLOAD'!$B:$B,$B486)</f>
        <v>978</v>
      </c>
      <c r="K486" s="170">
        <f>SUMIFS(EL!D:D,EL!$A:$A,$A486,EL!$B:$B,$B486)</f>
        <v>21652</v>
      </c>
      <c r="L486" s="55">
        <f t="shared" si="62"/>
        <v>21652</v>
      </c>
      <c r="M486" s="55">
        <f t="shared" si="63"/>
        <v>22.139059304703476</v>
      </c>
      <c r="N486" s="51"/>
      <c r="O486" s="167">
        <f t="shared" si="64"/>
        <v>44.278118609406953</v>
      </c>
    </row>
    <row r="487" spans="1:15" x14ac:dyDescent="0.25">
      <c r="A487" s="49">
        <v>4132</v>
      </c>
      <c r="B487" s="49">
        <v>7</v>
      </c>
      <c r="C487" s="49" t="s">
        <v>464</v>
      </c>
      <c r="D487" s="5">
        <v>7</v>
      </c>
      <c r="E487" s="52">
        <f>SUMIFS('EOS GE24-F23-WEBLOAD'!$F:$F,'EOS GE24-F23-WEBLOAD'!$A:$A,$A487,'EOS GE24-F23-WEBLOAD'!$B:$B,$B487)</f>
        <v>518</v>
      </c>
      <c r="F487" s="138">
        <f>SUMIFS(EL!C:C,EL!$A:$A,$A487,EL!$B:$B,$B487)</f>
        <v>10633</v>
      </c>
      <c r="G487" s="55">
        <f t="shared" si="60"/>
        <v>10633</v>
      </c>
      <c r="H487" s="52">
        <f t="shared" si="61"/>
        <v>20.527027027027028</v>
      </c>
      <c r="I487" s="64"/>
      <c r="J487" s="52">
        <f>SUMIFS('EOS GE25-F23-WEBLOAD'!$F:$F,'EOS GE25-F23-WEBLOAD'!$A:$A,$A487,'EOS GE25-F23-WEBLOAD'!$B:$B,$B487)</f>
        <v>548</v>
      </c>
      <c r="K487" s="170">
        <f>SUMIFS(EL!D:D,EL!$A:$A,$A487,EL!$B:$B,$B487)</f>
        <v>10625</v>
      </c>
      <c r="L487" s="55">
        <f t="shared" si="62"/>
        <v>10625</v>
      </c>
      <c r="M487" s="55">
        <f t="shared" si="63"/>
        <v>19.388686131386862</v>
      </c>
      <c r="N487" s="51"/>
      <c r="O487" s="167">
        <f t="shared" si="64"/>
        <v>39.915713158413894</v>
      </c>
    </row>
    <row r="488" spans="1:15" x14ac:dyDescent="0.25">
      <c r="A488" s="49">
        <v>4043</v>
      </c>
      <c r="B488" s="49">
        <v>7</v>
      </c>
      <c r="C488" s="49" t="s">
        <v>408</v>
      </c>
      <c r="D488" s="5">
        <v>7</v>
      </c>
      <c r="E488" s="52">
        <f>SUMIFS('EOS GE24-F23-WEBLOAD'!$F:$F,'EOS GE24-F23-WEBLOAD'!$A:$A,$A488,'EOS GE24-F23-WEBLOAD'!$B:$B,$B488)</f>
        <v>545</v>
      </c>
      <c r="F488" s="138">
        <f>SUMIFS(EL!C:C,EL!$A:$A,$A488,EL!$B:$B,$B488)</f>
        <v>10483</v>
      </c>
      <c r="G488" s="55">
        <f t="shared" si="60"/>
        <v>10483</v>
      </c>
      <c r="H488" s="52">
        <f t="shared" si="61"/>
        <v>19.234862385321101</v>
      </c>
      <c r="I488" s="64"/>
      <c r="J488" s="52">
        <f>SUMIFS('EOS GE25-F23-WEBLOAD'!$F:$F,'EOS GE25-F23-WEBLOAD'!$A:$A,$A488,'EOS GE25-F23-WEBLOAD'!$B:$B,$B488)</f>
        <v>547</v>
      </c>
      <c r="K488" s="170">
        <f>SUMIFS(EL!D:D,EL!$A:$A,$A488,EL!$B:$B,$B488)</f>
        <v>10483</v>
      </c>
      <c r="L488" s="55">
        <f t="shared" si="62"/>
        <v>10483</v>
      </c>
      <c r="M488" s="55">
        <f t="shared" si="63"/>
        <v>19.164533820840951</v>
      </c>
      <c r="N488" s="51"/>
      <c r="O488" s="167">
        <f t="shared" si="64"/>
        <v>38.399396206162052</v>
      </c>
    </row>
    <row r="489" spans="1:15" x14ac:dyDescent="0.25">
      <c r="A489" s="49">
        <v>4152</v>
      </c>
      <c r="B489" s="49">
        <v>7</v>
      </c>
      <c r="C489" s="49" t="s">
        <v>476</v>
      </c>
      <c r="D489" s="5">
        <v>7</v>
      </c>
      <c r="E489" s="52">
        <f>SUMIFS('EOS GE24-F23-WEBLOAD'!$F:$F,'EOS GE24-F23-WEBLOAD'!$A:$A,$A489,'EOS GE24-F23-WEBLOAD'!$B:$B,$B489)</f>
        <v>626</v>
      </c>
      <c r="F489" s="138">
        <f>SUMIFS(EL!C:C,EL!$A:$A,$A489,EL!$B:$B,$B489)</f>
        <v>10739</v>
      </c>
      <c r="G489" s="55">
        <f t="shared" si="60"/>
        <v>10739</v>
      </c>
      <c r="H489" s="52">
        <f t="shared" si="61"/>
        <v>17.154952076677315</v>
      </c>
      <c r="I489" s="64"/>
      <c r="J489" s="52">
        <f>SUMIFS('EOS GE25-F23-WEBLOAD'!$F:$F,'EOS GE25-F23-WEBLOAD'!$A:$A,$A489,'EOS GE25-F23-WEBLOAD'!$B:$B,$B489)</f>
        <v>626</v>
      </c>
      <c r="K489" s="170">
        <f>SUMIFS(EL!D:D,EL!$A:$A,$A489,EL!$B:$B,$B489)</f>
        <v>10739</v>
      </c>
      <c r="L489" s="55">
        <f t="shared" si="62"/>
        <v>10739</v>
      </c>
      <c r="M489" s="55">
        <f t="shared" si="63"/>
        <v>17.154952076677315</v>
      </c>
      <c r="N489" s="51"/>
      <c r="O489" s="167">
        <f t="shared" si="64"/>
        <v>34.30990415335463</v>
      </c>
    </row>
    <row r="490" spans="1:15" x14ac:dyDescent="0.25">
      <c r="A490" s="49">
        <v>4098</v>
      </c>
      <c r="B490" s="49">
        <v>7</v>
      </c>
      <c r="C490" s="49" t="s">
        <v>442</v>
      </c>
      <c r="D490" s="5">
        <v>7</v>
      </c>
      <c r="E490" s="52">
        <f>SUMIFS('EOS GE24-F23-WEBLOAD'!$F:$F,'EOS GE24-F23-WEBLOAD'!$A:$A,$A490,'EOS GE24-F23-WEBLOAD'!$B:$B,$B490)</f>
        <v>1042</v>
      </c>
      <c r="F490" s="138">
        <f>SUMIFS(EL!C:C,EL!$A:$A,$A490,EL!$B:$B,$B490)</f>
        <v>17117</v>
      </c>
      <c r="G490" s="55">
        <f t="shared" si="60"/>
        <v>17117</v>
      </c>
      <c r="H490" s="52">
        <f t="shared" si="61"/>
        <v>16.427063339731287</v>
      </c>
      <c r="I490" s="64"/>
      <c r="J490" s="52">
        <f>SUMIFS('EOS GE25-F23-WEBLOAD'!$F:$F,'EOS GE25-F23-WEBLOAD'!$A:$A,$A490,'EOS GE25-F23-WEBLOAD'!$B:$B,$B490)</f>
        <v>1042</v>
      </c>
      <c r="K490" s="170">
        <f>SUMIFS(EL!D:D,EL!$A:$A,$A490,EL!$B:$B,$B490)</f>
        <v>17117</v>
      </c>
      <c r="L490" s="55">
        <f t="shared" si="62"/>
        <v>17117</v>
      </c>
      <c r="M490" s="55">
        <f t="shared" si="63"/>
        <v>16.427063339731287</v>
      </c>
      <c r="N490" s="51"/>
      <c r="O490" s="167">
        <f t="shared" si="64"/>
        <v>32.854126679462574</v>
      </c>
    </row>
    <row r="491" spans="1:15" x14ac:dyDescent="0.25">
      <c r="A491" s="49">
        <v>4118</v>
      </c>
      <c r="B491" s="49">
        <v>7</v>
      </c>
      <c r="C491" s="49" t="s">
        <v>455</v>
      </c>
      <c r="D491" s="5">
        <v>7</v>
      </c>
      <c r="E491" s="52">
        <f>SUMIFS('EOS GE24-F23-WEBLOAD'!$F:$F,'EOS GE24-F23-WEBLOAD'!$A:$A,$A491,'EOS GE24-F23-WEBLOAD'!$B:$B,$B491)</f>
        <v>702</v>
      </c>
      <c r="F491" s="138">
        <f>SUMIFS(EL!C:C,EL!$A:$A,$A491,EL!$B:$B,$B491)</f>
        <v>10563</v>
      </c>
      <c r="G491" s="55">
        <f t="shared" si="60"/>
        <v>10563</v>
      </c>
      <c r="H491" s="52">
        <f t="shared" si="61"/>
        <v>15.047008547008547</v>
      </c>
      <c r="I491" s="64"/>
      <c r="J491" s="52">
        <f>SUMIFS('EOS GE25-F23-WEBLOAD'!$F:$F,'EOS GE25-F23-WEBLOAD'!$A:$A,$A491,'EOS GE25-F23-WEBLOAD'!$B:$B,$B491)</f>
        <v>702</v>
      </c>
      <c r="K491" s="170">
        <f>SUMIFS(EL!D:D,EL!$A:$A,$A491,EL!$B:$B,$B491)</f>
        <v>10563</v>
      </c>
      <c r="L491" s="55">
        <f t="shared" si="62"/>
        <v>10563</v>
      </c>
      <c r="M491" s="55">
        <f t="shared" si="63"/>
        <v>15.047008547008547</v>
      </c>
      <c r="N491" s="51"/>
      <c r="O491" s="167">
        <f t="shared" si="64"/>
        <v>30.094017094017094</v>
      </c>
    </row>
    <row r="492" spans="1:15" x14ac:dyDescent="0.25">
      <c r="A492" s="49">
        <v>4053</v>
      </c>
      <c r="B492" s="49">
        <v>7</v>
      </c>
      <c r="C492" s="49" t="s">
        <v>410</v>
      </c>
      <c r="D492" s="5">
        <v>7</v>
      </c>
      <c r="E492" s="52">
        <f>SUMIFS('EOS GE24-F23-WEBLOAD'!$F:$F,'EOS GE24-F23-WEBLOAD'!$A:$A,$A492,'EOS GE24-F23-WEBLOAD'!$B:$B,$B492)</f>
        <v>675</v>
      </c>
      <c r="F492" s="138">
        <f>SUMIFS(EL!C:C,EL!$A:$A,$A492,EL!$B:$B,$B492)</f>
        <v>10489</v>
      </c>
      <c r="G492" s="55">
        <f t="shared" si="60"/>
        <v>10489</v>
      </c>
      <c r="H492" s="52">
        <f t="shared" si="61"/>
        <v>15.539259259259259</v>
      </c>
      <c r="I492" s="64"/>
      <c r="J492" s="52">
        <f>SUMIFS('EOS GE25-F23-WEBLOAD'!$F:$F,'EOS GE25-F23-WEBLOAD'!$A:$A,$A492,'EOS GE25-F23-WEBLOAD'!$B:$B,$B492)</f>
        <v>750</v>
      </c>
      <c r="K492" s="170">
        <f>SUMIFS(EL!D:D,EL!$A:$A,$A492,EL!$B:$B,$B492)</f>
        <v>10488</v>
      </c>
      <c r="L492" s="55">
        <f t="shared" si="62"/>
        <v>10488</v>
      </c>
      <c r="M492" s="55">
        <f t="shared" si="63"/>
        <v>13.984</v>
      </c>
      <c r="N492" s="51"/>
      <c r="O492" s="167">
        <f t="shared" si="64"/>
        <v>29.523259259259259</v>
      </c>
    </row>
    <row r="493" spans="1:15" x14ac:dyDescent="0.25">
      <c r="A493" s="49">
        <v>4140</v>
      </c>
      <c r="B493" s="49">
        <v>7</v>
      </c>
      <c r="C493" s="49" t="s">
        <v>468</v>
      </c>
      <c r="D493" s="5">
        <v>7</v>
      </c>
      <c r="E493" s="52">
        <f>SUMIFS('EOS GE24-F23-WEBLOAD'!$F:$F,'EOS GE24-F23-WEBLOAD'!$A:$A,$A493,'EOS GE24-F23-WEBLOAD'!$B:$B,$B493)</f>
        <v>790</v>
      </c>
      <c r="F493" s="138">
        <f>SUMIFS(EL!C:C,EL!$A:$A,$A493,EL!$B:$B,$B493)</f>
        <v>11299</v>
      </c>
      <c r="G493" s="55">
        <f t="shared" ref="G493:G524" si="65">SUM(F493:F493)</f>
        <v>11299</v>
      </c>
      <c r="H493" s="52">
        <f t="shared" ref="H493:H524" si="66">IFERROR(G493/E493,0)</f>
        <v>14.302531645569621</v>
      </c>
      <c r="I493" s="64"/>
      <c r="J493" s="52">
        <f>SUMIFS('EOS GE25-F23-WEBLOAD'!$F:$F,'EOS GE25-F23-WEBLOAD'!$A:$A,$A493,'EOS GE25-F23-WEBLOAD'!$B:$B,$B493)</f>
        <v>790</v>
      </c>
      <c r="K493" s="170">
        <f>SUMIFS(EL!D:D,EL!$A:$A,$A493,EL!$B:$B,$B493)</f>
        <v>11299</v>
      </c>
      <c r="L493" s="55">
        <f t="shared" ref="L493:L524" si="67">SUM(K493:K493)</f>
        <v>11299</v>
      </c>
      <c r="M493" s="55">
        <f t="shared" ref="M493:M524" si="68">IFERROR(L493/J493,0)</f>
        <v>14.302531645569621</v>
      </c>
      <c r="N493" s="51"/>
      <c r="O493" s="167">
        <f t="shared" ref="O493:O524" si="69">M493+H493</f>
        <v>28.605063291139242</v>
      </c>
    </row>
    <row r="494" spans="1:15" x14ac:dyDescent="0.25">
      <c r="A494" s="49">
        <v>4120</v>
      </c>
      <c r="B494" s="49">
        <v>7</v>
      </c>
      <c r="C494" s="49" t="s">
        <v>457</v>
      </c>
      <c r="D494" s="5">
        <v>7</v>
      </c>
      <c r="E494" s="52">
        <f>SUMIFS('EOS GE24-F23-WEBLOAD'!$F:$F,'EOS GE24-F23-WEBLOAD'!$A:$A,$A494,'EOS GE24-F23-WEBLOAD'!$B:$B,$B494)</f>
        <v>1202</v>
      </c>
      <c r="F494" s="138">
        <f>SUMIFS(EL!C:C,EL!$A:$A,$A494,EL!$B:$B,$B494)</f>
        <v>16931</v>
      </c>
      <c r="G494" s="55">
        <f t="shared" si="65"/>
        <v>16931</v>
      </c>
      <c r="H494" s="52">
        <f t="shared" si="66"/>
        <v>14.085690515806988</v>
      </c>
      <c r="I494" s="64"/>
      <c r="J494" s="52">
        <f>SUMIFS('EOS GE25-F23-WEBLOAD'!$F:$F,'EOS GE25-F23-WEBLOAD'!$A:$A,$A494,'EOS GE25-F23-WEBLOAD'!$B:$B,$B494)</f>
        <v>1202</v>
      </c>
      <c r="K494" s="170">
        <f>SUMIFS(EL!D:D,EL!$A:$A,$A494,EL!$B:$B,$B494)</f>
        <v>16931</v>
      </c>
      <c r="L494" s="55">
        <f t="shared" si="67"/>
        <v>16931</v>
      </c>
      <c r="M494" s="55">
        <f t="shared" si="68"/>
        <v>14.085690515806988</v>
      </c>
      <c r="N494" s="51"/>
      <c r="O494" s="167">
        <f t="shared" si="69"/>
        <v>28.171381031613976</v>
      </c>
    </row>
    <row r="495" spans="1:15" x14ac:dyDescent="0.25">
      <c r="A495" s="49">
        <v>4105</v>
      </c>
      <c r="B495" s="49">
        <v>7</v>
      </c>
      <c r="C495" s="49" t="s">
        <v>447</v>
      </c>
      <c r="D495" s="5">
        <v>7</v>
      </c>
      <c r="E495" s="52">
        <f>SUMIFS('EOS GE24-F23-WEBLOAD'!$F:$F,'EOS GE24-F23-WEBLOAD'!$A:$A,$A495,'EOS GE24-F23-WEBLOAD'!$B:$B,$B495)</f>
        <v>779</v>
      </c>
      <c r="F495" s="138">
        <f>SUMIFS(EL!C:C,EL!$A:$A,$A495,EL!$B:$B,$B495)</f>
        <v>10688</v>
      </c>
      <c r="G495" s="55">
        <f t="shared" si="65"/>
        <v>10688</v>
      </c>
      <c r="H495" s="52">
        <f t="shared" si="66"/>
        <v>13.720154043645699</v>
      </c>
      <c r="I495" s="64"/>
      <c r="J495" s="52">
        <f>SUMIFS('EOS GE25-F23-WEBLOAD'!$F:$F,'EOS GE25-F23-WEBLOAD'!$A:$A,$A495,'EOS GE25-F23-WEBLOAD'!$B:$B,$B495)</f>
        <v>779</v>
      </c>
      <c r="K495" s="170">
        <f>SUMIFS(EL!D:D,EL!$A:$A,$A495,EL!$B:$B,$B495)</f>
        <v>10688</v>
      </c>
      <c r="L495" s="55">
        <f t="shared" si="67"/>
        <v>10688</v>
      </c>
      <c r="M495" s="55">
        <f t="shared" si="68"/>
        <v>13.720154043645699</v>
      </c>
      <c r="N495" s="51"/>
      <c r="O495" s="167">
        <f t="shared" si="69"/>
        <v>27.440308087291399</v>
      </c>
    </row>
    <row r="496" spans="1:15" x14ac:dyDescent="0.25">
      <c r="A496" s="49">
        <v>4228</v>
      </c>
      <c r="B496" s="49">
        <v>7</v>
      </c>
      <c r="C496" s="49" t="s">
        <v>524</v>
      </c>
      <c r="D496" s="5">
        <v>7</v>
      </c>
      <c r="E496" s="52">
        <f>SUMIFS('EOS GE24-F23-WEBLOAD'!$F:$F,'EOS GE24-F23-WEBLOAD'!$A:$A,$A496,'EOS GE24-F23-WEBLOAD'!$B:$B,$B496)</f>
        <v>832</v>
      </c>
      <c r="F496" s="138">
        <f>SUMIFS(EL!C:C,EL!$A:$A,$A496,EL!$B:$B,$B496)</f>
        <v>10529</v>
      </c>
      <c r="G496" s="55">
        <f t="shared" si="65"/>
        <v>10529</v>
      </c>
      <c r="H496" s="52">
        <f t="shared" si="66"/>
        <v>12.655048076923077</v>
      </c>
      <c r="I496" s="64"/>
      <c r="J496" s="52">
        <f>SUMIFS('EOS GE25-F23-WEBLOAD'!$F:$F,'EOS GE25-F23-WEBLOAD'!$A:$A,$A496,'EOS GE25-F23-WEBLOAD'!$B:$B,$B496)</f>
        <v>832</v>
      </c>
      <c r="K496" s="170">
        <f>SUMIFS(EL!D:D,EL!$A:$A,$A496,EL!$B:$B,$B496)</f>
        <v>10529</v>
      </c>
      <c r="L496" s="55">
        <f t="shared" si="67"/>
        <v>10529</v>
      </c>
      <c r="M496" s="55">
        <f t="shared" si="68"/>
        <v>12.655048076923077</v>
      </c>
      <c r="N496" s="51"/>
      <c r="O496" s="167">
        <f t="shared" si="69"/>
        <v>25.310096153846153</v>
      </c>
    </row>
    <row r="497" spans="1:15" x14ac:dyDescent="0.25">
      <c r="A497" s="49">
        <v>4160</v>
      </c>
      <c r="B497" s="49">
        <v>7</v>
      </c>
      <c r="C497" s="49" t="s">
        <v>480</v>
      </c>
      <c r="D497" s="5">
        <v>7</v>
      </c>
      <c r="E497" s="52">
        <f>SUMIFS('EOS GE24-F23-WEBLOAD'!$F:$F,'EOS GE24-F23-WEBLOAD'!$A:$A,$A497,'EOS GE24-F23-WEBLOAD'!$B:$B,$B497)</f>
        <v>835</v>
      </c>
      <c r="F497" s="138">
        <f>SUMIFS(EL!C:C,EL!$A:$A,$A497,EL!$B:$B,$B497)</f>
        <v>10498</v>
      </c>
      <c r="G497" s="55">
        <f t="shared" si="65"/>
        <v>10498</v>
      </c>
      <c r="H497" s="52">
        <f t="shared" si="66"/>
        <v>12.572455089820359</v>
      </c>
      <c r="I497" s="64"/>
      <c r="J497" s="52">
        <f>SUMIFS('EOS GE25-F23-WEBLOAD'!$F:$F,'EOS GE25-F23-WEBLOAD'!$A:$A,$A497,'EOS GE25-F23-WEBLOAD'!$B:$B,$B497)</f>
        <v>835</v>
      </c>
      <c r="K497" s="170">
        <f>SUMIFS(EL!D:D,EL!$A:$A,$A497,EL!$B:$B,$B497)</f>
        <v>10498</v>
      </c>
      <c r="L497" s="55">
        <f t="shared" si="67"/>
        <v>10498</v>
      </c>
      <c r="M497" s="55">
        <f t="shared" si="68"/>
        <v>12.572455089820359</v>
      </c>
      <c r="N497" s="51"/>
      <c r="O497" s="167">
        <f t="shared" si="69"/>
        <v>25.144910179640718</v>
      </c>
    </row>
    <row r="498" spans="1:15" x14ac:dyDescent="0.25">
      <c r="A498" s="49">
        <v>4188</v>
      </c>
      <c r="B498" s="49">
        <v>7</v>
      </c>
      <c r="C498" s="49" t="s">
        <v>496</v>
      </c>
      <c r="D498" s="5">
        <v>7</v>
      </c>
      <c r="E498" s="52">
        <f>SUMIFS('EOS GE24-F23-WEBLOAD'!$F:$F,'EOS GE24-F23-WEBLOAD'!$A:$A,$A498,'EOS GE24-F23-WEBLOAD'!$B:$B,$B498)</f>
        <v>900</v>
      </c>
      <c r="F498" s="138">
        <f>SUMIFS(EL!C:C,EL!$A:$A,$A498,EL!$B:$B,$B498)</f>
        <v>10487</v>
      </c>
      <c r="G498" s="55">
        <f t="shared" si="65"/>
        <v>10487</v>
      </c>
      <c r="H498" s="52">
        <f t="shared" si="66"/>
        <v>11.652222222222223</v>
      </c>
      <c r="I498" s="64"/>
      <c r="J498" s="52">
        <f>SUMIFS('EOS GE25-F23-WEBLOAD'!$F:$F,'EOS GE25-F23-WEBLOAD'!$A:$A,$A498,'EOS GE25-F23-WEBLOAD'!$B:$B,$B498)</f>
        <v>900</v>
      </c>
      <c r="K498" s="170">
        <f>SUMIFS(EL!D:D,EL!$A:$A,$A498,EL!$B:$B,$B498)</f>
        <v>10487</v>
      </c>
      <c r="L498" s="55">
        <f t="shared" si="67"/>
        <v>10487</v>
      </c>
      <c r="M498" s="55">
        <f t="shared" si="68"/>
        <v>11.652222222222223</v>
      </c>
      <c r="N498" s="51"/>
      <c r="O498" s="167">
        <f t="shared" si="69"/>
        <v>23.304444444444446</v>
      </c>
    </row>
    <row r="499" spans="1:15" x14ac:dyDescent="0.25">
      <c r="A499" s="49">
        <v>4191</v>
      </c>
      <c r="B499" s="49">
        <v>7</v>
      </c>
      <c r="C499" s="49" t="s">
        <v>498</v>
      </c>
      <c r="D499" s="5">
        <v>7</v>
      </c>
      <c r="E499" s="52">
        <f>SUMIFS('EOS GE24-F23-WEBLOAD'!$F:$F,'EOS GE24-F23-WEBLOAD'!$A:$A,$A499,'EOS GE24-F23-WEBLOAD'!$B:$B,$B499)</f>
        <v>927</v>
      </c>
      <c r="F499" s="138">
        <f>SUMIFS(EL!C:C,EL!$A:$A,$A499,EL!$B:$B,$B499)</f>
        <v>10654</v>
      </c>
      <c r="G499" s="55">
        <f t="shared" si="65"/>
        <v>10654</v>
      </c>
      <c r="H499" s="52">
        <f t="shared" si="66"/>
        <v>11.492988133764833</v>
      </c>
      <c r="I499" s="64"/>
      <c r="J499" s="52">
        <f>SUMIFS('EOS GE25-F23-WEBLOAD'!$F:$F,'EOS GE25-F23-WEBLOAD'!$A:$A,$A499,'EOS GE25-F23-WEBLOAD'!$B:$B,$B499)</f>
        <v>927</v>
      </c>
      <c r="K499" s="170">
        <f>SUMIFS(EL!D:D,EL!$A:$A,$A499,EL!$B:$B,$B499)</f>
        <v>10654</v>
      </c>
      <c r="L499" s="55">
        <f t="shared" si="67"/>
        <v>10654</v>
      </c>
      <c r="M499" s="55">
        <f t="shared" si="68"/>
        <v>11.492988133764833</v>
      </c>
      <c r="N499" s="51"/>
      <c r="O499" s="167">
        <f t="shared" si="69"/>
        <v>22.985976267529665</v>
      </c>
    </row>
    <row r="500" spans="1:15" x14ac:dyDescent="0.25">
      <c r="A500" s="49">
        <v>4020</v>
      </c>
      <c r="B500" s="49">
        <v>7</v>
      </c>
      <c r="C500" s="49" t="s">
        <v>398</v>
      </c>
      <c r="D500" s="5">
        <v>7</v>
      </c>
      <c r="E500" s="52">
        <f>SUMIFS('EOS GE24-F23-WEBLOAD'!$F:$F,'EOS GE24-F23-WEBLOAD'!$A:$A,$A500,'EOS GE24-F23-WEBLOAD'!$B:$B,$B500)</f>
        <v>932</v>
      </c>
      <c r="F500" s="138">
        <f>SUMIFS(EL!C:C,EL!$A:$A,$A500,EL!$B:$B,$B500)</f>
        <v>10487</v>
      </c>
      <c r="G500" s="55">
        <f t="shared" si="65"/>
        <v>10487</v>
      </c>
      <c r="H500" s="52">
        <f t="shared" si="66"/>
        <v>11.252145922746781</v>
      </c>
      <c r="I500" s="64"/>
      <c r="J500" s="52">
        <f>SUMIFS('EOS GE25-F23-WEBLOAD'!$F:$F,'EOS GE25-F23-WEBLOAD'!$A:$A,$A500,'EOS GE25-F23-WEBLOAD'!$B:$B,$B500)</f>
        <v>932</v>
      </c>
      <c r="K500" s="170">
        <f>SUMIFS(EL!D:D,EL!$A:$A,$A500,EL!$B:$B,$B500)</f>
        <v>10487</v>
      </c>
      <c r="L500" s="55">
        <f t="shared" si="67"/>
        <v>10487</v>
      </c>
      <c r="M500" s="55">
        <f t="shared" si="68"/>
        <v>11.252145922746781</v>
      </c>
      <c r="N500" s="51"/>
      <c r="O500" s="167">
        <f t="shared" si="69"/>
        <v>22.504291845493562</v>
      </c>
    </row>
    <row r="501" spans="1:15" x14ac:dyDescent="0.25">
      <c r="A501" s="49">
        <v>4207</v>
      </c>
      <c r="B501" s="49">
        <v>7</v>
      </c>
      <c r="C501" s="49" t="s">
        <v>509</v>
      </c>
      <c r="D501" s="5">
        <v>7</v>
      </c>
      <c r="E501" s="52">
        <f>SUMIFS('EOS GE24-F23-WEBLOAD'!$F:$F,'EOS GE24-F23-WEBLOAD'!$A:$A,$A501,'EOS GE24-F23-WEBLOAD'!$B:$B,$B501)</f>
        <v>30</v>
      </c>
      <c r="F501" s="138">
        <f>SUMIFS(EL!C:C,EL!$A:$A,$A501,EL!$B:$B,$B501)</f>
        <v>0</v>
      </c>
      <c r="G501" s="55">
        <f t="shared" si="65"/>
        <v>0</v>
      </c>
      <c r="H501" s="52">
        <f t="shared" si="66"/>
        <v>0</v>
      </c>
      <c r="I501" s="64"/>
      <c r="J501" s="52">
        <f>SUMIFS('EOS GE25-F23-WEBLOAD'!$F:$F,'EOS GE25-F23-WEBLOAD'!$A:$A,$A501,'EOS GE25-F23-WEBLOAD'!$B:$B,$B501)</f>
        <v>30</v>
      </c>
      <c r="K501" s="170">
        <f>SUMIFS(EL!D:D,EL!$A:$A,$A501,EL!$B:$B,$B501)</f>
        <v>0</v>
      </c>
      <c r="L501" s="55">
        <f t="shared" si="67"/>
        <v>0</v>
      </c>
      <c r="M501" s="55">
        <f t="shared" si="68"/>
        <v>0</v>
      </c>
      <c r="N501" s="51"/>
      <c r="O501" s="167">
        <f t="shared" si="69"/>
        <v>0</v>
      </c>
    </row>
    <row r="502" spans="1:15" x14ac:dyDescent="0.25">
      <c r="A502" s="49">
        <v>4293</v>
      </c>
      <c r="B502" s="49">
        <v>7</v>
      </c>
      <c r="C502" s="49" t="s">
        <v>563</v>
      </c>
      <c r="D502" s="5">
        <v>7</v>
      </c>
      <c r="E502" s="52">
        <f>SUMIFS('EOS GE24-F23-WEBLOAD'!$F:$F,'EOS GE24-F23-WEBLOAD'!$A:$A,$A502,'EOS GE24-F23-WEBLOAD'!$B:$B,$B502)</f>
        <v>30</v>
      </c>
      <c r="F502" s="138">
        <f>SUMIFS(EL!C:C,EL!$A:$A,$A502,EL!$B:$B,$B502)</f>
        <v>0</v>
      </c>
      <c r="G502" s="55">
        <f t="shared" si="65"/>
        <v>0</v>
      </c>
      <c r="H502" s="52">
        <f t="shared" si="66"/>
        <v>0</v>
      </c>
      <c r="I502" s="64"/>
      <c r="J502" s="52">
        <f>SUMIFS('EOS GE25-F23-WEBLOAD'!$F:$F,'EOS GE25-F23-WEBLOAD'!$A:$A,$A502,'EOS GE25-F23-WEBLOAD'!$B:$B,$B502)</f>
        <v>30</v>
      </c>
      <c r="K502" s="170">
        <f>SUMIFS(EL!D:D,EL!$A:$A,$A502,EL!$B:$B,$B502)</f>
        <v>0</v>
      </c>
      <c r="L502" s="55">
        <f t="shared" si="67"/>
        <v>0</v>
      </c>
      <c r="M502" s="55">
        <f t="shared" si="68"/>
        <v>0</v>
      </c>
      <c r="N502" s="51"/>
      <c r="O502" s="167">
        <f t="shared" si="69"/>
        <v>0</v>
      </c>
    </row>
    <row r="503" spans="1:15" x14ac:dyDescent="0.25">
      <c r="A503" s="49">
        <v>4145</v>
      </c>
      <c r="B503" s="49">
        <v>7</v>
      </c>
      <c r="C503" s="49" t="s">
        <v>472</v>
      </c>
      <c r="D503" s="5">
        <v>7</v>
      </c>
      <c r="E503" s="52">
        <f>SUMIFS('EOS GE24-F23-WEBLOAD'!$F:$F,'EOS GE24-F23-WEBLOAD'!$A:$A,$A503,'EOS GE24-F23-WEBLOAD'!$B:$B,$B503)</f>
        <v>33</v>
      </c>
      <c r="F503" s="138">
        <f>SUMIFS(EL!C:C,EL!$A:$A,$A503,EL!$B:$B,$B503)</f>
        <v>0</v>
      </c>
      <c r="G503" s="55">
        <f t="shared" si="65"/>
        <v>0</v>
      </c>
      <c r="H503" s="52">
        <f t="shared" si="66"/>
        <v>0</v>
      </c>
      <c r="I503" s="64"/>
      <c r="J503" s="52">
        <f>SUMIFS('EOS GE25-F23-WEBLOAD'!$F:$F,'EOS GE25-F23-WEBLOAD'!$A:$A,$A503,'EOS GE25-F23-WEBLOAD'!$B:$B,$B503)</f>
        <v>33</v>
      </c>
      <c r="K503" s="170">
        <f>SUMIFS(EL!D:D,EL!$A:$A,$A503,EL!$B:$B,$B503)</f>
        <v>0</v>
      </c>
      <c r="L503" s="55">
        <f t="shared" si="67"/>
        <v>0</v>
      </c>
      <c r="M503" s="55">
        <f t="shared" si="68"/>
        <v>0</v>
      </c>
      <c r="N503" s="51"/>
      <c r="O503" s="167">
        <f t="shared" si="69"/>
        <v>0</v>
      </c>
    </row>
    <row r="504" spans="1:15" x14ac:dyDescent="0.25">
      <c r="A504" s="49">
        <v>4005</v>
      </c>
      <c r="B504" s="49">
        <v>7</v>
      </c>
      <c r="C504" s="49" t="s">
        <v>390</v>
      </c>
      <c r="D504" s="5">
        <v>7</v>
      </c>
      <c r="E504" s="52">
        <f>SUMIFS('EOS GE24-F23-WEBLOAD'!$F:$F,'EOS GE24-F23-WEBLOAD'!$A:$A,$A504,'EOS GE24-F23-WEBLOAD'!$B:$B,$B504)</f>
        <v>44</v>
      </c>
      <c r="F504" s="138">
        <f>SUMIFS(EL!C:C,EL!$A:$A,$A504,EL!$B:$B,$B504)</f>
        <v>0</v>
      </c>
      <c r="G504" s="55">
        <f t="shared" si="65"/>
        <v>0</v>
      </c>
      <c r="H504" s="52">
        <f t="shared" si="66"/>
        <v>0</v>
      </c>
      <c r="I504" s="64"/>
      <c r="J504" s="52">
        <f>SUMIFS('EOS GE25-F23-WEBLOAD'!$F:$F,'EOS GE25-F23-WEBLOAD'!$A:$A,$A504,'EOS GE25-F23-WEBLOAD'!$B:$B,$B504)</f>
        <v>41</v>
      </c>
      <c r="K504" s="170">
        <f>SUMIFS(EL!D:D,EL!$A:$A,$A504,EL!$B:$B,$B504)</f>
        <v>0</v>
      </c>
      <c r="L504" s="55">
        <f t="shared" si="67"/>
        <v>0</v>
      </c>
      <c r="M504" s="55">
        <f t="shared" si="68"/>
        <v>0</v>
      </c>
      <c r="N504" s="51"/>
      <c r="O504" s="167">
        <f t="shared" si="69"/>
        <v>0</v>
      </c>
    </row>
    <row r="505" spans="1:15" x14ac:dyDescent="0.25">
      <c r="A505" s="49">
        <v>4080</v>
      </c>
      <c r="B505" s="49">
        <v>7</v>
      </c>
      <c r="C505" s="49" t="s">
        <v>427</v>
      </c>
      <c r="D505" s="5">
        <v>7</v>
      </c>
      <c r="E505" s="52">
        <f>SUMIFS('EOS GE24-F23-WEBLOAD'!$F:$F,'EOS GE24-F23-WEBLOAD'!$A:$A,$A505,'EOS GE24-F23-WEBLOAD'!$B:$B,$B505)</f>
        <v>42</v>
      </c>
      <c r="F505" s="138">
        <f>SUMIFS(EL!C:C,EL!$A:$A,$A505,EL!$B:$B,$B505)</f>
        <v>0</v>
      </c>
      <c r="G505" s="55">
        <f t="shared" si="65"/>
        <v>0</v>
      </c>
      <c r="H505" s="52">
        <f t="shared" si="66"/>
        <v>0</v>
      </c>
      <c r="I505" s="64"/>
      <c r="J505" s="52">
        <f>SUMIFS('EOS GE25-F23-WEBLOAD'!$F:$F,'EOS GE25-F23-WEBLOAD'!$A:$A,$A505,'EOS GE25-F23-WEBLOAD'!$B:$B,$B505)</f>
        <v>45</v>
      </c>
      <c r="K505" s="170">
        <f>SUMIFS(EL!D:D,EL!$A:$A,$A505,EL!$B:$B,$B505)</f>
        <v>0</v>
      </c>
      <c r="L505" s="55">
        <f t="shared" si="67"/>
        <v>0</v>
      </c>
      <c r="M505" s="55">
        <f t="shared" si="68"/>
        <v>0</v>
      </c>
      <c r="N505" s="51"/>
      <c r="O505" s="167">
        <f t="shared" si="69"/>
        <v>0</v>
      </c>
    </row>
    <row r="506" spans="1:15" x14ac:dyDescent="0.25">
      <c r="A506" s="49">
        <v>4092</v>
      </c>
      <c r="B506" s="49">
        <v>7</v>
      </c>
      <c r="C506" s="49" t="s">
        <v>438</v>
      </c>
      <c r="D506" s="5">
        <v>7</v>
      </c>
      <c r="E506" s="52">
        <f>SUMIFS('EOS GE24-F23-WEBLOAD'!$F:$F,'EOS GE24-F23-WEBLOAD'!$A:$A,$A506,'EOS GE24-F23-WEBLOAD'!$B:$B,$B506)</f>
        <v>51</v>
      </c>
      <c r="F506" s="138">
        <f>SUMIFS(EL!C:C,EL!$A:$A,$A506,EL!$B:$B,$B506)</f>
        <v>0</v>
      </c>
      <c r="G506" s="55">
        <f t="shared" si="65"/>
        <v>0</v>
      </c>
      <c r="H506" s="52">
        <f t="shared" si="66"/>
        <v>0</v>
      </c>
      <c r="I506" s="64"/>
      <c r="J506" s="52">
        <f>SUMIFS('EOS GE25-F23-WEBLOAD'!$F:$F,'EOS GE25-F23-WEBLOAD'!$A:$A,$A506,'EOS GE25-F23-WEBLOAD'!$B:$B,$B506)</f>
        <v>51</v>
      </c>
      <c r="K506" s="170">
        <f>SUMIFS(EL!D:D,EL!$A:$A,$A506,EL!$B:$B,$B506)</f>
        <v>0</v>
      </c>
      <c r="L506" s="55">
        <f t="shared" si="67"/>
        <v>0</v>
      </c>
      <c r="M506" s="55">
        <f t="shared" si="68"/>
        <v>0</v>
      </c>
      <c r="N506" s="51"/>
      <c r="O506" s="167">
        <f t="shared" si="69"/>
        <v>0</v>
      </c>
    </row>
    <row r="507" spans="1:15" x14ac:dyDescent="0.25">
      <c r="A507" s="49">
        <v>4081</v>
      </c>
      <c r="B507" s="49">
        <v>7</v>
      </c>
      <c r="C507" s="49" t="s">
        <v>428</v>
      </c>
      <c r="D507" s="5">
        <v>7</v>
      </c>
      <c r="E507" s="52">
        <f>SUMIFS('EOS GE24-F23-WEBLOAD'!$F:$F,'EOS GE24-F23-WEBLOAD'!$A:$A,$A507,'EOS GE24-F23-WEBLOAD'!$B:$B,$B507)</f>
        <v>54</v>
      </c>
      <c r="F507" s="138">
        <f>SUMIFS(EL!C:C,EL!$A:$A,$A507,EL!$B:$B,$B507)</f>
        <v>0</v>
      </c>
      <c r="G507" s="55">
        <f t="shared" si="65"/>
        <v>0</v>
      </c>
      <c r="H507" s="52">
        <f t="shared" si="66"/>
        <v>0</v>
      </c>
      <c r="I507" s="64"/>
      <c r="J507" s="52">
        <f>SUMIFS('EOS GE25-F23-WEBLOAD'!$F:$F,'EOS GE25-F23-WEBLOAD'!$A:$A,$A507,'EOS GE25-F23-WEBLOAD'!$B:$B,$B507)</f>
        <v>55</v>
      </c>
      <c r="K507" s="170">
        <f>SUMIFS(EL!D:D,EL!$A:$A,$A507,EL!$B:$B,$B507)</f>
        <v>0</v>
      </c>
      <c r="L507" s="55">
        <f t="shared" si="67"/>
        <v>0</v>
      </c>
      <c r="M507" s="55">
        <f t="shared" si="68"/>
        <v>0</v>
      </c>
      <c r="N507" s="51"/>
      <c r="O507" s="167">
        <f t="shared" si="69"/>
        <v>0</v>
      </c>
    </row>
    <row r="508" spans="1:15" x14ac:dyDescent="0.25">
      <c r="A508" s="49">
        <v>4297</v>
      </c>
      <c r="B508" s="49">
        <v>7</v>
      </c>
      <c r="C508" s="49" t="s">
        <v>565</v>
      </c>
      <c r="D508" s="5">
        <v>7</v>
      </c>
      <c r="E508" s="52">
        <f>SUMIFS('EOS GE24-F23-WEBLOAD'!$F:$F,'EOS GE24-F23-WEBLOAD'!$A:$A,$A508,'EOS GE24-F23-WEBLOAD'!$B:$B,$B508)</f>
        <v>45</v>
      </c>
      <c r="F508" s="138">
        <f>SUMIFS(EL!C:C,EL!$A:$A,$A508,EL!$B:$B,$B508)</f>
        <v>0</v>
      </c>
      <c r="G508" s="55">
        <f t="shared" si="65"/>
        <v>0</v>
      </c>
      <c r="H508" s="52">
        <f t="shared" si="66"/>
        <v>0</v>
      </c>
      <c r="I508" s="64"/>
      <c r="J508" s="52">
        <f>SUMIFS('EOS GE25-F23-WEBLOAD'!$F:$F,'EOS GE25-F23-WEBLOAD'!$A:$A,$A508,'EOS GE25-F23-WEBLOAD'!$B:$B,$B508)</f>
        <v>45</v>
      </c>
      <c r="K508" s="170">
        <f>SUMIFS(EL!D:D,EL!$A:$A,$A508,EL!$B:$B,$B508)</f>
        <v>0</v>
      </c>
      <c r="L508" s="55">
        <f t="shared" si="67"/>
        <v>0</v>
      </c>
      <c r="M508" s="55">
        <f t="shared" si="68"/>
        <v>0</v>
      </c>
      <c r="N508" s="51"/>
      <c r="O508" s="167">
        <f t="shared" si="69"/>
        <v>0</v>
      </c>
    </row>
    <row r="509" spans="1:15" x14ac:dyDescent="0.25">
      <c r="A509" s="49">
        <v>4031</v>
      </c>
      <c r="B509" s="49">
        <v>7</v>
      </c>
      <c r="C509" s="49" t="s">
        <v>403</v>
      </c>
      <c r="D509" s="5">
        <v>7</v>
      </c>
      <c r="E509" s="52">
        <f>SUMIFS('EOS GE24-F23-WEBLOAD'!$F:$F,'EOS GE24-F23-WEBLOAD'!$A:$A,$A509,'EOS GE24-F23-WEBLOAD'!$B:$B,$B509)</f>
        <v>65</v>
      </c>
      <c r="F509" s="138">
        <f>SUMIFS(EL!C:C,EL!$A:$A,$A509,EL!$B:$B,$B509)</f>
        <v>0</v>
      </c>
      <c r="G509" s="55">
        <f t="shared" si="65"/>
        <v>0</v>
      </c>
      <c r="H509" s="52">
        <f t="shared" si="66"/>
        <v>0</v>
      </c>
      <c r="I509" s="64"/>
      <c r="J509" s="52">
        <f>SUMIFS('EOS GE25-F23-WEBLOAD'!$F:$F,'EOS GE25-F23-WEBLOAD'!$A:$A,$A509,'EOS GE25-F23-WEBLOAD'!$B:$B,$B509)</f>
        <v>67</v>
      </c>
      <c r="K509" s="170">
        <f>SUMIFS(EL!D:D,EL!$A:$A,$A509,EL!$B:$B,$B509)</f>
        <v>0</v>
      </c>
      <c r="L509" s="55">
        <f t="shared" si="67"/>
        <v>0</v>
      </c>
      <c r="M509" s="55">
        <f t="shared" si="68"/>
        <v>0</v>
      </c>
      <c r="N509" s="51"/>
      <c r="O509" s="167">
        <f t="shared" si="69"/>
        <v>0</v>
      </c>
    </row>
    <row r="510" spans="1:15" x14ac:dyDescent="0.25">
      <c r="A510" s="49">
        <v>4107</v>
      </c>
      <c r="B510" s="49">
        <v>7</v>
      </c>
      <c r="C510" s="49" t="s">
        <v>449</v>
      </c>
      <c r="D510" s="5">
        <v>7</v>
      </c>
      <c r="E510" s="52">
        <f>SUMIFS('EOS GE24-F23-WEBLOAD'!$F:$F,'EOS GE24-F23-WEBLOAD'!$A:$A,$A510,'EOS GE24-F23-WEBLOAD'!$B:$B,$B510)</f>
        <v>112</v>
      </c>
      <c r="F510" s="138">
        <f>SUMIFS(EL!C:C,EL!$A:$A,$A510,EL!$B:$B,$B510)</f>
        <v>0</v>
      </c>
      <c r="G510" s="55">
        <f t="shared" si="65"/>
        <v>0</v>
      </c>
      <c r="H510" s="52">
        <f t="shared" si="66"/>
        <v>0</v>
      </c>
      <c r="I510" s="64"/>
      <c r="J510" s="52">
        <f>SUMIFS('EOS GE25-F23-WEBLOAD'!$F:$F,'EOS GE25-F23-WEBLOAD'!$A:$A,$A510,'EOS GE25-F23-WEBLOAD'!$B:$B,$B510)</f>
        <v>112</v>
      </c>
      <c r="K510" s="170">
        <f>SUMIFS(EL!D:D,EL!$A:$A,$A510,EL!$B:$B,$B510)</f>
        <v>0</v>
      </c>
      <c r="L510" s="55">
        <f t="shared" si="67"/>
        <v>0</v>
      </c>
      <c r="M510" s="55">
        <f t="shared" si="68"/>
        <v>0</v>
      </c>
      <c r="N510" s="51"/>
      <c r="O510" s="167">
        <f t="shared" si="69"/>
        <v>0</v>
      </c>
    </row>
    <row r="511" spans="1:15" x14ac:dyDescent="0.25">
      <c r="A511" s="49">
        <v>4155</v>
      </c>
      <c r="B511" s="49">
        <v>7</v>
      </c>
      <c r="C511" s="49" t="s">
        <v>478</v>
      </c>
      <c r="D511" s="5">
        <v>7</v>
      </c>
      <c r="E511" s="52">
        <f>SUMIFS('EOS GE24-F23-WEBLOAD'!$F:$F,'EOS GE24-F23-WEBLOAD'!$A:$A,$A511,'EOS GE24-F23-WEBLOAD'!$B:$B,$B511)</f>
        <v>137</v>
      </c>
      <c r="F511" s="138">
        <f>SUMIFS(EL!C:C,EL!$A:$A,$A511,EL!$B:$B,$B511)</f>
        <v>0</v>
      </c>
      <c r="G511" s="55">
        <f t="shared" si="65"/>
        <v>0</v>
      </c>
      <c r="H511" s="52">
        <f t="shared" si="66"/>
        <v>0</v>
      </c>
      <c r="I511" s="64"/>
      <c r="J511" s="52">
        <f>SUMIFS('EOS GE25-F23-WEBLOAD'!$F:$F,'EOS GE25-F23-WEBLOAD'!$A:$A,$A511,'EOS GE25-F23-WEBLOAD'!$B:$B,$B511)</f>
        <v>143</v>
      </c>
      <c r="K511" s="170">
        <f>SUMIFS(EL!D:D,EL!$A:$A,$A511,EL!$B:$B,$B511)</f>
        <v>0</v>
      </c>
      <c r="L511" s="55">
        <f t="shared" si="67"/>
        <v>0</v>
      </c>
      <c r="M511" s="55">
        <f t="shared" si="68"/>
        <v>0</v>
      </c>
      <c r="N511" s="51"/>
      <c r="O511" s="167">
        <f t="shared" si="69"/>
        <v>0</v>
      </c>
    </row>
    <row r="512" spans="1:15" x14ac:dyDescent="0.25">
      <c r="A512" s="49">
        <v>4146</v>
      </c>
      <c r="B512" s="49">
        <v>7</v>
      </c>
      <c r="C512" s="49" t="s">
        <v>473</v>
      </c>
      <c r="D512" s="5">
        <v>7</v>
      </c>
      <c r="E512" s="52">
        <f>SUMIFS('EOS GE24-F23-WEBLOAD'!$F:$F,'EOS GE24-F23-WEBLOAD'!$A:$A,$A512,'EOS GE24-F23-WEBLOAD'!$B:$B,$B512)</f>
        <v>84</v>
      </c>
      <c r="F512" s="138">
        <f>SUMIFS(EL!C:C,EL!$A:$A,$A512,EL!$B:$B,$B512)</f>
        <v>0</v>
      </c>
      <c r="G512" s="55">
        <f t="shared" si="65"/>
        <v>0</v>
      </c>
      <c r="H512" s="52">
        <f t="shared" si="66"/>
        <v>0</v>
      </c>
      <c r="I512" s="64"/>
      <c r="J512" s="52">
        <f>SUMIFS('EOS GE25-F23-WEBLOAD'!$F:$F,'EOS GE25-F23-WEBLOAD'!$A:$A,$A512,'EOS GE25-F23-WEBLOAD'!$B:$B,$B512)</f>
        <v>84</v>
      </c>
      <c r="K512" s="170">
        <f>SUMIFS(EL!D:D,EL!$A:$A,$A512,EL!$B:$B,$B512)</f>
        <v>0</v>
      </c>
      <c r="L512" s="55">
        <f t="shared" si="67"/>
        <v>0</v>
      </c>
      <c r="M512" s="55">
        <f t="shared" si="68"/>
        <v>0</v>
      </c>
      <c r="N512" s="51"/>
      <c r="O512" s="167">
        <f t="shared" si="69"/>
        <v>0</v>
      </c>
    </row>
    <row r="513" spans="1:15" x14ac:dyDescent="0.25">
      <c r="A513" s="49">
        <v>4056</v>
      </c>
      <c r="B513" s="49">
        <v>7</v>
      </c>
      <c r="C513" s="49" t="s">
        <v>413</v>
      </c>
      <c r="D513" s="5">
        <v>7</v>
      </c>
      <c r="E513" s="52">
        <f>SUMIFS('EOS GE24-F23-WEBLOAD'!$F:$F,'EOS GE24-F23-WEBLOAD'!$A:$A,$A513,'EOS GE24-F23-WEBLOAD'!$B:$B,$B513)</f>
        <v>70</v>
      </c>
      <c r="F513" s="138">
        <f>SUMIFS(EL!C:C,EL!$A:$A,$A513,EL!$B:$B,$B513)</f>
        <v>0</v>
      </c>
      <c r="G513" s="55">
        <f t="shared" si="65"/>
        <v>0</v>
      </c>
      <c r="H513" s="52">
        <f t="shared" si="66"/>
        <v>0</v>
      </c>
      <c r="I513" s="64"/>
      <c r="J513" s="52">
        <f>SUMIFS('EOS GE25-F23-WEBLOAD'!$F:$F,'EOS GE25-F23-WEBLOAD'!$A:$A,$A513,'EOS GE25-F23-WEBLOAD'!$B:$B,$B513)</f>
        <v>70</v>
      </c>
      <c r="K513" s="170">
        <f>SUMIFS(EL!D:D,EL!$A:$A,$A513,EL!$B:$B,$B513)</f>
        <v>0</v>
      </c>
      <c r="L513" s="55">
        <f t="shared" si="67"/>
        <v>0</v>
      </c>
      <c r="M513" s="55">
        <f t="shared" si="68"/>
        <v>0</v>
      </c>
      <c r="N513" s="51"/>
      <c r="O513" s="167">
        <f t="shared" si="69"/>
        <v>0</v>
      </c>
    </row>
    <row r="514" spans="1:15" x14ac:dyDescent="0.25">
      <c r="A514" s="49">
        <v>4279</v>
      </c>
      <c r="B514" s="49">
        <v>7</v>
      </c>
      <c r="C514" s="49" t="s">
        <v>554</v>
      </c>
      <c r="D514" s="5">
        <v>7</v>
      </c>
      <c r="E514" s="52">
        <f>SUMIFS('EOS GE24-F23-WEBLOAD'!$F:$F,'EOS GE24-F23-WEBLOAD'!$A:$A,$A514,'EOS GE24-F23-WEBLOAD'!$B:$B,$B514)</f>
        <v>80</v>
      </c>
      <c r="F514" s="138">
        <f>SUMIFS(EL!C:C,EL!$A:$A,$A514,EL!$B:$B,$B514)</f>
        <v>0</v>
      </c>
      <c r="G514" s="55">
        <f t="shared" si="65"/>
        <v>0</v>
      </c>
      <c r="H514" s="52">
        <f t="shared" si="66"/>
        <v>0</v>
      </c>
      <c r="I514" s="64"/>
      <c r="J514" s="52">
        <f>SUMIFS('EOS GE25-F23-WEBLOAD'!$F:$F,'EOS GE25-F23-WEBLOAD'!$A:$A,$A514,'EOS GE25-F23-WEBLOAD'!$B:$B,$B514)</f>
        <v>80</v>
      </c>
      <c r="K514" s="170">
        <f>SUMIFS(EL!D:D,EL!$A:$A,$A514,EL!$B:$B,$B514)</f>
        <v>0</v>
      </c>
      <c r="L514" s="55">
        <f t="shared" si="67"/>
        <v>0</v>
      </c>
      <c r="M514" s="55">
        <f t="shared" si="68"/>
        <v>0</v>
      </c>
      <c r="N514" s="51"/>
      <c r="O514" s="167">
        <f t="shared" si="69"/>
        <v>0</v>
      </c>
    </row>
    <row r="515" spans="1:15" x14ac:dyDescent="0.25">
      <c r="A515" s="49">
        <v>4036</v>
      </c>
      <c r="B515" s="49">
        <v>7</v>
      </c>
      <c r="C515" s="49" t="s">
        <v>405</v>
      </c>
      <c r="D515" s="5">
        <v>7</v>
      </c>
      <c r="E515" s="52">
        <f>SUMIFS('EOS GE24-F23-WEBLOAD'!$F:$F,'EOS GE24-F23-WEBLOAD'!$A:$A,$A515,'EOS GE24-F23-WEBLOAD'!$B:$B,$B515)</f>
        <v>92</v>
      </c>
      <c r="F515" s="138">
        <f>SUMIFS(EL!C:C,EL!$A:$A,$A515,EL!$B:$B,$B515)</f>
        <v>0</v>
      </c>
      <c r="G515" s="55">
        <f t="shared" si="65"/>
        <v>0</v>
      </c>
      <c r="H515" s="52">
        <f t="shared" si="66"/>
        <v>0</v>
      </c>
      <c r="I515" s="64"/>
      <c r="J515" s="52">
        <f>SUMIFS('EOS GE25-F23-WEBLOAD'!$F:$F,'EOS GE25-F23-WEBLOAD'!$A:$A,$A515,'EOS GE25-F23-WEBLOAD'!$B:$B,$B515)</f>
        <v>94</v>
      </c>
      <c r="K515" s="170">
        <f>SUMIFS(EL!D:D,EL!$A:$A,$A515,EL!$B:$B,$B515)</f>
        <v>0</v>
      </c>
      <c r="L515" s="55">
        <f t="shared" si="67"/>
        <v>0</v>
      </c>
      <c r="M515" s="55">
        <f t="shared" si="68"/>
        <v>0</v>
      </c>
      <c r="N515" s="51"/>
      <c r="O515" s="167">
        <f t="shared" si="69"/>
        <v>0</v>
      </c>
    </row>
    <row r="516" spans="1:15" x14ac:dyDescent="0.25">
      <c r="A516" s="49">
        <v>4119</v>
      </c>
      <c r="B516" s="49">
        <v>7</v>
      </c>
      <c r="C516" s="49" t="s">
        <v>456</v>
      </c>
      <c r="D516" s="5">
        <v>7</v>
      </c>
      <c r="E516" s="52">
        <f>SUMIFS('EOS GE24-F23-WEBLOAD'!$F:$F,'EOS GE24-F23-WEBLOAD'!$A:$A,$A516,'EOS GE24-F23-WEBLOAD'!$B:$B,$B516)</f>
        <v>84</v>
      </c>
      <c r="F516" s="138">
        <f>SUMIFS(EL!C:C,EL!$A:$A,$A516,EL!$B:$B,$B516)</f>
        <v>0</v>
      </c>
      <c r="G516" s="55">
        <f t="shared" si="65"/>
        <v>0</v>
      </c>
      <c r="H516" s="52">
        <f t="shared" si="66"/>
        <v>0</v>
      </c>
      <c r="I516" s="64"/>
      <c r="J516" s="52">
        <f>SUMIFS('EOS GE25-F23-WEBLOAD'!$F:$F,'EOS GE25-F23-WEBLOAD'!$A:$A,$A516,'EOS GE25-F23-WEBLOAD'!$B:$B,$B516)</f>
        <v>84</v>
      </c>
      <c r="K516" s="170">
        <f>SUMIFS(EL!D:D,EL!$A:$A,$A516,EL!$B:$B,$B516)</f>
        <v>0</v>
      </c>
      <c r="L516" s="55">
        <f t="shared" si="67"/>
        <v>0</v>
      </c>
      <c r="M516" s="55">
        <f t="shared" si="68"/>
        <v>0</v>
      </c>
      <c r="N516" s="51"/>
      <c r="O516" s="167">
        <f t="shared" si="69"/>
        <v>0</v>
      </c>
    </row>
    <row r="517" spans="1:15" x14ac:dyDescent="0.25">
      <c r="A517" s="49">
        <v>4290</v>
      </c>
      <c r="B517" s="49">
        <v>7</v>
      </c>
      <c r="C517" s="49" t="s">
        <v>561</v>
      </c>
      <c r="D517" s="5">
        <v>7</v>
      </c>
      <c r="E517" s="52">
        <f>SUMIFS('EOS GE24-F23-WEBLOAD'!$F:$F,'EOS GE24-F23-WEBLOAD'!$A:$A,$A517,'EOS GE24-F23-WEBLOAD'!$B:$B,$B517)</f>
        <v>102</v>
      </c>
      <c r="F517" s="138">
        <f>SUMIFS(EL!C:C,EL!$A:$A,$A517,EL!$B:$B,$B517)</f>
        <v>0</v>
      </c>
      <c r="G517" s="55">
        <f t="shared" si="65"/>
        <v>0</v>
      </c>
      <c r="H517" s="52">
        <f t="shared" si="66"/>
        <v>0</v>
      </c>
      <c r="I517" s="64"/>
      <c r="J517" s="52">
        <f>SUMIFS('EOS GE25-F23-WEBLOAD'!$F:$F,'EOS GE25-F23-WEBLOAD'!$A:$A,$A517,'EOS GE25-F23-WEBLOAD'!$B:$B,$B517)</f>
        <v>104</v>
      </c>
      <c r="K517" s="170">
        <f>SUMIFS(EL!D:D,EL!$A:$A,$A517,EL!$B:$B,$B517)</f>
        <v>0</v>
      </c>
      <c r="L517" s="55">
        <f t="shared" si="67"/>
        <v>0</v>
      </c>
      <c r="M517" s="55">
        <f t="shared" si="68"/>
        <v>0</v>
      </c>
      <c r="N517" s="51"/>
      <c r="O517" s="167">
        <f t="shared" si="69"/>
        <v>0</v>
      </c>
    </row>
    <row r="518" spans="1:15" x14ac:dyDescent="0.25">
      <c r="A518" s="49">
        <v>4111</v>
      </c>
      <c r="B518" s="49">
        <v>7</v>
      </c>
      <c r="C518" s="49" t="s">
        <v>451</v>
      </c>
      <c r="D518" s="5">
        <v>7</v>
      </c>
      <c r="E518" s="52">
        <f>SUMIFS('EOS GE24-F23-WEBLOAD'!$F:$F,'EOS GE24-F23-WEBLOAD'!$A:$A,$A518,'EOS GE24-F23-WEBLOAD'!$B:$B,$B518)</f>
        <v>112</v>
      </c>
      <c r="F518" s="138">
        <f>SUMIFS(EL!C:C,EL!$A:$A,$A518,EL!$B:$B,$B518)</f>
        <v>0</v>
      </c>
      <c r="G518" s="55">
        <f t="shared" si="65"/>
        <v>0</v>
      </c>
      <c r="H518" s="52">
        <f t="shared" si="66"/>
        <v>0</v>
      </c>
      <c r="I518" s="64"/>
      <c r="J518" s="52">
        <f>SUMIFS('EOS GE25-F23-WEBLOAD'!$F:$F,'EOS GE25-F23-WEBLOAD'!$A:$A,$A518,'EOS GE25-F23-WEBLOAD'!$B:$B,$B518)</f>
        <v>112</v>
      </c>
      <c r="K518" s="170">
        <f>SUMIFS(EL!D:D,EL!$A:$A,$A518,EL!$B:$B,$B518)</f>
        <v>0</v>
      </c>
      <c r="L518" s="55">
        <f t="shared" si="67"/>
        <v>0</v>
      </c>
      <c r="M518" s="55">
        <f t="shared" si="68"/>
        <v>0</v>
      </c>
      <c r="N518" s="51"/>
      <c r="O518" s="167">
        <f t="shared" si="69"/>
        <v>0</v>
      </c>
    </row>
    <row r="519" spans="1:15" x14ac:dyDescent="0.25">
      <c r="A519" s="49">
        <v>4217</v>
      </c>
      <c r="B519" s="49">
        <v>7</v>
      </c>
      <c r="C519" s="49" t="s">
        <v>514</v>
      </c>
      <c r="D519" s="5">
        <v>7</v>
      </c>
      <c r="E519" s="52">
        <f>SUMIFS('EOS GE24-F23-WEBLOAD'!$F:$F,'EOS GE24-F23-WEBLOAD'!$A:$A,$A519,'EOS GE24-F23-WEBLOAD'!$B:$B,$B519)</f>
        <v>122</v>
      </c>
      <c r="F519" s="138">
        <f>SUMIFS(EL!C:C,EL!$A:$A,$A519,EL!$B:$B,$B519)</f>
        <v>0</v>
      </c>
      <c r="G519" s="55">
        <f t="shared" si="65"/>
        <v>0</v>
      </c>
      <c r="H519" s="52">
        <f t="shared" si="66"/>
        <v>0</v>
      </c>
      <c r="I519" s="64"/>
      <c r="J519" s="52">
        <f>SUMIFS('EOS GE25-F23-WEBLOAD'!$F:$F,'EOS GE25-F23-WEBLOAD'!$A:$A,$A519,'EOS GE25-F23-WEBLOAD'!$B:$B,$B519)</f>
        <v>125</v>
      </c>
      <c r="K519" s="170">
        <f>SUMIFS(EL!D:D,EL!$A:$A,$A519,EL!$B:$B,$B519)</f>
        <v>0</v>
      </c>
      <c r="L519" s="55">
        <f t="shared" si="67"/>
        <v>0</v>
      </c>
      <c r="M519" s="55">
        <f t="shared" si="68"/>
        <v>0</v>
      </c>
      <c r="N519" s="51"/>
      <c r="O519" s="167">
        <f t="shared" si="69"/>
        <v>0</v>
      </c>
    </row>
    <row r="520" spans="1:15" x14ac:dyDescent="0.25">
      <c r="A520" s="49">
        <v>4238</v>
      </c>
      <c r="B520" s="49">
        <v>7</v>
      </c>
      <c r="C520" s="49" t="s">
        <v>531</v>
      </c>
      <c r="D520" s="5">
        <v>7</v>
      </c>
      <c r="E520" s="52">
        <f>SUMIFS('EOS GE24-F23-WEBLOAD'!$F:$F,'EOS GE24-F23-WEBLOAD'!$A:$A,$A520,'EOS GE24-F23-WEBLOAD'!$B:$B,$B520)</f>
        <v>96</v>
      </c>
      <c r="F520" s="138">
        <f>SUMIFS(EL!C:C,EL!$A:$A,$A520,EL!$B:$B,$B520)</f>
        <v>0</v>
      </c>
      <c r="G520" s="55">
        <f t="shared" si="65"/>
        <v>0</v>
      </c>
      <c r="H520" s="52">
        <f t="shared" si="66"/>
        <v>0</v>
      </c>
      <c r="I520" s="64"/>
      <c r="J520" s="52">
        <f>SUMIFS('EOS GE25-F23-WEBLOAD'!$F:$F,'EOS GE25-F23-WEBLOAD'!$A:$A,$A520,'EOS GE25-F23-WEBLOAD'!$B:$B,$B520)</f>
        <v>96</v>
      </c>
      <c r="K520" s="170">
        <f>SUMIFS(EL!D:D,EL!$A:$A,$A520,EL!$B:$B,$B520)</f>
        <v>0</v>
      </c>
      <c r="L520" s="55">
        <f t="shared" si="67"/>
        <v>0</v>
      </c>
      <c r="M520" s="55">
        <f t="shared" si="68"/>
        <v>0</v>
      </c>
      <c r="N520" s="51"/>
      <c r="O520" s="167">
        <f t="shared" si="69"/>
        <v>0</v>
      </c>
    </row>
    <row r="521" spans="1:15" x14ac:dyDescent="0.25">
      <c r="A521" s="49">
        <v>4003</v>
      </c>
      <c r="B521" s="49">
        <v>7</v>
      </c>
      <c r="C521" s="49" t="s">
        <v>389</v>
      </c>
      <c r="D521" s="5">
        <v>7</v>
      </c>
      <c r="E521" s="52">
        <f>SUMIFS('EOS GE24-F23-WEBLOAD'!$F:$F,'EOS GE24-F23-WEBLOAD'!$A:$A,$A521,'EOS GE24-F23-WEBLOAD'!$B:$B,$B521)</f>
        <v>100</v>
      </c>
      <c r="F521" s="138">
        <f>SUMIFS(EL!C:C,EL!$A:$A,$A521,EL!$B:$B,$B521)</f>
        <v>0</v>
      </c>
      <c r="G521" s="55">
        <f t="shared" si="65"/>
        <v>0</v>
      </c>
      <c r="H521" s="52">
        <f t="shared" si="66"/>
        <v>0</v>
      </c>
      <c r="I521" s="64"/>
      <c r="J521" s="52">
        <f>SUMIFS('EOS GE25-F23-WEBLOAD'!$F:$F,'EOS GE25-F23-WEBLOAD'!$A:$A,$A521,'EOS GE25-F23-WEBLOAD'!$B:$B,$B521)</f>
        <v>100</v>
      </c>
      <c r="K521" s="170">
        <f>SUMIFS(EL!D:D,EL!$A:$A,$A521,EL!$B:$B,$B521)</f>
        <v>0</v>
      </c>
      <c r="L521" s="55">
        <f t="shared" si="67"/>
        <v>0</v>
      </c>
      <c r="M521" s="55">
        <f t="shared" si="68"/>
        <v>0</v>
      </c>
      <c r="N521" s="51"/>
      <c r="O521" s="167">
        <f t="shared" si="69"/>
        <v>0</v>
      </c>
    </row>
    <row r="522" spans="1:15" x14ac:dyDescent="0.25">
      <c r="A522" s="49">
        <v>4168</v>
      </c>
      <c r="B522" s="49">
        <v>7</v>
      </c>
      <c r="C522" s="49" t="s">
        <v>486</v>
      </c>
      <c r="D522" s="5">
        <v>7</v>
      </c>
      <c r="E522" s="52">
        <f>SUMIFS('EOS GE24-F23-WEBLOAD'!$F:$F,'EOS GE24-F23-WEBLOAD'!$A:$A,$A522,'EOS GE24-F23-WEBLOAD'!$B:$B,$B522)</f>
        <v>95</v>
      </c>
      <c r="F522" s="138">
        <f>SUMIFS(EL!C:C,EL!$A:$A,$A522,EL!$B:$B,$B522)</f>
        <v>0</v>
      </c>
      <c r="G522" s="55">
        <f t="shared" si="65"/>
        <v>0</v>
      </c>
      <c r="H522" s="52">
        <f t="shared" si="66"/>
        <v>0</v>
      </c>
      <c r="I522" s="64"/>
      <c r="J522" s="52">
        <f>SUMIFS('EOS GE25-F23-WEBLOAD'!$F:$F,'EOS GE25-F23-WEBLOAD'!$A:$A,$A522,'EOS GE25-F23-WEBLOAD'!$B:$B,$B522)</f>
        <v>95</v>
      </c>
      <c r="K522" s="170">
        <f>SUMIFS(EL!D:D,EL!$A:$A,$A522,EL!$B:$B,$B522)</f>
        <v>0</v>
      </c>
      <c r="L522" s="55">
        <f t="shared" si="67"/>
        <v>0</v>
      </c>
      <c r="M522" s="55">
        <f t="shared" si="68"/>
        <v>0</v>
      </c>
      <c r="N522" s="51"/>
      <c r="O522" s="167">
        <f t="shared" si="69"/>
        <v>0</v>
      </c>
    </row>
    <row r="523" spans="1:15" x14ac:dyDescent="0.25">
      <c r="A523" s="49">
        <v>4166</v>
      </c>
      <c r="B523" s="49">
        <v>7</v>
      </c>
      <c r="C523" s="49" t="s">
        <v>484</v>
      </c>
      <c r="D523" s="5">
        <v>7</v>
      </c>
      <c r="E523" s="52">
        <f>SUMIFS('EOS GE24-F23-WEBLOAD'!$F:$F,'EOS GE24-F23-WEBLOAD'!$A:$A,$A523,'EOS GE24-F23-WEBLOAD'!$B:$B,$B523)</f>
        <v>145</v>
      </c>
      <c r="F523" s="138">
        <f>SUMIFS(EL!C:C,EL!$A:$A,$A523,EL!$B:$B,$B523)</f>
        <v>0</v>
      </c>
      <c r="G523" s="55">
        <f t="shared" si="65"/>
        <v>0</v>
      </c>
      <c r="H523" s="52">
        <f t="shared" si="66"/>
        <v>0</v>
      </c>
      <c r="I523" s="64"/>
      <c r="J523" s="52">
        <f>SUMIFS('EOS GE25-F23-WEBLOAD'!$F:$F,'EOS GE25-F23-WEBLOAD'!$A:$A,$A523,'EOS GE25-F23-WEBLOAD'!$B:$B,$B523)</f>
        <v>150</v>
      </c>
      <c r="K523" s="170">
        <f>SUMIFS(EL!D:D,EL!$A:$A,$A523,EL!$B:$B,$B523)</f>
        <v>0</v>
      </c>
      <c r="L523" s="55">
        <f t="shared" si="67"/>
        <v>0</v>
      </c>
      <c r="M523" s="55">
        <f t="shared" si="68"/>
        <v>0</v>
      </c>
      <c r="N523" s="51"/>
      <c r="O523" s="167">
        <f t="shared" si="69"/>
        <v>0</v>
      </c>
    </row>
    <row r="524" spans="1:15" x14ac:dyDescent="0.25">
      <c r="A524" s="49">
        <v>4039</v>
      </c>
      <c r="B524" s="49">
        <v>7</v>
      </c>
      <c r="C524" s="49" t="s">
        <v>407</v>
      </c>
      <c r="D524" s="5">
        <v>7</v>
      </c>
      <c r="E524" s="52">
        <f>SUMIFS('EOS GE24-F23-WEBLOAD'!$F:$F,'EOS GE24-F23-WEBLOAD'!$A:$A,$A524,'EOS GE24-F23-WEBLOAD'!$B:$B,$B524)</f>
        <v>225</v>
      </c>
      <c r="F524" s="138">
        <f>SUMIFS(EL!C:C,EL!$A:$A,$A524,EL!$B:$B,$B524)</f>
        <v>0</v>
      </c>
      <c r="G524" s="55">
        <f t="shared" si="65"/>
        <v>0</v>
      </c>
      <c r="H524" s="52">
        <f t="shared" si="66"/>
        <v>0</v>
      </c>
      <c r="I524" s="64"/>
      <c r="J524" s="52">
        <f>SUMIFS('EOS GE25-F23-WEBLOAD'!$F:$F,'EOS GE25-F23-WEBLOAD'!$A:$A,$A524,'EOS GE25-F23-WEBLOAD'!$B:$B,$B524)</f>
        <v>225</v>
      </c>
      <c r="K524" s="170">
        <f>SUMIFS(EL!D:D,EL!$A:$A,$A524,EL!$B:$B,$B524)</f>
        <v>0</v>
      </c>
      <c r="L524" s="55">
        <f t="shared" si="67"/>
        <v>0</v>
      </c>
      <c r="M524" s="55">
        <f t="shared" si="68"/>
        <v>0</v>
      </c>
      <c r="N524" s="51"/>
      <c r="O524" s="167">
        <f t="shared" si="69"/>
        <v>0</v>
      </c>
    </row>
    <row r="525" spans="1:15" x14ac:dyDescent="0.25">
      <c r="A525" s="49">
        <v>4054</v>
      </c>
      <c r="B525" s="49">
        <v>7</v>
      </c>
      <c r="C525" s="49" t="s">
        <v>411</v>
      </c>
      <c r="D525" s="5">
        <v>7</v>
      </c>
      <c r="E525" s="52">
        <f>SUMIFS('EOS GE24-F23-WEBLOAD'!$F:$F,'EOS GE24-F23-WEBLOAD'!$A:$A,$A525,'EOS GE24-F23-WEBLOAD'!$B:$B,$B525)</f>
        <v>99</v>
      </c>
      <c r="F525" s="138">
        <f>SUMIFS(EL!C:C,EL!$A:$A,$A525,EL!$B:$B,$B525)</f>
        <v>0</v>
      </c>
      <c r="G525" s="55">
        <f t="shared" ref="G525:G545" si="70">SUM(F525:F525)</f>
        <v>0</v>
      </c>
      <c r="H525" s="52">
        <f t="shared" ref="H525:H545" si="71">IFERROR(G525/E525,0)</f>
        <v>0</v>
      </c>
      <c r="I525" s="64"/>
      <c r="J525" s="52">
        <f>SUMIFS('EOS GE25-F23-WEBLOAD'!$F:$F,'EOS GE25-F23-WEBLOAD'!$A:$A,$A525,'EOS GE25-F23-WEBLOAD'!$B:$B,$B525)</f>
        <v>99</v>
      </c>
      <c r="K525" s="170">
        <f>SUMIFS(EL!D:D,EL!$A:$A,$A525,EL!$B:$B,$B525)</f>
        <v>0</v>
      </c>
      <c r="L525" s="55">
        <f t="shared" ref="L525:L545" si="72">SUM(K525:K525)</f>
        <v>0</v>
      </c>
      <c r="M525" s="55">
        <f t="shared" ref="M525:M545" si="73">IFERROR(L525/J525,0)</f>
        <v>0</v>
      </c>
      <c r="N525" s="51"/>
      <c r="O525" s="167">
        <f t="shared" ref="O525:O544" si="74">M525+H525</f>
        <v>0</v>
      </c>
    </row>
    <row r="526" spans="1:15" x14ac:dyDescent="0.25">
      <c r="A526" s="49">
        <v>4093</v>
      </c>
      <c r="B526" s="49">
        <v>7</v>
      </c>
      <c r="C526" s="49" t="s">
        <v>439</v>
      </c>
      <c r="D526" s="5">
        <v>7</v>
      </c>
      <c r="E526" s="52">
        <f>SUMIFS('EOS GE24-F23-WEBLOAD'!$F:$F,'EOS GE24-F23-WEBLOAD'!$A:$A,$A526,'EOS GE24-F23-WEBLOAD'!$B:$B,$B526)</f>
        <v>120</v>
      </c>
      <c r="F526" s="138">
        <f>SUMIFS(EL!C:C,EL!$A:$A,$A526,EL!$B:$B,$B526)</f>
        <v>0</v>
      </c>
      <c r="G526" s="55">
        <f t="shared" si="70"/>
        <v>0</v>
      </c>
      <c r="H526" s="52">
        <f t="shared" si="71"/>
        <v>0</v>
      </c>
      <c r="I526" s="64"/>
      <c r="J526" s="52">
        <f>SUMIFS('EOS GE25-F23-WEBLOAD'!$F:$F,'EOS GE25-F23-WEBLOAD'!$A:$A,$A526,'EOS GE25-F23-WEBLOAD'!$B:$B,$B526)</f>
        <v>120</v>
      </c>
      <c r="K526" s="170">
        <f>SUMIFS(EL!D:D,EL!$A:$A,$A526,EL!$B:$B,$B526)</f>
        <v>0</v>
      </c>
      <c r="L526" s="55">
        <f t="shared" si="72"/>
        <v>0</v>
      </c>
      <c r="M526" s="55">
        <f t="shared" si="73"/>
        <v>0</v>
      </c>
      <c r="N526" s="51"/>
      <c r="O526" s="167">
        <f t="shared" si="74"/>
        <v>0</v>
      </c>
    </row>
    <row r="527" spans="1:15" x14ac:dyDescent="0.25">
      <c r="A527" s="49">
        <v>4229</v>
      </c>
      <c r="B527" s="49">
        <v>7</v>
      </c>
      <c r="C527" s="49" t="s">
        <v>525</v>
      </c>
      <c r="D527" s="5">
        <v>7</v>
      </c>
      <c r="E527" s="52">
        <f>SUMIFS('EOS GE24-F23-WEBLOAD'!$F:$F,'EOS GE24-F23-WEBLOAD'!$A:$A,$A527,'EOS GE24-F23-WEBLOAD'!$B:$B,$B527)</f>
        <v>105</v>
      </c>
      <c r="F527" s="138">
        <f>SUMIFS(EL!C:C,EL!$A:$A,$A527,EL!$B:$B,$B527)</f>
        <v>0</v>
      </c>
      <c r="G527" s="55">
        <f t="shared" si="70"/>
        <v>0</v>
      </c>
      <c r="H527" s="52">
        <f t="shared" si="71"/>
        <v>0</v>
      </c>
      <c r="I527" s="64"/>
      <c r="J527" s="52">
        <f>SUMIFS('EOS GE25-F23-WEBLOAD'!$F:$F,'EOS GE25-F23-WEBLOAD'!$A:$A,$A527,'EOS GE25-F23-WEBLOAD'!$B:$B,$B527)</f>
        <v>105</v>
      </c>
      <c r="K527" s="170">
        <f>SUMIFS(EL!D:D,EL!$A:$A,$A527,EL!$B:$B,$B527)</f>
        <v>0</v>
      </c>
      <c r="L527" s="55">
        <f t="shared" si="72"/>
        <v>0</v>
      </c>
      <c r="M527" s="55">
        <f t="shared" si="73"/>
        <v>0</v>
      </c>
      <c r="N527" s="51"/>
      <c r="O527" s="167">
        <f t="shared" si="74"/>
        <v>0</v>
      </c>
    </row>
    <row r="528" spans="1:15" x14ac:dyDescent="0.25">
      <c r="A528" s="49">
        <v>4271</v>
      </c>
      <c r="B528" s="49">
        <v>7</v>
      </c>
      <c r="C528" s="49" t="s">
        <v>550</v>
      </c>
      <c r="D528" s="5">
        <v>7</v>
      </c>
      <c r="E528" s="52">
        <f>SUMIFS('EOS GE24-F23-WEBLOAD'!$F:$F,'EOS GE24-F23-WEBLOAD'!$A:$A,$A528,'EOS GE24-F23-WEBLOAD'!$B:$B,$B528)</f>
        <v>165</v>
      </c>
      <c r="F528" s="138">
        <f>SUMIFS(EL!C:C,EL!$A:$A,$A528,EL!$B:$B,$B528)</f>
        <v>0</v>
      </c>
      <c r="G528" s="55">
        <f t="shared" si="70"/>
        <v>0</v>
      </c>
      <c r="H528" s="52">
        <f t="shared" si="71"/>
        <v>0</v>
      </c>
      <c r="I528" s="64"/>
      <c r="J528" s="52">
        <f>SUMIFS('EOS GE25-F23-WEBLOAD'!$F:$F,'EOS GE25-F23-WEBLOAD'!$A:$A,$A528,'EOS GE25-F23-WEBLOAD'!$B:$B,$B528)</f>
        <v>165</v>
      </c>
      <c r="K528" s="170">
        <f>SUMIFS(EL!D:D,EL!$A:$A,$A528,EL!$B:$B,$B528)</f>
        <v>0</v>
      </c>
      <c r="L528" s="55">
        <f t="shared" si="72"/>
        <v>0</v>
      </c>
      <c r="M528" s="55">
        <f t="shared" si="73"/>
        <v>0</v>
      </c>
      <c r="N528" s="51"/>
      <c r="O528" s="167">
        <f t="shared" si="74"/>
        <v>0</v>
      </c>
    </row>
    <row r="529" spans="1:15" x14ac:dyDescent="0.25">
      <c r="A529" s="49">
        <v>4106</v>
      </c>
      <c r="B529" s="49">
        <v>7</v>
      </c>
      <c r="C529" s="49" t="s">
        <v>448</v>
      </c>
      <c r="D529" s="5">
        <v>7</v>
      </c>
      <c r="E529" s="52">
        <f>SUMIFS('EOS GE24-F23-WEBLOAD'!$F:$F,'EOS GE24-F23-WEBLOAD'!$A:$A,$A529,'EOS GE24-F23-WEBLOAD'!$B:$B,$B529)</f>
        <v>245</v>
      </c>
      <c r="F529" s="138">
        <f>SUMIFS(EL!C:C,EL!$A:$A,$A529,EL!$B:$B,$B529)</f>
        <v>0</v>
      </c>
      <c r="G529" s="55">
        <f t="shared" si="70"/>
        <v>0</v>
      </c>
      <c r="H529" s="52">
        <f t="shared" si="71"/>
        <v>0</v>
      </c>
      <c r="I529" s="64"/>
      <c r="J529" s="52">
        <f>SUMIFS('EOS GE25-F23-WEBLOAD'!$F:$F,'EOS GE25-F23-WEBLOAD'!$A:$A,$A529,'EOS GE25-F23-WEBLOAD'!$B:$B,$B529)</f>
        <v>245</v>
      </c>
      <c r="K529" s="170">
        <f>SUMIFS(EL!D:D,EL!$A:$A,$A529,EL!$B:$B,$B529)</f>
        <v>0</v>
      </c>
      <c r="L529" s="55">
        <f t="shared" si="72"/>
        <v>0</v>
      </c>
      <c r="M529" s="55">
        <f t="shared" si="73"/>
        <v>0</v>
      </c>
      <c r="N529" s="51"/>
      <c r="O529" s="167">
        <f t="shared" si="74"/>
        <v>0</v>
      </c>
    </row>
    <row r="530" spans="1:15" x14ac:dyDescent="0.25">
      <c r="A530" s="49">
        <v>4083</v>
      </c>
      <c r="B530" s="49">
        <v>7</v>
      </c>
      <c r="C530" s="49" t="s">
        <v>430</v>
      </c>
      <c r="D530" s="5">
        <v>7</v>
      </c>
      <c r="E530" s="52">
        <f>SUMIFS('EOS GE24-F23-WEBLOAD'!$F:$F,'EOS GE24-F23-WEBLOAD'!$A:$A,$A530,'EOS GE24-F23-WEBLOAD'!$B:$B,$B530)</f>
        <v>97</v>
      </c>
      <c r="F530" s="138">
        <f>SUMIFS(EL!C:C,EL!$A:$A,$A530,EL!$B:$B,$B530)</f>
        <v>0</v>
      </c>
      <c r="G530" s="55">
        <f t="shared" si="70"/>
        <v>0</v>
      </c>
      <c r="H530" s="52">
        <f t="shared" si="71"/>
        <v>0</v>
      </c>
      <c r="I530" s="64"/>
      <c r="J530" s="52">
        <f>SUMIFS('EOS GE25-F23-WEBLOAD'!$F:$F,'EOS GE25-F23-WEBLOAD'!$A:$A,$A530,'EOS GE25-F23-WEBLOAD'!$B:$B,$B530)</f>
        <v>97</v>
      </c>
      <c r="K530" s="170">
        <f>SUMIFS(EL!D:D,EL!$A:$A,$A530,EL!$B:$B,$B530)</f>
        <v>0</v>
      </c>
      <c r="L530" s="55">
        <f t="shared" si="72"/>
        <v>0</v>
      </c>
      <c r="M530" s="55">
        <f t="shared" si="73"/>
        <v>0</v>
      </c>
      <c r="N530" s="51"/>
      <c r="O530" s="167">
        <f t="shared" si="74"/>
        <v>0</v>
      </c>
    </row>
    <row r="531" spans="1:15" x14ac:dyDescent="0.25">
      <c r="A531" s="49">
        <v>4198</v>
      </c>
      <c r="B531" s="49">
        <v>7</v>
      </c>
      <c r="C531" s="49" t="s">
        <v>503</v>
      </c>
      <c r="D531" s="5">
        <v>7</v>
      </c>
      <c r="E531" s="52">
        <f>SUMIFS('EOS GE24-F23-WEBLOAD'!$F:$F,'EOS GE24-F23-WEBLOAD'!$A:$A,$A531,'EOS GE24-F23-WEBLOAD'!$B:$B,$B531)</f>
        <v>120</v>
      </c>
      <c r="F531" s="138">
        <f>SUMIFS(EL!C:C,EL!$A:$A,$A531,EL!$B:$B,$B531)</f>
        <v>0</v>
      </c>
      <c r="G531" s="55">
        <f t="shared" si="70"/>
        <v>0</v>
      </c>
      <c r="H531" s="52">
        <f t="shared" si="71"/>
        <v>0</v>
      </c>
      <c r="I531" s="64"/>
      <c r="J531" s="52">
        <f>SUMIFS('EOS GE25-F23-WEBLOAD'!$F:$F,'EOS GE25-F23-WEBLOAD'!$A:$A,$A531,'EOS GE25-F23-WEBLOAD'!$B:$B,$B531)</f>
        <v>130</v>
      </c>
      <c r="K531" s="170">
        <f>SUMIFS(EL!D:D,EL!$A:$A,$A531,EL!$B:$B,$B531)</f>
        <v>0</v>
      </c>
      <c r="L531" s="55">
        <f t="shared" si="72"/>
        <v>0</v>
      </c>
      <c r="M531" s="55">
        <f t="shared" si="73"/>
        <v>0</v>
      </c>
      <c r="N531" s="51"/>
      <c r="O531" s="167">
        <f t="shared" si="74"/>
        <v>0</v>
      </c>
    </row>
    <row r="532" spans="1:15" x14ac:dyDescent="0.25">
      <c r="A532" s="49">
        <v>4139</v>
      </c>
      <c r="B532" s="49">
        <v>7</v>
      </c>
      <c r="C532" s="49" t="s">
        <v>467</v>
      </c>
      <c r="D532" s="5">
        <v>7</v>
      </c>
      <c r="E532" s="52">
        <f>SUMIFS('EOS GE24-F23-WEBLOAD'!$F:$F,'EOS GE24-F23-WEBLOAD'!$A:$A,$A532,'EOS GE24-F23-WEBLOAD'!$B:$B,$B532)</f>
        <v>155</v>
      </c>
      <c r="F532" s="138">
        <f>SUMIFS(EL!C:C,EL!$A:$A,$A532,EL!$B:$B,$B532)</f>
        <v>0</v>
      </c>
      <c r="G532" s="55">
        <f t="shared" si="70"/>
        <v>0</v>
      </c>
      <c r="H532" s="52">
        <f t="shared" si="71"/>
        <v>0</v>
      </c>
      <c r="I532" s="64"/>
      <c r="J532" s="52">
        <f>SUMIFS('EOS GE25-F23-WEBLOAD'!$F:$F,'EOS GE25-F23-WEBLOAD'!$A:$A,$A532,'EOS GE25-F23-WEBLOAD'!$B:$B,$B532)</f>
        <v>155</v>
      </c>
      <c r="K532" s="170">
        <f>SUMIFS(EL!D:D,EL!$A:$A,$A532,EL!$B:$B,$B532)</f>
        <v>0</v>
      </c>
      <c r="L532" s="55">
        <f t="shared" si="72"/>
        <v>0</v>
      </c>
      <c r="M532" s="55">
        <f t="shared" si="73"/>
        <v>0</v>
      </c>
      <c r="N532" s="51"/>
      <c r="O532" s="167">
        <f t="shared" si="74"/>
        <v>0</v>
      </c>
    </row>
    <row r="533" spans="1:15" x14ac:dyDescent="0.25">
      <c r="A533" s="49">
        <v>4058</v>
      </c>
      <c r="B533" s="49">
        <v>7</v>
      </c>
      <c r="C533" s="49" t="s">
        <v>415</v>
      </c>
      <c r="D533" s="5">
        <v>7</v>
      </c>
      <c r="E533" s="52">
        <f>SUMIFS('EOS GE24-F23-WEBLOAD'!$F:$F,'EOS GE24-F23-WEBLOAD'!$A:$A,$A533,'EOS GE24-F23-WEBLOAD'!$B:$B,$B533)</f>
        <v>205</v>
      </c>
      <c r="F533" s="138">
        <f>SUMIFS(EL!C:C,EL!$A:$A,$A533,EL!$B:$B,$B533)</f>
        <v>0</v>
      </c>
      <c r="G533" s="55">
        <f t="shared" si="70"/>
        <v>0</v>
      </c>
      <c r="H533" s="52">
        <f t="shared" si="71"/>
        <v>0</v>
      </c>
      <c r="I533" s="64"/>
      <c r="J533" s="52">
        <f>SUMIFS('EOS GE25-F23-WEBLOAD'!$F:$F,'EOS GE25-F23-WEBLOAD'!$A:$A,$A533,'EOS GE25-F23-WEBLOAD'!$B:$B,$B533)</f>
        <v>205</v>
      </c>
      <c r="K533" s="170">
        <f>SUMIFS(EL!D:D,EL!$A:$A,$A533,EL!$B:$B,$B533)</f>
        <v>0</v>
      </c>
      <c r="L533" s="55">
        <f t="shared" si="72"/>
        <v>0</v>
      </c>
      <c r="M533" s="55">
        <f t="shared" si="73"/>
        <v>0</v>
      </c>
      <c r="N533" s="51"/>
      <c r="O533" s="167">
        <f t="shared" si="74"/>
        <v>0</v>
      </c>
    </row>
    <row r="534" spans="1:15" x14ac:dyDescent="0.25">
      <c r="A534" s="49">
        <v>4055</v>
      </c>
      <c r="B534" s="49">
        <v>7</v>
      </c>
      <c r="C534" s="49" t="s">
        <v>412</v>
      </c>
      <c r="D534" s="5">
        <v>7</v>
      </c>
      <c r="E534" s="52">
        <f>SUMIFS('EOS GE24-F23-WEBLOAD'!$F:$F,'EOS GE24-F23-WEBLOAD'!$A:$A,$A534,'EOS GE24-F23-WEBLOAD'!$B:$B,$B534)</f>
        <v>118</v>
      </c>
      <c r="F534" s="138">
        <f>SUMIFS(EL!C:C,EL!$A:$A,$A534,EL!$B:$B,$B534)</f>
        <v>0</v>
      </c>
      <c r="G534" s="55">
        <f t="shared" si="70"/>
        <v>0</v>
      </c>
      <c r="H534" s="52">
        <f t="shared" si="71"/>
        <v>0</v>
      </c>
      <c r="I534" s="64"/>
      <c r="J534" s="52">
        <f>SUMIFS('EOS GE25-F23-WEBLOAD'!$F:$F,'EOS GE25-F23-WEBLOAD'!$A:$A,$A534,'EOS GE25-F23-WEBLOAD'!$B:$B,$B534)</f>
        <v>128</v>
      </c>
      <c r="K534" s="170">
        <f>SUMIFS(EL!D:D,EL!$A:$A,$A534,EL!$B:$B,$B534)</f>
        <v>0</v>
      </c>
      <c r="L534" s="55">
        <f t="shared" si="72"/>
        <v>0</v>
      </c>
      <c r="M534" s="55">
        <f t="shared" si="73"/>
        <v>0</v>
      </c>
      <c r="N534" s="51"/>
      <c r="O534" s="167">
        <f t="shared" si="74"/>
        <v>0</v>
      </c>
    </row>
    <row r="535" spans="1:15" x14ac:dyDescent="0.25">
      <c r="A535" s="49">
        <v>4100</v>
      </c>
      <c r="B535" s="49">
        <v>7</v>
      </c>
      <c r="C535" s="49" t="s">
        <v>443</v>
      </c>
      <c r="D535" s="5">
        <v>7</v>
      </c>
      <c r="E535" s="52">
        <f>SUMIFS('EOS GE24-F23-WEBLOAD'!$F:$F,'EOS GE24-F23-WEBLOAD'!$A:$A,$A535,'EOS GE24-F23-WEBLOAD'!$B:$B,$B535)</f>
        <v>145</v>
      </c>
      <c r="F535" s="138">
        <f>SUMIFS(EL!C:C,EL!$A:$A,$A535,EL!$B:$B,$B535)</f>
        <v>0</v>
      </c>
      <c r="G535" s="55">
        <f t="shared" si="70"/>
        <v>0</v>
      </c>
      <c r="H535" s="52">
        <f t="shared" si="71"/>
        <v>0</v>
      </c>
      <c r="I535" s="64"/>
      <c r="J535" s="52">
        <f>SUMIFS('EOS GE25-F23-WEBLOAD'!$F:$F,'EOS GE25-F23-WEBLOAD'!$A:$A,$A535,'EOS GE25-F23-WEBLOAD'!$B:$B,$B535)</f>
        <v>145</v>
      </c>
      <c r="K535" s="170">
        <f>SUMIFS(EL!D:D,EL!$A:$A,$A535,EL!$B:$B,$B535)</f>
        <v>0</v>
      </c>
      <c r="L535" s="55">
        <f t="shared" si="72"/>
        <v>0</v>
      </c>
      <c r="M535" s="55">
        <f t="shared" si="73"/>
        <v>0</v>
      </c>
      <c r="N535" s="51"/>
      <c r="O535" s="167">
        <f t="shared" si="74"/>
        <v>0</v>
      </c>
    </row>
    <row r="536" spans="1:15" x14ac:dyDescent="0.25">
      <c r="A536" s="49">
        <v>4007</v>
      </c>
      <c r="B536" s="49">
        <v>7</v>
      </c>
      <c r="C536" s="49" t="s">
        <v>391</v>
      </c>
      <c r="D536" s="5">
        <v>7</v>
      </c>
      <c r="E536" s="52">
        <f>SUMIFS('EOS GE24-F23-WEBLOAD'!$F:$F,'EOS GE24-F23-WEBLOAD'!$A:$A,$A536,'EOS GE24-F23-WEBLOAD'!$B:$B,$B536)</f>
        <v>188</v>
      </c>
      <c r="F536" s="138">
        <f>SUMIFS(EL!C:C,EL!$A:$A,$A536,EL!$B:$B,$B536)</f>
        <v>0</v>
      </c>
      <c r="G536" s="55">
        <f t="shared" si="70"/>
        <v>0</v>
      </c>
      <c r="H536" s="52">
        <f t="shared" si="71"/>
        <v>0</v>
      </c>
      <c r="I536" s="64"/>
      <c r="J536" s="52">
        <f>SUMIFS('EOS GE25-F23-WEBLOAD'!$F:$F,'EOS GE25-F23-WEBLOAD'!$A:$A,$A536,'EOS GE25-F23-WEBLOAD'!$B:$B,$B536)</f>
        <v>188</v>
      </c>
      <c r="K536" s="170">
        <f>SUMIFS(EL!D:D,EL!$A:$A,$A536,EL!$B:$B,$B536)</f>
        <v>0</v>
      </c>
      <c r="L536" s="55">
        <f t="shared" si="72"/>
        <v>0</v>
      </c>
      <c r="M536" s="55">
        <f t="shared" si="73"/>
        <v>0</v>
      </c>
      <c r="N536" s="51"/>
      <c r="O536" s="167">
        <f t="shared" si="74"/>
        <v>0</v>
      </c>
    </row>
    <row r="537" spans="1:15" x14ac:dyDescent="0.25">
      <c r="A537" s="49">
        <v>4095</v>
      </c>
      <c r="B537" s="49">
        <v>7</v>
      </c>
      <c r="C537" s="49" t="s">
        <v>440</v>
      </c>
      <c r="D537" s="5">
        <v>7</v>
      </c>
      <c r="E537" s="52">
        <f>SUMIFS('EOS GE24-F23-WEBLOAD'!$F:$F,'EOS GE24-F23-WEBLOAD'!$A:$A,$A537,'EOS GE24-F23-WEBLOAD'!$B:$B,$B537)</f>
        <v>200</v>
      </c>
      <c r="F537" s="138">
        <f>SUMIFS(EL!C:C,EL!$A:$A,$A537,EL!$B:$B,$B537)</f>
        <v>0</v>
      </c>
      <c r="G537" s="55">
        <f t="shared" si="70"/>
        <v>0</v>
      </c>
      <c r="H537" s="52">
        <f t="shared" si="71"/>
        <v>0</v>
      </c>
      <c r="I537" s="64"/>
      <c r="J537" s="52">
        <f>SUMIFS('EOS GE25-F23-WEBLOAD'!$F:$F,'EOS GE25-F23-WEBLOAD'!$A:$A,$A537,'EOS GE25-F23-WEBLOAD'!$B:$B,$B537)</f>
        <v>200</v>
      </c>
      <c r="K537" s="170">
        <f>SUMIFS(EL!D:D,EL!$A:$A,$A537,EL!$B:$B,$B537)</f>
        <v>0</v>
      </c>
      <c r="L537" s="55">
        <f t="shared" si="72"/>
        <v>0</v>
      </c>
      <c r="M537" s="55">
        <f t="shared" si="73"/>
        <v>0</v>
      </c>
      <c r="N537" s="51"/>
      <c r="O537" s="167">
        <f t="shared" si="74"/>
        <v>0</v>
      </c>
    </row>
    <row r="538" spans="1:15" x14ac:dyDescent="0.25">
      <c r="A538" s="49">
        <v>4150</v>
      </c>
      <c r="B538" s="49">
        <v>7</v>
      </c>
      <c r="C538" s="49" t="s">
        <v>474</v>
      </c>
      <c r="D538" s="5">
        <v>7</v>
      </c>
      <c r="E538" s="52">
        <f>SUMIFS('EOS GE24-F23-WEBLOAD'!$F:$F,'EOS GE24-F23-WEBLOAD'!$A:$A,$A538,'EOS GE24-F23-WEBLOAD'!$B:$B,$B538)</f>
        <v>198</v>
      </c>
      <c r="F538" s="138">
        <f>SUMIFS(EL!C:C,EL!$A:$A,$A538,EL!$B:$B,$B538)</f>
        <v>0</v>
      </c>
      <c r="G538" s="55">
        <f t="shared" si="70"/>
        <v>0</v>
      </c>
      <c r="H538" s="52">
        <f t="shared" si="71"/>
        <v>0</v>
      </c>
      <c r="I538" s="64"/>
      <c r="J538" s="52">
        <f>SUMIFS('EOS GE25-F23-WEBLOAD'!$F:$F,'EOS GE25-F23-WEBLOAD'!$A:$A,$A538,'EOS GE25-F23-WEBLOAD'!$B:$B,$B538)</f>
        <v>198</v>
      </c>
      <c r="K538" s="170">
        <f>SUMIFS(EL!D:D,EL!$A:$A,$A538,EL!$B:$B,$B538)</f>
        <v>0</v>
      </c>
      <c r="L538" s="55">
        <f t="shared" si="72"/>
        <v>0</v>
      </c>
      <c r="M538" s="55">
        <f t="shared" si="73"/>
        <v>0</v>
      </c>
      <c r="N538" s="51"/>
      <c r="O538" s="167">
        <f t="shared" si="74"/>
        <v>0</v>
      </c>
    </row>
    <row r="539" spans="1:15" x14ac:dyDescent="0.25">
      <c r="A539" s="49">
        <v>4137</v>
      </c>
      <c r="B539" s="49">
        <v>7</v>
      </c>
      <c r="C539" s="49" t="s">
        <v>466</v>
      </c>
      <c r="D539" s="5">
        <v>7</v>
      </c>
      <c r="E539" s="52">
        <f>SUMIFS('EOS GE24-F23-WEBLOAD'!$F:$F,'EOS GE24-F23-WEBLOAD'!$A:$A,$A539,'EOS GE24-F23-WEBLOAD'!$B:$B,$B539)</f>
        <v>163</v>
      </c>
      <c r="F539" s="138">
        <f>SUMIFS(EL!C:C,EL!$A:$A,$A539,EL!$B:$B,$B539)</f>
        <v>0</v>
      </c>
      <c r="G539" s="55">
        <f t="shared" si="70"/>
        <v>0</v>
      </c>
      <c r="H539" s="52">
        <f t="shared" si="71"/>
        <v>0</v>
      </c>
      <c r="I539" s="64"/>
      <c r="J539" s="52">
        <f>SUMIFS('EOS GE25-F23-WEBLOAD'!$F:$F,'EOS GE25-F23-WEBLOAD'!$A:$A,$A539,'EOS GE25-F23-WEBLOAD'!$B:$B,$B539)</f>
        <v>162</v>
      </c>
      <c r="K539" s="170">
        <f>SUMIFS(EL!D:D,EL!$A:$A,$A539,EL!$B:$B,$B539)</f>
        <v>0</v>
      </c>
      <c r="L539" s="55">
        <f t="shared" si="72"/>
        <v>0</v>
      </c>
      <c r="M539" s="55">
        <f t="shared" si="73"/>
        <v>0</v>
      </c>
      <c r="N539" s="51"/>
      <c r="O539" s="167">
        <f t="shared" si="74"/>
        <v>0</v>
      </c>
    </row>
    <row r="540" spans="1:15" x14ac:dyDescent="0.25">
      <c r="A540" s="49">
        <v>4090</v>
      </c>
      <c r="B540" s="49">
        <v>7</v>
      </c>
      <c r="C540" s="49" t="s">
        <v>436</v>
      </c>
      <c r="D540" s="5">
        <v>7</v>
      </c>
      <c r="E540" s="52">
        <f>SUMIFS('EOS GE24-F23-WEBLOAD'!$F:$F,'EOS GE24-F23-WEBLOAD'!$A:$A,$A540,'EOS GE24-F23-WEBLOAD'!$B:$B,$B540)</f>
        <v>180</v>
      </c>
      <c r="F540" s="138">
        <f>SUMIFS(EL!C:C,EL!$A:$A,$A540,EL!$B:$B,$B540)</f>
        <v>0</v>
      </c>
      <c r="G540" s="55">
        <f t="shared" si="70"/>
        <v>0</v>
      </c>
      <c r="H540" s="52">
        <f t="shared" si="71"/>
        <v>0</v>
      </c>
      <c r="I540" s="64"/>
      <c r="J540" s="52">
        <f>SUMIFS('EOS GE25-F23-WEBLOAD'!$F:$F,'EOS GE25-F23-WEBLOAD'!$A:$A,$A540,'EOS GE25-F23-WEBLOAD'!$B:$B,$B540)</f>
        <v>180</v>
      </c>
      <c r="K540" s="170">
        <f>SUMIFS(EL!D:D,EL!$A:$A,$A540,EL!$B:$B,$B540)</f>
        <v>0</v>
      </c>
      <c r="L540" s="55">
        <f t="shared" si="72"/>
        <v>0</v>
      </c>
      <c r="M540" s="55">
        <f t="shared" si="73"/>
        <v>0</v>
      </c>
      <c r="N540" s="51"/>
      <c r="O540" s="167">
        <f t="shared" si="74"/>
        <v>0</v>
      </c>
    </row>
    <row r="541" spans="1:15" x14ac:dyDescent="0.25">
      <c r="A541" s="49">
        <v>4084</v>
      </c>
      <c r="B541" s="49">
        <v>7</v>
      </c>
      <c r="C541" s="49" t="s">
        <v>431</v>
      </c>
      <c r="D541" s="5">
        <v>7</v>
      </c>
      <c r="E541" s="52">
        <f>SUMIFS('EOS GE24-F23-WEBLOAD'!$F:$F,'EOS GE24-F23-WEBLOAD'!$A:$A,$A541,'EOS GE24-F23-WEBLOAD'!$B:$B,$B541)</f>
        <v>360</v>
      </c>
      <c r="F541" s="138">
        <f>SUMIFS(EL!C:C,EL!$A:$A,$A541,EL!$B:$B,$B541)</f>
        <v>0</v>
      </c>
      <c r="G541" s="55">
        <f t="shared" si="70"/>
        <v>0</v>
      </c>
      <c r="H541" s="52">
        <f t="shared" si="71"/>
        <v>0</v>
      </c>
      <c r="I541" s="64"/>
      <c r="J541" s="52">
        <f>SUMIFS('EOS GE25-F23-WEBLOAD'!$F:$F,'EOS GE25-F23-WEBLOAD'!$A:$A,$A541,'EOS GE25-F23-WEBLOAD'!$B:$B,$B541)</f>
        <v>345</v>
      </c>
      <c r="K541" s="170">
        <f>SUMIFS(EL!D:D,EL!$A:$A,$A541,EL!$B:$B,$B541)</f>
        <v>0</v>
      </c>
      <c r="L541" s="55">
        <f t="shared" si="72"/>
        <v>0</v>
      </c>
      <c r="M541" s="55">
        <f t="shared" si="73"/>
        <v>0</v>
      </c>
      <c r="N541" s="51"/>
      <c r="O541" s="167">
        <f t="shared" si="74"/>
        <v>0</v>
      </c>
    </row>
    <row r="542" spans="1:15" x14ac:dyDescent="0.25">
      <c r="A542" s="49">
        <v>4284</v>
      </c>
      <c r="B542" s="49">
        <v>7</v>
      </c>
      <c r="C542" s="49" t="s">
        <v>558</v>
      </c>
      <c r="D542" s="5">
        <v>7</v>
      </c>
      <c r="E542" s="52">
        <f>SUMIFS('EOS GE24-F23-WEBLOAD'!$F:$F,'EOS GE24-F23-WEBLOAD'!$A:$A,$A542,'EOS GE24-F23-WEBLOAD'!$B:$B,$B542)</f>
        <v>342</v>
      </c>
      <c r="F542" s="138">
        <f>SUMIFS(EL!C:C,EL!$A:$A,$A542,EL!$B:$B,$B542)</f>
        <v>0</v>
      </c>
      <c r="G542" s="55">
        <f t="shared" si="70"/>
        <v>0</v>
      </c>
      <c r="H542" s="52">
        <f t="shared" si="71"/>
        <v>0</v>
      </c>
      <c r="I542" s="64"/>
      <c r="J542" s="52">
        <f>SUMIFS('EOS GE25-F23-WEBLOAD'!$F:$F,'EOS GE25-F23-WEBLOAD'!$A:$A,$A542,'EOS GE25-F23-WEBLOAD'!$B:$B,$B542)</f>
        <v>303</v>
      </c>
      <c r="K542" s="170">
        <f>SUMIFS(EL!D:D,EL!$A:$A,$A542,EL!$B:$B,$B542)</f>
        <v>0</v>
      </c>
      <c r="L542" s="55">
        <f t="shared" si="72"/>
        <v>0</v>
      </c>
      <c r="M542" s="55">
        <f t="shared" si="73"/>
        <v>0</v>
      </c>
      <c r="N542" s="51"/>
      <c r="O542" s="167">
        <f t="shared" si="74"/>
        <v>0</v>
      </c>
    </row>
    <row r="543" spans="1:15" x14ac:dyDescent="0.25">
      <c r="A543" s="49">
        <v>4254</v>
      </c>
      <c r="B543" s="49">
        <v>7</v>
      </c>
      <c r="C543" s="49" t="s">
        <v>538</v>
      </c>
      <c r="D543" s="5">
        <v>7</v>
      </c>
      <c r="E543" s="52">
        <f>SUMIFS('EOS GE24-F23-WEBLOAD'!$F:$F,'EOS GE24-F23-WEBLOAD'!$A:$A,$A543,'EOS GE24-F23-WEBLOAD'!$B:$B,$B543)</f>
        <v>275</v>
      </c>
      <c r="F543" s="138">
        <f>SUMIFS(EL!C:C,EL!$A:$A,$A543,EL!$B:$B,$B543)</f>
        <v>0</v>
      </c>
      <c r="G543" s="55">
        <f t="shared" si="70"/>
        <v>0</v>
      </c>
      <c r="H543" s="52">
        <f t="shared" si="71"/>
        <v>0</v>
      </c>
      <c r="I543" s="64"/>
      <c r="J543" s="52">
        <f>SUMIFS('EOS GE25-F23-WEBLOAD'!$F:$F,'EOS GE25-F23-WEBLOAD'!$A:$A,$A543,'EOS GE25-F23-WEBLOAD'!$B:$B,$B543)</f>
        <v>240</v>
      </c>
      <c r="K543" s="170">
        <f>SUMIFS(EL!D:D,EL!$A:$A,$A543,EL!$B:$B,$B543)</f>
        <v>0</v>
      </c>
      <c r="L543" s="55">
        <f t="shared" si="72"/>
        <v>0</v>
      </c>
      <c r="M543" s="55">
        <f t="shared" si="73"/>
        <v>0</v>
      </c>
      <c r="N543" s="51"/>
      <c r="O543" s="167">
        <f t="shared" si="74"/>
        <v>0</v>
      </c>
    </row>
    <row r="544" spans="1:15" x14ac:dyDescent="0.25">
      <c r="A544" s="49">
        <v>4112</v>
      </c>
      <c r="B544" s="49">
        <v>7</v>
      </c>
      <c r="C544" s="49" t="s">
        <v>452</v>
      </c>
      <c r="D544" s="5">
        <v>7</v>
      </c>
      <c r="E544" s="52">
        <f>SUMIFS('EOS GE24-F23-WEBLOAD'!$F:$F,'EOS GE24-F23-WEBLOAD'!$A:$A,$A544,'EOS GE24-F23-WEBLOAD'!$B:$B,$B544)</f>
        <v>430</v>
      </c>
      <c r="F544" s="138">
        <f>SUMIFS(EL!C:C,EL!$A:$A,$A544,EL!$B:$B,$B544)</f>
        <v>0</v>
      </c>
      <c r="G544" s="55">
        <f t="shared" si="70"/>
        <v>0</v>
      </c>
      <c r="H544" s="52">
        <f t="shared" si="71"/>
        <v>0</v>
      </c>
      <c r="I544" s="64"/>
      <c r="J544" s="52">
        <f>SUMIFS('EOS GE25-F23-WEBLOAD'!$F:$F,'EOS GE25-F23-WEBLOAD'!$A:$A,$A544,'EOS GE25-F23-WEBLOAD'!$B:$B,$B544)</f>
        <v>435</v>
      </c>
      <c r="K544" s="170">
        <f>SUMIFS(EL!D:D,EL!$A:$A,$A544,EL!$B:$B,$B544)</f>
        <v>0</v>
      </c>
      <c r="L544" s="55">
        <f t="shared" si="72"/>
        <v>0</v>
      </c>
      <c r="M544" s="55">
        <f t="shared" si="73"/>
        <v>0</v>
      </c>
      <c r="N544" s="51"/>
      <c r="O544" s="167">
        <f t="shared" si="74"/>
        <v>0</v>
      </c>
    </row>
    <row r="545" spans="1:15" hidden="1" x14ac:dyDescent="0.25">
      <c r="A545" s="49">
        <v>4999</v>
      </c>
      <c r="B545" s="49">
        <v>7</v>
      </c>
      <c r="C545" s="49" t="s">
        <v>567</v>
      </c>
      <c r="D545" s="5">
        <v>7</v>
      </c>
      <c r="E545" s="52">
        <f>SUMIFS('EOS GE24-F23-WEBLOAD'!$F:$F,'EOS GE24-F23-WEBLOAD'!$A:$A,$A545,'EOS GE24-F23-WEBLOAD'!$B:$B,$B545)</f>
        <v>-1561.3635404866218</v>
      </c>
      <c r="F545" s="138">
        <f>SUMIFS(EL!C:C,EL!$A:$A,$A545,EL!$B:$B,$B545)</f>
        <v>-90989.972203718236</v>
      </c>
      <c r="G545" s="55">
        <f t="shared" si="70"/>
        <v>-90989.972203718236</v>
      </c>
      <c r="H545" s="52">
        <f t="shared" si="71"/>
        <v>58.275968308674535</v>
      </c>
      <c r="I545" s="64"/>
      <c r="J545" s="52">
        <f>SUMIFS('EOS GE25-F23-WEBLOAD'!$F:$F,'EOS GE25-F23-WEBLOAD'!$A:$A,$A545,'EOS GE25-F23-WEBLOAD'!$B:$B,$B545)</f>
        <v>173.87368677092633</v>
      </c>
      <c r="K545" s="170">
        <f>SUMIFS(EL!D:D,EL!$A:$A,$A545,EL!$B:$B,$B545)</f>
        <v>172705.8571427663</v>
      </c>
      <c r="L545" s="55">
        <f t="shared" si="72"/>
        <v>172705.8571427663</v>
      </c>
      <c r="M545" s="55">
        <f t="shared" si="73"/>
        <v>993.28345967783719</v>
      </c>
      <c r="N545" s="51"/>
      <c r="O545" s="172"/>
    </row>
    <row r="546" spans="1:15" x14ac:dyDescent="0.25">
      <c r="D546" s="5"/>
      <c r="E546" s="52"/>
      <c r="F546" s="138"/>
      <c r="G546" s="55"/>
      <c r="H546" s="52"/>
      <c r="I546" s="64"/>
      <c r="J546" s="52"/>
      <c r="K546" s="170"/>
      <c r="L546" s="55"/>
      <c r="M546" s="55"/>
      <c r="N546" s="51"/>
      <c r="O546" s="172"/>
    </row>
    <row r="547" spans="1:15" ht="15.75" thickBot="1" x14ac:dyDescent="0.3">
      <c r="A547" s="57"/>
      <c r="B547" s="58"/>
      <c r="C547" s="59" t="s">
        <v>385</v>
      </c>
      <c r="D547" s="60"/>
      <c r="E547" s="60">
        <f t="shared" ref="E547:H547" si="75">SUM(E365:E546)</f>
        <v>70816.036459513372</v>
      </c>
      <c r="F547" s="60">
        <f t="shared" si="75"/>
        <v>9674478.4677962828</v>
      </c>
      <c r="G547" s="60">
        <f>SUM(F547:F547)</f>
        <v>9674478.4677962828</v>
      </c>
      <c r="H547" s="60">
        <f t="shared" si="75"/>
        <v>25283.690450862949</v>
      </c>
      <c r="I547" s="112"/>
      <c r="J547" s="60">
        <f t="shared" ref="J547:M547" si="76">SUM(J365:J546)</f>
        <v>73690.273686770917</v>
      </c>
      <c r="K547" s="60">
        <f t="shared" si="76"/>
        <v>10101619.297142768</v>
      </c>
      <c r="L547" s="60">
        <f>SUM(K547:K547)</f>
        <v>10101619.297142768</v>
      </c>
      <c r="M547" s="60">
        <f t="shared" si="76"/>
        <v>26105.112617992498</v>
      </c>
      <c r="N547" s="51"/>
      <c r="O547" s="168">
        <f>M547+H547</f>
        <v>51388.803068855443</v>
      </c>
    </row>
    <row r="548" spans="1:15" x14ac:dyDescent="0.25">
      <c r="D548" s="5"/>
      <c r="E548" s="52"/>
      <c r="F548" s="52"/>
      <c r="G548" s="55"/>
      <c r="H548" s="52"/>
      <c r="I548" s="52"/>
      <c r="J548" s="52"/>
      <c r="K548" s="53"/>
      <c r="L548" s="55"/>
      <c r="M548" s="55"/>
      <c r="N548" s="51"/>
    </row>
    <row r="549" spans="1:15" s="51" customFormat="1" x14ac:dyDescent="0.25">
      <c r="A549" s="69"/>
      <c r="B549" s="70"/>
      <c r="C549" s="48" t="s">
        <v>568</v>
      </c>
      <c r="D549" s="54"/>
      <c r="E549" s="54"/>
      <c r="F549" s="54"/>
      <c r="G549" s="54"/>
      <c r="H549" s="54"/>
      <c r="I549" s="110"/>
      <c r="J549" s="54"/>
      <c r="K549" s="54"/>
      <c r="L549" s="54"/>
      <c r="M549" s="54"/>
      <c r="O549" s="97"/>
    </row>
    <row r="550" spans="1:15" x14ac:dyDescent="0.25">
      <c r="A550" s="49">
        <v>1094</v>
      </c>
      <c r="B550" s="49">
        <v>34</v>
      </c>
      <c r="C550" s="49" t="s">
        <v>569</v>
      </c>
      <c r="D550" s="5">
        <v>12</v>
      </c>
      <c r="E550" s="52">
        <v>0</v>
      </c>
      <c r="F550" s="52">
        <f>SUMIFS(EL!C:C,EL!$A:$A,$A550,EL!$B:$B,$B550)</f>
        <v>0</v>
      </c>
      <c r="G550" s="55">
        <f>SUM(F550:F550)</f>
        <v>0</v>
      </c>
      <c r="H550" s="52">
        <f>IFERROR(G550/E550,0)</f>
        <v>0</v>
      </c>
      <c r="I550" s="64"/>
      <c r="J550" s="52">
        <v>0</v>
      </c>
      <c r="K550" s="53">
        <f>SUMIFS(EL!D:D,EL!$A:$A,$A550,EL!$B:$B,$B550)</f>
        <v>0</v>
      </c>
      <c r="L550" s="55">
        <f>SUM(K550:K550)</f>
        <v>0</v>
      </c>
      <c r="M550" s="55">
        <f>IFERROR(L550/J550,0)</f>
        <v>0</v>
      </c>
      <c r="N550" s="51"/>
    </row>
    <row r="551" spans="1:15" x14ac:dyDescent="0.25">
      <c r="A551" s="49">
        <v>1115</v>
      </c>
      <c r="B551" s="49">
        <v>34</v>
      </c>
      <c r="C551" s="49" t="s">
        <v>570</v>
      </c>
      <c r="D551" s="5">
        <v>12</v>
      </c>
      <c r="E551" s="52">
        <v>0</v>
      </c>
      <c r="F551" s="52">
        <f>SUMIFS(EL!C:C,EL!$A:$A,$A551,EL!$B:$B,$B551)</f>
        <v>0</v>
      </c>
      <c r="G551" s="55">
        <f>SUM(F551:F551)</f>
        <v>0</v>
      </c>
      <c r="H551" s="52">
        <f>IFERROR(G551/E551,0)</f>
        <v>0</v>
      </c>
      <c r="I551" s="64"/>
      <c r="J551" s="52">
        <v>0</v>
      </c>
      <c r="K551" s="53">
        <f>SUMIFS(EL!D:D,EL!$A:$A,$A551,EL!$B:$B,$B551)</f>
        <v>0</v>
      </c>
      <c r="L551" s="55">
        <f>SUM(K551:K551)</f>
        <v>0</v>
      </c>
      <c r="M551" s="55">
        <f>IFERROR(L551/J551,0)</f>
        <v>0</v>
      </c>
      <c r="N551" s="51"/>
    </row>
    <row r="552" spans="1:15" x14ac:dyDescent="0.25">
      <c r="A552" s="49">
        <v>1435</v>
      </c>
      <c r="B552" s="49">
        <v>34</v>
      </c>
      <c r="C552" s="49" t="s">
        <v>571</v>
      </c>
      <c r="D552" s="5">
        <v>12</v>
      </c>
      <c r="E552" s="52">
        <v>0</v>
      </c>
      <c r="F552" s="52">
        <f>SUMIFS(EL!C:C,EL!$A:$A,$A552,EL!$B:$B,$B552)</f>
        <v>0</v>
      </c>
      <c r="G552" s="55">
        <f>SUM(F552:F552)</f>
        <v>0</v>
      </c>
      <c r="H552" s="52">
        <f>IFERROR(G552/E552,0)</f>
        <v>0</v>
      </c>
      <c r="I552" s="64"/>
      <c r="J552" s="52">
        <v>0</v>
      </c>
      <c r="K552" s="53">
        <f>SUMIFS(EL!D:D,EL!$A:$A,$A552,EL!$B:$B,$B552)</f>
        <v>0</v>
      </c>
      <c r="L552" s="55">
        <f>SUM(K552:K552)</f>
        <v>0</v>
      </c>
      <c r="M552" s="55">
        <f>IFERROR(L552/J552,0)</f>
        <v>0</v>
      </c>
      <c r="N552" s="51"/>
    </row>
    <row r="553" spans="1:15" x14ac:dyDescent="0.25">
      <c r="A553" s="49">
        <v>1480</v>
      </c>
      <c r="B553" s="49">
        <v>34</v>
      </c>
      <c r="C553" s="49" t="s">
        <v>572</v>
      </c>
      <c r="D553" s="5">
        <v>12</v>
      </c>
      <c r="E553" s="52">
        <v>0</v>
      </c>
      <c r="F553" s="52">
        <f>SUMIFS(EL!C:C,EL!$A:$A,$A553,EL!$B:$B,$B553)</f>
        <v>0</v>
      </c>
      <c r="G553" s="55">
        <f>SUM(F553:F553)</f>
        <v>0</v>
      </c>
      <c r="H553" s="52">
        <f>IFERROR(G553/E553,0)</f>
        <v>0</v>
      </c>
      <c r="I553" s="64"/>
      <c r="J553" s="52">
        <v>0</v>
      </c>
      <c r="K553" s="53">
        <f>SUMIFS(EL!D:D,EL!$A:$A,$A553,EL!$B:$B,$B553)</f>
        <v>0</v>
      </c>
      <c r="L553" s="55">
        <f>SUM(K553:K553)</f>
        <v>0</v>
      </c>
      <c r="M553" s="55">
        <f>IFERROR(L553/J553,0)</f>
        <v>0</v>
      </c>
      <c r="N553" s="51"/>
    </row>
    <row r="554" spans="1:15" x14ac:dyDescent="0.25">
      <c r="D554" s="5"/>
      <c r="E554" s="51"/>
      <c r="F554" s="51"/>
      <c r="G554" s="51"/>
      <c r="H554" s="51"/>
      <c r="I554" s="111"/>
      <c r="J554" s="52"/>
      <c r="K554" s="51"/>
      <c r="L554" s="51"/>
      <c r="M554" s="51"/>
      <c r="N554" s="51"/>
    </row>
    <row r="555" spans="1:15" x14ac:dyDescent="0.25">
      <c r="A555" s="57"/>
      <c r="B555" s="58"/>
      <c r="C555" s="59" t="s">
        <v>385</v>
      </c>
      <c r="D555" s="60"/>
      <c r="E555" s="60">
        <f>SUM(E550:E553)</f>
        <v>0</v>
      </c>
      <c r="F555" s="60">
        <f t="shared" ref="F555:M555" si="77">SUM(F550:F553)</f>
        <v>0</v>
      </c>
      <c r="G555" s="60">
        <f>SUM(F555:F555)</f>
        <v>0</v>
      </c>
      <c r="H555" s="60">
        <f t="shared" si="77"/>
        <v>0</v>
      </c>
      <c r="I555" s="112"/>
      <c r="J555" s="60">
        <f>SUM(J550:J554)</f>
        <v>0</v>
      </c>
      <c r="K555" s="60">
        <f t="shared" si="77"/>
        <v>0</v>
      </c>
      <c r="L555" s="60">
        <f>SUM(K555:K555)</f>
        <v>0</v>
      </c>
      <c r="M555" s="60">
        <f t="shared" si="77"/>
        <v>0</v>
      </c>
      <c r="N555" s="51"/>
    </row>
    <row r="556" spans="1:15" x14ac:dyDescent="0.25">
      <c r="A556" s="57"/>
      <c r="B556" s="58"/>
      <c r="C556" s="62"/>
      <c r="D556" s="61"/>
      <c r="E556" s="61"/>
      <c r="F556" s="61"/>
      <c r="G556" s="61"/>
      <c r="H556" s="61"/>
      <c r="I556" s="61"/>
      <c r="J556" s="61"/>
      <c r="K556" s="61"/>
      <c r="L556" s="61"/>
      <c r="M556" s="61"/>
      <c r="N556" s="51"/>
    </row>
    <row r="557" spans="1:15" s="51" customFormat="1" x14ac:dyDescent="0.25">
      <c r="A557" s="69"/>
      <c r="B557" s="70"/>
      <c r="C557" s="48" t="s">
        <v>573</v>
      </c>
      <c r="D557" s="54"/>
      <c r="E557" s="54"/>
      <c r="F557" s="54"/>
      <c r="G557" s="54"/>
      <c r="H557" s="54"/>
      <c r="I557" s="110"/>
      <c r="J557" s="54"/>
      <c r="K557" s="54"/>
      <c r="L557" s="54"/>
      <c r="M557" s="54"/>
      <c r="O557" s="97"/>
    </row>
    <row r="558" spans="1:15" s="51" customFormat="1" x14ac:dyDescent="0.25">
      <c r="A558" s="49">
        <v>160</v>
      </c>
      <c r="B558" s="49">
        <v>70</v>
      </c>
      <c r="C558" s="49" t="s">
        <v>2312</v>
      </c>
      <c r="D558" s="5">
        <v>11</v>
      </c>
      <c r="E558" s="52">
        <v>0</v>
      </c>
      <c r="F558" s="52">
        <f>SUMIFS(SPED!D:D,SPED!A:A,A558,SPED!B:B,B558)</f>
        <v>0</v>
      </c>
      <c r="G558" s="52">
        <f>SUM(F558:F558)</f>
        <v>0</v>
      </c>
      <c r="H558" s="52">
        <f>IFERROR(G558/E558,0)</f>
        <v>0</v>
      </c>
      <c r="I558" s="64"/>
      <c r="J558" s="52">
        <v>0</v>
      </c>
      <c r="K558" s="52">
        <f>SUMIFS(SPED!E:E,SPED!A:A,A558,SPED!B:B,B558)</f>
        <v>0</v>
      </c>
      <c r="L558" s="52">
        <f>SUM(K558:K558)</f>
        <v>0</v>
      </c>
      <c r="M558" s="52">
        <f>IFERROR(L558/J558,0)</f>
        <v>0</v>
      </c>
      <c r="O558" s="97"/>
    </row>
    <row r="559" spans="1:15" x14ac:dyDescent="0.25">
      <c r="A559" s="49">
        <v>6000</v>
      </c>
      <c r="B559" s="49">
        <v>62</v>
      </c>
      <c r="C559" s="49" t="s">
        <v>574</v>
      </c>
      <c r="D559" s="5">
        <v>10</v>
      </c>
      <c r="E559" s="52">
        <v>0</v>
      </c>
      <c r="F559" s="52">
        <f>SUMIFS(EL!C:C,EL!$A:$A,$A559,EL!$B:$B,$B559)</f>
        <v>0</v>
      </c>
      <c r="G559" s="52">
        <f>SUM(F559:F559)</f>
        <v>0</v>
      </c>
      <c r="H559" s="52">
        <f>IFERROR(G559/E559,0)</f>
        <v>0</v>
      </c>
      <c r="I559" s="64"/>
      <c r="J559" s="52">
        <v>0</v>
      </c>
      <c r="K559" s="52">
        <f>SUMIFS(EL!D:D,EL!$A:$A,$A559,EL!$B:$B,$B559)</f>
        <v>0</v>
      </c>
      <c r="L559" s="52">
        <f>SUM(K559:K559)</f>
        <v>0</v>
      </c>
      <c r="M559" s="52">
        <f>IFERROR(L559/J559,0)</f>
        <v>0</v>
      </c>
      <c r="N559" s="51"/>
    </row>
    <row r="560" spans="1:15" x14ac:dyDescent="0.25">
      <c r="A560" s="57"/>
      <c r="B560" s="58"/>
      <c r="C560" s="59" t="s">
        <v>385</v>
      </c>
      <c r="D560" s="60"/>
      <c r="E560" s="60">
        <f t="shared" ref="E560:H560" si="78">SUM(E559:E559)</f>
        <v>0</v>
      </c>
      <c r="F560" s="60">
        <f t="shared" si="78"/>
        <v>0</v>
      </c>
      <c r="G560" s="60">
        <f t="shared" si="78"/>
        <v>0</v>
      </c>
      <c r="H560" s="60">
        <f t="shared" si="78"/>
        <v>0</v>
      </c>
      <c r="I560" s="112"/>
      <c r="J560" s="60">
        <f t="shared" ref="J560:K560" si="79">SUM(J559:J559)</f>
        <v>0</v>
      </c>
      <c r="K560" s="60">
        <f t="shared" si="79"/>
        <v>0</v>
      </c>
      <c r="L560" s="60">
        <f>SUM(L559:L559)</f>
        <v>0</v>
      </c>
      <c r="M560" s="60">
        <f>SUM(M559:M559)</f>
        <v>0</v>
      </c>
      <c r="N560" s="61"/>
    </row>
    <row r="561" spans="3:14" x14ac:dyDescent="0.25">
      <c r="D561" s="5"/>
      <c r="E561" s="51"/>
      <c r="F561" s="51"/>
      <c r="G561" s="51"/>
      <c r="H561" s="51"/>
      <c r="J561" s="51"/>
      <c r="K561" s="51"/>
      <c r="L561" s="51"/>
      <c r="M561" s="51"/>
      <c r="N561" s="51"/>
    </row>
    <row r="562" spans="3:14" x14ac:dyDescent="0.25">
      <c r="C562" s="71" t="s">
        <v>575</v>
      </c>
      <c r="D562" s="22"/>
      <c r="E562" s="72"/>
      <c r="F562" s="72"/>
      <c r="G562" s="72"/>
      <c r="H562" s="51"/>
      <c r="J562" s="51"/>
      <c r="K562" s="51"/>
      <c r="L562" s="51"/>
      <c r="M562" s="51"/>
      <c r="N562" s="51"/>
    </row>
    <row r="563" spans="3:14" x14ac:dyDescent="0.25">
      <c r="C563" s="71" t="s">
        <v>576</v>
      </c>
      <c r="D563" s="22"/>
      <c r="E563" s="72"/>
      <c r="F563" s="72"/>
      <c r="G563" s="72"/>
      <c r="H563" s="51"/>
      <c r="J563" s="51"/>
      <c r="K563" s="51"/>
      <c r="L563" s="51"/>
      <c r="M563" s="51"/>
      <c r="N563" s="51"/>
    </row>
    <row r="564" spans="3:14" x14ac:dyDescent="0.25">
      <c r="C564" s="71"/>
      <c r="D564" s="22"/>
      <c r="E564" s="72"/>
      <c r="F564" s="72"/>
      <c r="G564" s="72"/>
      <c r="H564" s="51"/>
      <c r="J564" s="51"/>
      <c r="K564" s="51"/>
      <c r="L564" s="51"/>
      <c r="M564" s="51"/>
      <c r="N564" s="51"/>
    </row>
    <row r="565" spans="3:14" x14ac:dyDescent="0.25">
      <c r="C565" s="71" t="s">
        <v>577</v>
      </c>
      <c r="D565" s="22"/>
      <c r="E565" s="72"/>
      <c r="F565" s="72"/>
      <c r="G565" s="72"/>
      <c r="H565" s="51"/>
      <c r="J565" s="51"/>
      <c r="K565" s="51"/>
      <c r="L565" s="51"/>
      <c r="M565" s="51"/>
      <c r="N565" s="51"/>
    </row>
    <row r="566" spans="3:14" x14ac:dyDescent="0.25">
      <c r="C566" s="71" t="s">
        <v>578</v>
      </c>
      <c r="D566" s="22"/>
      <c r="E566" s="72"/>
      <c r="F566" s="72"/>
      <c r="G566" s="72"/>
      <c r="H566" s="51"/>
      <c r="J566" s="51"/>
      <c r="K566" s="51"/>
      <c r="L566" s="51"/>
      <c r="M566" s="51"/>
      <c r="N566" s="51"/>
    </row>
    <row r="567" spans="3:14" x14ac:dyDescent="0.25">
      <c r="C567" s="71"/>
      <c r="D567" s="73"/>
      <c r="E567" s="71"/>
      <c r="F567" s="71"/>
      <c r="G567" s="71"/>
    </row>
    <row r="568" spans="3:14" x14ac:dyDescent="0.25">
      <c r="C568" s="71" t="s">
        <v>579</v>
      </c>
      <c r="D568" s="73"/>
      <c r="E568" s="71"/>
      <c r="F568" s="71"/>
      <c r="G568" s="71"/>
    </row>
    <row r="569" spans="3:14" x14ac:dyDescent="0.25">
      <c r="C569" s="71"/>
      <c r="D569" s="73"/>
      <c r="E569" s="71"/>
      <c r="F569" s="71"/>
      <c r="G569" s="71"/>
    </row>
    <row r="570" spans="3:14" x14ac:dyDescent="0.25">
      <c r="C570" s="71" t="s">
        <v>580</v>
      </c>
      <c r="D570" s="73"/>
      <c r="E570" s="71"/>
      <c r="F570" s="71"/>
      <c r="G570" s="71"/>
    </row>
  </sheetData>
  <sortState ref="A365:O546">
    <sortCondition descending="1" ref="O365:O546"/>
  </sortState>
  <mergeCells count="2">
    <mergeCell ref="E4:H4"/>
    <mergeCell ref="J4:M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87873-0457-47EB-87B6-7C6D476BA971}">
  <dimension ref="A1:O570"/>
  <sheetViews>
    <sheetView topLeftCell="A13" workbookViewId="0">
      <pane xSplit="4" ySplit="17" topLeftCell="E549" activePane="bottomRight" state="frozen"/>
      <selection activeCell="A13" sqref="A13"/>
      <selection pane="topRight" activeCell="E13" sqref="E13"/>
      <selection pane="bottomLeft" activeCell="A29" sqref="A29"/>
      <selection pane="bottomRight" activeCell="A558" sqref="A558:M558"/>
    </sheetView>
  </sheetViews>
  <sheetFormatPr defaultColWidth="8.85546875" defaultRowHeight="15" x14ac:dyDescent="0.25"/>
  <cols>
    <col min="1" max="1" width="5.85546875" style="49" customWidth="1"/>
    <col min="2" max="2" width="6" style="49" customWidth="1"/>
    <col min="3" max="3" width="39.140625" style="49" bestFit="1" customWidth="1"/>
    <col min="4" max="4" width="4.140625" style="50" hidden="1" customWidth="1"/>
    <col min="5" max="5" width="9" style="49" customWidth="1"/>
    <col min="6" max="6" width="15.5703125" style="49" customWidth="1"/>
    <col min="7" max="7" width="12.5703125" style="49" bestFit="1" customWidth="1"/>
    <col min="8" max="8" width="12.42578125" style="49" bestFit="1" customWidth="1"/>
    <col min="9" max="9" width="3.5703125" style="51" customWidth="1"/>
    <col min="10" max="10" width="9" style="49" bestFit="1" customWidth="1"/>
    <col min="11" max="11" width="15.5703125" style="49" bestFit="1" customWidth="1"/>
    <col min="12" max="12" width="12.5703125" style="49" bestFit="1" customWidth="1"/>
    <col min="13" max="13" width="12.42578125" style="49" bestFit="1" customWidth="1"/>
    <col min="14" max="14" width="8.85546875" style="49"/>
    <col min="15" max="15" width="16" style="49" customWidth="1"/>
    <col min="16" max="16384" width="8.85546875" style="49"/>
  </cols>
  <sheetData>
    <row r="1" spans="1:15" ht="37.35" customHeight="1" x14ac:dyDescent="0.25">
      <c r="F1" s="90"/>
    </row>
    <row r="2" spans="1:15" ht="18.75" x14ac:dyDescent="0.3">
      <c r="A2" s="1" t="s">
        <v>0</v>
      </c>
    </row>
    <row r="3" spans="1:15" x14ac:dyDescent="0.25">
      <c r="A3" s="49" t="s">
        <v>1</v>
      </c>
    </row>
    <row r="4" spans="1:15" ht="15.75" thickBot="1" x14ac:dyDescent="0.3">
      <c r="A4" s="88"/>
      <c r="C4" s="2" t="s">
        <v>2</v>
      </c>
      <c r="D4" s="47"/>
      <c r="E4" s="197" t="s">
        <v>3</v>
      </c>
      <c r="F4" s="197"/>
      <c r="G4" s="197"/>
      <c r="H4" s="197"/>
      <c r="I4" s="108"/>
      <c r="J4" s="197" t="s">
        <v>4</v>
      </c>
      <c r="K4" s="197"/>
      <c r="L4" s="197"/>
      <c r="M4" s="197"/>
      <c r="N4" s="51"/>
    </row>
    <row r="5" spans="1:15" x14ac:dyDescent="0.25">
      <c r="A5" s="2" t="s">
        <v>2</v>
      </c>
      <c r="B5" s="2" t="s">
        <v>2</v>
      </c>
      <c r="C5" s="2" t="s">
        <v>2</v>
      </c>
      <c r="D5" s="47"/>
      <c r="E5" s="63" t="s">
        <v>2</v>
      </c>
      <c r="F5" s="139" t="s">
        <v>6</v>
      </c>
      <c r="G5" s="67" t="s">
        <v>13</v>
      </c>
      <c r="H5" s="98" t="s">
        <v>13</v>
      </c>
      <c r="I5" s="64"/>
      <c r="J5" s="103"/>
      <c r="K5" s="154" t="s">
        <v>6</v>
      </c>
      <c r="L5" s="67" t="s">
        <v>17</v>
      </c>
      <c r="M5" s="67" t="s">
        <v>17</v>
      </c>
      <c r="N5" s="51"/>
      <c r="O5" s="163" t="s">
        <v>2307</v>
      </c>
    </row>
    <row r="6" spans="1:15" x14ac:dyDescent="0.25">
      <c r="A6" s="2" t="s">
        <v>2</v>
      </c>
      <c r="B6" s="2" t="s">
        <v>2</v>
      </c>
      <c r="C6" s="2" t="s">
        <v>2</v>
      </c>
      <c r="D6" s="47"/>
      <c r="E6" s="64" t="s">
        <v>18</v>
      </c>
      <c r="F6" s="140" t="s">
        <v>20</v>
      </c>
      <c r="G6" s="64" t="s">
        <v>27</v>
      </c>
      <c r="H6" s="99" t="s">
        <v>28</v>
      </c>
      <c r="I6" s="64"/>
      <c r="J6" s="104" t="s">
        <v>29</v>
      </c>
      <c r="K6" s="155" t="s">
        <v>20</v>
      </c>
      <c r="L6" s="64" t="s">
        <v>27</v>
      </c>
      <c r="M6" s="64" t="s">
        <v>28</v>
      </c>
      <c r="N6" s="51"/>
      <c r="O6" s="164" t="s">
        <v>1389</v>
      </c>
    </row>
    <row r="7" spans="1:15" ht="36.6" customHeight="1" thickBot="1" x14ac:dyDescent="0.3">
      <c r="A7" s="2" t="s">
        <v>2</v>
      </c>
      <c r="B7" s="2" t="s">
        <v>2</v>
      </c>
      <c r="C7" s="2" t="s">
        <v>2</v>
      </c>
      <c r="D7" s="47"/>
      <c r="E7" s="120" t="s">
        <v>32</v>
      </c>
      <c r="F7" s="141">
        <v>0.35</v>
      </c>
      <c r="G7" s="123" t="s">
        <v>28</v>
      </c>
      <c r="H7" s="123" t="s">
        <v>37</v>
      </c>
      <c r="I7" s="119"/>
      <c r="J7" s="123" t="s">
        <v>32</v>
      </c>
      <c r="K7" s="141">
        <v>0.35</v>
      </c>
      <c r="L7" s="123" t="s">
        <v>28</v>
      </c>
      <c r="M7" s="123" t="s">
        <v>37</v>
      </c>
      <c r="N7" s="51"/>
      <c r="O7" s="165" t="s">
        <v>2308</v>
      </c>
    </row>
    <row r="8" spans="1:15" ht="17.25" x14ac:dyDescent="0.25">
      <c r="A8" s="2" t="s">
        <v>2</v>
      </c>
      <c r="B8" s="2" t="s">
        <v>2</v>
      </c>
      <c r="C8" s="117" t="s">
        <v>40</v>
      </c>
      <c r="D8" s="5">
        <v>1</v>
      </c>
      <c r="E8" s="65">
        <f>SUM(E14:E20)</f>
        <v>780482.3850920226</v>
      </c>
      <c r="F8" s="142">
        <f t="shared" ref="F8" si="0">SUM(F14:F20)</f>
        <v>5186567.6466459827</v>
      </c>
      <c r="G8" s="65">
        <f>SUM(F8:F8)</f>
        <v>5186567.6466459827</v>
      </c>
      <c r="H8" s="101">
        <f>IFERROR(G8/E8,0)</f>
        <v>6.6453359431481109</v>
      </c>
      <c r="I8" s="65"/>
      <c r="J8" s="106">
        <f>SUM(J14:J20)</f>
        <v>774921.93511955335</v>
      </c>
      <c r="K8" s="142">
        <f>SUM(K14:K20)</f>
        <v>4908232.7816064199</v>
      </c>
      <c r="L8" s="65">
        <f>SUM(K8:K8)</f>
        <v>4908232.7816064199</v>
      </c>
      <c r="M8" s="65">
        <f>IFERROR(L8/J8,0)</f>
        <v>6.3338415899263296</v>
      </c>
      <c r="N8" s="51"/>
      <c r="O8" s="173">
        <f>M8+H8</f>
        <v>12.979177533074441</v>
      </c>
    </row>
    <row r="9" spans="1:15" ht="17.25" x14ac:dyDescent="0.25">
      <c r="A9" s="2" t="s">
        <v>2</v>
      </c>
      <c r="B9" s="2" t="s">
        <v>2</v>
      </c>
      <c r="C9" s="117" t="s">
        <v>41</v>
      </c>
      <c r="D9" s="5">
        <v>7</v>
      </c>
      <c r="E9" s="65">
        <f>E21</f>
        <v>70816.036459513372</v>
      </c>
      <c r="F9" s="142">
        <f t="shared" ref="F9:K10" si="1">F21</f>
        <v>142755</v>
      </c>
      <c r="G9" s="65">
        <f>SUM(F9:F9)</f>
        <v>142755</v>
      </c>
      <c r="H9" s="101">
        <f>IFERROR(G9/E9,0)</f>
        <v>2.0158569603315097</v>
      </c>
      <c r="I9" s="65"/>
      <c r="J9" s="106">
        <f t="shared" si="1"/>
        <v>73690.273686770917</v>
      </c>
      <c r="K9" s="142">
        <f t="shared" si="1"/>
        <v>137154</v>
      </c>
      <c r="L9" s="65">
        <f>SUM(K9:K9)</f>
        <v>137154</v>
      </c>
      <c r="M9" s="65">
        <f>IFERROR(L9/J9,0)</f>
        <v>1.8612225621930656</v>
      </c>
      <c r="N9" s="51"/>
      <c r="O9" s="174">
        <f>M9+H9</f>
        <v>3.8770795225245753</v>
      </c>
    </row>
    <row r="10" spans="1:15" x14ac:dyDescent="0.25">
      <c r="A10" s="2" t="s">
        <v>2</v>
      </c>
      <c r="B10" s="2" t="s">
        <v>2</v>
      </c>
      <c r="C10" s="51" t="s">
        <v>42</v>
      </c>
      <c r="D10" s="5">
        <v>10</v>
      </c>
      <c r="E10" s="65">
        <f t="shared" ref="E10" si="2">E22</f>
        <v>0</v>
      </c>
      <c r="F10" s="142">
        <f t="shared" si="1"/>
        <v>0</v>
      </c>
      <c r="G10" s="65">
        <f>SUM(F10:F10)</f>
        <v>0</v>
      </c>
      <c r="H10" s="101">
        <f>IFERROR(G10/E10,0)</f>
        <v>0</v>
      </c>
      <c r="I10" s="65"/>
      <c r="J10" s="106">
        <f>J22</f>
        <v>0</v>
      </c>
      <c r="K10" s="142">
        <f t="shared" si="1"/>
        <v>0</v>
      </c>
      <c r="L10" s="65">
        <f>SUM(K10:K10)</f>
        <v>0</v>
      </c>
      <c r="M10" s="65">
        <f>IFERROR(L10/J10,0)</f>
        <v>0</v>
      </c>
      <c r="N10" s="51"/>
      <c r="O10" s="174">
        <f>M10+H10</f>
        <v>0</v>
      </c>
    </row>
    <row r="11" spans="1:15" x14ac:dyDescent="0.25">
      <c r="A11" s="2"/>
      <c r="B11" s="2"/>
      <c r="C11" s="51" t="s">
        <v>43</v>
      </c>
      <c r="D11" s="5">
        <v>12</v>
      </c>
      <c r="E11" s="65">
        <f>E24</f>
        <v>0</v>
      </c>
      <c r="F11" s="142">
        <f>F24</f>
        <v>0</v>
      </c>
      <c r="G11" s="65">
        <f>SUM(F11:F11)</f>
        <v>0</v>
      </c>
      <c r="H11" s="101">
        <f>IFERROR(G11/E11,0)</f>
        <v>0</v>
      </c>
      <c r="I11" s="65"/>
      <c r="J11" s="106">
        <f>J24</f>
        <v>0</v>
      </c>
      <c r="K11" s="142">
        <f>K24</f>
        <v>0</v>
      </c>
      <c r="L11" s="65">
        <f>SUM(K11:K11)</f>
        <v>0</v>
      </c>
      <c r="M11" s="65">
        <f>IFERROR(L11/J11,0)</f>
        <v>0</v>
      </c>
      <c r="N11" s="51"/>
      <c r="O11" s="174">
        <f>M11+H11</f>
        <v>0</v>
      </c>
    </row>
    <row r="12" spans="1:15" ht="15.75" thickBot="1" x14ac:dyDescent="0.3">
      <c r="A12" s="2" t="s">
        <v>2</v>
      </c>
      <c r="B12" s="2" t="s">
        <v>2</v>
      </c>
      <c r="C12" s="54" t="s">
        <v>44</v>
      </c>
      <c r="D12" s="54"/>
      <c r="E12" s="66">
        <f t="shared" ref="E12:F12" si="3">SUM(E8:E11)</f>
        <v>851298.42155153595</v>
      </c>
      <c r="F12" s="66">
        <f t="shared" si="3"/>
        <v>5329322.6466459827</v>
      </c>
      <c r="G12" s="66">
        <f>SUM(F12:F12)</f>
        <v>5329322.6466459827</v>
      </c>
      <c r="H12" s="102">
        <f>IFERROR(G12/E12,0)</f>
        <v>6.2602285070997938</v>
      </c>
      <c r="I12" s="109"/>
      <c r="J12" s="107">
        <f t="shared" ref="J12:K12" si="4">SUM(J8:J11)</f>
        <v>848612.20880632428</v>
      </c>
      <c r="K12" s="66">
        <f t="shared" si="4"/>
        <v>5045386.7816064199</v>
      </c>
      <c r="L12" s="66">
        <f>SUM(K12:K12)</f>
        <v>5045386.7816064199</v>
      </c>
      <c r="M12" s="66">
        <f>IFERROR(L12/J12,0)</f>
        <v>5.9454562746668076</v>
      </c>
      <c r="N12" s="51"/>
      <c r="O12" s="175"/>
    </row>
    <row r="13" spans="1:15" s="51" customFormat="1" ht="15.75" thickBot="1" x14ac:dyDescent="0.3">
      <c r="A13" s="2" t="s">
        <v>2</v>
      </c>
      <c r="B13" s="2" t="s">
        <v>2</v>
      </c>
      <c r="D13" s="5"/>
      <c r="E13" s="53"/>
      <c r="F13" s="83"/>
      <c r="G13" s="53"/>
      <c r="H13" s="53"/>
      <c r="I13" s="65"/>
      <c r="J13" s="53"/>
      <c r="K13" s="83"/>
      <c r="L13" s="53"/>
      <c r="M13" s="53"/>
    </row>
    <row r="14" spans="1:15" x14ac:dyDescent="0.25">
      <c r="A14" s="2" t="s">
        <v>2</v>
      </c>
      <c r="B14" s="2" t="s">
        <v>2</v>
      </c>
      <c r="C14" s="51" t="s">
        <v>45</v>
      </c>
      <c r="D14" s="5">
        <v>1</v>
      </c>
      <c r="E14" s="68">
        <f t="shared" ref="E14:F24" si="5">SUMIF($D$31:$D$560,$D14,E$31:E$560)</f>
        <v>58546</v>
      </c>
      <c r="F14" s="143">
        <f t="shared" si="5"/>
        <v>0</v>
      </c>
      <c r="G14" s="68">
        <f t="shared" ref="G14:G25" si="6">SUM(F14:F14)</f>
        <v>0</v>
      </c>
      <c r="H14" s="100">
        <f t="shared" ref="H14:H25" si="7">IFERROR(G14/E14,0)</f>
        <v>0</v>
      </c>
      <c r="I14" s="65"/>
      <c r="J14" s="105">
        <f t="shared" ref="J14:K24" si="8">SUMIF($D$31:$D$560,$D14,J$31:J$560)</f>
        <v>57234</v>
      </c>
      <c r="K14" s="143">
        <f t="shared" si="8"/>
        <v>0</v>
      </c>
      <c r="L14" s="68">
        <f t="shared" ref="L14:L25" si="9">SUM(K14:K14)</f>
        <v>0</v>
      </c>
      <c r="M14" s="68">
        <f t="shared" ref="M14:M25" si="10">IFERROR(L14/J14,0)</f>
        <v>0</v>
      </c>
      <c r="N14" s="51"/>
      <c r="O14" s="173">
        <f t="shared" ref="O14:O25" si="11">M14+H14</f>
        <v>0</v>
      </c>
    </row>
    <row r="15" spans="1:15" x14ac:dyDescent="0.25">
      <c r="A15" s="2" t="s">
        <v>2</v>
      </c>
      <c r="B15" s="2" t="s">
        <v>2</v>
      </c>
      <c r="C15" s="51" t="s">
        <v>46</v>
      </c>
      <c r="D15" s="5">
        <v>2</v>
      </c>
      <c r="E15" s="65">
        <f t="shared" si="5"/>
        <v>85315.959999999992</v>
      </c>
      <c r="F15" s="142">
        <f t="shared" si="5"/>
        <v>905675.8456092095</v>
      </c>
      <c r="G15" s="65">
        <f t="shared" si="6"/>
        <v>905675.8456092095</v>
      </c>
      <c r="H15" s="101">
        <f t="shared" si="7"/>
        <v>10.615550075381085</v>
      </c>
      <c r="I15" s="65"/>
      <c r="J15" s="106">
        <f t="shared" si="8"/>
        <v>85378.959999999992</v>
      </c>
      <c r="K15" s="142">
        <f t="shared" si="8"/>
        <v>856655.28986988252</v>
      </c>
      <c r="L15" s="65">
        <f t="shared" si="9"/>
        <v>856655.28986988252</v>
      </c>
      <c r="M15" s="65">
        <f t="shared" si="10"/>
        <v>10.033564356720703</v>
      </c>
      <c r="N15" s="51"/>
      <c r="O15" s="174">
        <f t="shared" si="11"/>
        <v>20.64911443210179</v>
      </c>
    </row>
    <row r="16" spans="1:15" x14ac:dyDescent="0.25">
      <c r="A16" s="2" t="s">
        <v>2</v>
      </c>
      <c r="B16" s="2" t="s">
        <v>2</v>
      </c>
      <c r="C16" s="51" t="s">
        <v>47</v>
      </c>
      <c r="D16" s="5">
        <v>3</v>
      </c>
      <c r="E16" s="65">
        <f t="shared" si="5"/>
        <v>268386.5</v>
      </c>
      <c r="F16" s="142">
        <f t="shared" si="5"/>
        <v>1698790.6562575027</v>
      </c>
      <c r="G16" s="65">
        <f t="shared" si="6"/>
        <v>1698790.6562575027</v>
      </c>
      <c r="H16" s="101">
        <f t="shared" si="7"/>
        <v>6.329642721439054</v>
      </c>
      <c r="I16" s="65"/>
      <c r="J16" s="106">
        <f t="shared" si="8"/>
        <v>269248.5</v>
      </c>
      <c r="K16" s="142">
        <f t="shared" si="8"/>
        <v>1642081.0173437402</v>
      </c>
      <c r="L16" s="65">
        <f t="shared" si="9"/>
        <v>1642081.0173437402</v>
      </c>
      <c r="M16" s="65">
        <f t="shared" si="10"/>
        <v>6.0987564177469524</v>
      </c>
      <c r="N16" s="51"/>
      <c r="O16" s="174">
        <f t="shared" si="11"/>
        <v>12.428399139186006</v>
      </c>
    </row>
    <row r="17" spans="1:15" x14ac:dyDescent="0.25">
      <c r="A17" s="2" t="s">
        <v>2</v>
      </c>
      <c r="B17" s="2" t="s">
        <v>2</v>
      </c>
      <c r="C17" s="51" t="s">
        <v>48</v>
      </c>
      <c r="D17" s="5">
        <v>4</v>
      </c>
      <c r="E17" s="65">
        <f t="shared" si="5"/>
        <v>185555.73</v>
      </c>
      <c r="F17" s="142">
        <f t="shared" si="5"/>
        <v>1324028.395815646</v>
      </c>
      <c r="G17" s="65">
        <f t="shared" si="6"/>
        <v>1324028.395815646</v>
      </c>
      <c r="H17" s="101">
        <f t="shared" si="7"/>
        <v>7.1354756644574975</v>
      </c>
      <c r="I17" s="65"/>
      <c r="J17" s="106">
        <f t="shared" si="8"/>
        <v>185002.73</v>
      </c>
      <c r="K17" s="142">
        <f t="shared" si="8"/>
        <v>1212219.7971596168</v>
      </c>
      <c r="L17" s="65">
        <f t="shared" si="9"/>
        <v>1212219.7971596168</v>
      </c>
      <c r="M17" s="65">
        <f t="shared" si="10"/>
        <v>6.552442751302193</v>
      </c>
      <c r="N17" s="51"/>
      <c r="O17" s="174">
        <f t="shared" si="11"/>
        <v>13.68791841575969</v>
      </c>
    </row>
    <row r="18" spans="1:15" x14ac:dyDescent="0.25">
      <c r="A18" s="2" t="s">
        <v>2</v>
      </c>
      <c r="B18" s="2" t="s">
        <v>2</v>
      </c>
      <c r="C18" s="51" t="s">
        <v>49</v>
      </c>
      <c r="D18" s="5">
        <v>5</v>
      </c>
      <c r="E18" s="65">
        <f t="shared" si="5"/>
        <v>92129.61</v>
      </c>
      <c r="F18" s="142">
        <f t="shared" si="5"/>
        <v>360542.16882709926</v>
      </c>
      <c r="G18" s="65">
        <f t="shared" si="6"/>
        <v>360542.16882709926</v>
      </c>
      <c r="H18" s="101">
        <f t="shared" si="7"/>
        <v>3.913423369827564</v>
      </c>
      <c r="I18" s="65"/>
      <c r="J18" s="106">
        <f t="shared" si="8"/>
        <v>91702.61</v>
      </c>
      <c r="K18" s="142">
        <f t="shared" si="8"/>
        <v>342424.47093255719</v>
      </c>
      <c r="L18" s="65">
        <f t="shared" si="9"/>
        <v>342424.47093255719</v>
      </c>
      <c r="M18" s="65">
        <f t="shared" si="10"/>
        <v>3.7340755179438969</v>
      </c>
      <c r="N18" s="51"/>
      <c r="O18" s="174">
        <f t="shared" si="11"/>
        <v>7.6474988877714605</v>
      </c>
    </row>
    <row r="19" spans="1:15" x14ac:dyDescent="0.25">
      <c r="A19" s="2" t="s">
        <v>2</v>
      </c>
      <c r="B19" s="2" t="s">
        <v>2</v>
      </c>
      <c r="C19" s="51" t="s">
        <v>50</v>
      </c>
      <c r="D19" s="5">
        <v>6</v>
      </c>
      <c r="E19" s="65">
        <f t="shared" si="5"/>
        <v>86799.16</v>
      </c>
      <c r="F19" s="142">
        <f t="shared" si="5"/>
        <v>897530.58013652544</v>
      </c>
      <c r="G19" s="65">
        <f t="shared" si="6"/>
        <v>897530.58013652544</v>
      </c>
      <c r="H19" s="101">
        <f t="shared" si="7"/>
        <v>10.340314124428456</v>
      </c>
      <c r="I19" s="65"/>
      <c r="J19" s="106">
        <f t="shared" si="8"/>
        <v>86594.16</v>
      </c>
      <c r="K19" s="142">
        <f t="shared" si="8"/>
        <v>854852.20630062337</v>
      </c>
      <c r="L19" s="65">
        <f t="shared" si="9"/>
        <v>854852.20630062337</v>
      </c>
      <c r="M19" s="65">
        <f t="shared" si="10"/>
        <v>9.8719383189423322</v>
      </c>
      <c r="N19" s="51"/>
      <c r="O19" s="174">
        <f t="shared" si="11"/>
        <v>20.212252443370787</v>
      </c>
    </row>
    <row r="20" spans="1:15" hidden="1" x14ac:dyDescent="0.25">
      <c r="A20" s="2" t="s">
        <v>2</v>
      </c>
      <c r="B20" s="2" t="s">
        <v>2</v>
      </c>
      <c r="C20" s="51" t="s">
        <v>51</v>
      </c>
      <c r="D20" s="5">
        <v>9</v>
      </c>
      <c r="E20" s="65">
        <f t="shared" si="5"/>
        <v>3749.4250920226332</v>
      </c>
      <c r="F20" s="142">
        <f t="shared" si="5"/>
        <v>0</v>
      </c>
      <c r="G20" s="65">
        <f t="shared" si="6"/>
        <v>0</v>
      </c>
      <c r="H20" s="101">
        <f t="shared" si="7"/>
        <v>0</v>
      </c>
      <c r="I20" s="65"/>
      <c r="J20" s="106">
        <f t="shared" si="8"/>
        <v>-239.02488044658094</v>
      </c>
      <c r="K20" s="142">
        <f t="shared" si="8"/>
        <v>0</v>
      </c>
      <c r="L20" s="65">
        <f t="shared" si="9"/>
        <v>0</v>
      </c>
      <c r="M20" s="65">
        <f t="shared" si="10"/>
        <v>0</v>
      </c>
      <c r="N20" s="51"/>
      <c r="O20" s="174">
        <f t="shared" si="11"/>
        <v>0</v>
      </c>
    </row>
    <row r="21" spans="1:15" x14ac:dyDescent="0.25">
      <c r="A21" s="2" t="s">
        <v>2</v>
      </c>
      <c r="B21" s="2" t="s">
        <v>2</v>
      </c>
      <c r="C21" s="51" t="s">
        <v>52</v>
      </c>
      <c r="D21" s="5">
        <v>7</v>
      </c>
      <c r="E21" s="65">
        <f t="shared" si="5"/>
        <v>70816.036459513372</v>
      </c>
      <c r="F21" s="142">
        <f t="shared" si="5"/>
        <v>142755</v>
      </c>
      <c r="G21" s="65">
        <f t="shared" si="6"/>
        <v>142755</v>
      </c>
      <c r="H21" s="101">
        <f t="shared" si="7"/>
        <v>2.0158569603315097</v>
      </c>
      <c r="I21" s="65"/>
      <c r="J21" s="106">
        <f t="shared" si="8"/>
        <v>73690.273686770917</v>
      </c>
      <c r="K21" s="142">
        <f t="shared" si="8"/>
        <v>137154</v>
      </c>
      <c r="L21" s="65">
        <f t="shared" si="9"/>
        <v>137154</v>
      </c>
      <c r="M21" s="65">
        <f t="shared" si="10"/>
        <v>1.8612225621930656</v>
      </c>
      <c r="N21" s="51"/>
      <c r="O21" s="174">
        <f t="shared" si="11"/>
        <v>3.8770795225245753</v>
      </c>
    </row>
    <row r="22" spans="1:15" x14ac:dyDescent="0.25">
      <c r="A22" s="2" t="s">
        <v>2</v>
      </c>
      <c r="B22" s="2" t="s">
        <v>2</v>
      </c>
      <c r="C22" s="51" t="s">
        <v>42</v>
      </c>
      <c r="D22" s="5">
        <v>10</v>
      </c>
      <c r="E22" s="65">
        <f t="shared" si="5"/>
        <v>0</v>
      </c>
      <c r="F22" s="142">
        <f t="shared" si="5"/>
        <v>0</v>
      </c>
      <c r="G22" s="65">
        <f t="shared" si="6"/>
        <v>0</v>
      </c>
      <c r="H22" s="101">
        <f t="shared" si="7"/>
        <v>0</v>
      </c>
      <c r="I22" s="65"/>
      <c r="J22" s="106">
        <f t="shared" si="8"/>
        <v>0</v>
      </c>
      <c r="K22" s="142">
        <f t="shared" si="8"/>
        <v>0</v>
      </c>
      <c r="L22" s="65">
        <f t="shared" si="9"/>
        <v>0</v>
      </c>
      <c r="M22" s="65">
        <f t="shared" si="10"/>
        <v>0</v>
      </c>
      <c r="N22" s="51"/>
      <c r="O22" s="174">
        <f t="shared" si="11"/>
        <v>0</v>
      </c>
    </row>
    <row r="23" spans="1:15" x14ac:dyDescent="0.25">
      <c r="A23" s="2"/>
      <c r="B23" s="2"/>
      <c r="C23" s="51" t="s">
        <v>601</v>
      </c>
      <c r="D23" s="5">
        <v>11</v>
      </c>
      <c r="E23" s="65">
        <f t="shared" si="5"/>
        <v>0</v>
      </c>
      <c r="F23" s="142">
        <f t="shared" si="5"/>
        <v>0</v>
      </c>
      <c r="G23" s="65">
        <f t="shared" si="6"/>
        <v>0</v>
      </c>
      <c r="H23" s="101">
        <f t="shared" si="7"/>
        <v>0</v>
      </c>
      <c r="I23" s="65"/>
      <c r="J23" s="106">
        <f t="shared" si="8"/>
        <v>0</v>
      </c>
      <c r="K23" s="142">
        <f t="shared" si="8"/>
        <v>0</v>
      </c>
      <c r="L23" s="65">
        <f t="shared" si="9"/>
        <v>0</v>
      </c>
      <c r="M23" s="65">
        <f t="shared" si="10"/>
        <v>0</v>
      </c>
      <c r="N23" s="51"/>
      <c r="O23" s="174">
        <f t="shared" si="11"/>
        <v>0</v>
      </c>
    </row>
    <row r="24" spans="1:15" x14ac:dyDescent="0.25">
      <c r="A24" s="2"/>
      <c r="B24" s="2"/>
      <c r="C24" s="51" t="s">
        <v>43</v>
      </c>
      <c r="D24" s="5">
        <v>12</v>
      </c>
      <c r="E24" s="65">
        <f t="shared" si="5"/>
        <v>0</v>
      </c>
      <c r="F24" s="142">
        <f t="shared" si="5"/>
        <v>0</v>
      </c>
      <c r="G24" s="65">
        <f t="shared" si="6"/>
        <v>0</v>
      </c>
      <c r="H24" s="101">
        <f t="shared" si="7"/>
        <v>0</v>
      </c>
      <c r="I24" s="65"/>
      <c r="J24" s="106">
        <f t="shared" si="8"/>
        <v>0</v>
      </c>
      <c r="K24" s="142">
        <f t="shared" si="8"/>
        <v>0</v>
      </c>
      <c r="L24" s="65">
        <f t="shared" si="9"/>
        <v>0</v>
      </c>
      <c r="M24" s="65">
        <f t="shared" si="10"/>
        <v>0</v>
      </c>
      <c r="N24" s="51"/>
      <c r="O24" s="174">
        <f t="shared" si="11"/>
        <v>0</v>
      </c>
    </row>
    <row r="25" spans="1:15" ht="15.75" thickBot="1" x14ac:dyDescent="0.3">
      <c r="A25" s="2" t="s">
        <v>2</v>
      </c>
      <c r="B25" s="2" t="s">
        <v>2</v>
      </c>
      <c r="C25" s="54" t="s">
        <v>44</v>
      </c>
      <c r="D25" s="54"/>
      <c r="E25" s="66">
        <f t="shared" ref="E25:F25" si="12">SUM(E14:E24)</f>
        <v>851298.42155153595</v>
      </c>
      <c r="F25" s="66">
        <f t="shared" si="12"/>
        <v>5329322.6466459827</v>
      </c>
      <c r="G25" s="66">
        <f t="shared" si="6"/>
        <v>5329322.6466459827</v>
      </c>
      <c r="H25" s="102">
        <f t="shared" si="7"/>
        <v>6.2602285070997938</v>
      </c>
      <c r="I25" s="109"/>
      <c r="J25" s="107">
        <f t="shared" ref="J25:K25" si="13">SUM(J14:J24)</f>
        <v>848612.20880632428</v>
      </c>
      <c r="K25" s="66">
        <f t="shared" si="13"/>
        <v>5045386.7816064199</v>
      </c>
      <c r="L25" s="66">
        <f t="shared" si="9"/>
        <v>5045386.7816064199</v>
      </c>
      <c r="M25" s="66">
        <f t="shared" si="10"/>
        <v>5.9454562746668076</v>
      </c>
      <c r="N25" s="51"/>
      <c r="O25" s="176">
        <f t="shared" si="11"/>
        <v>12.205684781766601</v>
      </c>
    </row>
    <row r="26" spans="1:15" ht="15.75" thickBot="1" x14ac:dyDescent="0.3">
      <c r="A26" s="2" t="s">
        <v>2</v>
      </c>
      <c r="B26" s="2" t="s">
        <v>2</v>
      </c>
      <c r="C26" s="125" t="s">
        <v>53</v>
      </c>
      <c r="D26" s="5"/>
      <c r="E26" s="53"/>
      <c r="F26" s="53"/>
      <c r="G26" s="53"/>
      <c r="H26" s="53"/>
      <c r="I26" s="53"/>
      <c r="J26" s="53"/>
      <c r="K26" s="53"/>
      <c r="L26" s="51"/>
      <c r="M26" s="51"/>
      <c r="N26" s="51"/>
    </row>
    <row r="27" spans="1:15" x14ac:dyDescent="0.25">
      <c r="A27" s="2"/>
      <c r="B27" s="2"/>
      <c r="C27" s="125"/>
      <c r="D27" s="5"/>
      <c r="E27" s="63" t="s">
        <v>2</v>
      </c>
      <c r="F27" s="139" t="s">
        <v>6</v>
      </c>
      <c r="G27" s="67" t="s">
        <v>13</v>
      </c>
      <c r="H27" s="98" t="s">
        <v>13</v>
      </c>
      <c r="I27" s="64"/>
      <c r="J27" s="103"/>
      <c r="K27" s="154" t="s">
        <v>6</v>
      </c>
      <c r="L27" s="67" t="s">
        <v>17</v>
      </c>
      <c r="M27" s="67" t="s">
        <v>17</v>
      </c>
      <c r="N27" s="51"/>
      <c r="O27" s="163" t="s">
        <v>2307</v>
      </c>
    </row>
    <row r="28" spans="1:15" x14ac:dyDescent="0.25">
      <c r="A28" s="2"/>
      <c r="B28" s="2"/>
      <c r="C28" s="125"/>
      <c r="D28" s="5"/>
      <c r="E28" s="64" t="s">
        <v>18</v>
      </c>
      <c r="F28" s="140" t="s">
        <v>20</v>
      </c>
      <c r="G28" s="64" t="s">
        <v>27</v>
      </c>
      <c r="H28" s="99" t="s">
        <v>28</v>
      </c>
      <c r="I28" s="64"/>
      <c r="J28" s="104" t="s">
        <v>29</v>
      </c>
      <c r="K28" s="155" t="s">
        <v>20</v>
      </c>
      <c r="L28" s="64" t="s">
        <v>27</v>
      </c>
      <c r="M28" s="64" t="s">
        <v>28</v>
      </c>
      <c r="N28" s="51"/>
      <c r="O28" s="164" t="s">
        <v>1389</v>
      </c>
    </row>
    <row r="29" spans="1:15" ht="30.75" thickBot="1" x14ac:dyDescent="0.3">
      <c r="A29" s="2"/>
      <c r="B29" s="2"/>
      <c r="C29" s="125"/>
      <c r="D29" s="5"/>
      <c r="E29" s="120" t="s">
        <v>32</v>
      </c>
      <c r="F29" s="141">
        <v>0.35</v>
      </c>
      <c r="G29" s="123" t="s">
        <v>28</v>
      </c>
      <c r="H29" s="123" t="s">
        <v>37</v>
      </c>
      <c r="I29" s="119"/>
      <c r="J29" s="123" t="s">
        <v>32</v>
      </c>
      <c r="K29" s="141">
        <v>0.35</v>
      </c>
      <c r="L29" s="123" t="s">
        <v>28</v>
      </c>
      <c r="M29" s="123" t="s">
        <v>37</v>
      </c>
      <c r="N29" s="51"/>
      <c r="O29" s="165" t="s">
        <v>2308</v>
      </c>
    </row>
    <row r="30" spans="1:15" s="51" customFormat="1" ht="15.75" thickBot="1" x14ac:dyDescent="0.3">
      <c r="A30" s="69"/>
      <c r="B30" s="70"/>
      <c r="C30" s="48" t="s">
        <v>54</v>
      </c>
      <c r="D30" s="54"/>
      <c r="E30" s="54"/>
      <c r="F30" s="54"/>
      <c r="G30" s="54"/>
      <c r="H30" s="54"/>
      <c r="I30" s="110"/>
      <c r="J30" s="54"/>
      <c r="K30" s="54"/>
      <c r="L30" s="54"/>
      <c r="M30" s="54"/>
    </row>
    <row r="31" spans="1:15" x14ac:dyDescent="0.25">
      <c r="A31" s="3">
        <v>415</v>
      </c>
      <c r="B31" s="3">
        <v>1</v>
      </c>
      <c r="C31" s="4" t="s">
        <v>178</v>
      </c>
      <c r="D31" s="5">
        <v>6</v>
      </c>
      <c r="E31" s="52">
        <f>SUMIFS('EOS GE24-F23-WEBLOAD'!$F:$F,'EOS GE24-F23-WEBLOAD'!$A:$A,$A31,'EOS GE24-F23-WEBLOAD'!$B:$B,$B31)</f>
        <v>212.2</v>
      </c>
      <c r="F31" s="145">
        <f>SUMIFS(GENED!$J:$J,GENED!$A:$A,$A31,GENED!$B:$B,$B31)</f>
        <v>24207.396107178152</v>
      </c>
      <c r="G31" s="55">
        <f t="shared" ref="G31:G94" si="14">SUM(F31:F31)</f>
        <v>24207.396107178152</v>
      </c>
      <c r="H31" s="52">
        <f t="shared" ref="H31:H94" si="15">IFERROR(G31/E31,0)</f>
        <v>114.07820974165011</v>
      </c>
      <c r="I31" s="64"/>
      <c r="J31" s="52">
        <f>SUMIFS('EOS GE25-F23-WEBLOAD'!$F:$F,'EOS GE25-F23-WEBLOAD'!$A:$A,$A31,'EOS GE25-F23-WEBLOAD'!$B:$B,$B31)</f>
        <v>209.2</v>
      </c>
      <c r="K31" s="145">
        <f>SUMIFS(GENED!$S:$S,GENED!$A:$A,$A31,GENED!$B:$B,$B31)</f>
        <v>24114.609280140969</v>
      </c>
      <c r="L31" s="55">
        <f t="shared" ref="L31:L94" si="16">SUM(K31:K31)</f>
        <v>24114.609280140969</v>
      </c>
      <c r="M31" s="55">
        <f t="shared" ref="M31:M94" si="17">IFERROR(L31/J31,0)</f>
        <v>115.27059885344632</v>
      </c>
      <c r="N31" s="51"/>
      <c r="O31" s="173">
        <f t="shared" ref="O31:O94" si="18">M31+H31</f>
        <v>229.34880859509644</v>
      </c>
    </row>
    <row r="32" spans="1:15" x14ac:dyDescent="0.25">
      <c r="A32" s="126">
        <v>323</v>
      </c>
      <c r="B32" s="126">
        <v>2</v>
      </c>
      <c r="C32" s="127" t="s">
        <v>159</v>
      </c>
      <c r="D32" s="128">
        <v>6</v>
      </c>
      <c r="E32" s="129">
        <f>SUMIFS('EOS GE24-F23-WEBLOAD'!$F:$F,'EOS GE24-F23-WEBLOAD'!$A:$A,$A32,'EOS GE24-F23-WEBLOAD'!$B:$B,$B32)</f>
        <v>25</v>
      </c>
      <c r="F32" s="144">
        <f>SUMIFS(GENED!$J:$J,GENED!$A:$A,$A32,GENED!$B:$B,$B32)</f>
        <v>2325.4649879999988</v>
      </c>
      <c r="G32" s="130">
        <f t="shared" si="14"/>
        <v>2325.4649879999988</v>
      </c>
      <c r="H32" s="129">
        <f t="shared" si="15"/>
        <v>93.018599519999952</v>
      </c>
      <c r="I32" s="131"/>
      <c r="J32" s="129">
        <f>SUMIFS('EOS GE25-F23-WEBLOAD'!$F:$F,'EOS GE25-F23-WEBLOAD'!$A:$A,$A32,'EOS GE25-F23-WEBLOAD'!$B:$B,$B32)</f>
        <v>25</v>
      </c>
      <c r="K32" s="144">
        <f>SUMIFS(GENED!$S:$S,GENED!$A:$A,$A32,GENED!$B:$B,$B32)</f>
        <v>2734.4991992570485</v>
      </c>
      <c r="L32" s="130">
        <f t="shared" si="16"/>
        <v>2734.4991992570485</v>
      </c>
      <c r="M32" s="130">
        <f t="shared" si="17"/>
        <v>109.37996797028194</v>
      </c>
      <c r="N32" s="51"/>
      <c r="O32" s="174">
        <f t="shared" si="18"/>
        <v>202.39856749028189</v>
      </c>
    </row>
    <row r="33" spans="1:15" x14ac:dyDescent="0.25">
      <c r="A33" s="3">
        <v>2888</v>
      </c>
      <c r="B33" s="3">
        <v>1</v>
      </c>
      <c r="C33" s="4" t="s">
        <v>368</v>
      </c>
      <c r="D33" s="5">
        <v>6</v>
      </c>
      <c r="E33" s="52">
        <f>SUMIFS('EOS GE24-F23-WEBLOAD'!$F:$F,'EOS GE24-F23-WEBLOAD'!$A:$A,$A33,'EOS GE24-F23-WEBLOAD'!$B:$B,$B33)</f>
        <v>319.2</v>
      </c>
      <c r="F33" s="145">
        <f>SUMIFS(GENED!$J:$J,GENED!$A:$A,$A33,GENED!$B:$B,$B33)</f>
        <v>23775.353867999977</v>
      </c>
      <c r="G33" s="55">
        <f t="shared" si="14"/>
        <v>23775.353867999977</v>
      </c>
      <c r="H33" s="52">
        <f t="shared" si="15"/>
        <v>74.484191315789403</v>
      </c>
      <c r="I33" s="64"/>
      <c r="J33" s="52">
        <f>SUMIFS('EOS GE25-F23-WEBLOAD'!$F:$F,'EOS GE25-F23-WEBLOAD'!$A:$A,$A33,'EOS GE25-F23-WEBLOAD'!$B:$B,$B33)</f>
        <v>319.2</v>
      </c>
      <c r="K33" s="145">
        <f>SUMIFS(GENED!$S:$S,GENED!$A:$A,$A33,GENED!$B:$B,$B33)</f>
        <v>25345.190920163615</v>
      </c>
      <c r="L33" s="55">
        <f t="shared" si="16"/>
        <v>25345.190920163615</v>
      </c>
      <c r="M33" s="55">
        <f t="shared" si="17"/>
        <v>79.402227193495037</v>
      </c>
      <c r="N33" s="51"/>
      <c r="O33" s="174">
        <f t="shared" si="18"/>
        <v>153.88641850928445</v>
      </c>
    </row>
    <row r="34" spans="1:15" x14ac:dyDescent="0.25">
      <c r="A34" s="3">
        <v>2180</v>
      </c>
      <c r="B34" s="3">
        <v>1</v>
      </c>
      <c r="C34" s="4" t="s">
        <v>334</v>
      </c>
      <c r="D34" s="5">
        <v>6</v>
      </c>
      <c r="E34" s="52">
        <f>SUMIFS('EOS GE24-F23-WEBLOAD'!$F:$F,'EOS GE24-F23-WEBLOAD'!$A:$A,$A34,'EOS GE24-F23-WEBLOAD'!$B:$B,$B34)</f>
        <v>641</v>
      </c>
      <c r="F34" s="145">
        <f>SUMIFS(GENED!$J:$J,GENED!$A:$A,$A34,GENED!$B:$B,$B34)</f>
        <v>52988.135256000038</v>
      </c>
      <c r="G34" s="55">
        <f t="shared" si="14"/>
        <v>52988.135256000038</v>
      </c>
      <c r="H34" s="52">
        <f t="shared" si="15"/>
        <v>82.664797591263707</v>
      </c>
      <c r="I34" s="64"/>
      <c r="J34" s="52">
        <f>SUMIFS('EOS GE25-F23-WEBLOAD'!$F:$F,'EOS GE25-F23-WEBLOAD'!$A:$A,$A34,'EOS GE25-F23-WEBLOAD'!$B:$B,$B34)</f>
        <v>694</v>
      </c>
      <c r="K34" s="145">
        <f>SUMIFS(GENED!$S:$S,GENED!$A:$A,$A34,GENED!$B:$B,$B34)</f>
        <v>42675.334773187875</v>
      </c>
      <c r="L34" s="55">
        <f t="shared" si="16"/>
        <v>42675.334773187875</v>
      </c>
      <c r="M34" s="55">
        <f t="shared" si="17"/>
        <v>61.491836848973882</v>
      </c>
      <c r="N34" s="51"/>
      <c r="O34" s="174">
        <f t="shared" si="18"/>
        <v>144.15663444023758</v>
      </c>
    </row>
    <row r="35" spans="1:15" x14ac:dyDescent="0.25">
      <c r="A35" s="3">
        <v>803</v>
      </c>
      <c r="B35" s="3">
        <v>1</v>
      </c>
      <c r="C35" s="4" t="s">
        <v>281</v>
      </c>
      <c r="D35" s="5">
        <v>6</v>
      </c>
      <c r="E35" s="52">
        <f>SUMIFS('EOS GE24-F23-WEBLOAD'!$F:$F,'EOS GE24-F23-WEBLOAD'!$A:$A,$A35,'EOS GE24-F23-WEBLOAD'!$B:$B,$B35)</f>
        <v>358.8</v>
      </c>
      <c r="F35" s="145">
        <f>SUMIFS(GENED!$J:$J,GENED!$A:$A,$A35,GENED!$B:$B,$B35)</f>
        <v>25070.733242184564</v>
      </c>
      <c r="G35" s="55">
        <f t="shared" si="14"/>
        <v>25070.733242184564</v>
      </c>
      <c r="H35" s="52">
        <f t="shared" si="15"/>
        <v>69.873838467626982</v>
      </c>
      <c r="I35" s="64"/>
      <c r="J35" s="52">
        <f>SUMIFS('EOS GE25-F23-WEBLOAD'!$F:$F,'EOS GE25-F23-WEBLOAD'!$A:$A,$A35,'EOS GE25-F23-WEBLOAD'!$B:$B,$B35)</f>
        <v>358.8</v>
      </c>
      <c r="K35" s="145">
        <f>SUMIFS(GENED!$S:$S,GENED!$A:$A,$A35,GENED!$B:$B,$B35)</f>
        <v>25619.406075363397</v>
      </c>
      <c r="L35" s="55">
        <f t="shared" si="16"/>
        <v>25619.406075363397</v>
      </c>
      <c r="M35" s="55">
        <f t="shared" si="17"/>
        <v>71.403026965895748</v>
      </c>
      <c r="N35" s="51"/>
      <c r="O35" s="174">
        <f t="shared" si="18"/>
        <v>141.27686543352274</v>
      </c>
    </row>
    <row r="36" spans="1:15" x14ac:dyDescent="0.25">
      <c r="A36" s="3">
        <v>435</v>
      </c>
      <c r="B36" s="3">
        <v>1</v>
      </c>
      <c r="C36" s="4" t="s">
        <v>182</v>
      </c>
      <c r="D36" s="5">
        <v>6</v>
      </c>
      <c r="E36" s="52">
        <f>SUMIFS('EOS GE24-F23-WEBLOAD'!$F:$F,'EOS GE24-F23-WEBLOAD'!$A:$A,$A36,'EOS GE24-F23-WEBLOAD'!$B:$B,$B36)</f>
        <v>725</v>
      </c>
      <c r="F36" s="145">
        <f>SUMIFS(GENED!$J:$J,GENED!$A:$A,$A36,GENED!$B:$B,$B36)</f>
        <v>46833.841424999991</v>
      </c>
      <c r="G36" s="55">
        <f t="shared" si="14"/>
        <v>46833.841424999991</v>
      </c>
      <c r="H36" s="52">
        <f t="shared" si="15"/>
        <v>64.598401965517226</v>
      </c>
      <c r="I36" s="64"/>
      <c r="J36" s="52">
        <f>SUMIFS('EOS GE25-F23-WEBLOAD'!$F:$F,'EOS GE25-F23-WEBLOAD'!$A:$A,$A36,'EOS GE25-F23-WEBLOAD'!$B:$B,$B36)</f>
        <v>725</v>
      </c>
      <c r="K36" s="145">
        <f>SUMIFS(GENED!$S:$S,GENED!$A:$A,$A36,GENED!$B:$B,$B36)</f>
        <v>54146.212249839155</v>
      </c>
      <c r="L36" s="55">
        <f t="shared" si="16"/>
        <v>54146.212249839155</v>
      </c>
      <c r="M36" s="55">
        <f t="shared" si="17"/>
        <v>74.684430689433313</v>
      </c>
      <c r="N36" s="51"/>
      <c r="O36" s="174">
        <f t="shared" si="18"/>
        <v>139.28283265495054</v>
      </c>
    </row>
    <row r="37" spans="1:15" x14ac:dyDescent="0.25">
      <c r="A37" s="3">
        <v>2907</v>
      </c>
      <c r="B37" s="3">
        <v>1</v>
      </c>
      <c r="C37" s="4" t="s">
        <v>380</v>
      </c>
      <c r="D37" s="5">
        <v>6</v>
      </c>
      <c r="E37" s="52">
        <f>SUMIFS('EOS GE24-F23-WEBLOAD'!$F:$F,'EOS GE24-F23-WEBLOAD'!$A:$A,$A37,'EOS GE24-F23-WEBLOAD'!$B:$B,$B37)</f>
        <v>519</v>
      </c>
      <c r="F37" s="145">
        <f>SUMIFS(GENED!$J:$J,GENED!$A:$A,$A37,GENED!$B:$B,$B37)</f>
        <v>37229.879780100018</v>
      </c>
      <c r="G37" s="55">
        <f t="shared" si="14"/>
        <v>37229.879780100018</v>
      </c>
      <c r="H37" s="52">
        <f t="shared" si="15"/>
        <v>71.73387240867055</v>
      </c>
      <c r="I37" s="64"/>
      <c r="J37" s="52">
        <f>SUMIFS('EOS GE25-F23-WEBLOAD'!$F:$F,'EOS GE25-F23-WEBLOAD'!$A:$A,$A37,'EOS GE25-F23-WEBLOAD'!$B:$B,$B37)</f>
        <v>529</v>
      </c>
      <c r="K37" s="145">
        <f>SUMIFS(GENED!$S:$S,GENED!$A:$A,$A37,GENED!$B:$B,$B37)</f>
        <v>34973.441604959662</v>
      </c>
      <c r="L37" s="55">
        <f t="shared" si="16"/>
        <v>34973.441604959662</v>
      </c>
      <c r="M37" s="55">
        <f t="shared" si="17"/>
        <v>66.112365982910518</v>
      </c>
      <c r="N37" s="51"/>
      <c r="O37" s="174">
        <f t="shared" si="18"/>
        <v>137.84623839158107</v>
      </c>
    </row>
    <row r="38" spans="1:15" x14ac:dyDescent="0.25">
      <c r="A38" s="3">
        <v>23</v>
      </c>
      <c r="B38" s="3">
        <v>1</v>
      </c>
      <c r="C38" s="4" t="s">
        <v>67</v>
      </c>
      <c r="D38" s="5">
        <v>6</v>
      </c>
      <c r="E38" s="52">
        <f>SUMIFS('EOS GE24-F23-WEBLOAD'!$F:$F,'EOS GE24-F23-WEBLOAD'!$A:$A,$A38,'EOS GE24-F23-WEBLOAD'!$B:$B,$B38)</f>
        <v>813</v>
      </c>
      <c r="F38" s="145">
        <f>SUMIFS(GENED!$J:$J,GENED!$A:$A,$A38,GENED!$B:$B,$B38)</f>
        <v>51466.857012022636</v>
      </c>
      <c r="G38" s="55">
        <f t="shared" si="14"/>
        <v>51466.857012022636</v>
      </c>
      <c r="H38" s="52">
        <f t="shared" si="15"/>
        <v>63.304867173459577</v>
      </c>
      <c r="I38" s="64"/>
      <c r="J38" s="52">
        <f>SUMIFS('EOS GE25-F23-WEBLOAD'!$F:$F,'EOS GE25-F23-WEBLOAD'!$A:$A,$A38,'EOS GE25-F23-WEBLOAD'!$B:$B,$B38)</f>
        <v>801</v>
      </c>
      <c r="K38" s="145">
        <f>SUMIFS(GENED!$S:$S,GENED!$A:$A,$A38,GENED!$B:$B,$B38)</f>
        <v>59271.199758517963</v>
      </c>
      <c r="L38" s="55">
        <f t="shared" si="16"/>
        <v>59271.199758517963</v>
      </c>
      <c r="M38" s="55">
        <f t="shared" si="17"/>
        <v>73.996504068062379</v>
      </c>
      <c r="N38" s="51"/>
      <c r="O38" s="174">
        <f t="shared" si="18"/>
        <v>137.30137124152196</v>
      </c>
    </row>
    <row r="39" spans="1:15" x14ac:dyDescent="0.25">
      <c r="A39" s="3">
        <v>514</v>
      </c>
      <c r="B39" s="3">
        <v>1</v>
      </c>
      <c r="C39" s="4" t="s">
        <v>206</v>
      </c>
      <c r="D39" s="5">
        <v>6</v>
      </c>
      <c r="E39" s="52">
        <f>SUMIFS('EOS GE24-F23-WEBLOAD'!$F:$F,'EOS GE24-F23-WEBLOAD'!$A:$A,$A39,'EOS GE24-F23-WEBLOAD'!$B:$B,$B39)</f>
        <v>136</v>
      </c>
      <c r="F39" s="145">
        <f>SUMIFS(GENED!$J:$J,GENED!$A:$A,$A39,GENED!$B:$B,$B39)</f>
        <v>8453.9740256311343</v>
      </c>
      <c r="G39" s="55">
        <f t="shared" si="14"/>
        <v>8453.9740256311343</v>
      </c>
      <c r="H39" s="52">
        <f t="shared" si="15"/>
        <v>62.161573717875989</v>
      </c>
      <c r="I39" s="64"/>
      <c r="J39" s="52">
        <f>SUMIFS('EOS GE25-F23-WEBLOAD'!$F:$F,'EOS GE25-F23-WEBLOAD'!$A:$A,$A39,'EOS GE25-F23-WEBLOAD'!$B:$B,$B39)</f>
        <v>136</v>
      </c>
      <c r="K39" s="145">
        <f>SUMIFS(GENED!$S:$S,GENED!$A:$A,$A39,GENED!$B:$B,$B39)</f>
        <v>9134.6636977393064</v>
      </c>
      <c r="L39" s="55">
        <f t="shared" si="16"/>
        <v>9134.6636977393064</v>
      </c>
      <c r="M39" s="55">
        <f t="shared" si="17"/>
        <v>67.166644836318426</v>
      </c>
      <c r="N39" s="51"/>
      <c r="O39" s="174">
        <f t="shared" si="18"/>
        <v>129.32821855419442</v>
      </c>
    </row>
    <row r="40" spans="1:15" x14ac:dyDescent="0.25">
      <c r="A40" s="3">
        <v>542</v>
      </c>
      <c r="B40" s="3">
        <v>1</v>
      </c>
      <c r="C40" s="4" t="s">
        <v>212</v>
      </c>
      <c r="D40" s="5">
        <v>6</v>
      </c>
      <c r="E40" s="52">
        <f>SUMIFS('EOS GE24-F23-WEBLOAD'!$F:$F,'EOS GE24-F23-WEBLOAD'!$A:$A,$A40,'EOS GE24-F23-WEBLOAD'!$B:$B,$B40)</f>
        <v>405</v>
      </c>
      <c r="F40" s="145">
        <f>SUMIFS(GENED!$J:$J,GENED!$A:$A,$A40,GENED!$B:$B,$B40)</f>
        <v>22949.170275387267</v>
      </c>
      <c r="G40" s="55">
        <f t="shared" si="14"/>
        <v>22949.170275387267</v>
      </c>
      <c r="H40" s="52">
        <f t="shared" si="15"/>
        <v>56.664617963919177</v>
      </c>
      <c r="I40" s="64"/>
      <c r="J40" s="52">
        <f>SUMIFS('EOS GE25-F23-WEBLOAD'!$F:$F,'EOS GE25-F23-WEBLOAD'!$A:$A,$A40,'EOS GE25-F23-WEBLOAD'!$B:$B,$B40)</f>
        <v>385</v>
      </c>
      <c r="K40" s="145">
        <f>SUMIFS(GENED!$S:$S,GENED!$A:$A,$A40,GENED!$B:$B,$B40)</f>
        <v>24502.481916057586</v>
      </c>
      <c r="L40" s="55">
        <f t="shared" si="16"/>
        <v>24502.481916057586</v>
      </c>
      <c r="M40" s="55">
        <f t="shared" si="17"/>
        <v>63.642810171578148</v>
      </c>
      <c r="N40" s="51"/>
      <c r="O40" s="174">
        <f t="shared" si="18"/>
        <v>120.30742813549733</v>
      </c>
    </row>
    <row r="41" spans="1:15" x14ac:dyDescent="0.25">
      <c r="A41" s="3">
        <v>93</v>
      </c>
      <c r="B41" s="3">
        <v>1</v>
      </c>
      <c r="C41" s="4" t="s">
        <v>82</v>
      </c>
      <c r="D41" s="5">
        <v>6</v>
      </c>
      <c r="E41" s="52">
        <f>SUMIFS('EOS GE24-F23-WEBLOAD'!$F:$F,'EOS GE24-F23-WEBLOAD'!$A:$A,$A41,'EOS GE24-F23-WEBLOAD'!$B:$B,$B41)</f>
        <v>349</v>
      </c>
      <c r="F41" s="145">
        <f>SUMIFS(GENED!$J:$J,GENED!$A:$A,$A41,GENED!$B:$B,$B41)</f>
        <v>15969.973574644537</v>
      </c>
      <c r="G41" s="55">
        <f t="shared" si="14"/>
        <v>15969.973574644537</v>
      </c>
      <c r="H41" s="52">
        <f t="shared" si="15"/>
        <v>45.759236603566009</v>
      </c>
      <c r="I41" s="64"/>
      <c r="J41" s="52">
        <f>SUMIFS('EOS GE25-F23-WEBLOAD'!$F:$F,'EOS GE25-F23-WEBLOAD'!$A:$A,$A41,'EOS GE25-F23-WEBLOAD'!$B:$B,$B41)</f>
        <v>345</v>
      </c>
      <c r="K41" s="145">
        <f>SUMIFS(GENED!$S:$S,GENED!$A:$A,$A41,GENED!$B:$B,$B41)</f>
        <v>22011.869329367342</v>
      </c>
      <c r="L41" s="55">
        <f t="shared" si="16"/>
        <v>22011.869329367342</v>
      </c>
      <c r="M41" s="55">
        <f t="shared" si="17"/>
        <v>63.802519795267656</v>
      </c>
      <c r="N41" s="51"/>
      <c r="O41" s="174">
        <f t="shared" si="18"/>
        <v>109.56175639883367</v>
      </c>
    </row>
    <row r="42" spans="1:15" x14ac:dyDescent="0.25">
      <c r="A42" s="3">
        <v>704</v>
      </c>
      <c r="B42" s="3">
        <v>1</v>
      </c>
      <c r="C42" s="4" t="s">
        <v>250</v>
      </c>
      <c r="D42" s="5">
        <v>5</v>
      </c>
      <c r="E42" s="52">
        <f>SUMIFS('EOS GE24-F23-WEBLOAD'!$F:$F,'EOS GE24-F23-WEBLOAD'!$A:$A,$A42,'EOS GE24-F23-WEBLOAD'!$B:$B,$B42)</f>
        <v>1799</v>
      </c>
      <c r="F42" s="145">
        <f>SUMIFS(GENED!$J:$J,GENED!$A:$A,$A42,GENED!$B:$B,$B42)</f>
        <v>94284.850821928529</v>
      </c>
      <c r="G42" s="55">
        <f t="shared" si="14"/>
        <v>94284.850821928529</v>
      </c>
      <c r="H42" s="52">
        <f t="shared" si="15"/>
        <v>52.409589117247656</v>
      </c>
      <c r="I42" s="64"/>
      <c r="J42" s="52">
        <f>SUMIFS('EOS GE25-F23-WEBLOAD'!$F:$F,'EOS GE25-F23-WEBLOAD'!$A:$A,$A42,'EOS GE25-F23-WEBLOAD'!$B:$B,$B42)</f>
        <v>1799</v>
      </c>
      <c r="K42" s="145">
        <f>SUMIFS(GENED!$S:$S,GENED!$A:$A,$A42,GENED!$B:$B,$B42)</f>
        <v>101666.04177809798</v>
      </c>
      <c r="L42" s="55">
        <f t="shared" si="16"/>
        <v>101666.04177809798</v>
      </c>
      <c r="M42" s="55">
        <f t="shared" si="17"/>
        <v>56.512530171260686</v>
      </c>
      <c r="N42" s="51"/>
      <c r="O42" s="174">
        <f t="shared" si="18"/>
        <v>108.92211928850834</v>
      </c>
    </row>
    <row r="43" spans="1:15" x14ac:dyDescent="0.25">
      <c r="A43" s="3">
        <v>821</v>
      </c>
      <c r="B43" s="3">
        <v>1</v>
      </c>
      <c r="C43" s="4" t="s">
        <v>287</v>
      </c>
      <c r="D43" s="5">
        <v>6</v>
      </c>
      <c r="E43" s="52">
        <f>SUMIFS('EOS GE24-F23-WEBLOAD'!$F:$F,'EOS GE24-F23-WEBLOAD'!$A:$A,$A43,'EOS GE24-F23-WEBLOAD'!$B:$B,$B43)</f>
        <v>993</v>
      </c>
      <c r="F43" s="145">
        <f>SUMIFS(GENED!$J:$J,GENED!$A:$A,$A43,GENED!$B:$B,$B43)</f>
        <v>50301.094213859993</v>
      </c>
      <c r="G43" s="55">
        <f t="shared" si="14"/>
        <v>50301.094213859993</v>
      </c>
      <c r="H43" s="52">
        <f t="shared" si="15"/>
        <v>50.655684001873105</v>
      </c>
      <c r="I43" s="64"/>
      <c r="J43" s="52">
        <f>SUMIFS('EOS GE25-F23-WEBLOAD'!$F:$F,'EOS GE25-F23-WEBLOAD'!$A:$A,$A43,'EOS GE25-F23-WEBLOAD'!$B:$B,$B43)</f>
        <v>993</v>
      </c>
      <c r="K43" s="145">
        <f>SUMIFS(GENED!$S:$S,GENED!$A:$A,$A43,GENED!$B:$B,$B43)</f>
        <v>56541.53716455301</v>
      </c>
      <c r="L43" s="55">
        <f t="shared" si="16"/>
        <v>56541.53716455301</v>
      </c>
      <c r="M43" s="55">
        <f t="shared" si="17"/>
        <v>56.940117990486414</v>
      </c>
      <c r="N43" s="51"/>
      <c r="O43" s="174">
        <f t="shared" si="18"/>
        <v>107.59580199235953</v>
      </c>
    </row>
    <row r="44" spans="1:15" x14ac:dyDescent="0.25">
      <c r="A44" s="3">
        <v>2902</v>
      </c>
      <c r="B44" s="3">
        <v>1</v>
      </c>
      <c r="C44" s="4" t="s">
        <v>375</v>
      </c>
      <c r="D44" s="5">
        <v>6</v>
      </c>
      <c r="E44" s="52">
        <f>SUMIFS('EOS GE24-F23-WEBLOAD'!$F:$F,'EOS GE24-F23-WEBLOAD'!$A:$A,$A44,'EOS GE24-F23-WEBLOAD'!$B:$B,$B44)</f>
        <v>615</v>
      </c>
      <c r="F44" s="145">
        <f>SUMIFS(GENED!$J:$J,GENED!$A:$A,$A44,GENED!$B:$B,$B44)</f>
        <v>29359.708542040375</v>
      </c>
      <c r="G44" s="55">
        <f t="shared" si="14"/>
        <v>29359.708542040375</v>
      </c>
      <c r="H44" s="52">
        <f t="shared" si="15"/>
        <v>47.739363482992481</v>
      </c>
      <c r="I44" s="64"/>
      <c r="J44" s="52">
        <f>SUMIFS('EOS GE25-F23-WEBLOAD'!$F:$F,'EOS GE25-F23-WEBLOAD'!$A:$A,$A44,'EOS GE25-F23-WEBLOAD'!$B:$B,$B44)</f>
        <v>597</v>
      </c>
      <c r="K44" s="145">
        <f>SUMIFS(GENED!$S:$S,GENED!$A:$A,$A44,GENED!$B:$B,$B44)</f>
        <v>27272.091622250853</v>
      </c>
      <c r="L44" s="55">
        <f t="shared" si="16"/>
        <v>27272.091622250853</v>
      </c>
      <c r="M44" s="55">
        <f t="shared" si="17"/>
        <v>45.681895514658045</v>
      </c>
      <c r="N44" s="51"/>
      <c r="O44" s="174">
        <f t="shared" si="18"/>
        <v>93.421258997650526</v>
      </c>
    </row>
    <row r="45" spans="1:15" x14ac:dyDescent="0.25">
      <c r="A45" s="3">
        <v>2897</v>
      </c>
      <c r="B45" s="3">
        <v>1</v>
      </c>
      <c r="C45" s="4" t="s">
        <v>372</v>
      </c>
      <c r="D45" s="5">
        <v>5</v>
      </c>
      <c r="E45" s="52">
        <f>SUMIFS('EOS GE24-F23-WEBLOAD'!$F:$F,'EOS GE24-F23-WEBLOAD'!$A:$A,$A45,'EOS GE24-F23-WEBLOAD'!$B:$B,$B45)</f>
        <v>1099</v>
      </c>
      <c r="F45" s="145">
        <f>SUMIFS(GENED!$J:$J,GENED!$A:$A,$A45,GENED!$B:$B,$B45)</f>
        <v>46404.958726884157</v>
      </c>
      <c r="G45" s="55">
        <f t="shared" si="14"/>
        <v>46404.958726884157</v>
      </c>
      <c r="H45" s="52">
        <f t="shared" si="15"/>
        <v>42.224712217365017</v>
      </c>
      <c r="I45" s="64"/>
      <c r="J45" s="52">
        <f>SUMIFS('EOS GE25-F23-WEBLOAD'!$F:$F,'EOS GE25-F23-WEBLOAD'!$A:$A,$A45,'EOS GE25-F23-WEBLOAD'!$B:$B,$B45)</f>
        <v>1099</v>
      </c>
      <c r="K45" s="145">
        <f>SUMIFS(GENED!$S:$S,GENED!$A:$A,$A45,GENED!$B:$B,$B45)</f>
        <v>48450.087617413141</v>
      </c>
      <c r="L45" s="55">
        <f t="shared" si="16"/>
        <v>48450.087617413141</v>
      </c>
      <c r="M45" s="55">
        <f t="shared" si="17"/>
        <v>44.085612026763549</v>
      </c>
      <c r="N45" s="51"/>
      <c r="O45" s="174">
        <f t="shared" si="18"/>
        <v>86.310324244128566</v>
      </c>
    </row>
    <row r="46" spans="1:15" x14ac:dyDescent="0.25">
      <c r="A46" s="3">
        <v>2908</v>
      </c>
      <c r="B46" s="3">
        <v>1</v>
      </c>
      <c r="C46" s="4" t="s">
        <v>381</v>
      </c>
      <c r="D46" s="5">
        <v>6</v>
      </c>
      <c r="E46" s="52">
        <f>SUMIFS('EOS GE24-F23-WEBLOAD'!$F:$F,'EOS GE24-F23-WEBLOAD'!$A:$A,$A46,'EOS GE24-F23-WEBLOAD'!$B:$B,$B46)</f>
        <v>516</v>
      </c>
      <c r="F46" s="145">
        <f>SUMIFS(GENED!$J:$J,GENED!$A:$A,$A46,GENED!$B:$B,$B46)</f>
        <v>22075.940184318955</v>
      </c>
      <c r="G46" s="55">
        <f t="shared" si="14"/>
        <v>22075.940184318955</v>
      </c>
      <c r="H46" s="52">
        <f t="shared" si="15"/>
        <v>42.78282981457162</v>
      </c>
      <c r="I46" s="64"/>
      <c r="J46" s="52">
        <f>SUMIFS('EOS GE25-F23-WEBLOAD'!$F:$F,'EOS GE25-F23-WEBLOAD'!$A:$A,$A46,'EOS GE25-F23-WEBLOAD'!$B:$B,$B46)</f>
        <v>519</v>
      </c>
      <c r="K46" s="145">
        <f>SUMIFS(GENED!$S:$S,GENED!$A:$A,$A46,GENED!$B:$B,$B46)</f>
        <v>22150.513481922593</v>
      </c>
      <c r="L46" s="55">
        <f t="shared" si="16"/>
        <v>22150.513481922593</v>
      </c>
      <c r="M46" s="55">
        <f t="shared" si="17"/>
        <v>42.679216728174552</v>
      </c>
      <c r="N46" s="51"/>
      <c r="O46" s="174">
        <f t="shared" si="18"/>
        <v>85.46204654274618</v>
      </c>
    </row>
    <row r="47" spans="1:15" x14ac:dyDescent="0.25">
      <c r="A47" s="3">
        <v>2889</v>
      </c>
      <c r="B47" s="3">
        <v>1</v>
      </c>
      <c r="C47" s="4" t="s">
        <v>369</v>
      </c>
      <c r="D47" s="5">
        <v>6</v>
      </c>
      <c r="E47" s="52">
        <f>SUMIFS('EOS GE24-F23-WEBLOAD'!$F:$F,'EOS GE24-F23-WEBLOAD'!$A:$A,$A47,'EOS GE24-F23-WEBLOAD'!$B:$B,$B47)</f>
        <v>723</v>
      </c>
      <c r="F47" s="145">
        <f>SUMIFS(GENED!$J:$J,GENED!$A:$A,$A47,GENED!$B:$B,$B47)</f>
        <v>32847.05511320557</v>
      </c>
      <c r="G47" s="55">
        <f t="shared" si="14"/>
        <v>32847.05511320557</v>
      </c>
      <c r="H47" s="52">
        <f t="shared" si="15"/>
        <v>45.431611498209641</v>
      </c>
      <c r="I47" s="64"/>
      <c r="J47" s="52">
        <f>SUMIFS('EOS GE25-F23-WEBLOAD'!$F:$F,'EOS GE25-F23-WEBLOAD'!$A:$A,$A47,'EOS GE25-F23-WEBLOAD'!$B:$B,$B47)</f>
        <v>723</v>
      </c>
      <c r="K47" s="145">
        <f>SUMIFS(GENED!$S:$S,GENED!$A:$A,$A47,GENED!$B:$B,$B47)</f>
        <v>28323.824665558815</v>
      </c>
      <c r="L47" s="55">
        <f t="shared" si="16"/>
        <v>28323.824665558815</v>
      </c>
      <c r="M47" s="55">
        <f t="shared" si="17"/>
        <v>39.175414475185086</v>
      </c>
      <c r="N47" s="51"/>
      <c r="O47" s="174">
        <f t="shared" si="18"/>
        <v>84.607025973394727</v>
      </c>
    </row>
    <row r="48" spans="1:15" x14ac:dyDescent="0.25">
      <c r="A48" s="3">
        <v>404</v>
      </c>
      <c r="B48" s="3">
        <v>1</v>
      </c>
      <c r="C48" s="4" t="s">
        <v>175</v>
      </c>
      <c r="D48" s="5">
        <v>6</v>
      </c>
      <c r="E48" s="52">
        <f>SUMIFS('EOS GE24-F23-WEBLOAD'!$F:$F,'EOS GE24-F23-WEBLOAD'!$A:$A,$A48,'EOS GE24-F23-WEBLOAD'!$B:$B,$B48)</f>
        <v>178</v>
      </c>
      <c r="F48" s="145">
        <f>SUMIFS(GENED!$J:$J,GENED!$A:$A,$A48,GENED!$B:$B,$B48)</f>
        <v>8836.197698292628</v>
      </c>
      <c r="G48" s="55">
        <f t="shared" si="14"/>
        <v>8836.197698292628</v>
      </c>
      <c r="H48" s="52">
        <f t="shared" si="15"/>
        <v>49.641560102767571</v>
      </c>
      <c r="I48" s="64"/>
      <c r="J48" s="52">
        <f>SUMIFS('EOS GE25-F23-WEBLOAD'!$F:$F,'EOS GE25-F23-WEBLOAD'!$A:$A,$A48,'EOS GE25-F23-WEBLOAD'!$B:$B,$B48)</f>
        <v>186</v>
      </c>
      <c r="K48" s="145">
        <f>SUMIFS(GENED!$S:$S,GENED!$A:$A,$A48,GENED!$B:$B,$B48)</f>
        <v>6349.5283334120177</v>
      </c>
      <c r="L48" s="55">
        <f t="shared" si="16"/>
        <v>6349.5283334120177</v>
      </c>
      <c r="M48" s="55">
        <f t="shared" si="17"/>
        <v>34.137249104365686</v>
      </c>
      <c r="N48" s="51"/>
      <c r="O48" s="174">
        <f t="shared" si="18"/>
        <v>83.778809207133264</v>
      </c>
    </row>
    <row r="49" spans="1:15" x14ac:dyDescent="0.25">
      <c r="A49" s="3">
        <v>698</v>
      </c>
      <c r="B49" s="3">
        <v>1</v>
      </c>
      <c r="C49" s="4" t="s">
        <v>247</v>
      </c>
      <c r="D49" s="5">
        <v>6</v>
      </c>
      <c r="E49" s="52">
        <f>SUMIFS('EOS GE24-F23-WEBLOAD'!$F:$F,'EOS GE24-F23-WEBLOAD'!$A:$A,$A49,'EOS GE24-F23-WEBLOAD'!$B:$B,$B49)</f>
        <v>174</v>
      </c>
      <c r="F49" s="145">
        <f>SUMIFS(GENED!$J:$J,GENED!$A:$A,$A49,GENED!$B:$B,$B49)</f>
        <v>8897.4830279999878</v>
      </c>
      <c r="G49" s="55">
        <f t="shared" si="14"/>
        <v>8897.4830279999878</v>
      </c>
      <c r="H49" s="52">
        <f t="shared" si="15"/>
        <v>51.134959931034416</v>
      </c>
      <c r="I49" s="64"/>
      <c r="J49" s="52">
        <f>SUMIFS('EOS GE25-F23-WEBLOAD'!$F:$F,'EOS GE25-F23-WEBLOAD'!$A:$A,$A49,'EOS GE25-F23-WEBLOAD'!$B:$B,$B49)</f>
        <v>176</v>
      </c>
      <c r="K49" s="145">
        <f>SUMIFS(GENED!$S:$S,GENED!$A:$A,$A49,GENED!$B:$B,$B49)</f>
        <v>5407.5880950790306</v>
      </c>
      <c r="L49" s="55">
        <f t="shared" si="16"/>
        <v>5407.5880950790306</v>
      </c>
      <c r="M49" s="55">
        <f t="shared" si="17"/>
        <v>30.724932358403581</v>
      </c>
      <c r="N49" s="51"/>
      <c r="O49" s="174">
        <f t="shared" si="18"/>
        <v>81.859892289437994</v>
      </c>
    </row>
    <row r="50" spans="1:15" x14ac:dyDescent="0.25">
      <c r="A50" s="3">
        <v>787</v>
      </c>
      <c r="B50" s="3">
        <v>1</v>
      </c>
      <c r="C50" s="4" t="s">
        <v>279</v>
      </c>
      <c r="D50" s="5">
        <v>6</v>
      </c>
      <c r="E50" s="52">
        <f>SUMIFS('EOS GE24-F23-WEBLOAD'!$F:$F,'EOS GE24-F23-WEBLOAD'!$A:$A,$A50,'EOS GE24-F23-WEBLOAD'!$B:$B,$B50)</f>
        <v>541</v>
      </c>
      <c r="F50" s="145">
        <f>SUMIFS(GENED!$J:$J,GENED!$A:$A,$A50,GENED!$B:$B,$B50)</f>
        <v>21478.447183200013</v>
      </c>
      <c r="G50" s="55">
        <f t="shared" si="14"/>
        <v>21478.447183200013</v>
      </c>
      <c r="H50" s="52">
        <f t="shared" si="15"/>
        <v>39.7013811149723</v>
      </c>
      <c r="I50" s="64"/>
      <c r="J50" s="52">
        <f>SUMIFS('EOS GE25-F23-WEBLOAD'!$F:$F,'EOS GE25-F23-WEBLOAD'!$A:$A,$A50,'EOS GE25-F23-WEBLOAD'!$B:$B,$B50)</f>
        <v>534</v>
      </c>
      <c r="K50" s="145">
        <f>SUMIFS(GENED!$S:$S,GENED!$A:$A,$A50,GENED!$B:$B,$B50)</f>
        <v>22366.336347608303</v>
      </c>
      <c r="L50" s="55">
        <f t="shared" si="16"/>
        <v>22366.336347608303</v>
      </c>
      <c r="M50" s="55">
        <f t="shared" si="17"/>
        <v>41.884524995521168</v>
      </c>
      <c r="N50" s="51"/>
      <c r="O50" s="174">
        <f t="shared" si="18"/>
        <v>81.585906110493468</v>
      </c>
    </row>
    <row r="51" spans="1:15" x14ac:dyDescent="0.25">
      <c r="A51" s="3">
        <v>861</v>
      </c>
      <c r="B51" s="3">
        <v>1</v>
      </c>
      <c r="C51" s="4" t="s">
        <v>301</v>
      </c>
      <c r="D51" s="5">
        <v>4</v>
      </c>
      <c r="E51" s="52">
        <f>SUMIFS('EOS GE24-F23-WEBLOAD'!$F:$F,'EOS GE24-F23-WEBLOAD'!$A:$A,$A51,'EOS GE24-F23-WEBLOAD'!$B:$B,$B51)</f>
        <v>2216</v>
      </c>
      <c r="F51" s="145">
        <f>SUMIFS(GENED!$J:$J,GENED!$A:$A,$A51,GENED!$B:$B,$B51)</f>
        <v>77461.631682928302</v>
      </c>
      <c r="G51" s="55">
        <f t="shared" si="14"/>
        <v>77461.631682928302</v>
      </c>
      <c r="H51" s="52">
        <f t="shared" si="15"/>
        <v>34.955609965220354</v>
      </c>
      <c r="I51" s="64"/>
      <c r="J51" s="52">
        <f>SUMIFS('EOS GE25-F23-WEBLOAD'!$F:$F,'EOS GE25-F23-WEBLOAD'!$A:$A,$A51,'EOS GE25-F23-WEBLOAD'!$B:$B,$B51)</f>
        <v>2145</v>
      </c>
      <c r="K51" s="145">
        <f>SUMIFS(GENED!$S:$S,GENED!$A:$A,$A51,GENED!$B:$B,$B51)</f>
        <v>85531.124200399267</v>
      </c>
      <c r="L51" s="55">
        <f t="shared" si="16"/>
        <v>85531.124200399267</v>
      </c>
      <c r="M51" s="55">
        <f t="shared" si="17"/>
        <v>39.874649976876114</v>
      </c>
      <c r="N51" s="51"/>
      <c r="O51" s="174">
        <f t="shared" si="18"/>
        <v>74.830259942096461</v>
      </c>
    </row>
    <row r="52" spans="1:15" x14ac:dyDescent="0.25">
      <c r="A52" s="3">
        <v>500</v>
      </c>
      <c r="B52" s="3">
        <v>1</v>
      </c>
      <c r="C52" s="4" t="s">
        <v>201</v>
      </c>
      <c r="D52" s="5">
        <v>6</v>
      </c>
      <c r="E52" s="52">
        <f>SUMIFS('EOS GE24-F23-WEBLOAD'!$F:$F,'EOS GE24-F23-WEBLOAD'!$A:$A,$A52,'EOS GE24-F23-WEBLOAD'!$B:$B,$B52)</f>
        <v>439</v>
      </c>
      <c r="F52" s="145">
        <f>SUMIFS(GENED!$J:$J,GENED!$A:$A,$A52,GENED!$B:$B,$B52)</f>
        <v>15846.963426000002</v>
      </c>
      <c r="G52" s="55">
        <f t="shared" si="14"/>
        <v>15846.963426000002</v>
      </c>
      <c r="H52" s="52">
        <f t="shared" si="15"/>
        <v>36.097866574031897</v>
      </c>
      <c r="I52" s="64"/>
      <c r="J52" s="52">
        <f>SUMIFS('EOS GE25-F23-WEBLOAD'!$F:$F,'EOS GE25-F23-WEBLOAD'!$A:$A,$A52,'EOS GE25-F23-WEBLOAD'!$B:$B,$B52)</f>
        <v>426</v>
      </c>
      <c r="K52" s="145">
        <f>SUMIFS(GENED!$S:$S,GENED!$A:$A,$A52,GENED!$B:$B,$B52)</f>
        <v>16163.400405844877</v>
      </c>
      <c r="L52" s="55">
        <f t="shared" si="16"/>
        <v>16163.400405844877</v>
      </c>
      <c r="M52" s="55">
        <f t="shared" si="17"/>
        <v>37.942254473814266</v>
      </c>
      <c r="N52" s="51"/>
      <c r="O52" s="174">
        <f t="shared" si="18"/>
        <v>74.040121047846156</v>
      </c>
    </row>
    <row r="53" spans="1:15" x14ac:dyDescent="0.25">
      <c r="A53" s="3">
        <v>112</v>
      </c>
      <c r="B53" s="3">
        <v>1</v>
      </c>
      <c r="C53" s="4" t="s">
        <v>91</v>
      </c>
      <c r="D53" s="5">
        <v>3</v>
      </c>
      <c r="E53" s="52">
        <f>SUMIFS('EOS GE24-F23-WEBLOAD'!$F:$F,'EOS GE24-F23-WEBLOAD'!$A:$A,$A53,'EOS GE24-F23-WEBLOAD'!$B:$B,$B53)</f>
        <v>9442</v>
      </c>
      <c r="F53" s="145">
        <f>SUMIFS(GENED!$J:$J,GENED!$A:$A,$A53,GENED!$B:$B,$B53)</f>
        <v>308351.43032236781</v>
      </c>
      <c r="G53" s="55">
        <f t="shared" si="14"/>
        <v>308351.43032236781</v>
      </c>
      <c r="H53" s="52">
        <f t="shared" si="15"/>
        <v>32.657427485952958</v>
      </c>
      <c r="I53" s="64"/>
      <c r="J53" s="52">
        <f>SUMIFS('EOS GE25-F23-WEBLOAD'!$F:$F,'EOS GE25-F23-WEBLOAD'!$A:$A,$A53,'EOS GE25-F23-WEBLOAD'!$B:$B,$B53)</f>
        <v>9564</v>
      </c>
      <c r="K53" s="145">
        <f>SUMIFS(GENED!$S:$S,GENED!$A:$A,$A53,GENED!$B:$B,$B53)</f>
        <v>350996.96668648627</v>
      </c>
      <c r="L53" s="55">
        <f t="shared" si="16"/>
        <v>350996.96668648627</v>
      </c>
      <c r="M53" s="55">
        <f t="shared" si="17"/>
        <v>36.699808311008603</v>
      </c>
      <c r="N53" s="51"/>
      <c r="O53" s="174">
        <f t="shared" si="18"/>
        <v>69.357235796961561</v>
      </c>
    </row>
    <row r="54" spans="1:15" x14ac:dyDescent="0.25">
      <c r="A54" s="3">
        <v>284</v>
      </c>
      <c r="B54" s="3">
        <v>1</v>
      </c>
      <c r="C54" s="4" t="s">
        <v>145</v>
      </c>
      <c r="D54" s="5">
        <v>3</v>
      </c>
      <c r="E54" s="52">
        <f>SUMIFS('EOS GE24-F23-WEBLOAD'!$F:$F,'EOS GE24-F23-WEBLOAD'!$A:$A,$A54,'EOS GE24-F23-WEBLOAD'!$B:$B,$B54)</f>
        <v>11923</v>
      </c>
      <c r="F54" s="145">
        <f>SUMIFS(GENED!$J:$J,GENED!$A:$A,$A54,GENED!$B:$B,$B54)</f>
        <v>368944.27849465428</v>
      </c>
      <c r="G54" s="55">
        <f t="shared" si="14"/>
        <v>368944.27849465428</v>
      </c>
      <c r="H54" s="52">
        <f t="shared" si="15"/>
        <v>30.943913318347253</v>
      </c>
      <c r="I54" s="64"/>
      <c r="J54" s="52">
        <f>SUMIFS('EOS GE25-F23-WEBLOAD'!$F:$F,'EOS GE25-F23-WEBLOAD'!$A:$A,$A54,'EOS GE25-F23-WEBLOAD'!$B:$B,$B54)</f>
        <v>12093</v>
      </c>
      <c r="K54" s="145">
        <f>SUMIFS(GENED!$S:$S,GENED!$A:$A,$A54,GENED!$B:$B,$B54)</f>
        <v>412210.11215792497</v>
      </c>
      <c r="L54" s="55">
        <f t="shared" si="16"/>
        <v>412210.11215792497</v>
      </c>
      <c r="M54" s="55">
        <f t="shared" si="17"/>
        <v>34.086670979734144</v>
      </c>
      <c r="N54" s="51"/>
      <c r="O54" s="174">
        <f t="shared" si="18"/>
        <v>65.030584298081394</v>
      </c>
    </row>
    <row r="55" spans="1:15" x14ac:dyDescent="0.25">
      <c r="A55" s="3">
        <v>31</v>
      </c>
      <c r="B55" s="3">
        <v>1</v>
      </c>
      <c r="C55" s="4" t="s">
        <v>69</v>
      </c>
      <c r="D55" s="5">
        <v>4</v>
      </c>
      <c r="E55" s="52">
        <f>SUMIFS('EOS GE24-F23-WEBLOAD'!$F:$F,'EOS GE24-F23-WEBLOAD'!$A:$A,$A55,'EOS GE24-F23-WEBLOAD'!$B:$B,$B55)</f>
        <v>4655</v>
      </c>
      <c r="F55" s="145">
        <f>SUMIFS(GENED!$J:$J,GENED!$A:$A,$A55,GENED!$B:$B,$B55)</f>
        <v>150778.83623521379</v>
      </c>
      <c r="G55" s="55">
        <f t="shared" si="14"/>
        <v>150778.83623521379</v>
      </c>
      <c r="H55" s="52">
        <f t="shared" si="15"/>
        <v>32.390727440432606</v>
      </c>
      <c r="I55" s="64"/>
      <c r="J55" s="52">
        <f>SUMIFS('EOS GE25-F23-WEBLOAD'!$F:$F,'EOS GE25-F23-WEBLOAD'!$A:$A,$A55,'EOS GE25-F23-WEBLOAD'!$B:$B,$B55)</f>
        <v>4810</v>
      </c>
      <c r="K55" s="145">
        <f>SUMIFS(GENED!$S:$S,GENED!$A:$A,$A55,GENED!$B:$B,$B55)</f>
        <v>151677.67460039328</v>
      </c>
      <c r="L55" s="55">
        <f t="shared" si="16"/>
        <v>151677.67460039328</v>
      </c>
      <c r="M55" s="55">
        <f t="shared" si="17"/>
        <v>31.533820083241846</v>
      </c>
      <c r="N55" s="51"/>
      <c r="O55" s="174">
        <f t="shared" si="18"/>
        <v>63.924547523674448</v>
      </c>
    </row>
    <row r="56" spans="1:15" x14ac:dyDescent="0.25">
      <c r="A56" s="3">
        <v>621</v>
      </c>
      <c r="B56" s="3">
        <v>1</v>
      </c>
      <c r="C56" s="4" t="s">
        <v>231</v>
      </c>
      <c r="D56" s="5">
        <v>3</v>
      </c>
      <c r="E56" s="52">
        <f>SUMIFS('EOS GE24-F23-WEBLOAD'!$F:$F,'EOS GE24-F23-WEBLOAD'!$A:$A,$A56,'EOS GE24-F23-WEBLOAD'!$B:$B,$B56)</f>
        <v>11052</v>
      </c>
      <c r="F56" s="145">
        <f>SUMIFS(GENED!$J:$J,GENED!$A:$A,$A56,GENED!$B:$B,$B56)</f>
        <v>339797.08365389111</v>
      </c>
      <c r="G56" s="55">
        <f t="shared" si="14"/>
        <v>339797.08365389111</v>
      </c>
      <c r="H56" s="52">
        <f t="shared" si="15"/>
        <v>30.745302538354245</v>
      </c>
      <c r="I56" s="64"/>
      <c r="J56" s="52">
        <f>SUMIFS('EOS GE25-F23-WEBLOAD'!$F:$F,'EOS GE25-F23-WEBLOAD'!$A:$A,$A56,'EOS GE25-F23-WEBLOAD'!$B:$B,$B56)</f>
        <v>11025</v>
      </c>
      <c r="K56" s="145">
        <f>SUMIFS(GENED!$S:$S,GENED!$A:$A,$A56,GENED!$B:$B,$B56)</f>
        <v>339734.46983046771</v>
      </c>
      <c r="L56" s="55">
        <f t="shared" si="16"/>
        <v>339734.46983046771</v>
      </c>
      <c r="M56" s="55">
        <f t="shared" si="17"/>
        <v>30.814917898455121</v>
      </c>
      <c r="N56" s="51"/>
      <c r="O56" s="174">
        <f t="shared" si="18"/>
        <v>61.560220436809367</v>
      </c>
    </row>
    <row r="57" spans="1:15" x14ac:dyDescent="0.25">
      <c r="A57" s="3">
        <v>2448</v>
      </c>
      <c r="B57" s="3">
        <v>1</v>
      </c>
      <c r="C57" s="4" t="s">
        <v>347</v>
      </c>
      <c r="D57" s="5">
        <v>6</v>
      </c>
      <c r="E57" s="52">
        <f>SUMIFS('EOS GE24-F23-WEBLOAD'!$F:$F,'EOS GE24-F23-WEBLOAD'!$A:$A,$A57,'EOS GE24-F23-WEBLOAD'!$B:$B,$B57)</f>
        <v>639</v>
      </c>
      <c r="F57" s="145">
        <f>SUMIFS(GENED!$J:$J,GENED!$A:$A,$A57,GENED!$B:$B,$B57)</f>
        <v>19069.720722931321</v>
      </c>
      <c r="G57" s="55">
        <f t="shared" si="14"/>
        <v>19069.720722931321</v>
      </c>
      <c r="H57" s="52">
        <f t="shared" si="15"/>
        <v>29.843068423992676</v>
      </c>
      <c r="I57" s="64"/>
      <c r="J57" s="52">
        <f>SUMIFS('EOS GE25-F23-WEBLOAD'!$F:$F,'EOS GE25-F23-WEBLOAD'!$A:$A,$A57,'EOS GE25-F23-WEBLOAD'!$B:$B,$B57)</f>
        <v>611</v>
      </c>
      <c r="K57" s="145">
        <f>SUMIFS(GENED!$S:$S,GENED!$A:$A,$A57,GENED!$B:$B,$B57)</f>
        <v>18842.80868526391</v>
      </c>
      <c r="L57" s="55">
        <f t="shared" si="16"/>
        <v>18842.80868526391</v>
      </c>
      <c r="M57" s="55">
        <f t="shared" si="17"/>
        <v>30.839294083901652</v>
      </c>
      <c r="N57" s="51"/>
      <c r="O57" s="174">
        <f t="shared" si="18"/>
        <v>60.682362507894325</v>
      </c>
    </row>
    <row r="58" spans="1:15" x14ac:dyDescent="0.25">
      <c r="A58" s="3">
        <v>2198</v>
      </c>
      <c r="B58" s="3">
        <v>1</v>
      </c>
      <c r="C58" s="4" t="s">
        <v>337</v>
      </c>
      <c r="D58" s="5">
        <v>6</v>
      </c>
      <c r="E58" s="52">
        <f>SUMIFS('EOS GE24-F23-WEBLOAD'!$F:$F,'EOS GE24-F23-WEBLOAD'!$A:$A,$A58,'EOS GE24-F23-WEBLOAD'!$B:$B,$B58)</f>
        <v>585</v>
      </c>
      <c r="F58" s="145">
        <f>SUMIFS(GENED!$J:$J,GENED!$A:$A,$A58,GENED!$B:$B,$B58)</f>
        <v>17557.579415217537</v>
      </c>
      <c r="G58" s="55">
        <f t="shared" si="14"/>
        <v>17557.579415217537</v>
      </c>
      <c r="H58" s="52">
        <f t="shared" si="15"/>
        <v>30.012956265329123</v>
      </c>
      <c r="I58" s="64"/>
      <c r="J58" s="52">
        <f>SUMIFS('EOS GE25-F23-WEBLOAD'!$F:$F,'EOS GE25-F23-WEBLOAD'!$A:$A,$A58,'EOS GE25-F23-WEBLOAD'!$B:$B,$B58)</f>
        <v>578</v>
      </c>
      <c r="K58" s="145">
        <f>SUMIFS(GENED!$S:$S,GENED!$A:$A,$A58,GENED!$B:$B,$B58)</f>
        <v>17271.420000711048</v>
      </c>
      <c r="L58" s="55">
        <f t="shared" si="16"/>
        <v>17271.420000711048</v>
      </c>
      <c r="M58" s="55">
        <f t="shared" si="17"/>
        <v>29.881349482199045</v>
      </c>
      <c r="N58" s="51"/>
      <c r="O58" s="174">
        <f t="shared" si="18"/>
        <v>59.894305747528165</v>
      </c>
    </row>
    <row r="59" spans="1:15" x14ac:dyDescent="0.25">
      <c r="A59" s="3">
        <v>22</v>
      </c>
      <c r="B59" s="3">
        <v>1</v>
      </c>
      <c r="C59" s="4" t="s">
        <v>66</v>
      </c>
      <c r="D59" s="5">
        <v>4</v>
      </c>
      <c r="E59" s="52">
        <f>SUMIFS('EOS GE24-F23-WEBLOAD'!$F:$F,'EOS GE24-F23-WEBLOAD'!$A:$A,$A59,'EOS GE24-F23-WEBLOAD'!$B:$B,$B59)</f>
        <v>2684</v>
      </c>
      <c r="F59" s="145">
        <f>SUMIFS(GENED!$J:$J,GENED!$A:$A,$A59,GENED!$B:$B,$B59)</f>
        <v>75116.204914182192</v>
      </c>
      <c r="G59" s="55">
        <f t="shared" si="14"/>
        <v>75116.204914182192</v>
      </c>
      <c r="H59" s="52">
        <f t="shared" si="15"/>
        <v>27.986663529874139</v>
      </c>
      <c r="I59" s="64"/>
      <c r="J59" s="52">
        <f>SUMIFS('EOS GE25-F23-WEBLOAD'!$F:$F,'EOS GE25-F23-WEBLOAD'!$A:$A,$A59,'EOS GE25-F23-WEBLOAD'!$B:$B,$B59)</f>
        <v>2622</v>
      </c>
      <c r="K59" s="145">
        <f>SUMIFS(GENED!$S:$S,GENED!$A:$A,$A59,GENED!$B:$B,$B59)</f>
        <v>83409.782296323567</v>
      </c>
      <c r="L59" s="55">
        <f t="shared" si="16"/>
        <v>83409.782296323567</v>
      </c>
      <c r="M59" s="55">
        <f t="shared" si="17"/>
        <v>31.811511173273672</v>
      </c>
      <c r="N59" s="51"/>
      <c r="O59" s="174">
        <f t="shared" si="18"/>
        <v>59.798174703147808</v>
      </c>
    </row>
    <row r="60" spans="1:15" x14ac:dyDescent="0.25">
      <c r="A60" s="3">
        <v>739</v>
      </c>
      <c r="B60" s="3">
        <v>1</v>
      </c>
      <c r="C60" s="4" t="s">
        <v>263</v>
      </c>
      <c r="D60" s="5">
        <v>6</v>
      </c>
      <c r="E60" s="52">
        <f>SUMIFS('EOS GE24-F23-WEBLOAD'!$F:$F,'EOS GE24-F23-WEBLOAD'!$A:$A,$A60,'EOS GE24-F23-WEBLOAD'!$B:$B,$B60)</f>
        <v>757</v>
      </c>
      <c r="F60" s="145">
        <f>SUMIFS(GENED!$J:$J,GENED!$A:$A,$A60,GENED!$B:$B,$B60)</f>
        <v>21321.203937599988</v>
      </c>
      <c r="G60" s="55">
        <f t="shared" si="14"/>
        <v>21321.203937599988</v>
      </c>
      <c r="H60" s="52">
        <f t="shared" si="15"/>
        <v>28.165394897754279</v>
      </c>
      <c r="I60" s="64"/>
      <c r="J60" s="52">
        <f>SUMIFS('EOS GE25-F23-WEBLOAD'!$F:$F,'EOS GE25-F23-WEBLOAD'!$A:$A,$A60,'EOS GE25-F23-WEBLOAD'!$B:$B,$B60)</f>
        <v>749</v>
      </c>
      <c r="K60" s="145">
        <f>SUMIFS(GENED!$S:$S,GENED!$A:$A,$A60,GENED!$B:$B,$B60)</f>
        <v>23050.094467763673</v>
      </c>
      <c r="L60" s="55">
        <f t="shared" si="16"/>
        <v>23050.094467763673</v>
      </c>
      <c r="M60" s="55">
        <f t="shared" si="17"/>
        <v>30.774491946279937</v>
      </c>
      <c r="N60" s="51"/>
      <c r="O60" s="174">
        <f t="shared" si="18"/>
        <v>58.93988684403422</v>
      </c>
    </row>
    <row r="61" spans="1:15" x14ac:dyDescent="0.25">
      <c r="A61" s="3">
        <v>480</v>
      </c>
      <c r="B61" s="3">
        <v>1</v>
      </c>
      <c r="C61" s="4" t="s">
        <v>191</v>
      </c>
      <c r="D61" s="5">
        <v>6</v>
      </c>
      <c r="E61" s="52">
        <f>SUMIFS('EOS GE24-F23-WEBLOAD'!$F:$F,'EOS GE24-F23-WEBLOAD'!$A:$A,$A61,'EOS GE24-F23-WEBLOAD'!$B:$B,$B61)</f>
        <v>639.4</v>
      </c>
      <c r="F61" s="145">
        <f>SUMIFS(GENED!$J:$J,GENED!$A:$A,$A61,GENED!$B:$B,$B61)</f>
        <v>18483.580993500043</v>
      </c>
      <c r="G61" s="55">
        <f t="shared" si="14"/>
        <v>18483.580993500043</v>
      </c>
      <c r="H61" s="52">
        <f t="shared" si="15"/>
        <v>28.907696267594687</v>
      </c>
      <c r="I61" s="64"/>
      <c r="J61" s="52">
        <f>SUMIFS('EOS GE25-F23-WEBLOAD'!$F:$F,'EOS GE25-F23-WEBLOAD'!$A:$A,$A61,'EOS GE25-F23-WEBLOAD'!$B:$B,$B61)</f>
        <v>639.4</v>
      </c>
      <c r="K61" s="145">
        <f>SUMIFS(GENED!$S:$S,GENED!$A:$A,$A61,GENED!$B:$B,$B61)</f>
        <v>18449.822287684889</v>
      </c>
      <c r="L61" s="55">
        <f t="shared" si="16"/>
        <v>18449.822287684889</v>
      </c>
      <c r="M61" s="55">
        <f t="shared" si="17"/>
        <v>28.854898792125258</v>
      </c>
      <c r="N61" s="51"/>
      <c r="O61" s="174">
        <f t="shared" si="18"/>
        <v>57.762595059719942</v>
      </c>
    </row>
    <row r="62" spans="1:15" x14ac:dyDescent="0.25">
      <c r="A62" s="3">
        <v>883</v>
      </c>
      <c r="B62" s="3">
        <v>1</v>
      </c>
      <c r="C62" s="4" t="s">
        <v>307</v>
      </c>
      <c r="D62" s="5">
        <v>5</v>
      </c>
      <c r="E62" s="52">
        <f>SUMIFS('EOS GE24-F23-WEBLOAD'!$F:$F,'EOS GE24-F23-WEBLOAD'!$A:$A,$A62,'EOS GE24-F23-WEBLOAD'!$B:$B,$B62)</f>
        <v>1601</v>
      </c>
      <c r="F62" s="145">
        <f>SUMIFS(GENED!$J:$J,GENED!$A:$A,$A62,GENED!$B:$B,$B62)</f>
        <v>43127.944523999991</v>
      </c>
      <c r="G62" s="55">
        <f t="shared" si="14"/>
        <v>43127.944523999991</v>
      </c>
      <c r="H62" s="52">
        <f t="shared" si="15"/>
        <v>26.938128996876948</v>
      </c>
      <c r="I62" s="64"/>
      <c r="J62" s="52">
        <f>SUMIFS('EOS GE25-F23-WEBLOAD'!$F:$F,'EOS GE25-F23-WEBLOAD'!$A:$A,$A62,'EOS GE25-F23-WEBLOAD'!$B:$B,$B62)</f>
        <v>1594</v>
      </c>
      <c r="K62" s="145">
        <f>SUMIFS(GENED!$S:$S,GENED!$A:$A,$A62,GENED!$B:$B,$B62)</f>
        <v>48722.36894300679</v>
      </c>
      <c r="L62" s="55">
        <f t="shared" si="16"/>
        <v>48722.36894300679</v>
      </c>
      <c r="M62" s="55">
        <f t="shared" si="17"/>
        <v>30.566103477419567</v>
      </c>
      <c r="N62" s="51"/>
      <c r="O62" s="174">
        <f t="shared" si="18"/>
        <v>57.504232474296515</v>
      </c>
    </row>
    <row r="63" spans="1:15" x14ac:dyDescent="0.25">
      <c r="A63" s="3">
        <v>2172</v>
      </c>
      <c r="B63" s="3">
        <v>1</v>
      </c>
      <c r="C63" s="4" t="s">
        <v>331</v>
      </c>
      <c r="D63" s="5">
        <v>6</v>
      </c>
      <c r="E63" s="52">
        <f>SUMIFS('EOS GE24-F23-WEBLOAD'!$F:$F,'EOS GE24-F23-WEBLOAD'!$A:$A,$A63,'EOS GE24-F23-WEBLOAD'!$B:$B,$B63)</f>
        <v>661</v>
      </c>
      <c r="F63" s="145">
        <f>SUMIFS(GENED!$J:$J,GENED!$A:$A,$A63,GENED!$B:$B,$B63)</f>
        <v>18406.647036066192</v>
      </c>
      <c r="G63" s="55">
        <f t="shared" si="14"/>
        <v>18406.647036066192</v>
      </c>
      <c r="H63" s="52">
        <f t="shared" si="15"/>
        <v>27.846667225516175</v>
      </c>
      <c r="I63" s="64"/>
      <c r="J63" s="52">
        <f>SUMIFS('EOS GE25-F23-WEBLOAD'!$F:$F,'EOS GE25-F23-WEBLOAD'!$A:$A,$A63,'EOS GE25-F23-WEBLOAD'!$B:$B,$B63)</f>
        <v>653</v>
      </c>
      <c r="K63" s="145">
        <f>SUMIFS(GENED!$S:$S,GENED!$A:$A,$A63,GENED!$B:$B,$B63)</f>
        <v>19342.36626693717</v>
      </c>
      <c r="L63" s="55">
        <f t="shared" si="16"/>
        <v>19342.36626693717</v>
      </c>
      <c r="M63" s="55">
        <f t="shared" si="17"/>
        <v>29.620775293931349</v>
      </c>
      <c r="N63" s="51"/>
      <c r="O63" s="174">
        <f t="shared" si="18"/>
        <v>57.467442519447523</v>
      </c>
    </row>
    <row r="64" spans="1:15" x14ac:dyDescent="0.25">
      <c r="A64" s="3">
        <v>786</v>
      </c>
      <c r="B64" s="3">
        <v>1</v>
      </c>
      <c r="C64" s="4" t="s">
        <v>278</v>
      </c>
      <c r="D64" s="5">
        <v>6</v>
      </c>
      <c r="E64" s="52">
        <f>SUMIFS('EOS GE24-F23-WEBLOAD'!$F:$F,'EOS GE24-F23-WEBLOAD'!$A:$A,$A64,'EOS GE24-F23-WEBLOAD'!$B:$B,$B64)</f>
        <v>471</v>
      </c>
      <c r="F64" s="145">
        <f>SUMIFS(GENED!$J:$J,GENED!$A:$A,$A64,GENED!$B:$B,$B64)</f>
        <v>9922.8067155382305</v>
      </c>
      <c r="G64" s="55">
        <f t="shared" si="14"/>
        <v>9922.8067155382305</v>
      </c>
      <c r="H64" s="52">
        <f t="shared" si="15"/>
        <v>21.067530181609833</v>
      </c>
      <c r="I64" s="64"/>
      <c r="J64" s="52">
        <f>SUMIFS('EOS GE25-F23-WEBLOAD'!$F:$F,'EOS GE25-F23-WEBLOAD'!$A:$A,$A64,'EOS GE25-F23-WEBLOAD'!$B:$B,$B64)</f>
        <v>437</v>
      </c>
      <c r="K64" s="145">
        <f>SUMIFS(GENED!$S:$S,GENED!$A:$A,$A64,GENED!$B:$B,$B64)</f>
        <v>15728.530383001023</v>
      </c>
      <c r="L64" s="55">
        <f t="shared" si="16"/>
        <v>15728.530383001023</v>
      </c>
      <c r="M64" s="55">
        <f t="shared" si="17"/>
        <v>35.992060373000051</v>
      </c>
      <c r="N64" s="51"/>
      <c r="O64" s="174">
        <f t="shared" si="18"/>
        <v>57.059590554609883</v>
      </c>
    </row>
    <row r="65" spans="1:15" x14ac:dyDescent="0.25">
      <c r="A65" s="3">
        <v>820</v>
      </c>
      <c r="B65" s="3">
        <v>1</v>
      </c>
      <c r="C65" s="4" t="s">
        <v>286</v>
      </c>
      <c r="D65" s="5">
        <v>6</v>
      </c>
      <c r="E65" s="52">
        <f>SUMIFS('EOS GE24-F23-WEBLOAD'!$F:$F,'EOS GE24-F23-WEBLOAD'!$A:$A,$A65,'EOS GE24-F23-WEBLOAD'!$B:$B,$B65)</f>
        <v>439</v>
      </c>
      <c r="F65" s="145">
        <f>SUMIFS(GENED!$J:$J,GENED!$A:$A,$A65,GENED!$B:$B,$B65)</f>
        <v>11956.718636969366</v>
      </c>
      <c r="G65" s="55">
        <f t="shared" si="14"/>
        <v>11956.718636969366</v>
      </c>
      <c r="H65" s="52">
        <f t="shared" si="15"/>
        <v>27.236261132048671</v>
      </c>
      <c r="I65" s="64"/>
      <c r="J65" s="52">
        <f>SUMIFS('EOS GE25-F23-WEBLOAD'!$F:$F,'EOS GE25-F23-WEBLOAD'!$A:$A,$A65,'EOS GE25-F23-WEBLOAD'!$B:$B,$B65)</f>
        <v>439</v>
      </c>
      <c r="K65" s="145">
        <f>SUMIFS(GENED!$S:$S,GENED!$A:$A,$A65,GENED!$B:$B,$B65)</f>
        <v>13082.320097646851</v>
      </c>
      <c r="L65" s="55">
        <f t="shared" si="16"/>
        <v>13082.320097646851</v>
      </c>
      <c r="M65" s="55">
        <f t="shared" si="17"/>
        <v>29.800273570949546</v>
      </c>
      <c r="N65" s="51"/>
      <c r="O65" s="174">
        <f t="shared" si="18"/>
        <v>57.036534702998217</v>
      </c>
    </row>
    <row r="66" spans="1:15" x14ac:dyDescent="0.25">
      <c r="A66" s="3">
        <v>622</v>
      </c>
      <c r="B66" s="3">
        <v>1</v>
      </c>
      <c r="C66" s="4" t="s">
        <v>232</v>
      </c>
      <c r="D66" s="5">
        <v>2</v>
      </c>
      <c r="E66" s="52">
        <f>SUMIFS('EOS GE24-F23-WEBLOAD'!$F:$F,'EOS GE24-F23-WEBLOAD'!$A:$A,$A66,'EOS GE24-F23-WEBLOAD'!$B:$B,$B66)</f>
        <v>10225.200000000001</v>
      </c>
      <c r="F66" s="145">
        <f>SUMIFS(GENED!$J:$J,GENED!$A:$A,$A66,GENED!$B:$B,$B66)</f>
        <v>287488.20541642397</v>
      </c>
      <c r="G66" s="55">
        <f t="shared" si="14"/>
        <v>287488.20541642397</v>
      </c>
      <c r="H66" s="52">
        <f t="shared" si="15"/>
        <v>28.115655969215659</v>
      </c>
      <c r="I66" s="64"/>
      <c r="J66" s="52">
        <f>SUMIFS('EOS GE25-F23-WEBLOAD'!$F:$F,'EOS GE25-F23-WEBLOAD'!$A:$A,$A66,'EOS GE25-F23-WEBLOAD'!$B:$B,$B66)</f>
        <v>10053.200000000001</v>
      </c>
      <c r="K66" s="145">
        <f>SUMIFS(GENED!$S:$S,GENED!$A:$A,$A66,GENED!$B:$B,$B66)</f>
        <v>288835.80489273678</v>
      </c>
      <c r="L66" s="55">
        <f t="shared" si="16"/>
        <v>288835.80489273678</v>
      </c>
      <c r="M66" s="55">
        <f t="shared" si="17"/>
        <v>28.730732989768111</v>
      </c>
      <c r="N66" s="51"/>
      <c r="O66" s="174">
        <f t="shared" si="18"/>
        <v>56.846388958983766</v>
      </c>
    </row>
    <row r="67" spans="1:15" x14ac:dyDescent="0.25">
      <c r="A67" s="3">
        <v>2683</v>
      </c>
      <c r="B67" s="3">
        <v>1</v>
      </c>
      <c r="C67" s="4" t="s">
        <v>352</v>
      </c>
      <c r="D67" s="5">
        <v>6</v>
      </c>
      <c r="E67" s="52">
        <f>SUMIFS('EOS GE24-F23-WEBLOAD'!$F:$F,'EOS GE24-F23-WEBLOAD'!$A:$A,$A67,'EOS GE24-F23-WEBLOAD'!$B:$B,$B67)</f>
        <v>219</v>
      </c>
      <c r="F67" s="145">
        <f>SUMIFS(GENED!$J:$J,GENED!$A:$A,$A67,GENED!$B:$B,$B67)</f>
        <v>5913.2656066656054</v>
      </c>
      <c r="G67" s="55">
        <f t="shared" si="14"/>
        <v>5913.2656066656054</v>
      </c>
      <c r="H67" s="52">
        <f t="shared" si="15"/>
        <v>27.001212815824683</v>
      </c>
      <c r="I67" s="64"/>
      <c r="J67" s="52">
        <f>SUMIFS('EOS GE25-F23-WEBLOAD'!$F:$F,'EOS GE25-F23-WEBLOAD'!$A:$A,$A67,'EOS GE25-F23-WEBLOAD'!$B:$B,$B67)</f>
        <v>218</v>
      </c>
      <c r="K67" s="145">
        <f>SUMIFS(GENED!$S:$S,GENED!$A:$A,$A67,GENED!$B:$B,$B67)</f>
        <v>6219.5670637239818</v>
      </c>
      <c r="L67" s="55">
        <f t="shared" si="16"/>
        <v>6219.5670637239818</v>
      </c>
      <c r="M67" s="55">
        <f t="shared" si="17"/>
        <v>28.530124145522851</v>
      </c>
      <c r="N67" s="51"/>
      <c r="O67" s="174">
        <f t="shared" si="18"/>
        <v>55.531336961347534</v>
      </c>
    </row>
    <row r="68" spans="1:15" x14ac:dyDescent="0.25">
      <c r="A68" s="3">
        <v>314</v>
      </c>
      <c r="B68" s="3">
        <v>1</v>
      </c>
      <c r="C68" s="4" t="s">
        <v>154</v>
      </c>
      <c r="D68" s="5">
        <v>6</v>
      </c>
      <c r="E68" s="52">
        <f>SUMIFS('EOS GE24-F23-WEBLOAD'!$F:$F,'EOS GE24-F23-WEBLOAD'!$A:$A,$A68,'EOS GE24-F23-WEBLOAD'!$B:$B,$B68)</f>
        <v>755</v>
      </c>
      <c r="F68" s="145">
        <f>SUMIFS(GENED!$J:$J,GENED!$A:$A,$A68,GENED!$B:$B,$B68)</f>
        <v>20244.653940000018</v>
      </c>
      <c r="G68" s="55">
        <f t="shared" si="14"/>
        <v>20244.653940000018</v>
      </c>
      <c r="H68" s="52">
        <f t="shared" si="15"/>
        <v>26.81411117880797</v>
      </c>
      <c r="I68" s="64"/>
      <c r="J68" s="52">
        <f>SUMIFS('EOS GE25-F23-WEBLOAD'!$F:$F,'EOS GE25-F23-WEBLOAD'!$A:$A,$A68,'EOS GE25-F23-WEBLOAD'!$B:$B,$B68)</f>
        <v>750</v>
      </c>
      <c r="K68" s="145">
        <f>SUMIFS(GENED!$S:$S,GENED!$A:$A,$A68,GENED!$B:$B,$B68)</f>
        <v>20985.235193790082</v>
      </c>
      <c r="L68" s="55">
        <f t="shared" si="16"/>
        <v>20985.235193790082</v>
      </c>
      <c r="M68" s="55">
        <f t="shared" si="17"/>
        <v>27.980313591720108</v>
      </c>
      <c r="N68" s="51"/>
      <c r="O68" s="174">
        <f t="shared" si="18"/>
        <v>54.794424770528082</v>
      </c>
    </row>
    <row r="69" spans="1:15" x14ac:dyDescent="0.25">
      <c r="A69" s="3">
        <v>113</v>
      </c>
      <c r="B69" s="3">
        <v>1</v>
      </c>
      <c r="C69" s="4" t="s">
        <v>92</v>
      </c>
      <c r="D69" s="5">
        <v>6</v>
      </c>
      <c r="E69" s="52">
        <f>SUMIFS('EOS GE24-F23-WEBLOAD'!$F:$F,'EOS GE24-F23-WEBLOAD'!$A:$A,$A69,'EOS GE24-F23-WEBLOAD'!$B:$B,$B69)</f>
        <v>724</v>
      </c>
      <c r="F69" s="145">
        <f>SUMIFS(GENED!$J:$J,GENED!$A:$A,$A69,GENED!$B:$B,$B69)</f>
        <v>20531.490249126218</v>
      </c>
      <c r="G69" s="55">
        <f t="shared" si="14"/>
        <v>20531.490249126218</v>
      </c>
      <c r="H69" s="52">
        <f t="shared" si="15"/>
        <v>28.35841194630693</v>
      </c>
      <c r="I69" s="64"/>
      <c r="J69" s="52">
        <f>SUMIFS('EOS GE25-F23-WEBLOAD'!$F:$F,'EOS GE25-F23-WEBLOAD'!$A:$A,$A69,'EOS GE25-F23-WEBLOAD'!$B:$B,$B69)</f>
        <v>724</v>
      </c>
      <c r="K69" s="145">
        <f>SUMIFS(GENED!$S:$S,GENED!$A:$A,$A69,GENED!$B:$B,$B69)</f>
        <v>18467.433530845388</v>
      </c>
      <c r="L69" s="55">
        <f t="shared" si="16"/>
        <v>18467.433530845388</v>
      </c>
      <c r="M69" s="55">
        <f t="shared" si="17"/>
        <v>25.50750487685827</v>
      </c>
      <c r="N69" s="51"/>
      <c r="O69" s="174">
        <f t="shared" si="18"/>
        <v>53.8659168231652</v>
      </c>
    </row>
    <row r="70" spans="1:15" x14ac:dyDescent="0.25">
      <c r="A70" s="3">
        <v>229</v>
      </c>
      <c r="B70" s="3">
        <v>1</v>
      </c>
      <c r="C70" s="4" t="s">
        <v>122</v>
      </c>
      <c r="D70" s="5">
        <v>6</v>
      </c>
      <c r="E70" s="52">
        <f>SUMIFS('EOS GE24-F23-WEBLOAD'!$F:$F,'EOS GE24-F23-WEBLOAD'!$A:$A,$A70,'EOS GE24-F23-WEBLOAD'!$B:$B,$B70)</f>
        <v>409</v>
      </c>
      <c r="F70" s="145">
        <f>SUMIFS(GENED!$J:$J,GENED!$A:$A,$A70,GENED!$B:$B,$B70)</f>
        <v>12346.478833500005</v>
      </c>
      <c r="G70" s="55">
        <f t="shared" si="14"/>
        <v>12346.478833500005</v>
      </c>
      <c r="H70" s="52">
        <f t="shared" si="15"/>
        <v>30.186989812958448</v>
      </c>
      <c r="I70" s="64"/>
      <c r="J70" s="52">
        <f>SUMIFS('EOS GE25-F23-WEBLOAD'!$F:$F,'EOS GE25-F23-WEBLOAD'!$A:$A,$A70,'EOS GE25-F23-WEBLOAD'!$B:$B,$B70)</f>
        <v>392</v>
      </c>
      <c r="K70" s="145">
        <f>SUMIFS(GENED!$S:$S,GENED!$A:$A,$A70,GENED!$B:$B,$B70)</f>
        <v>8851.9959452195908</v>
      </c>
      <c r="L70" s="55">
        <f t="shared" si="16"/>
        <v>8851.9959452195908</v>
      </c>
      <c r="M70" s="55">
        <f t="shared" si="17"/>
        <v>22.581622309233651</v>
      </c>
      <c r="N70" s="51"/>
      <c r="O70" s="174">
        <f t="shared" si="18"/>
        <v>52.768612122192096</v>
      </c>
    </row>
    <row r="71" spans="1:15" x14ac:dyDescent="0.25">
      <c r="A71" s="3">
        <v>256</v>
      </c>
      <c r="B71" s="3">
        <v>1</v>
      </c>
      <c r="C71" s="4" t="s">
        <v>130</v>
      </c>
      <c r="D71" s="5">
        <v>4</v>
      </c>
      <c r="E71" s="52">
        <f>SUMIFS('EOS GE24-F23-WEBLOAD'!$F:$F,'EOS GE24-F23-WEBLOAD'!$A:$A,$A71,'EOS GE24-F23-WEBLOAD'!$B:$B,$B71)</f>
        <v>2459</v>
      </c>
      <c r="F71" s="145">
        <f>SUMIFS(GENED!$J:$J,GENED!$A:$A,$A71,GENED!$B:$B,$B71)</f>
        <v>66125.378405575815</v>
      </c>
      <c r="G71" s="55">
        <f t="shared" si="14"/>
        <v>66125.378405575815</v>
      </c>
      <c r="H71" s="52">
        <f t="shared" si="15"/>
        <v>26.891166492710784</v>
      </c>
      <c r="I71" s="64"/>
      <c r="J71" s="52">
        <f>SUMIFS('EOS GE25-F23-WEBLOAD'!$F:$F,'EOS GE25-F23-WEBLOAD'!$A:$A,$A71,'EOS GE25-F23-WEBLOAD'!$B:$B,$B71)</f>
        <v>2397</v>
      </c>
      <c r="K71" s="145">
        <f>SUMIFS(GENED!$S:$S,GENED!$A:$A,$A71,GENED!$B:$B,$B71)</f>
        <v>60590.971427265671</v>
      </c>
      <c r="L71" s="55">
        <f t="shared" si="16"/>
        <v>60590.971427265671</v>
      </c>
      <c r="M71" s="55">
        <f t="shared" si="17"/>
        <v>25.277835388930193</v>
      </c>
      <c r="N71" s="51"/>
      <c r="O71" s="174">
        <f t="shared" si="18"/>
        <v>52.16900188164098</v>
      </c>
    </row>
    <row r="72" spans="1:15" x14ac:dyDescent="0.25">
      <c r="A72" s="3">
        <v>2142</v>
      </c>
      <c r="B72" s="3">
        <v>1</v>
      </c>
      <c r="C72" s="4" t="s">
        <v>318</v>
      </c>
      <c r="D72" s="5">
        <v>5</v>
      </c>
      <c r="E72" s="52">
        <f>SUMIFS('EOS GE24-F23-WEBLOAD'!$F:$F,'EOS GE24-F23-WEBLOAD'!$A:$A,$A72,'EOS GE24-F23-WEBLOAD'!$B:$B,$B72)</f>
        <v>1920.4</v>
      </c>
      <c r="F72" s="145">
        <f>SUMIFS(GENED!$J:$J,GENED!$A:$A,$A72,GENED!$B:$B,$B72)</f>
        <v>54829.827994147548</v>
      </c>
      <c r="G72" s="55">
        <f t="shared" si="14"/>
        <v>54829.827994147548</v>
      </c>
      <c r="H72" s="52">
        <f t="shared" si="15"/>
        <v>28.551253902388851</v>
      </c>
      <c r="I72" s="64"/>
      <c r="J72" s="52">
        <f>SUMIFS('EOS GE25-F23-WEBLOAD'!$F:$F,'EOS GE25-F23-WEBLOAD'!$A:$A,$A72,'EOS GE25-F23-WEBLOAD'!$B:$B,$B72)</f>
        <v>1882.4</v>
      </c>
      <c r="K72" s="145">
        <f>SUMIFS(GENED!$S:$S,GENED!$A:$A,$A72,GENED!$B:$B,$B72)</f>
        <v>43186.94982302608</v>
      </c>
      <c r="L72" s="55">
        <f t="shared" si="16"/>
        <v>43186.94982302608</v>
      </c>
      <c r="M72" s="55">
        <f t="shared" si="17"/>
        <v>22.942493531144326</v>
      </c>
      <c r="N72" s="51"/>
      <c r="O72" s="174">
        <f t="shared" si="18"/>
        <v>51.493747433533173</v>
      </c>
    </row>
    <row r="73" spans="1:15" x14ac:dyDescent="0.25">
      <c r="A73" s="3">
        <v>2906</v>
      </c>
      <c r="B73" s="3">
        <v>1</v>
      </c>
      <c r="C73" s="4" t="s">
        <v>379</v>
      </c>
      <c r="D73" s="5">
        <v>6</v>
      </c>
      <c r="E73" s="52">
        <f>SUMIFS('EOS GE24-F23-WEBLOAD'!$F:$F,'EOS GE24-F23-WEBLOAD'!$A:$A,$A73,'EOS GE24-F23-WEBLOAD'!$B:$B,$B73)</f>
        <v>348.2</v>
      </c>
      <c r="F73" s="145">
        <f>SUMIFS(GENED!$J:$J,GENED!$A:$A,$A73,GENED!$B:$B,$B73)</f>
        <v>9772.6093485506135</v>
      </c>
      <c r="G73" s="55">
        <f t="shared" si="14"/>
        <v>9772.6093485506135</v>
      </c>
      <c r="H73" s="52">
        <f t="shared" si="15"/>
        <v>28.066080840179822</v>
      </c>
      <c r="I73" s="64"/>
      <c r="J73" s="52">
        <f>SUMIFS('EOS GE25-F23-WEBLOAD'!$F:$F,'EOS GE25-F23-WEBLOAD'!$A:$A,$A73,'EOS GE25-F23-WEBLOAD'!$B:$B,$B73)</f>
        <v>345.2</v>
      </c>
      <c r="K73" s="145">
        <f>SUMIFS(GENED!$S:$S,GENED!$A:$A,$A73,GENED!$B:$B,$B73)</f>
        <v>8084.3524016168376</v>
      </c>
      <c r="L73" s="55">
        <f t="shared" si="16"/>
        <v>8084.3524016168376</v>
      </c>
      <c r="M73" s="55">
        <f t="shared" si="17"/>
        <v>23.419329089272416</v>
      </c>
      <c r="N73" s="51"/>
      <c r="O73" s="174">
        <f t="shared" si="18"/>
        <v>51.485409929452238</v>
      </c>
    </row>
    <row r="74" spans="1:15" x14ac:dyDescent="0.25">
      <c r="A74" s="3">
        <v>742</v>
      </c>
      <c r="B74" s="3">
        <v>1</v>
      </c>
      <c r="C74" s="4" t="s">
        <v>266</v>
      </c>
      <c r="D74" s="5">
        <v>4</v>
      </c>
      <c r="E74" s="52">
        <f>SUMIFS('EOS GE24-F23-WEBLOAD'!$F:$F,'EOS GE24-F23-WEBLOAD'!$A:$A,$A74,'EOS GE24-F23-WEBLOAD'!$B:$B,$B74)</f>
        <v>9096.5</v>
      </c>
      <c r="F74" s="145">
        <f>SUMIFS(GENED!$J:$J,GENED!$A:$A,$A74,GENED!$B:$B,$B74)</f>
        <v>241536.07340239035</v>
      </c>
      <c r="G74" s="55">
        <f t="shared" si="14"/>
        <v>241536.07340239035</v>
      </c>
      <c r="H74" s="52">
        <f t="shared" si="15"/>
        <v>26.55263820176885</v>
      </c>
      <c r="I74" s="64"/>
      <c r="J74" s="52">
        <f>SUMIFS('EOS GE25-F23-WEBLOAD'!$F:$F,'EOS GE25-F23-WEBLOAD'!$A:$A,$A74,'EOS GE25-F23-WEBLOAD'!$B:$B,$B74)</f>
        <v>9142.5</v>
      </c>
      <c r="K74" s="145">
        <f>SUMIFS(GENED!$S:$S,GENED!$A:$A,$A74,GENED!$B:$B,$B74)</f>
        <v>185858.56738487317</v>
      </c>
      <c r="L74" s="55">
        <f t="shared" si="16"/>
        <v>185858.56738487317</v>
      </c>
      <c r="M74" s="55">
        <f t="shared" si="17"/>
        <v>20.329074912209261</v>
      </c>
      <c r="N74" s="51"/>
      <c r="O74" s="174">
        <f t="shared" si="18"/>
        <v>46.881713113978108</v>
      </c>
    </row>
    <row r="75" spans="1:15" x14ac:dyDescent="0.25">
      <c r="A75" s="3">
        <v>273</v>
      </c>
      <c r="B75" s="3">
        <v>1</v>
      </c>
      <c r="C75" s="4" t="s">
        <v>136</v>
      </c>
      <c r="D75" s="5">
        <v>2</v>
      </c>
      <c r="E75" s="52">
        <f>SUMIFS('EOS GE24-F23-WEBLOAD'!$F:$F,'EOS GE24-F23-WEBLOAD'!$A:$A,$A75,'EOS GE24-F23-WEBLOAD'!$B:$B,$B75)</f>
        <v>8563</v>
      </c>
      <c r="F75" s="145">
        <f>SUMIFS(GENED!$J:$J,GENED!$A:$A,$A75,GENED!$B:$B,$B75)</f>
        <v>201697.61004749991</v>
      </c>
      <c r="G75" s="55">
        <f t="shared" si="14"/>
        <v>201697.61004749991</v>
      </c>
      <c r="H75" s="52">
        <f t="shared" si="15"/>
        <v>23.554549812857633</v>
      </c>
      <c r="I75" s="64"/>
      <c r="J75" s="52">
        <f>SUMIFS('EOS GE25-F23-WEBLOAD'!$F:$F,'EOS GE25-F23-WEBLOAD'!$A:$A,$A75,'EOS GE25-F23-WEBLOAD'!$B:$B,$B75)</f>
        <v>8603</v>
      </c>
      <c r="K75" s="145">
        <f>SUMIFS(GENED!$S:$S,GENED!$A:$A,$A75,GENED!$B:$B,$B75)</f>
        <v>196516.02233459087</v>
      </c>
      <c r="L75" s="55">
        <f t="shared" si="16"/>
        <v>196516.02233459087</v>
      </c>
      <c r="M75" s="55">
        <f t="shared" si="17"/>
        <v>22.842731876623372</v>
      </c>
      <c r="N75" s="51"/>
      <c r="O75" s="174">
        <f t="shared" si="18"/>
        <v>46.397281689481005</v>
      </c>
    </row>
    <row r="76" spans="1:15" x14ac:dyDescent="0.25">
      <c r="A76" s="3">
        <v>317</v>
      </c>
      <c r="B76" s="3">
        <v>1</v>
      </c>
      <c r="C76" s="4" t="s">
        <v>156</v>
      </c>
      <c r="D76" s="5">
        <v>6</v>
      </c>
      <c r="E76" s="52">
        <f>SUMIFS('EOS GE24-F23-WEBLOAD'!$F:$F,'EOS GE24-F23-WEBLOAD'!$A:$A,$A76,'EOS GE24-F23-WEBLOAD'!$B:$B,$B76)</f>
        <v>858</v>
      </c>
      <c r="F76" s="145">
        <f>SUMIFS(GENED!$J:$J,GENED!$A:$A,$A76,GENED!$B:$B,$B76)</f>
        <v>19026.582583665848</v>
      </c>
      <c r="G76" s="55">
        <f t="shared" si="14"/>
        <v>19026.582583665848</v>
      </c>
      <c r="H76" s="52">
        <f t="shared" si="15"/>
        <v>22.175504176766722</v>
      </c>
      <c r="I76" s="64"/>
      <c r="J76" s="52">
        <f>SUMIFS('EOS GE25-F23-WEBLOAD'!$F:$F,'EOS GE25-F23-WEBLOAD'!$A:$A,$A76,'EOS GE25-F23-WEBLOAD'!$B:$B,$B76)</f>
        <v>885</v>
      </c>
      <c r="K76" s="145">
        <f>SUMIFS(GENED!$S:$S,GENED!$A:$A,$A76,GENED!$B:$B,$B76)</f>
        <v>18688.002573436243</v>
      </c>
      <c r="L76" s="55">
        <f t="shared" si="16"/>
        <v>18688.002573436243</v>
      </c>
      <c r="M76" s="55">
        <f t="shared" si="17"/>
        <v>21.116387088628521</v>
      </c>
      <c r="N76" s="51"/>
      <c r="O76" s="174">
        <f t="shared" si="18"/>
        <v>43.291891265395243</v>
      </c>
    </row>
    <row r="77" spans="1:15" x14ac:dyDescent="0.25">
      <c r="A77" s="3">
        <v>152</v>
      </c>
      <c r="B77" s="3">
        <v>1</v>
      </c>
      <c r="C77" s="4" t="s">
        <v>101</v>
      </c>
      <c r="D77" s="5">
        <v>4</v>
      </c>
      <c r="E77" s="52">
        <f>SUMIFS('EOS GE24-F23-WEBLOAD'!$F:$F,'EOS GE24-F23-WEBLOAD'!$A:$A,$A77,'EOS GE24-F23-WEBLOAD'!$B:$B,$B77)</f>
        <v>7120</v>
      </c>
      <c r="F77" s="145">
        <f>SUMIFS(GENED!$J:$J,GENED!$A:$A,$A77,GENED!$B:$B,$B77)</f>
        <v>147110.63070068765</v>
      </c>
      <c r="G77" s="55">
        <f t="shared" si="14"/>
        <v>147110.63070068765</v>
      </c>
      <c r="H77" s="52">
        <f t="shared" si="15"/>
        <v>20.66160543548984</v>
      </c>
      <c r="I77" s="64"/>
      <c r="J77" s="52">
        <f>SUMIFS('EOS GE25-F23-WEBLOAD'!$F:$F,'EOS GE25-F23-WEBLOAD'!$A:$A,$A77,'EOS GE25-F23-WEBLOAD'!$B:$B,$B77)</f>
        <v>7133</v>
      </c>
      <c r="K77" s="145">
        <f>SUMIFS(GENED!$S:$S,GENED!$A:$A,$A77,GENED!$B:$B,$B77)</f>
        <v>142714.16349585797</v>
      </c>
      <c r="L77" s="55">
        <f t="shared" si="16"/>
        <v>142714.16349585797</v>
      </c>
      <c r="M77" s="55">
        <f t="shared" si="17"/>
        <v>20.007593368268324</v>
      </c>
      <c r="N77" s="51"/>
      <c r="O77" s="174">
        <f t="shared" si="18"/>
        <v>40.669198803758164</v>
      </c>
    </row>
    <row r="78" spans="1:15" x14ac:dyDescent="0.25">
      <c r="A78" s="3">
        <v>2884</v>
      </c>
      <c r="B78" s="3">
        <v>1</v>
      </c>
      <c r="C78" s="4" t="s">
        <v>366</v>
      </c>
      <c r="D78" s="5">
        <v>6</v>
      </c>
      <c r="E78" s="52">
        <f>SUMIFS('EOS GE24-F23-WEBLOAD'!$F:$F,'EOS GE24-F23-WEBLOAD'!$A:$A,$A78,'EOS GE24-F23-WEBLOAD'!$B:$B,$B78)</f>
        <v>405.9</v>
      </c>
      <c r="F78" s="145">
        <f>SUMIFS(GENED!$J:$J,GENED!$A:$A,$A78,GENED!$B:$B,$B78)</f>
        <v>8632.1921130525589</v>
      </c>
      <c r="G78" s="55">
        <f t="shared" si="14"/>
        <v>8632.1921130525589</v>
      </c>
      <c r="H78" s="52">
        <f t="shared" si="15"/>
        <v>21.266795055561861</v>
      </c>
      <c r="I78" s="64"/>
      <c r="J78" s="52">
        <f>SUMIFS('EOS GE25-F23-WEBLOAD'!$F:$F,'EOS GE25-F23-WEBLOAD'!$A:$A,$A78,'EOS GE25-F23-WEBLOAD'!$B:$B,$B78)</f>
        <v>405.9</v>
      </c>
      <c r="K78" s="145">
        <f>SUMIFS(GENED!$S:$S,GENED!$A:$A,$A78,GENED!$B:$B,$B78)</f>
        <v>7593.327538705169</v>
      </c>
      <c r="L78" s="55">
        <f t="shared" si="16"/>
        <v>7593.327538705169</v>
      </c>
      <c r="M78" s="55">
        <f t="shared" si="17"/>
        <v>18.707384919204657</v>
      </c>
      <c r="N78" s="51"/>
      <c r="O78" s="174">
        <f t="shared" si="18"/>
        <v>39.974179974766514</v>
      </c>
    </row>
    <row r="79" spans="1:15" x14ac:dyDescent="0.25">
      <c r="A79" s="3">
        <v>16</v>
      </c>
      <c r="B79" s="3">
        <v>1</v>
      </c>
      <c r="C79" s="4" t="s">
        <v>65</v>
      </c>
      <c r="D79" s="5">
        <v>3</v>
      </c>
      <c r="E79" s="52">
        <f>SUMIFS('EOS GE24-F23-WEBLOAD'!$F:$F,'EOS GE24-F23-WEBLOAD'!$A:$A,$A79,'EOS GE24-F23-WEBLOAD'!$B:$B,$B79)</f>
        <v>6110</v>
      </c>
      <c r="F79" s="145">
        <f>SUMIFS(GENED!$J:$J,GENED!$A:$A,$A79,GENED!$B:$B,$B79)</f>
        <v>117067.45785447131</v>
      </c>
      <c r="G79" s="55">
        <f t="shared" si="14"/>
        <v>117067.45785447131</v>
      </c>
      <c r="H79" s="52">
        <f t="shared" si="15"/>
        <v>19.159976735592686</v>
      </c>
      <c r="I79" s="64"/>
      <c r="J79" s="52">
        <f>SUMIFS('EOS GE25-F23-WEBLOAD'!$F:$F,'EOS GE25-F23-WEBLOAD'!$A:$A,$A79,'EOS GE25-F23-WEBLOAD'!$B:$B,$B79)</f>
        <v>6135</v>
      </c>
      <c r="K79" s="145">
        <f>SUMIFS(GENED!$S:$S,GENED!$A:$A,$A79,GENED!$B:$B,$B79)</f>
        <v>122347.09259667099</v>
      </c>
      <c r="L79" s="55">
        <f t="shared" si="16"/>
        <v>122347.09259667099</v>
      </c>
      <c r="M79" s="55">
        <f t="shared" si="17"/>
        <v>19.942476380875465</v>
      </c>
      <c r="N79" s="51"/>
      <c r="O79" s="174">
        <f t="shared" si="18"/>
        <v>39.102453116468155</v>
      </c>
    </row>
    <row r="80" spans="1:15" x14ac:dyDescent="0.25">
      <c r="A80" s="3">
        <v>309</v>
      </c>
      <c r="B80" s="3">
        <v>1</v>
      </c>
      <c r="C80" s="4" t="s">
        <v>153</v>
      </c>
      <c r="D80" s="5">
        <v>5</v>
      </c>
      <c r="E80" s="52">
        <f>SUMIFS('EOS GE24-F23-WEBLOAD'!$F:$F,'EOS GE24-F23-WEBLOAD'!$A:$A,$A80,'EOS GE24-F23-WEBLOAD'!$B:$B,$B80)</f>
        <v>1649.61</v>
      </c>
      <c r="F80" s="145">
        <f>SUMIFS(GENED!$J:$J,GENED!$A:$A,$A80,GENED!$B:$B,$B80)</f>
        <v>30420.096963122429</v>
      </c>
      <c r="G80" s="55">
        <f t="shared" si="14"/>
        <v>30420.096963122429</v>
      </c>
      <c r="H80" s="52">
        <f t="shared" si="15"/>
        <v>18.440781131978124</v>
      </c>
      <c r="I80" s="64"/>
      <c r="J80" s="52">
        <f>SUMIFS('EOS GE25-F23-WEBLOAD'!$F:$F,'EOS GE25-F23-WEBLOAD'!$A:$A,$A80,'EOS GE25-F23-WEBLOAD'!$B:$B,$B80)</f>
        <v>1615.6100000000001</v>
      </c>
      <c r="K80" s="145">
        <f>SUMIFS(GENED!$S:$S,GENED!$A:$A,$A80,GENED!$B:$B,$B80)</f>
        <v>32169.292020915076</v>
      </c>
      <c r="L80" s="55">
        <f t="shared" si="16"/>
        <v>32169.292020915076</v>
      </c>
      <c r="M80" s="55">
        <f t="shared" si="17"/>
        <v>19.911545497313753</v>
      </c>
      <c r="N80" s="51"/>
      <c r="O80" s="174">
        <f t="shared" si="18"/>
        <v>38.352326629291881</v>
      </c>
    </row>
    <row r="81" spans="1:15" x14ac:dyDescent="0.25">
      <c r="A81" s="3">
        <v>771</v>
      </c>
      <c r="B81" s="3">
        <v>1</v>
      </c>
      <c r="C81" s="4" t="s">
        <v>275</v>
      </c>
      <c r="D81" s="5">
        <v>6</v>
      </c>
      <c r="E81" s="52">
        <f>SUMIFS('EOS GE24-F23-WEBLOAD'!$F:$F,'EOS GE24-F23-WEBLOAD'!$A:$A,$A81,'EOS GE24-F23-WEBLOAD'!$B:$B,$B81)</f>
        <v>135</v>
      </c>
      <c r="F81" s="145">
        <f>SUMIFS(GENED!$J:$J,GENED!$A:$A,$A81,GENED!$B:$B,$B81)</f>
        <v>1609.8135507845582</v>
      </c>
      <c r="G81" s="55">
        <f t="shared" si="14"/>
        <v>1609.8135507845582</v>
      </c>
      <c r="H81" s="52">
        <f t="shared" si="15"/>
        <v>11.924544820626357</v>
      </c>
      <c r="I81" s="64"/>
      <c r="J81" s="52">
        <f>SUMIFS('EOS GE25-F23-WEBLOAD'!$F:$F,'EOS GE25-F23-WEBLOAD'!$A:$A,$A81,'EOS GE25-F23-WEBLOAD'!$B:$B,$B81)</f>
        <v>135</v>
      </c>
      <c r="K81" s="145">
        <f>SUMIFS(GENED!$S:$S,GENED!$A:$A,$A81,GENED!$B:$B,$B81)</f>
        <v>3566.0621133284876</v>
      </c>
      <c r="L81" s="55">
        <f t="shared" si="16"/>
        <v>3566.0621133284876</v>
      </c>
      <c r="M81" s="55">
        <f t="shared" si="17"/>
        <v>26.415274913544351</v>
      </c>
      <c r="N81" s="51"/>
      <c r="O81" s="174">
        <f t="shared" si="18"/>
        <v>38.33981973417071</v>
      </c>
    </row>
    <row r="82" spans="1:15" x14ac:dyDescent="0.25">
      <c r="A82" s="3">
        <v>85</v>
      </c>
      <c r="B82" s="3">
        <v>1</v>
      </c>
      <c r="C82" s="4" t="s">
        <v>79</v>
      </c>
      <c r="D82" s="5">
        <v>6</v>
      </c>
      <c r="E82" s="52">
        <f>SUMIFS('EOS GE24-F23-WEBLOAD'!$F:$F,'EOS GE24-F23-WEBLOAD'!$A:$A,$A82,'EOS GE24-F23-WEBLOAD'!$B:$B,$B82)</f>
        <v>563</v>
      </c>
      <c r="F82" s="145">
        <f>SUMIFS(GENED!$J:$J,GENED!$A:$A,$A82,GENED!$B:$B,$B82)</f>
        <v>10816.553138349846</v>
      </c>
      <c r="G82" s="55">
        <f t="shared" si="14"/>
        <v>10816.553138349846</v>
      </c>
      <c r="H82" s="52">
        <f t="shared" si="15"/>
        <v>19.212350156926902</v>
      </c>
      <c r="I82" s="64"/>
      <c r="J82" s="52">
        <f>SUMIFS('EOS GE25-F23-WEBLOAD'!$F:$F,'EOS GE25-F23-WEBLOAD'!$A:$A,$A82,'EOS GE25-F23-WEBLOAD'!$B:$B,$B82)</f>
        <v>557</v>
      </c>
      <c r="K82" s="145">
        <f>SUMIFS(GENED!$S:$S,GENED!$A:$A,$A82,GENED!$B:$B,$B82)</f>
        <v>10215.967864804465</v>
      </c>
      <c r="L82" s="55">
        <f t="shared" si="16"/>
        <v>10215.967864804465</v>
      </c>
      <c r="M82" s="55">
        <f t="shared" si="17"/>
        <v>18.34105541257534</v>
      </c>
      <c r="N82" s="51"/>
      <c r="O82" s="174">
        <f t="shared" si="18"/>
        <v>37.553405569502246</v>
      </c>
    </row>
    <row r="83" spans="1:15" x14ac:dyDescent="0.25">
      <c r="A83" s="3">
        <v>15</v>
      </c>
      <c r="B83" s="3">
        <v>1</v>
      </c>
      <c r="C83" s="4" t="s">
        <v>64</v>
      </c>
      <c r="D83" s="5">
        <v>3</v>
      </c>
      <c r="E83" s="52">
        <f>SUMIFS('EOS GE24-F23-WEBLOAD'!$F:$F,'EOS GE24-F23-WEBLOAD'!$A:$A,$A83,'EOS GE24-F23-WEBLOAD'!$B:$B,$B83)</f>
        <v>3722</v>
      </c>
      <c r="F83" s="145">
        <f>SUMIFS(GENED!$J:$J,GENED!$A:$A,$A83,GENED!$B:$B,$B83)</f>
        <v>75559.973687755468</v>
      </c>
      <c r="G83" s="55">
        <f t="shared" si="14"/>
        <v>75559.973687755468</v>
      </c>
      <c r="H83" s="52">
        <f t="shared" si="15"/>
        <v>20.300906417989111</v>
      </c>
      <c r="I83" s="64"/>
      <c r="J83" s="52">
        <f>SUMIFS('EOS GE25-F23-WEBLOAD'!$F:$F,'EOS GE25-F23-WEBLOAD'!$A:$A,$A83,'EOS GE25-F23-WEBLOAD'!$B:$B,$B83)</f>
        <v>3722</v>
      </c>
      <c r="K83" s="145">
        <f>SUMIFS(GENED!$S:$S,GENED!$A:$A,$A83,GENED!$B:$B,$B83)</f>
        <v>64040.323593004607</v>
      </c>
      <c r="L83" s="55">
        <f t="shared" si="16"/>
        <v>64040.323593004607</v>
      </c>
      <c r="M83" s="55">
        <f t="shared" si="17"/>
        <v>17.205890272166741</v>
      </c>
      <c r="N83" s="51"/>
      <c r="O83" s="174">
        <f t="shared" si="18"/>
        <v>37.506796690155852</v>
      </c>
    </row>
    <row r="84" spans="1:15" x14ac:dyDescent="0.25">
      <c r="A84" s="3">
        <v>238</v>
      </c>
      <c r="B84" s="3">
        <v>1</v>
      </c>
      <c r="C84" s="4" t="s">
        <v>123</v>
      </c>
      <c r="D84" s="5">
        <v>6</v>
      </c>
      <c r="E84" s="52">
        <f>SUMIFS('EOS GE24-F23-WEBLOAD'!$F:$F,'EOS GE24-F23-WEBLOAD'!$A:$A,$A84,'EOS GE24-F23-WEBLOAD'!$B:$B,$B84)</f>
        <v>251</v>
      </c>
      <c r="F84" s="145">
        <f>SUMIFS(GENED!$J:$J,GENED!$A:$A,$A84,GENED!$B:$B,$B84)</f>
        <v>4895.9609159999964</v>
      </c>
      <c r="G84" s="55">
        <f t="shared" si="14"/>
        <v>4895.9609159999964</v>
      </c>
      <c r="H84" s="52">
        <f t="shared" si="15"/>
        <v>19.505820382470105</v>
      </c>
      <c r="I84" s="64"/>
      <c r="J84" s="52">
        <f>SUMIFS('EOS GE25-F23-WEBLOAD'!$F:$F,'EOS GE25-F23-WEBLOAD'!$A:$A,$A84,'EOS GE25-F23-WEBLOAD'!$B:$B,$B84)</f>
        <v>251</v>
      </c>
      <c r="K84" s="145">
        <f>SUMIFS(GENED!$S:$S,GENED!$A:$A,$A84,GENED!$B:$B,$B84)</f>
        <v>4416.6614890581986</v>
      </c>
      <c r="L84" s="55">
        <f t="shared" si="16"/>
        <v>4416.6614890581986</v>
      </c>
      <c r="M84" s="55">
        <f t="shared" si="17"/>
        <v>17.596260912582466</v>
      </c>
      <c r="N84" s="51"/>
      <c r="O84" s="174">
        <f t="shared" si="18"/>
        <v>37.102081295052571</v>
      </c>
    </row>
    <row r="85" spans="1:15" x14ac:dyDescent="0.25">
      <c r="A85" s="3">
        <v>2609</v>
      </c>
      <c r="B85" s="3">
        <v>1</v>
      </c>
      <c r="C85" s="4" t="s">
        <v>351</v>
      </c>
      <c r="D85" s="5">
        <v>6</v>
      </c>
      <c r="E85" s="52">
        <f>SUMIFS('EOS GE24-F23-WEBLOAD'!$F:$F,'EOS GE24-F23-WEBLOAD'!$A:$A,$A85,'EOS GE24-F23-WEBLOAD'!$B:$B,$B85)</f>
        <v>418</v>
      </c>
      <c r="F85" s="145">
        <f>SUMIFS(GENED!$J:$J,GENED!$A:$A,$A85,GENED!$B:$B,$B85)</f>
        <v>8400.3378795000026</v>
      </c>
      <c r="G85" s="55">
        <f t="shared" si="14"/>
        <v>8400.3378795000026</v>
      </c>
      <c r="H85" s="52">
        <f t="shared" si="15"/>
        <v>20.096502104066992</v>
      </c>
      <c r="I85" s="64"/>
      <c r="J85" s="52">
        <f>SUMIFS('EOS GE25-F23-WEBLOAD'!$F:$F,'EOS GE25-F23-WEBLOAD'!$A:$A,$A85,'EOS GE25-F23-WEBLOAD'!$B:$B,$B85)</f>
        <v>410</v>
      </c>
      <c r="K85" s="145">
        <f>SUMIFS(GENED!$S:$S,GENED!$A:$A,$A85,GENED!$B:$B,$B85)</f>
        <v>6784.9805756636488</v>
      </c>
      <c r="L85" s="55">
        <f t="shared" si="16"/>
        <v>6784.9805756636488</v>
      </c>
      <c r="M85" s="55">
        <f t="shared" si="17"/>
        <v>16.548733111374752</v>
      </c>
      <c r="N85" s="51"/>
      <c r="O85" s="174">
        <f t="shared" si="18"/>
        <v>36.645235215441744</v>
      </c>
    </row>
    <row r="86" spans="1:15" x14ac:dyDescent="0.25">
      <c r="A86" s="3">
        <v>2143</v>
      </c>
      <c r="B86" s="3">
        <v>1</v>
      </c>
      <c r="C86" s="4" t="s">
        <v>319</v>
      </c>
      <c r="D86" s="5">
        <v>6</v>
      </c>
      <c r="E86" s="52">
        <f>SUMIFS('EOS GE24-F23-WEBLOAD'!$F:$F,'EOS GE24-F23-WEBLOAD'!$A:$A,$A86,'EOS GE24-F23-WEBLOAD'!$B:$B,$B86)</f>
        <v>729</v>
      </c>
      <c r="F86" s="145">
        <f>SUMIFS(GENED!$J:$J,GENED!$A:$A,$A86,GENED!$B:$B,$B86)</f>
        <v>13202.104446606478</v>
      </c>
      <c r="G86" s="55">
        <f t="shared" si="14"/>
        <v>13202.104446606478</v>
      </c>
      <c r="H86" s="52">
        <f t="shared" si="15"/>
        <v>18.109882642807239</v>
      </c>
      <c r="I86" s="64"/>
      <c r="J86" s="52">
        <f>SUMIFS('EOS GE25-F23-WEBLOAD'!$F:$F,'EOS GE25-F23-WEBLOAD'!$A:$A,$A86,'EOS GE25-F23-WEBLOAD'!$B:$B,$B86)</f>
        <v>729</v>
      </c>
      <c r="K86" s="145">
        <f>SUMIFS(GENED!$S:$S,GENED!$A:$A,$A86,GENED!$B:$B,$B86)</f>
        <v>13268.136748954799</v>
      </c>
      <c r="L86" s="55">
        <f t="shared" si="16"/>
        <v>13268.136748954799</v>
      </c>
      <c r="M86" s="55">
        <f t="shared" si="17"/>
        <v>18.200461932722632</v>
      </c>
      <c r="N86" s="51"/>
      <c r="O86" s="174">
        <f t="shared" si="18"/>
        <v>36.310344575529868</v>
      </c>
    </row>
    <row r="87" spans="1:15" x14ac:dyDescent="0.25">
      <c r="A87" s="3">
        <v>624</v>
      </c>
      <c r="B87" s="3">
        <v>1</v>
      </c>
      <c r="C87" s="4" t="s">
        <v>234</v>
      </c>
      <c r="D87" s="5">
        <v>3</v>
      </c>
      <c r="E87" s="52">
        <f>SUMIFS('EOS GE24-F23-WEBLOAD'!$F:$F,'EOS GE24-F23-WEBLOAD'!$A:$A,$A87,'EOS GE24-F23-WEBLOAD'!$B:$B,$B87)</f>
        <v>8362</v>
      </c>
      <c r="F87" s="145">
        <f>SUMIFS(GENED!$J:$J,GENED!$A:$A,$A87,GENED!$B:$B,$B87)</f>
        <v>155903.02053202939</v>
      </c>
      <c r="G87" s="55">
        <f t="shared" si="14"/>
        <v>155903.02053202939</v>
      </c>
      <c r="H87" s="52">
        <f t="shared" si="15"/>
        <v>18.644226325284549</v>
      </c>
      <c r="I87" s="64"/>
      <c r="J87" s="52">
        <f>SUMIFS('EOS GE25-F23-WEBLOAD'!$F:$F,'EOS GE25-F23-WEBLOAD'!$A:$A,$A87,'EOS GE25-F23-WEBLOAD'!$B:$B,$B87)</f>
        <v>8634</v>
      </c>
      <c r="K87" s="145">
        <f>SUMIFS(GENED!$S:$S,GENED!$A:$A,$A87,GENED!$B:$B,$B87)</f>
        <v>150914.78695594604</v>
      </c>
      <c r="L87" s="55">
        <f t="shared" si="16"/>
        <v>150914.78695594604</v>
      </c>
      <c r="M87" s="55">
        <f t="shared" si="17"/>
        <v>17.479127514008113</v>
      </c>
      <c r="N87" s="51"/>
      <c r="O87" s="174">
        <f t="shared" si="18"/>
        <v>36.123353839292662</v>
      </c>
    </row>
    <row r="88" spans="1:15" x14ac:dyDescent="0.25">
      <c r="A88" s="3">
        <v>319</v>
      </c>
      <c r="B88" s="3">
        <v>1</v>
      </c>
      <c r="C88" s="4" t="s">
        <v>158</v>
      </c>
      <c r="D88" s="5">
        <v>6</v>
      </c>
      <c r="E88" s="52">
        <f>SUMIFS('EOS GE24-F23-WEBLOAD'!$F:$F,'EOS GE24-F23-WEBLOAD'!$A:$A,$A88,'EOS GE24-F23-WEBLOAD'!$B:$B,$B88)</f>
        <v>516</v>
      </c>
      <c r="F88" s="145">
        <f>SUMIFS(GENED!$J:$J,GENED!$A:$A,$A88,GENED!$B:$B,$B88)</f>
        <v>9016.0744020866405</v>
      </c>
      <c r="G88" s="55">
        <f t="shared" si="14"/>
        <v>9016.0744020866405</v>
      </c>
      <c r="H88" s="52">
        <f t="shared" si="15"/>
        <v>17.473012407144651</v>
      </c>
      <c r="I88" s="64"/>
      <c r="J88" s="52">
        <f>SUMIFS('EOS GE25-F23-WEBLOAD'!$F:$F,'EOS GE25-F23-WEBLOAD'!$A:$A,$A88,'EOS GE25-F23-WEBLOAD'!$B:$B,$B88)</f>
        <v>516</v>
      </c>
      <c r="K88" s="145">
        <f>SUMIFS(GENED!$S:$S,GENED!$A:$A,$A88,GENED!$B:$B,$B88)</f>
        <v>8420.1130694902968</v>
      </c>
      <c r="L88" s="55">
        <f t="shared" si="16"/>
        <v>8420.1130694902968</v>
      </c>
      <c r="M88" s="55">
        <f t="shared" si="17"/>
        <v>16.31804858428352</v>
      </c>
      <c r="N88" s="51"/>
      <c r="O88" s="174">
        <f t="shared" si="18"/>
        <v>33.791060991428168</v>
      </c>
    </row>
    <row r="89" spans="1:15" x14ac:dyDescent="0.25">
      <c r="A89" s="3">
        <v>138</v>
      </c>
      <c r="B89" s="3">
        <v>1</v>
      </c>
      <c r="C89" s="4" t="s">
        <v>97</v>
      </c>
      <c r="D89" s="5">
        <v>4</v>
      </c>
      <c r="E89" s="52">
        <f>SUMIFS('EOS GE24-F23-WEBLOAD'!$F:$F,'EOS GE24-F23-WEBLOAD'!$A:$A,$A89,'EOS GE24-F23-WEBLOAD'!$B:$B,$B89)</f>
        <v>2613</v>
      </c>
      <c r="F89" s="145">
        <f>SUMIFS(GENED!$J:$J,GENED!$A:$A,$A89,GENED!$B:$B,$B89)</f>
        <v>42251.610181200027</v>
      </c>
      <c r="G89" s="55">
        <f t="shared" si="14"/>
        <v>42251.610181200027</v>
      </c>
      <c r="H89" s="52">
        <f t="shared" si="15"/>
        <v>16.169770448220447</v>
      </c>
      <c r="I89" s="64"/>
      <c r="J89" s="52">
        <f>SUMIFS('EOS GE25-F23-WEBLOAD'!$F:$F,'EOS GE25-F23-WEBLOAD'!$A:$A,$A89,'EOS GE25-F23-WEBLOAD'!$B:$B,$B89)</f>
        <v>2513</v>
      </c>
      <c r="K89" s="145">
        <f>SUMIFS(GENED!$S:$S,GENED!$A:$A,$A89,GENED!$B:$B,$B89)</f>
        <v>43233.721029932145</v>
      </c>
      <c r="L89" s="55">
        <f t="shared" si="16"/>
        <v>43233.721029932145</v>
      </c>
      <c r="M89" s="55">
        <f t="shared" si="17"/>
        <v>17.204027469133365</v>
      </c>
      <c r="N89" s="51"/>
      <c r="O89" s="174">
        <f t="shared" si="18"/>
        <v>33.373797917353812</v>
      </c>
    </row>
    <row r="90" spans="1:15" x14ac:dyDescent="0.25">
      <c r="A90" s="3">
        <v>505</v>
      </c>
      <c r="B90" s="3">
        <v>1</v>
      </c>
      <c r="C90" s="4" t="s">
        <v>202</v>
      </c>
      <c r="D90" s="5">
        <v>6</v>
      </c>
      <c r="E90" s="52">
        <f>SUMIFS('EOS GE24-F23-WEBLOAD'!$F:$F,'EOS GE24-F23-WEBLOAD'!$A:$A,$A90,'EOS GE24-F23-WEBLOAD'!$B:$B,$B90)</f>
        <v>374</v>
      </c>
      <c r="F90" s="145">
        <f>SUMIFS(GENED!$J:$J,GENED!$A:$A,$A90,GENED!$B:$B,$B90)</f>
        <v>5330.9017935545126</v>
      </c>
      <c r="G90" s="55">
        <f t="shared" si="14"/>
        <v>5330.9017935545126</v>
      </c>
      <c r="H90" s="52">
        <f t="shared" si="15"/>
        <v>14.253748111108322</v>
      </c>
      <c r="I90" s="64"/>
      <c r="J90" s="52">
        <f>SUMIFS('EOS GE25-F23-WEBLOAD'!$F:$F,'EOS GE25-F23-WEBLOAD'!$A:$A,$A90,'EOS GE25-F23-WEBLOAD'!$B:$B,$B90)</f>
        <v>361</v>
      </c>
      <c r="K90" s="145">
        <f>SUMIFS(GENED!$S:$S,GENED!$A:$A,$A90,GENED!$B:$B,$B90)</f>
        <v>6895.8649012546521</v>
      </c>
      <c r="L90" s="55">
        <f t="shared" si="16"/>
        <v>6895.8649012546521</v>
      </c>
      <c r="M90" s="55">
        <f t="shared" si="17"/>
        <v>19.102118840040589</v>
      </c>
      <c r="N90" s="51"/>
      <c r="O90" s="174">
        <f t="shared" si="18"/>
        <v>33.355866951148911</v>
      </c>
    </row>
    <row r="91" spans="1:15" x14ac:dyDescent="0.25">
      <c r="A91" s="3">
        <v>306</v>
      </c>
      <c r="B91" s="3">
        <v>1</v>
      </c>
      <c r="C91" s="4" t="s">
        <v>151</v>
      </c>
      <c r="D91" s="5">
        <v>6</v>
      </c>
      <c r="E91" s="52">
        <f>SUMIFS('EOS GE24-F23-WEBLOAD'!$F:$F,'EOS GE24-F23-WEBLOAD'!$A:$A,$A91,'EOS GE24-F23-WEBLOAD'!$B:$B,$B91)</f>
        <v>314.45</v>
      </c>
      <c r="F91" s="145">
        <f>SUMIFS(GENED!$J:$J,GENED!$A:$A,$A91,GENED!$B:$B,$B91)</f>
        <v>8376.3958609446127</v>
      </c>
      <c r="G91" s="55">
        <f t="shared" si="14"/>
        <v>8376.3958609446127</v>
      </c>
      <c r="H91" s="52">
        <f t="shared" si="15"/>
        <v>26.638244111765346</v>
      </c>
      <c r="I91" s="64"/>
      <c r="J91" s="52">
        <f>SUMIFS('EOS GE25-F23-WEBLOAD'!$F:$F,'EOS GE25-F23-WEBLOAD'!$A:$A,$A91,'EOS GE25-F23-WEBLOAD'!$B:$B,$B91)</f>
        <v>314.45</v>
      </c>
      <c r="K91" s="145">
        <f>SUMIFS(GENED!$S:$S,GENED!$A:$A,$A91,GENED!$B:$B,$B91)</f>
        <v>1900.6295828142611</v>
      </c>
      <c r="L91" s="55">
        <f t="shared" si="16"/>
        <v>1900.6295828142611</v>
      </c>
      <c r="M91" s="55">
        <f t="shared" si="17"/>
        <v>6.0442982439633051</v>
      </c>
      <c r="N91" s="51"/>
      <c r="O91" s="174">
        <f t="shared" si="18"/>
        <v>32.68254235572865</v>
      </c>
    </row>
    <row r="92" spans="1:15" x14ac:dyDescent="0.25">
      <c r="A92" s="3">
        <v>197</v>
      </c>
      <c r="B92" s="3">
        <v>1</v>
      </c>
      <c r="C92" s="4" t="s">
        <v>114</v>
      </c>
      <c r="D92" s="5">
        <v>2</v>
      </c>
      <c r="E92" s="52">
        <f>SUMIFS('EOS GE24-F23-WEBLOAD'!$F:$F,'EOS GE24-F23-WEBLOAD'!$A:$A,$A92,'EOS GE24-F23-WEBLOAD'!$B:$B,$B92)</f>
        <v>4945</v>
      </c>
      <c r="F92" s="145">
        <f>SUMIFS(GENED!$J:$J,GENED!$A:$A,$A92,GENED!$B:$B,$B92)</f>
        <v>81906.373731482629</v>
      </c>
      <c r="G92" s="55">
        <f t="shared" si="14"/>
        <v>81906.373731482629</v>
      </c>
      <c r="H92" s="52">
        <f t="shared" si="15"/>
        <v>16.563472948732585</v>
      </c>
      <c r="I92" s="64"/>
      <c r="J92" s="52">
        <f>SUMIFS('EOS GE25-F23-WEBLOAD'!$F:$F,'EOS GE25-F23-WEBLOAD'!$A:$A,$A92,'EOS GE25-F23-WEBLOAD'!$B:$B,$B92)</f>
        <v>5200</v>
      </c>
      <c r="K92" s="145">
        <f>SUMIFS(GENED!$S:$S,GENED!$A:$A,$A92,GENED!$B:$B,$B92)</f>
        <v>79834.481363823012</v>
      </c>
      <c r="L92" s="55">
        <f t="shared" si="16"/>
        <v>79834.481363823012</v>
      </c>
      <c r="M92" s="55">
        <f t="shared" si="17"/>
        <v>15.352784877658271</v>
      </c>
      <c r="N92" s="51"/>
      <c r="O92" s="174">
        <f t="shared" si="18"/>
        <v>31.916257826390854</v>
      </c>
    </row>
    <row r="93" spans="1:15" x14ac:dyDescent="0.25">
      <c r="A93" s="3">
        <v>281</v>
      </c>
      <c r="B93" s="3">
        <v>1</v>
      </c>
      <c r="C93" s="4" t="s">
        <v>142</v>
      </c>
      <c r="D93" s="5">
        <v>2</v>
      </c>
      <c r="E93" s="52">
        <f>SUMIFS('EOS GE24-F23-WEBLOAD'!$F:$F,'EOS GE24-F23-WEBLOAD'!$A:$A,$A93,'EOS GE24-F23-WEBLOAD'!$B:$B,$B93)</f>
        <v>10520</v>
      </c>
      <c r="F93" s="145">
        <f>SUMIFS(GENED!$J:$J,GENED!$A:$A,$A93,GENED!$B:$B,$B93)</f>
        <v>169489.37177630136</v>
      </c>
      <c r="G93" s="55">
        <f t="shared" si="14"/>
        <v>169489.37177630136</v>
      </c>
      <c r="H93" s="52">
        <f t="shared" si="15"/>
        <v>16.111157012956404</v>
      </c>
      <c r="I93" s="64"/>
      <c r="J93" s="52">
        <f>SUMIFS('EOS GE25-F23-WEBLOAD'!$F:$F,'EOS GE25-F23-WEBLOAD'!$A:$A,$A93,'EOS GE25-F23-WEBLOAD'!$B:$B,$B93)</f>
        <v>10520</v>
      </c>
      <c r="K93" s="145">
        <f>SUMIFS(GENED!$S:$S,GENED!$A:$A,$A93,GENED!$B:$B,$B93)</f>
        <v>166157.46667967</v>
      </c>
      <c r="L93" s="55">
        <f t="shared" si="16"/>
        <v>166157.46667967</v>
      </c>
      <c r="M93" s="55">
        <f t="shared" si="17"/>
        <v>15.794435996166349</v>
      </c>
      <c r="N93" s="51"/>
      <c r="O93" s="174">
        <f t="shared" si="18"/>
        <v>31.905593009122754</v>
      </c>
    </row>
    <row r="94" spans="1:15" x14ac:dyDescent="0.25">
      <c r="A94" s="3">
        <v>182</v>
      </c>
      <c r="B94" s="3">
        <v>1</v>
      </c>
      <c r="C94" s="4" t="s">
        <v>107</v>
      </c>
      <c r="D94" s="5">
        <v>5</v>
      </c>
      <c r="E94" s="52">
        <f>SUMIFS('EOS GE24-F23-WEBLOAD'!$F:$F,'EOS GE24-F23-WEBLOAD'!$A:$A,$A94,'EOS GE24-F23-WEBLOAD'!$B:$B,$B94)</f>
        <v>1010</v>
      </c>
      <c r="F94" s="145">
        <f>SUMIFS(GENED!$J:$J,GENED!$A:$A,$A94,GENED!$B:$B,$B94)</f>
        <v>16523.725999965449</v>
      </c>
      <c r="G94" s="55">
        <f t="shared" si="14"/>
        <v>16523.725999965449</v>
      </c>
      <c r="H94" s="52">
        <f t="shared" si="15"/>
        <v>16.360124752441038</v>
      </c>
      <c r="I94" s="64"/>
      <c r="J94" s="52">
        <f>SUMIFS('EOS GE25-F23-WEBLOAD'!$F:$F,'EOS GE25-F23-WEBLOAD'!$A:$A,$A94,'EOS GE25-F23-WEBLOAD'!$B:$B,$B94)</f>
        <v>1004</v>
      </c>
      <c r="K94" s="145">
        <f>SUMIFS(GENED!$S:$S,GENED!$A:$A,$A94,GENED!$B:$B,$B94)</f>
        <v>15407.868983655761</v>
      </c>
      <c r="L94" s="55">
        <f t="shared" si="16"/>
        <v>15407.868983655761</v>
      </c>
      <c r="M94" s="55">
        <f t="shared" si="17"/>
        <v>15.34648305144996</v>
      </c>
      <c r="N94" s="51"/>
      <c r="O94" s="174">
        <f t="shared" si="18"/>
        <v>31.706607803890996</v>
      </c>
    </row>
    <row r="95" spans="1:15" x14ac:dyDescent="0.25">
      <c r="A95" s="3">
        <v>640</v>
      </c>
      <c r="B95" s="3">
        <v>1</v>
      </c>
      <c r="C95" s="4" t="s">
        <v>238</v>
      </c>
      <c r="D95" s="5">
        <v>6</v>
      </c>
      <c r="E95" s="52">
        <f>SUMIFS('EOS GE24-F23-WEBLOAD'!$F:$F,'EOS GE24-F23-WEBLOAD'!$A:$A,$A95,'EOS GE24-F23-WEBLOAD'!$B:$B,$B95)</f>
        <v>394</v>
      </c>
      <c r="F95" s="145">
        <f>SUMIFS(GENED!$J:$J,GENED!$A:$A,$A95,GENED!$B:$B,$B95)</f>
        <v>6984.2244814696605</v>
      </c>
      <c r="G95" s="55">
        <f t="shared" ref="G95:G158" si="19">SUM(F95:F95)</f>
        <v>6984.2244814696605</v>
      </c>
      <c r="H95" s="52">
        <f t="shared" ref="H95:H158" si="20">IFERROR(G95/E95,0)</f>
        <v>17.726458074796092</v>
      </c>
      <c r="I95" s="64"/>
      <c r="J95" s="52">
        <f>SUMIFS('EOS GE25-F23-WEBLOAD'!$F:$F,'EOS GE25-F23-WEBLOAD'!$A:$A,$A95,'EOS GE25-F23-WEBLOAD'!$B:$B,$B95)</f>
        <v>390</v>
      </c>
      <c r="K95" s="145">
        <f>SUMIFS(GENED!$S:$S,GENED!$A:$A,$A95,GENED!$B:$B,$B95)</f>
        <v>5119.1794148615445</v>
      </c>
      <c r="L95" s="55">
        <f t="shared" ref="L95:L158" si="21">SUM(K95:K95)</f>
        <v>5119.1794148615445</v>
      </c>
      <c r="M95" s="55">
        <f t="shared" ref="M95:M158" si="22">IFERROR(L95/J95,0)</f>
        <v>13.12610106374755</v>
      </c>
      <c r="N95" s="51"/>
      <c r="O95" s="174">
        <f t="shared" ref="O95:O158" si="23">M95+H95</f>
        <v>30.85255913854364</v>
      </c>
    </row>
    <row r="96" spans="1:15" x14ac:dyDescent="0.25">
      <c r="A96" s="3">
        <v>270</v>
      </c>
      <c r="B96" s="3">
        <v>1</v>
      </c>
      <c r="C96" s="4" t="s">
        <v>133</v>
      </c>
      <c r="D96" s="5">
        <v>2</v>
      </c>
      <c r="E96" s="52">
        <f>SUMIFS('EOS GE24-F23-WEBLOAD'!$F:$F,'EOS GE24-F23-WEBLOAD'!$A:$A,$A96,'EOS GE24-F23-WEBLOAD'!$B:$B,$B96)</f>
        <v>6502</v>
      </c>
      <c r="F96" s="145">
        <f>SUMIFS(GENED!$J:$J,GENED!$A:$A,$A96,GENED!$B:$B,$B96)</f>
        <v>106659.62164847805</v>
      </c>
      <c r="G96" s="55">
        <f t="shared" si="19"/>
        <v>106659.62164847805</v>
      </c>
      <c r="H96" s="52">
        <f t="shared" si="20"/>
        <v>16.404125138184874</v>
      </c>
      <c r="I96" s="64"/>
      <c r="J96" s="52">
        <f>SUMIFS('EOS GE25-F23-WEBLOAD'!$F:$F,'EOS GE25-F23-WEBLOAD'!$A:$A,$A96,'EOS GE25-F23-WEBLOAD'!$B:$B,$B96)</f>
        <v>6428</v>
      </c>
      <c r="K96" s="145">
        <f>SUMIFS(GENED!$S:$S,GENED!$A:$A,$A96,GENED!$B:$B,$B96)</f>
        <v>88545.155832035016</v>
      </c>
      <c r="L96" s="55">
        <f t="shared" si="21"/>
        <v>88545.155832035016</v>
      </c>
      <c r="M96" s="55">
        <f t="shared" si="22"/>
        <v>13.774915344124924</v>
      </c>
      <c r="N96" s="51"/>
      <c r="O96" s="174">
        <f t="shared" si="23"/>
        <v>30.179040482309798</v>
      </c>
    </row>
    <row r="97" spans="1:15" x14ac:dyDescent="0.25">
      <c r="A97" s="3">
        <v>466</v>
      </c>
      <c r="B97" s="3">
        <v>1</v>
      </c>
      <c r="C97" s="4" t="s">
        <v>188</v>
      </c>
      <c r="D97" s="5">
        <v>4</v>
      </c>
      <c r="E97" s="52">
        <f>SUMIFS('EOS GE24-F23-WEBLOAD'!$F:$F,'EOS GE24-F23-WEBLOAD'!$A:$A,$A97,'EOS GE24-F23-WEBLOAD'!$B:$B,$B97)</f>
        <v>2120</v>
      </c>
      <c r="F97" s="145">
        <f>SUMIFS(GENED!$J:$J,GENED!$A:$A,$A97,GENED!$B:$B,$B97)</f>
        <v>30237.762840567797</v>
      </c>
      <c r="G97" s="55">
        <f t="shared" si="19"/>
        <v>30237.762840567797</v>
      </c>
      <c r="H97" s="52">
        <f t="shared" si="20"/>
        <v>14.263095679513112</v>
      </c>
      <c r="I97" s="64"/>
      <c r="J97" s="52">
        <f>SUMIFS('EOS GE25-F23-WEBLOAD'!$F:$F,'EOS GE25-F23-WEBLOAD'!$A:$A,$A97,'EOS GE25-F23-WEBLOAD'!$B:$B,$B97)</f>
        <v>2109</v>
      </c>
      <c r="K97" s="145">
        <f>SUMIFS(GENED!$S:$S,GENED!$A:$A,$A97,GENED!$B:$B,$B97)</f>
        <v>31273.746264705493</v>
      </c>
      <c r="L97" s="55">
        <f t="shared" si="21"/>
        <v>31273.746264705493</v>
      </c>
      <c r="M97" s="55">
        <f t="shared" si="22"/>
        <v>14.828708518115453</v>
      </c>
      <c r="N97" s="51"/>
      <c r="O97" s="174">
        <f t="shared" si="23"/>
        <v>29.091804197628566</v>
      </c>
    </row>
    <row r="98" spans="1:15" x14ac:dyDescent="0.25">
      <c r="A98" s="3">
        <v>316</v>
      </c>
      <c r="B98" s="3">
        <v>1</v>
      </c>
      <c r="C98" s="4" t="s">
        <v>155</v>
      </c>
      <c r="D98" s="5">
        <v>5</v>
      </c>
      <c r="E98" s="52">
        <f>SUMIFS('EOS GE24-F23-WEBLOAD'!$F:$F,'EOS GE24-F23-WEBLOAD'!$A:$A,$A98,'EOS GE24-F23-WEBLOAD'!$B:$B,$B98)</f>
        <v>1026</v>
      </c>
      <c r="F98" s="145">
        <f>SUMIFS(GENED!$J:$J,GENED!$A:$A,$A98,GENED!$B:$B,$B98)</f>
        <v>14472.218700357742</v>
      </c>
      <c r="G98" s="55">
        <f t="shared" si="19"/>
        <v>14472.218700357742</v>
      </c>
      <c r="H98" s="52">
        <f t="shared" si="20"/>
        <v>14.10547631613815</v>
      </c>
      <c r="I98" s="64"/>
      <c r="J98" s="52">
        <f>SUMIFS('EOS GE25-F23-WEBLOAD'!$F:$F,'EOS GE25-F23-WEBLOAD'!$A:$A,$A98,'EOS GE25-F23-WEBLOAD'!$B:$B,$B98)</f>
        <v>1013</v>
      </c>
      <c r="K98" s="145">
        <f>SUMIFS(GENED!$S:$S,GENED!$A:$A,$A98,GENED!$B:$B,$B98)</f>
        <v>13253.367312365444</v>
      </c>
      <c r="L98" s="55">
        <f t="shared" si="21"/>
        <v>13253.367312365444</v>
      </c>
      <c r="M98" s="55">
        <f t="shared" si="22"/>
        <v>13.08328461240419</v>
      </c>
      <c r="N98" s="51"/>
      <c r="O98" s="174">
        <f t="shared" si="23"/>
        <v>27.18876092854234</v>
      </c>
    </row>
    <row r="99" spans="1:15" x14ac:dyDescent="0.25">
      <c r="A99" s="3">
        <v>318</v>
      </c>
      <c r="B99" s="3">
        <v>1</v>
      </c>
      <c r="C99" s="4" t="s">
        <v>157</v>
      </c>
      <c r="D99" s="5">
        <v>4</v>
      </c>
      <c r="E99" s="52">
        <f>SUMIFS('EOS GE24-F23-WEBLOAD'!$F:$F,'EOS GE24-F23-WEBLOAD'!$A:$A,$A99,'EOS GE24-F23-WEBLOAD'!$B:$B,$B99)</f>
        <v>3970</v>
      </c>
      <c r="F99" s="145">
        <f>SUMIFS(GENED!$J:$J,GENED!$A:$A,$A99,GENED!$B:$B,$B99)</f>
        <v>58774.182863057125</v>
      </c>
      <c r="G99" s="55">
        <f t="shared" si="19"/>
        <v>58774.182863057125</v>
      </c>
      <c r="H99" s="52">
        <f t="shared" si="20"/>
        <v>14.804580066261241</v>
      </c>
      <c r="I99" s="64"/>
      <c r="J99" s="52">
        <f>SUMIFS('EOS GE25-F23-WEBLOAD'!$F:$F,'EOS GE25-F23-WEBLOAD'!$A:$A,$A99,'EOS GE25-F23-WEBLOAD'!$B:$B,$B99)</f>
        <v>3982</v>
      </c>
      <c r="K99" s="145">
        <f>SUMIFS(GENED!$S:$S,GENED!$A:$A,$A99,GENED!$B:$B,$B99)</f>
        <v>47030.211462209933</v>
      </c>
      <c r="L99" s="55">
        <f t="shared" si="21"/>
        <v>47030.211462209933</v>
      </c>
      <c r="M99" s="55">
        <f t="shared" si="22"/>
        <v>11.810701020143128</v>
      </c>
      <c r="N99" s="51"/>
      <c r="O99" s="174">
        <f t="shared" si="23"/>
        <v>26.615281086404369</v>
      </c>
    </row>
    <row r="100" spans="1:15" x14ac:dyDescent="0.25">
      <c r="A100" s="3">
        <v>2174</v>
      </c>
      <c r="B100" s="3">
        <v>1</v>
      </c>
      <c r="C100" s="4" t="s">
        <v>332</v>
      </c>
      <c r="D100" s="5">
        <v>6</v>
      </c>
      <c r="E100" s="52">
        <f>SUMIFS('EOS GE24-F23-WEBLOAD'!$F:$F,'EOS GE24-F23-WEBLOAD'!$A:$A,$A100,'EOS GE24-F23-WEBLOAD'!$B:$B,$B100)</f>
        <v>881.5</v>
      </c>
      <c r="F100" s="145">
        <f>SUMIFS(GENED!$J:$J,GENED!$A:$A,$A100,GENED!$B:$B,$B100)</f>
        <v>12581.255441999994</v>
      </c>
      <c r="G100" s="55">
        <f t="shared" si="19"/>
        <v>12581.255441999994</v>
      </c>
      <c r="H100" s="52">
        <f t="shared" si="20"/>
        <v>14.27255296880317</v>
      </c>
      <c r="I100" s="64"/>
      <c r="J100" s="52">
        <f>SUMIFS('EOS GE25-F23-WEBLOAD'!$F:$F,'EOS GE25-F23-WEBLOAD'!$A:$A,$A100,'EOS GE25-F23-WEBLOAD'!$B:$B,$B100)</f>
        <v>875.5</v>
      </c>
      <c r="K100" s="145">
        <f>SUMIFS(GENED!$S:$S,GENED!$A:$A,$A100,GENED!$B:$B,$B100)</f>
        <v>10569.465198460151</v>
      </c>
      <c r="L100" s="55">
        <f t="shared" si="21"/>
        <v>10569.465198460151</v>
      </c>
      <c r="M100" s="55">
        <f t="shared" si="22"/>
        <v>12.072490232393092</v>
      </c>
      <c r="N100" s="51"/>
      <c r="O100" s="174">
        <f t="shared" si="23"/>
        <v>26.345043201196262</v>
      </c>
    </row>
    <row r="101" spans="1:15" x14ac:dyDescent="0.25">
      <c r="A101" s="3">
        <v>162</v>
      </c>
      <c r="B101" s="3">
        <v>1</v>
      </c>
      <c r="C101" s="4" t="s">
        <v>102</v>
      </c>
      <c r="D101" s="5">
        <v>6</v>
      </c>
      <c r="E101" s="52">
        <f>SUMIFS('EOS GE24-F23-WEBLOAD'!$F:$F,'EOS GE24-F23-WEBLOAD'!$A:$A,$A101,'EOS GE24-F23-WEBLOAD'!$B:$B,$B101)</f>
        <v>903</v>
      </c>
      <c r="F101" s="145">
        <f>SUMIFS(GENED!$J:$J,GENED!$A:$A,$A101,GENED!$B:$B,$B101)</f>
        <v>14088.665388958296</v>
      </c>
      <c r="G101" s="55">
        <f t="shared" si="19"/>
        <v>14088.665388958296</v>
      </c>
      <c r="H101" s="52">
        <f t="shared" si="20"/>
        <v>15.602065768503095</v>
      </c>
      <c r="I101" s="64"/>
      <c r="J101" s="52">
        <f>SUMIFS('EOS GE25-F23-WEBLOAD'!$F:$F,'EOS GE25-F23-WEBLOAD'!$A:$A,$A101,'EOS GE25-F23-WEBLOAD'!$B:$B,$B101)</f>
        <v>899</v>
      </c>
      <c r="K101" s="145">
        <f>SUMIFS(GENED!$S:$S,GENED!$A:$A,$A101,GENED!$B:$B,$B101)</f>
        <v>9183.9235253746738</v>
      </c>
      <c r="L101" s="55">
        <f t="shared" si="21"/>
        <v>9183.9235253746738</v>
      </c>
      <c r="M101" s="55">
        <f t="shared" si="22"/>
        <v>10.215710261818325</v>
      </c>
      <c r="N101" s="51"/>
      <c r="O101" s="174">
        <f t="shared" si="23"/>
        <v>25.817776030321419</v>
      </c>
    </row>
    <row r="102" spans="1:15" x14ac:dyDescent="0.25">
      <c r="A102" s="3">
        <v>299</v>
      </c>
      <c r="B102" s="3">
        <v>1</v>
      </c>
      <c r="C102" s="4" t="s">
        <v>149</v>
      </c>
      <c r="D102" s="5">
        <v>6</v>
      </c>
      <c r="E102" s="52">
        <f>SUMIFS('EOS GE24-F23-WEBLOAD'!$F:$F,'EOS GE24-F23-WEBLOAD'!$A:$A,$A102,'EOS GE24-F23-WEBLOAD'!$B:$B,$B102)</f>
        <v>701</v>
      </c>
      <c r="F102" s="145">
        <f>SUMIFS(GENED!$J:$J,GENED!$A:$A,$A102,GENED!$B:$B,$B102)</f>
        <v>10144.364528627513</v>
      </c>
      <c r="G102" s="55">
        <f t="shared" si="19"/>
        <v>10144.364528627513</v>
      </c>
      <c r="H102" s="52">
        <f t="shared" si="20"/>
        <v>14.471276075074911</v>
      </c>
      <c r="I102" s="64"/>
      <c r="J102" s="52">
        <f>SUMIFS('EOS GE25-F23-WEBLOAD'!$F:$F,'EOS GE25-F23-WEBLOAD'!$A:$A,$A102,'EOS GE25-F23-WEBLOAD'!$B:$B,$B102)</f>
        <v>685</v>
      </c>
      <c r="K102" s="145">
        <f>SUMIFS(GENED!$S:$S,GENED!$A:$A,$A102,GENED!$B:$B,$B102)</f>
        <v>7387.9534222251386</v>
      </c>
      <c r="L102" s="55">
        <f t="shared" si="21"/>
        <v>7387.9534222251386</v>
      </c>
      <c r="M102" s="55">
        <f t="shared" si="22"/>
        <v>10.785333463102392</v>
      </c>
      <c r="N102" s="51"/>
      <c r="O102" s="174">
        <f t="shared" si="23"/>
        <v>25.256609538177301</v>
      </c>
    </row>
    <row r="103" spans="1:15" x14ac:dyDescent="0.25">
      <c r="A103" s="3">
        <v>740</v>
      </c>
      <c r="B103" s="3">
        <v>1</v>
      </c>
      <c r="C103" s="4" t="s">
        <v>264</v>
      </c>
      <c r="D103" s="5">
        <v>5</v>
      </c>
      <c r="E103" s="52">
        <f>SUMIFS('EOS GE24-F23-WEBLOAD'!$F:$F,'EOS GE24-F23-WEBLOAD'!$A:$A,$A103,'EOS GE24-F23-WEBLOAD'!$B:$B,$B103)</f>
        <v>1275</v>
      </c>
      <c r="F103" s="145">
        <f>SUMIFS(GENED!$J:$J,GENED!$A:$A,$A103,GENED!$B:$B,$B103)</f>
        <v>13636.827971249993</v>
      </c>
      <c r="G103" s="55">
        <f t="shared" si="19"/>
        <v>13636.827971249993</v>
      </c>
      <c r="H103" s="52">
        <f t="shared" si="20"/>
        <v>10.695551349999995</v>
      </c>
      <c r="I103" s="64"/>
      <c r="J103" s="52">
        <f>SUMIFS('EOS GE25-F23-WEBLOAD'!$F:$F,'EOS GE25-F23-WEBLOAD'!$A:$A,$A103,'EOS GE25-F23-WEBLOAD'!$B:$B,$B103)</f>
        <v>1263</v>
      </c>
      <c r="K103" s="145">
        <f>SUMIFS(GENED!$S:$S,GENED!$A:$A,$A103,GENED!$B:$B,$B103)</f>
        <v>17444.72367956728</v>
      </c>
      <c r="L103" s="55">
        <f t="shared" si="21"/>
        <v>17444.72367956728</v>
      </c>
      <c r="M103" s="55">
        <f t="shared" si="22"/>
        <v>13.812132762919461</v>
      </c>
      <c r="N103" s="51"/>
      <c r="O103" s="174">
        <f t="shared" si="23"/>
        <v>24.507684112919456</v>
      </c>
    </row>
    <row r="104" spans="1:15" x14ac:dyDescent="0.25">
      <c r="A104" s="3">
        <v>2689</v>
      </c>
      <c r="B104" s="3">
        <v>1</v>
      </c>
      <c r="C104" s="4" t="s">
        <v>354</v>
      </c>
      <c r="D104" s="5">
        <v>5</v>
      </c>
      <c r="E104" s="52">
        <f>SUMIFS('EOS GE24-F23-WEBLOAD'!$F:$F,'EOS GE24-F23-WEBLOAD'!$A:$A,$A104,'EOS GE24-F23-WEBLOAD'!$B:$B,$B104)</f>
        <v>1079</v>
      </c>
      <c r="F104" s="145">
        <f>SUMIFS(GENED!$J:$J,GENED!$A:$A,$A104,GENED!$B:$B,$B104)</f>
        <v>11960.033990587865</v>
      </c>
      <c r="G104" s="55">
        <f t="shared" si="19"/>
        <v>11960.033990587865</v>
      </c>
      <c r="H104" s="52">
        <f t="shared" si="20"/>
        <v>11.08436885133259</v>
      </c>
      <c r="I104" s="64"/>
      <c r="J104" s="52">
        <f>SUMIFS('EOS GE25-F23-WEBLOAD'!$F:$F,'EOS GE25-F23-WEBLOAD'!$A:$A,$A104,'EOS GE25-F23-WEBLOAD'!$B:$B,$B104)</f>
        <v>1053</v>
      </c>
      <c r="K104" s="145">
        <f>SUMIFS(GENED!$S:$S,GENED!$A:$A,$A104,GENED!$B:$B,$B104)</f>
        <v>13885.698514843418</v>
      </c>
      <c r="L104" s="55">
        <f t="shared" si="21"/>
        <v>13885.698514843418</v>
      </c>
      <c r="M104" s="55">
        <f t="shared" si="22"/>
        <v>13.186798209727842</v>
      </c>
      <c r="N104" s="51"/>
      <c r="O104" s="174">
        <f t="shared" si="23"/>
        <v>24.271167061060432</v>
      </c>
    </row>
    <row r="105" spans="1:15" x14ac:dyDescent="0.25">
      <c r="A105" s="3">
        <v>726</v>
      </c>
      <c r="B105" s="3">
        <v>1</v>
      </c>
      <c r="C105" s="4" t="s">
        <v>259</v>
      </c>
      <c r="D105" s="5">
        <v>4</v>
      </c>
      <c r="E105" s="52">
        <f>SUMIFS('EOS GE24-F23-WEBLOAD'!$F:$F,'EOS GE24-F23-WEBLOAD'!$A:$A,$A105,'EOS GE24-F23-WEBLOAD'!$B:$B,$B105)</f>
        <v>2835</v>
      </c>
      <c r="F105" s="145">
        <f>SUMIFS(GENED!$J:$J,GENED!$A:$A,$A105,GENED!$B:$B,$B105)</f>
        <v>36562.902123684587</v>
      </c>
      <c r="G105" s="55">
        <f t="shared" si="19"/>
        <v>36562.902123684587</v>
      </c>
      <c r="H105" s="52">
        <f t="shared" si="20"/>
        <v>12.896967239394916</v>
      </c>
      <c r="I105" s="64"/>
      <c r="J105" s="52">
        <f>SUMIFS('EOS GE25-F23-WEBLOAD'!$F:$F,'EOS GE25-F23-WEBLOAD'!$A:$A,$A105,'EOS GE25-F23-WEBLOAD'!$B:$B,$B105)</f>
        <v>2860</v>
      </c>
      <c r="K105" s="145">
        <f>SUMIFS(GENED!$S:$S,GENED!$A:$A,$A105,GENED!$B:$B,$B105)</f>
        <v>30039.050646980759</v>
      </c>
      <c r="L105" s="55">
        <f t="shared" si="21"/>
        <v>30039.050646980759</v>
      </c>
      <c r="M105" s="55">
        <f t="shared" si="22"/>
        <v>10.503164561881384</v>
      </c>
      <c r="N105" s="51"/>
      <c r="O105" s="174">
        <f t="shared" si="23"/>
        <v>23.400131801276302</v>
      </c>
    </row>
    <row r="106" spans="1:15" x14ac:dyDescent="0.25">
      <c r="A106" s="3">
        <v>88</v>
      </c>
      <c r="B106" s="3">
        <v>1</v>
      </c>
      <c r="C106" s="4" t="s">
        <v>80</v>
      </c>
      <c r="D106" s="5">
        <v>4</v>
      </c>
      <c r="E106" s="52">
        <f>SUMIFS('EOS GE24-F23-WEBLOAD'!$F:$F,'EOS GE24-F23-WEBLOAD'!$A:$A,$A106,'EOS GE24-F23-WEBLOAD'!$B:$B,$B106)</f>
        <v>2165</v>
      </c>
      <c r="F106" s="145">
        <f>SUMIFS(GENED!$J:$J,GENED!$A:$A,$A106,GENED!$B:$B,$B106)</f>
        <v>24744.74487589614</v>
      </c>
      <c r="G106" s="55">
        <f t="shared" si="19"/>
        <v>24744.74487589614</v>
      </c>
      <c r="H106" s="52">
        <f t="shared" si="20"/>
        <v>11.429443360691058</v>
      </c>
      <c r="I106" s="64"/>
      <c r="J106" s="52">
        <f>SUMIFS('EOS GE25-F23-WEBLOAD'!$F:$F,'EOS GE25-F23-WEBLOAD'!$A:$A,$A106,'EOS GE25-F23-WEBLOAD'!$B:$B,$B106)</f>
        <v>2154</v>
      </c>
      <c r="K106" s="145">
        <f>SUMIFS(GENED!$S:$S,GENED!$A:$A,$A106,GENED!$B:$B,$B106)</f>
        <v>20448.754860917106</v>
      </c>
      <c r="L106" s="55">
        <f t="shared" si="21"/>
        <v>20448.754860917106</v>
      </c>
      <c r="M106" s="55">
        <f t="shared" si="22"/>
        <v>9.4933866578073847</v>
      </c>
      <c r="N106" s="51"/>
      <c r="O106" s="174">
        <f t="shared" si="23"/>
        <v>20.922830018498445</v>
      </c>
    </row>
    <row r="107" spans="1:15" x14ac:dyDescent="0.25">
      <c r="A107" s="3">
        <v>750</v>
      </c>
      <c r="B107" s="3">
        <v>1</v>
      </c>
      <c r="C107" s="4" t="s">
        <v>270</v>
      </c>
      <c r="D107" s="5">
        <v>4</v>
      </c>
      <c r="E107" s="52">
        <f>SUMIFS('EOS GE24-F23-WEBLOAD'!$F:$F,'EOS GE24-F23-WEBLOAD'!$A:$A,$A107,'EOS GE24-F23-WEBLOAD'!$B:$B,$B107)</f>
        <v>2389</v>
      </c>
      <c r="F107" s="145">
        <f>SUMIFS(GENED!$J:$J,GENED!$A:$A,$A107,GENED!$B:$B,$B107)</f>
        <v>24738.306012000015</v>
      </c>
      <c r="G107" s="55">
        <f t="shared" si="19"/>
        <v>24738.306012000015</v>
      </c>
      <c r="H107" s="52">
        <f t="shared" si="20"/>
        <v>10.355088326496448</v>
      </c>
      <c r="I107" s="64"/>
      <c r="J107" s="52">
        <f>SUMIFS('EOS GE25-F23-WEBLOAD'!$F:$F,'EOS GE25-F23-WEBLOAD'!$A:$A,$A107,'EOS GE25-F23-WEBLOAD'!$B:$B,$B107)</f>
        <v>2365</v>
      </c>
      <c r="K107" s="145">
        <f>SUMIFS(GENED!$S:$S,GENED!$A:$A,$A107,GENED!$B:$B,$B107)</f>
        <v>24960.301918130077</v>
      </c>
      <c r="L107" s="55">
        <f t="shared" si="21"/>
        <v>24960.301918130077</v>
      </c>
      <c r="M107" s="55">
        <f t="shared" si="22"/>
        <v>10.554038866016946</v>
      </c>
      <c r="N107" s="51"/>
      <c r="O107" s="174">
        <f t="shared" si="23"/>
        <v>20.909127192513395</v>
      </c>
    </row>
    <row r="108" spans="1:15" x14ac:dyDescent="0.25">
      <c r="A108" s="3">
        <v>535</v>
      </c>
      <c r="B108" s="3">
        <v>1</v>
      </c>
      <c r="C108" s="4" t="s">
        <v>211</v>
      </c>
      <c r="D108" s="5">
        <v>4</v>
      </c>
      <c r="E108" s="52">
        <f>SUMIFS('EOS GE24-F23-WEBLOAD'!$F:$F,'EOS GE24-F23-WEBLOAD'!$A:$A,$A108,'EOS GE24-F23-WEBLOAD'!$B:$B,$B108)</f>
        <v>16900</v>
      </c>
      <c r="F108" s="145">
        <f>SUMIFS(GENED!$J:$J,GENED!$A:$A,$A108,GENED!$B:$B,$B108)</f>
        <v>171486.20594611426</v>
      </c>
      <c r="G108" s="55">
        <f t="shared" si="19"/>
        <v>171486.20594611426</v>
      </c>
      <c r="H108" s="52">
        <f t="shared" si="20"/>
        <v>10.147112777876584</v>
      </c>
      <c r="I108" s="64"/>
      <c r="J108" s="52">
        <f>SUMIFS('EOS GE25-F23-WEBLOAD'!$F:$F,'EOS GE25-F23-WEBLOAD'!$A:$A,$A108,'EOS GE25-F23-WEBLOAD'!$B:$B,$B108)</f>
        <v>16635</v>
      </c>
      <c r="K108" s="145">
        <f>SUMIFS(GENED!$S:$S,GENED!$A:$A,$A108,GENED!$B:$B,$B108)</f>
        <v>162599.02736491477</v>
      </c>
      <c r="L108" s="55">
        <f t="shared" si="21"/>
        <v>162599.02736491477</v>
      </c>
      <c r="M108" s="55">
        <f t="shared" si="22"/>
        <v>9.7745132170072004</v>
      </c>
      <c r="N108" s="51"/>
      <c r="O108" s="174">
        <f t="shared" si="23"/>
        <v>19.921625994883783</v>
      </c>
    </row>
    <row r="109" spans="1:15" x14ac:dyDescent="0.25">
      <c r="A109" s="3">
        <v>701</v>
      </c>
      <c r="B109" s="3">
        <v>1</v>
      </c>
      <c r="C109" s="4" t="s">
        <v>249</v>
      </c>
      <c r="D109" s="5">
        <v>4</v>
      </c>
      <c r="E109" s="52">
        <f>SUMIFS('EOS GE24-F23-WEBLOAD'!$F:$F,'EOS GE24-F23-WEBLOAD'!$A:$A,$A109,'EOS GE24-F23-WEBLOAD'!$B:$B,$B109)</f>
        <v>2126</v>
      </c>
      <c r="F109" s="145">
        <f>SUMIFS(GENED!$J:$J,GENED!$A:$A,$A109,GENED!$B:$B,$B109)</f>
        <v>21931.225599576253</v>
      </c>
      <c r="G109" s="55">
        <f t="shared" si="19"/>
        <v>21931.225599576253</v>
      </c>
      <c r="H109" s="52">
        <f t="shared" si="20"/>
        <v>10.315722295191089</v>
      </c>
      <c r="I109" s="64"/>
      <c r="J109" s="52">
        <f>SUMIFS('EOS GE25-F23-WEBLOAD'!$F:$F,'EOS GE25-F23-WEBLOAD'!$A:$A,$A109,'EOS GE25-F23-WEBLOAD'!$B:$B,$B109)</f>
        <v>2126</v>
      </c>
      <c r="K109" s="145">
        <f>SUMIFS(GENED!$S:$S,GENED!$A:$A,$A109,GENED!$B:$B,$B109)</f>
        <v>19254.54250464146</v>
      </c>
      <c r="L109" s="55">
        <f t="shared" si="21"/>
        <v>19254.54250464146</v>
      </c>
      <c r="M109" s="55">
        <f t="shared" si="22"/>
        <v>9.0566992025594821</v>
      </c>
      <c r="N109" s="51"/>
      <c r="O109" s="174">
        <f t="shared" si="23"/>
        <v>19.372421497750572</v>
      </c>
    </row>
    <row r="110" spans="1:15" x14ac:dyDescent="0.25">
      <c r="A110" s="3">
        <v>547</v>
      </c>
      <c r="B110" s="3">
        <v>1</v>
      </c>
      <c r="C110" s="4" t="s">
        <v>215</v>
      </c>
      <c r="D110" s="5">
        <v>6</v>
      </c>
      <c r="E110" s="52">
        <f>SUMIFS('EOS GE24-F23-WEBLOAD'!$F:$F,'EOS GE24-F23-WEBLOAD'!$A:$A,$A110,'EOS GE24-F23-WEBLOAD'!$B:$B,$B110)</f>
        <v>493</v>
      </c>
      <c r="F110" s="145">
        <f>SUMIFS(GENED!$J:$J,GENED!$A:$A,$A110,GENED!$B:$B,$B110)</f>
        <v>5236.9171194098017</v>
      </c>
      <c r="G110" s="55">
        <f t="shared" si="19"/>
        <v>5236.9171194098017</v>
      </c>
      <c r="H110" s="52">
        <f t="shared" si="20"/>
        <v>10.622549937950916</v>
      </c>
      <c r="I110" s="64"/>
      <c r="J110" s="52">
        <f>SUMIFS('EOS GE25-F23-WEBLOAD'!$F:$F,'EOS GE25-F23-WEBLOAD'!$A:$A,$A110,'EOS GE25-F23-WEBLOAD'!$B:$B,$B110)</f>
        <v>493</v>
      </c>
      <c r="K110" s="145">
        <f>SUMIFS(GENED!$S:$S,GENED!$A:$A,$A110,GENED!$B:$B,$B110)</f>
        <v>4141.2608619363164</v>
      </c>
      <c r="L110" s="55">
        <f t="shared" si="21"/>
        <v>4141.2608619363164</v>
      </c>
      <c r="M110" s="55">
        <f t="shared" si="22"/>
        <v>8.4001234522034807</v>
      </c>
      <c r="N110" s="51"/>
      <c r="O110" s="174">
        <f t="shared" si="23"/>
        <v>19.022673390154395</v>
      </c>
    </row>
    <row r="111" spans="1:15" x14ac:dyDescent="0.25">
      <c r="A111" s="3">
        <v>463</v>
      </c>
      <c r="B111" s="3">
        <v>1</v>
      </c>
      <c r="C111" s="4" t="s">
        <v>186</v>
      </c>
      <c r="D111" s="5">
        <v>6</v>
      </c>
      <c r="E111" s="52">
        <f>SUMIFS('EOS GE24-F23-WEBLOAD'!$F:$F,'EOS GE24-F23-WEBLOAD'!$A:$A,$A111,'EOS GE24-F23-WEBLOAD'!$B:$B,$B111)</f>
        <v>865</v>
      </c>
      <c r="F111" s="145">
        <f>SUMIFS(GENED!$J:$J,GENED!$A:$A,$A111,GENED!$B:$B,$B111)</f>
        <v>7694.0394570732897</v>
      </c>
      <c r="G111" s="55">
        <f t="shared" si="19"/>
        <v>7694.0394570732897</v>
      </c>
      <c r="H111" s="52">
        <f t="shared" si="20"/>
        <v>8.8948433029749019</v>
      </c>
      <c r="I111" s="64"/>
      <c r="J111" s="52">
        <f>SUMIFS('EOS GE25-F23-WEBLOAD'!$F:$F,'EOS GE25-F23-WEBLOAD'!$A:$A,$A111,'EOS GE25-F23-WEBLOAD'!$B:$B,$B111)</f>
        <v>839</v>
      </c>
      <c r="K111" s="145">
        <f>SUMIFS(GENED!$S:$S,GENED!$A:$A,$A111,GENED!$B:$B,$B111)</f>
        <v>8465.1134903416096</v>
      </c>
      <c r="L111" s="55">
        <f t="shared" si="21"/>
        <v>8465.1134903416096</v>
      </c>
      <c r="M111" s="55">
        <f t="shared" si="22"/>
        <v>10.089527402075817</v>
      </c>
      <c r="N111" s="51"/>
      <c r="O111" s="174">
        <f t="shared" si="23"/>
        <v>18.984370705050718</v>
      </c>
    </row>
    <row r="112" spans="1:15" x14ac:dyDescent="0.25">
      <c r="A112" s="3">
        <v>441</v>
      </c>
      <c r="B112" s="3">
        <v>1</v>
      </c>
      <c r="C112" s="4" t="s">
        <v>183</v>
      </c>
      <c r="D112" s="5">
        <v>6</v>
      </c>
      <c r="E112" s="52">
        <f>SUMIFS('EOS GE24-F23-WEBLOAD'!$F:$F,'EOS GE24-F23-WEBLOAD'!$A:$A,$A112,'EOS GE24-F23-WEBLOAD'!$B:$B,$B112)</f>
        <v>448</v>
      </c>
      <c r="F112" s="145">
        <f>SUMIFS(GENED!$J:$J,GENED!$A:$A,$A112,GENED!$B:$B,$B112)</f>
        <v>6074.1396029999887</v>
      </c>
      <c r="G112" s="55">
        <f t="shared" si="19"/>
        <v>6074.1396029999887</v>
      </c>
      <c r="H112" s="52">
        <f t="shared" si="20"/>
        <v>13.558347328124976</v>
      </c>
      <c r="I112" s="64"/>
      <c r="J112" s="52">
        <f>SUMIFS('EOS GE25-F23-WEBLOAD'!$F:$F,'EOS GE25-F23-WEBLOAD'!$A:$A,$A112,'EOS GE25-F23-WEBLOAD'!$B:$B,$B112)</f>
        <v>444</v>
      </c>
      <c r="K112" s="145">
        <f>SUMIFS(GENED!$S:$S,GENED!$A:$A,$A112,GENED!$B:$B,$B112)</f>
        <v>2013.5743281989708</v>
      </c>
      <c r="L112" s="55">
        <f t="shared" si="21"/>
        <v>2013.5743281989708</v>
      </c>
      <c r="M112" s="55">
        <f t="shared" si="22"/>
        <v>4.5350773157634476</v>
      </c>
      <c r="N112" s="51"/>
      <c r="O112" s="174">
        <f t="shared" si="23"/>
        <v>18.093424643888422</v>
      </c>
    </row>
    <row r="113" spans="1:15" x14ac:dyDescent="0.25">
      <c r="A113" s="3">
        <v>630</v>
      </c>
      <c r="B113" s="3">
        <v>1</v>
      </c>
      <c r="C113" s="4" t="s">
        <v>236</v>
      </c>
      <c r="D113" s="5">
        <v>6</v>
      </c>
      <c r="E113" s="52">
        <f>SUMIFS('EOS GE24-F23-WEBLOAD'!$F:$F,'EOS GE24-F23-WEBLOAD'!$A:$A,$A113,'EOS GE24-F23-WEBLOAD'!$B:$B,$B113)</f>
        <v>377</v>
      </c>
      <c r="F113" s="145">
        <f>SUMIFS(GENED!$J:$J,GENED!$A:$A,$A113,GENED!$B:$B,$B113)</f>
        <v>4368.7088550000044</v>
      </c>
      <c r="G113" s="55">
        <f t="shared" si="19"/>
        <v>4368.7088550000044</v>
      </c>
      <c r="H113" s="52">
        <f t="shared" si="20"/>
        <v>11.588087148541126</v>
      </c>
      <c r="I113" s="64"/>
      <c r="J113" s="52">
        <f>SUMIFS('EOS GE25-F23-WEBLOAD'!$F:$F,'EOS GE25-F23-WEBLOAD'!$A:$A,$A113,'EOS GE25-F23-WEBLOAD'!$B:$B,$B113)</f>
        <v>387</v>
      </c>
      <c r="K113" s="145">
        <f>SUMIFS(GENED!$S:$S,GENED!$A:$A,$A113,GENED!$B:$B,$B113)</f>
        <v>2485.1730043044663</v>
      </c>
      <c r="L113" s="55">
        <f t="shared" si="21"/>
        <v>2485.1730043044663</v>
      </c>
      <c r="M113" s="55">
        <f t="shared" si="22"/>
        <v>6.4216356700373805</v>
      </c>
      <c r="N113" s="51"/>
      <c r="O113" s="174">
        <f t="shared" si="23"/>
        <v>18.009722818578506</v>
      </c>
    </row>
    <row r="114" spans="1:15" x14ac:dyDescent="0.25">
      <c r="A114" s="3">
        <v>482</v>
      </c>
      <c r="B114" s="3">
        <v>1</v>
      </c>
      <c r="C114" s="4" t="s">
        <v>192</v>
      </c>
      <c r="D114" s="5">
        <v>4</v>
      </c>
      <c r="E114" s="52">
        <f>SUMIFS('EOS GE24-F23-WEBLOAD'!$F:$F,'EOS GE24-F23-WEBLOAD'!$A:$A,$A114,'EOS GE24-F23-WEBLOAD'!$B:$B,$B114)</f>
        <v>2308</v>
      </c>
      <c r="F114" s="145">
        <f>SUMIFS(GENED!$J:$J,GENED!$A:$A,$A114,GENED!$B:$B,$B114)</f>
        <v>20480.162900569558</v>
      </c>
      <c r="G114" s="55">
        <f t="shared" si="19"/>
        <v>20480.162900569558</v>
      </c>
      <c r="H114" s="52">
        <f t="shared" si="20"/>
        <v>8.8735541163646268</v>
      </c>
      <c r="I114" s="64"/>
      <c r="J114" s="52">
        <f>SUMIFS('EOS GE25-F23-WEBLOAD'!$F:$F,'EOS GE25-F23-WEBLOAD'!$A:$A,$A114,'EOS GE25-F23-WEBLOAD'!$B:$B,$B114)</f>
        <v>2274</v>
      </c>
      <c r="K114" s="145">
        <f>SUMIFS(GENED!$S:$S,GENED!$A:$A,$A114,GENED!$B:$B,$B114)</f>
        <v>20477.482644442294</v>
      </c>
      <c r="L114" s="55">
        <f t="shared" si="21"/>
        <v>20477.482644442294</v>
      </c>
      <c r="M114" s="55">
        <f t="shared" si="22"/>
        <v>9.0050495358145533</v>
      </c>
      <c r="N114" s="51"/>
      <c r="O114" s="174">
        <f t="shared" si="23"/>
        <v>17.87860365217918</v>
      </c>
    </row>
    <row r="115" spans="1:15" x14ac:dyDescent="0.25">
      <c r="A115" s="3">
        <v>278</v>
      </c>
      <c r="B115" s="3">
        <v>1</v>
      </c>
      <c r="C115" s="4" t="s">
        <v>139</v>
      </c>
      <c r="D115" s="5">
        <v>3</v>
      </c>
      <c r="E115" s="52">
        <f>SUMIFS('EOS GE24-F23-WEBLOAD'!$F:$F,'EOS GE24-F23-WEBLOAD'!$A:$A,$A115,'EOS GE24-F23-WEBLOAD'!$B:$B,$B115)</f>
        <v>2918</v>
      </c>
      <c r="F115" s="145">
        <f>SUMIFS(GENED!$J:$J,GENED!$A:$A,$A115,GENED!$B:$B,$B115)</f>
        <v>30346.058568000037</v>
      </c>
      <c r="G115" s="55">
        <f t="shared" si="19"/>
        <v>30346.058568000037</v>
      </c>
      <c r="H115" s="52">
        <f t="shared" si="20"/>
        <v>10.399608830705976</v>
      </c>
      <c r="I115" s="64"/>
      <c r="J115" s="52">
        <f>SUMIFS('EOS GE25-F23-WEBLOAD'!$F:$F,'EOS GE25-F23-WEBLOAD'!$A:$A,$A115,'EOS GE25-F23-WEBLOAD'!$B:$B,$B115)</f>
        <v>2962</v>
      </c>
      <c r="K115" s="145">
        <f>SUMIFS(GENED!$S:$S,GENED!$A:$A,$A115,GENED!$B:$B,$B115)</f>
        <v>21524.264956547355</v>
      </c>
      <c r="L115" s="55">
        <f t="shared" si="21"/>
        <v>21524.264956547355</v>
      </c>
      <c r="M115" s="55">
        <f t="shared" si="22"/>
        <v>7.2668011332030229</v>
      </c>
      <c r="N115" s="51"/>
      <c r="O115" s="174">
        <f t="shared" si="23"/>
        <v>17.666409963908997</v>
      </c>
    </row>
    <row r="116" spans="1:15" x14ac:dyDescent="0.25">
      <c r="A116" s="3">
        <v>2534</v>
      </c>
      <c r="B116" s="3">
        <v>1</v>
      </c>
      <c r="C116" s="4" t="s">
        <v>348</v>
      </c>
      <c r="D116" s="5">
        <v>6</v>
      </c>
      <c r="E116" s="52">
        <f>SUMIFS('EOS GE24-F23-WEBLOAD'!$F:$F,'EOS GE24-F23-WEBLOAD'!$A:$A,$A116,'EOS GE24-F23-WEBLOAD'!$B:$B,$B116)</f>
        <v>588</v>
      </c>
      <c r="F116" s="145">
        <f>SUMIFS(GENED!$J:$J,GENED!$A:$A,$A116,GENED!$B:$B,$B116)</f>
        <v>5935.3274636355054</v>
      </c>
      <c r="G116" s="55">
        <f t="shared" si="19"/>
        <v>5935.3274636355054</v>
      </c>
      <c r="H116" s="52">
        <f t="shared" si="20"/>
        <v>10.094094325910724</v>
      </c>
      <c r="I116" s="64"/>
      <c r="J116" s="52">
        <f>SUMIFS('EOS GE25-F23-WEBLOAD'!$F:$F,'EOS GE25-F23-WEBLOAD'!$A:$A,$A116,'EOS GE25-F23-WEBLOAD'!$B:$B,$B116)</f>
        <v>587</v>
      </c>
      <c r="K116" s="145">
        <f>SUMIFS(GENED!$S:$S,GENED!$A:$A,$A116,GENED!$B:$B,$B116)</f>
        <v>3585.1339494812128</v>
      </c>
      <c r="L116" s="55">
        <f t="shared" si="21"/>
        <v>3585.1339494812128</v>
      </c>
      <c r="M116" s="55">
        <f t="shared" si="22"/>
        <v>6.1075535766289821</v>
      </c>
      <c r="N116" s="51"/>
      <c r="O116" s="174">
        <f t="shared" si="23"/>
        <v>16.201647902539705</v>
      </c>
    </row>
    <row r="117" spans="1:15" x14ac:dyDescent="0.25">
      <c r="A117" s="3">
        <v>91</v>
      </c>
      <c r="B117" s="3">
        <v>1</v>
      </c>
      <c r="C117" s="4" t="s">
        <v>81</v>
      </c>
      <c r="D117" s="5">
        <v>6</v>
      </c>
      <c r="E117" s="52">
        <f>SUMIFS('EOS GE24-F23-WEBLOAD'!$F:$F,'EOS GE24-F23-WEBLOAD'!$A:$A,$A117,'EOS GE24-F23-WEBLOAD'!$B:$B,$B117)</f>
        <v>683</v>
      </c>
      <c r="F117" s="145">
        <f>SUMIFS(GENED!$J:$J,GENED!$A:$A,$A117,GENED!$B:$B,$B117)</f>
        <v>6814.9046183874598</v>
      </c>
      <c r="G117" s="55">
        <f t="shared" si="19"/>
        <v>6814.9046183874598</v>
      </c>
      <c r="H117" s="52">
        <f t="shared" si="20"/>
        <v>9.9778984163798832</v>
      </c>
      <c r="I117" s="64"/>
      <c r="J117" s="52">
        <f>SUMIFS('EOS GE25-F23-WEBLOAD'!$F:$F,'EOS GE25-F23-WEBLOAD'!$A:$A,$A117,'EOS GE25-F23-WEBLOAD'!$B:$B,$B117)</f>
        <v>683</v>
      </c>
      <c r="K117" s="145">
        <f>SUMIFS(GENED!$S:$S,GENED!$A:$A,$A117,GENED!$B:$B,$B117)</f>
        <v>3425.2824236903107</v>
      </c>
      <c r="L117" s="55">
        <f t="shared" si="21"/>
        <v>3425.2824236903107</v>
      </c>
      <c r="M117" s="55">
        <f t="shared" si="22"/>
        <v>5.015054793104408</v>
      </c>
      <c r="N117" s="51"/>
      <c r="O117" s="174">
        <f t="shared" si="23"/>
        <v>14.992953209484291</v>
      </c>
    </row>
    <row r="118" spans="1:15" x14ac:dyDescent="0.25">
      <c r="A118" s="3">
        <v>403</v>
      </c>
      <c r="B118" s="3">
        <v>1</v>
      </c>
      <c r="C118" s="4" t="s">
        <v>174</v>
      </c>
      <c r="D118" s="5">
        <v>6</v>
      </c>
      <c r="E118" s="52">
        <f>SUMIFS('EOS GE24-F23-WEBLOAD'!$F:$F,'EOS GE24-F23-WEBLOAD'!$A:$A,$A118,'EOS GE24-F23-WEBLOAD'!$B:$B,$B118)</f>
        <v>122</v>
      </c>
      <c r="F118" s="145">
        <f>SUMIFS(GENED!$J:$J,GENED!$A:$A,$A118,GENED!$B:$B,$B118)</f>
        <v>1181.6733234652784</v>
      </c>
      <c r="G118" s="55">
        <f t="shared" si="19"/>
        <v>1181.6733234652784</v>
      </c>
      <c r="H118" s="52">
        <f t="shared" si="20"/>
        <v>9.6858469136498222</v>
      </c>
      <c r="I118" s="64"/>
      <c r="J118" s="52">
        <f>SUMIFS('EOS GE25-F23-WEBLOAD'!$F:$F,'EOS GE25-F23-WEBLOAD'!$A:$A,$A118,'EOS GE25-F23-WEBLOAD'!$B:$B,$B118)</f>
        <v>121</v>
      </c>
      <c r="K118" s="145">
        <f>SUMIFS(GENED!$S:$S,GENED!$A:$A,$A118,GENED!$B:$B,$B118)</f>
        <v>637.97562180669775</v>
      </c>
      <c r="L118" s="55">
        <f t="shared" si="21"/>
        <v>637.97562180669775</v>
      </c>
      <c r="M118" s="55">
        <f t="shared" si="22"/>
        <v>5.2725258000553534</v>
      </c>
      <c r="N118" s="51"/>
      <c r="O118" s="174">
        <f t="shared" si="23"/>
        <v>14.958372713705176</v>
      </c>
    </row>
    <row r="119" spans="1:15" x14ac:dyDescent="0.25">
      <c r="A119" s="3">
        <v>2536</v>
      </c>
      <c r="B119" s="3">
        <v>1</v>
      </c>
      <c r="C119" s="4" t="s">
        <v>349</v>
      </c>
      <c r="D119" s="5">
        <v>6</v>
      </c>
      <c r="E119" s="52">
        <f>SUMIFS('EOS GE24-F23-WEBLOAD'!$F:$F,'EOS GE24-F23-WEBLOAD'!$A:$A,$A119,'EOS GE24-F23-WEBLOAD'!$B:$B,$B119)</f>
        <v>308</v>
      </c>
      <c r="F119" s="145">
        <f>SUMIFS(GENED!$J:$J,GENED!$A:$A,$A119,GENED!$B:$B,$B119)</f>
        <v>1319.7200313045178</v>
      </c>
      <c r="G119" s="55">
        <f t="shared" si="19"/>
        <v>1319.7200313045178</v>
      </c>
      <c r="H119" s="52">
        <f t="shared" si="20"/>
        <v>4.2848052964432393</v>
      </c>
      <c r="I119" s="64"/>
      <c r="J119" s="52">
        <f>SUMIFS('EOS GE25-F23-WEBLOAD'!$F:$F,'EOS GE25-F23-WEBLOAD'!$A:$A,$A119,'EOS GE25-F23-WEBLOAD'!$B:$B,$B119)</f>
        <v>305</v>
      </c>
      <c r="K119" s="145">
        <f>SUMIFS(GENED!$S:$S,GENED!$A:$A,$A119,GENED!$B:$B,$B119)</f>
        <v>3096.2216886595706</v>
      </c>
      <c r="L119" s="55">
        <f t="shared" si="21"/>
        <v>3096.2216886595706</v>
      </c>
      <c r="M119" s="55">
        <f t="shared" si="22"/>
        <v>10.151546520195314</v>
      </c>
      <c r="N119" s="51"/>
      <c r="O119" s="174">
        <f t="shared" si="23"/>
        <v>14.436351816638552</v>
      </c>
    </row>
    <row r="120" spans="1:15" x14ac:dyDescent="0.25">
      <c r="A120" s="3">
        <v>2342</v>
      </c>
      <c r="B120" s="3">
        <v>1</v>
      </c>
      <c r="C120" s="4" t="s">
        <v>341</v>
      </c>
      <c r="D120" s="5">
        <v>6</v>
      </c>
      <c r="E120" s="52">
        <f>SUMIFS('EOS GE24-F23-WEBLOAD'!$F:$F,'EOS GE24-F23-WEBLOAD'!$A:$A,$A120,'EOS GE24-F23-WEBLOAD'!$B:$B,$B120)</f>
        <v>773</v>
      </c>
      <c r="F120" s="145">
        <f>SUMIFS(GENED!$J:$J,GENED!$A:$A,$A120,GENED!$B:$B,$B120)</f>
        <v>7070.7503544114297</v>
      </c>
      <c r="G120" s="55">
        <f t="shared" si="19"/>
        <v>7070.7503544114297</v>
      </c>
      <c r="H120" s="52">
        <f t="shared" si="20"/>
        <v>9.1471544041545023</v>
      </c>
      <c r="I120" s="64"/>
      <c r="J120" s="52">
        <f>SUMIFS('EOS GE25-F23-WEBLOAD'!$F:$F,'EOS GE25-F23-WEBLOAD'!$A:$A,$A120,'EOS GE25-F23-WEBLOAD'!$B:$B,$B120)</f>
        <v>773</v>
      </c>
      <c r="K120" s="145">
        <f>SUMIFS(GENED!$S:$S,GENED!$A:$A,$A120,GENED!$B:$B,$B120)</f>
        <v>4006.478363733564</v>
      </c>
      <c r="L120" s="55">
        <f t="shared" si="21"/>
        <v>4006.478363733564</v>
      </c>
      <c r="M120" s="55">
        <f t="shared" si="22"/>
        <v>5.1830250501081032</v>
      </c>
      <c r="N120" s="51"/>
      <c r="O120" s="174">
        <f t="shared" si="23"/>
        <v>14.330179454262606</v>
      </c>
    </row>
    <row r="121" spans="1:15" x14ac:dyDescent="0.25">
      <c r="A121" s="3">
        <v>818</v>
      </c>
      <c r="B121" s="3">
        <v>1</v>
      </c>
      <c r="C121" s="4" t="s">
        <v>285</v>
      </c>
      <c r="D121" s="5">
        <v>6</v>
      </c>
      <c r="E121" s="52">
        <f>SUMIFS('EOS GE24-F23-WEBLOAD'!$F:$F,'EOS GE24-F23-WEBLOAD'!$A:$A,$A121,'EOS GE24-F23-WEBLOAD'!$B:$B,$B121)</f>
        <v>510</v>
      </c>
      <c r="F121" s="145">
        <f>SUMIFS(GENED!$J:$J,GENED!$A:$A,$A121,GENED!$B:$B,$B121)</f>
        <v>4647.2532194410742</v>
      </c>
      <c r="G121" s="55">
        <f t="shared" si="19"/>
        <v>4647.2532194410742</v>
      </c>
      <c r="H121" s="52">
        <f t="shared" si="20"/>
        <v>9.1122612145903421</v>
      </c>
      <c r="I121" s="64"/>
      <c r="J121" s="52">
        <f>SUMIFS('EOS GE25-F23-WEBLOAD'!$F:$F,'EOS GE25-F23-WEBLOAD'!$A:$A,$A121,'EOS GE25-F23-WEBLOAD'!$B:$B,$B121)</f>
        <v>494</v>
      </c>
      <c r="K121" s="145">
        <f>SUMIFS(GENED!$S:$S,GENED!$A:$A,$A121,GENED!$B:$B,$B121)</f>
        <v>2545.7439971113636</v>
      </c>
      <c r="L121" s="55">
        <f t="shared" si="21"/>
        <v>2545.7439971113636</v>
      </c>
      <c r="M121" s="55">
        <f t="shared" si="22"/>
        <v>5.1533279293752301</v>
      </c>
      <c r="N121" s="51"/>
      <c r="O121" s="174">
        <f t="shared" si="23"/>
        <v>14.265589143965572</v>
      </c>
    </row>
    <row r="122" spans="1:15" x14ac:dyDescent="0.25">
      <c r="A122" s="3">
        <v>709</v>
      </c>
      <c r="B122" s="3">
        <v>1</v>
      </c>
      <c r="C122" s="4" t="s">
        <v>252</v>
      </c>
      <c r="D122" s="5">
        <v>4</v>
      </c>
      <c r="E122" s="52">
        <f>SUMIFS('EOS GE24-F23-WEBLOAD'!$F:$F,'EOS GE24-F23-WEBLOAD'!$A:$A,$A122,'EOS GE24-F23-WEBLOAD'!$B:$B,$B122)</f>
        <v>7988.93</v>
      </c>
      <c r="F122" s="145">
        <f>SUMIFS(GENED!$J:$J,GENED!$A:$A,$A122,GENED!$B:$B,$B122)</f>
        <v>53097.210699542309</v>
      </c>
      <c r="G122" s="55">
        <f t="shared" si="19"/>
        <v>53097.210699542309</v>
      </c>
      <c r="H122" s="52">
        <f t="shared" si="20"/>
        <v>6.646348221794697</v>
      </c>
      <c r="I122" s="64"/>
      <c r="J122" s="52">
        <f>SUMIFS('EOS GE25-F23-WEBLOAD'!$F:$F,'EOS GE25-F23-WEBLOAD'!$A:$A,$A122,'EOS GE25-F23-WEBLOAD'!$B:$B,$B122)</f>
        <v>7990.93</v>
      </c>
      <c r="K122" s="145">
        <f>SUMIFS(GENED!$S:$S,GENED!$A:$A,$A122,GENED!$B:$B,$B122)</f>
        <v>52088.987111950526</v>
      </c>
      <c r="L122" s="55">
        <f t="shared" si="21"/>
        <v>52088.987111950526</v>
      </c>
      <c r="M122" s="55">
        <f t="shared" si="22"/>
        <v>6.5185137539623703</v>
      </c>
      <c r="N122" s="51"/>
      <c r="O122" s="174">
        <f t="shared" si="23"/>
        <v>13.164861975757066</v>
      </c>
    </row>
    <row r="123" spans="1:15" x14ac:dyDescent="0.25">
      <c r="A123" s="3">
        <v>832</v>
      </c>
      <c r="B123" s="3">
        <v>1</v>
      </c>
      <c r="C123" s="4" t="s">
        <v>290</v>
      </c>
      <c r="D123" s="5">
        <v>3</v>
      </c>
      <c r="E123" s="52">
        <f>SUMIFS('EOS GE24-F23-WEBLOAD'!$F:$F,'EOS GE24-F23-WEBLOAD'!$A:$A,$A123,'EOS GE24-F23-WEBLOAD'!$B:$B,$B123)</f>
        <v>3205</v>
      </c>
      <c r="F123" s="145">
        <f>SUMIFS(GENED!$J:$J,GENED!$A:$A,$A123,GENED!$B:$B,$B123)</f>
        <v>23780.5385050771</v>
      </c>
      <c r="G123" s="55">
        <f t="shared" si="19"/>
        <v>23780.5385050771</v>
      </c>
      <c r="H123" s="52">
        <f t="shared" si="20"/>
        <v>7.4198248065763179</v>
      </c>
      <c r="I123" s="64"/>
      <c r="J123" s="52">
        <f>SUMIFS('EOS GE25-F23-WEBLOAD'!$F:$F,'EOS GE25-F23-WEBLOAD'!$A:$A,$A123,'EOS GE25-F23-WEBLOAD'!$B:$B,$B123)</f>
        <v>3178</v>
      </c>
      <c r="K123" s="145">
        <f>SUMIFS(GENED!$S:$S,GENED!$A:$A,$A123,GENED!$B:$B,$B123)</f>
        <v>17166.639097273117</v>
      </c>
      <c r="L123" s="55">
        <f t="shared" si="21"/>
        <v>17166.639097273117</v>
      </c>
      <c r="M123" s="55">
        <f t="shared" si="22"/>
        <v>5.4017114843527745</v>
      </c>
      <c r="N123" s="51"/>
      <c r="O123" s="174">
        <f t="shared" si="23"/>
        <v>12.821536290929092</v>
      </c>
    </row>
    <row r="124" spans="1:15" x14ac:dyDescent="0.25">
      <c r="A124" s="3">
        <v>2396</v>
      </c>
      <c r="B124" s="3">
        <v>1</v>
      </c>
      <c r="C124" s="4" t="s">
        <v>345</v>
      </c>
      <c r="D124" s="5">
        <v>6</v>
      </c>
      <c r="E124" s="52">
        <f>SUMIFS('EOS GE24-F23-WEBLOAD'!$F:$F,'EOS GE24-F23-WEBLOAD'!$A:$A,$A124,'EOS GE24-F23-WEBLOAD'!$B:$B,$B124)</f>
        <v>864</v>
      </c>
      <c r="F124" s="145">
        <f>SUMIFS(GENED!$J:$J,GENED!$A:$A,$A124,GENED!$B:$B,$B124)</f>
        <v>5833.1793389563099</v>
      </c>
      <c r="G124" s="55">
        <f t="shared" si="19"/>
        <v>5833.1793389563099</v>
      </c>
      <c r="H124" s="52">
        <f t="shared" si="20"/>
        <v>6.7513649756438774</v>
      </c>
      <c r="I124" s="64"/>
      <c r="J124" s="52">
        <f>SUMIFS('EOS GE25-F23-WEBLOAD'!$F:$F,'EOS GE25-F23-WEBLOAD'!$A:$A,$A124,'EOS GE25-F23-WEBLOAD'!$B:$B,$B124)</f>
        <v>864</v>
      </c>
      <c r="K124" s="145">
        <f>SUMIFS(GENED!$S:$S,GENED!$A:$A,$A124,GENED!$B:$B,$B124)</f>
        <v>3479.2062888469081</v>
      </c>
      <c r="L124" s="55">
        <f t="shared" si="21"/>
        <v>3479.2062888469081</v>
      </c>
      <c r="M124" s="55">
        <f t="shared" si="22"/>
        <v>4.0268591306098473</v>
      </c>
      <c r="N124" s="51"/>
      <c r="O124" s="174">
        <f t="shared" si="23"/>
        <v>10.778224106253724</v>
      </c>
    </row>
    <row r="125" spans="1:15" x14ac:dyDescent="0.25">
      <c r="A125" s="3">
        <v>139</v>
      </c>
      <c r="B125" s="3">
        <v>1</v>
      </c>
      <c r="C125" s="4" t="s">
        <v>98</v>
      </c>
      <c r="D125" s="5">
        <v>6</v>
      </c>
      <c r="E125" s="52">
        <f>SUMIFS('EOS GE24-F23-WEBLOAD'!$F:$F,'EOS GE24-F23-WEBLOAD'!$A:$A,$A125,'EOS GE24-F23-WEBLOAD'!$B:$B,$B125)</f>
        <v>895</v>
      </c>
      <c r="F125" s="145">
        <f>SUMIFS(GENED!$J:$J,GENED!$A:$A,$A125,GENED!$B:$B,$B125)</f>
        <v>6407.4868494000111</v>
      </c>
      <c r="G125" s="55">
        <f t="shared" si="19"/>
        <v>6407.4868494000111</v>
      </c>
      <c r="H125" s="52">
        <f t="shared" si="20"/>
        <v>7.159203183687163</v>
      </c>
      <c r="I125" s="64"/>
      <c r="J125" s="52">
        <f>SUMIFS('EOS GE25-F23-WEBLOAD'!$F:$F,'EOS GE25-F23-WEBLOAD'!$A:$A,$A125,'EOS GE25-F23-WEBLOAD'!$B:$B,$B125)</f>
        <v>863</v>
      </c>
      <c r="K125" s="145">
        <f>SUMIFS(GENED!$S:$S,GENED!$A:$A,$A125,GENED!$B:$B,$B125)</f>
        <v>2617.5995287367841</v>
      </c>
      <c r="L125" s="55">
        <f t="shared" si="21"/>
        <v>2617.5995287367841</v>
      </c>
      <c r="M125" s="55">
        <f t="shared" si="22"/>
        <v>3.0331396624991704</v>
      </c>
      <c r="N125" s="51"/>
      <c r="O125" s="174">
        <f t="shared" si="23"/>
        <v>10.192342846186333</v>
      </c>
    </row>
    <row r="126" spans="1:15" x14ac:dyDescent="0.25">
      <c r="A126" s="3">
        <v>623</v>
      </c>
      <c r="B126" s="3">
        <v>1</v>
      </c>
      <c r="C126" s="4" t="s">
        <v>233</v>
      </c>
      <c r="D126" s="5">
        <v>2</v>
      </c>
      <c r="E126" s="52">
        <f>SUMIFS('EOS GE24-F23-WEBLOAD'!$F:$F,'EOS GE24-F23-WEBLOAD'!$A:$A,$A126,'EOS GE24-F23-WEBLOAD'!$B:$B,$B126)</f>
        <v>7318</v>
      </c>
      <c r="F126" s="145">
        <f>SUMIFS(GENED!$J:$J,GENED!$A:$A,$A126,GENED!$B:$B,$B126)</f>
        <v>43538.36760686402</v>
      </c>
      <c r="G126" s="55">
        <f t="shared" si="19"/>
        <v>43538.36760686402</v>
      </c>
      <c r="H126" s="52">
        <f t="shared" si="20"/>
        <v>5.9494899708751054</v>
      </c>
      <c r="I126" s="64"/>
      <c r="J126" s="52">
        <f>SUMIFS('EOS GE25-F23-WEBLOAD'!$F:$F,'EOS GE25-F23-WEBLOAD'!$A:$A,$A126,'EOS GE25-F23-WEBLOAD'!$B:$B,$B126)</f>
        <v>7351</v>
      </c>
      <c r="K126" s="145">
        <f>SUMIFS(GENED!$S:$S,GENED!$A:$A,$A126,GENED!$B:$B,$B126)</f>
        <v>30876.17994204432</v>
      </c>
      <c r="L126" s="55">
        <f t="shared" si="21"/>
        <v>30876.17994204432</v>
      </c>
      <c r="M126" s="55">
        <f t="shared" si="22"/>
        <v>4.2002693432246385</v>
      </c>
      <c r="N126" s="51"/>
      <c r="O126" s="174">
        <f t="shared" si="23"/>
        <v>10.149759314099743</v>
      </c>
    </row>
    <row r="127" spans="1:15" x14ac:dyDescent="0.25">
      <c r="A127" s="3">
        <v>549</v>
      </c>
      <c r="B127" s="3">
        <v>1</v>
      </c>
      <c r="C127" s="4" t="s">
        <v>217</v>
      </c>
      <c r="D127" s="5">
        <v>5</v>
      </c>
      <c r="E127" s="52">
        <f>SUMIFS('EOS GE24-F23-WEBLOAD'!$F:$F,'EOS GE24-F23-WEBLOAD'!$A:$A,$A127,'EOS GE24-F23-WEBLOAD'!$B:$B,$B127)</f>
        <v>1631</v>
      </c>
      <c r="F127" s="145">
        <f>SUMIFS(GENED!$J:$J,GENED!$A:$A,$A127,GENED!$B:$B,$B127)</f>
        <v>14725.900055999984</v>
      </c>
      <c r="G127" s="55">
        <f t="shared" si="19"/>
        <v>14725.900055999984</v>
      </c>
      <c r="H127" s="52">
        <f t="shared" si="20"/>
        <v>9.0287553991416214</v>
      </c>
      <c r="I127" s="64"/>
      <c r="J127" s="52">
        <f>SUMIFS('EOS GE25-F23-WEBLOAD'!$F:$F,'EOS GE25-F23-WEBLOAD'!$A:$A,$A127,'EOS GE25-F23-WEBLOAD'!$B:$B,$B127)</f>
        <v>1659</v>
      </c>
      <c r="K127" s="145">
        <f>SUMIFS(GENED!$S:$S,GENED!$A:$A,$A127,GENED!$B:$B,$B127)</f>
        <v>1770.7354959586519</v>
      </c>
      <c r="L127" s="55">
        <f t="shared" si="21"/>
        <v>1770.7354959586519</v>
      </c>
      <c r="M127" s="55">
        <f t="shared" si="22"/>
        <v>1.0673511126935815</v>
      </c>
      <c r="N127" s="51"/>
      <c r="O127" s="174">
        <f t="shared" si="23"/>
        <v>10.096106511835202</v>
      </c>
    </row>
    <row r="128" spans="1:15" x14ac:dyDescent="0.25">
      <c r="A128" s="3">
        <v>911</v>
      </c>
      <c r="B128" s="3">
        <v>1</v>
      </c>
      <c r="C128" s="4" t="s">
        <v>310</v>
      </c>
      <c r="D128" s="5">
        <v>4</v>
      </c>
      <c r="E128" s="52">
        <f>SUMIFS('EOS GE24-F23-WEBLOAD'!$F:$F,'EOS GE24-F23-WEBLOAD'!$A:$A,$A128,'EOS GE24-F23-WEBLOAD'!$B:$B,$B128)</f>
        <v>4921</v>
      </c>
      <c r="F128" s="145">
        <f>SUMIFS(GENED!$J:$J,GENED!$A:$A,$A128,GENED!$B:$B,$B128)</f>
        <v>26827.257643798948</v>
      </c>
      <c r="G128" s="55">
        <f t="shared" si="19"/>
        <v>26827.257643798948</v>
      </c>
      <c r="H128" s="52">
        <f t="shared" si="20"/>
        <v>5.4515865969922679</v>
      </c>
      <c r="I128" s="64"/>
      <c r="J128" s="52">
        <f>SUMIFS('EOS GE25-F23-WEBLOAD'!$F:$F,'EOS GE25-F23-WEBLOAD'!$A:$A,$A128,'EOS GE25-F23-WEBLOAD'!$B:$B,$B128)</f>
        <v>4850</v>
      </c>
      <c r="K128" s="145">
        <f>SUMIFS(GENED!$S:$S,GENED!$A:$A,$A128,GENED!$B:$B,$B128)</f>
        <v>21848.262091254466</v>
      </c>
      <c r="L128" s="55">
        <f t="shared" si="21"/>
        <v>21848.262091254466</v>
      </c>
      <c r="M128" s="55">
        <f t="shared" si="22"/>
        <v>4.5047963074751474</v>
      </c>
      <c r="N128" s="51"/>
      <c r="O128" s="174">
        <f t="shared" si="23"/>
        <v>9.9563829044674144</v>
      </c>
    </row>
    <row r="129" spans="1:15" x14ac:dyDescent="0.25">
      <c r="A129" s="3">
        <v>2859</v>
      </c>
      <c r="B129" s="3">
        <v>1</v>
      </c>
      <c r="C129" s="4" t="s">
        <v>364</v>
      </c>
      <c r="D129" s="5">
        <v>5</v>
      </c>
      <c r="E129" s="52">
        <f>SUMIFS('EOS GE24-F23-WEBLOAD'!$F:$F,'EOS GE24-F23-WEBLOAD'!$A:$A,$A129,'EOS GE24-F23-WEBLOAD'!$B:$B,$B129)</f>
        <v>1370</v>
      </c>
      <c r="F129" s="145">
        <f>SUMIFS(GENED!$J:$J,GENED!$A:$A,$A129,GENED!$B:$B,$B129)</f>
        <v>5425.2919175118441</v>
      </c>
      <c r="G129" s="55">
        <f t="shared" si="19"/>
        <v>5425.2919175118441</v>
      </c>
      <c r="H129" s="52">
        <f t="shared" si="20"/>
        <v>3.9600670930743389</v>
      </c>
      <c r="I129" s="64"/>
      <c r="J129" s="52">
        <f>SUMIFS('EOS GE25-F23-WEBLOAD'!$F:$F,'EOS GE25-F23-WEBLOAD'!$A:$A,$A129,'EOS GE25-F23-WEBLOAD'!$B:$B,$B129)</f>
        <v>1343</v>
      </c>
      <c r="K129" s="145">
        <f>SUMIFS(GENED!$S:$S,GENED!$A:$A,$A129,GENED!$B:$B,$B129)</f>
        <v>6467.3367637075717</v>
      </c>
      <c r="L129" s="55">
        <f t="shared" si="21"/>
        <v>6467.3367637075717</v>
      </c>
      <c r="M129" s="55">
        <f t="shared" si="22"/>
        <v>4.8155895485536648</v>
      </c>
      <c r="N129" s="51"/>
      <c r="O129" s="174">
        <f t="shared" si="23"/>
        <v>8.7756566416280037</v>
      </c>
    </row>
    <row r="130" spans="1:15" x14ac:dyDescent="0.25">
      <c r="A130" s="3">
        <v>308</v>
      </c>
      <c r="B130" s="3">
        <v>1</v>
      </c>
      <c r="C130" s="4" t="s">
        <v>152</v>
      </c>
      <c r="D130" s="5">
        <v>6</v>
      </c>
      <c r="E130" s="52">
        <f>SUMIFS('EOS GE24-F23-WEBLOAD'!$F:$F,'EOS GE24-F23-WEBLOAD'!$A:$A,$A130,'EOS GE24-F23-WEBLOAD'!$B:$B,$B130)</f>
        <v>615.20000000000005</v>
      </c>
      <c r="F130" s="145">
        <f>SUMIFS(GENED!$J:$J,GENED!$A:$A,$A130,GENED!$B:$B,$B130)</f>
        <v>4678.4264667000098</v>
      </c>
      <c r="G130" s="55">
        <f t="shared" si="19"/>
        <v>4678.4264667000098</v>
      </c>
      <c r="H130" s="52">
        <f t="shared" si="20"/>
        <v>7.6047244257152302</v>
      </c>
      <c r="I130" s="64"/>
      <c r="J130" s="52">
        <f>SUMIFS('EOS GE25-F23-WEBLOAD'!$F:$F,'EOS GE25-F23-WEBLOAD'!$A:$A,$A130,'EOS GE25-F23-WEBLOAD'!$B:$B,$B130)</f>
        <v>615.20000000000005</v>
      </c>
      <c r="K130" s="145">
        <f>SUMIFS(GENED!$S:$S,GENED!$A:$A,$A130,GENED!$B:$B,$B130)</f>
        <v>409.24662589843501</v>
      </c>
      <c r="L130" s="55">
        <f t="shared" si="21"/>
        <v>409.24662589843501</v>
      </c>
      <c r="M130" s="55">
        <f t="shared" si="22"/>
        <v>0.66522533468536249</v>
      </c>
      <c r="N130" s="51"/>
      <c r="O130" s="174">
        <f t="shared" si="23"/>
        <v>8.2699497604005927</v>
      </c>
    </row>
    <row r="131" spans="1:15" x14ac:dyDescent="0.25">
      <c r="A131" s="3">
        <v>11</v>
      </c>
      <c r="B131" s="3">
        <v>1</v>
      </c>
      <c r="C131" s="4" t="s">
        <v>60</v>
      </c>
      <c r="D131" s="5">
        <v>3</v>
      </c>
      <c r="E131" s="52">
        <f>SUMIFS('EOS GE24-F23-WEBLOAD'!$F:$F,'EOS GE24-F23-WEBLOAD'!$A:$A,$A131,'EOS GE24-F23-WEBLOAD'!$B:$B,$B131)</f>
        <v>38127.919999999998</v>
      </c>
      <c r="F131" s="145">
        <f>SUMIFS(GENED!$J:$J,GENED!$A:$A,$A131,GENED!$B:$B,$B131)</f>
        <v>182725.64954709835</v>
      </c>
      <c r="G131" s="55">
        <f t="shared" si="19"/>
        <v>182725.64954709835</v>
      </c>
      <c r="H131" s="52">
        <f t="shared" si="20"/>
        <v>4.7924368690213983</v>
      </c>
      <c r="I131" s="64"/>
      <c r="J131" s="52">
        <f>SUMIFS('EOS GE25-F23-WEBLOAD'!$F:$F,'EOS GE25-F23-WEBLOAD'!$A:$A,$A131,'EOS GE25-F23-WEBLOAD'!$B:$B,$B131)</f>
        <v>38387.919999999998</v>
      </c>
      <c r="K131" s="145">
        <f>SUMIFS(GENED!$S:$S,GENED!$A:$A,$A131,GENED!$B:$B,$B131)</f>
        <v>113556.16614053842</v>
      </c>
      <c r="L131" s="55">
        <f t="shared" si="21"/>
        <v>113556.16614053842</v>
      </c>
      <c r="M131" s="55">
        <f t="shared" si="22"/>
        <v>2.9581224025823341</v>
      </c>
      <c r="N131" s="51"/>
      <c r="O131" s="174">
        <f t="shared" si="23"/>
        <v>7.7505592716037324</v>
      </c>
    </row>
    <row r="132" spans="1:15" x14ac:dyDescent="0.25">
      <c r="A132" s="3">
        <v>2071</v>
      </c>
      <c r="B132" s="3">
        <v>1</v>
      </c>
      <c r="C132" s="4" t="s">
        <v>313</v>
      </c>
      <c r="D132" s="5">
        <v>6</v>
      </c>
      <c r="E132" s="52">
        <f>SUMIFS('EOS GE24-F23-WEBLOAD'!$F:$F,'EOS GE24-F23-WEBLOAD'!$A:$A,$A132,'EOS GE24-F23-WEBLOAD'!$B:$B,$B132)</f>
        <v>960</v>
      </c>
      <c r="F132" s="145">
        <f>SUMIFS(GENED!$J:$J,GENED!$A:$A,$A132,GENED!$B:$B,$B132)</f>
        <v>5926.3089480000199</v>
      </c>
      <c r="G132" s="55">
        <f t="shared" si="19"/>
        <v>5926.3089480000199</v>
      </c>
      <c r="H132" s="52">
        <f t="shared" si="20"/>
        <v>6.1732384875000204</v>
      </c>
      <c r="I132" s="64"/>
      <c r="J132" s="52">
        <f>SUMIFS('EOS GE25-F23-WEBLOAD'!$F:$F,'EOS GE25-F23-WEBLOAD'!$A:$A,$A132,'EOS GE25-F23-WEBLOAD'!$B:$B,$B132)</f>
        <v>960</v>
      </c>
      <c r="K132" s="145">
        <f>SUMIFS(GENED!$S:$S,GENED!$A:$A,$A132,GENED!$B:$B,$B132)</f>
        <v>1307.6157019864186</v>
      </c>
      <c r="L132" s="55">
        <f t="shared" si="21"/>
        <v>1307.6157019864186</v>
      </c>
      <c r="M132" s="55">
        <f t="shared" si="22"/>
        <v>1.3620996895691859</v>
      </c>
      <c r="N132" s="51"/>
      <c r="O132" s="174">
        <f t="shared" si="23"/>
        <v>7.5353381770692067</v>
      </c>
    </row>
    <row r="133" spans="1:15" x14ac:dyDescent="0.25">
      <c r="A133" s="3">
        <v>272</v>
      </c>
      <c r="B133" s="3">
        <v>1</v>
      </c>
      <c r="C133" s="4" t="s">
        <v>135</v>
      </c>
      <c r="D133" s="5">
        <v>3</v>
      </c>
      <c r="E133" s="52">
        <f>SUMIFS('EOS GE24-F23-WEBLOAD'!$F:$F,'EOS GE24-F23-WEBLOAD'!$A:$A,$A133,'EOS GE24-F23-WEBLOAD'!$B:$B,$B133)</f>
        <v>8950</v>
      </c>
      <c r="F133" s="145">
        <f>SUMIFS(GENED!$J:$J,GENED!$A:$A,$A133,GENED!$B:$B,$B133)</f>
        <v>38380.628911978754</v>
      </c>
      <c r="G133" s="55">
        <f t="shared" si="19"/>
        <v>38380.628911978754</v>
      </c>
      <c r="H133" s="52">
        <f t="shared" si="20"/>
        <v>4.2883384259194139</v>
      </c>
      <c r="I133" s="64"/>
      <c r="J133" s="52">
        <f>SUMIFS('EOS GE25-F23-WEBLOAD'!$F:$F,'EOS GE25-F23-WEBLOAD'!$A:$A,$A133,'EOS GE25-F23-WEBLOAD'!$B:$B,$B133)</f>
        <v>8950</v>
      </c>
      <c r="K133" s="145">
        <f>SUMIFS(GENED!$S:$S,GENED!$A:$A,$A133,GENED!$B:$B,$B133)</f>
        <v>27583.65886234455</v>
      </c>
      <c r="L133" s="55">
        <f t="shared" si="21"/>
        <v>27583.65886234455</v>
      </c>
      <c r="M133" s="55">
        <f t="shared" si="22"/>
        <v>3.0819730572452011</v>
      </c>
      <c r="N133" s="51"/>
      <c r="O133" s="174">
        <f t="shared" si="23"/>
        <v>7.370311483164615</v>
      </c>
    </row>
    <row r="134" spans="1:15" x14ac:dyDescent="0.25">
      <c r="A134" s="3">
        <v>477</v>
      </c>
      <c r="B134" s="3">
        <v>1</v>
      </c>
      <c r="C134" s="4" t="s">
        <v>190</v>
      </c>
      <c r="D134" s="5">
        <v>4</v>
      </c>
      <c r="E134" s="52">
        <f>SUMIFS('EOS GE24-F23-WEBLOAD'!$F:$F,'EOS GE24-F23-WEBLOAD'!$A:$A,$A134,'EOS GE24-F23-WEBLOAD'!$B:$B,$B134)</f>
        <v>3212</v>
      </c>
      <c r="F134" s="145">
        <f>SUMIFS(GENED!$J:$J,GENED!$A:$A,$A134,GENED!$B:$B,$B134)</f>
        <v>15919.815239999967</v>
      </c>
      <c r="G134" s="55">
        <f t="shared" si="19"/>
        <v>15919.815239999967</v>
      </c>
      <c r="H134" s="52">
        <f t="shared" si="20"/>
        <v>4.9563559277708489</v>
      </c>
      <c r="I134" s="64"/>
      <c r="J134" s="52">
        <f>SUMIFS('EOS GE25-F23-WEBLOAD'!$F:$F,'EOS GE25-F23-WEBLOAD'!$A:$A,$A134,'EOS GE25-F23-WEBLOAD'!$B:$B,$B134)</f>
        <v>3180</v>
      </c>
      <c r="K134" s="145">
        <f>SUMIFS(GENED!$S:$S,GENED!$A:$A,$A134,GENED!$B:$B,$B134)</f>
        <v>7226.9268761108397</v>
      </c>
      <c r="L134" s="55">
        <f t="shared" si="21"/>
        <v>7226.9268761108397</v>
      </c>
      <c r="M134" s="55">
        <f t="shared" si="22"/>
        <v>2.2726185145002642</v>
      </c>
      <c r="N134" s="51"/>
      <c r="O134" s="174">
        <f t="shared" si="23"/>
        <v>7.2289744422711131</v>
      </c>
    </row>
    <row r="135" spans="1:15" x14ac:dyDescent="0.25">
      <c r="A135" s="3">
        <v>47</v>
      </c>
      <c r="B135" s="3">
        <v>1</v>
      </c>
      <c r="C135" s="4" t="s">
        <v>73</v>
      </c>
      <c r="D135" s="5">
        <v>4</v>
      </c>
      <c r="E135" s="52">
        <f>SUMIFS('EOS GE24-F23-WEBLOAD'!$F:$F,'EOS GE24-F23-WEBLOAD'!$A:$A,$A135,'EOS GE24-F23-WEBLOAD'!$B:$B,$B135)</f>
        <v>4292</v>
      </c>
      <c r="F135" s="145">
        <f>SUMIFS(GENED!$J:$J,GENED!$A:$A,$A135,GENED!$B:$B,$B135)</f>
        <v>19746.494771936617</v>
      </c>
      <c r="G135" s="55">
        <f t="shared" si="19"/>
        <v>19746.494771936617</v>
      </c>
      <c r="H135" s="52">
        <f t="shared" si="20"/>
        <v>4.6007676542256801</v>
      </c>
      <c r="I135" s="64"/>
      <c r="J135" s="52">
        <f>SUMIFS('EOS GE25-F23-WEBLOAD'!$F:$F,'EOS GE25-F23-WEBLOAD'!$A:$A,$A135,'EOS GE25-F23-WEBLOAD'!$B:$B,$B135)</f>
        <v>4249</v>
      </c>
      <c r="K135" s="145">
        <f>SUMIFS(GENED!$S:$S,GENED!$A:$A,$A135,GENED!$B:$B,$B135)</f>
        <v>9828.6658057234599</v>
      </c>
      <c r="L135" s="55">
        <f t="shared" si="21"/>
        <v>9828.6658057234599</v>
      </c>
      <c r="M135" s="55">
        <f t="shared" si="22"/>
        <v>2.3131715240582396</v>
      </c>
      <c r="N135" s="51"/>
      <c r="O135" s="174">
        <f t="shared" si="23"/>
        <v>6.9139391782839201</v>
      </c>
    </row>
    <row r="136" spans="1:15" x14ac:dyDescent="0.25">
      <c r="A136" s="3">
        <v>2149</v>
      </c>
      <c r="B136" s="3">
        <v>1</v>
      </c>
      <c r="C136" s="4" t="s">
        <v>321</v>
      </c>
      <c r="D136" s="5">
        <v>5</v>
      </c>
      <c r="E136" s="52">
        <f>SUMIFS('EOS GE24-F23-WEBLOAD'!$F:$F,'EOS GE24-F23-WEBLOAD'!$A:$A,$A136,'EOS GE24-F23-WEBLOAD'!$B:$B,$B136)</f>
        <v>1254</v>
      </c>
      <c r="F136" s="145">
        <f>SUMIFS(GENED!$J:$J,GENED!$A:$A,$A136,GENED!$B:$B,$B136)</f>
        <v>8605.6870247052866</v>
      </c>
      <c r="G136" s="55">
        <f t="shared" si="19"/>
        <v>8605.6870247052866</v>
      </c>
      <c r="H136" s="52">
        <f t="shared" si="20"/>
        <v>6.8625893338957624</v>
      </c>
      <c r="I136" s="64"/>
      <c r="J136" s="52">
        <f>SUMIFS('EOS GE25-F23-WEBLOAD'!$F:$F,'EOS GE25-F23-WEBLOAD'!$A:$A,$A136,'EOS GE25-F23-WEBLOAD'!$B:$B,$B136)</f>
        <v>1254</v>
      </c>
      <c r="K136" s="145">
        <f>SUMIFS(GENED!$S:$S,GENED!$A:$A,$A136,GENED!$B:$B,$B136)</f>
        <v>0</v>
      </c>
      <c r="L136" s="55">
        <f t="shared" si="21"/>
        <v>0</v>
      </c>
      <c r="M136" s="55">
        <f t="shared" si="22"/>
        <v>0</v>
      </c>
      <c r="N136" s="51"/>
      <c r="O136" s="174">
        <f t="shared" si="23"/>
        <v>6.8625893338957624</v>
      </c>
    </row>
    <row r="137" spans="1:15" x14ac:dyDescent="0.25">
      <c r="A137" s="3">
        <v>25</v>
      </c>
      <c r="B137" s="3">
        <v>1</v>
      </c>
      <c r="C137" s="4" t="s">
        <v>68</v>
      </c>
      <c r="D137" s="5">
        <v>6</v>
      </c>
      <c r="E137" s="52">
        <f>SUMIFS('EOS GE24-F23-WEBLOAD'!$F:$F,'EOS GE24-F23-WEBLOAD'!$A:$A,$A137,'EOS GE24-F23-WEBLOAD'!$B:$B,$B137)</f>
        <v>60</v>
      </c>
      <c r="F137" s="145">
        <f>SUMIFS(GENED!$J:$J,GENED!$A:$A,$A137,GENED!$B:$B,$B137)</f>
        <v>0</v>
      </c>
      <c r="G137" s="55">
        <f t="shared" si="19"/>
        <v>0</v>
      </c>
      <c r="H137" s="52">
        <f t="shared" si="20"/>
        <v>0</v>
      </c>
      <c r="I137" s="64"/>
      <c r="J137" s="52">
        <f>SUMIFS('EOS GE25-F23-WEBLOAD'!$F:$F,'EOS GE25-F23-WEBLOAD'!$A:$A,$A137,'EOS GE25-F23-WEBLOAD'!$B:$B,$B137)</f>
        <v>60</v>
      </c>
      <c r="K137" s="145">
        <f>SUMIFS(GENED!$S:$S,GENED!$A:$A,$A137,GENED!$B:$B,$B137)</f>
        <v>362.46946183393084</v>
      </c>
      <c r="L137" s="55">
        <f t="shared" si="21"/>
        <v>362.46946183393084</v>
      </c>
      <c r="M137" s="55">
        <f t="shared" si="22"/>
        <v>6.0411576972321805</v>
      </c>
      <c r="N137" s="51"/>
      <c r="O137" s="174">
        <f t="shared" si="23"/>
        <v>6.0411576972321805</v>
      </c>
    </row>
    <row r="138" spans="1:15" x14ac:dyDescent="0.25">
      <c r="A138" s="3">
        <v>181</v>
      </c>
      <c r="B138" s="3">
        <v>1</v>
      </c>
      <c r="C138" s="4" t="s">
        <v>106</v>
      </c>
      <c r="D138" s="5">
        <v>4</v>
      </c>
      <c r="E138" s="52">
        <f>SUMIFS('EOS GE24-F23-WEBLOAD'!$F:$F,'EOS GE24-F23-WEBLOAD'!$A:$A,$A138,'EOS GE24-F23-WEBLOAD'!$B:$B,$B138)</f>
        <v>5929</v>
      </c>
      <c r="F138" s="145">
        <f>SUMIFS(GENED!$J:$J,GENED!$A:$A,$A138,GENED!$B:$B,$B138)</f>
        <v>16504.180551369325</v>
      </c>
      <c r="G138" s="55">
        <f t="shared" si="19"/>
        <v>16504.180551369325</v>
      </c>
      <c r="H138" s="52">
        <f t="shared" si="20"/>
        <v>2.783636456631696</v>
      </c>
      <c r="I138" s="64"/>
      <c r="J138" s="52">
        <f>SUMIFS('EOS GE25-F23-WEBLOAD'!$F:$F,'EOS GE25-F23-WEBLOAD'!$A:$A,$A138,'EOS GE25-F23-WEBLOAD'!$B:$B,$B138)</f>
        <v>5839</v>
      </c>
      <c r="K138" s="145">
        <f>SUMIFS(GENED!$S:$S,GENED!$A:$A,$A138,GENED!$B:$B,$B138)</f>
        <v>12127.833172590355</v>
      </c>
      <c r="L138" s="55">
        <f t="shared" si="21"/>
        <v>12127.833172590355</v>
      </c>
      <c r="M138" s="55">
        <f t="shared" si="22"/>
        <v>2.0770394198647639</v>
      </c>
      <c r="N138" s="51"/>
      <c r="O138" s="174">
        <f t="shared" si="23"/>
        <v>4.8606758764964599</v>
      </c>
    </row>
    <row r="139" spans="1:15" x14ac:dyDescent="0.25">
      <c r="A139" s="3">
        <v>2169</v>
      </c>
      <c r="B139" s="3">
        <v>1</v>
      </c>
      <c r="C139" s="4" t="s">
        <v>328</v>
      </c>
      <c r="D139" s="5">
        <v>6</v>
      </c>
      <c r="E139" s="52">
        <f>SUMIFS('EOS GE24-F23-WEBLOAD'!$F:$F,'EOS GE24-F23-WEBLOAD'!$A:$A,$A139,'EOS GE24-F23-WEBLOAD'!$B:$B,$B139)</f>
        <v>700</v>
      </c>
      <c r="F139" s="145">
        <f>SUMIFS(GENED!$J:$J,GENED!$A:$A,$A139,GENED!$B:$B,$B139)</f>
        <v>2517.373470172548</v>
      </c>
      <c r="G139" s="55">
        <f t="shared" si="19"/>
        <v>2517.373470172548</v>
      </c>
      <c r="H139" s="52">
        <f t="shared" si="20"/>
        <v>3.5962478145322114</v>
      </c>
      <c r="I139" s="64"/>
      <c r="J139" s="52">
        <f>SUMIFS('EOS GE25-F23-WEBLOAD'!$F:$F,'EOS GE25-F23-WEBLOAD'!$A:$A,$A139,'EOS GE25-F23-WEBLOAD'!$B:$B,$B139)</f>
        <v>699</v>
      </c>
      <c r="K139" s="145">
        <f>SUMIFS(GENED!$S:$S,GENED!$A:$A,$A139,GENED!$B:$B,$B139)</f>
        <v>703.96952982005314</v>
      </c>
      <c r="L139" s="55">
        <f t="shared" si="21"/>
        <v>703.96952982005314</v>
      </c>
      <c r="M139" s="55">
        <f t="shared" si="22"/>
        <v>1.0071094847211062</v>
      </c>
      <c r="N139" s="51"/>
      <c r="O139" s="174">
        <f t="shared" si="23"/>
        <v>4.603357299253318</v>
      </c>
    </row>
    <row r="140" spans="1:15" x14ac:dyDescent="0.25">
      <c r="A140" s="3">
        <v>13</v>
      </c>
      <c r="B140" s="3">
        <v>1</v>
      </c>
      <c r="C140" s="4" t="s">
        <v>62</v>
      </c>
      <c r="D140" s="5">
        <v>2</v>
      </c>
      <c r="E140" s="52">
        <f>SUMIFS('EOS GE24-F23-WEBLOAD'!$F:$F,'EOS GE24-F23-WEBLOAD'!$A:$A,$A140,'EOS GE24-F23-WEBLOAD'!$B:$B,$B140)</f>
        <v>3242.1</v>
      </c>
      <c r="F140" s="145">
        <f>SUMIFS(GENED!$J:$J,GENED!$A:$A,$A140,GENED!$B:$B,$B140)</f>
        <v>6826.7915772144479</v>
      </c>
      <c r="G140" s="55">
        <f t="shared" si="19"/>
        <v>6826.7915772144479</v>
      </c>
      <c r="H140" s="52">
        <f t="shared" si="20"/>
        <v>2.1056696515266178</v>
      </c>
      <c r="I140" s="64"/>
      <c r="J140" s="52">
        <f>SUMIFS('EOS GE25-F23-WEBLOAD'!$F:$F,'EOS GE25-F23-WEBLOAD'!$A:$A,$A140,'EOS GE25-F23-WEBLOAD'!$B:$B,$B140)</f>
        <v>3242.1</v>
      </c>
      <c r="K140" s="145">
        <f>SUMIFS(GENED!$S:$S,GENED!$A:$A,$A140,GENED!$B:$B,$B140)</f>
        <v>5890.1788249824922</v>
      </c>
      <c r="L140" s="55">
        <f t="shared" si="21"/>
        <v>5890.1788249824922</v>
      </c>
      <c r="M140" s="55">
        <f t="shared" si="22"/>
        <v>1.8167788855934401</v>
      </c>
      <c r="N140" s="51"/>
      <c r="O140" s="174">
        <f t="shared" si="23"/>
        <v>3.9224485371200579</v>
      </c>
    </row>
    <row r="141" spans="1:15" x14ac:dyDescent="0.25">
      <c r="A141" s="3">
        <v>458</v>
      </c>
      <c r="B141" s="3">
        <v>1</v>
      </c>
      <c r="C141" s="4" t="s">
        <v>185</v>
      </c>
      <c r="D141" s="5">
        <v>6</v>
      </c>
      <c r="E141" s="52">
        <f>SUMIFS('EOS GE24-F23-WEBLOAD'!$F:$F,'EOS GE24-F23-WEBLOAD'!$A:$A,$A141,'EOS GE24-F23-WEBLOAD'!$B:$B,$B141)</f>
        <v>239.96</v>
      </c>
      <c r="F141" s="145">
        <f>SUMIFS(GENED!$J:$J,GENED!$A:$A,$A141,GENED!$B:$B,$B141)</f>
        <v>847.33471199999622</v>
      </c>
      <c r="G141" s="55">
        <f t="shared" si="19"/>
        <v>847.33471199999622</v>
      </c>
      <c r="H141" s="52">
        <f t="shared" si="20"/>
        <v>3.5311498249708126</v>
      </c>
      <c r="I141" s="64"/>
      <c r="J141" s="52">
        <f>SUMIFS('EOS GE25-F23-WEBLOAD'!$F:$F,'EOS GE25-F23-WEBLOAD'!$A:$A,$A141,'EOS GE25-F23-WEBLOAD'!$B:$B,$B141)</f>
        <v>248.96</v>
      </c>
      <c r="K141" s="145">
        <f>SUMIFS(GENED!$S:$S,GENED!$A:$A,$A141,GENED!$B:$B,$B141)</f>
        <v>0</v>
      </c>
      <c r="L141" s="55">
        <f t="shared" si="21"/>
        <v>0</v>
      </c>
      <c r="M141" s="55">
        <f t="shared" si="22"/>
        <v>0</v>
      </c>
      <c r="N141" s="51"/>
      <c r="O141" s="174">
        <f t="shared" si="23"/>
        <v>3.5311498249708126</v>
      </c>
    </row>
    <row r="142" spans="1:15" x14ac:dyDescent="0.25">
      <c r="A142" s="3">
        <v>2753</v>
      </c>
      <c r="B142" s="3">
        <v>1</v>
      </c>
      <c r="C142" s="4" t="s">
        <v>357</v>
      </c>
      <c r="D142" s="5">
        <v>5</v>
      </c>
      <c r="E142" s="52">
        <f>SUMIFS('EOS GE24-F23-WEBLOAD'!$F:$F,'EOS GE24-F23-WEBLOAD'!$A:$A,$A142,'EOS GE24-F23-WEBLOAD'!$B:$B,$B142)</f>
        <v>974</v>
      </c>
      <c r="F142" s="145">
        <f>SUMIFS(GENED!$J:$J,GENED!$A:$A,$A142,GENED!$B:$B,$B142)</f>
        <v>3289.6635240000032</v>
      </c>
      <c r="G142" s="55">
        <f t="shared" si="19"/>
        <v>3289.6635240000032</v>
      </c>
      <c r="H142" s="52">
        <f t="shared" si="20"/>
        <v>3.3774779507186889</v>
      </c>
      <c r="I142" s="64"/>
      <c r="J142" s="52">
        <f>SUMIFS('EOS GE25-F23-WEBLOAD'!$F:$F,'EOS GE25-F23-WEBLOAD'!$A:$A,$A142,'EOS GE25-F23-WEBLOAD'!$B:$B,$B142)</f>
        <v>961</v>
      </c>
      <c r="K142" s="145">
        <f>SUMIFS(GENED!$S:$S,GENED!$A:$A,$A142,GENED!$B:$B,$B142)</f>
        <v>0</v>
      </c>
      <c r="L142" s="55">
        <f t="shared" si="21"/>
        <v>0</v>
      </c>
      <c r="M142" s="55">
        <f t="shared" si="22"/>
        <v>0</v>
      </c>
      <c r="N142" s="51"/>
      <c r="O142" s="174">
        <f t="shared" si="23"/>
        <v>3.3774779507186889</v>
      </c>
    </row>
    <row r="143" spans="1:15" x14ac:dyDescent="0.25">
      <c r="A143" s="3">
        <v>279</v>
      </c>
      <c r="B143" s="3">
        <v>1</v>
      </c>
      <c r="C143" s="4" t="s">
        <v>140</v>
      </c>
      <c r="D143" s="5">
        <v>3</v>
      </c>
      <c r="E143" s="52">
        <f>SUMIFS('EOS GE24-F23-WEBLOAD'!$F:$F,'EOS GE24-F23-WEBLOAD'!$A:$A,$A143,'EOS GE24-F23-WEBLOAD'!$B:$B,$B143)</f>
        <v>20911.5</v>
      </c>
      <c r="F143" s="145">
        <f>SUMIFS(GENED!$J:$J,GENED!$A:$A,$A143,GENED!$B:$B,$B143)</f>
        <v>55234.838320238821</v>
      </c>
      <c r="G143" s="55">
        <f t="shared" si="19"/>
        <v>55234.838320238821</v>
      </c>
      <c r="H143" s="52">
        <f t="shared" si="20"/>
        <v>2.6413618497113465</v>
      </c>
      <c r="I143" s="64"/>
      <c r="J143" s="52">
        <f>SUMIFS('EOS GE25-F23-WEBLOAD'!$F:$F,'EOS GE25-F23-WEBLOAD'!$A:$A,$A143,'EOS GE25-F23-WEBLOAD'!$B:$B,$B143)</f>
        <v>21241.5</v>
      </c>
      <c r="K143" s="145">
        <f>SUMIFS(GENED!$S:$S,GENED!$A:$A,$A143,GENED!$B:$B,$B143)</f>
        <v>14523.125664727111</v>
      </c>
      <c r="L143" s="55">
        <f t="shared" si="21"/>
        <v>14523.125664727111</v>
      </c>
      <c r="M143" s="55">
        <f t="shared" si="22"/>
        <v>0.68371469362931581</v>
      </c>
      <c r="N143" s="51"/>
      <c r="O143" s="174">
        <f t="shared" si="23"/>
        <v>3.3250765433406624</v>
      </c>
    </row>
    <row r="144" spans="1:15" x14ac:dyDescent="0.25">
      <c r="A144" s="3">
        <v>199</v>
      </c>
      <c r="B144" s="3">
        <v>1</v>
      </c>
      <c r="C144" s="4" t="s">
        <v>115</v>
      </c>
      <c r="D144" s="5">
        <v>3</v>
      </c>
      <c r="E144" s="52">
        <f>SUMIFS('EOS GE24-F23-WEBLOAD'!$F:$F,'EOS GE24-F23-WEBLOAD'!$A:$A,$A144,'EOS GE24-F23-WEBLOAD'!$B:$B,$B144)</f>
        <v>3200</v>
      </c>
      <c r="F144" s="145">
        <f>SUMIFS(GENED!$J:$J,GENED!$A:$A,$A144,GENED!$B:$B,$B144)</f>
        <v>2515.7778351084271</v>
      </c>
      <c r="G144" s="55">
        <f t="shared" si="19"/>
        <v>2515.7778351084271</v>
      </c>
      <c r="H144" s="52">
        <f t="shared" si="20"/>
        <v>0.78618057347138348</v>
      </c>
      <c r="I144" s="64"/>
      <c r="J144" s="52">
        <f>SUMIFS('EOS GE25-F23-WEBLOAD'!$F:$F,'EOS GE25-F23-WEBLOAD'!$A:$A,$A144,'EOS GE25-F23-WEBLOAD'!$B:$B,$B144)</f>
        <v>3219</v>
      </c>
      <c r="K144" s="145">
        <f>SUMIFS(GENED!$S:$S,GENED!$A:$A,$A144,GENED!$B:$B,$B144)</f>
        <v>7483.4108018087154</v>
      </c>
      <c r="L144" s="55">
        <f t="shared" si="21"/>
        <v>7483.4108018087154</v>
      </c>
      <c r="M144" s="55">
        <f t="shared" si="22"/>
        <v>2.3247625976417257</v>
      </c>
      <c r="N144" s="51"/>
      <c r="O144" s="174">
        <f t="shared" si="23"/>
        <v>3.1109431711131093</v>
      </c>
    </row>
    <row r="145" spans="1:15" x14ac:dyDescent="0.25">
      <c r="A145" s="3">
        <v>2898</v>
      </c>
      <c r="B145" s="3">
        <v>1</v>
      </c>
      <c r="C145" s="4" t="s">
        <v>373</v>
      </c>
      <c r="D145" s="5">
        <v>6</v>
      </c>
      <c r="E145" s="52">
        <f>SUMIFS('EOS GE24-F23-WEBLOAD'!$F:$F,'EOS GE24-F23-WEBLOAD'!$A:$A,$A145,'EOS GE24-F23-WEBLOAD'!$B:$B,$B145)</f>
        <v>448.4</v>
      </c>
      <c r="F145" s="145">
        <f>SUMIFS(GENED!$J:$J,GENED!$A:$A,$A145,GENED!$B:$B,$B145)</f>
        <v>1324.9468008000113</v>
      </c>
      <c r="G145" s="55">
        <f t="shared" si="19"/>
        <v>1324.9468008000113</v>
      </c>
      <c r="H145" s="52">
        <f t="shared" si="20"/>
        <v>2.9548322943800431</v>
      </c>
      <c r="I145" s="64"/>
      <c r="J145" s="52">
        <f>SUMIFS('EOS GE25-F23-WEBLOAD'!$F:$F,'EOS GE25-F23-WEBLOAD'!$A:$A,$A145,'EOS GE25-F23-WEBLOAD'!$B:$B,$B145)</f>
        <v>448.4</v>
      </c>
      <c r="K145" s="145">
        <f>SUMIFS(GENED!$S:$S,GENED!$A:$A,$A145,GENED!$B:$B,$B145)</f>
        <v>0</v>
      </c>
      <c r="L145" s="55">
        <f t="shared" si="21"/>
        <v>0</v>
      </c>
      <c r="M145" s="55">
        <f t="shared" si="22"/>
        <v>0</v>
      </c>
      <c r="N145" s="51"/>
      <c r="O145" s="174">
        <f t="shared" si="23"/>
        <v>2.9548322943800431</v>
      </c>
    </row>
    <row r="146" spans="1:15" x14ac:dyDescent="0.25">
      <c r="A146" s="3">
        <v>741</v>
      </c>
      <c r="B146" s="3">
        <v>1</v>
      </c>
      <c r="C146" s="4" t="s">
        <v>265</v>
      </c>
      <c r="D146" s="5">
        <v>5</v>
      </c>
      <c r="E146" s="52">
        <f>SUMIFS('EOS GE24-F23-WEBLOAD'!$F:$F,'EOS GE24-F23-WEBLOAD'!$A:$A,$A146,'EOS GE24-F23-WEBLOAD'!$B:$B,$B146)</f>
        <v>909</v>
      </c>
      <c r="F146" s="145">
        <f>SUMIFS(GENED!$J:$J,GENED!$A:$A,$A146,GENED!$B:$B,$B146)</f>
        <v>1615.0841246384662</v>
      </c>
      <c r="G146" s="55">
        <f t="shared" si="19"/>
        <v>1615.0841246384662</v>
      </c>
      <c r="H146" s="52">
        <f t="shared" si="20"/>
        <v>1.7767702141237252</v>
      </c>
      <c r="I146" s="64"/>
      <c r="J146" s="52">
        <f>SUMIFS('EOS GE25-F23-WEBLOAD'!$F:$F,'EOS GE25-F23-WEBLOAD'!$A:$A,$A146,'EOS GE25-F23-WEBLOAD'!$B:$B,$B146)</f>
        <v>884</v>
      </c>
      <c r="K146" s="145">
        <f>SUMIFS(GENED!$S:$S,GENED!$A:$A,$A146,GENED!$B:$B,$B146)</f>
        <v>0</v>
      </c>
      <c r="L146" s="55">
        <f t="shared" si="21"/>
        <v>0</v>
      </c>
      <c r="M146" s="55">
        <f t="shared" si="22"/>
        <v>0</v>
      </c>
      <c r="N146" s="51"/>
      <c r="O146" s="174">
        <f t="shared" si="23"/>
        <v>1.7767702141237252</v>
      </c>
    </row>
    <row r="147" spans="1:15" x14ac:dyDescent="0.25">
      <c r="A147" s="3">
        <v>635</v>
      </c>
      <c r="B147" s="3">
        <v>1</v>
      </c>
      <c r="C147" s="4" t="s">
        <v>237</v>
      </c>
      <c r="D147" s="5">
        <v>6</v>
      </c>
      <c r="E147" s="52">
        <f>SUMIFS('EOS GE24-F23-WEBLOAD'!$F:$F,'EOS GE24-F23-WEBLOAD'!$A:$A,$A147,'EOS GE24-F23-WEBLOAD'!$B:$B,$B147)</f>
        <v>67</v>
      </c>
      <c r="F147" s="145">
        <f>SUMIFS(GENED!$J:$J,GENED!$A:$A,$A147,GENED!$B:$B,$B147)</f>
        <v>0</v>
      </c>
      <c r="G147" s="55">
        <f t="shared" si="19"/>
        <v>0</v>
      </c>
      <c r="H147" s="52">
        <f t="shared" si="20"/>
        <v>0</v>
      </c>
      <c r="I147" s="64"/>
      <c r="J147" s="52">
        <f>SUMIFS('EOS GE25-F23-WEBLOAD'!$F:$F,'EOS GE25-F23-WEBLOAD'!$A:$A,$A147,'EOS GE25-F23-WEBLOAD'!$B:$B,$B147)</f>
        <v>67</v>
      </c>
      <c r="K147" s="145">
        <f>SUMIFS(GENED!$S:$S,GENED!$A:$A,$A147,GENED!$B:$B,$B147)</f>
        <v>80.198170777577616</v>
      </c>
      <c r="L147" s="55">
        <f t="shared" si="21"/>
        <v>80.198170777577616</v>
      </c>
      <c r="M147" s="55">
        <f t="shared" si="22"/>
        <v>1.1969876235459345</v>
      </c>
      <c r="N147" s="51"/>
      <c r="O147" s="174">
        <f t="shared" si="23"/>
        <v>1.1969876235459345</v>
      </c>
    </row>
    <row r="148" spans="1:15" x14ac:dyDescent="0.25">
      <c r="A148" s="3">
        <v>879</v>
      </c>
      <c r="B148" s="3">
        <v>1</v>
      </c>
      <c r="C148" s="4" t="s">
        <v>304</v>
      </c>
      <c r="D148" s="5">
        <v>4</v>
      </c>
      <c r="E148" s="52">
        <f>SUMIFS('EOS GE24-F23-WEBLOAD'!$F:$F,'EOS GE24-F23-WEBLOAD'!$A:$A,$A148,'EOS GE24-F23-WEBLOAD'!$B:$B,$B148)</f>
        <v>2374</v>
      </c>
      <c r="F148" s="145">
        <f>SUMIFS(GENED!$J:$J,GENED!$A:$A,$A148,GENED!$B:$B,$B148)</f>
        <v>2170.4900836140441</v>
      </c>
      <c r="G148" s="55">
        <f t="shared" si="19"/>
        <v>2170.4900836140441</v>
      </c>
      <c r="H148" s="52">
        <f t="shared" si="20"/>
        <v>0.91427551963523346</v>
      </c>
      <c r="I148" s="64"/>
      <c r="J148" s="52">
        <f>SUMIFS('EOS GE25-F23-WEBLOAD'!$F:$F,'EOS GE25-F23-WEBLOAD'!$A:$A,$A148,'EOS GE25-F23-WEBLOAD'!$B:$B,$B148)</f>
        <v>2379</v>
      </c>
      <c r="K148" s="145">
        <f>SUMIFS(GENED!$S:$S,GENED!$A:$A,$A148,GENED!$B:$B,$B148)</f>
        <v>0</v>
      </c>
      <c r="L148" s="55">
        <f t="shared" si="21"/>
        <v>0</v>
      </c>
      <c r="M148" s="55">
        <f t="shared" si="22"/>
        <v>0</v>
      </c>
      <c r="N148" s="51"/>
      <c r="O148" s="174">
        <f t="shared" si="23"/>
        <v>0.91427551963523346</v>
      </c>
    </row>
    <row r="149" spans="1:15" x14ac:dyDescent="0.25">
      <c r="A149" s="3">
        <v>38</v>
      </c>
      <c r="B149" s="3">
        <v>1</v>
      </c>
      <c r="C149" s="4" t="s">
        <v>72</v>
      </c>
      <c r="D149" s="5">
        <v>5</v>
      </c>
      <c r="E149" s="52">
        <f>SUMIFS('EOS GE24-F23-WEBLOAD'!$F:$F,'EOS GE24-F23-WEBLOAD'!$A:$A,$A149,'EOS GE24-F23-WEBLOAD'!$B:$B,$B149)</f>
        <v>1511</v>
      </c>
      <c r="F149" s="145">
        <f>SUMIFS(GENED!$J:$J,GENED!$A:$A,$A149,GENED!$B:$B,$B149)</f>
        <v>1220.0564879999729</v>
      </c>
      <c r="G149" s="55">
        <f t="shared" si="19"/>
        <v>1220.0564879999729</v>
      </c>
      <c r="H149" s="52">
        <f t="shared" si="20"/>
        <v>0.8074496942422057</v>
      </c>
      <c r="I149" s="64"/>
      <c r="J149" s="52">
        <f>SUMIFS('EOS GE25-F23-WEBLOAD'!$F:$F,'EOS GE25-F23-WEBLOAD'!$A:$A,$A149,'EOS GE25-F23-WEBLOAD'!$B:$B,$B149)</f>
        <v>1544</v>
      </c>
      <c r="K149" s="145">
        <f>SUMIFS(GENED!$S:$S,GENED!$A:$A,$A149,GENED!$B:$B,$B149)</f>
        <v>0</v>
      </c>
      <c r="L149" s="55">
        <f t="shared" si="21"/>
        <v>0</v>
      </c>
      <c r="M149" s="55">
        <f t="shared" si="22"/>
        <v>0</v>
      </c>
      <c r="N149" s="51"/>
      <c r="O149" s="174">
        <f t="shared" si="23"/>
        <v>0.8074496942422057</v>
      </c>
    </row>
    <row r="150" spans="1:15" x14ac:dyDescent="0.25">
      <c r="A150" s="3">
        <v>561</v>
      </c>
      <c r="B150" s="3">
        <v>1</v>
      </c>
      <c r="C150" s="4" t="s">
        <v>220</v>
      </c>
      <c r="D150" s="5">
        <v>6</v>
      </c>
      <c r="E150" s="52">
        <f>SUMIFS('EOS GE24-F23-WEBLOAD'!$F:$F,'EOS GE24-F23-WEBLOAD'!$A:$A,$A150,'EOS GE24-F23-WEBLOAD'!$B:$B,$B150)</f>
        <v>245</v>
      </c>
      <c r="F150" s="145">
        <f>SUMIFS(GENED!$J:$J,GENED!$A:$A,$A150,GENED!$B:$B,$B150)</f>
        <v>106.23860103654442</v>
      </c>
      <c r="G150" s="55">
        <f t="shared" si="19"/>
        <v>106.23860103654442</v>
      </c>
      <c r="H150" s="52">
        <f t="shared" si="20"/>
        <v>0.43362694300630378</v>
      </c>
      <c r="I150" s="64"/>
      <c r="J150" s="52">
        <f>SUMIFS('EOS GE25-F23-WEBLOAD'!$F:$F,'EOS GE25-F23-WEBLOAD'!$A:$A,$A150,'EOS GE25-F23-WEBLOAD'!$B:$B,$B150)</f>
        <v>242</v>
      </c>
      <c r="K150" s="145">
        <f>SUMIFS(GENED!$S:$S,GENED!$A:$A,$A150,GENED!$B:$B,$B150)</f>
        <v>0</v>
      </c>
      <c r="L150" s="55">
        <f t="shared" si="21"/>
        <v>0</v>
      </c>
      <c r="M150" s="55">
        <f t="shared" si="22"/>
        <v>0</v>
      </c>
      <c r="N150" s="51"/>
      <c r="O150" s="174">
        <f t="shared" si="23"/>
        <v>0.43362694300630378</v>
      </c>
    </row>
    <row r="151" spans="1:15" x14ac:dyDescent="0.25">
      <c r="A151" s="3">
        <v>833</v>
      </c>
      <c r="B151" s="3">
        <v>1</v>
      </c>
      <c r="C151" s="4" t="s">
        <v>291</v>
      </c>
      <c r="D151" s="5">
        <v>2</v>
      </c>
      <c r="E151" s="52">
        <f>SUMIFS('EOS GE24-F23-WEBLOAD'!$F:$F,'EOS GE24-F23-WEBLOAD'!$A:$A,$A151,'EOS GE24-F23-WEBLOAD'!$B:$B,$B151)</f>
        <v>18835.28</v>
      </c>
      <c r="F151" s="145">
        <f>SUMIFS(GENED!$J:$J,GENED!$A:$A,$A151,GENED!$B:$B,$B151)</f>
        <v>8069.5038049450377</v>
      </c>
      <c r="G151" s="55">
        <f t="shared" si="19"/>
        <v>8069.5038049450377</v>
      </c>
      <c r="H151" s="52">
        <f t="shared" si="20"/>
        <v>0.42842494536556069</v>
      </c>
      <c r="I151" s="64"/>
      <c r="J151" s="52">
        <f>SUMIFS('EOS GE25-F23-WEBLOAD'!$F:$F,'EOS GE25-F23-WEBLOAD'!$A:$A,$A151,'EOS GE25-F23-WEBLOAD'!$B:$B,$B151)</f>
        <v>18999.28</v>
      </c>
      <c r="K151" s="145">
        <f>SUMIFS(GENED!$S:$S,GENED!$A:$A,$A151,GENED!$B:$B,$B151)</f>
        <v>0</v>
      </c>
      <c r="L151" s="55">
        <f t="shared" si="21"/>
        <v>0</v>
      </c>
      <c r="M151" s="55">
        <f t="shared" si="22"/>
        <v>0</v>
      </c>
      <c r="N151" s="51"/>
      <c r="O151" s="174">
        <f t="shared" si="23"/>
        <v>0.42842494536556069</v>
      </c>
    </row>
    <row r="152" spans="1:15" x14ac:dyDescent="0.25">
      <c r="A152" s="3">
        <v>877</v>
      </c>
      <c r="B152" s="3">
        <v>1</v>
      </c>
      <c r="C152" s="4" t="s">
        <v>303</v>
      </c>
      <c r="D152" s="5">
        <v>4</v>
      </c>
      <c r="E152" s="52">
        <f>SUMIFS('EOS GE24-F23-WEBLOAD'!$F:$F,'EOS GE24-F23-WEBLOAD'!$A:$A,$A152,'EOS GE24-F23-WEBLOAD'!$B:$B,$B152)</f>
        <v>5245</v>
      </c>
      <c r="F152" s="145">
        <f>SUMIFS(GENED!$J:$J,GENED!$A:$A,$A152,GENED!$B:$B,$B152)</f>
        <v>427.08814174082363</v>
      </c>
      <c r="G152" s="55">
        <f t="shared" si="19"/>
        <v>427.08814174082363</v>
      </c>
      <c r="H152" s="52">
        <f t="shared" si="20"/>
        <v>8.1427672400538345E-2</v>
      </c>
      <c r="I152" s="64"/>
      <c r="J152" s="52">
        <f>SUMIFS('EOS GE25-F23-WEBLOAD'!$F:$F,'EOS GE25-F23-WEBLOAD'!$A:$A,$A152,'EOS GE25-F23-WEBLOAD'!$B:$B,$B152)</f>
        <v>5096</v>
      </c>
      <c r="K152" s="145">
        <f>SUMIFS(GENED!$S:$S,GENED!$A:$A,$A152,GENED!$B:$B,$B152)</f>
        <v>0</v>
      </c>
      <c r="L152" s="55">
        <f t="shared" si="21"/>
        <v>0</v>
      </c>
      <c r="M152" s="55">
        <f t="shared" si="22"/>
        <v>0</v>
      </c>
      <c r="N152" s="51"/>
      <c r="O152" s="174">
        <f t="shared" si="23"/>
        <v>8.1427672400538345E-2</v>
      </c>
    </row>
    <row r="153" spans="1:15" x14ac:dyDescent="0.25">
      <c r="A153" s="3">
        <v>12</v>
      </c>
      <c r="B153" s="3">
        <v>1</v>
      </c>
      <c r="C153" s="4" t="s">
        <v>61</v>
      </c>
      <c r="D153" s="5">
        <v>3</v>
      </c>
      <c r="E153" s="52">
        <f>SUMIFS('EOS GE24-F23-WEBLOAD'!$F:$F,'EOS GE24-F23-WEBLOAD'!$A:$A,$A153,'EOS GE24-F23-WEBLOAD'!$B:$B,$B153)</f>
        <v>6465</v>
      </c>
      <c r="F153" s="145">
        <f>SUMIFS(GENED!$J:$J,GENED!$A:$A,$A153,GENED!$B:$B,$B153)</f>
        <v>183.92002483176068</v>
      </c>
      <c r="G153" s="55">
        <f t="shared" si="19"/>
        <v>183.92002483176068</v>
      </c>
      <c r="H153" s="52">
        <f t="shared" si="20"/>
        <v>2.8448573059823772E-2</v>
      </c>
      <c r="I153" s="64"/>
      <c r="J153" s="52">
        <f>SUMIFS('EOS GE25-F23-WEBLOAD'!$F:$F,'EOS GE25-F23-WEBLOAD'!$A:$A,$A153,'EOS GE25-F23-WEBLOAD'!$B:$B,$B153)</f>
        <v>6481</v>
      </c>
      <c r="K153" s="145">
        <f>SUMIFS(GENED!$S:$S,GENED!$A:$A,$A153,GENED!$B:$B,$B153)</f>
        <v>0</v>
      </c>
      <c r="L153" s="55">
        <f t="shared" si="21"/>
        <v>0</v>
      </c>
      <c r="M153" s="55">
        <f t="shared" si="22"/>
        <v>0</v>
      </c>
      <c r="N153" s="51"/>
      <c r="O153" s="174">
        <f t="shared" si="23"/>
        <v>2.8448573059823772E-2</v>
      </c>
    </row>
    <row r="154" spans="1:15" x14ac:dyDescent="0.25">
      <c r="A154" s="126">
        <v>815</v>
      </c>
      <c r="B154" s="126">
        <v>2</v>
      </c>
      <c r="C154" s="127" t="s">
        <v>284</v>
      </c>
      <c r="D154" s="128">
        <v>6</v>
      </c>
      <c r="E154" s="129">
        <f>SUMIFS('EOS GE24-F23-WEBLOAD'!$F:$F,'EOS GE24-F23-WEBLOAD'!$A:$A,$A154,'EOS GE24-F23-WEBLOAD'!$B:$B,$B154)</f>
        <v>1</v>
      </c>
      <c r="F154" s="144">
        <f>SUMIFS(GENED!$J:$J,GENED!$A:$A,$A154,GENED!$B:$B,$B154)</f>
        <v>0</v>
      </c>
      <c r="G154" s="130">
        <f t="shared" si="19"/>
        <v>0</v>
      </c>
      <c r="H154" s="129">
        <f t="shared" si="20"/>
        <v>0</v>
      </c>
      <c r="I154" s="131"/>
      <c r="J154" s="129">
        <f>SUMIFS('EOS GE25-F23-WEBLOAD'!$F:$F,'EOS GE25-F23-WEBLOAD'!$A:$A,$A154,'EOS GE25-F23-WEBLOAD'!$B:$B,$B154)</f>
        <v>1</v>
      </c>
      <c r="K154" s="144">
        <f>SUMIFS(GENED!$S:$S,GENED!$A:$A,$A154,GENED!$B:$B,$B154)</f>
        <v>0</v>
      </c>
      <c r="L154" s="130">
        <f t="shared" si="21"/>
        <v>0</v>
      </c>
      <c r="M154" s="130">
        <f t="shared" si="22"/>
        <v>0</v>
      </c>
      <c r="N154" s="51"/>
      <c r="O154" s="174">
        <f t="shared" si="23"/>
        <v>0</v>
      </c>
    </row>
    <row r="155" spans="1:15" x14ac:dyDescent="0.25">
      <c r="A155" s="3">
        <v>707</v>
      </c>
      <c r="B155" s="3">
        <v>1</v>
      </c>
      <c r="C155" s="4" t="s">
        <v>251</v>
      </c>
      <c r="D155" s="5">
        <v>6</v>
      </c>
      <c r="E155" s="52">
        <f>SUMIFS('EOS GE24-F23-WEBLOAD'!$F:$F,'EOS GE24-F23-WEBLOAD'!$A:$A,$A155,'EOS GE24-F23-WEBLOAD'!$B:$B,$B155)</f>
        <v>79</v>
      </c>
      <c r="F155" s="145">
        <f>SUMIFS(GENED!$J:$J,GENED!$A:$A,$A155,GENED!$B:$B,$B155)</f>
        <v>0</v>
      </c>
      <c r="G155" s="55">
        <f t="shared" si="19"/>
        <v>0</v>
      </c>
      <c r="H155" s="52">
        <f t="shared" si="20"/>
        <v>0</v>
      </c>
      <c r="I155" s="64"/>
      <c r="J155" s="52">
        <f>SUMIFS('EOS GE25-F23-WEBLOAD'!$F:$F,'EOS GE25-F23-WEBLOAD'!$A:$A,$A155,'EOS GE25-F23-WEBLOAD'!$B:$B,$B155)</f>
        <v>77</v>
      </c>
      <c r="K155" s="145">
        <f>SUMIFS(GENED!$S:$S,GENED!$A:$A,$A155,GENED!$B:$B,$B155)</f>
        <v>0</v>
      </c>
      <c r="L155" s="55">
        <f t="shared" si="21"/>
        <v>0</v>
      </c>
      <c r="M155" s="55">
        <f t="shared" si="22"/>
        <v>0</v>
      </c>
      <c r="N155" s="51"/>
      <c r="O155" s="174">
        <f t="shared" si="23"/>
        <v>0</v>
      </c>
    </row>
    <row r="156" spans="1:15" x14ac:dyDescent="0.25">
      <c r="A156" s="3">
        <v>264</v>
      </c>
      <c r="B156" s="3">
        <v>1</v>
      </c>
      <c r="C156" s="4" t="s">
        <v>132</v>
      </c>
      <c r="D156" s="5">
        <v>6</v>
      </c>
      <c r="E156" s="52">
        <f>SUMIFS('EOS GE24-F23-WEBLOAD'!$F:$F,'EOS GE24-F23-WEBLOAD'!$A:$A,$A156,'EOS GE24-F23-WEBLOAD'!$B:$B,$B156)</f>
        <v>94</v>
      </c>
      <c r="F156" s="145">
        <f>SUMIFS(GENED!$J:$J,GENED!$A:$A,$A156,GENED!$B:$B,$B156)</f>
        <v>0</v>
      </c>
      <c r="G156" s="55">
        <f t="shared" si="19"/>
        <v>0</v>
      </c>
      <c r="H156" s="52">
        <f t="shared" si="20"/>
        <v>0</v>
      </c>
      <c r="I156" s="64"/>
      <c r="J156" s="52">
        <f>SUMIFS('EOS GE25-F23-WEBLOAD'!$F:$F,'EOS GE25-F23-WEBLOAD'!$A:$A,$A156,'EOS GE25-F23-WEBLOAD'!$B:$B,$B156)</f>
        <v>89</v>
      </c>
      <c r="K156" s="145">
        <f>SUMIFS(GENED!$S:$S,GENED!$A:$A,$A156,GENED!$B:$B,$B156)</f>
        <v>0</v>
      </c>
      <c r="L156" s="55">
        <f t="shared" si="21"/>
        <v>0</v>
      </c>
      <c r="M156" s="55">
        <f t="shared" si="22"/>
        <v>0</v>
      </c>
      <c r="N156" s="51"/>
      <c r="O156" s="174">
        <f t="shared" si="23"/>
        <v>0</v>
      </c>
    </row>
    <row r="157" spans="1:15" x14ac:dyDescent="0.25">
      <c r="A157" s="3">
        <v>166</v>
      </c>
      <c r="B157" s="3">
        <v>1</v>
      </c>
      <c r="C157" s="4" t="s">
        <v>103</v>
      </c>
      <c r="D157" s="5">
        <v>6</v>
      </c>
      <c r="E157" s="52">
        <f>SUMIFS('EOS GE24-F23-WEBLOAD'!$F:$F,'EOS GE24-F23-WEBLOAD'!$A:$A,$A157,'EOS GE24-F23-WEBLOAD'!$B:$B,$B157)</f>
        <v>449.8</v>
      </c>
      <c r="F157" s="145">
        <f>SUMIFS(GENED!$J:$J,GENED!$A:$A,$A157,GENED!$B:$B,$B157)</f>
        <v>0</v>
      </c>
      <c r="G157" s="55">
        <f t="shared" si="19"/>
        <v>0</v>
      </c>
      <c r="H157" s="52">
        <f t="shared" si="20"/>
        <v>0</v>
      </c>
      <c r="I157" s="64"/>
      <c r="J157" s="52">
        <f>SUMIFS('EOS GE25-F23-WEBLOAD'!$F:$F,'EOS GE25-F23-WEBLOAD'!$A:$A,$A157,'EOS GE25-F23-WEBLOAD'!$B:$B,$B157)</f>
        <v>449.8</v>
      </c>
      <c r="K157" s="145">
        <f>SUMIFS(GENED!$S:$S,GENED!$A:$A,$A157,GENED!$B:$B,$B157)</f>
        <v>0</v>
      </c>
      <c r="L157" s="55">
        <f t="shared" si="21"/>
        <v>0</v>
      </c>
      <c r="M157" s="55">
        <f t="shared" si="22"/>
        <v>0</v>
      </c>
      <c r="N157" s="51"/>
      <c r="O157" s="174">
        <f t="shared" si="23"/>
        <v>0</v>
      </c>
    </row>
    <row r="158" spans="1:15" x14ac:dyDescent="0.25">
      <c r="A158" s="3">
        <v>81</v>
      </c>
      <c r="B158" s="3">
        <v>1</v>
      </c>
      <c r="C158" s="4" t="s">
        <v>77</v>
      </c>
      <c r="D158" s="5">
        <v>6</v>
      </c>
      <c r="E158" s="52">
        <f>SUMIFS('EOS GE24-F23-WEBLOAD'!$F:$F,'EOS GE24-F23-WEBLOAD'!$A:$A,$A158,'EOS GE24-F23-WEBLOAD'!$B:$B,$B158)</f>
        <v>108</v>
      </c>
      <c r="F158" s="145">
        <f>SUMIFS(GENED!$J:$J,GENED!$A:$A,$A158,GENED!$B:$B,$B158)</f>
        <v>0</v>
      </c>
      <c r="G158" s="55">
        <f t="shared" si="19"/>
        <v>0</v>
      </c>
      <c r="H158" s="52">
        <f t="shared" si="20"/>
        <v>0</v>
      </c>
      <c r="I158" s="64"/>
      <c r="J158" s="52">
        <f>SUMIFS('EOS GE25-F23-WEBLOAD'!$F:$F,'EOS GE25-F23-WEBLOAD'!$A:$A,$A158,'EOS GE25-F23-WEBLOAD'!$B:$B,$B158)</f>
        <v>103</v>
      </c>
      <c r="K158" s="145">
        <f>SUMIFS(GENED!$S:$S,GENED!$A:$A,$A158,GENED!$B:$B,$B158)</f>
        <v>0</v>
      </c>
      <c r="L158" s="55">
        <f t="shared" si="21"/>
        <v>0</v>
      </c>
      <c r="M158" s="55">
        <f t="shared" si="22"/>
        <v>0</v>
      </c>
      <c r="N158" s="51"/>
      <c r="O158" s="174">
        <f t="shared" si="23"/>
        <v>0</v>
      </c>
    </row>
    <row r="159" spans="1:15" x14ac:dyDescent="0.25">
      <c r="A159" s="3">
        <v>656</v>
      </c>
      <c r="B159" s="3">
        <v>1</v>
      </c>
      <c r="C159" s="4" t="s">
        <v>239</v>
      </c>
      <c r="D159" s="5">
        <v>4</v>
      </c>
      <c r="E159" s="52">
        <f>SUMIFS('EOS GE24-F23-WEBLOAD'!$F:$F,'EOS GE24-F23-WEBLOAD'!$A:$A,$A159,'EOS GE24-F23-WEBLOAD'!$B:$B,$B159)</f>
        <v>3054.97</v>
      </c>
      <c r="F159" s="145">
        <f>SUMIFS(GENED!$J:$J,GENED!$A:$A,$A159,GENED!$B:$B,$B159)</f>
        <v>0</v>
      </c>
      <c r="G159" s="55">
        <f t="shared" ref="G159:G222" si="24">SUM(F159:F159)</f>
        <v>0</v>
      </c>
      <c r="H159" s="52">
        <f t="shared" ref="H159:H222" si="25">IFERROR(G159/E159,0)</f>
        <v>0</v>
      </c>
      <c r="I159" s="64"/>
      <c r="J159" s="52">
        <f>SUMIFS('EOS GE25-F23-WEBLOAD'!$F:$F,'EOS GE25-F23-WEBLOAD'!$A:$A,$A159,'EOS GE25-F23-WEBLOAD'!$B:$B,$B159)</f>
        <v>2984.9700000000003</v>
      </c>
      <c r="K159" s="145">
        <f>SUMIFS(GENED!$S:$S,GENED!$A:$A,$A159,GENED!$B:$B,$B159)</f>
        <v>0</v>
      </c>
      <c r="L159" s="55">
        <f t="shared" ref="L159:L222" si="26">SUM(K159:K159)</f>
        <v>0</v>
      </c>
      <c r="M159" s="55">
        <f t="shared" ref="M159:M222" si="27">IFERROR(L159/J159,0)</f>
        <v>0</v>
      </c>
      <c r="N159" s="51"/>
      <c r="O159" s="174">
        <f t="shared" ref="O159:O222" si="28">M159+H159</f>
        <v>0</v>
      </c>
    </row>
    <row r="160" spans="1:15" x14ac:dyDescent="0.25">
      <c r="A160" s="3">
        <v>801</v>
      </c>
      <c r="B160" s="3">
        <v>1</v>
      </c>
      <c r="C160" s="4" t="s">
        <v>280</v>
      </c>
      <c r="D160" s="5">
        <v>6</v>
      </c>
      <c r="E160" s="52">
        <f>SUMIFS('EOS GE24-F23-WEBLOAD'!$F:$F,'EOS GE24-F23-WEBLOAD'!$A:$A,$A160,'EOS GE24-F23-WEBLOAD'!$B:$B,$B160)</f>
        <v>162</v>
      </c>
      <c r="F160" s="145">
        <f>SUMIFS(GENED!$J:$J,GENED!$A:$A,$A160,GENED!$B:$B,$B160)</f>
        <v>0</v>
      </c>
      <c r="G160" s="55">
        <f t="shared" si="24"/>
        <v>0</v>
      </c>
      <c r="H160" s="52">
        <f t="shared" si="25"/>
        <v>0</v>
      </c>
      <c r="I160" s="64"/>
      <c r="J160" s="52">
        <f>SUMIFS('EOS GE25-F23-WEBLOAD'!$F:$F,'EOS GE25-F23-WEBLOAD'!$A:$A,$A160,'EOS GE25-F23-WEBLOAD'!$B:$B,$B160)</f>
        <v>169</v>
      </c>
      <c r="K160" s="145">
        <f>SUMIFS(GENED!$S:$S,GENED!$A:$A,$A160,GENED!$B:$B,$B160)</f>
        <v>0</v>
      </c>
      <c r="L160" s="55">
        <f t="shared" si="26"/>
        <v>0</v>
      </c>
      <c r="M160" s="55">
        <f t="shared" si="27"/>
        <v>0</v>
      </c>
      <c r="N160" s="51"/>
      <c r="O160" s="174">
        <f t="shared" si="28"/>
        <v>0</v>
      </c>
    </row>
    <row r="161" spans="1:15" x14ac:dyDescent="0.25">
      <c r="A161" s="3">
        <v>36</v>
      </c>
      <c r="B161" s="3">
        <v>1</v>
      </c>
      <c r="C161" s="4" t="s">
        <v>71</v>
      </c>
      <c r="D161" s="5">
        <v>6</v>
      </c>
      <c r="E161" s="52">
        <f>SUMIFS('EOS GE24-F23-WEBLOAD'!$F:$F,'EOS GE24-F23-WEBLOAD'!$A:$A,$A161,'EOS GE24-F23-WEBLOAD'!$B:$B,$B161)</f>
        <v>291</v>
      </c>
      <c r="F161" s="145">
        <f>SUMIFS(GENED!$J:$J,GENED!$A:$A,$A161,GENED!$B:$B,$B161)</f>
        <v>0</v>
      </c>
      <c r="G161" s="55">
        <f t="shared" si="24"/>
        <v>0</v>
      </c>
      <c r="H161" s="52">
        <f t="shared" si="25"/>
        <v>0</v>
      </c>
      <c r="I161" s="64"/>
      <c r="J161" s="52">
        <f>SUMIFS('EOS GE25-F23-WEBLOAD'!$F:$F,'EOS GE25-F23-WEBLOAD'!$A:$A,$A161,'EOS GE25-F23-WEBLOAD'!$B:$B,$B161)</f>
        <v>291</v>
      </c>
      <c r="K161" s="145">
        <f>SUMIFS(GENED!$S:$S,GENED!$A:$A,$A161,GENED!$B:$B,$B161)</f>
        <v>0</v>
      </c>
      <c r="L161" s="55">
        <f t="shared" si="26"/>
        <v>0</v>
      </c>
      <c r="M161" s="55">
        <f t="shared" si="27"/>
        <v>0</v>
      </c>
      <c r="N161" s="51"/>
      <c r="O161" s="174">
        <f t="shared" si="28"/>
        <v>0</v>
      </c>
    </row>
    <row r="162" spans="1:15" x14ac:dyDescent="0.25">
      <c r="A162" s="3">
        <v>118</v>
      </c>
      <c r="B162" s="3">
        <v>1</v>
      </c>
      <c r="C162" s="4" t="s">
        <v>95</v>
      </c>
      <c r="D162" s="5">
        <v>6</v>
      </c>
      <c r="E162" s="52">
        <f>SUMIFS('EOS GE24-F23-WEBLOAD'!$F:$F,'EOS GE24-F23-WEBLOAD'!$A:$A,$A162,'EOS GE24-F23-WEBLOAD'!$B:$B,$B162)</f>
        <v>323</v>
      </c>
      <c r="F162" s="145">
        <f>SUMIFS(GENED!$J:$J,GENED!$A:$A,$A162,GENED!$B:$B,$B162)</f>
        <v>0</v>
      </c>
      <c r="G162" s="55">
        <f t="shared" si="24"/>
        <v>0</v>
      </c>
      <c r="H162" s="52">
        <f t="shared" si="25"/>
        <v>0</v>
      </c>
      <c r="I162" s="64"/>
      <c r="J162" s="52">
        <f>SUMIFS('EOS GE25-F23-WEBLOAD'!$F:$F,'EOS GE25-F23-WEBLOAD'!$A:$A,$A162,'EOS GE25-F23-WEBLOAD'!$B:$B,$B162)</f>
        <v>323</v>
      </c>
      <c r="K162" s="145">
        <f>SUMIFS(GENED!$S:$S,GENED!$A:$A,$A162,GENED!$B:$B,$B162)</f>
        <v>0</v>
      </c>
      <c r="L162" s="55">
        <f t="shared" si="26"/>
        <v>0</v>
      </c>
      <c r="M162" s="55">
        <f t="shared" si="27"/>
        <v>0</v>
      </c>
      <c r="N162" s="51"/>
      <c r="O162" s="174">
        <f t="shared" si="28"/>
        <v>0</v>
      </c>
    </row>
    <row r="163" spans="1:15" x14ac:dyDescent="0.25">
      <c r="A163" s="3">
        <v>836</v>
      </c>
      <c r="B163" s="3">
        <v>1</v>
      </c>
      <c r="C163" s="4" t="s">
        <v>293</v>
      </c>
      <c r="D163" s="5">
        <v>6</v>
      </c>
      <c r="E163" s="52">
        <f>SUMIFS('EOS GE24-F23-WEBLOAD'!$F:$F,'EOS GE24-F23-WEBLOAD'!$A:$A,$A163,'EOS GE24-F23-WEBLOAD'!$B:$B,$B163)</f>
        <v>215.6</v>
      </c>
      <c r="F163" s="145">
        <f>SUMIFS(GENED!$J:$J,GENED!$A:$A,$A163,GENED!$B:$B,$B163)</f>
        <v>0</v>
      </c>
      <c r="G163" s="55">
        <f t="shared" si="24"/>
        <v>0</v>
      </c>
      <c r="H163" s="52">
        <f t="shared" si="25"/>
        <v>0</v>
      </c>
      <c r="I163" s="64"/>
      <c r="J163" s="52">
        <f>SUMIFS('EOS GE25-F23-WEBLOAD'!$F:$F,'EOS GE25-F23-WEBLOAD'!$A:$A,$A163,'EOS GE25-F23-WEBLOAD'!$B:$B,$B163)</f>
        <v>221.6</v>
      </c>
      <c r="K163" s="145">
        <f>SUMIFS(GENED!$S:$S,GENED!$A:$A,$A163,GENED!$B:$B,$B163)</f>
        <v>0</v>
      </c>
      <c r="L163" s="55">
        <f t="shared" si="26"/>
        <v>0</v>
      </c>
      <c r="M163" s="55">
        <f t="shared" si="27"/>
        <v>0</v>
      </c>
      <c r="N163" s="51"/>
      <c r="O163" s="174">
        <f t="shared" si="28"/>
        <v>0</v>
      </c>
    </row>
    <row r="164" spans="1:15" x14ac:dyDescent="0.25">
      <c r="A164" s="3">
        <v>852</v>
      </c>
      <c r="B164" s="3">
        <v>1</v>
      </c>
      <c r="C164" s="4" t="s">
        <v>298</v>
      </c>
      <c r="D164" s="5">
        <v>6</v>
      </c>
      <c r="E164" s="52">
        <f>SUMIFS('EOS GE24-F23-WEBLOAD'!$F:$F,'EOS GE24-F23-WEBLOAD'!$A:$A,$A164,'EOS GE24-F23-WEBLOAD'!$B:$B,$B164)</f>
        <v>123.6</v>
      </c>
      <c r="F164" s="145">
        <f>SUMIFS(GENED!$J:$J,GENED!$A:$A,$A164,GENED!$B:$B,$B164)</f>
        <v>0</v>
      </c>
      <c r="G164" s="55">
        <f t="shared" si="24"/>
        <v>0</v>
      </c>
      <c r="H164" s="52">
        <f t="shared" si="25"/>
        <v>0</v>
      </c>
      <c r="I164" s="64"/>
      <c r="J164" s="52">
        <f>SUMIFS('EOS GE25-F23-WEBLOAD'!$F:$F,'EOS GE25-F23-WEBLOAD'!$A:$A,$A164,'EOS GE25-F23-WEBLOAD'!$B:$B,$B164)</f>
        <v>118.6</v>
      </c>
      <c r="K164" s="145">
        <f>SUMIFS(GENED!$S:$S,GENED!$A:$A,$A164,GENED!$B:$B,$B164)</f>
        <v>0</v>
      </c>
      <c r="L164" s="55">
        <f t="shared" si="26"/>
        <v>0</v>
      </c>
      <c r="M164" s="55">
        <f t="shared" si="27"/>
        <v>0</v>
      </c>
      <c r="N164" s="51"/>
      <c r="O164" s="174">
        <f t="shared" si="28"/>
        <v>0</v>
      </c>
    </row>
    <row r="165" spans="1:15" x14ac:dyDescent="0.25">
      <c r="A165" s="118">
        <v>1</v>
      </c>
      <c r="B165" s="3">
        <v>3</v>
      </c>
      <c r="C165" s="4" t="s">
        <v>56</v>
      </c>
      <c r="D165" s="5">
        <v>1</v>
      </c>
      <c r="E165" s="52">
        <f>SUMIFS('EOS GE24-F23-WEBLOAD'!$F:$F,'EOS GE24-F23-WEBLOAD'!$A:$A,$A165,'EOS GE24-F23-WEBLOAD'!$B:$B,$B165)</f>
        <v>27004.2</v>
      </c>
      <c r="F165" s="145">
        <f>SUMIFS(GENED!$J:$J,GENED!$A:$A,$A165,GENED!$B:$B,$B165)</f>
        <v>0</v>
      </c>
      <c r="G165" s="55">
        <f t="shared" si="24"/>
        <v>0</v>
      </c>
      <c r="H165" s="52">
        <f t="shared" si="25"/>
        <v>0</v>
      </c>
      <c r="I165" s="64"/>
      <c r="J165" s="52">
        <f>SUMIFS('EOS GE25-F23-WEBLOAD'!$F:$F,'EOS GE25-F23-WEBLOAD'!$A:$A,$A165,'EOS GE25-F23-WEBLOAD'!$B:$B,$B165)</f>
        <v>26105.200000000001</v>
      </c>
      <c r="K165" s="145">
        <f>SUMIFS(GENED!$S:$S,GENED!$A:$A,$A165,GENED!$B:$B,$B165)</f>
        <v>0</v>
      </c>
      <c r="L165" s="55">
        <f t="shared" si="26"/>
        <v>0</v>
      </c>
      <c r="M165" s="55">
        <f t="shared" si="27"/>
        <v>0</v>
      </c>
      <c r="N165" s="51"/>
      <c r="O165" s="174">
        <f t="shared" si="28"/>
        <v>0</v>
      </c>
    </row>
    <row r="166" spans="1:15" x14ac:dyDescent="0.25">
      <c r="A166" s="3">
        <v>447</v>
      </c>
      <c r="B166" s="3">
        <v>1</v>
      </c>
      <c r="C166" s="4" t="s">
        <v>184</v>
      </c>
      <c r="D166" s="5">
        <v>6</v>
      </c>
      <c r="E166" s="52">
        <f>SUMIFS('EOS GE24-F23-WEBLOAD'!$F:$F,'EOS GE24-F23-WEBLOAD'!$A:$A,$A166,'EOS GE24-F23-WEBLOAD'!$B:$B,$B166)</f>
        <v>131</v>
      </c>
      <c r="F166" s="145">
        <f>SUMIFS(GENED!$J:$J,GENED!$A:$A,$A166,GENED!$B:$B,$B166)</f>
        <v>0</v>
      </c>
      <c r="G166" s="55">
        <f t="shared" si="24"/>
        <v>0</v>
      </c>
      <c r="H166" s="52">
        <f t="shared" si="25"/>
        <v>0</v>
      </c>
      <c r="I166" s="64"/>
      <c r="J166" s="52">
        <f>SUMIFS('EOS GE25-F23-WEBLOAD'!$F:$F,'EOS GE25-F23-WEBLOAD'!$A:$A,$A166,'EOS GE25-F23-WEBLOAD'!$B:$B,$B166)</f>
        <v>131</v>
      </c>
      <c r="K166" s="145">
        <f>SUMIFS(GENED!$S:$S,GENED!$A:$A,$A166,GENED!$B:$B,$B166)</f>
        <v>0</v>
      </c>
      <c r="L166" s="55">
        <f t="shared" si="26"/>
        <v>0</v>
      </c>
      <c r="M166" s="55">
        <f t="shared" si="27"/>
        <v>0</v>
      </c>
      <c r="N166" s="51"/>
      <c r="O166" s="174">
        <f t="shared" si="28"/>
        <v>0</v>
      </c>
    </row>
    <row r="167" spans="1:15" x14ac:dyDescent="0.25">
      <c r="A167" s="3">
        <v>2215</v>
      </c>
      <c r="B167" s="3">
        <v>1</v>
      </c>
      <c r="C167" s="4" t="s">
        <v>338</v>
      </c>
      <c r="D167" s="5">
        <v>6</v>
      </c>
      <c r="E167" s="52">
        <f>SUMIFS('EOS GE24-F23-WEBLOAD'!$F:$F,'EOS GE24-F23-WEBLOAD'!$A:$A,$A167,'EOS GE24-F23-WEBLOAD'!$B:$B,$B167)</f>
        <v>237.8</v>
      </c>
      <c r="F167" s="145">
        <f>SUMIFS(GENED!$J:$J,GENED!$A:$A,$A167,GENED!$B:$B,$B167)</f>
        <v>0</v>
      </c>
      <c r="G167" s="55">
        <f t="shared" si="24"/>
        <v>0</v>
      </c>
      <c r="H167" s="52">
        <f t="shared" si="25"/>
        <v>0</v>
      </c>
      <c r="I167" s="64"/>
      <c r="J167" s="52">
        <f>SUMIFS('EOS GE25-F23-WEBLOAD'!$F:$F,'EOS GE25-F23-WEBLOAD'!$A:$A,$A167,'EOS GE25-F23-WEBLOAD'!$B:$B,$B167)</f>
        <v>237.8</v>
      </c>
      <c r="K167" s="145">
        <f>SUMIFS(GENED!$S:$S,GENED!$A:$A,$A167,GENED!$B:$B,$B167)</f>
        <v>0</v>
      </c>
      <c r="L167" s="55">
        <f t="shared" si="26"/>
        <v>0</v>
      </c>
      <c r="M167" s="55">
        <f t="shared" si="27"/>
        <v>0</v>
      </c>
      <c r="N167" s="51"/>
      <c r="O167" s="174">
        <f t="shared" si="28"/>
        <v>0</v>
      </c>
    </row>
    <row r="168" spans="1:15" x14ac:dyDescent="0.25">
      <c r="A168" s="3">
        <v>2358</v>
      </c>
      <c r="B168" s="3">
        <v>1</v>
      </c>
      <c r="C168" s="4" t="s">
        <v>342</v>
      </c>
      <c r="D168" s="5">
        <v>6</v>
      </c>
      <c r="E168" s="52">
        <f>SUMIFS('EOS GE24-F23-WEBLOAD'!$F:$F,'EOS GE24-F23-WEBLOAD'!$A:$A,$A168,'EOS GE24-F23-WEBLOAD'!$B:$B,$B168)</f>
        <v>218.8</v>
      </c>
      <c r="F168" s="145">
        <f>SUMIFS(GENED!$J:$J,GENED!$A:$A,$A168,GENED!$B:$B,$B168)</f>
        <v>0</v>
      </c>
      <c r="G168" s="55">
        <f t="shared" si="24"/>
        <v>0</v>
      </c>
      <c r="H168" s="52">
        <f t="shared" si="25"/>
        <v>0</v>
      </c>
      <c r="I168" s="64"/>
      <c r="J168" s="52">
        <f>SUMIFS('EOS GE25-F23-WEBLOAD'!$F:$F,'EOS GE25-F23-WEBLOAD'!$A:$A,$A168,'EOS GE25-F23-WEBLOAD'!$B:$B,$B168)</f>
        <v>218.8</v>
      </c>
      <c r="K168" s="145">
        <f>SUMIFS(GENED!$S:$S,GENED!$A:$A,$A168,GENED!$B:$B,$B168)</f>
        <v>0</v>
      </c>
      <c r="L168" s="55">
        <f t="shared" si="26"/>
        <v>0</v>
      </c>
      <c r="M168" s="55">
        <f t="shared" si="27"/>
        <v>0</v>
      </c>
      <c r="N168" s="51"/>
      <c r="O168" s="174">
        <f t="shared" si="28"/>
        <v>0</v>
      </c>
    </row>
    <row r="169" spans="1:15" x14ac:dyDescent="0.25">
      <c r="A169" s="3">
        <v>363</v>
      </c>
      <c r="B169" s="3">
        <v>1</v>
      </c>
      <c r="C169" s="4" t="s">
        <v>168</v>
      </c>
      <c r="D169" s="5">
        <v>6</v>
      </c>
      <c r="E169" s="52">
        <f>SUMIFS('EOS GE24-F23-WEBLOAD'!$F:$F,'EOS GE24-F23-WEBLOAD'!$A:$A,$A169,'EOS GE24-F23-WEBLOAD'!$B:$B,$B169)</f>
        <v>268</v>
      </c>
      <c r="F169" s="145">
        <f>SUMIFS(GENED!$J:$J,GENED!$A:$A,$A169,GENED!$B:$B,$B169)</f>
        <v>0</v>
      </c>
      <c r="G169" s="55">
        <f t="shared" si="24"/>
        <v>0</v>
      </c>
      <c r="H169" s="52">
        <f t="shared" si="25"/>
        <v>0</v>
      </c>
      <c r="I169" s="64"/>
      <c r="J169" s="52">
        <f>SUMIFS('EOS GE25-F23-WEBLOAD'!$F:$F,'EOS GE25-F23-WEBLOAD'!$A:$A,$A169,'EOS GE25-F23-WEBLOAD'!$B:$B,$B169)</f>
        <v>272</v>
      </c>
      <c r="K169" s="145">
        <f>SUMIFS(GENED!$S:$S,GENED!$A:$A,$A169,GENED!$B:$B,$B169)</f>
        <v>0</v>
      </c>
      <c r="L169" s="55">
        <f t="shared" si="26"/>
        <v>0</v>
      </c>
      <c r="M169" s="55">
        <f t="shared" si="27"/>
        <v>0</v>
      </c>
      <c r="N169" s="51"/>
      <c r="O169" s="174">
        <f t="shared" si="28"/>
        <v>0</v>
      </c>
    </row>
    <row r="170" spans="1:15" x14ac:dyDescent="0.25">
      <c r="A170" s="3">
        <v>432</v>
      </c>
      <c r="B170" s="3">
        <v>1</v>
      </c>
      <c r="C170" s="4" t="s">
        <v>181</v>
      </c>
      <c r="D170" s="5">
        <v>6</v>
      </c>
      <c r="E170" s="52">
        <f>SUMIFS('EOS GE24-F23-WEBLOAD'!$F:$F,'EOS GE24-F23-WEBLOAD'!$A:$A,$A170,'EOS GE24-F23-WEBLOAD'!$B:$B,$B170)</f>
        <v>618</v>
      </c>
      <c r="F170" s="145">
        <f>SUMIFS(GENED!$J:$J,GENED!$A:$A,$A170,GENED!$B:$B,$B170)</f>
        <v>0</v>
      </c>
      <c r="G170" s="55">
        <f t="shared" si="24"/>
        <v>0</v>
      </c>
      <c r="H170" s="52">
        <f t="shared" si="25"/>
        <v>0</v>
      </c>
      <c r="I170" s="64"/>
      <c r="J170" s="52">
        <f>SUMIFS('EOS GE25-F23-WEBLOAD'!$F:$F,'EOS GE25-F23-WEBLOAD'!$A:$A,$A170,'EOS GE25-F23-WEBLOAD'!$B:$B,$B170)</f>
        <v>618</v>
      </c>
      <c r="K170" s="145">
        <f>SUMIFS(GENED!$S:$S,GENED!$A:$A,$A170,GENED!$B:$B,$B170)</f>
        <v>0</v>
      </c>
      <c r="L170" s="55">
        <f t="shared" si="26"/>
        <v>0</v>
      </c>
      <c r="M170" s="55">
        <f t="shared" si="27"/>
        <v>0</v>
      </c>
      <c r="N170" s="51"/>
      <c r="O170" s="174">
        <f t="shared" si="28"/>
        <v>0</v>
      </c>
    </row>
    <row r="171" spans="1:15" x14ac:dyDescent="0.25">
      <c r="A171" s="3">
        <v>280</v>
      </c>
      <c r="B171" s="3">
        <v>1</v>
      </c>
      <c r="C171" s="4" t="s">
        <v>141</v>
      </c>
      <c r="D171" s="5">
        <v>2</v>
      </c>
      <c r="E171" s="52">
        <f>SUMIFS('EOS GE24-F23-WEBLOAD'!$F:$F,'EOS GE24-F23-WEBLOAD'!$A:$A,$A171,'EOS GE24-F23-WEBLOAD'!$B:$B,$B171)</f>
        <v>3918</v>
      </c>
      <c r="F171" s="145">
        <f>SUMIFS(GENED!$J:$J,GENED!$A:$A,$A171,GENED!$B:$B,$B171)</f>
        <v>0</v>
      </c>
      <c r="G171" s="55">
        <f t="shared" si="24"/>
        <v>0</v>
      </c>
      <c r="H171" s="52">
        <f t="shared" si="25"/>
        <v>0</v>
      </c>
      <c r="I171" s="64"/>
      <c r="J171" s="52">
        <f>SUMIFS('EOS GE25-F23-WEBLOAD'!$F:$F,'EOS GE25-F23-WEBLOAD'!$A:$A,$A171,'EOS GE25-F23-WEBLOAD'!$B:$B,$B171)</f>
        <v>3815</v>
      </c>
      <c r="K171" s="145">
        <f>SUMIFS(GENED!$S:$S,GENED!$A:$A,$A171,GENED!$B:$B,$B171)</f>
        <v>0</v>
      </c>
      <c r="L171" s="55">
        <f t="shared" si="26"/>
        <v>0</v>
      </c>
      <c r="M171" s="55">
        <f t="shared" si="27"/>
        <v>0</v>
      </c>
      <c r="N171" s="51"/>
      <c r="O171" s="174">
        <f t="shared" si="28"/>
        <v>0</v>
      </c>
    </row>
    <row r="172" spans="1:15" x14ac:dyDescent="0.25">
      <c r="A172" s="3">
        <v>286</v>
      </c>
      <c r="B172" s="3">
        <v>1</v>
      </c>
      <c r="C172" s="4" t="s">
        <v>146</v>
      </c>
      <c r="D172" s="5">
        <v>2</v>
      </c>
      <c r="E172" s="52">
        <f>SUMIFS('EOS GE24-F23-WEBLOAD'!$F:$F,'EOS GE24-F23-WEBLOAD'!$A:$A,$A172,'EOS GE24-F23-WEBLOAD'!$B:$B,$B172)</f>
        <v>2106</v>
      </c>
      <c r="F172" s="145">
        <f>SUMIFS(GENED!$J:$J,GENED!$A:$A,$A172,GENED!$B:$B,$B172)</f>
        <v>0</v>
      </c>
      <c r="G172" s="55">
        <f t="shared" si="24"/>
        <v>0</v>
      </c>
      <c r="H172" s="52">
        <f t="shared" si="25"/>
        <v>0</v>
      </c>
      <c r="I172" s="64"/>
      <c r="J172" s="52">
        <f>SUMIFS('EOS GE25-F23-WEBLOAD'!$F:$F,'EOS GE25-F23-WEBLOAD'!$A:$A,$A172,'EOS GE25-F23-WEBLOAD'!$B:$B,$B172)</f>
        <v>2105</v>
      </c>
      <c r="K172" s="145">
        <f>SUMIFS(GENED!$S:$S,GENED!$A:$A,$A172,GENED!$B:$B,$B172)</f>
        <v>0</v>
      </c>
      <c r="L172" s="55">
        <f t="shared" si="26"/>
        <v>0</v>
      </c>
      <c r="M172" s="55">
        <f t="shared" si="27"/>
        <v>0</v>
      </c>
      <c r="N172" s="51"/>
      <c r="O172" s="174">
        <f t="shared" si="28"/>
        <v>0</v>
      </c>
    </row>
    <row r="173" spans="1:15" x14ac:dyDescent="0.25">
      <c r="A173" s="3">
        <v>625</v>
      </c>
      <c r="B173" s="3">
        <v>1</v>
      </c>
      <c r="C173" s="4" t="s">
        <v>235</v>
      </c>
      <c r="D173" s="5">
        <v>1</v>
      </c>
      <c r="E173" s="52">
        <f>SUMIFS('EOS GE24-F23-WEBLOAD'!$F:$F,'EOS GE24-F23-WEBLOAD'!$A:$A,$A173,'EOS GE24-F23-WEBLOAD'!$B:$B,$B173)</f>
        <v>31541.8</v>
      </c>
      <c r="F173" s="145">
        <f>SUMIFS(GENED!$J:$J,GENED!$A:$A,$A173,GENED!$B:$B,$B173)</f>
        <v>0</v>
      </c>
      <c r="G173" s="55">
        <f t="shared" si="24"/>
        <v>0</v>
      </c>
      <c r="H173" s="52">
        <f t="shared" si="25"/>
        <v>0</v>
      </c>
      <c r="I173" s="64"/>
      <c r="J173" s="52">
        <f>SUMIFS('EOS GE25-F23-WEBLOAD'!$F:$F,'EOS GE25-F23-WEBLOAD'!$A:$A,$A173,'EOS GE25-F23-WEBLOAD'!$B:$B,$B173)</f>
        <v>31128.799999999999</v>
      </c>
      <c r="K173" s="145">
        <f>SUMIFS(GENED!$S:$S,GENED!$A:$A,$A173,GENED!$B:$B,$B173)</f>
        <v>0</v>
      </c>
      <c r="L173" s="55">
        <f t="shared" si="26"/>
        <v>0</v>
      </c>
      <c r="M173" s="55">
        <f t="shared" si="27"/>
        <v>0</v>
      </c>
      <c r="N173" s="51"/>
      <c r="O173" s="174">
        <f t="shared" si="28"/>
        <v>0</v>
      </c>
    </row>
    <row r="174" spans="1:15" x14ac:dyDescent="0.25">
      <c r="A174" s="3">
        <v>2190</v>
      </c>
      <c r="B174" s="3">
        <v>1</v>
      </c>
      <c r="C174" s="4" t="s">
        <v>336</v>
      </c>
      <c r="D174" s="5">
        <v>6</v>
      </c>
      <c r="E174" s="52">
        <f>SUMIFS('EOS GE24-F23-WEBLOAD'!$F:$F,'EOS GE24-F23-WEBLOAD'!$A:$A,$A174,'EOS GE24-F23-WEBLOAD'!$B:$B,$B174)</f>
        <v>613</v>
      </c>
      <c r="F174" s="145">
        <f>SUMIFS(GENED!$J:$J,GENED!$A:$A,$A174,GENED!$B:$B,$B174)</f>
        <v>0</v>
      </c>
      <c r="G174" s="55">
        <f t="shared" si="24"/>
        <v>0</v>
      </c>
      <c r="H174" s="52">
        <f t="shared" si="25"/>
        <v>0</v>
      </c>
      <c r="I174" s="64"/>
      <c r="J174" s="52">
        <f>SUMIFS('EOS GE25-F23-WEBLOAD'!$F:$F,'EOS GE25-F23-WEBLOAD'!$A:$A,$A174,'EOS GE25-F23-WEBLOAD'!$B:$B,$B174)</f>
        <v>628</v>
      </c>
      <c r="K174" s="145">
        <f>SUMIFS(GENED!$S:$S,GENED!$A:$A,$A174,GENED!$B:$B,$B174)</f>
        <v>0</v>
      </c>
      <c r="L174" s="55">
        <f t="shared" si="26"/>
        <v>0</v>
      </c>
      <c r="M174" s="55">
        <f t="shared" si="27"/>
        <v>0</v>
      </c>
      <c r="N174" s="51"/>
      <c r="O174" s="174">
        <f t="shared" si="28"/>
        <v>0</v>
      </c>
    </row>
    <row r="175" spans="1:15" x14ac:dyDescent="0.25">
      <c r="A175" s="3">
        <v>191</v>
      </c>
      <c r="B175" s="3">
        <v>1</v>
      </c>
      <c r="C175" s="4" t="s">
        <v>109</v>
      </c>
      <c r="D175" s="5">
        <v>3</v>
      </c>
      <c r="E175" s="52">
        <f>SUMIFS('EOS GE24-F23-WEBLOAD'!$F:$F,'EOS GE24-F23-WEBLOAD'!$A:$A,$A175,'EOS GE24-F23-WEBLOAD'!$B:$B,$B175)</f>
        <v>7320.6</v>
      </c>
      <c r="F175" s="145">
        <f>SUMIFS(GENED!$J:$J,GENED!$A:$A,$A175,GENED!$B:$B,$B175)</f>
        <v>0</v>
      </c>
      <c r="G175" s="55">
        <f t="shared" si="24"/>
        <v>0</v>
      </c>
      <c r="H175" s="52">
        <f t="shared" si="25"/>
        <v>0</v>
      </c>
      <c r="I175" s="64"/>
      <c r="J175" s="52">
        <f>SUMIFS('EOS GE25-F23-WEBLOAD'!$F:$F,'EOS GE25-F23-WEBLOAD'!$A:$A,$A175,'EOS GE25-F23-WEBLOAD'!$B:$B,$B175)</f>
        <v>7019.6</v>
      </c>
      <c r="K175" s="145">
        <f>SUMIFS(GENED!$S:$S,GENED!$A:$A,$A175,GENED!$B:$B,$B175)</f>
        <v>0</v>
      </c>
      <c r="L175" s="55">
        <f t="shared" si="26"/>
        <v>0</v>
      </c>
      <c r="M175" s="55">
        <f t="shared" si="27"/>
        <v>0</v>
      </c>
      <c r="N175" s="51"/>
      <c r="O175" s="174">
        <f t="shared" si="28"/>
        <v>0</v>
      </c>
    </row>
    <row r="176" spans="1:15" x14ac:dyDescent="0.25">
      <c r="A176" s="3">
        <v>2365</v>
      </c>
      <c r="B176" s="3">
        <v>1</v>
      </c>
      <c r="C176" s="4" t="s">
        <v>344</v>
      </c>
      <c r="D176" s="5">
        <v>6</v>
      </c>
      <c r="E176" s="52">
        <f>SUMIFS('EOS GE24-F23-WEBLOAD'!$F:$F,'EOS GE24-F23-WEBLOAD'!$A:$A,$A176,'EOS GE24-F23-WEBLOAD'!$B:$B,$B176)</f>
        <v>603</v>
      </c>
      <c r="F176" s="145">
        <f>SUMIFS(GENED!$J:$J,GENED!$A:$A,$A176,GENED!$B:$B,$B176)</f>
        <v>0</v>
      </c>
      <c r="G176" s="55">
        <f t="shared" si="24"/>
        <v>0</v>
      </c>
      <c r="H176" s="52">
        <f t="shared" si="25"/>
        <v>0</v>
      </c>
      <c r="I176" s="64"/>
      <c r="J176" s="52">
        <f>SUMIFS('EOS GE25-F23-WEBLOAD'!$F:$F,'EOS GE25-F23-WEBLOAD'!$A:$A,$A176,'EOS GE25-F23-WEBLOAD'!$B:$B,$B176)</f>
        <v>574</v>
      </c>
      <c r="K176" s="145">
        <f>SUMIFS(GENED!$S:$S,GENED!$A:$A,$A176,GENED!$B:$B,$B176)</f>
        <v>0</v>
      </c>
      <c r="L176" s="55">
        <f t="shared" si="26"/>
        <v>0</v>
      </c>
      <c r="M176" s="55">
        <f t="shared" si="27"/>
        <v>0</v>
      </c>
      <c r="N176" s="51"/>
      <c r="O176" s="174">
        <f t="shared" si="28"/>
        <v>0</v>
      </c>
    </row>
    <row r="177" spans="1:15" x14ac:dyDescent="0.25">
      <c r="A177" s="3">
        <v>4</v>
      </c>
      <c r="B177" s="3">
        <v>1</v>
      </c>
      <c r="C177" s="4" t="s">
        <v>58</v>
      </c>
      <c r="D177" s="5">
        <v>6</v>
      </c>
      <c r="E177" s="52">
        <f>SUMIFS('EOS GE24-F23-WEBLOAD'!$F:$F,'EOS GE24-F23-WEBLOAD'!$A:$A,$A177,'EOS GE24-F23-WEBLOAD'!$B:$B,$B177)</f>
        <v>419.44</v>
      </c>
      <c r="F177" s="145">
        <f>SUMIFS(GENED!$J:$J,GENED!$A:$A,$A177,GENED!$B:$B,$B177)</f>
        <v>0</v>
      </c>
      <c r="G177" s="55">
        <f t="shared" si="24"/>
        <v>0</v>
      </c>
      <c r="H177" s="52">
        <f t="shared" si="25"/>
        <v>0</v>
      </c>
      <c r="I177" s="64"/>
      <c r="J177" s="52">
        <f>SUMIFS('EOS GE25-F23-WEBLOAD'!$F:$F,'EOS GE25-F23-WEBLOAD'!$A:$A,$A177,'EOS GE25-F23-WEBLOAD'!$B:$B,$B177)</f>
        <v>444.44</v>
      </c>
      <c r="K177" s="145">
        <f>SUMIFS(GENED!$S:$S,GENED!$A:$A,$A177,GENED!$B:$B,$B177)</f>
        <v>0</v>
      </c>
      <c r="L177" s="55">
        <f t="shared" si="26"/>
        <v>0</v>
      </c>
      <c r="M177" s="55">
        <f t="shared" si="27"/>
        <v>0</v>
      </c>
      <c r="N177" s="51"/>
      <c r="O177" s="174">
        <f t="shared" si="28"/>
        <v>0</v>
      </c>
    </row>
    <row r="178" spans="1:15" x14ac:dyDescent="0.25">
      <c r="A178" s="3">
        <v>914</v>
      </c>
      <c r="B178" s="3">
        <v>1</v>
      </c>
      <c r="C178" s="4" t="s">
        <v>312</v>
      </c>
      <c r="D178" s="5">
        <v>6</v>
      </c>
      <c r="E178" s="52">
        <f>SUMIFS('EOS GE24-F23-WEBLOAD'!$F:$F,'EOS GE24-F23-WEBLOAD'!$A:$A,$A178,'EOS GE24-F23-WEBLOAD'!$B:$B,$B178)</f>
        <v>279</v>
      </c>
      <c r="F178" s="145">
        <f>SUMIFS(GENED!$J:$J,GENED!$A:$A,$A178,GENED!$B:$B,$B178)</f>
        <v>0</v>
      </c>
      <c r="G178" s="55">
        <f t="shared" si="24"/>
        <v>0</v>
      </c>
      <c r="H178" s="52">
        <f t="shared" si="25"/>
        <v>0</v>
      </c>
      <c r="I178" s="64"/>
      <c r="J178" s="52">
        <f>SUMIFS('EOS GE25-F23-WEBLOAD'!$F:$F,'EOS GE25-F23-WEBLOAD'!$A:$A,$A178,'EOS GE25-F23-WEBLOAD'!$B:$B,$B178)</f>
        <v>278</v>
      </c>
      <c r="K178" s="145">
        <f>SUMIFS(GENED!$S:$S,GENED!$A:$A,$A178,GENED!$B:$B,$B178)</f>
        <v>0</v>
      </c>
      <c r="L178" s="55">
        <f t="shared" si="26"/>
        <v>0</v>
      </c>
      <c r="M178" s="55">
        <f t="shared" si="27"/>
        <v>0</v>
      </c>
      <c r="N178" s="51"/>
      <c r="O178" s="174">
        <f t="shared" si="28"/>
        <v>0</v>
      </c>
    </row>
    <row r="179" spans="1:15" x14ac:dyDescent="0.25">
      <c r="A179" s="3">
        <v>2</v>
      </c>
      <c r="B179" s="3">
        <v>1</v>
      </c>
      <c r="C179" s="4" t="s">
        <v>57</v>
      </c>
      <c r="D179" s="5">
        <v>6</v>
      </c>
      <c r="E179" s="52">
        <f>SUMIFS('EOS GE24-F23-WEBLOAD'!$F:$F,'EOS GE24-F23-WEBLOAD'!$A:$A,$A179,'EOS GE24-F23-WEBLOAD'!$B:$B,$B179)</f>
        <v>220</v>
      </c>
      <c r="F179" s="145">
        <f>SUMIFS(GENED!$J:$J,GENED!$A:$A,$A179,GENED!$B:$B,$B179)</f>
        <v>0</v>
      </c>
      <c r="G179" s="55">
        <f t="shared" si="24"/>
        <v>0</v>
      </c>
      <c r="H179" s="52">
        <f t="shared" si="25"/>
        <v>0</v>
      </c>
      <c r="I179" s="64"/>
      <c r="J179" s="52">
        <f>SUMIFS('EOS GE25-F23-WEBLOAD'!$F:$F,'EOS GE25-F23-WEBLOAD'!$A:$A,$A179,'EOS GE25-F23-WEBLOAD'!$B:$B,$B179)</f>
        <v>220</v>
      </c>
      <c r="K179" s="145">
        <f>SUMIFS(GENED!$S:$S,GENED!$A:$A,$A179,GENED!$B:$B,$B179)</f>
        <v>0</v>
      </c>
      <c r="L179" s="55">
        <f t="shared" si="26"/>
        <v>0</v>
      </c>
      <c r="M179" s="55">
        <f t="shared" si="27"/>
        <v>0</v>
      </c>
      <c r="N179" s="51"/>
      <c r="O179" s="174">
        <f t="shared" si="28"/>
        <v>0</v>
      </c>
    </row>
    <row r="180" spans="1:15" x14ac:dyDescent="0.25">
      <c r="A180" s="3">
        <v>2856</v>
      </c>
      <c r="B180" s="3">
        <v>1</v>
      </c>
      <c r="C180" s="4" t="s">
        <v>363</v>
      </c>
      <c r="D180" s="5">
        <v>6</v>
      </c>
      <c r="E180" s="52">
        <f>SUMIFS('EOS GE24-F23-WEBLOAD'!$F:$F,'EOS GE24-F23-WEBLOAD'!$A:$A,$A180,'EOS GE24-F23-WEBLOAD'!$B:$B,$B180)</f>
        <v>285</v>
      </c>
      <c r="F180" s="145">
        <f>SUMIFS(GENED!$J:$J,GENED!$A:$A,$A180,GENED!$B:$B,$B180)</f>
        <v>0</v>
      </c>
      <c r="G180" s="55">
        <f t="shared" si="24"/>
        <v>0</v>
      </c>
      <c r="H180" s="52">
        <f t="shared" si="25"/>
        <v>0</v>
      </c>
      <c r="I180" s="64"/>
      <c r="J180" s="52">
        <f>SUMIFS('EOS GE25-F23-WEBLOAD'!$F:$F,'EOS GE25-F23-WEBLOAD'!$A:$A,$A180,'EOS GE25-F23-WEBLOAD'!$B:$B,$B180)</f>
        <v>290</v>
      </c>
      <c r="K180" s="145">
        <f>SUMIFS(GENED!$S:$S,GENED!$A:$A,$A180,GENED!$B:$B,$B180)</f>
        <v>0</v>
      </c>
      <c r="L180" s="55">
        <f t="shared" si="26"/>
        <v>0</v>
      </c>
      <c r="M180" s="55">
        <f t="shared" si="27"/>
        <v>0</v>
      </c>
      <c r="N180" s="51"/>
      <c r="O180" s="174">
        <f t="shared" si="28"/>
        <v>0</v>
      </c>
    </row>
    <row r="181" spans="1:15" x14ac:dyDescent="0.25">
      <c r="A181" s="3">
        <v>592</v>
      </c>
      <c r="B181" s="3">
        <v>1</v>
      </c>
      <c r="C181" s="4" t="s">
        <v>225</v>
      </c>
      <c r="D181" s="5">
        <v>6</v>
      </c>
      <c r="E181" s="52">
        <f>SUMIFS('EOS GE24-F23-WEBLOAD'!$F:$F,'EOS GE24-F23-WEBLOAD'!$A:$A,$A181,'EOS GE24-F23-WEBLOAD'!$B:$B,$B181)</f>
        <v>179.8</v>
      </c>
      <c r="F181" s="145">
        <f>SUMIFS(GENED!$J:$J,GENED!$A:$A,$A181,GENED!$B:$B,$B181)</f>
        <v>0</v>
      </c>
      <c r="G181" s="55">
        <f t="shared" si="24"/>
        <v>0</v>
      </c>
      <c r="H181" s="52">
        <f t="shared" si="25"/>
        <v>0</v>
      </c>
      <c r="I181" s="64"/>
      <c r="J181" s="52">
        <f>SUMIFS('EOS GE25-F23-WEBLOAD'!$F:$F,'EOS GE25-F23-WEBLOAD'!$A:$A,$A181,'EOS GE25-F23-WEBLOAD'!$B:$B,$B181)</f>
        <v>172.8</v>
      </c>
      <c r="K181" s="145">
        <f>SUMIFS(GENED!$S:$S,GENED!$A:$A,$A181,GENED!$B:$B,$B181)</f>
        <v>0</v>
      </c>
      <c r="L181" s="55">
        <f t="shared" si="26"/>
        <v>0</v>
      </c>
      <c r="M181" s="55">
        <f t="shared" si="27"/>
        <v>0</v>
      </c>
      <c r="N181" s="51"/>
      <c r="O181" s="174">
        <f t="shared" si="28"/>
        <v>0</v>
      </c>
    </row>
    <row r="182" spans="1:15" x14ac:dyDescent="0.25">
      <c r="A182" s="3">
        <v>356</v>
      </c>
      <c r="B182" s="3">
        <v>1</v>
      </c>
      <c r="C182" s="4" t="s">
        <v>165</v>
      </c>
      <c r="D182" s="5">
        <v>6</v>
      </c>
      <c r="E182" s="52">
        <f>SUMIFS('EOS GE24-F23-WEBLOAD'!$F:$F,'EOS GE24-F23-WEBLOAD'!$A:$A,$A182,'EOS GE24-F23-WEBLOAD'!$B:$B,$B182)</f>
        <v>181</v>
      </c>
      <c r="F182" s="145">
        <f>SUMIFS(GENED!$J:$J,GENED!$A:$A,$A182,GENED!$B:$B,$B182)</f>
        <v>0</v>
      </c>
      <c r="G182" s="55">
        <f t="shared" si="24"/>
        <v>0</v>
      </c>
      <c r="H182" s="52">
        <f t="shared" si="25"/>
        <v>0</v>
      </c>
      <c r="I182" s="64"/>
      <c r="J182" s="52">
        <f>SUMIFS('EOS GE25-F23-WEBLOAD'!$F:$F,'EOS GE25-F23-WEBLOAD'!$A:$A,$A182,'EOS GE25-F23-WEBLOAD'!$B:$B,$B182)</f>
        <v>188</v>
      </c>
      <c r="K182" s="145">
        <f>SUMIFS(GENED!$S:$S,GENED!$A:$A,$A182,GENED!$B:$B,$B182)</f>
        <v>0</v>
      </c>
      <c r="L182" s="55">
        <f t="shared" si="26"/>
        <v>0</v>
      </c>
      <c r="M182" s="55">
        <f t="shared" si="27"/>
        <v>0</v>
      </c>
      <c r="N182" s="51"/>
      <c r="O182" s="174">
        <f t="shared" si="28"/>
        <v>0</v>
      </c>
    </row>
    <row r="183" spans="1:15" x14ac:dyDescent="0.25">
      <c r="A183" s="3">
        <v>2580</v>
      </c>
      <c r="B183" s="3">
        <v>1</v>
      </c>
      <c r="C183" s="4" t="s">
        <v>350</v>
      </c>
      <c r="D183" s="5">
        <v>6</v>
      </c>
      <c r="E183" s="52">
        <f>SUMIFS('EOS GE24-F23-WEBLOAD'!$F:$F,'EOS GE24-F23-WEBLOAD'!$A:$A,$A183,'EOS GE24-F23-WEBLOAD'!$B:$B,$B183)</f>
        <v>696</v>
      </c>
      <c r="F183" s="145">
        <f>SUMIFS(GENED!$J:$J,GENED!$A:$A,$A183,GENED!$B:$B,$B183)</f>
        <v>0</v>
      </c>
      <c r="G183" s="55">
        <f t="shared" si="24"/>
        <v>0</v>
      </c>
      <c r="H183" s="52">
        <f t="shared" si="25"/>
        <v>0</v>
      </c>
      <c r="I183" s="64"/>
      <c r="J183" s="52">
        <f>SUMIFS('EOS GE25-F23-WEBLOAD'!$F:$F,'EOS GE25-F23-WEBLOAD'!$A:$A,$A183,'EOS GE25-F23-WEBLOAD'!$B:$B,$B183)</f>
        <v>666</v>
      </c>
      <c r="K183" s="145">
        <f>SUMIFS(GENED!$S:$S,GENED!$A:$A,$A183,GENED!$B:$B,$B183)</f>
        <v>0</v>
      </c>
      <c r="L183" s="55">
        <f t="shared" si="26"/>
        <v>0</v>
      </c>
      <c r="M183" s="55">
        <f t="shared" si="27"/>
        <v>0</v>
      </c>
      <c r="N183" s="51"/>
      <c r="O183" s="174">
        <f t="shared" si="28"/>
        <v>0</v>
      </c>
    </row>
    <row r="184" spans="1:15" x14ac:dyDescent="0.25">
      <c r="A184" s="3">
        <v>811</v>
      </c>
      <c r="B184" s="3">
        <v>1</v>
      </c>
      <c r="C184" s="4" t="s">
        <v>282</v>
      </c>
      <c r="D184" s="5">
        <v>6</v>
      </c>
      <c r="E184" s="52">
        <f>SUMIFS('EOS GE24-F23-WEBLOAD'!$F:$F,'EOS GE24-F23-WEBLOAD'!$A:$A,$A184,'EOS GE24-F23-WEBLOAD'!$B:$B,$B184)</f>
        <v>484</v>
      </c>
      <c r="F184" s="145">
        <f>SUMIFS(GENED!$J:$J,GENED!$A:$A,$A184,GENED!$B:$B,$B184)</f>
        <v>0</v>
      </c>
      <c r="G184" s="55">
        <f t="shared" si="24"/>
        <v>0</v>
      </c>
      <c r="H184" s="52">
        <f t="shared" si="25"/>
        <v>0</v>
      </c>
      <c r="I184" s="64"/>
      <c r="J184" s="52">
        <f>SUMIFS('EOS GE25-F23-WEBLOAD'!$F:$F,'EOS GE25-F23-WEBLOAD'!$A:$A,$A184,'EOS GE25-F23-WEBLOAD'!$B:$B,$B184)</f>
        <v>929</v>
      </c>
      <c r="K184" s="145">
        <f>SUMIFS(GENED!$S:$S,GENED!$A:$A,$A184,GENED!$B:$B,$B184)</f>
        <v>0</v>
      </c>
      <c r="L184" s="55">
        <f t="shared" si="26"/>
        <v>0</v>
      </c>
      <c r="M184" s="55">
        <f t="shared" si="27"/>
        <v>0</v>
      </c>
      <c r="N184" s="51"/>
      <c r="O184" s="174">
        <f t="shared" si="28"/>
        <v>0</v>
      </c>
    </row>
    <row r="185" spans="1:15" x14ac:dyDescent="0.25">
      <c r="A185" s="3">
        <v>271</v>
      </c>
      <c r="B185" s="3">
        <v>1</v>
      </c>
      <c r="C185" s="4" t="s">
        <v>134</v>
      </c>
      <c r="D185" s="5">
        <v>3</v>
      </c>
      <c r="E185" s="52">
        <f>SUMIFS('EOS GE24-F23-WEBLOAD'!$F:$F,'EOS GE24-F23-WEBLOAD'!$A:$A,$A185,'EOS GE24-F23-WEBLOAD'!$B:$B,$B185)</f>
        <v>9976.84</v>
      </c>
      <c r="F185" s="145">
        <f>SUMIFS(GENED!$J:$J,GENED!$A:$A,$A185,GENED!$B:$B,$B185)</f>
        <v>0</v>
      </c>
      <c r="G185" s="55">
        <f t="shared" si="24"/>
        <v>0</v>
      </c>
      <c r="H185" s="52">
        <f t="shared" si="25"/>
        <v>0</v>
      </c>
      <c r="I185" s="64"/>
      <c r="J185" s="52">
        <f>SUMIFS('EOS GE25-F23-WEBLOAD'!$F:$F,'EOS GE25-F23-WEBLOAD'!$A:$A,$A185,'EOS GE25-F23-WEBLOAD'!$B:$B,$B185)</f>
        <v>9817.84</v>
      </c>
      <c r="K185" s="145">
        <f>SUMIFS(GENED!$S:$S,GENED!$A:$A,$A185,GENED!$B:$B,$B185)</f>
        <v>0</v>
      </c>
      <c r="L185" s="55">
        <f t="shared" si="26"/>
        <v>0</v>
      </c>
      <c r="M185" s="55">
        <f t="shared" si="27"/>
        <v>0</v>
      </c>
      <c r="N185" s="51"/>
      <c r="O185" s="174">
        <f t="shared" si="28"/>
        <v>0</v>
      </c>
    </row>
    <row r="186" spans="1:15" x14ac:dyDescent="0.25">
      <c r="A186" s="3">
        <v>177</v>
      </c>
      <c r="B186" s="3">
        <v>1</v>
      </c>
      <c r="C186" s="4" t="s">
        <v>105</v>
      </c>
      <c r="D186" s="5">
        <v>6</v>
      </c>
      <c r="E186" s="52">
        <f>SUMIFS('EOS GE24-F23-WEBLOAD'!$F:$F,'EOS GE24-F23-WEBLOAD'!$A:$A,$A186,'EOS GE24-F23-WEBLOAD'!$B:$B,$B186)</f>
        <v>1182</v>
      </c>
      <c r="F186" s="145">
        <f>SUMIFS(GENED!$J:$J,GENED!$A:$A,$A186,GENED!$B:$B,$B186)</f>
        <v>0</v>
      </c>
      <c r="G186" s="55">
        <f t="shared" si="24"/>
        <v>0</v>
      </c>
      <c r="H186" s="52">
        <f t="shared" si="25"/>
        <v>0</v>
      </c>
      <c r="I186" s="64"/>
      <c r="J186" s="52">
        <f>SUMIFS('EOS GE25-F23-WEBLOAD'!$F:$F,'EOS GE25-F23-WEBLOAD'!$A:$A,$A186,'EOS GE25-F23-WEBLOAD'!$B:$B,$B186)</f>
        <v>1171</v>
      </c>
      <c r="K186" s="145">
        <f>SUMIFS(GENED!$S:$S,GENED!$A:$A,$A186,GENED!$B:$B,$B186)</f>
        <v>0</v>
      </c>
      <c r="L186" s="55">
        <f t="shared" si="26"/>
        <v>0</v>
      </c>
      <c r="M186" s="55">
        <f t="shared" si="27"/>
        <v>0</v>
      </c>
      <c r="N186" s="51"/>
      <c r="O186" s="174">
        <f t="shared" si="28"/>
        <v>0</v>
      </c>
    </row>
    <row r="187" spans="1:15" x14ac:dyDescent="0.25">
      <c r="A187" s="3">
        <v>497</v>
      </c>
      <c r="B187" s="3">
        <v>1</v>
      </c>
      <c r="C187" s="4" t="s">
        <v>199</v>
      </c>
      <c r="D187" s="5">
        <v>6</v>
      </c>
      <c r="E187" s="52">
        <f>SUMIFS('EOS GE24-F23-WEBLOAD'!$F:$F,'EOS GE24-F23-WEBLOAD'!$A:$A,$A187,'EOS GE24-F23-WEBLOAD'!$B:$B,$B187)</f>
        <v>309.39999999999998</v>
      </c>
      <c r="F187" s="145">
        <f>SUMIFS(GENED!$J:$J,GENED!$A:$A,$A187,GENED!$B:$B,$B187)</f>
        <v>0</v>
      </c>
      <c r="G187" s="55">
        <f t="shared" si="24"/>
        <v>0</v>
      </c>
      <c r="H187" s="52">
        <f t="shared" si="25"/>
        <v>0</v>
      </c>
      <c r="I187" s="64"/>
      <c r="J187" s="52">
        <f>SUMIFS('EOS GE25-F23-WEBLOAD'!$F:$F,'EOS GE25-F23-WEBLOAD'!$A:$A,$A187,'EOS GE25-F23-WEBLOAD'!$B:$B,$B187)</f>
        <v>306.39999999999998</v>
      </c>
      <c r="K187" s="145">
        <f>SUMIFS(GENED!$S:$S,GENED!$A:$A,$A187,GENED!$B:$B,$B187)</f>
        <v>0</v>
      </c>
      <c r="L187" s="55">
        <f t="shared" si="26"/>
        <v>0</v>
      </c>
      <c r="M187" s="55">
        <f t="shared" si="27"/>
        <v>0</v>
      </c>
      <c r="N187" s="51"/>
      <c r="O187" s="174">
        <f t="shared" si="28"/>
        <v>0</v>
      </c>
    </row>
    <row r="188" spans="1:15" x14ac:dyDescent="0.25">
      <c r="A188" s="3">
        <v>473</v>
      </c>
      <c r="B188" s="3">
        <v>1</v>
      </c>
      <c r="C188" s="4" t="s">
        <v>189</v>
      </c>
      <c r="D188" s="5">
        <v>6</v>
      </c>
      <c r="E188" s="52">
        <f>SUMIFS('EOS GE24-F23-WEBLOAD'!$F:$F,'EOS GE24-F23-WEBLOAD'!$A:$A,$A188,'EOS GE24-F23-WEBLOAD'!$B:$B,$B188)</f>
        <v>416.6</v>
      </c>
      <c r="F188" s="145">
        <f>SUMIFS(GENED!$J:$J,GENED!$A:$A,$A188,GENED!$B:$B,$B188)</f>
        <v>0</v>
      </c>
      <c r="G188" s="55">
        <f t="shared" si="24"/>
        <v>0</v>
      </c>
      <c r="H188" s="52">
        <f t="shared" si="25"/>
        <v>0</v>
      </c>
      <c r="I188" s="64"/>
      <c r="J188" s="52">
        <f>SUMIFS('EOS GE25-F23-WEBLOAD'!$F:$F,'EOS GE25-F23-WEBLOAD'!$A:$A,$A188,'EOS GE25-F23-WEBLOAD'!$B:$B,$B188)</f>
        <v>416.6</v>
      </c>
      <c r="K188" s="145">
        <f>SUMIFS(GENED!$S:$S,GENED!$A:$A,$A188,GENED!$B:$B,$B188)</f>
        <v>0</v>
      </c>
      <c r="L188" s="55">
        <f t="shared" si="26"/>
        <v>0</v>
      </c>
      <c r="M188" s="55">
        <f t="shared" si="27"/>
        <v>0</v>
      </c>
      <c r="N188" s="51"/>
      <c r="O188" s="174">
        <f t="shared" si="28"/>
        <v>0</v>
      </c>
    </row>
    <row r="189" spans="1:15" x14ac:dyDescent="0.25">
      <c r="A189" s="3">
        <v>108</v>
      </c>
      <c r="B189" s="3">
        <v>1</v>
      </c>
      <c r="C189" s="4" t="s">
        <v>88</v>
      </c>
      <c r="D189" s="5">
        <v>3</v>
      </c>
      <c r="E189" s="52">
        <f>SUMIFS('EOS GE24-F23-WEBLOAD'!$F:$F,'EOS GE24-F23-WEBLOAD'!$A:$A,$A189,'EOS GE24-F23-WEBLOAD'!$B:$B,$B189)</f>
        <v>912</v>
      </c>
      <c r="F189" s="145">
        <f>SUMIFS(GENED!$J:$J,GENED!$A:$A,$A189,GENED!$B:$B,$B189)</f>
        <v>0</v>
      </c>
      <c r="G189" s="55">
        <f t="shared" si="24"/>
        <v>0</v>
      </c>
      <c r="H189" s="52">
        <f t="shared" si="25"/>
        <v>0</v>
      </c>
      <c r="I189" s="64"/>
      <c r="J189" s="52">
        <f>SUMIFS('EOS GE25-F23-WEBLOAD'!$F:$F,'EOS GE25-F23-WEBLOAD'!$A:$A,$A189,'EOS GE25-F23-WEBLOAD'!$B:$B,$B189)</f>
        <v>921</v>
      </c>
      <c r="K189" s="145">
        <f>SUMIFS(GENED!$S:$S,GENED!$A:$A,$A189,GENED!$B:$B,$B189)</f>
        <v>0</v>
      </c>
      <c r="L189" s="55">
        <f t="shared" si="26"/>
        <v>0</v>
      </c>
      <c r="M189" s="55">
        <f t="shared" si="27"/>
        <v>0</v>
      </c>
      <c r="N189" s="51"/>
      <c r="O189" s="174">
        <f t="shared" si="28"/>
        <v>0</v>
      </c>
    </row>
    <row r="190" spans="1:15" x14ac:dyDescent="0.25">
      <c r="A190" s="3">
        <v>347</v>
      </c>
      <c r="B190" s="3">
        <v>1</v>
      </c>
      <c r="C190" s="4" t="s">
        <v>164</v>
      </c>
      <c r="D190" s="5">
        <v>4</v>
      </c>
      <c r="E190" s="52">
        <f>SUMIFS('EOS GE24-F23-WEBLOAD'!$F:$F,'EOS GE24-F23-WEBLOAD'!$A:$A,$A190,'EOS GE24-F23-WEBLOAD'!$B:$B,$B190)</f>
        <v>3983.83</v>
      </c>
      <c r="F190" s="145">
        <f>SUMIFS(GENED!$J:$J,GENED!$A:$A,$A190,GENED!$B:$B,$B190)</f>
        <v>0</v>
      </c>
      <c r="G190" s="55">
        <f t="shared" si="24"/>
        <v>0</v>
      </c>
      <c r="H190" s="52">
        <f t="shared" si="25"/>
        <v>0</v>
      </c>
      <c r="I190" s="64"/>
      <c r="J190" s="52">
        <f>SUMIFS('EOS GE25-F23-WEBLOAD'!$F:$F,'EOS GE25-F23-WEBLOAD'!$A:$A,$A190,'EOS GE25-F23-WEBLOAD'!$B:$B,$B190)</f>
        <v>3959.83</v>
      </c>
      <c r="K190" s="145">
        <f>SUMIFS(GENED!$S:$S,GENED!$A:$A,$A190,GENED!$B:$B,$B190)</f>
        <v>0</v>
      </c>
      <c r="L190" s="55">
        <f t="shared" si="26"/>
        <v>0</v>
      </c>
      <c r="M190" s="55">
        <f t="shared" si="27"/>
        <v>0</v>
      </c>
      <c r="N190" s="51"/>
      <c r="O190" s="174">
        <f t="shared" si="28"/>
        <v>0</v>
      </c>
    </row>
    <row r="191" spans="1:15" x14ac:dyDescent="0.25">
      <c r="A191" s="3">
        <v>712</v>
      </c>
      <c r="B191" s="3">
        <v>1</v>
      </c>
      <c r="C191" s="4" t="s">
        <v>253</v>
      </c>
      <c r="D191" s="5">
        <v>6</v>
      </c>
      <c r="E191" s="52">
        <f>SUMIFS('EOS GE24-F23-WEBLOAD'!$F:$F,'EOS GE24-F23-WEBLOAD'!$A:$A,$A191,'EOS GE24-F23-WEBLOAD'!$B:$B,$B191)</f>
        <v>534</v>
      </c>
      <c r="F191" s="145">
        <f>SUMIFS(GENED!$J:$J,GENED!$A:$A,$A191,GENED!$B:$B,$B191)</f>
        <v>0</v>
      </c>
      <c r="G191" s="55">
        <f t="shared" si="24"/>
        <v>0</v>
      </c>
      <c r="H191" s="52">
        <f t="shared" si="25"/>
        <v>0</v>
      </c>
      <c r="I191" s="64"/>
      <c r="J191" s="52">
        <f>SUMIFS('EOS GE25-F23-WEBLOAD'!$F:$F,'EOS GE25-F23-WEBLOAD'!$A:$A,$A191,'EOS GE25-F23-WEBLOAD'!$B:$B,$B191)</f>
        <v>564</v>
      </c>
      <c r="K191" s="145">
        <f>SUMIFS(GENED!$S:$S,GENED!$A:$A,$A191,GENED!$B:$B,$B191)</f>
        <v>0</v>
      </c>
      <c r="L191" s="55">
        <f t="shared" si="26"/>
        <v>0</v>
      </c>
      <c r="M191" s="55">
        <f t="shared" si="27"/>
        <v>0</v>
      </c>
      <c r="N191" s="51"/>
      <c r="O191" s="174">
        <f t="shared" si="28"/>
        <v>0</v>
      </c>
    </row>
    <row r="192" spans="1:15" x14ac:dyDescent="0.25">
      <c r="A192" s="3">
        <v>2165</v>
      </c>
      <c r="B192" s="3">
        <v>1</v>
      </c>
      <c r="C192" s="4" t="s">
        <v>325</v>
      </c>
      <c r="D192" s="5">
        <v>5</v>
      </c>
      <c r="E192" s="52">
        <f>SUMIFS('EOS GE24-F23-WEBLOAD'!$F:$F,'EOS GE24-F23-WEBLOAD'!$A:$A,$A192,'EOS GE24-F23-WEBLOAD'!$B:$B,$B192)</f>
        <v>971</v>
      </c>
      <c r="F192" s="145">
        <f>SUMIFS(GENED!$J:$J,GENED!$A:$A,$A192,GENED!$B:$B,$B192)</f>
        <v>0</v>
      </c>
      <c r="G192" s="55">
        <f t="shared" si="24"/>
        <v>0</v>
      </c>
      <c r="H192" s="52">
        <f t="shared" si="25"/>
        <v>0</v>
      </c>
      <c r="I192" s="64"/>
      <c r="J192" s="52">
        <f>SUMIFS('EOS GE25-F23-WEBLOAD'!$F:$F,'EOS GE25-F23-WEBLOAD'!$A:$A,$A192,'EOS GE25-F23-WEBLOAD'!$B:$B,$B192)</f>
        <v>953</v>
      </c>
      <c r="K192" s="145">
        <f>SUMIFS(GENED!$S:$S,GENED!$A:$A,$A192,GENED!$B:$B,$B192)</f>
        <v>0</v>
      </c>
      <c r="L192" s="55">
        <f t="shared" si="26"/>
        <v>0</v>
      </c>
      <c r="M192" s="55">
        <f t="shared" si="27"/>
        <v>0</v>
      </c>
      <c r="N192" s="51"/>
      <c r="O192" s="174">
        <f t="shared" si="28"/>
        <v>0</v>
      </c>
    </row>
    <row r="193" spans="1:15" x14ac:dyDescent="0.25">
      <c r="A193" s="3">
        <v>499</v>
      </c>
      <c r="B193" s="3">
        <v>1</v>
      </c>
      <c r="C193" s="4" t="s">
        <v>200</v>
      </c>
      <c r="D193" s="5">
        <v>6</v>
      </c>
      <c r="E193" s="52">
        <f>SUMIFS('EOS GE24-F23-WEBLOAD'!$F:$F,'EOS GE24-F23-WEBLOAD'!$A:$A,$A193,'EOS GE24-F23-WEBLOAD'!$B:$B,$B193)</f>
        <v>274</v>
      </c>
      <c r="F193" s="145">
        <f>SUMIFS(GENED!$J:$J,GENED!$A:$A,$A193,GENED!$B:$B,$B193)</f>
        <v>0</v>
      </c>
      <c r="G193" s="55">
        <f t="shared" si="24"/>
        <v>0</v>
      </c>
      <c r="H193" s="52">
        <f t="shared" si="25"/>
        <v>0</v>
      </c>
      <c r="I193" s="64"/>
      <c r="J193" s="52">
        <f>SUMIFS('EOS GE25-F23-WEBLOAD'!$F:$F,'EOS GE25-F23-WEBLOAD'!$A:$A,$A193,'EOS GE25-F23-WEBLOAD'!$B:$B,$B193)</f>
        <v>258</v>
      </c>
      <c r="K193" s="145">
        <f>SUMIFS(GENED!$S:$S,GENED!$A:$A,$A193,GENED!$B:$B,$B193)</f>
        <v>0</v>
      </c>
      <c r="L193" s="55">
        <f t="shared" si="26"/>
        <v>0</v>
      </c>
      <c r="M193" s="55">
        <f t="shared" si="27"/>
        <v>0</v>
      </c>
      <c r="N193" s="51"/>
      <c r="O193" s="174">
        <f t="shared" si="28"/>
        <v>0</v>
      </c>
    </row>
    <row r="194" spans="1:15" x14ac:dyDescent="0.25">
      <c r="A194" s="3">
        <v>2904</v>
      </c>
      <c r="B194" s="3">
        <v>1</v>
      </c>
      <c r="C194" s="4" t="s">
        <v>377</v>
      </c>
      <c r="D194" s="5">
        <v>6</v>
      </c>
      <c r="E194" s="52">
        <f>SUMIFS('EOS GE24-F23-WEBLOAD'!$F:$F,'EOS GE24-F23-WEBLOAD'!$A:$A,$A194,'EOS GE24-F23-WEBLOAD'!$B:$B,$B194)</f>
        <v>623</v>
      </c>
      <c r="F194" s="145">
        <f>SUMIFS(GENED!$J:$J,GENED!$A:$A,$A194,GENED!$B:$B,$B194)</f>
        <v>0</v>
      </c>
      <c r="G194" s="55">
        <f t="shared" si="24"/>
        <v>0</v>
      </c>
      <c r="H194" s="52">
        <f t="shared" si="25"/>
        <v>0</v>
      </c>
      <c r="I194" s="64"/>
      <c r="J194" s="52">
        <f>SUMIFS('EOS GE25-F23-WEBLOAD'!$F:$F,'EOS GE25-F23-WEBLOAD'!$A:$A,$A194,'EOS GE25-F23-WEBLOAD'!$B:$B,$B194)</f>
        <v>580</v>
      </c>
      <c r="K194" s="145">
        <f>SUMIFS(GENED!$S:$S,GENED!$A:$A,$A194,GENED!$B:$B,$B194)</f>
        <v>0</v>
      </c>
      <c r="L194" s="55">
        <f t="shared" si="26"/>
        <v>0</v>
      </c>
      <c r="M194" s="55">
        <f t="shared" si="27"/>
        <v>0</v>
      </c>
      <c r="N194" s="51"/>
      <c r="O194" s="174">
        <f t="shared" si="28"/>
        <v>0</v>
      </c>
    </row>
    <row r="195" spans="1:15" x14ac:dyDescent="0.25">
      <c r="A195" s="3">
        <v>2397</v>
      </c>
      <c r="B195" s="3">
        <v>1</v>
      </c>
      <c r="C195" s="4" t="s">
        <v>346</v>
      </c>
      <c r="D195" s="5">
        <v>5</v>
      </c>
      <c r="E195" s="52">
        <f>SUMIFS('EOS GE24-F23-WEBLOAD'!$F:$F,'EOS GE24-F23-WEBLOAD'!$A:$A,$A195,'EOS GE24-F23-WEBLOAD'!$B:$B,$B195)</f>
        <v>887</v>
      </c>
      <c r="F195" s="145">
        <f>SUMIFS(GENED!$J:$J,GENED!$A:$A,$A195,GENED!$B:$B,$B195)</f>
        <v>0</v>
      </c>
      <c r="G195" s="55">
        <f t="shared" si="24"/>
        <v>0</v>
      </c>
      <c r="H195" s="52">
        <f t="shared" si="25"/>
        <v>0</v>
      </c>
      <c r="I195" s="64"/>
      <c r="J195" s="52">
        <f>SUMIFS('EOS GE25-F23-WEBLOAD'!$F:$F,'EOS GE25-F23-WEBLOAD'!$A:$A,$A195,'EOS GE25-F23-WEBLOAD'!$B:$B,$B195)</f>
        <v>887</v>
      </c>
      <c r="K195" s="145">
        <f>SUMIFS(GENED!$S:$S,GENED!$A:$A,$A195,GENED!$B:$B,$B195)</f>
        <v>0</v>
      </c>
      <c r="L195" s="55">
        <f t="shared" si="26"/>
        <v>0</v>
      </c>
      <c r="M195" s="55">
        <f t="shared" si="27"/>
        <v>0</v>
      </c>
      <c r="N195" s="51"/>
      <c r="O195" s="174">
        <f t="shared" si="28"/>
        <v>0</v>
      </c>
    </row>
    <row r="196" spans="1:15" x14ac:dyDescent="0.25">
      <c r="A196" s="3">
        <v>676</v>
      </c>
      <c r="B196" s="3">
        <v>1</v>
      </c>
      <c r="C196" s="4" t="s">
        <v>242</v>
      </c>
      <c r="D196" s="5">
        <v>6</v>
      </c>
      <c r="E196" s="52">
        <f>SUMIFS('EOS GE24-F23-WEBLOAD'!$F:$F,'EOS GE24-F23-WEBLOAD'!$A:$A,$A196,'EOS GE24-F23-WEBLOAD'!$B:$B,$B196)</f>
        <v>215</v>
      </c>
      <c r="F196" s="145">
        <f>SUMIFS(GENED!$J:$J,GENED!$A:$A,$A196,GENED!$B:$B,$B196)</f>
        <v>0</v>
      </c>
      <c r="G196" s="55">
        <f t="shared" si="24"/>
        <v>0</v>
      </c>
      <c r="H196" s="52">
        <f t="shared" si="25"/>
        <v>0</v>
      </c>
      <c r="I196" s="64"/>
      <c r="J196" s="52">
        <f>SUMIFS('EOS GE25-F23-WEBLOAD'!$F:$F,'EOS GE25-F23-WEBLOAD'!$A:$A,$A196,'EOS GE25-F23-WEBLOAD'!$B:$B,$B196)</f>
        <v>209</v>
      </c>
      <c r="K196" s="145">
        <f>SUMIFS(GENED!$S:$S,GENED!$A:$A,$A196,GENED!$B:$B,$B196)</f>
        <v>0</v>
      </c>
      <c r="L196" s="55">
        <f t="shared" si="26"/>
        <v>0</v>
      </c>
      <c r="M196" s="55">
        <f t="shared" si="27"/>
        <v>0</v>
      </c>
      <c r="N196" s="51"/>
      <c r="O196" s="174">
        <f t="shared" si="28"/>
        <v>0</v>
      </c>
    </row>
    <row r="197" spans="1:15" x14ac:dyDescent="0.25">
      <c r="A197" s="3">
        <v>2886</v>
      </c>
      <c r="B197" s="3">
        <v>1</v>
      </c>
      <c r="C197" s="4" t="s">
        <v>367</v>
      </c>
      <c r="D197" s="5">
        <v>6</v>
      </c>
      <c r="E197" s="52">
        <f>SUMIFS('EOS GE24-F23-WEBLOAD'!$F:$F,'EOS GE24-F23-WEBLOAD'!$A:$A,$A197,'EOS GE24-F23-WEBLOAD'!$B:$B,$B197)</f>
        <v>282</v>
      </c>
      <c r="F197" s="145">
        <f>SUMIFS(GENED!$J:$J,GENED!$A:$A,$A197,GENED!$B:$B,$B197)</f>
        <v>0</v>
      </c>
      <c r="G197" s="55">
        <f t="shared" si="24"/>
        <v>0</v>
      </c>
      <c r="H197" s="52">
        <f t="shared" si="25"/>
        <v>0</v>
      </c>
      <c r="I197" s="64"/>
      <c r="J197" s="52">
        <f>SUMIFS('EOS GE25-F23-WEBLOAD'!$F:$F,'EOS GE25-F23-WEBLOAD'!$A:$A,$A197,'EOS GE25-F23-WEBLOAD'!$B:$B,$B197)</f>
        <v>282</v>
      </c>
      <c r="K197" s="145">
        <f>SUMIFS(GENED!$S:$S,GENED!$A:$A,$A197,GENED!$B:$B,$B197)</f>
        <v>0</v>
      </c>
      <c r="L197" s="55">
        <f t="shared" si="26"/>
        <v>0</v>
      </c>
      <c r="M197" s="55">
        <f t="shared" si="27"/>
        <v>0</v>
      </c>
      <c r="N197" s="51"/>
      <c r="O197" s="174">
        <f t="shared" si="28"/>
        <v>0</v>
      </c>
    </row>
    <row r="198" spans="1:15" x14ac:dyDescent="0.25">
      <c r="A198" s="3">
        <v>695</v>
      </c>
      <c r="B198" s="3">
        <v>1</v>
      </c>
      <c r="C198" s="4" t="s">
        <v>245</v>
      </c>
      <c r="D198" s="5">
        <v>6</v>
      </c>
      <c r="E198" s="52">
        <f>SUMIFS('EOS GE24-F23-WEBLOAD'!$F:$F,'EOS GE24-F23-WEBLOAD'!$A:$A,$A198,'EOS GE24-F23-WEBLOAD'!$B:$B,$B198)</f>
        <v>657</v>
      </c>
      <c r="F198" s="145">
        <f>SUMIFS(GENED!$J:$J,GENED!$A:$A,$A198,GENED!$B:$B,$B198)</f>
        <v>0</v>
      </c>
      <c r="G198" s="55">
        <f t="shared" si="24"/>
        <v>0</v>
      </c>
      <c r="H198" s="52">
        <f t="shared" si="25"/>
        <v>0</v>
      </c>
      <c r="I198" s="64"/>
      <c r="J198" s="52">
        <f>SUMIFS('EOS GE25-F23-WEBLOAD'!$F:$F,'EOS GE25-F23-WEBLOAD'!$A:$A,$A198,'EOS GE25-F23-WEBLOAD'!$B:$B,$B198)</f>
        <v>657</v>
      </c>
      <c r="K198" s="145">
        <f>SUMIFS(GENED!$S:$S,GENED!$A:$A,$A198,GENED!$B:$B,$B198)</f>
        <v>0</v>
      </c>
      <c r="L198" s="55">
        <f t="shared" si="26"/>
        <v>0</v>
      </c>
      <c r="M198" s="55">
        <f t="shared" si="27"/>
        <v>0</v>
      </c>
      <c r="N198" s="51"/>
      <c r="O198" s="174">
        <f t="shared" si="28"/>
        <v>0</v>
      </c>
    </row>
    <row r="199" spans="1:15" x14ac:dyDescent="0.25">
      <c r="A199" s="3">
        <v>2311</v>
      </c>
      <c r="B199" s="3">
        <v>1</v>
      </c>
      <c r="C199" s="4" t="s">
        <v>340</v>
      </c>
      <c r="D199" s="5">
        <v>6</v>
      </c>
      <c r="E199" s="52">
        <f>SUMIFS('EOS GE24-F23-WEBLOAD'!$F:$F,'EOS GE24-F23-WEBLOAD'!$A:$A,$A199,'EOS GE24-F23-WEBLOAD'!$B:$B,$B199)</f>
        <v>485</v>
      </c>
      <c r="F199" s="145">
        <f>SUMIFS(GENED!$J:$J,GENED!$A:$A,$A199,GENED!$B:$B,$B199)</f>
        <v>0</v>
      </c>
      <c r="G199" s="55">
        <f t="shared" si="24"/>
        <v>0</v>
      </c>
      <c r="H199" s="52">
        <f t="shared" si="25"/>
        <v>0</v>
      </c>
      <c r="I199" s="64"/>
      <c r="J199" s="52">
        <f>SUMIFS('EOS GE25-F23-WEBLOAD'!$F:$F,'EOS GE25-F23-WEBLOAD'!$A:$A,$A199,'EOS GE25-F23-WEBLOAD'!$B:$B,$B199)</f>
        <v>495</v>
      </c>
      <c r="K199" s="145">
        <f>SUMIFS(GENED!$S:$S,GENED!$A:$A,$A199,GENED!$B:$B,$B199)</f>
        <v>0</v>
      </c>
      <c r="L199" s="55">
        <f t="shared" si="26"/>
        <v>0</v>
      </c>
      <c r="M199" s="55">
        <f t="shared" si="27"/>
        <v>0</v>
      </c>
      <c r="N199" s="51"/>
      <c r="O199" s="174">
        <f t="shared" si="28"/>
        <v>0</v>
      </c>
    </row>
    <row r="200" spans="1:15" x14ac:dyDescent="0.25">
      <c r="A200" s="3">
        <v>2137</v>
      </c>
      <c r="B200" s="3">
        <v>1</v>
      </c>
      <c r="C200" s="4" t="s">
        <v>317</v>
      </c>
      <c r="D200" s="5">
        <v>6</v>
      </c>
      <c r="E200" s="52">
        <f>SUMIFS('EOS GE24-F23-WEBLOAD'!$F:$F,'EOS GE24-F23-WEBLOAD'!$A:$A,$A200,'EOS GE24-F23-WEBLOAD'!$B:$B,$B200)</f>
        <v>549</v>
      </c>
      <c r="F200" s="145">
        <f>SUMIFS(GENED!$J:$J,GENED!$A:$A,$A200,GENED!$B:$B,$B200)</f>
        <v>0</v>
      </c>
      <c r="G200" s="55">
        <f t="shared" si="24"/>
        <v>0</v>
      </c>
      <c r="H200" s="52">
        <f t="shared" si="25"/>
        <v>0</v>
      </c>
      <c r="I200" s="64"/>
      <c r="J200" s="52">
        <f>SUMIFS('EOS GE25-F23-WEBLOAD'!$F:$F,'EOS GE25-F23-WEBLOAD'!$A:$A,$A200,'EOS GE25-F23-WEBLOAD'!$B:$B,$B200)</f>
        <v>536</v>
      </c>
      <c r="K200" s="145">
        <f>SUMIFS(GENED!$S:$S,GENED!$A:$A,$A200,GENED!$B:$B,$B200)</f>
        <v>0</v>
      </c>
      <c r="L200" s="55">
        <f t="shared" si="26"/>
        <v>0</v>
      </c>
      <c r="M200" s="55">
        <f t="shared" si="27"/>
        <v>0</v>
      </c>
      <c r="N200" s="51"/>
      <c r="O200" s="174">
        <f t="shared" si="28"/>
        <v>0</v>
      </c>
    </row>
    <row r="201" spans="1:15" x14ac:dyDescent="0.25">
      <c r="A201" s="3">
        <v>492</v>
      </c>
      <c r="B201" s="3">
        <v>1</v>
      </c>
      <c r="C201" s="4" t="s">
        <v>197</v>
      </c>
      <c r="D201" s="5">
        <v>4</v>
      </c>
      <c r="E201" s="52">
        <f>SUMIFS('EOS GE24-F23-WEBLOAD'!$F:$F,'EOS GE24-F23-WEBLOAD'!$A:$A,$A201,'EOS GE24-F23-WEBLOAD'!$B:$B,$B201)</f>
        <v>4988.46</v>
      </c>
      <c r="F201" s="145">
        <f>SUMIFS(GENED!$J:$J,GENED!$A:$A,$A201,GENED!$B:$B,$B201)</f>
        <v>0</v>
      </c>
      <c r="G201" s="55">
        <f t="shared" si="24"/>
        <v>0</v>
      </c>
      <c r="H201" s="52">
        <f t="shared" si="25"/>
        <v>0</v>
      </c>
      <c r="I201" s="64"/>
      <c r="J201" s="52">
        <f>SUMIFS('EOS GE25-F23-WEBLOAD'!$F:$F,'EOS GE25-F23-WEBLOAD'!$A:$A,$A201,'EOS GE25-F23-WEBLOAD'!$B:$B,$B201)</f>
        <v>4943.46</v>
      </c>
      <c r="K201" s="145">
        <f>SUMIFS(GENED!$S:$S,GENED!$A:$A,$A201,GENED!$B:$B,$B201)</f>
        <v>0</v>
      </c>
      <c r="L201" s="55">
        <f t="shared" si="26"/>
        <v>0</v>
      </c>
      <c r="M201" s="55">
        <f t="shared" si="27"/>
        <v>0</v>
      </c>
      <c r="N201" s="51"/>
      <c r="O201" s="174">
        <f t="shared" si="28"/>
        <v>0</v>
      </c>
    </row>
    <row r="202" spans="1:15" x14ac:dyDescent="0.25">
      <c r="A202" s="3">
        <v>577</v>
      </c>
      <c r="B202" s="3">
        <v>1</v>
      </c>
      <c r="C202" s="4" t="s">
        <v>222</v>
      </c>
      <c r="D202" s="5">
        <v>6</v>
      </c>
      <c r="E202" s="52">
        <f>SUMIFS('EOS GE24-F23-WEBLOAD'!$F:$F,'EOS GE24-F23-WEBLOAD'!$A:$A,$A202,'EOS GE24-F23-WEBLOAD'!$B:$B,$B202)</f>
        <v>402</v>
      </c>
      <c r="F202" s="145">
        <f>SUMIFS(GENED!$J:$J,GENED!$A:$A,$A202,GENED!$B:$B,$B202)</f>
        <v>0</v>
      </c>
      <c r="G202" s="55">
        <f t="shared" si="24"/>
        <v>0</v>
      </c>
      <c r="H202" s="52">
        <f t="shared" si="25"/>
        <v>0</v>
      </c>
      <c r="I202" s="64"/>
      <c r="J202" s="52">
        <f>SUMIFS('EOS GE25-F23-WEBLOAD'!$F:$F,'EOS GE25-F23-WEBLOAD'!$A:$A,$A202,'EOS GE25-F23-WEBLOAD'!$B:$B,$B202)</f>
        <v>397</v>
      </c>
      <c r="K202" s="145">
        <f>SUMIFS(GENED!$S:$S,GENED!$A:$A,$A202,GENED!$B:$B,$B202)</f>
        <v>0</v>
      </c>
      <c r="L202" s="55">
        <f t="shared" si="26"/>
        <v>0</v>
      </c>
      <c r="M202" s="55">
        <f t="shared" si="27"/>
        <v>0</v>
      </c>
      <c r="N202" s="51"/>
      <c r="O202" s="174">
        <f t="shared" si="28"/>
        <v>0</v>
      </c>
    </row>
    <row r="203" spans="1:15" x14ac:dyDescent="0.25">
      <c r="A203" s="3">
        <v>545</v>
      </c>
      <c r="B203" s="3">
        <v>1</v>
      </c>
      <c r="C203" s="4" t="s">
        <v>214</v>
      </c>
      <c r="D203" s="5">
        <v>6</v>
      </c>
      <c r="E203" s="52">
        <f>SUMIFS('EOS GE24-F23-WEBLOAD'!$F:$F,'EOS GE24-F23-WEBLOAD'!$A:$A,$A203,'EOS GE24-F23-WEBLOAD'!$B:$B,$B203)</f>
        <v>338</v>
      </c>
      <c r="F203" s="145">
        <f>SUMIFS(GENED!$J:$J,GENED!$A:$A,$A203,GENED!$B:$B,$B203)</f>
        <v>0</v>
      </c>
      <c r="G203" s="55">
        <f t="shared" si="24"/>
        <v>0</v>
      </c>
      <c r="H203" s="52">
        <f t="shared" si="25"/>
        <v>0</v>
      </c>
      <c r="I203" s="64"/>
      <c r="J203" s="52">
        <f>SUMIFS('EOS GE25-F23-WEBLOAD'!$F:$F,'EOS GE25-F23-WEBLOAD'!$A:$A,$A203,'EOS GE25-F23-WEBLOAD'!$B:$B,$B203)</f>
        <v>338</v>
      </c>
      <c r="K203" s="145">
        <f>SUMIFS(GENED!$S:$S,GENED!$A:$A,$A203,GENED!$B:$B,$B203)</f>
        <v>0</v>
      </c>
      <c r="L203" s="55">
        <f t="shared" si="26"/>
        <v>0</v>
      </c>
      <c r="M203" s="55">
        <f t="shared" si="27"/>
        <v>0</v>
      </c>
      <c r="N203" s="51"/>
      <c r="O203" s="174">
        <f t="shared" si="28"/>
        <v>0</v>
      </c>
    </row>
    <row r="204" spans="1:15" x14ac:dyDescent="0.25">
      <c r="A204" s="3">
        <v>6</v>
      </c>
      <c r="B204" s="3">
        <v>3</v>
      </c>
      <c r="C204" s="4" t="s">
        <v>59</v>
      </c>
      <c r="D204" s="5">
        <v>2</v>
      </c>
      <c r="E204" s="52">
        <f>SUMIFS('EOS GE24-F23-WEBLOAD'!$F:$F,'EOS GE24-F23-WEBLOAD'!$A:$A,$A204,'EOS GE24-F23-WEBLOAD'!$B:$B,$B204)</f>
        <v>2847.38</v>
      </c>
      <c r="F204" s="145">
        <f>SUMIFS(GENED!$J:$J,GENED!$A:$A,$A204,GENED!$B:$B,$B204)</f>
        <v>0</v>
      </c>
      <c r="G204" s="55">
        <f t="shared" si="24"/>
        <v>0</v>
      </c>
      <c r="H204" s="52">
        <f t="shared" si="25"/>
        <v>0</v>
      </c>
      <c r="I204" s="64"/>
      <c r="J204" s="52">
        <f>SUMIFS('EOS GE25-F23-WEBLOAD'!$F:$F,'EOS GE25-F23-WEBLOAD'!$A:$A,$A204,'EOS GE25-F23-WEBLOAD'!$B:$B,$B204)</f>
        <v>2771.38</v>
      </c>
      <c r="K204" s="145">
        <f>SUMIFS(GENED!$S:$S,GENED!$A:$A,$A204,GENED!$B:$B,$B204)</f>
        <v>0</v>
      </c>
      <c r="L204" s="55">
        <f t="shared" si="26"/>
        <v>0</v>
      </c>
      <c r="M204" s="55">
        <f t="shared" si="27"/>
        <v>0</v>
      </c>
      <c r="N204" s="51"/>
      <c r="O204" s="174">
        <f t="shared" si="28"/>
        <v>0</v>
      </c>
    </row>
    <row r="205" spans="1:15" x14ac:dyDescent="0.25">
      <c r="A205" s="3">
        <v>518</v>
      </c>
      <c r="B205" s="3">
        <v>1</v>
      </c>
      <c r="C205" s="4" t="s">
        <v>207</v>
      </c>
      <c r="D205" s="5">
        <v>4</v>
      </c>
      <c r="E205" s="52">
        <f>SUMIFS('EOS GE24-F23-WEBLOAD'!$F:$F,'EOS GE24-F23-WEBLOAD'!$A:$A,$A205,'EOS GE24-F23-WEBLOAD'!$B:$B,$B205)</f>
        <v>3345</v>
      </c>
      <c r="F205" s="145">
        <f>SUMIFS(GENED!$J:$J,GENED!$A:$A,$A205,GENED!$B:$B,$B205)</f>
        <v>0</v>
      </c>
      <c r="G205" s="55">
        <f t="shared" si="24"/>
        <v>0</v>
      </c>
      <c r="H205" s="52">
        <f t="shared" si="25"/>
        <v>0</v>
      </c>
      <c r="I205" s="64"/>
      <c r="J205" s="52">
        <f>SUMIFS('EOS GE25-F23-WEBLOAD'!$F:$F,'EOS GE25-F23-WEBLOAD'!$A:$A,$A205,'EOS GE25-F23-WEBLOAD'!$B:$B,$B205)</f>
        <v>3903</v>
      </c>
      <c r="K205" s="145">
        <f>SUMIFS(GENED!$S:$S,GENED!$A:$A,$A205,GENED!$B:$B,$B205)</f>
        <v>0</v>
      </c>
      <c r="L205" s="55">
        <f t="shared" si="26"/>
        <v>0</v>
      </c>
      <c r="M205" s="55">
        <f t="shared" si="27"/>
        <v>0</v>
      </c>
      <c r="N205" s="51"/>
      <c r="O205" s="174">
        <f t="shared" si="28"/>
        <v>0</v>
      </c>
    </row>
    <row r="206" spans="1:15" x14ac:dyDescent="0.25">
      <c r="A206" s="3">
        <v>846</v>
      </c>
      <c r="B206" s="3">
        <v>1</v>
      </c>
      <c r="C206" s="4" t="s">
        <v>296</v>
      </c>
      <c r="D206" s="5">
        <v>6</v>
      </c>
      <c r="E206" s="52">
        <f>SUMIFS('EOS GE24-F23-WEBLOAD'!$F:$F,'EOS GE24-F23-WEBLOAD'!$A:$A,$A206,'EOS GE24-F23-WEBLOAD'!$B:$B,$B206)</f>
        <v>595</v>
      </c>
      <c r="F206" s="145">
        <f>SUMIFS(GENED!$J:$J,GENED!$A:$A,$A206,GENED!$B:$B,$B206)</f>
        <v>0</v>
      </c>
      <c r="G206" s="55">
        <f t="shared" si="24"/>
        <v>0</v>
      </c>
      <c r="H206" s="52">
        <f t="shared" si="25"/>
        <v>0</v>
      </c>
      <c r="I206" s="64"/>
      <c r="J206" s="52">
        <f>SUMIFS('EOS GE25-F23-WEBLOAD'!$F:$F,'EOS GE25-F23-WEBLOAD'!$A:$A,$A206,'EOS GE25-F23-WEBLOAD'!$B:$B,$B206)</f>
        <v>593</v>
      </c>
      <c r="K206" s="145">
        <f>SUMIFS(GENED!$S:$S,GENED!$A:$A,$A206,GENED!$B:$B,$B206)</f>
        <v>0</v>
      </c>
      <c r="L206" s="55">
        <f t="shared" si="26"/>
        <v>0</v>
      </c>
      <c r="M206" s="55">
        <f t="shared" si="27"/>
        <v>0</v>
      </c>
      <c r="N206" s="51"/>
      <c r="O206" s="174">
        <f t="shared" si="28"/>
        <v>0</v>
      </c>
    </row>
    <row r="207" spans="1:15" x14ac:dyDescent="0.25">
      <c r="A207" s="3">
        <v>2890</v>
      </c>
      <c r="B207" s="3">
        <v>1</v>
      </c>
      <c r="C207" s="4" t="s">
        <v>370</v>
      </c>
      <c r="D207" s="5">
        <v>6</v>
      </c>
      <c r="E207" s="52">
        <f>SUMIFS('EOS GE24-F23-WEBLOAD'!$F:$F,'EOS GE24-F23-WEBLOAD'!$A:$A,$A207,'EOS GE24-F23-WEBLOAD'!$B:$B,$B207)</f>
        <v>555.6</v>
      </c>
      <c r="F207" s="145">
        <f>SUMIFS(GENED!$J:$J,GENED!$A:$A,$A207,GENED!$B:$B,$B207)</f>
        <v>0</v>
      </c>
      <c r="G207" s="55">
        <f t="shared" si="24"/>
        <v>0</v>
      </c>
      <c r="H207" s="52">
        <f t="shared" si="25"/>
        <v>0</v>
      </c>
      <c r="I207" s="64"/>
      <c r="J207" s="52">
        <f>SUMIFS('EOS GE25-F23-WEBLOAD'!$F:$F,'EOS GE25-F23-WEBLOAD'!$A:$A,$A207,'EOS GE25-F23-WEBLOAD'!$B:$B,$B207)</f>
        <v>555.6</v>
      </c>
      <c r="K207" s="145">
        <f>SUMIFS(GENED!$S:$S,GENED!$A:$A,$A207,GENED!$B:$B,$B207)</f>
        <v>0</v>
      </c>
      <c r="L207" s="55">
        <f t="shared" si="26"/>
        <v>0</v>
      </c>
      <c r="M207" s="55">
        <f t="shared" si="27"/>
        <v>0</v>
      </c>
      <c r="N207" s="51"/>
      <c r="O207" s="174">
        <f t="shared" si="28"/>
        <v>0</v>
      </c>
    </row>
    <row r="208" spans="1:15" x14ac:dyDescent="0.25">
      <c r="A208" s="3">
        <v>727</v>
      </c>
      <c r="B208" s="3">
        <v>1</v>
      </c>
      <c r="C208" s="4" t="s">
        <v>260</v>
      </c>
      <c r="D208" s="5">
        <v>4</v>
      </c>
      <c r="E208" s="52">
        <f>SUMIFS('EOS GE24-F23-WEBLOAD'!$F:$F,'EOS GE24-F23-WEBLOAD'!$A:$A,$A208,'EOS GE24-F23-WEBLOAD'!$B:$B,$B208)</f>
        <v>3170</v>
      </c>
      <c r="F208" s="145">
        <f>SUMIFS(GENED!$J:$J,GENED!$A:$A,$A208,GENED!$B:$B,$B208)</f>
        <v>0</v>
      </c>
      <c r="G208" s="55">
        <f t="shared" si="24"/>
        <v>0</v>
      </c>
      <c r="H208" s="52">
        <f t="shared" si="25"/>
        <v>0</v>
      </c>
      <c r="I208" s="64"/>
      <c r="J208" s="52">
        <f>SUMIFS('EOS GE25-F23-WEBLOAD'!$F:$F,'EOS GE25-F23-WEBLOAD'!$A:$A,$A208,'EOS GE25-F23-WEBLOAD'!$B:$B,$B208)</f>
        <v>3182</v>
      </c>
      <c r="K208" s="145">
        <f>SUMIFS(GENED!$S:$S,GENED!$A:$A,$A208,GENED!$B:$B,$B208)</f>
        <v>0</v>
      </c>
      <c r="L208" s="55">
        <f t="shared" si="26"/>
        <v>0</v>
      </c>
      <c r="M208" s="55">
        <f t="shared" si="27"/>
        <v>0</v>
      </c>
      <c r="N208" s="51"/>
      <c r="O208" s="174">
        <f t="shared" si="28"/>
        <v>0</v>
      </c>
    </row>
    <row r="209" spans="1:15" x14ac:dyDescent="0.25">
      <c r="A209" s="3">
        <v>2754</v>
      </c>
      <c r="B209" s="3">
        <v>1</v>
      </c>
      <c r="C209" s="4" t="s">
        <v>358</v>
      </c>
      <c r="D209" s="5">
        <v>6</v>
      </c>
      <c r="E209" s="52">
        <f>SUMIFS('EOS GE24-F23-WEBLOAD'!$F:$F,'EOS GE24-F23-WEBLOAD'!$A:$A,$A209,'EOS GE24-F23-WEBLOAD'!$B:$B,$B209)</f>
        <v>395</v>
      </c>
      <c r="F209" s="145">
        <f>SUMIFS(GENED!$J:$J,GENED!$A:$A,$A209,GENED!$B:$B,$B209)</f>
        <v>0</v>
      </c>
      <c r="G209" s="55">
        <f t="shared" si="24"/>
        <v>0</v>
      </c>
      <c r="H209" s="52">
        <f t="shared" si="25"/>
        <v>0</v>
      </c>
      <c r="I209" s="64"/>
      <c r="J209" s="52">
        <f>SUMIFS('EOS GE25-F23-WEBLOAD'!$F:$F,'EOS GE25-F23-WEBLOAD'!$A:$A,$A209,'EOS GE25-F23-WEBLOAD'!$B:$B,$B209)</f>
        <v>395</v>
      </c>
      <c r="K209" s="145">
        <f>SUMIFS(GENED!$S:$S,GENED!$A:$A,$A209,GENED!$B:$B,$B209)</f>
        <v>0</v>
      </c>
      <c r="L209" s="55">
        <f t="shared" si="26"/>
        <v>0</v>
      </c>
      <c r="M209" s="55">
        <f t="shared" si="27"/>
        <v>0</v>
      </c>
      <c r="N209" s="51"/>
      <c r="O209" s="174">
        <f t="shared" si="28"/>
        <v>0</v>
      </c>
    </row>
    <row r="210" spans="1:15" x14ac:dyDescent="0.25">
      <c r="A210" s="3">
        <v>129</v>
      </c>
      <c r="B210" s="3">
        <v>1</v>
      </c>
      <c r="C210" s="4" t="s">
        <v>96</v>
      </c>
      <c r="D210" s="5">
        <v>5</v>
      </c>
      <c r="E210" s="52">
        <f>SUMIFS('EOS GE24-F23-WEBLOAD'!$F:$F,'EOS GE24-F23-WEBLOAD'!$A:$A,$A210,'EOS GE24-F23-WEBLOAD'!$B:$B,$B210)</f>
        <v>1462</v>
      </c>
      <c r="F210" s="145">
        <f>SUMIFS(GENED!$J:$J,GENED!$A:$A,$A210,GENED!$B:$B,$B210)</f>
        <v>0</v>
      </c>
      <c r="G210" s="55">
        <f t="shared" si="24"/>
        <v>0</v>
      </c>
      <c r="H210" s="52">
        <f t="shared" si="25"/>
        <v>0</v>
      </c>
      <c r="I210" s="64"/>
      <c r="J210" s="52">
        <f>SUMIFS('EOS GE25-F23-WEBLOAD'!$F:$F,'EOS GE25-F23-WEBLOAD'!$A:$A,$A210,'EOS GE25-F23-WEBLOAD'!$B:$B,$B210)</f>
        <v>1462</v>
      </c>
      <c r="K210" s="145">
        <f>SUMIFS(GENED!$S:$S,GENED!$A:$A,$A210,GENED!$B:$B,$B210)</f>
        <v>0</v>
      </c>
      <c r="L210" s="55">
        <f t="shared" si="26"/>
        <v>0</v>
      </c>
      <c r="M210" s="55">
        <f t="shared" si="27"/>
        <v>0</v>
      </c>
      <c r="N210" s="51"/>
      <c r="O210" s="174">
        <f t="shared" si="28"/>
        <v>0</v>
      </c>
    </row>
    <row r="211" spans="1:15" x14ac:dyDescent="0.25">
      <c r="A211" s="3">
        <v>2171</v>
      </c>
      <c r="B211" s="3">
        <v>1</v>
      </c>
      <c r="C211" s="4" t="s">
        <v>330</v>
      </c>
      <c r="D211" s="5">
        <v>6</v>
      </c>
      <c r="E211" s="52">
        <f>SUMIFS('EOS GE24-F23-WEBLOAD'!$F:$F,'EOS GE24-F23-WEBLOAD'!$A:$A,$A211,'EOS GE24-F23-WEBLOAD'!$B:$B,$B211)</f>
        <v>239</v>
      </c>
      <c r="F211" s="145">
        <f>SUMIFS(GENED!$J:$J,GENED!$A:$A,$A211,GENED!$B:$B,$B211)</f>
        <v>0</v>
      </c>
      <c r="G211" s="55">
        <f t="shared" si="24"/>
        <v>0</v>
      </c>
      <c r="H211" s="52">
        <f t="shared" si="25"/>
        <v>0</v>
      </c>
      <c r="I211" s="64"/>
      <c r="J211" s="52">
        <f>SUMIFS('EOS GE25-F23-WEBLOAD'!$F:$F,'EOS GE25-F23-WEBLOAD'!$A:$A,$A211,'EOS GE25-F23-WEBLOAD'!$B:$B,$B211)</f>
        <v>239</v>
      </c>
      <c r="K211" s="145">
        <f>SUMIFS(GENED!$S:$S,GENED!$A:$A,$A211,GENED!$B:$B,$B211)</f>
        <v>0</v>
      </c>
      <c r="L211" s="55">
        <f t="shared" si="26"/>
        <v>0</v>
      </c>
      <c r="M211" s="55">
        <f t="shared" si="27"/>
        <v>0</v>
      </c>
      <c r="N211" s="51"/>
      <c r="O211" s="174">
        <f t="shared" si="28"/>
        <v>0</v>
      </c>
    </row>
    <row r="212" spans="1:15" x14ac:dyDescent="0.25">
      <c r="A212" s="3">
        <v>402</v>
      </c>
      <c r="B212" s="3">
        <v>1</v>
      </c>
      <c r="C212" s="4" t="s">
        <v>173</v>
      </c>
      <c r="D212" s="5">
        <v>6</v>
      </c>
      <c r="E212" s="52">
        <f>SUMIFS('EOS GE24-F23-WEBLOAD'!$F:$F,'EOS GE24-F23-WEBLOAD'!$A:$A,$A212,'EOS GE24-F23-WEBLOAD'!$B:$B,$B212)</f>
        <v>169</v>
      </c>
      <c r="F212" s="145">
        <f>SUMIFS(GENED!$J:$J,GENED!$A:$A,$A212,GENED!$B:$B,$B212)</f>
        <v>0</v>
      </c>
      <c r="G212" s="55">
        <f t="shared" si="24"/>
        <v>0</v>
      </c>
      <c r="H212" s="52">
        <f t="shared" si="25"/>
        <v>0</v>
      </c>
      <c r="I212" s="64"/>
      <c r="J212" s="52">
        <f>SUMIFS('EOS GE25-F23-WEBLOAD'!$F:$F,'EOS GE25-F23-WEBLOAD'!$A:$A,$A212,'EOS GE25-F23-WEBLOAD'!$B:$B,$B212)</f>
        <v>158</v>
      </c>
      <c r="K212" s="145">
        <f>SUMIFS(GENED!$S:$S,GENED!$A:$A,$A212,GENED!$B:$B,$B212)</f>
        <v>0</v>
      </c>
      <c r="L212" s="55">
        <f t="shared" si="26"/>
        <v>0</v>
      </c>
      <c r="M212" s="55">
        <f t="shared" si="27"/>
        <v>0</v>
      </c>
      <c r="N212" s="51"/>
      <c r="O212" s="174">
        <f t="shared" si="28"/>
        <v>0</v>
      </c>
    </row>
    <row r="213" spans="1:15" x14ac:dyDescent="0.25">
      <c r="A213" s="3">
        <v>837</v>
      </c>
      <c r="B213" s="3">
        <v>1</v>
      </c>
      <c r="C213" s="4" t="s">
        <v>294</v>
      </c>
      <c r="D213" s="5">
        <v>6</v>
      </c>
      <c r="E213" s="52">
        <f>SUMIFS('EOS GE24-F23-WEBLOAD'!$F:$F,'EOS GE24-F23-WEBLOAD'!$A:$A,$A213,'EOS GE24-F23-WEBLOAD'!$B:$B,$B213)</f>
        <v>578</v>
      </c>
      <c r="F213" s="145">
        <f>SUMIFS(GENED!$J:$J,GENED!$A:$A,$A213,GENED!$B:$B,$B213)</f>
        <v>0</v>
      </c>
      <c r="G213" s="55">
        <f t="shared" si="24"/>
        <v>0</v>
      </c>
      <c r="H213" s="52">
        <f t="shared" si="25"/>
        <v>0</v>
      </c>
      <c r="I213" s="64"/>
      <c r="J213" s="52">
        <f>SUMIFS('EOS GE25-F23-WEBLOAD'!$F:$F,'EOS GE25-F23-WEBLOAD'!$A:$A,$A213,'EOS GE25-F23-WEBLOAD'!$B:$B,$B213)</f>
        <v>578</v>
      </c>
      <c r="K213" s="145">
        <f>SUMIFS(GENED!$S:$S,GENED!$A:$A,$A213,GENED!$B:$B,$B213)</f>
        <v>0</v>
      </c>
      <c r="L213" s="55">
        <f t="shared" si="26"/>
        <v>0</v>
      </c>
      <c r="M213" s="55">
        <f t="shared" si="27"/>
        <v>0</v>
      </c>
      <c r="N213" s="51"/>
      <c r="O213" s="174">
        <f t="shared" si="28"/>
        <v>0</v>
      </c>
    </row>
    <row r="214" spans="1:15" x14ac:dyDescent="0.25">
      <c r="A214" s="3">
        <v>696</v>
      </c>
      <c r="B214" s="3">
        <v>1</v>
      </c>
      <c r="C214" s="4" t="s">
        <v>246</v>
      </c>
      <c r="D214" s="5">
        <v>6</v>
      </c>
      <c r="E214" s="52">
        <f>SUMIFS('EOS GE24-F23-WEBLOAD'!$F:$F,'EOS GE24-F23-WEBLOAD'!$A:$A,$A214,'EOS GE24-F23-WEBLOAD'!$B:$B,$B214)</f>
        <v>501</v>
      </c>
      <c r="F214" s="145">
        <f>SUMIFS(GENED!$J:$J,GENED!$A:$A,$A214,GENED!$B:$B,$B214)</f>
        <v>0</v>
      </c>
      <c r="G214" s="55">
        <f t="shared" si="24"/>
        <v>0</v>
      </c>
      <c r="H214" s="52">
        <f t="shared" si="25"/>
        <v>0</v>
      </c>
      <c r="I214" s="64"/>
      <c r="J214" s="52">
        <f>SUMIFS('EOS GE25-F23-WEBLOAD'!$F:$F,'EOS GE25-F23-WEBLOAD'!$A:$A,$A214,'EOS GE25-F23-WEBLOAD'!$B:$B,$B214)</f>
        <v>497</v>
      </c>
      <c r="K214" s="145">
        <f>SUMIFS(GENED!$S:$S,GENED!$A:$A,$A214,GENED!$B:$B,$B214)</f>
        <v>0</v>
      </c>
      <c r="L214" s="55">
        <f t="shared" si="26"/>
        <v>0</v>
      </c>
      <c r="M214" s="55">
        <f t="shared" si="27"/>
        <v>0</v>
      </c>
      <c r="N214" s="51"/>
      <c r="O214" s="174">
        <f t="shared" si="28"/>
        <v>0</v>
      </c>
    </row>
    <row r="215" spans="1:15" x14ac:dyDescent="0.25">
      <c r="A215" s="3">
        <v>297</v>
      </c>
      <c r="B215" s="3">
        <v>1</v>
      </c>
      <c r="C215" s="4" t="s">
        <v>148</v>
      </c>
      <c r="D215" s="5">
        <v>6</v>
      </c>
      <c r="E215" s="52">
        <f>SUMIFS('EOS GE24-F23-WEBLOAD'!$F:$F,'EOS GE24-F23-WEBLOAD'!$A:$A,$A215,'EOS GE24-F23-WEBLOAD'!$B:$B,$B215)</f>
        <v>351</v>
      </c>
      <c r="F215" s="145">
        <f>SUMIFS(GENED!$J:$J,GENED!$A:$A,$A215,GENED!$B:$B,$B215)</f>
        <v>0</v>
      </c>
      <c r="G215" s="55">
        <f t="shared" si="24"/>
        <v>0</v>
      </c>
      <c r="H215" s="52">
        <f t="shared" si="25"/>
        <v>0</v>
      </c>
      <c r="I215" s="64"/>
      <c r="J215" s="52">
        <f>SUMIFS('EOS GE25-F23-WEBLOAD'!$F:$F,'EOS GE25-F23-WEBLOAD'!$A:$A,$A215,'EOS GE25-F23-WEBLOAD'!$B:$B,$B215)</f>
        <v>355</v>
      </c>
      <c r="K215" s="145">
        <f>SUMIFS(GENED!$S:$S,GENED!$A:$A,$A215,GENED!$B:$B,$B215)</f>
        <v>0</v>
      </c>
      <c r="L215" s="55">
        <f t="shared" si="26"/>
        <v>0</v>
      </c>
      <c r="M215" s="55">
        <f t="shared" si="27"/>
        <v>0</v>
      </c>
      <c r="N215" s="51"/>
      <c r="O215" s="174">
        <f t="shared" si="28"/>
        <v>0</v>
      </c>
    </row>
    <row r="216" spans="1:15" x14ac:dyDescent="0.25">
      <c r="A216" s="3">
        <v>2159</v>
      </c>
      <c r="B216" s="3">
        <v>1</v>
      </c>
      <c r="C216" s="4" t="s">
        <v>323</v>
      </c>
      <c r="D216" s="5">
        <v>6</v>
      </c>
      <c r="E216" s="52">
        <f>SUMIFS('EOS GE24-F23-WEBLOAD'!$F:$F,'EOS GE24-F23-WEBLOAD'!$A:$A,$A216,'EOS GE24-F23-WEBLOAD'!$B:$B,$B216)</f>
        <v>459</v>
      </c>
      <c r="F216" s="145">
        <f>SUMIFS(GENED!$J:$J,GENED!$A:$A,$A216,GENED!$B:$B,$B216)</f>
        <v>0</v>
      </c>
      <c r="G216" s="55">
        <f t="shared" si="24"/>
        <v>0</v>
      </c>
      <c r="H216" s="52">
        <f t="shared" si="25"/>
        <v>0</v>
      </c>
      <c r="I216" s="64"/>
      <c r="J216" s="52">
        <f>SUMIFS('EOS GE25-F23-WEBLOAD'!$F:$F,'EOS GE25-F23-WEBLOAD'!$A:$A,$A216,'EOS GE25-F23-WEBLOAD'!$B:$B,$B216)</f>
        <v>459</v>
      </c>
      <c r="K216" s="145">
        <f>SUMIFS(GENED!$S:$S,GENED!$A:$A,$A216,GENED!$B:$B,$B216)</f>
        <v>0</v>
      </c>
      <c r="L216" s="55">
        <f t="shared" si="26"/>
        <v>0</v>
      </c>
      <c r="M216" s="55">
        <f t="shared" si="27"/>
        <v>0</v>
      </c>
      <c r="N216" s="51"/>
      <c r="O216" s="174">
        <f t="shared" si="28"/>
        <v>0</v>
      </c>
    </row>
    <row r="217" spans="1:15" x14ac:dyDescent="0.25">
      <c r="A217" s="3">
        <v>2170</v>
      </c>
      <c r="B217" s="3">
        <v>1</v>
      </c>
      <c r="C217" s="4" t="s">
        <v>329</v>
      </c>
      <c r="D217" s="5">
        <v>5</v>
      </c>
      <c r="E217" s="52">
        <f>SUMIFS('EOS GE24-F23-WEBLOAD'!$F:$F,'EOS GE24-F23-WEBLOAD'!$A:$A,$A217,'EOS GE24-F23-WEBLOAD'!$B:$B,$B217)</f>
        <v>934</v>
      </c>
      <c r="F217" s="145">
        <f>SUMIFS(GENED!$J:$J,GENED!$A:$A,$A217,GENED!$B:$B,$B217)</f>
        <v>0</v>
      </c>
      <c r="G217" s="55">
        <f t="shared" si="24"/>
        <v>0</v>
      </c>
      <c r="H217" s="52">
        <f t="shared" si="25"/>
        <v>0</v>
      </c>
      <c r="I217" s="64"/>
      <c r="J217" s="52">
        <f>SUMIFS('EOS GE25-F23-WEBLOAD'!$F:$F,'EOS GE25-F23-WEBLOAD'!$A:$A,$A217,'EOS GE25-F23-WEBLOAD'!$B:$B,$B217)</f>
        <v>935</v>
      </c>
      <c r="K217" s="145">
        <f>SUMIFS(GENED!$S:$S,GENED!$A:$A,$A217,GENED!$B:$B,$B217)</f>
        <v>0</v>
      </c>
      <c r="L217" s="55">
        <f t="shared" si="26"/>
        <v>0</v>
      </c>
      <c r="M217" s="55">
        <f t="shared" si="27"/>
        <v>0</v>
      </c>
      <c r="N217" s="51"/>
      <c r="O217" s="174">
        <f t="shared" si="28"/>
        <v>0</v>
      </c>
    </row>
    <row r="218" spans="1:15" x14ac:dyDescent="0.25">
      <c r="A218" s="3">
        <v>115</v>
      </c>
      <c r="B218" s="3">
        <v>1</v>
      </c>
      <c r="C218" s="4" t="s">
        <v>93</v>
      </c>
      <c r="D218" s="5">
        <v>5</v>
      </c>
      <c r="E218" s="52">
        <f>SUMIFS('EOS GE24-F23-WEBLOAD'!$F:$F,'EOS GE24-F23-WEBLOAD'!$A:$A,$A218,'EOS GE24-F23-WEBLOAD'!$B:$B,$B218)</f>
        <v>1341.8</v>
      </c>
      <c r="F218" s="145">
        <f>SUMIFS(GENED!$J:$J,GENED!$A:$A,$A218,GENED!$B:$B,$B218)</f>
        <v>0</v>
      </c>
      <c r="G218" s="55">
        <f t="shared" si="24"/>
        <v>0</v>
      </c>
      <c r="H218" s="52">
        <f t="shared" si="25"/>
        <v>0</v>
      </c>
      <c r="I218" s="64"/>
      <c r="J218" s="52">
        <f>SUMIFS('EOS GE25-F23-WEBLOAD'!$F:$F,'EOS GE25-F23-WEBLOAD'!$A:$A,$A218,'EOS GE25-F23-WEBLOAD'!$B:$B,$B218)</f>
        <v>1341.8</v>
      </c>
      <c r="K218" s="145">
        <f>SUMIFS(GENED!$S:$S,GENED!$A:$A,$A218,GENED!$B:$B,$B218)</f>
        <v>0</v>
      </c>
      <c r="L218" s="55">
        <f t="shared" si="26"/>
        <v>0</v>
      </c>
      <c r="M218" s="55">
        <f t="shared" si="27"/>
        <v>0</v>
      </c>
      <c r="N218" s="51"/>
      <c r="O218" s="174">
        <f t="shared" si="28"/>
        <v>0</v>
      </c>
    </row>
    <row r="219" spans="1:15" x14ac:dyDescent="0.25">
      <c r="A219" s="3">
        <v>593</v>
      </c>
      <c r="B219" s="3">
        <v>1</v>
      </c>
      <c r="C219" s="4" t="s">
        <v>226</v>
      </c>
      <c r="D219" s="5">
        <v>5</v>
      </c>
      <c r="E219" s="52">
        <f>SUMIFS('EOS GE24-F23-WEBLOAD'!$F:$F,'EOS GE24-F23-WEBLOAD'!$A:$A,$A219,'EOS GE24-F23-WEBLOAD'!$B:$B,$B219)</f>
        <v>1078</v>
      </c>
      <c r="F219" s="145">
        <f>SUMIFS(GENED!$J:$J,GENED!$A:$A,$A219,GENED!$B:$B,$B219)</f>
        <v>0</v>
      </c>
      <c r="G219" s="55">
        <f t="shared" si="24"/>
        <v>0</v>
      </c>
      <c r="H219" s="52">
        <f t="shared" si="25"/>
        <v>0</v>
      </c>
      <c r="I219" s="64"/>
      <c r="J219" s="52">
        <f>SUMIFS('EOS GE25-F23-WEBLOAD'!$F:$F,'EOS GE25-F23-WEBLOAD'!$A:$A,$A219,'EOS GE25-F23-WEBLOAD'!$B:$B,$B219)</f>
        <v>1078</v>
      </c>
      <c r="K219" s="145">
        <f>SUMIFS(GENED!$S:$S,GENED!$A:$A,$A219,GENED!$B:$B,$B219)</f>
        <v>0</v>
      </c>
      <c r="L219" s="55">
        <f t="shared" si="26"/>
        <v>0</v>
      </c>
      <c r="M219" s="55">
        <f t="shared" si="27"/>
        <v>0</v>
      </c>
      <c r="N219" s="51"/>
      <c r="O219" s="174">
        <f t="shared" si="28"/>
        <v>0</v>
      </c>
    </row>
    <row r="220" spans="1:15" x14ac:dyDescent="0.25">
      <c r="A220" s="3">
        <v>834</v>
      </c>
      <c r="B220" s="3">
        <v>1</v>
      </c>
      <c r="C220" s="4" t="s">
        <v>292</v>
      </c>
      <c r="D220" s="5">
        <v>3</v>
      </c>
      <c r="E220" s="52">
        <f>SUMIFS('EOS GE24-F23-WEBLOAD'!$F:$F,'EOS GE24-F23-WEBLOAD'!$A:$A,$A220,'EOS GE24-F23-WEBLOAD'!$B:$B,$B220)</f>
        <v>8317</v>
      </c>
      <c r="F220" s="145">
        <f>SUMIFS(GENED!$J:$J,GENED!$A:$A,$A220,GENED!$B:$B,$B220)</f>
        <v>0</v>
      </c>
      <c r="G220" s="55">
        <f t="shared" si="24"/>
        <v>0</v>
      </c>
      <c r="H220" s="52">
        <f t="shared" si="25"/>
        <v>0</v>
      </c>
      <c r="I220" s="64"/>
      <c r="J220" s="52">
        <f>SUMIFS('EOS GE25-F23-WEBLOAD'!$F:$F,'EOS GE25-F23-WEBLOAD'!$A:$A,$A220,'EOS GE25-F23-WEBLOAD'!$B:$B,$B220)</f>
        <v>8387</v>
      </c>
      <c r="K220" s="145">
        <f>SUMIFS(GENED!$S:$S,GENED!$A:$A,$A220,GENED!$B:$B,$B220)</f>
        <v>0</v>
      </c>
      <c r="L220" s="55">
        <f t="shared" si="26"/>
        <v>0</v>
      </c>
      <c r="M220" s="55">
        <f t="shared" si="27"/>
        <v>0</v>
      </c>
      <c r="N220" s="51"/>
      <c r="O220" s="174">
        <f t="shared" si="28"/>
        <v>0</v>
      </c>
    </row>
    <row r="221" spans="1:15" x14ac:dyDescent="0.25">
      <c r="A221" s="3">
        <v>330</v>
      </c>
      <c r="B221" s="3">
        <v>1</v>
      </c>
      <c r="C221" s="4" t="s">
        <v>160</v>
      </c>
      <c r="D221" s="5">
        <v>6</v>
      </c>
      <c r="E221" s="52">
        <f>SUMIFS('EOS GE24-F23-WEBLOAD'!$F:$F,'EOS GE24-F23-WEBLOAD'!$A:$A,$A221,'EOS GE24-F23-WEBLOAD'!$B:$B,$B221)</f>
        <v>253.95</v>
      </c>
      <c r="F221" s="145">
        <f>SUMIFS(GENED!$J:$J,GENED!$A:$A,$A221,GENED!$B:$B,$B221)</f>
        <v>0</v>
      </c>
      <c r="G221" s="55">
        <f t="shared" si="24"/>
        <v>0</v>
      </c>
      <c r="H221" s="52">
        <f t="shared" si="25"/>
        <v>0</v>
      </c>
      <c r="I221" s="64"/>
      <c r="J221" s="52">
        <f>SUMIFS('EOS GE25-F23-WEBLOAD'!$F:$F,'EOS GE25-F23-WEBLOAD'!$A:$A,$A221,'EOS GE25-F23-WEBLOAD'!$B:$B,$B221)</f>
        <v>232.95</v>
      </c>
      <c r="K221" s="145">
        <f>SUMIFS(GENED!$S:$S,GENED!$A:$A,$A221,GENED!$B:$B,$B221)</f>
        <v>0</v>
      </c>
      <c r="L221" s="55">
        <f t="shared" si="26"/>
        <v>0</v>
      </c>
      <c r="M221" s="55">
        <f t="shared" si="27"/>
        <v>0</v>
      </c>
      <c r="N221" s="51"/>
      <c r="O221" s="174">
        <f t="shared" si="28"/>
        <v>0</v>
      </c>
    </row>
    <row r="222" spans="1:15" x14ac:dyDescent="0.25">
      <c r="A222" s="3">
        <v>548</v>
      </c>
      <c r="B222" s="3">
        <v>1</v>
      </c>
      <c r="C222" s="4" t="s">
        <v>216</v>
      </c>
      <c r="D222" s="5">
        <v>6</v>
      </c>
      <c r="E222" s="52">
        <f>SUMIFS('EOS GE24-F23-WEBLOAD'!$F:$F,'EOS GE24-F23-WEBLOAD'!$A:$A,$A222,'EOS GE24-F23-WEBLOAD'!$B:$B,$B222)</f>
        <v>853.8</v>
      </c>
      <c r="F222" s="145">
        <f>SUMIFS(GENED!$J:$J,GENED!$A:$A,$A222,GENED!$B:$B,$B222)</f>
        <v>0</v>
      </c>
      <c r="G222" s="55">
        <f t="shared" si="24"/>
        <v>0</v>
      </c>
      <c r="H222" s="52">
        <f t="shared" si="25"/>
        <v>0</v>
      </c>
      <c r="I222" s="64"/>
      <c r="J222" s="52">
        <f>SUMIFS('EOS GE25-F23-WEBLOAD'!$F:$F,'EOS GE25-F23-WEBLOAD'!$A:$A,$A222,'EOS GE25-F23-WEBLOAD'!$B:$B,$B222)</f>
        <v>853.8</v>
      </c>
      <c r="K222" s="145">
        <f>SUMIFS(GENED!$S:$S,GENED!$A:$A,$A222,GENED!$B:$B,$B222)</f>
        <v>0</v>
      </c>
      <c r="L222" s="55">
        <f t="shared" si="26"/>
        <v>0</v>
      </c>
      <c r="M222" s="55">
        <f t="shared" si="27"/>
        <v>0</v>
      </c>
      <c r="N222" s="51"/>
      <c r="O222" s="174">
        <f t="shared" si="28"/>
        <v>0</v>
      </c>
    </row>
    <row r="223" spans="1:15" x14ac:dyDescent="0.25">
      <c r="A223" s="3">
        <v>720</v>
      </c>
      <c r="B223" s="3">
        <v>1</v>
      </c>
      <c r="C223" s="4" t="s">
        <v>257</v>
      </c>
      <c r="D223" s="5">
        <v>3</v>
      </c>
      <c r="E223" s="52">
        <f>SUMIFS('EOS GE24-F23-WEBLOAD'!$F:$F,'EOS GE24-F23-WEBLOAD'!$A:$A,$A223,'EOS GE24-F23-WEBLOAD'!$B:$B,$B223)</f>
        <v>7652</v>
      </c>
      <c r="F223" s="145">
        <f>SUMIFS(GENED!$J:$J,GENED!$A:$A,$A223,GENED!$B:$B,$B223)</f>
        <v>0</v>
      </c>
      <c r="G223" s="55">
        <f t="shared" ref="G223:G286" si="29">SUM(F223:F223)</f>
        <v>0</v>
      </c>
      <c r="H223" s="52">
        <f t="shared" ref="H223:H286" si="30">IFERROR(G223/E223,0)</f>
        <v>0</v>
      </c>
      <c r="I223" s="64"/>
      <c r="J223" s="52">
        <f>SUMIFS('EOS GE25-F23-WEBLOAD'!$F:$F,'EOS GE25-F23-WEBLOAD'!$A:$A,$A223,'EOS GE25-F23-WEBLOAD'!$B:$B,$B223)</f>
        <v>7539</v>
      </c>
      <c r="K223" s="145">
        <f>SUMIFS(GENED!$S:$S,GENED!$A:$A,$A223,GENED!$B:$B,$B223)</f>
        <v>0</v>
      </c>
      <c r="L223" s="55">
        <f t="shared" ref="L223:L286" si="31">SUM(K223:K223)</f>
        <v>0</v>
      </c>
      <c r="M223" s="55">
        <f t="shared" ref="M223:M286" si="32">IFERROR(L223/J223,0)</f>
        <v>0</v>
      </c>
      <c r="N223" s="51"/>
      <c r="O223" s="174">
        <f t="shared" ref="O223:O286" si="33">M223+H223</f>
        <v>0</v>
      </c>
    </row>
    <row r="224" spans="1:15" x14ac:dyDescent="0.25">
      <c r="A224" s="3">
        <v>2310</v>
      </c>
      <c r="B224" s="3">
        <v>1</v>
      </c>
      <c r="C224" s="4" t="s">
        <v>339</v>
      </c>
      <c r="D224" s="5">
        <v>5</v>
      </c>
      <c r="E224" s="52">
        <f>SUMIFS('EOS GE24-F23-WEBLOAD'!$F:$F,'EOS GE24-F23-WEBLOAD'!$A:$A,$A224,'EOS GE24-F23-WEBLOAD'!$B:$B,$B224)</f>
        <v>1055</v>
      </c>
      <c r="F224" s="145">
        <f>SUMIFS(GENED!$J:$J,GENED!$A:$A,$A224,GENED!$B:$B,$B224)</f>
        <v>0</v>
      </c>
      <c r="G224" s="55">
        <f t="shared" si="29"/>
        <v>0</v>
      </c>
      <c r="H224" s="52">
        <f t="shared" si="30"/>
        <v>0</v>
      </c>
      <c r="I224" s="64"/>
      <c r="J224" s="52">
        <f>SUMIFS('EOS GE25-F23-WEBLOAD'!$F:$F,'EOS GE25-F23-WEBLOAD'!$A:$A,$A224,'EOS GE25-F23-WEBLOAD'!$B:$B,$B224)</f>
        <v>1038</v>
      </c>
      <c r="K224" s="145">
        <f>SUMIFS(GENED!$S:$S,GENED!$A:$A,$A224,GENED!$B:$B,$B224)</f>
        <v>0</v>
      </c>
      <c r="L224" s="55">
        <f t="shared" si="31"/>
        <v>0</v>
      </c>
      <c r="M224" s="55">
        <f t="shared" si="32"/>
        <v>0</v>
      </c>
      <c r="N224" s="51"/>
      <c r="O224" s="174">
        <f t="shared" si="33"/>
        <v>0</v>
      </c>
    </row>
    <row r="225" spans="1:15" x14ac:dyDescent="0.25">
      <c r="A225" s="3">
        <v>671</v>
      </c>
      <c r="B225" s="3">
        <v>1</v>
      </c>
      <c r="C225" s="4" t="s">
        <v>241</v>
      </c>
      <c r="D225" s="5">
        <v>6</v>
      </c>
      <c r="E225" s="52">
        <f>SUMIFS('EOS GE24-F23-WEBLOAD'!$F:$F,'EOS GE24-F23-WEBLOAD'!$A:$A,$A225,'EOS GE24-F23-WEBLOAD'!$B:$B,$B225)</f>
        <v>352</v>
      </c>
      <c r="F225" s="145">
        <f>SUMIFS(GENED!$J:$J,GENED!$A:$A,$A225,GENED!$B:$B,$B225)</f>
        <v>0</v>
      </c>
      <c r="G225" s="55">
        <f t="shared" si="29"/>
        <v>0</v>
      </c>
      <c r="H225" s="52">
        <f t="shared" si="30"/>
        <v>0</v>
      </c>
      <c r="I225" s="64"/>
      <c r="J225" s="52">
        <f>SUMIFS('EOS GE25-F23-WEBLOAD'!$F:$F,'EOS GE25-F23-WEBLOAD'!$A:$A,$A225,'EOS GE25-F23-WEBLOAD'!$B:$B,$B225)</f>
        <v>336</v>
      </c>
      <c r="K225" s="145">
        <f>SUMIFS(GENED!$S:$S,GENED!$A:$A,$A225,GENED!$B:$B,$B225)</f>
        <v>0</v>
      </c>
      <c r="L225" s="55">
        <f t="shared" si="31"/>
        <v>0</v>
      </c>
      <c r="M225" s="55">
        <f t="shared" si="32"/>
        <v>0</v>
      </c>
      <c r="N225" s="51"/>
      <c r="O225" s="174">
        <f t="shared" si="33"/>
        <v>0</v>
      </c>
    </row>
    <row r="226" spans="1:15" x14ac:dyDescent="0.25">
      <c r="A226" s="3">
        <v>600</v>
      </c>
      <c r="B226" s="3">
        <v>1</v>
      </c>
      <c r="C226" s="4" t="s">
        <v>229</v>
      </c>
      <c r="D226" s="5">
        <v>6</v>
      </c>
      <c r="E226" s="52">
        <f>SUMIFS('EOS GE24-F23-WEBLOAD'!$F:$F,'EOS GE24-F23-WEBLOAD'!$A:$A,$A226,'EOS GE24-F23-WEBLOAD'!$B:$B,$B226)</f>
        <v>229</v>
      </c>
      <c r="F226" s="145">
        <f>SUMIFS(GENED!$J:$J,GENED!$A:$A,$A226,GENED!$B:$B,$B226)</f>
        <v>0</v>
      </c>
      <c r="G226" s="55">
        <f t="shared" si="29"/>
        <v>0</v>
      </c>
      <c r="H226" s="52">
        <f t="shared" si="30"/>
        <v>0</v>
      </c>
      <c r="I226" s="64"/>
      <c r="J226" s="52">
        <f>SUMIFS('EOS GE25-F23-WEBLOAD'!$F:$F,'EOS GE25-F23-WEBLOAD'!$A:$A,$A226,'EOS GE25-F23-WEBLOAD'!$B:$B,$B226)</f>
        <v>234</v>
      </c>
      <c r="K226" s="145">
        <f>SUMIFS(GENED!$S:$S,GENED!$A:$A,$A226,GENED!$B:$B,$B226)</f>
        <v>0</v>
      </c>
      <c r="L226" s="55">
        <f t="shared" si="31"/>
        <v>0</v>
      </c>
      <c r="M226" s="55">
        <f t="shared" si="32"/>
        <v>0</v>
      </c>
      <c r="N226" s="51"/>
      <c r="O226" s="174">
        <f t="shared" si="33"/>
        <v>0</v>
      </c>
    </row>
    <row r="227" spans="1:15" x14ac:dyDescent="0.25">
      <c r="A227" s="3">
        <v>333</v>
      </c>
      <c r="B227" s="3">
        <v>1</v>
      </c>
      <c r="C227" s="4" t="s">
        <v>162</v>
      </c>
      <c r="D227" s="5">
        <v>6</v>
      </c>
      <c r="E227" s="52">
        <f>SUMIFS('EOS GE24-F23-WEBLOAD'!$F:$F,'EOS GE24-F23-WEBLOAD'!$A:$A,$A227,'EOS GE24-F23-WEBLOAD'!$B:$B,$B227)</f>
        <v>485</v>
      </c>
      <c r="F227" s="145">
        <f>SUMIFS(GENED!$J:$J,GENED!$A:$A,$A227,GENED!$B:$B,$B227)</f>
        <v>0</v>
      </c>
      <c r="G227" s="55">
        <f t="shared" si="29"/>
        <v>0</v>
      </c>
      <c r="H227" s="52">
        <f t="shared" si="30"/>
        <v>0</v>
      </c>
      <c r="I227" s="64"/>
      <c r="J227" s="52">
        <f>SUMIFS('EOS GE25-F23-WEBLOAD'!$F:$F,'EOS GE25-F23-WEBLOAD'!$A:$A,$A227,'EOS GE25-F23-WEBLOAD'!$B:$B,$B227)</f>
        <v>518</v>
      </c>
      <c r="K227" s="145">
        <f>SUMIFS(GENED!$S:$S,GENED!$A:$A,$A227,GENED!$B:$B,$B227)</f>
        <v>0</v>
      </c>
      <c r="L227" s="55">
        <f t="shared" si="31"/>
        <v>0</v>
      </c>
      <c r="M227" s="55">
        <f t="shared" si="32"/>
        <v>0</v>
      </c>
      <c r="N227" s="51"/>
      <c r="O227" s="174">
        <f t="shared" si="33"/>
        <v>0</v>
      </c>
    </row>
    <row r="228" spans="1:15" x14ac:dyDescent="0.25">
      <c r="A228" s="3">
        <v>2711</v>
      </c>
      <c r="B228" s="3">
        <v>1</v>
      </c>
      <c r="C228" s="4" t="s">
        <v>355</v>
      </c>
      <c r="D228" s="5">
        <v>6</v>
      </c>
      <c r="E228" s="52">
        <f>SUMIFS('EOS GE24-F23-WEBLOAD'!$F:$F,'EOS GE24-F23-WEBLOAD'!$A:$A,$A228,'EOS GE24-F23-WEBLOAD'!$B:$B,$B228)</f>
        <v>871.84</v>
      </c>
      <c r="F228" s="145">
        <f>SUMIFS(GENED!$J:$J,GENED!$A:$A,$A228,GENED!$B:$B,$B228)</f>
        <v>0</v>
      </c>
      <c r="G228" s="55">
        <f t="shared" si="29"/>
        <v>0</v>
      </c>
      <c r="H228" s="52">
        <f t="shared" si="30"/>
        <v>0</v>
      </c>
      <c r="I228" s="64"/>
      <c r="J228" s="52">
        <f>SUMIFS('EOS GE25-F23-WEBLOAD'!$F:$F,'EOS GE25-F23-WEBLOAD'!$A:$A,$A228,'EOS GE25-F23-WEBLOAD'!$B:$B,$B228)</f>
        <v>861.84</v>
      </c>
      <c r="K228" s="145">
        <f>SUMIFS(GENED!$S:$S,GENED!$A:$A,$A228,GENED!$B:$B,$B228)</f>
        <v>0</v>
      </c>
      <c r="L228" s="55">
        <f t="shared" si="31"/>
        <v>0</v>
      </c>
      <c r="M228" s="55">
        <f t="shared" si="32"/>
        <v>0</v>
      </c>
      <c r="N228" s="51"/>
      <c r="O228" s="174">
        <f t="shared" si="33"/>
        <v>0</v>
      </c>
    </row>
    <row r="229" spans="1:15" x14ac:dyDescent="0.25">
      <c r="A229" s="3">
        <v>14</v>
      </c>
      <c r="B229" s="3">
        <v>1</v>
      </c>
      <c r="C229" s="4" t="s">
        <v>63</v>
      </c>
      <c r="D229" s="5">
        <v>3</v>
      </c>
      <c r="E229" s="52">
        <f>SUMIFS('EOS GE24-F23-WEBLOAD'!$F:$F,'EOS GE24-F23-WEBLOAD'!$A:$A,$A229,'EOS GE24-F23-WEBLOAD'!$B:$B,$B229)</f>
        <v>2653.8</v>
      </c>
      <c r="F229" s="145">
        <f>SUMIFS(GENED!$J:$J,GENED!$A:$A,$A229,GENED!$B:$B,$B229)</f>
        <v>0</v>
      </c>
      <c r="G229" s="55">
        <f t="shared" si="29"/>
        <v>0</v>
      </c>
      <c r="H229" s="52">
        <f t="shared" si="30"/>
        <v>0</v>
      </c>
      <c r="I229" s="64"/>
      <c r="J229" s="52">
        <f>SUMIFS('EOS GE25-F23-WEBLOAD'!$F:$F,'EOS GE25-F23-WEBLOAD'!$A:$A,$A229,'EOS GE25-F23-WEBLOAD'!$B:$B,$B229)</f>
        <v>2588.8000000000002</v>
      </c>
      <c r="K229" s="145">
        <f>SUMIFS(GENED!$S:$S,GENED!$A:$A,$A229,GENED!$B:$B,$B229)</f>
        <v>0</v>
      </c>
      <c r="L229" s="55">
        <f t="shared" si="31"/>
        <v>0</v>
      </c>
      <c r="M229" s="55">
        <f t="shared" si="32"/>
        <v>0</v>
      </c>
      <c r="N229" s="51"/>
      <c r="O229" s="174">
        <f t="shared" si="33"/>
        <v>0</v>
      </c>
    </row>
    <row r="230" spans="1:15" x14ac:dyDescent="0.25">
      <c r="A230" s="3">
        <v>241</v>
      </c>
      <c r="B230" s="3">
        <v>1</v>
      </c>
      <c r="C230" s="4" t="s">
        <v>125</v>
      </c>
      <c r="D230" s="5">
        <v>4</v>
      </c>
      <c r="E230" s="52">
        <f>SUMIFS('EOS GE24-F23-WEBLOAD'!$F:$F,'EOS GE24-F23-WEBLOAD'!$A:$A,$A230,'EOS GE24-F23-WEBLOAD'!$B:$B,$B230)</f>
        <v>3371</v>
      </c>
      <c r="F230" s="145">
        <f>SUMIFS(GENED!$J:$J,GENED!$A:$A,$A230,GENED!$B:$B,$B230)</f>
        <v>0</v>
      </c>
      <c r="G230" s="55">
        <f t="shared" si="29"/>
        <v>0</v>
      </c>
      <c r="H230" s="52">
        <f t="shared" si="30"/>
        <v>0</v>
      </c>
      <c r="I230" s="64"/>
      <c r="J230" s="52">
        <f>SUMIFS('EOS GE25-F23-WEBLOAD'!$F:$F,'EOS GE25-F23-WEBLOAD'!$A:$A,$A230,'EOS GE25-F23-WEBLOAD'!$B:$B,$B230)</f>
        <v>3304</v>
      </c>
      <c r="K230" s="145">
        <f>SUMIFS(GENED!$S:$S,GENED!$A:$A,$A230,GENED!$B:$B,$B230)</f>
        <v>0</v>
      </c>
      <c r="L230" s="55">
        <f t="shared" si="31"/>
        <v>0</v>
      </c>
      <c r="M230" s="55">
        <f t="shared" si="32"/>
        <v>0</v>
      </c>
      <c r="N230" s="51"/>
      <c r="O230" s="174">
        <f t="shared" si="33"/>
        <v>0</v>
      </c>
    </row>
    <row r="231" spans="1:15" x14ac:dyDescent="0.25">
      <c r="A231" s="3">
        <v>601</v>
      </c>
      <c r="B231" s="3">
        <v>1</v>
      </c>
      <c r="C231" s="4" t="s">
        <v>230</v>
      </c>
      <c r="D231" s="5">
        <v>6</v>
      </c>
      <c r="E231" s="52">
        <f>SUMIFS('EOS GE24-F23-WEBLOAD'!$F:$F,'EOS GE24-F23-WEBLOAD'!$A:$A,$A231,'EOS GE24-F23-WEBLOAD'!$B:$B,$B231)</f>
        <v>588</v>
      </c>
      <c r="F231" s="145">
        <f>SUMIFS(GENED!$J:$J,GENED!$A:$A,$A231,GENED!$B:$B,$B231)</f>
        <v>0</v>
      </c>
      <c r="G231" s="55">
        <f t="shared" si="29"/>
        <v>0</v>
      </c>
      <c r="H231" s="52">
        <f t="shared" si="30"/>
        <v>0</v>
      </c>
      <c r="I231" s="64"/>
      <c r="J231" s="52">
        <f>SUMIFS('EOS GE25-F23-WEBLOAD'!$F:$F,'EOS GE25-F23-WEBLOAD'!$A:$A,$A231,'EOS GE25-F23-WEBLOAD'!$B:$B,$B231)</f>
        <v>570</v>
      </c>
      <c r="K231" s="145">
        <f>SUMIFS(GENED!$S:$S,GENED!$A:$A,$A231,GENED!$B:$B,$B231)</f>
        <v>0</v>
      </c>
      <c r="L231" s="55">
        <f t="shared" si="31"/>
        <v>0</v>
      </c>
      <c r="M231" s="55">
        <f t="shared" si="32"/>
        <v>0</v>
      </c>
      <c r="N231" s="51"/>
      <c r="O231" s="174">
        <f t="shared" si="33"/>
        <v>0</v>
      </c>
    </row>
    <row r="232" spans="1:15" x14ac:dyDescent="0.25">
      <c r="A232" s="3">
        <v>465</v>
      </c>
      <c r="B232" s="3">
        <v>1</v>
      </c>
      <c r="C232" s="4" t="s">
        <v>187</v>
      </c>
      <c r="D232" s="5">
        <v>5</v>
      </c>
      <c r="E232" s="52">
        <f>SUMIFS('EOS GE24-F23-WEBLOAD'!$F:$F,'EOS GE24-F23-WEBLOAD'!$A:$A,$A232,'EOS GE24-F23-WEBLOAD'!$B:$B,$B232)</f>
        <v>1556</v>
      </c>
      <c r="F232" s="145">
        <f>SUMIFS(GENED!$J:$J,GENED!$A:$A,$A232,GENED!$B:$B,$B232)</f>
        <v>0</v>
      </c>
      <c r="G232" s="55">
        <f t="shared" si="29"/>
        <v>0</v>
      </c>
      <c r="H232" s="52">
        <f t="shared" si="30"/>
        <v>0</v>
      </c>
      <c r="I232" s="64"/>
      <c r="J232" s="52">
        <f>SUMIFS('EOS GE25-F23-WEBLOAD'!$F:$F,'EOS GE25-F23-WEBLOAD'!$A:$A,$A232,'EOS GE25-F23-WEBLOAD'!$B:$B,$B232)</f>
        <v>1556</v>
      </c>
      <c r="K232" s="145">
        <f>SUMIFS(GENED!$S:$S,GENED!$A:$A,$A232,GENED!$B:$B,$B232)</f>
        <v>0</v>
      </c>
      <c r="L232" s="55">
        <f t="shared" si="31"/>
        <v>0</v>
      </c>
      <c r="M232" s="55">
        <f t="shared" si="32"/>
        <v>0</v>
      </c>
      <c r="N232" s="51"/>
      <c r="O232" s="174">
        <f t="shared" si="33"/>
        <v>0</v>
      </c>
    </row>
    <row r="233" spans="1:15" x14ac:dyDescent="0.25">
      <c r="A233" s="3">
        <v>761</v>
      </c>
      <c r="B233" s="3">
        <v>1</v>
      </c>
      <c r="C233" s="4" t="s">
        <v>272</v>
      </c>
      <c r="D233" s="5">
        <v>4</v>
      </c>
      <c r="E233" s="52">
        <f>SUMIFS('EOS GE24-F23-WEBLOAD'!$F:$F,'EOS GE24-F23-WEBLOAD'!$A:$A,$A233,'EOS GE24-F23-WEBLOAD'!$B:$B,$B233)</f>
        <v>4741</v>
      </c>
      <c r="F233" s="145">
        <f>SUMIFS(GENED!$J:$J,GENED!$A:$A,$A233,GENED!$B:$B,$B233)</f>
        <v>0</v>
      </c>
      <c r="G233" s="55">
        <f t="shared" si="29"/>
        <v>0</v>
      </c>
      <c r="H233" s="52">
        <f t="shared" si="30"/>
        <v>0</v>
      </c>
      <c r="I233" s="64"/>
      <c r="J233" s="52">
        <f>SUMIFS('EOS GE25-F23-WEBLOAD'!$F:$F,'EOS GE25-F23-WEBLOAD'!$A:$A,$A233,'EOS GE25-F23-WEBLOAD'!$B:$B,$B233)</f>
        <v>4659</v>
      </c>
      <c r="K233" s="145">
        <f>SUMIFS(GENED!$S:$S,GENED!$A:$A,$A233,GENED!$B:$B,$B233)</f>
        <v>0</v>
      </c>
      <c r="L233" s="55">
        <f t="shared" si="31"/>
        <v>0</v>
      </c>
      <c r="M233" s="55">
        <f t="shared" si="32"/>
        <v>0</v>
      </c>
      <c r="N233" s="51"/>
      <c r="O233" s="174">
        <f t="shared" si="33"/>
        <v>0</v>
      </c>
    </row>
    <row r="234" spans="1:15" x14ac:dyDescent="0.25">
      <c r="A234" s="3">
        <v>381</v>
      </c>
      <c r="B234" s="3">
        <v>1</v>
      </c>
      <c r="C234" s="4" t="s">
        <v>170</v>
      </c>
      <c r="D234" s="5">
        <v>5</v>
      </c>
      <c r="E234" s="52">
        <f>SUMIFS('EOS GE24-F23-WEBLOAD'!$F:$F,'EOS GE24-F23-WEBLOAD'!$A:$A,$A234,'EOS GE24-F23-WEBLOAD'!$B:$B,$B234)</f>
        <v>1284</v>
      </c>
      <c r="F234" s="145">
        <f>SUMIFS(GENED!$J:$J,GENED!$A:$A,$A234,GENED!$B:$B,$B234)</f>
        <v>0</v>
      </c>
      <c r="G234" s="55">
        <f t="shared" si="29"/>
        <v>0</v>
      </c>
      <c r="H234" s="52">
        <f t="shared" si="30"/>
        <v>0</v>
      </c>
      <c r="I234" s="64"/>
      <c r="J234" s="52">
        <f>SUMIFS('EOS GE25-F23-WEBLOAD'!$F:$F,'EOS GE25-F23-WEBLOAD'!$A:$A,$A234,'EOS GE25-F23-WEBLOAD'!$B:$B,$B234)</f>
        <v>1284</v>
      </c>
      <c r="K234" s="145">
        <f>SUMIFS(GENED!$S:$S,GENED!$A:$A,$A234,GENED!$B:$B,$B234)</f>
        <v>0</v>
      </c>
      <c r="L234" s="55">
        <f t="shared" si="31"/>
        <v>0</v>
      </c>
      <c r="M234" s="55">
        <f t="shared" si="32"/>
        <v>0</v>
      </c>
      <c r="N234" s="51"/>
      <c r="O234" s="174">
        <f t="shared" si="33"/>
        <v>0</v>
      </c>
    </row>
    <row r="235" spans="1:15" x14ac:dyDescent="0.25">
      <c r="A235" s="3">
        <v>2134</v>
      </c>
      <c r="B235" s="3">
        <v>1</v>
      </c>
      <c r="C235" s="4" t="s">
        <v>315</v>
      </c>
      <c r="D235" s="5">
        <v>6</v>
      </c>
      <c r="E235" s="52">
        <f>SUMIFS('EOS GE24-F23-WEBLOAD'!$F:$F,'EOS GE24-F23-WEBLOAD'!$A:$A,$A235,'EOS GE24-F23-WEBLOAD'!$B:$B,$B235)</f>
        <v>709</v>
      </c>
      <c r="F235" s="145">
        <f>SUMIFS(GENED!$J:$J,GENED!$A:$A,$A235,GENED!$B:$B,$B235)</f>
        <v>0</v>
      </c>
      <c r="G235" s="55">
        <f t="shared" si="29"/>
        <v>0</v>
      </c>
      <c r="H235" s="52">
        <f t="shared" si="30"/>
        <v>0</v>
      </c>
      <c r="I235" s="64"/>
      <c r="J235" s="52">
        <f>SUMIFS('EOS GE25-F23-WEBLOAD'!$F:$F,'EOS GE25-F23-WEBLOAD'!$A:$A,$A235,'EOS GE25-F23-WEBLOAD'!$B:$B,$B235)</f>
        <v>692</v>
      </c>
      <c r="K235" s="145">
        <f>SUMIFS(GENED!$S:$S,GENED!$A:$A,$A235,GENED!$B:$B,$B235)</f>
        <v>0</v>
      </c>
      <c r="L235" s="55">
        <f t="shared" si="31"/>
        <v>0</v>
      </c>
      <c r="M235" s="55">
        <f t="shared" si="32"/>
        <v>0</v>
      </c>
      <c r="N235" s="51"/>
      <c r="O235" s="174">
        <f t="shared" si="33"/>
        <v>0</v>
      </c>
    </row>
    <row r="236" spans="1:15" x14ac:dyDescent="0.25">
      <c r="A236" s="3">
        <v>912</v>
      </c>
      <c r="B236" s="3">
        <v>1</v>
      </c>
      <c r="C236" s="4" t="s">
        <v>311</v>
      </c>
      <c r="D236" s="5">
        <v>5</v>
      </c>
      <c r="E236" s="52">
        <f>SUMIFS('EOS GE24-F23-WEBLOAD'!$F:$F,'EOS GE24-F23-WEBLOAD'!$A:$A,$A236,'EOS GE24-F23-WEBLOAD'!$B:$B,$B236)</f>
        <v>1526</v>
      </c>
      <c r="F236" s="145">
        <f>SUMIFS(GENED!$J:$J,GENED!$A:$A,$A236,GENED!$B:$B,$B236)</f>
        <v>0</v>
      </c>
      <c r="G236" s="55">
        <f t="shared" si="29"/>
        <v>0</v>
      </c>
      <c r="H236" s="52">
        <f t="shared" si="30"/>
        <v>0</v>
      </c>
      <c r="I236" s="64"/>
      <c r="J236" s="52">
        <f>SUMIFS('EOS GE25-F23-WEBLOAD'!$F:$F,'EOS GE25-F23-WEBLOAD'!$A:$A,$A236,'EOS GE25-F23-WEBLOAD'!$B:$B,$B236)</f>
        <v>1504</v>
      </c>
      <c r="K236" s="145">
        <f>SUMIFS(GENED!$S:$S,GENED!$A:$A,$A236,GENED!$B:$B,$B236)</f>
        <v>0</v>
      </c>
      <c r="L236" s="55">
        <f t="shared" si="31"/>
        <v>0</v>
      </c>
      <c r="M236" s="55">
        <f t="shared" si="32"/>
        <v>0</v>
      </c>
      <c r="N236" s="51"/>
      <c r="O236" s="174">
        <f t="shared" si="33"/>
        <v>0</v>
      </c>
    </row>
    <row r="237" spans="1:15" x14ac:dyDescent="0.25">
      <c r="A237" s="3">
        <v>831</v>
      </c>
      <c r="B237" s="3">
        <v>1</v>
      </c>
      <c r="C237" s="4" t="s">
        <v>289</v>
      </c>
      <c r="D237" s="5">
        <v>3</v>
      </c>
      <c r="E237" s="52">
        <f>SUMIFS('EOS GE24-F23-WEBLOAD'!$F:$F,'EOS GE24-F23-WEBLOAD'!$A:$A,$A237,'EOS GE24-F23-WEBLOAD'!$B:$B,$B237)</f>
        <v>5551</v>
      </c>
      <c r="F237" s="145">
        <f>SUMIFS(GENED!$J:$J,GENED!$A:$A,$A237,GENED!$B:$B,$B237)</f>
        <v>0</v>
      </c>
      <c r="G237" s="55">
        <f t="shared" si="29"/>
        <v>0</v>
      </c>
      <c r="H237" s="52">
        <f t="shared" si="30"/>
        <v>0</v>
      </c>
      <c r="I237" s="64"/>
      <c r="J237" s="52">
        <f>SUMIFS('EOS GE25-F23-WEBLOAD'!$F:$F,'EOS GE25-F23-WEBLOAD'!$A:$A,$A237,'EOS GE25-F23-WEBLOAD'!$B:$B,$B237)</f>
        <v>5501</v>
      </c>
      <c r="K237" s="145">
        <f>SUMIFS(GENED!$S:$S,GENED!$A:$A,$A237,GENED!$B:$B,$B237)</f>
        <v>0</v>
      </c>
      <c r="L237" s="55">
        <f t="shared" si="31"/>
        <v>0</v>
      </c>
      <c r="M237" s="55">
        <f t="shared" si="32"/>
        <v>0</v>
      </c>
      <c r="N237" s="51"/>
      <c r="O237" s="174">
        <f t="shared" si="33"/>
        <v>0</v>
      </c>
    </row>
    <row r="238" spans="1:15" x14ac:dyDescent="0.25">
      <c r="A238" s="3">
        <v>2125</v>
      </c>
      <c r="B238" s="3">
        <v>1</v>
      </c>
      <c r="C238" s="4" t="s">
        <v>314</v>
      </c>
      <c r="D238" s="5">
        <v>5</v>
      </c>
      <c r="E238" s="52">
        <f>SUMIFS('EOS GE24-F23-WEBLOAD'!$F:$F,'EOS GE24-F23-WEBLOAD'!$A:$A,$A238,'EOS GE24-F23-WEBLOAD'!$B:$B,$B238)</f>
        <v>984</v>
      </c>
      <c r="F238" s="145">
        <f>SUMIFS(GENED!$J:$J,GENED!$A:$A,$A238,GENED!$B:$B,$B238)</f>
        <v>0</v>
      </c>
      <c r="G238" s="55">
        <f t="shared" si="29"/>
        <v>0</v>
      </c>
      <c r="H238" s="52">
        <f t="shared" si="30"/>
        <v>0</v>
      </c>
      <c r="I238" s="64"/>
      <c r="J238" s="52">
        <f>SUMIFS('EOS GE25-F23-WEBLOAD'!$F:$F,'EOS GE25-F23-WEBLOAD'!$A:$A,$A238,'EOS GE25-F23-WEBLOAD'!$B:$B,$B238)</f>
        <v>984</v>
      </c>
      <c r="K238" s="145">
        <f>SUMIFS(GENED!$S:$S,GENED!$A:$A,$A238,GENED!$B:$B,$B238)</f>
        <v>0</v>
      </c>
      <c r="L238" s="55">
        <f t="shared" si="31"/>
        <v>0</v>
      </c>
      <c r="M238" s="55">
        <f t="shared" si="32"/>
        <v>0</v>
      </c>
      <c r="N238" s="51"/>
      <c r="O238" s="174">
        <f t="shared" si="33"/>
        <v>0</v>
      </c>
    </row>
    <row r="239" spans="1:15" x14ac:dyDescent="0.25">
      <c r="A239" s="3">
        <v>2853</v>
      </c>
      <c r="B239" s="3">
        <v>1</v>
      </c>
      <c r="C239" s="4" t="s">
        <v>362</v>
      </c>
      <c r="D239" s="5">
        <v>6</v>
      </c>
      <c r="E239" s="52">
        <f>SUMIFS('EOS GE24-F23-WEBLOAD'!$F:$F,'EOS GE24-F23-WEBLOAD'!$A:$A,$A239,'EOS GE24-F23-WEBLOAD'!$B:$B,$B239)</f>
        <v>791</v>
      </c>
      <c r="F239" s="145">
        <f>SUMIFS(GENED!$J:$J,GENED!$A:$A,$A239,GENED!$B:$B,$B239)</f>
        <v>0</v>
      </c>
      <c r="G239" s="55">
        <f t="shared" si="29"/>
        <v>0</v>
      </c>
      <c r="H239" s="52">
        <f t="shared" si="30"/>
        <v>0</v>
      </c>
      <c r="I239" s="64"/>
      <c r="J239" s="52">
        <f>SUMIFS('EOS GE25-F23-WEBLOAD'!$F:$F,'EOS GE25-F23-WEBLOAD'!$A:$A,$A239,'EOS GE25-F23-WEBLOAD'!$B:$B,$B239)</f>
        <v>807</v>
      </c>
      <c r="K239" s="145">
        <f>SUMIFS(GENED!$S:$S,GENED!$A:$A,$A239,GENED!$B:$B,$B239)</f>
        <v>0</v>
      </c>
      <c r="L239" s="55">
        <f t="shared" si="31"/>
        <v>0</v>
      </c>
      <c r="M239" s="55">
        <f t="shared" si="32"/>
        <v>0</v>
      </c>
      <c r="N239" s="51"/>
      <c r="O239" s="174">
        <f t="shared" si="33"/>
        <v>0</v>
      </c>
    </row>
    <row r="240" spans="1:15" x14ac:dyDescent="0.25">
      <c r="A240" s="3">
        <v>581</v>
      </c>
      <c r="B240" s="3">
        <v>1</v>
      </c>
      <c r="C240" s="4" t="s">
        <v>224</v>
      </c>
      <c r="D240" s="5">
        <v>6</v>
      </c>
      <c r="E240" s="52">
        <f>SUMIFS('EOS GE24-F23-WEBLOAD'!$F:$F,'EOS GE24-F23-WEBLOAD'!$A:$A,$A240,'EOS GE24-F23-WEBLOAD'!$B:$B,$B240)</f>
        <v>400</v>
      </c>
      <c r="F240" s="145">
        <f>SUMIFS(GENED!$J:$J,GENED!$A:$A,$A240,GENED!$B:$B,$B240)</f>
        <v>0</v>
      </c>
      <c r="G240" s="55">
        <f t="shared" si="29"/>
        <v>0</v>
      </c>
      <c r="H240" s="52">
        <f t="shared" si="30"/>
        <v>0</v>
      </c>
      <c r="I240" s="64"/>
      <c r="J240" s="52">
        <f>SUMIFS('EOS GE25-F23-WEBLOAD'!$F:$F,'EOS GE25-F23-WEBLOAD'!$A:$A,$A240,'EOS GE25-F23-WEBLOAD'!$B:$B,$B240)</f>
        <v>415</v>
      </c>
      <c r="K240" s="145">
        <f>SUMIFS(GENED!$S:$S,GENED!$A:$A,$A240,GENED!$B:$B,$B240)</f>
        <v>0</v>
      </c>
      <c r="L240" s="55">
        <f t="shared" si="31"/>
        <v>0</v>
      </c>
      <c r="M240" s="55">
        <f t="shared" si="32"/>
        <v>0</v>
      </c>
      <c r="N240" s="51"/>
      <c r="O240" s="174">
        <f t="shared" si="33"/>
        <v>0</v>
      </c>
    </row>
    <row r="241" spans="1:15" x14ac:dyDescent="0.25">
      <c r="A241" s="3">
        <v>192</v>
      </c>
      <c r="B241" s="3">
        <v>1</v>
      </c>
      <c r="C241" s="4" t="s">
        <v>110</v>
      </c>
      <c r="D241" s="5">
        <v>3</v>
      </c>
      <c r="E241" s="52">
        <f>SUMIFS('EOS GE24-F23-WEBLOAD'!$F:$F,'EOS GE24-F23-WEBLOAD'!$A:$A,$A241,'EOS GE24-F23-WEBLOAD'!$B:$B,$B241)</f>
        <v>6899</v>
      </c>
      <c r="F241" s="145">
        <f>SUMIFS(GENED!$J:$J,GENED!$A:$A,$A241,GENED!$B:$B,$B241)</f>
        <v>0</v>
      </c>
      <c r="G241" s="55">
        <f t="shared" si="29"/>
        <v>0</v>
      </c>
      <c r="H241" s="52">
        <f t="shared" si="30"/>
        <v>0</v>
      </c>
      <c r="I241" s="64"/>
      <c r="J241" s="52">
        <f>SUMIFS('EOS GE25-F23-WEBLOAD'!$F:$F,'EOS GE25-F23-WEBLOAD'!$A:$A,$A241,'EOS GE25-F23-WEBLOAD'!$B:$B,$B241)</f>
        <v>6899</v>
      </c>
      <c r="K241" s="145">
        <f>SUMIFS(GENED!$S:$S,GENED!$A:$A,$A241,GENED!$B:$B,$B241)</f>
        <v>0</v>
      </c>
      <c r="L241" s="55">
        <f t="shared" si="31"/>
        <v>0</v>
      </c>
      <c r="M241" s="55">
        <f t="shared" si="32"/>
        <v>0</v>
      </c>
      <c r="N241" s="51"/>
      <c r="O241" s="174">
        <f t="shared" si="33"/>
        <v>0</v>
      </c>
    </row>
    <row r="242" spans="1:15" x14ac:dyDescent="0.25">
      <c r="A242" s="3">
        <v>277</v>
      </c>
      <c r="B242" s="3">
        <v>1</v>
      </c>
      <c r="C242" s="4" t="s">
        <v>138</v>
      </c>
      <c r="D242" s="5">
        <v>3</v>
      </c>
      <c r="E242" s="52">
        <f>SUMIFS('EOS GE24-F23-WEBLOAD'!$F:$F,'EOS GE24-F23-WEBLOAD'!$A:$A,$A242,'EOS GE24-F23-WEBLOAD'!$B:$B,$B242)</f>
        <v>2343</v>
      </c>
      <c r="F242" s="145">
        <f>SUMIFS(GENED!$J:$J,GENED!$A:$A,$A242,GENED!$B:$B,$B242)</f>
        <v>0</v>
      </c>
      <c r="G242" s="55">
        <f t="shared" si="29"/>
        <v>0</v>
      </c>
      <c r="H242" s="52">
        <f t="shared" si="30"/>
        <v>0</v>
      </c>
      <c r="I242" s="64"/>
      <c r="J242" s="52">
        <f>SUMIFS('EOS GE25-F23-WEBLOAD'!$F:$F,'EOS GE25-F23-WEBLOAD'!$A:$A,$A242,'EOS GE25-F23-WEBLOAD'!$B:$B,$B242)</f>
        <v>2354</v>
      </c>
      <c r="K242" s="145">
        <f>SUMIFS(GENED!$S:$S,GENED!$A:$A,$A242,GENED!$B:$B,$B242)</f>
        <v>0</v>
      </c>
      <c r="L242" s="55">
        <f t="shared" si="31"/>
        <v>0</v>
      </c>
      <c r="M242" s="55">
        <f t="shared" si="32"/>
        <v>0</v>
      </c>
      <c r="N242" s="51"/>
      <c r="O242" s="174">
        <f t="shared" si="33"/>
        <v>0</v>
      </c>
    </row>
    <row r="243" spans="1:15" x14ac:dyDescent="0.25">
      <c r="A243" s="3">
        <v>487</v>
      </c>
      <c r="B243" s="3">
        <v>1</v>
      </c>
      <c r="C243" s="4" t="s">
        <v>196</v>
      </c>
      <c r="D243" s="5">
        <v>6</v>
      </c>
      <c r="E243" s="52">
        <f>SUMIFS('EOS GE24-F23-WEBLOAD'!$F:$F,'EOS GE24-F23-WEBLOAD'!$A:$A,$A243,'EOS GE24-F23-WEBLOAD'!$B:$B,$B243)</f>
        <v>337</v>
      </c>
      <c r="F243" s="145">
        <f>SUMIFS(GENED!$J:$J,GENED!$A:$A,$A243,GENED!$B:$B,$B243)</f>
        <v>0</v>
      </c>
      <c r="G243" s="55">
        <f t="shared" si="29"/>
        <v>0</v>
      </c>
      <c r="H243" s="52">
        <f t="shared" si="30"/>
        <v>0</v>
      </c>
      <c r="I243" s="64"/>
      <c r="J243" s="52">
        <f>SUMIFS('EOS GE25-F23-WEBLOAD'!$F:$F,'EOS GE25-F23-WEBLOAD'!$A:$A,$A243,'EOS GE25-F23-WEBLOAD'!$B:$B,$B243)</f>
        <v>337</v>
      </c>
      <c r="K243" s="145">
        <f>SUMIFS(GENED!$S:$S,GENED!$A:$A,$A243,GENED!$B:$B,$B243)</f>
        <v>0</v>
      </c>
      <c r="L243" s="55">
        <f t="shared" si="31"/>
        <v>0</v>
      </c>
      <c r="M243" s="55">
        <f t="shared" si="32"/>
        <v>0</v>
      </c>
      <c r="N243" s="51"/>
      <c r="O243" s="174">
        <f t="shared" si="33"/>
        <v>0</v>
      </c>
    </row>
    <row r="244" spans="1:15" x14ac:dyDescent="0.25">
      <c r="A244" s="3">
        <v>690</v>
      </c>
      <c r="B244" s="3">
        <v>1</v>
      </c>
      <c r="C244" s="4" t="s">
        <v>244</v>
      </c>
      <c r="D244" s="5">
        <v>5</v>
      </c>
      <c r="E244" s="52">
        <f>SUMIFS('EOS GE24-F23-WEBLOAD'!$F:$F,'EOS GE24-F23-WEBLOAD'!$A:$A,$A244,'EOS GE24-F23-WEBLOAD'!$B:$B,$B244)</f>
        <v>948</v>
      </c>
      <c r="F244" s="145">
        <f>SUMIFS(GENED!$J:$J,GENED!$A:$A,$A244,GENED!$B:$B,$B244)</f>
        <v>0</v>
      </c>
      <c r="G244" s="55">
        <f t="shared" si="29"/>
        <v>0</v>
      </c>
      <c r="H244" s="52">
        <f t="shared" si="30"/>
        <v>0</v>
      </c>
      <c r="I244" s="64"/>
      <c r="J244" s="52">
        <f>SUMIFS('EOS GE25-F23-WEBLOAD'!$F:$F,'EOS GE25-F23-WEBLOAD'!$A:$A,$A244,'EOS GE25-F23-WEBLOAD'!$B:$B,$B244)</f>
        <v>948</v>
      </c>
      <c r="K244" s="145">
        <f>SUMIFS(GENED!$S:$S,GENED!$A:$A,$A244,GENED!$B:$B,$B244)</f>
        <v>0</v>
      </c>
      <c r="L244" s="55">
        <f t="shared" si="31"/>
        <v>0</v>
      </c>
      <c r="M244" s="55">
        <f t="shared" si="32"/>
        <v>0</v>
      </c>
      <c r="N244" s="51"/>
      <c r="O244" s="174">
        <f t="shared" si="33"/>
        <v>0</v>
      </c>
    </row>
    <row r="245" spans="1:15" x14ac:dyDescent="0.25">
      <c r="A245" s="3">
        <v>413</v>
      </c>
      <c r="B245" s="3">
        <v>1</v>
      </c>
      <c r="C245" s="4" t="s">
        <v>176</v>
      </c>
      <c r="D245" s="5">
        <v>4</v>
      </c>
      <c r="E245" s="52">
        <f>SUMIFS('EOS GE24-F23-WEBLOAD'!$F:$F,'EOS GE24-F23-WEBLOAD'!$A:$A,$A245,'EOS GE24-F23-WEBLOAD'!$B:$B,$B245)</f>
        <v>2516</v>
      </c>
      <c r="F245" s="145">
        <f>SUMIFS(GENED!$J:$J,GENED!$A:$A,$A245,GENED!$B:$B,$B245)</f>
        <v>0</v>
      </c>
      <c r="G245" s="55">
        <f t="shared" si="29"/>
        <v>0</v>
      </c>
      <c r="H245" s="52">
        <f t="shared" si="30"/>
        <v>0</v>
      </c>
      <c r="I245" s="64"/>
      <c r="J245" s="52">
        <f>SUMIFS('EOS GE25-F23-WEBLOAD'!$F:$F,'EOS GE25-F23-WEBLOAD'!$A:$A,$A245,'EOS GE25-F23-WEBLOAD'!$B:$B,$B245)</f>
        <v>2520</v>
      </c>
      <c r="K245" s="145">
        <f>SUMIFS(GENED!$S:$S,GENED!$A:$A,$A245,GENED!$B:$B,$B245)</f>
        <v>0</v>
      </c>
      <c r="L245" s="55">
        <f t="shared" si="31"/>
        <v>0</v>
      </c>
      <c r="M245" s="55">
        <f t="shared" si="32"/>
        <v>0</v>
      </c>
      <c r="N245" s="51"/>
      <c r="O245" s="174">
        <f t="shared" si="33"/>
        <v>0</v>
      </c>
    </row>
    <row r="246" spans="1:15" x14ac:dyDescent="0.25">
      <c r="A246" s="3">
        <v>659</v>
      </c>
      <c r="B246" s="3">
        <v>1</v>
      </c>
      <c r="C246" s="4" t="s">
        <v>240</v>
      </c>
      <c r="D246" s="5">
        <v>3</v>
      </c>
      <c r="E246" s="52">
        <f>SUMIFS('EOS GE24-F23-WEBLOAD'!$F:$F,'EOS GE24-F23-WEBLOAD'!$A:$A,$A246,'EOS GE24-F23-WEBLOAD'!$B:$B,$B246)</f>
        <v>3664</v>
      </c>
      <c r="F246" s="145">
        <f>SUMIFS(GENED!$J:$J,GENED!$A:$A,$A246,GENED!$B:$B,$B246)</f>
        <v>0</v>
      </c>
      <c r="G246" s="55">
        <f t="shared" si="29"/>
        <v>0</v>
      </c>
      <c r="H246" s="52">
        <f t="shared" si="30"/>
        <v>0</v>
      </c>
      <c r="I246" s="64"/>
      <c r="J246" s="52">
        <f>SUMIFS('EOS GE25-F23-WEBLOAD'!$F:$F,'EOS GE25-F23-WEBLOAD'!$A:$A,$A246,'EOS GE25-F23-WEBLOAD'!$B:$B,$B246)</f>
        <v>3664</v>
      </c>
      <c r="K246" s="145">
        <f>SUMIFS(GENED!$S:$S,GENED!$A:$A,$A246,GENED!$B:$B,$B246)</f>
        <v>0</v>
      </c>
      <c r="L246" s="55">
        <f t="shared" si="31"/>
        <v>0</v>
      </c>
      <c r="M246" s="55">
        <f t="shared" si="32"/>
        <v>0</v>
      </c>
      <c r="N246" s="51"/>
      <c r="O246" s="174">
        <f t="shared" si="33"/>
        <v>0</v>
      </c>
    </row>
    <row r="247" spans="1:15" x14ac:dyDescent="0.25">
      <c r="A247" s="3">
        <v>283</v>
      </c>
      <c r="B247" s="3">
        <v>1</v>
      </c>
      <c r="C247" s="4" t="s">
        <v>144</v>
      </c>
      <c r="D247" s="5">
        <v>2</v>
      </c>
      <c r="E247" s="52">
        <f>SUMIFS('EOS GE24-F23-WEBLOAD'!$F:$F,'EOS GE24-F23-WEBLOAD'!$A:$A,$A247,'EOS GE24-F23-WEBLOAD'!$B:$B,$B247)</f>
        <v>4476</v>
      </c>
      <c r="F247" s="145">
        <f>SUMIFS(GENED!$J:$J,GENED!$A:$A,$A247,GENED!$B:$B,$B247)</f>
        <v>0</v>
      </c>
      <c r="G247" s="55">
        <f t="shared" si="29"/>
        <v>0</v>
      </c>
      <c r="H247" s="52">
        <f t="shared" si="30"/>
        <v>0</v>
      </c>
      <c r="I247" s="64"/>
      <c r="J247" s="52">
        <f>SUMIFS('EOS GE25-F23-WEBLOAD'!$F:$F,'EOS GE25-F23-WEBLOAD'!$A:$A,$A247,'EOS GE25-F23-WEBLOAD'!$B:$B,$B247)</f>
        <v>4476</v>
      </c>
      <c r="K247" s="145">
        <f>SUMIFS(GENED!$S:$S,GENED!$A:$A,$A247,GENED!$B:$B,$B247)</f>
        <v>0</v>
      </c>
      <c r="L247" s="55">
        <f t="shared" si="31"/>
        <v>0</v>
      </c>
      <c r="M247" s="55">
        <f t="shared" si="32"/>
        <v>0</v>
      </c>
      <c r="N247" s="51"/>
      <c r="O247" s="174">
        <f t="shared" si="33"/>
        <v>0</v>
      </c>
    </row>
    <row r="248" spans="1:15" x14ac:dyDescent="0.25">
      <c r="A248" s="3">
        <v>194</v>
      </c>
      <c r="B248" s="3">
        <v>1</v>
      </c>
      <c r="C248" s="4" t="s">
        <v>111</v>
      </c>
      <c r="D248" s="5">
        <v>3</v>
      </c>
      <c r="E248" s="52">
        <f>SUMIFS('EOS GE24-F23-WEBLOAD'!$F:$F,'EOS GE24-F23-WEBLOAD'!$A:$A,$A248,'EOS GE24-F23-WEBLOAD'!$B:$B,$B248)</f>
        <v>11980</v>
      </c>
      <c r="F248" s="145">
        <f>SUMIFS(GENED!$J:$J,GENED!$A:$A,$A248,GENED!$B:$B,$B248)</f>
        <v>0</v>
      </c>
      <c r="G248" s="55">
        <f t="shared" si="29"/>
        <v>0</v>
      </c>
      <c r="H248" s="52">
        <f t="shared" si="30"/>
        <v>0</v>
      </c>
      <c r="I248" s="64"/>
      <c r="J248" s="52">
        <f>SUMIFS('EOS GE25-F23-WEBLOAD'!$F:$F,'EOS GE25-F23-WEBLOAD'!$A:$A,$A248,'EOS GE25-F23-WEBLOAD'!$B:$B,$B248)</f>
        <v>12083</v>
      </c>
      <c r="K248" s="145">
        <f>SUMIFS(GENED!$S:$S,GENED!$A:$A,$A248,GENED!$B:$B,$B248)</f>
        <v>0</v>
      </c>
      <c r="L248" s="55">
        <f t="shared" si="31"/>
        <v>0</v>
      </c>
      <c r="M248" s="55">
        <f t="shared" si="32"/>
        <v>0</v>
      </c>
      <c r="N248" s="51"/>
      <c r="O248" s="174">
        <f t="shared" si="33"/>
        <v>0</v>
      </c>
    </row>
    <row r="249" spans="1:15" x14ac:dyDescent="0.25">
      <c r="A249" s="3">
        <v>173</v>
      </c>
      <c r="B249" s="3">
        <v>1</v>
      </c>
      <c r="C249" s="4" t="s">
        <v>104</v>
      </c>
      <c r="D249" s="5">
        <v>6</v>
      </c>
      <c r="E249" s="52">
        <f>SUMIFS('EOS GE24-F23-WEBLOAD'!$F:$F,'EOS GE24-F23-WEBLOAD'!$A:$A,$A249,'EOS GE24-F23-WEBLOAD'!$B:$B,$B249)</f>
        <v>499</v>
      </c>
      <c r="F249" s="145">
        <f>SUMIFS(GENED!$J:$J,GENED!$A:$A,$A249,GENED!$B:$B,$B249)</f>
        <v>0</v>
      </c>
      <c r="G249" s="55">
        <f t="shared" si="29"/>
        <v>0</v>
      </c>
      <c r="H249" s="52">
        <f t="shared" si="30"/>
        <v>0</v>
      </c>
      <c r="I249" s="64"/>
      <c r="J249" s="52">
        <f>SUMIFS('EOS GE25-F23-WEBLOAD'!$F:$F,'EOS GE25-F23-WEBLOAD'!$A:$A,$A249,'EOS GE25-F23-WEBLOAD'!$B:$B,$B249)</f>
        <v>481</v>
      </c>
      <c r="K249" s="145">
        <f>SUMIFS(GENED!$S:$S,GENED!$A:$A,$A249,GENED!$B:$B,$B249)</f>
        <v>0</v>
      </c>
      <c r="L249" s="55">
        <f t="shared" si="31"/>
        <v>0</v>
      </c>
      <c r="M249" s="55">
        <f t="shared" si="32"/>
        <v>0</v>
      </c>
      <c r="N249" s="51"/>
      <c r="O249" s="174">
        <f t="shared" si="33"/>
        <v>0</v>
      </c>
    </row>
    <row r="250" spans="1:15" x14ac:dyDescent="0.25">
      <c r="A250" s="3">
        <v>362</v>
      </c>
      <c r="B250" s="3">
        <v>1</v>
      </c>
      <c r="C250" s="4" t="s">
        <v>167</v>
      </c>
      <c r="D250" s="5">
        <v>6</v>
      </c>
      <c r="E250" s="52">
        <f>SUMIFS('EOS GE24-F23-WEBLOAD'!$F:$F,'EOS GE24-F23-WEBLOAD'!$A:$A,$A250,'EOS GE24-F23-WEBLOAD'!$B:$B,$B250)</f>
        <v>273</v>
      </c>
      <c r="F250" s="145">
        <f>SUMIFS(GENED!$J:$J,GENED!$A:$A,$A250,GENED!$B:$B,$B250)</f>
        <v>0</v>
      </c>
      <c r="G250" s="55">
        <f t="shared" si="29"/>
        <v>0</v>
      </c>
      <c r="H250" s="52">
        <f t="shared" si="30"/>
        <v>0</v>
      </c>
      <c r="I250" s="64"/>
      <c r="J250" s="52">
        <f>SUMIFS('EOS GE25-F23-WEBLOAD'!$F:$F,'EOS GE25-F23-WEBLOAD'!$A:$A,$A250,'EOS GE25-F23-WEBLOAD'!$B:$B,$B250)</f>
        <v>273</v>
      </c>
      <c r="K250" s="145">
        <f>SUMIFS(GENED!$S:$S,GENED!$A:$A,$A250,GENED!$B:$B,$B250)</f>
        <v>0</v>
      </c>
      <c r="L250" s="55">
        <f t="shared" si="31"/>
        <v>0</v>
      </c>
      <c r="M250" s="55">
        <f t="shared" si="32"/>
        <v>0</v>
      </c>
      <c r="N250" s="51"/>
      <c r="O250" s="174">
        <f t="shared" si="33"/>
        <v>0</v>
      </c>
    </row>
    <row r="251" spans="1:15" x14ac:dyDescent="0.25">
      <c r="A251" s="3">
        <v>361</v>
      </c>
      <c r="B251" s="3">
        <v>1</v>
      </c>
      <c r="C251" s="4" t="s">
        <v>166</v>
      </c>
      <c r="D251" s="5">
        <v>5</v>
      </c>
      <c r="E251" s="52">
        <f>SUMIFS('EOS GE24-F23-WEBLOAD'!$F:$F,'EOS GE24-F23-WEBLOAD'!$A:$A,$A251,'EOS GE24-F23-WEBLOAD'!$B:$B,$B251)</f>
        <v>853</v>
      </c>
      <c r="F251" s="145">
        <f>SUMIFS(GENED!$J:$J,GENED!$A:$A,$A251,GENED!$B:$B,$B251)</f>
        <v>0</v>
      </c>
      <c r="G251" s="55">
        <f t="shared" si="29"/>
        <v>0</v>
      </c>
      <c r="H251" s="52">
        <f t="shared" si="30"/>
        <v>0</v>
      </c>
      <c r="I251" s="64"/>
      <c r="J251" s="52">
        <f>SUMIFS('EOS GE25-F23-WEBLOAD'!$F:$F,'EOS GE25-F23-WEBLOAD'!$A:$A,$A251,'EOS GE25-F23-WEBLOAD'!$B:$B,$B251)</f>
        <v>853</v>
      </c>
      <c r="K251" s="145">
        <f>SUMIFS(GENED!$S:$S,GENED!$A:$A,$A251,GENED!$B:$B,$B251)</f>
        <v>0</v>
      </c>
      <c r="L251" s="55">
        <f t="shared" si="31"/>
        <v>0</v>
      </c>
      <c r="M251" s="55">
        <f t="shared" si="32"/>
        <v>0</v>
      </c>
      <c r="N251" s="51"/>
      <c r="O251" s="174">
        <f t="shared" si="33"/>
        <v>0</v>
      </c>
    </row>
    <row r="252" spans="1:15" x14ac:dyDescent="0.25">
      <c r="A252" s="3">
        <v>829</v>
      </c>
      <c r="B252" s="3">
        <v>1</v>
      </c>
      <c r="C252" s="4" t="s">
        <v>288</v>
      </c>
      <c r="D252" s="5">
        <v>5</v>
      </c>
      <c r="E252" s="52">
        <f>SUMIFS('EOS GE24-F23-WEBLOAD'!$F:$F,'EOS GE24-F23-WEBLOAD'!$A:$A,$A252,'EOS GE24-F23-WEBLOAD'!$B:$B,$B252)</f>
        <v>1664</v>
      </c>
      <c r="F252" s="145">
        <f>SUMIFS(GENED!$J:$J,GENED!$A:$A,$A252,GENED!$B:$B,$B252)</f>
        <v>0</v>
      </c>
      <c r="G252" s="55">
        <f t="shared" si="29"/>
        <v>0</v>
      </c>
      <c r="H252" s="52">
        <f t="shared" si="30"/>
        <v>0</v>
      </c>
      <c r="I252" s="64"/>
      <c r="J252" s="52">
        <f>SUMIFS('EOS GE25-F23-WEBLOAD'!$F:$F,'EOS GE25-F23-WEBLOAD'!$A:$A,$A252,'EOS GE25-F23-WEBLOAD'!$B:$B,$B252)</f>
        <v>1578</v>
      </c>
      <c r="K252" s="145">
        <f>SUMIFS(GENED!$S:$S,GENED!$A:$A,$A252,GENED!$B:$B,$B252)</f>
        <v>0</v>
      </c>
      <c r="L252" s="55">
        <f t="shared" si="31"/>
        <v>0</v>
      </c>
      <c r="M252" s="55">
        <f t="shared" si="32"/>
        <v>0</v>
      </c>
      <c r="N252" s="51"/>
      <c r="O252" s="174">
        <f t="shared" si="33"/>
        <v>0</v>
      </c>
    </row>
    <row r="253" spans="1:15" x14ac:dyDescent="0.25">
      <c r="A253" s="3">
        <v>95</v>
      </c>
      <c r="B253" s="3">
        <v>1</v>
      </c>
      <c r="C253" s="4" t="s">
        <v>84</v>
      </c>
      <c r="D253" s="5">
        <v>6</v>
      </c>
      <c r="E253" s="52">
        <f>SUMIFS('EOS GE24-F23-WEBLOAD'!$F:$F,'EOS GE24-F23-WEBLOAD'!$A:$A,$A253,'EOS GE24-F23-WEBLOAD'!$B:$B,$B253)</f>
        <v>293</v>
      </c>
      <c r="F253" s="145">
        <f>SUMIFS(GENED!$J:$J,GENED!$A:$A,$A253,GENED!$B:$B,$B253)</f>
        <v>0</v>
      </c>
      <c r="G253" s="55">
        <f t="shared" si="29"/>
        <v>0</v>
      </c>
      <c r="H253" s="52">
        <f t="shared" si="30"/>
        <v>0</v>
      </c>
      <c r="I253" s="64"/>
      <c r="J253" s="52">
        <f>SUMIFS('EOS GE25-F23-WEBLOAD'!$F:$F,'EOS GE25-F23-WEBLOAD'!$A:$A,$A253,'EOS GE25-F23-WEBLOAD'!$B:$B,$B253)</f>
        <v>273</v>
      </c>
      <c r="K253" s="145">
        <f>SUMIFS(GENED!$S:$S,GENED!$A:$A,$A253,GENED!$B:$B,$B253)</f>
        <v>0</v>
      </c>
      <c r="L253" s="55">
        <f t="shared" si="31"/>
        <v>0</v>
      </c>
      <c r="M253" s="55">
        <f t="shared" si="32"/>
        <v>0</v>
      </c>
      <c r="N253" s="51"/>
      <c r="O253" s="174">
        <f t="shared" si="33"/>
        <v>0</v>
      </c>
    </row>
    <row r="254" spans="1:15" x14ac:dyDescent="0.25">
      <c r="A254" s="3">
        <v>252</v>
      </c>
      <c r="B254" s="3">
        <v>1</v>
      </c>
      <c r="C254" s="4" t="s">
        <v>127</v>
      </c>
      <c r="D254" s="5">
        <v>5</v>
      </c>
      <c r="E254" s="52">
        <f>SUMIFS('EOS GE24-F23-WEBLOAD'!$F:$F,'EOS GE24-F23-WEBLOAD'!$A:$A,$A254,'EOS GE24-F23-WEBLOAD'!$B:$B,$B254)</f>
        <v>1040</v>
      </c>
      <c r="F254" s="145">
        <f>SUMIFS(GENED!$J:$J,GENED!$A:$A,$A254,GENED!$B:$B,$B254)</f>
        <v>0</v>
      </c>
      <c r="G254" s="55">
        <f t="shared" si="29"/>
        <v>0</v>
      </c>
      <c r="H254" s="52">
        <f t="shared" si="30"/>
        <v>0</v>
      </c>
      <c r="I254" s="64"/>
      <c r="J254" s="52">
        <f>SUMIFS('EOS GE25-F23-WEBLOAD'!$F:$F,'EOS GE25-F23-WEBLOAD'!$A:$A,$A254,'EOS GE25-F23-WEBLOAD'!$B:$B,$B254)</f>
        <v>1033</v>
      </c>
      <c r="K254" s="145">
        <f>SUMIFS(GENED!$S:$S,GENED!$A:$A,$A254,GENED!$B:$B,$B254)</f>
        <v>0</v>
      </c>
      <c r="L254" s="55">
        <f t="shared" si="31"/>
        <v>0</v>
      </c>
      <c r="M254" s="55">
        <f t="shared" si="32"/>
        <v>0</v>
      </c>
      <c r="N254" s="51"/>
      <c r="O254" s="174">
        <f t="shared" si="33"/>
        <v>0</v>
      </c>
    </row>
    <row r="255" spans="1:15" x14ac:dyDescent="0.25">
      <c r="A255" s="3">
        <v>32</v>
      </c>
      <c r="B255" s="3">
        <v>1</v>
      </c>
      <c r="C255" s="4" t="s">
        <v>70</v>
      </c>
      <c r="D255" s="5">
        <v>6</v>
      </c>
      <c r="E255" s="52">
        <f>SUMIFS('EOS GE24-F23-WEBLOAD'!$F:$F,'EOS GE24-F23-WEBLOAD'!$A:$A,$A255,'EOS GE24-F23-WEBLOAD'!$B:$B,$B255)</f>
        <v>569.11</v>
      </c>
      <c r="F255" s="145">
        <f>SUMIFS(GENED!$J:$J,GENED!$A:$A,$A255,GENED!$B:$B,$B255)</f>
        <v>0</v>
      </c>
      <c r="G255" s="55">
        <f t="shared" si="29"/>
        <v>0</v>
      </c>
      <c r="H255" s="52">
        <f t="shared" si="30"/>
        <v>0</v>
      </c>
      <c r="I255" s="64"/>
      <c r="J255" s="52">
        <f>SUMIFS('EOS GE25-F23-WEBLOAD'!$F:$F,'EOS GE25-F23-WEBLOAD'!$A:$A,$A255,'EOS GE25-F23-WEBLOAD'!$B:$B,$B255)</f>
        <v>569.11</v>
      </c>
      <c r="K255" s="145">
        <f>SUMIFS(GENED!$S:$S,GENED!$A:$A,$A255,GENED!$B:$B,$B255)</f>
        <v>0</v>
      </c>
      <c r="L255" s="55">
        <f t="shared" si="31"/>
        <v>0</v>
      </c>
      <c r="M255" s="55">
        <f t="shared" si="32"/>
        <v>0</v>
      </c>
      <c r="N255" s="51"/>
      <c r="O255" s="174">
        <f t="shared" si="33"/>
        <v>0</v>
      </c>
    </row>
    <row r="256" spans="1:15" x14ac:dyDescent="0.25">
      <c r="A256" s="3">
        <v>508</v>
      </c>
      <c r="B256" s="3">
        <v>1</v>
      </c>
      <c r="C256" s="4" t="s">
        <v>204</v>
      </c>
      <c r="D256" s="5">
        <v>5</v>
      </c>
      <c r="E256" s="52">
        <f>SUMIFS('EOS GE24-F23-WEBLOAD'!$F:$F,'EOS GE24-F23-WEBLOAD'!$A:$A,$A256,'EOS GE24-F23-WEBLOAD'!$B:$B,$B256)</f>
        <v>2048</v>
      </c>
      <c r="F256" s="145">
        <f>SUMIFS(GENED!$J:$J,GENED!$A:$A,$A256,GENED!$B:$B,$B256)</f>
        <v>0</v>
      </c>
      <c r="G256" s="55">
        <f t="shared" si="29"/>
        <v>0</v>
      </c>
      <c r="H256" s="52">
        <f t="shared" si="30"/>
        <v>0</v>
      </c>
      <c r="I256" s="64"/>
      <c r="J256" s="52">
        <f>SUMIFS('EOS GE25-F23-WEBLOAD'!$F:$F,'EOS GE25-F23-WEBLOAD'!$A:$A,$A256,'EOS GE25-F23-WEBLOAD'!$B:$B,$B256)</f>
        <v>2010</v>
      </c>
      <c r="K256" s="145">
        <f>SUMIFS(GENED!$S:$S,GENED!$A:$A,$A256,GENED!$B:$B,$B256)</f>
        <v>0</v>
      </c>
      <c r="L256" s="55">
        <f t="shared" si="31"/>
        <v>0</v>
      </c>
      <c r="M256" s="55">
        <f t="shared" si="32"/>
        <v>0</v>
      </c>
      <c r="N256" s="51"/>
      <c r="O256" s="174">
        <f t="shared" si="33"/>
        <v>0</v>
      </c>
    </row>
    <row r="257" spans="1:15" x14ac:dyDescent="0.25">
      <c r="A257" s="3">
        <v>261</v>
      </c>
      <c r="B257" s="3">
        <v>1</v>
      </c>
      <c r="C257" s="4" t="s">
        <v>131</v>
      </c>
      <c r="D257" s="5">
        <v>6</v>
      </c>
      <c r="E257" s="52">
        <f>SUMIFS('EOS GE24-F23-WEBLOAD'!$F:$F,'EOS GE24-F23-WEBLOAD'!$A:$A,$A257,'EOS GE24-F23-WEBLOAD'!$B:$B,$B257)</f>
        <v>332</v>
      </c>
      <c r="F257" s="145">
        <f>SUMIFS(GENED!$J:$J,GENED!$A:$A,$A257,GENED!$B:$B,$B257)</f>
        <v>0</v>
      </c>
      <c r="G257" s="55">
        <f t="shared" si="29"/>
        <v>0</v>
      </c>
      <c r="H257" s="52">
        <f t="shared" si="30"/>
        <v>0</v>
      </c>
      <c r="I257" s="64"/>
      <c r="J257" s="52">
        <f>SUMIFS('EOS GE25-F23-WEBLOAD'!$F:$F,'EOS GE25-F23-WEBLOAD'!$A:$A,$A257,'EOS GE25-F23-WEBLOAD'!$B:$B,$B257)</f>
        <v>334</v>
      </c>
      <c r="K257" s="145">
        <f>SUMIFS(GENED!$S:$S,GENED!$A:$A,$A257,GENED!$B:$B,$B257)</f>
        <v>0</v>
      </c>
      <c r="L257" s="55">
        <f t="shared" si="31"/>
        <v>0</v>
      </c>
      <c r="M257" s="55">
        <f t="shared" si="32"/>
        <v>0</v>
      </c>
      <c r="N257" s="51"/>
      <c r="O257" s="174">
        <f t="shared" si="33"/>
        <v>0</v>
      </c>
    </row>
    <row r="258" spans="1:15" x14ac:dyDescent="0.25">
      <c r="A258" s="3">
        <v>2155</v>
      </c>
      <c r="B258" s="3">
        <v>1</v>
      </c>
      <c r="C258" s="4" t="s">
        <v>322</v>
      </c>
      <c r="D258" s="5">
        <v>5</v>
      </c>
      <c r="E258" s="52">
        <f>SUMIFS('EOS GE24-F23-WEBLOAD'!$F:$F,'EOS GE24-F23-WEBLOAD'!$A:$A,$A258,'EOS GE24-F23-WEBLOAD'!$B:$B,$B258)</f>
        <v>1130</v>
      </c>
      <c r="F258" s="145">
        <f>SUMIFS(GENED!$J:$J,GENED!$A:$A,$A258,GENED!$B:$B,$B258)</f>
        <v>0</v>
      </c>
      <c r="G258" s="55">
        <f t="shared" si="29"/>
        <v>0</v>
      </c>
      <c r="H258" s="52">
        <f t="shared" si="30"/>
        <v>0</v>
      </c>
      <c r="I258" s="64"/>
      <c r="J258" s="52">
        <f>SUMIFS('EOS GE25-F23-WEBLOAD'!$F:$F,'EOS GE25-F23-WEBLOAD'!$A:$A,$A258,'EOS GE25-F23-WEBLOAD'!$B:$B,$B258)</f>
        <v>1138</v>
      </c>
      <c r="K258" s="145">
        <f>SUMIFS(GENED!$S:$S,GENED!$A:$A,$A258,GENED!$B:$B,$B258)</f>
        <v>0</v>
      </c>
      <c r="L258" s="55">
        <f t="shared" si="31"/>
        <v>0</v>
      </c>
      <c r="M258" s="55">
        <f t="shared" si="32"/>
        <v>0</v>
      </c>
      <c r="N258" s="51"/>
      <c r="O258" s="174">
        <f t="shared" si="33"/>
        <v>0</v>
      </c>
    </row>
    <row r="259" spans="1:15" x14ac:dyDescent="0.25">
      <c r="A259" s="3">
        <v>300</v>
      </c>
      <c r="B259" s="3">
        <v>1</v>
      </c>
      <c r="C259" s="4" t="s">
        <v>150</v>
      </c>
      <c r="D259" s="5">
        <v>5</v>
      </c>
      <c r="E259" s="52">
        <f>SUMIFS('EOS GE24-F23-WEBLOAD'!$F:$F,'EOS GE24-F23-WEBLOAD'!$A:$A,$A259,'EOS GE24-F23-WEBLOAD'!$B:$B,$B259)</f>
        <v>1053</v>
      </c>
      <c r="F259" s="145">
        <f>SUMIFS(GENED!$J:$J,GENED!$A:$A,$A259,GENED!$B:$B,$B259)</f>
        <v>0</v>
      </c>
      <c r="G259" s="55">
        <f t="shared" si="29"/>
        <v>0</v>
      </c>
      <c r="H259" s="52">
        <f t="shared" si="30"/>
        <v>0</v>
      </c>
      <c r="I259" s="64"/>
      <c r="J259" s="52">
        <f>SUMIFS('EOS GE25-F23-WEBLOAD'!$F:$F,'EOS GE25-F23-WEBLOAD'!$A:$A,$A259,'EOS GE25-F23-WEBLOAD'!$B:$B,$B259)</f>
        <v>1053</v>
      </c>
      <c r="K259" s="145">
        <f>SUMIFS(GENED!$S:$S,GENED!$A:$A,$A259,GENED!$B:$B,$B259)</f>
        <v>0</v>
      </c>
      <c r="L259" s="55">
        <f t="shared" si="31"/>
        <v>0</v>
      </c>
      <c r="M259" s="55">
        <f t="shared" si="32"/>
        <v>0</v>
      </c>
      <c r="N259" s="51"/>
      <c r="O259" s="174">
        <f t="shared" si="33"/>
        <v>0</v>
      </c>
    </row>
    <row r="260" spans="1:15" x14ac:dyDescent="0.25">
      <c r="A260" s="3">
        <v>716</v>
      </c>
      <c r="B260" s="3">
        <v>1</v>
      </c>
      <c r="C260" s="4" t="s">
        <v>254</v>
      </c>
      <c r="D260" s="5">
        <v>3</v>
      </c>
      <c r="E260" s="52">
        <f>SUMIFS('EOS GE24-F23-WEBLOAD'!$F:$F,'EOS GE24-F23-WEBLOAD'!$A:$A,$A260,'EOS GE24-F23-WEBLOAD'!$B:$B,$B260)</f>
        <v>1531</v>
      </c>
      <c r="F260" s="145">
        <f>SUMIFS(GENED!$J:$J,GENED!$A:$A,$A260,GENED!$B:$B,$B260)</f>
        <v>0</v>
      </c>
      <c r="G260" s="55">
        <f t="shared" si="29"/>
        <v>0</v>
      </c>
      <c r="H260" s="52">
        <f t="shared" si="30"/>
        <v>0</v>
      </c>
      <c r="I260" s="64"/>
      <c r="J260" s="52">
        <f>SUMIFS('EOS GE25-F23-WEBLOAD'!$F:$F,'EOS GE25-F23-WEBLOAD'!$A:$A,$A260,'EOS GE25-F23-WEBLOAD'!$B:$B,$B260)</f>
        <v>1531</v>
      </c>
      <c r="K260" s="145">
        <f>SUMIFS(GENED!$S:$S,GENED!$A:$A,$A260,GENED!$B:$B,$B260)</f>
        <v>0</v>
      </c>
      <c r="L260" s="55">
        <f t="shared" si="31"/>
        <v>0</v>
      </c>
      <c r="M260" s="55">
        <f t="shared" si="32"/>
        <v>0</v>
      </c>
      <c r="N260" s="51"/>
      <c r="O260" s="174">
        <f t="shared" si="33"/>
        <v>0</v>
      </c>
    </row>
    <row r="261" spans="1:15" x14ac:dyDescent="0.25">
      <c r="A261" s="3">
        <v>507</v>
      </c>
      <c r="B261" s="3">
        <v>1</v>
      </c>
      <c r="C261" s="4" t="s">
        <v>203</v>
      </c>
      <c r="D261" s="5">
        <v>6</v>
      </c>
      <c r="E261" s="52">
        <f>SUMIFS('EOS GE24-F23-WEBLOAD'!$F:$F,'EOS GE24-F23-WEBLOAD'!$A:$A,$A261,'EOS GE24-F23-WEBLOAD'!$B:$B,$B261)</f>
        <v>348</v>
      </c>
      <c r="F261" s="145">
        <f>SUMIFS(GENED!$J:$J,GENED!$A:$A,$A261,GENED!$B:$B,$B261)</f>
        <v>0</v>
      </c>
      <c r="G261" s="55">
        <f t="shared" si="29"/>
        <v>0</v>
      </c>
      <c r="H261" s="52">
        <f t="shared" si="30"/>
        <v>0</v>
      </c>
      <c r="I261" s="64"/>
      <c r="J261" s="52">
        <f>SUMIFS('EOS GE25-F23-WEBLOAD'!$F:$F,'EOS GE25-F23-WEBLOAD'!$A:$A,$A261,'EOS GE25-F23-WEBLOAD'!$B:$B,$B261)</f>
        <v>350</v>
      </c>
      <c r="K261" s="145">
        <f>SUMIFS(GENED!$S:$S,GENED!$A:$A,$A261,GENED!$B:$B,$B261)</f>
        <v>0</v>
      </c>
      <c r="L261" s="55">
        <f t="shared" si="31"/>
        <v>0</v>
      </c>
      <c r="M261" s="55">
        <f t="shared" si="32"/>
        <v>0</v>
      </c>
      <c r="N261" s="51"/>
      <c r="O261" s="174">
        <f t="shared" si="33"/>
        <v>0</v>
      </c>
    </row>
    <row r="262" spans="1:15" x14ac:dyDescent="0.25">
      <c r="A262" s="3">
        <v>84</v>
      </c>
      <c r="B262" s="3">
        <v>1</v>
      </c>
      <c r="C262" s="4" t="s">
        <v>78</v>
      </c>
      <c r="D262" s="5">
        <v>6</v>
      </c>
      <c r="E262" s="52">
        <f>SUMIFS('EOS GE24-F23-WEBLOAD'!$F:$F,'EOS GE24-F23-WEBLOAD'!$A:$A,$A262,'EOS GE24-F23-WEBLOAD'!$B:$B,$B262)</f>
        <v>560</v>
      </c>
      <c r="F262" s="145">
        <f>SUMIFS(GENED!$J:$J,GENED!$A:$A,$A262,GENED!$B:$B,$B262)</f>
        <v>0</v>
      </c>
      <c r="G262" s="55">
        <f t="shared" si="29"/>
        <v>0</v>
      </c>
      <c r="H262" s="52">
        <f t="shared" si="30"/>
        <v>0</v>
      </c>
      <c r="I262" s="64"/>
      <c r="J262" s="52">
        <f>SUMIFS('EOS GE25-F23-WEBLOAD'!$F:$F,'EOS GE25-F23-WEBLOAD'!$A:$A,$A262,'EOS GE25-F23-WEBLOAD'!$B:$B,$B262)</f>
        <v>560</v>
      </c>
      <c r="K262" s="145">
        <f>SUMIFS(GENED!$S:$S,GENED!$A:$A,$A262,GENED!$B:$B,$B262)</f>
        <v>0</v>
      </c>
      <c r="L262" s="55">
        <f t="shared" si="31"/>
        <v>0</v>
      </c>
      <c r="M262" s="55">
        <f t="shared" si="32"/>
        <v>0</v>
      </c>
      <c r="N262" s="51"/>
      <c r="O262" s="174">
        <f t="shared" si="33"/>
        <v>0</v>
      </c>
    </row>
    <row r="263" spans="1:15" x14ac:dyDescent="0.25">
      <c r="A263" s="3">
        <v>2860</v>
      </c>
      <c r="B263" s="3">
        <v>1</v>
      </c>
      <c r="C263" s="4" t="s">
        <v>365</v>
      </c>
      <c r="D263" s="5">
        <v>5</v>
      </c>
      <c r="E263" s="52">
        <f>SUMIFS('EOS GE24-F23-WEBLOAD'!$F:$F,'EOS GE24-F23-WEBLOAD'!$A:$A,$A263,'EOS GE24-F23-WEBLOAD'!$B:$B,$B263)</f>
        <v>1079</v>
      </c>
      <c r="F263" s="145">
        <f>SUMIFS(GENED!$J:$J,GENED!$A:$A,$A263,GENED!$B:$B,$B263)</f>
        <v>0</v>
      </c>
      <c r="G263" s="55">
        <f t="shared" si="29"/>
        <v>0</v>
      </c>
      <c r="H263" s="52">
        <f t="shared" si="30"/>
        <v>0</v>
      </c>
      <c r="I263" s="64"/>
      <c r="J263" s="52">
        <f>SUMIFS('EOS GE25-F23-WEBLOAD'!$F:$F,'EOS GE25-F23-WEBLOAD'!$A:$A,$A263,'EOS GE25-F23-WEBLOAD'!$B:$B,$B263)</f>
        <v>1062</v>
      </c>
      <c r="K263" s="145">
        <f>SUMIFS(GENED!$S:$S,GENED!$A:$A,$A263,GENED!$B:$B,$B263)</f>
        <v>0</v>
      </c>
      <c r="L263" s="55">
        <f t="shared" si="31"/>
        <v>0</v>
      </c>
      <c r="M263" s="55">
        <f t="shared" si="32"/>
        <v>0</v>
      </c>
      <c r="N263" s="51"/>
      <c r="O263" s="174">
        <f t="shared" si="33"/>
        <v>0</v>
      </c>
    </row>
    <row r="264" spans="1:15" x14ac:dyDescent="0.25">
      <c r="A264" s="3">
        <v>203</v>
      </c>
      <c r="B264" s="3">
        <v>1</v>
      </c>
      <c r="C264" s="4" t="s">
        <v>117</v>
      </c>
      <c r="D264" s="5">
        <v>6</v>
      </c>
      <c r="E264" s="52">
        <f>SUMIFS('EOS GE24-F23-WEBLOAD'!$F:$F,'EOS GE24-F23-WEBLOAD'!$A:$A,$A264,'EOS GE24-F23-WEBLOAD'!$B:$B,$B264)</f>
        <v>636</v>
      </c>
      <c r="F264" s="145">
        <f>SUMIFS(GENED!$J:$J,GENED!$A:$A,$A264,GENED!$B:$B,$B264)</f>
        <v>0</v>
      </c>
      <c r="G264" s="55">
        <f t="shared" si="29"/>
        <v>0</v>
      </c>
      <c r="H264" s="52">
        <f t="shared" si="30"/>
        <v>0</v>
      </c>
      <c r="I264" s="64"/>
      <c r="J264" s="52">
        <f>SUMIFS('EOS GE25-F23-WEBLOAD'!$F:$F,'EOS GE25-F23-WEBLOAD'!$A:$A,$A264,'EOS GE25-F23-WEBLOAD'!$B:$B,$B264)</f>
        <v>628</v>
      </c>
      <c r="K264" s="145">
        <f>SUMIFS(GENED!$S:$S,GENED!$A:$A,$A264,GENED!$B:$B,$B264)</f>
        <v>0</v>
      </c>
      <c r="L264" s="55">
        <f t="shared" si="31"/>
        <v>0</v>
      </c>
      <c r="M264" s="55">
        <f t="shared" si="32"/>
        <v>0</v>
      </c>
      <c r="N264" s="51"/>
      <c r="O264" s="174">
        <f t="shared" si="33"/>
        <v>0</v>
      </c>
    </row>
    <row r="265" spans="1:15" x14ac:dyDescent="0.25">
      <c r="A265" s="3">
        <v>2903</v>
      </c>
      <c r="B265" s="3">
        <v>1</v>
      </c>
      <c r="C265" s="4" t="s">
        <v>376</v>
      </c>
      <c r="D265" s="5">
        <v>6</v>
      </c>
      <c r="E265" s="52">
        <f>SUMIFS('EOS GE24-F23-WEBLOAD'!$F:$F,'EOS GE24-F23-WEBLOAD'!$A:$A,$A265,'EOS GE24-F23-WEBLOAD'!$B:$B,$B265)</f>
        <v>489</v>
      </c>
      <c r="F265" s="145">
        <f>SUMIFS(GENED!$J:$J,GENED!$A:$A,$A265,GENED!$B:$B,$B265)</f>
        <v>0</v>
      </c>
      <c r="G265" s="55">
        <f t="shared" si="29"/>
        <v>0</v>
      </c>
      <c r="H265" s="52">
        <f t="shared" si="30"/>
        <v>0</v>
      </c>
      <c r="I265" s="64"/>
      <c r="J265" s="52">
        <f>SUMIFS('EOS GE25-F23-WEBLOAD'!$F:$F,'EOS GE25-F23-WEBLOAD'!$A:$A,$A265,'EOS GE25-F23-WEBLOAD'!$B:$B,$B265)</f>
        <v>489</v>
      </c>
      <c r="K265" s="145">
        <f>SUMIFS(GENED!$S:$S,GENED!$A:$A,$A265,GENED!$B:$B,$B265)</f>
        <v>0</v>
      </c>
      <c r="L265" s="55">
        <f t="shared" si="31"/>
        <v>0</v>
      </c>
      <c r="M265" s="55">
        <f t="shared" si="32"/>
        <v>0</v>
      </c>
      <c r="N265" s="51"/>
      <c r="O265" s="174">
        <f t="shared" si="33"/>
        <v>0</v>
      </c>
    </row>
    <row r="266" spans="1:15" x14ac:dyDescent="0.25">
      <c r="A266" s="3">
        <v>881</v>
      </c>
      <c r="B266" s="3">
        <v>1</v>
      </c>
      <c r="C266" s="4" t="s">
        <v>305</v>
      </c>
      <c r="D266" s="5">
        <v>5</v>
      </c>
      <c r="E266" s="52">
        <f>SUMIFS('EOS GE24-F23-WEBLOAD'!$F:$F,'EOS GE24-F23-WEBLOAD'!$A:$A,$A266,'EOS GE24-F23-WEBLOAD'!$B:$B,$B266)</f>
        <v>767</v>
      </c>
      <c r="F266" s="145">
        <f>SUMIFS(GENED!$J:$J,GENED!$A:$A,$A266,GENED!$B:$B,$B266)</f>
        <v>0</v>
      </c>
      <c r="G266" s="55">
        <f t="shared" si="29"/>
        <v>0</v>
      </c>
      <c r="H266" s="52">
        <f t="shared" si="30"/>
        <v>0</v>
      </c>
      <c r="I266" s="64"/>
      <c r="J266" s="52">
        <f>SUMIFS('EOS GE25-F23-WEBLOAD'!$F:$F,'EOS GE25-F23-WEBLOAD'!$A:$A,$A266,'EOS GE25-F23-WEBLOAD'!$B:$B,$B266)</f>
        <v>771</v>
      </c>
      <c r="K266" s="145">
        <f>SUMIFS(GENED!$S:$S,GENED!$A:$A,$A266,GENED!$B:$B,$B266)</f>
        <v>0</v>
      </c>
      <c r="L266" s="55">
        <f t="shared" si="31"/>
        <v>0</v>
      </c>
      <c r="M266" s="55">
        <f t="shared" si="32"/>
        <v>0</v>
      </c>
      <c r="N266" s="51"/>
      <c r="O266" s="174">
        <f t="shared" si="33"/>
        <v>0</v>
      </c>
    </row>
    <row r="267" spans="1:15" x14ac:dyDescent="0.25">
      <c r="A267" s="3">
        <v>2364</v>
      </c>
      <c r="B267" s="3">
        <v>1</v>
      </c>
      <c r="C267" s="4" t="s">
        <v>343</v>
      </c>
      <c r="D267" s="5">
        <v>6</v>
      </c>
      <c r="E267" s="52">
        <f>SUMIFS('EOS GE24-F23-WEBLOAD'!$F:$F,'EOS GE24-F23-WEBLOAD'!$A:$A,$A267,'EOS GE24-F23-WEBLOAD'!$B:$B,$B267)</f>
        <v>638</v>
      </c>
      <c r="F267" s="145">
        <f>SUMIFS(GENED!$J:$J,GENED!$A:$A,$A267,GENED!$B:$B,$B267)</f>
        <v>0</v>
      </c>
      <c r="G267" s="55">
        <f t="shared" si="29"/>
        <v>0</v>
      </c>
      <c r="H267" s="52">
        <f t="shared" si="30"/>
        <v>0</v>
      </c>
      <c r="I267" s="64"/>
      <c r="J267" s="52">
        <f>SUMIFS('EOS GE25-F23-WEBLOAD'!$F:$F,'EOS GE25-F23-WEBLOAD'!$A:$A,$A267,'EOS GE25-F23-WEBLOAD'!$B:$B,$B267)</f>
        <v>656</v>
      </c>
      <c r="K267" s="145">
        <f>SUMIFS(GENED!$S:$S,GENED!$A:$A,$A267,GENED!$B:$B,$B267)</f>
        <v>0</v>
      </c>
      <c r="L267" s="55">
        <f t="shared" si="31"/>
        <v>0</v>
      </c>
      <c r="M267" s="55">
        <f t="shared" si="32"/>
        <v>0</v>
      </c>
      <c r="N267" s="51"/>
      <c r="O267" s="174">
        <f t="shared" si="33"/>
        <v>0</v>
      </c>
    </row>
    <row r="268" spans="1:15" x14ac:dyDescent="0.25">
      <c r="A268" s="3">
        <v>743</v>
      </c>
      <c r="B268" s="3">
        <v>1</v>
      </c>
      <c r="C268" s="4" t="s">
        <v>267</v>
      </c>
      <c r="D268" s="5">
        <v>5</v>
      </c>
      <c r="E268" s="52">
        <f>SUMIFS('EOS GE24-F23-WEBLOAD'!$F:$F,'EOS GE24-F23-WEBLOAD'!$A:$A,$A268,'EOS GE24-F23-WEBLOAD'!$B:$B,$B268)</f>
        <v>1140</v>
      </c>
      <c r="F268" s="145">
        <f>SUMIFS(GENED!$J:$J,GENED!$A:$A,$A268,GENED!$B:$B,$B268)</f>
        <v>0</v>
      </c>
      <c r="G268" s="55">
        <f t="shared" si="29"/>
        <v>0</v>
      </c>
      <c r="H268" s="52">
        <f t="shared" si="30"/>
        <v>0</v>
      </c>
      <c r="I268" s="64"/>
      <c r="J268" s="52">
        <f>SUMIFS('EOS GE25-F23-WEBLOAD'!$F:$F,'EOS GE25-F23-WEBLOAD'!$A:$A,$A268,'EOS GE25-F23-WEBLOAD'!$B:$B,$B268)</f>
        <v>1144</v>
      </c>
      <c r="K268" s="145">
        <f>SUMIFS(GENED!$S:$S,GENED!$A:$A,$A268,GENED!$B:$B,$B268)</f>
        <v>0</v>
      </c>
      <c r="L268" s="55">
        <f t="shared" si="31"/>
        <v>0</v>
      </c>
      <c r="M268" s="55">
        <f t="shared" si="32"/>
        <v>0</v>
      </c>
      <c r="N268" s="51"/>
      <c r="O268" s="174">
        <f t="shared" si="33"/>
        <v>0</v>
      </c>
    </row>
    <row r="269" spans="1:15" x14ac:dyDescent="0.25">
      <c r="A269" s="3">
        <v>2910</v>
      </c>
      <c r="B269" s="3">
        <v>1</v>
      </c>
      <c r="C269" s="51" t="s">
        <v>383</v>
      </c>
      <c r="D269" s="5">
        <v>6</v>
      </c>
      <c r="E269" s="52">
        <f>SUMIFS('EOS GE24-F23-WEBLOAD'!$F:$F,'EOS GE24-F23-WEBLOAD'!$A:$A,$A269,'EOS GE24-F23-WEBLOAD'!$B:$B,$B269)</f>
        <v>719.49</v>
      </c>
      <c r="F269" s="145">
        <f>SUMIFS(GENED!$J:$J,GENED!$A:$A,$A269,GENED!$B:$B,$B269)</f>
        <v>0</v>
      </c>
      <c r="G269" s="55">
        <f t="shared" si="29"/>
        <v>0</v>
      </c>
      <c r="H269" s="52">
        <f t="shared" si="30"/>
        <v>0</v>
      </c>
      <c r="I269" s="64"/>
      <c r="J269" s="52">
        <f>SUMIFS('EOS GE25-F23-WEBLOAD'!$F:$F,'EOS GE25-F23-WEBLOAD'!$A:$A,$A269,'EOS GE25-F23-WEBLOAD'!$B:$B,$B269)</f>
        <v>719.49</v>
      </c>
      <c r="K269" s="145">
        <f>SUMIFS(GENED!$S:$S,GENED!$A:$A,$A269,GENED!$B:$B,$B269)</f>
        <v>0</v>
      </c>
      <c r="L269" s="55">
        <f t="shared" si="31"/>
        <v>0</v>
      </c>
      <c r="M269" s="55">
        <f t="shared" si="32"/>
        <v>0</v>
      </c>
      <c r="N269" s="51"/>
      <c r="O269" s="174">
        <f t="shared" si="33"/>
        <v>0</v>
      </c>
    </row>
    <row r="270" spans="1:15" x14ac:dyDescent="0.25">
      <c r="A270" s="3">
        <v>200</v>
      </c>
      <c r="B270" s="3">
        <v>1</v>
      </c>
      <c r="C270" s="4" t="s">
        <v>116</v>
      </c>
      <c r="D270" s="5">
        <v>3</v>
      </c>
      <c r="E270" s="52">
        <f>SUMIFS('EOS GE24-F23-WEBLOAD'!$F:$F,'EOS GE24-F23-WEBLOAD'!$A:$A,$A270,'EOS GE24-F23-WEBLOAD'!$B:$B,$B270)</f>
        <v>4059</v>
      </c>
      <c r="F270" s="145">
        <f>SUMIFS(GENED!$J:$J,GENED!$A:$A,$A270,GENED!$B:$B,$B270)</f>
        <v>0</v>
      </c>
      <c r="G270" s="55">
        <f t="shared" si="29"/>
        <v>0</v>
      </c>
      <c r="H270" s="52">
        <f t="shared" si="30"/>
        <v>0</v>
      </c>
      <c r="I270" s="64"/>
      <c r="J270" s="52">
        <f>SUMIFS('EOS GE25-F23-WEBLOAD'!$F:$F,'EOS GE25-F23-WEBLOAD'!$A:$A,$A270,'EOS GE25-F23-WEBLOAD'!$B:$B,$B270)</f>
        <v>3975</v>
      </c>
      <c r="K270" s="145">
        <f>SUMIFS(GENED!$S:$S,GENED!$A:$A,$A270,GENED!$B:$B,$B270)</f>
        <v>0</v>
      </c>
      <c r="L270" s="55">
        <f t="shared" si="31"/>
        <v>0</v>
      </c>
      <c r="M270" s="55">
        <f t="shared" si="32"/>
        <v>0</v>
      </c>
      <c r="N270" s="51"/>
      <c r="O270" s="174">
        <f t="shared" si="33"/>
        <v>0</v>
      </c>
    </row>
    <row r="271" spans="1:15" x14ac:dyDescent="0.25">
      <c r="A271" s="3">
        <v>2752</v>
      </c>
      <c r="B271" s="3">
        <v>1</v>
      </c>
      <c r="C271" s="4" t="s">
        <v>356</v>
      </c>
      <c r="D271" s="5">
        <v>5</v>
      </c>
      <c r="E271" s="52">
        <f>SUMIFS('EOS GE24-F23-WEBLOAD'!$F:$F,'EOS GE24-F23-WEBLOAD'!$A:$A,$A271,'EOS GE24-F23-WEBLOAD'!$B:$B,$B271)</f>
        <v>1804</v>
      </c>
      <c r="F271" s="145">
        <f>SUMIFS(GENED!$J:$J,GENED!$A:$A,$A271,GENED!$B:$B,$B271)</f>
        <v>0</v>
      </c>
      <c r="G271" s="55">
        <f t="shared" si="29"/>
        <v>0</v>
      </c>
      <c r="H271" s="52">
        <f t="shared" si="30"/>
        <v>0</v>
      </c>
      <c r="I271" s="64"/>
      <c r="J271" s="52">
        <f>SUMIFS('EOS GE25-F23-WEBLOAD'!$F:$F,'EOS GE25-F23-WEBLOAD'!$A:$A,$A271,'EOS GE25-F23-WEBLOAD'!$B:$B,$B271)</f>
        <v>1786</v>
      </c>
      <c r="K271" s="145">
        <f>SUMIFS(GENED!$S:$S,GENED!$A:$A,$A271,GENED!$B:$B,$B271)</f>
        <v>0</v>
      </c>
      <c r="L271" s="55">
        <f t="shared" si="31"/>
        <v>0</v>
      </c>
      <c r="M271" s="55">
        <f t="shared" si="32"/>
        <v>0</v>
      </c>
      <c r="N271" s="51"/>
      <c r="O271" s="174">
        <f t="shared" si="33"/>
        <v>0</v>
      </c>
    </row>
    <row r="272" spans="1:15" x14ac:dyDescent="0.25">
      <c r="A272" s="3">
        <v>850</v>
      </c>
      <c r="B272" s="3">
        <v>1</v>
      </c>
      <c r="C272" s="4" t="s">
        <v>297</v>
      </c>
      <c r="D272" s="5">
        <v>6</v>
      </c>
      <c r="E272" s="52">
        <f>SUMIFS('EOS GE24-F23-WEBLOAD'!$F:$F,'EOS GE24-F23-WEBLOAD'!$A:$A,$A272,'EOS GE24-F23-WEBLOAD'!$B:$B,$B272)</f>
        <v>302</v>
      </c>
      <c r="F272" s="145">
        <f>SUMIFS(GENED!$J:$J,GENED!$A:$A,$A272,GENED!$B:$B,$B272)</f>
        <v>0</v>
      </c>
      <c r="G272" s="55">
        <f t="shared" si="29"/>
        <v>0</v>
      </c>
      <c r="H272" s="52">
        <f t="shared" si="30"/>
        <v>0</v>
      </c>
      <c r="I272" s="64"/>
      <c r="J272" s="52">
        <f>SUMIFS('EOS GE25-F23-WEBLOAD'!$F:$F,'EOS GE25-F23-WEBLOAD'!$A:$A,$A272,'EOS GE25-F23-WEBLOAD'!$B:$B,$B272)</f>
        <v>297</v>
      </c>
      <c r="K272" s="145">
        <f>SUMIFS(GENED!$S:$S,GENED!$A:$A,$A272,GENED!$B:$B,$B272)</f>
        <v>0</v>
      </c>
      <c r="L272" s="55">
        <f t="shared" si="31"/>
        <v>0</v>
      </c>
      <c r="M272" s="55">
        <f t="shared" si="32"/>
        <v>0</v>
      </c>
      <c r="N272" s="51"/>
      <c r="O272" s="174">
        <f t="shared" si="33"/>
        <v>0</v>
      </c>
    </row>
    <row r="273" spans="1:15" x14ac:dyDescent="0.25">
      <c r="A273" s="3">
        <v>332</v>
      </c>
      <c r="B273" s="3">
        <v>1</v>
      </c>
      <c r="C273" s="4" t="s">
        <v>161</v>
      </c>
      <c r="D273" s="5">
        <v>5</v>
      </c>
      <c r="E273" s="52">
        <f>SUMIFS('EOS GE24-F23-WEBLOAD'!$F:$F,'EOS GE24-F23-WEBLOAD'!$A:$A,$A273,'EOS GE24-F23-WEBLOAD'!$B:$B,$B273)</f>
        <v>1550</v>
      </c>
      <c r="F273" s="145">
        <f>SUMIFS(GENED!$J:$J,GENED!$A:$A,$A273,GENED!$B:$B,$B273)</f>
        <v>0</v>
      </c>
      <c r="G273" s="55">
        <f t="shared" si="29"/>
        <v>0</v>
      </c>
      <c r="H273" s="52">
        <f t="shared" si="30"/>
        <v>0</v>
      </c>
      <c r="I273" s="64"/>
      <c r="J273" s="52">
        <f>SUMIFS('EOS GE25-F23-WEBLOAD'!$F:$F,'EOS GE25-F23-WEBLOAD'!$A:$A,$A273,'EOS GE25-F23-WEBLOAD'!$B:$B,$B273)</f>
        <v>1540</v>
      </c>
      <c r="K273" s="145">
        <f>SUMIFS(GENED!$S:$S,GENED!$A:$A,$A273,GENED!$B:$B,$B273)</f>
        <v>0</v>
      </c>
      <c r="L273" s="55">
        <f t="shared" si="31"/>
        <v>0</v>
      </c>
      <c r="M273" s="55">
        <f t="shared" si="32"/>
        <v>0</v>
      </c>
      <c r="N273" s="51"/>
      <c r="O273" s="174">
        <f t="shared" si="33"/>
        <v>0</v>
      </c>
    </row>
    <row r="274" spans="1:15" x14ac:dyDescent="0.25">
      <c r="A274" s="3">
        <v>2905</v>
      </c>
      <c r="B274" s="3">
        <v>1</v>
      </c>
      <c r="C274" s="4" t="s">
        <v>378</v>
      </c>
      <c r="D274" s="5">
        <v>5</v>
      </c>
      <c r="E274" s="52">
        <f>SUMIFS('EOS GE24-F23-WEBLOAD'!$F:$F,'EOS GE24-F23-WEBLOAD'!$A:$A,$A274,'EOS GE24-F23-WEBLOAD'!$B:$B,$B274)</f>
        <v>1889</v>
      </c>
      <c r="F274" s="145">
        <f>SUMIFS(GENED!$J:$J,GENED!$A:$A,$A274,GENED!$B:$B,$B274)</f>
        <v>0</v>
      </c>
      <c r="G274" s="55">
        <f t="shared" si="29"/>
        <v>0</v>
      </c>
      <c r="H274" s="52">
        <f t="shared" si="30"/>
        <v>0</v>
      </c>
      <c r="I274" s="64"/>
      <c r="J274" s="52">
        <f>SUMIFS('EOS GE25-F23-WEBLOAD'!$F:$F,'EOS GE25-F23-WEBLOAD'!$A:$A,$A274,'EOS GE25-F23-WEBLOAD'!$B:$B,$B274)</f>
        <v>1871</v>
      </c>
      <c r="K274" s="145">
        <f>SUMIFS(GENED!$S:$S,GENED!$A:$A,$A274,GENED!$B:$B,$B274)</f>
        <v>0</v>
      </c>
      <c r="L274" s="55">
        <f t="shared" si="31"/>
        <v>0</v>
      </c>
      <c r="M274" s="55">
        <f t="shared" si="32"/>
        <v>0</v>
      </c>
      <c r="N274" s="51"/>
      <c r="O274" s="174">
        <f t="shared" si="33"/>
        <v>0</v>
      </c>
    </row>
    <row r="275" spans="1:15" x14ac:dyDescent="0.25">
      <c r="A275" s="3">
        <v>1</v>
      </c>
      <c r="B275" s="3">
        <v>1</v>
      </c>
      <c r="C275" s="4" t="s">
        <v>55</v>
      </c>
      <c r="D275" s="5">
        <v>5</v>
      </c>
      <c r="E275" s="52">
        <f>SUMIFS('EOS GE24-F23-WEBLOAD'!$F:$F,'EOS GE24-F23-WEBLOAD'!$A:$A,$A275,'EOS GE24-F23-WEBLOAD'!$B:$B,$B275)</f>
        <v>974</v>
      </c>
      <c r="F275" s="145">
        <f>SUMIFS(GENED!$J:$J,GENED!$A:$A,$A275,GENED!$B:$B,$B275)</f>
        <v>0</v>
      </c>
      <c r="G275" s="52">
        <f t="shared" si="29"/>
        <v>0</v>
      </c>
      <c r="H275" s="52">
        <f t="shared" si="30"/>
        <v>0</v>
      </c>
      <c r="I275" s="64"/>
      <c r="J275" s="52">
        <f>SUMIFS('EOS GE25-F23-WEBLOAD'!$F:$F,'EOS GE25-F23-WEBLOAD'!$A:$A,$A275,'EOS GE25-F23-WEBLOAD'!$B:$B,$B275)</f>
        <v>948</v>
      </c>
      <c r="K275" s="145">
        <f>SUMIFS(GENED!$S:$S,GENED!$A:$A,$A275,GENED!$B:$B,$B275)</f>
        <v>0</v>
      </c>
      <c r="L275" s="55">
        <f t="shared" si="31"/>
        <v>0</v>
      </c>
      <c r="M275" s="55">
        <f t="shared" si="32"/>
        <v>0</v>
      </c>
      <c r="N275" s="51"/>
      <c r="O275" s="174">
        <f t="shared" si="33"/>
        <v>0</v>
      </c>
    </row>
    <row r="276" spans="1:15" x14ac:dyDescent="0.25">
      <c r="A276" s="3">
        <v>717</v>
      </c>
      <c r="B276" s="3">
        <v>1</v>
      </c>
      <c r="C276" s="4" t="s">
        <v>255</v>
      </c>
      <c r="D276" s="5">
        <v>3</v>
      </c>
      <c r="E276" s="52">
        <f>SUMIFS('EOS GE24-F23-WEBLOAD'!$F:$F,'EOS GE24-F23-WEBLOAD'!$A:$A,$A276,'EOS GE24-F23-WEBLOAD'!$B:$B,$B276)</f>
        <v>1811</v>
      </c>
      <c r="F276" s="145">
        <f>SUMIFS(GENED!$J:$J,GENED!$A:$A,$A276,GENED!$B:$B,$B276)</f>
        <v>0</v>
      </c>
      <c r="G276" s="55">
        <f t="shared" si="29"/>
        <v>0</v>
      </c>
      <c r="H276" s="52">
        <f t="shared" si="30"/>
        <v>0</v>
      </c>
      <c r="I276" s="64"/>
      <c r="J276" s="52">
        <f>SUMIFS('EOS GE25-F23-WEBLOAD'!$F:$F,'EOS GE25-F23-WEBLOAD'!$A:$A,$A276,'EOS GE25-F23-WEBLOAD'!$B:$B,$B276)</f>
        <v>1811</v>
      </c>
      <c r="K276" s="145">
        <f>SUMIFS(GENED!$S:$S,GENED!$A:$A,$A276,GENED!$B:$B,$B276)</f>
        <v>0</v>
      </c>
      <c r="L276" s="55">
        <f t="shared" si="31"/>
        <v>0</v>
      </c>
      <c r="M276" s="55">
        <f t="shared" si="32"/>
        <v>0</v>
      </c>
      <c r="N276" s="51"/>
      <c r="O276" s="174">
        <f t="shared" si="33"/>
        <v>0</v>
      </c>
    </row>
    <row r="277" spans="1:15" x14ac:dyDescent="0.25">
      <c r="A277" s="3">
        <v>378</v>
      </c>
      <c r="B277" s="3">
        <v>1</v>
      </c>
      <c r="C277" s="4" t="s">
        <v>169</v>
      </c>
      <c r="D277" s="5">
        <v>6</v>
      </c>
      <c r="E277" s="52">
        <f>SUMIFS('EOS GE24-F23-WEBLOAD'!$F:$F,'EOS GE24-F23-WEBLOAD'!$A:$A,$A277,'EOS GE24-F23-WEBLOAD'!$B:$B,$B277)</f>
        <v>563</v>
      </c>
      <c r="F277" s="145">
        <f>SUMIFS(GENED!$J:$J,GENED!$A:$A,$A277,GENED!$B:$B,$B277)</f>
        <v>0</v>
      </c>
      <c r="G277" s="55">
        <f t="shared" si="29"/>
        <v>0</v>
      </c>
      <c r="H277" s="52">
        <f t="shared" si="30"/>
        <v>0</v>
      </c>
      <c r="I277" s="64"/>
      <c r="J277" s="52">
        <f>SUMIFS('EOS GE25-F23-WEBLOAD'!$F:$F,'EOS GE25-F23-WEBLOAD'!$A:$A,$A277,'EOS GE25-F23-WEBLOAD'!$B:$B,$B277)</f>
        <v>550</v>
      </c>
      <c r="K277" s="145">
        <f>SUMIFS(GENED!$S:$S,GENED!$A:$A,$A277,GENED!$B:$B,$B277)</f>
        <v>0</v>
      </c>
      <c r="L277" s="55">
        <f t="shared" si="31"/>
        <v>0</v>
      </c>
      <c r="M277" s="55">
        <f t="shared" si="32"/>
        <v>0</v>
      </c>
      <c r="N277" s="51"/>
      <c r="O277" s="174">
        <f t="shared" si="33"/>
        <v>0</v>
      </c>
    </row>
    <row r="278" spans="1:15" x14ac:dyDescent="0.25">
      <c r="A278" s="3">
        <v>239</v>
      </c>
      <c r="B278" s="3">
        <v>1</v>
      </c>
      <c r="C278" s="4" t="s">
        <v>124</v>
      </c>
      <c r="D278" s="5">
        <v>6</v>
      </c>
      <c r="E278" s="52">
        <f>SUMIFS('EOS GE24-F23-WEBLOAD'!$F:$F,'EOS GE24-F23-WEBLOAD'!$A:$A,$A278,'EOS GE24-F23-WEBLOAD'!$B:$B,$B278)</f>
        <v>629</v>
      </c>
      <c r="F278" s="145">
        <f>SUMIFS(GENED!$J:$J,GENED!$A:$A,$A278,GENED!$B:$B,$B278)</f>
        <v>0</v>
      </c>
      <c r="G278" s="55">
        <f t="shared" si="29"/>
        <v>0</v>
      </c>
      <c r="H278" s="52">
        <f t="shared" si="30"/>
        <v>0</v>
      </c>
      <c r="I278" s="64"/>
      <c r="J278" s="52">
        <f>SUMIFS('EOS GE25-F23-WEBLOAD'!$F:$F,'EOS GE25-F23-WEBLOAD'!$A:$A,$A278,'EOS GE25-F23-WEBLOAD'!$B:$B,$B278)</f>
        <v>620</v>
      </c>
      <c r="K278" s="145">
        <f>SUMIFS(GENED!$S:$S,GENED!$A:$A,$A278,GENED!$B:$B,$B278)</f>
        <v>0</v>
      </c>
      <c r="L278" s="55">
        <f t="shared" si="31"/>
        <v>0</v>
      </c>
      <c r="M278" s="55">
        <f t="shared" si="32"/>
        <v>0</v>
      </c>
      <c r="N278" s="51"/>
      <c r="O278" s="174">
        <f t="shared" si="33"/>
        <v>0</v>
      </c>
    </row>
    <row r="279" spans="1:15" x14ac:dyDescent="0.25">
      <c r="A279" s="3">
        <v>390</v>
      </c>
      <c r="B279" s="3">
        <v>1</v>
      </c>
      <c r="C279" s="4" t="s">
        <v>171</v>
      </c>
      <c r="D279" s="5">
        <v>6</v>
      </c>
      <c r="E279" s="52">
        <f>SUMIFS('EOS GE24-F23-WEBLOAD'!$F:$F,'EOS GE24-F23-WEBLOAD'!$A:$A,$A279,'EOS GE24-F23-WEBLOAD'!$B:$B,$B279)</f>
        <v>405</v>
      </c>
      <c r="F279" s="145">
        <f>SUMIFS(GENED!$J:$J,GENED!$A:$A,$A279,GENED!$B:$B,$B279)</f>
        <v>0</v>
      </c>
      <c r="G279" s="55">
        <f t="shared" si="29"/>
        <v>0</v>
      </c>
      <c r="H279" s="52">
        <f t="shared" si="30"/>
        <v>0</v>
      </c>
      <c r="I279" s="64"/>
      <c r="J279" s="52">
        <f>SUMIFS('EOS GE25-F23-WEBLOAD'!$F:$F,'EOS GE25-F23-WEBLOAD'!$A:$A,$A279,'EOS GE25-F23-WEBLOAD'!$B:$B,$B279)</f>
        <v>405</v>
      </c>
      <c r="K279" s="145">
        <f>SUMIFS(GENED!$S:$S,GENED!$A:$A,$A279,GENED!$B:$B,$B279)</f>
        <v>0</v>
      </c>
      <c r="L279" s="55">
        <f t="shared" si="31"/>
        <v>0</v>
      </c>
      <c r="M279" s="55">
        <f t="shared" si="32"/>
        <v>0</v>
      </c>
      <c r="N279" s="51"/>
      <c r="O279" s="174">
        <f t="shared" si="33"/>
        <v>0</v>
      </c>
    </row>
    <row r="280" spans="1:15" x14ac:dyDescent="0.25">
      <c r="A280" s="3">
        <v>486</v>
      </c>
      <c r="B280" s="3">
        <v>1</v>
      </c>
      <c r="C280" s="4" t="s">
        <v>195</v>
      </c>
      <c r="D280" s="5">
        <v>6</v>
      </c>
      <c r="E280" s="52">
        <f>SUMIFS('EOS GE24-F23-WEBLOAD'!$F:$F,'EOS GE24-F23-WEBLOAD'!$A:$A,$A280,'EOS GE24-F23-WEBLOAD'!$B:$B,$B280)</f>
        <v>332</v>
      </c>
      <c r="F280" s="145">
        <f>SUMIFS(GENED!$J:$J,GENED!$A:$A,$A280,GENED!$B:$B,$B280)</f>
        <v>0</v>
      </c>
      <c r="G280" s="55">
        <f t="shared" si="29"/>
        <v>0</v>
      </c>
      <c r="H280" s="52">
        <f t="shared" si="30"/>
        <v>0</v>
      </c>
      <c r="I280" s="64"/>
      <c r="J280" s="52">
        <f>SUMIFS('EOS GE25-F23-WEBLOAD'!$F:$F,'EOS GE25-F23-WEBLOAD'!$A:$A,$A280,'EOS GE25-F23-WEBLOAD'!$B:$B,$B280)</f>
        <v>332</v>
      </c>
      <c r="K280" s="145">
        <f>SUMIFS(GENED!$S:$S,GENED!$A:$A,$A280,GENED!$B:$B,$B280)</f>
        <v>0</v>
      </c>
      <c r="L280" s="55">
        <f t="shared" si="31"/>
        <v>0</v>
      </c>
      <c r="M280" s="55">
        <f t="shared" si="32"/>
        <v>0</v>
      </c>
      <c r="N280" s="51"/>
      <c r="O280" s="174">
        <f t="shared" si="33"/>
        <v>0</v>
      </c>
    </row>
    <row r="281" spans="1:15" x14ac:dyDescent="0.25">
      <c r="A281" s="3">
        <v>424</v>
      </c>
      <c r="B281" s="3">
        <v>1</v>
      </c>
      <c r="C281" s="4" t="s">
        <v>180</v>
      </c>
      <c r="D281" s="5">
        <v>6</v>
      </c>
      <c r="E281" s="52">
        <f>SUMIFS('EOS GE24-F23-WEBLOAD'!$F:$F,'EOS GE24-F23-WEBLOAD'!$A:$A,$A281,'EOS GE24-F23-WEBLOAD'!$B:$B,$B281)</f>
        <v>501</v>
      </c>
      <c r="F281" s="145">
        <f>SUMIFS(GENED!$J:$J,GENED!$A:$A,$A281,GENED!$B:$B,$B281)</f>
        <v>0</v>
      </c>
      <c r="G281" s="55">
        <f t="shared" si="29"/>
        <v>0</v>
      </c>
      <c r="H281" s="52">
        <f t="shared" si="30"/>
        <v>0</v>
      </c>
      <c r="I281" s="64"/>
      <c r="J281" s="52">
        <f>SUMIFS('EOS GE25-F23-WEBLOAD'!$F:$F,'EOS GE25-F23-WEBLOAD'!$A:$A,$A281,'EOS GE25-F23-WEBLOAD'!$B:$B,$B281)</f>
        <v>454</v>
      </c>
      <c r="K281" s="145">
        <f>SUMIFS(GENED!$S:$S,GENED!$A:$A,$A281,GENED!$B:$B,$B281)</f>
        <v>0</v>
      </c>
      <c r="L281" s="55">
        <f t="shared" si="31"/>
        <v>0</v>
      </c>
      <c r="M281" s="55">
        <f t="shared" si="32"/>
        <v>0</v>
      </c>
      <c r="N281" s="51"/>
      <c r="O281" s="174">
        <f t="shared" si="33"/>
        <v>0</v>
      </c>
    </row>
    <row r="282" spans="1:15" x14ac:dyDescent="0.25">
      <c r="A282" s="3">
        <v>2895</v>
      </c>
      <c r="B282" s="3">
        <v>1</v>
      </c>
      <c r="C282" s="4" t="s">
        <v>371</v>
      </c>
      <c r="D282" s="5">
        <v>5</v>
      </c>
      <c r="E282" s="52">
        <f>SUMIFS('EOS GE24-F23-WEBLOAD'!$F:$F,'EOS GE24-F23-WEBLOAD'!$A:$A,$A282,'EOS GE24-F23-WEBLOAD'!$B:$B,$B282)</f>
        <v>1085</v>
      </c>
      <c r="F282" s="145">
        <f>SUMIFS(GENED!$J:$J,GENED!$A:$A,$A282,GENED!$B:$B,$B282)</f>
        <v>0</v>
      </c>
      <c r="G282" s="55">
        <f t="shared" si="29"/>
        <v>0</v>
      </c>
      <c r="H282" s="52">
        <f t="shared" si="30"/>
        <v>0</v>
      </c>
      <c r="I282" s="64"/>
      <c r="J282" s="52">
        <f>SUMIFS('EOS GE25-F23-WEBLOAD'!$F:$F,'EOS GE25-F23-WEBLOAD'!$A:$A,$A282,'EOS GE25-F23-WEBLOAD'!$B:$B,$B282)</f>
        <v>1089</v>
      </c>
      <c r="K282" s="145">
        <f>SUMIFS(GENED!$S:$S,GENED!$A:$A,$A282,GENED!$B:$B,$B282)</f>
        <v>0</v>
      </c>
      <c r="L282" s="55">
        <f t="shared" si="31"/>
        <v>0</v>
      </c>
      <c r="M282" s="55">
        <f t="shared" si="32"/>
        <v>0</v>
      </c>
      <c r="N282" s="51"/>
      <c r="O282" s="174">
        <f t="shared" si="33"/>
        <v>0</v>
      </c>
    </row>
    <row r="283" spans="1:15" x14ac:dyDescent="0.25">
      <c r="A283" s="3">
        <v>2687</v>
      </c>
      <c r="B283" s="3">
        <v>1</v>
      </c>
      <c r="C283" s="4" t="s">
        <v>353</v>
      </c>
      <c r="D283" s="5">
        <v>5</v>
      </c>
      <c r="E283" s="52">
        <f>SUMIFS('EOS GE24-F23-WEBLOAD'!$F:$F,'EOS GE24-F23-WEBLOAD'!$A:$A,$A283,'EOS GE24-F23-WEBLOAD'!$B:$B,$B283)</f>
        <v>1261</v>
      </c>
      <c r="F283" s="145">
        <f>SUMIFS(GENED!$J:$J,GENED!$A:$A,$A283,GENED!$B:$B,$B283)</f>
        <v>0</v>
      </c>
      <c r="G283" s="55">
        <f t="shared" si="29"/>
        <v>0</v>
      </c>
      <c r="H283" s="52">
        <f t="shared" si="30"/>
        <v>0</v>
      </c>
      <c r="I283" s="64"/>
      <c r="J283" s="52">
        <f>SUMIFS('EOS GE25-F23-WEBLOAD'!$F:$F,'EOS GE25-F23-WEBLOAD'!$A:$A,$A283,'EOS GE25-F23-WEBLOAD'!$B:$B,$B283)</f>
        <v>1269</v>
      </c>
      <c r="K283" s="145">
        <f>SUMIFS(GENED!$S:$S,GENED!$A:$A,$A283,GENED!$B:$B,$B283)</f>
        <v>0</v>
      </c>
      <c r="L283" s="55">
        <f t="shared" si="31"/>
        <v>0</v>
      </c>
      <c r="M283" s="55">
        <f t="shared" si="32"/>
        <v>0</v>
      </c>
      <c r="N283" s="51"/>
      <c r="O283" s="174">
        <f t="shared" si="33"/>
        <v>0</v>
      </c>
    </row>
    <row r="284" spans="1:15" x14ac:dyDescent="0.25">
      <c r="A284" s="3">
        <v>282</v>
      </c>
      <c r="B284" s="3">
        <v>1</v>
      </c>
      <c r="C284" s="4" t="s">
        <v>143</v>
      </c>
      <c r="D284" s="5">
        <v>2</v>
      </c>
      <c r="E284" s="52">
        <f>SUMIFS('EOS GE24-F23-WEBLOAD'!$F:$F,'EOS GE24-F23-WEBLOAD'!$A:$A,$A284,'EOS GE24-F23-WEBLOAD'!$B:$B,$B284)</f>
        <v>1818</v>
      </c>
      <c r="F284" s="145">
        <f>SUMIFS(GENED!$J:$J,GENED!$A:$A,$A284,GENED!$B:$B,$B284)</f>
        <v>0</v>
      </c>
      <c r="G284" s="55">
        <f t="shared" si="29"/>
        <v>0</v>
      </c>
      <c r="H284" s="52">
        <f t="shared" si="30"/>
        <v>0</v>
      </c>
      <c r="I284" s="64"/>
      <c r="J284" s="52">
        <f>SUMIFS('EOS GE25-F23-WEBLOAD'!$F:$F,'EOS GE25-F23-WEBLOAD'!$A:$A,$A284,'EOS GE25-F23-WEBLOAD'!$B:$B,$B284)</f>
        <v>1815</v>
      </c>
      <c r="K284" s="145">
        <f>SUMIFS(GENED!$S:$S,GENED!$A:$A,$A284,GENED!$B:$B,$B284)</f>
        <v>0</v>
      </c>
      <c r="L284" s="55">
        <f t="shared" si="31"/>
        <v>0</v>
      </c>
      <c r="M284" s="55">
        <f t="shared" si="32"/>
        <v>0</v>
      </c>
      <c r="N284" s="51"/>
      <c r="O284" s="174">
        <f t="shared" si="33"/>
        <v>0</v>
      </c>
    </row>
    <row r="285" spans="1:15" x14ac:dyDescent="0.25">
      <c r="A285" s="3">
        <v>2184</v>
      </c>
      <c r="B285" s="3">
        <v>1</v>
      </c>
      <c r="C285" s="4" t="s">
        <v>335</v>
      </c>
      <c r="D285" s="5">
        <v>5</v>
      </c>
      <c r="E285" s="52">
        <f>SUMIFS('EOS GE24-F23-WEBLOAD'!$F:$F,'EOS GE24-F23-WEBLOAD'!$A:$A,$A285,'EOS GE24-F23-WEBLOAD'!$B:$B,$B285)</f>
        <v>1150</v>
      </c>
      <c r="F285" s="145">
        <f>SUMIFS(GENED!$J:$J,GENED!$A:$A,$A285,GENED!$B:$B,$B285)</f>
        <v>0</v>
      </c>
      <c r="G285" s="55">
        <f t="shared" si="29"/>
        <v>0</v>
      </c>
      <c r="H285" s="52">
        <f t="shared" si="30"/>
        <v>0</v>
      </c>
      <c r="I285" s="64"/>
      <c r="J285" s="52">
        <f>SUMIFS('EOS GE25-F23-WEBLOAD'!$F:$F,'EOS GE25-F23-WEBLOAD'!$A:$A,$A285,'EOS GE25-F23-WEBLOAD'!$B:$B,$B285)</f>
        <v>1150</v>
      </c>
      <c r="K285" s="145">
        <f>SUMIFS(GENED!$S:$S,GENED!$A:$A,$A285,GENED!$B:$B,$B285)</f>
        <v>0</v>
      </c>
      <c r="L285" s="55">
        <f t="shared" si="31"/>
        <v>0</v>
      </c>
      <c r="M285" s="55">
        <f t="shared" si="32"/>
        <v>0</v>
      </c>
      <c r="N285" s="51"/>
      <c r="O285" s="174">
        <f t="shared" si="33"/>
        <v>0</v>
      </c>
    </row>
    <row r="286" spans="1:15" x14ac:dyDescent="0.25">
      <c r="A286" s="3">
        <v>423</v>
      </c>
      <c r="B286" s="3">
        <v>1</v>
      </c>
      <c r="C286" s="4" t="s">
        <v>179</v>
      </c>
      <c r="D286" s="5">
        <v>4</v>
      </c>
      <c r="E286" s="52">
        <f>SUMIFS('EOS GE24-F23-WEBLOAD'!$F:$F,'EOS GE24-F23-WEBLOAD'!$A:$A,$A286,'EOS GE24-F23-WEBLOAD'!$B:$B,$B286)</f>
        <v>2555</v>
      </c>
      <c r="F286" s="145">
        <f>SUMIFS(GENED!$J:$J,GENED!$A:$A,$A286,GENED!$B:$B,$B286)</f>
        <v>0</v>
      </c>
      <c r="G286" s="55">
        <f t="shared" si="29"/>
        <v>0</v>
      </c>
      <c r="H286" s="52">
        <f t="shared" si="30"/>
        <v>0</v>
      </c>
      <c r="I286" s="64"/>
      <c r="J286" s="52">
        <f>SUMIFS('EOS GE25-F23-WEBLOAD'!$F:$F,'EOS GE25-F23-WEBLOAD'!$A:$A,$A286,'EOS GE25-F23-WEBLOAD'!$B:$B,$B286)</f>
        <v>2507</v>
      </c>
      <c r="K286" s="145">
        <f>SUMIFS(GENED!$S:$S,GENED!$A:$A,$A286,GENED!$B:$B,$B286)</f>
        <v>0</v>
      </c>
      <c r="L286" s="55">
        <f t="shared" si="31"/>
        <v>0</v>
      </c>
      <c r="M286" s="55">
        <f t="shared" si="32"/>
        <v>0</v>
      </c>
      <c r="N286" s="51"/>
      <c r="O286" s="174">
        <f t="shared" si="33"/>
        <v>0</v>
      </c>
    </row>
    <row r="287" spans="1:15" x14ac:dyDescent="0.25">
      <c r="A287" s="3">
        <v>196</v>
      </c>
      <c r="B287" s="3">
        <v>1</v>
      </c>
      <c r="C287" s="4" t="s">
        <v>113</v>
      </c>
      <c r="D287" s="5">
        <v>3</v>
      </c>
      <c r="E287" s="52">
        <f>SUMIFS('EOS GE24-F23-WEBLOAD'!$F:$F,'EOS GE24-F23-WEBLOAD'!$A:$A,$A287,'EOS GE24-F23-WEBLOAD'!$B:$B,$B287)</f>
        <v>28788.84</v>
      </c>
      <c r="F287" s="145">
        <f>SUMIFS(GENED!$J:$J,GENED!$A:$A,$A287,GENED!$B:$B,$B287)</f>
        <v>0</v>
      </c>
      <c r="G287" s="55">
        <f t="shared" ref="G287:G350" si="34">SUM(F287:F287)</f>
        <v>0</v>
      </c>
      <c r="H287" s="52">
        <f t="shared" ref="H287:H350" si="35">IFERROR(G287/E287,0)</f>
        <v>0</v>
      </c>
      <c r="I287" s="64"/>
      <c r="J287" s="52">
        <f>SUMIFS('EOS GE25-F23-WEBLOAD'!$F:$F,'EOS GE25-F23-WEBLOAD'!$A:$A,$A287,'EOS GE25-F23-WEBLOAD'!$B:$B,$B287)</f>
        <v>29051.84</v>
      </c>
      <c r="K287" s="145">
        <f>SUMIFS(GENED!$S:$S,GENED!$A:$A,$A287,GENED!$B:$B,$B287)</f>
        <v>0</v>
      </c>
      <c r="L287" s="55">
        <f t="shared" ref="L287:L350" si="36">SUM(K287:K287)</f>
        <v>0</v>
      </c>
      <c r="M287" s="55">
        <f t="shared" ref="M287:M350" si="37">IFERROR(L287/J287,0)</f>
        <v>0</v>
      </c>
      <c r="N287" s="51"/>
      <c r="O287" s="174">
        <f t="shared" ref="O287:O350" si="38">M287+H287</f>
        <v>0</v>
      </c>
    </row>
    <row r="288" spans="1:15" x14ac:dyDescent="0.25">
      <c r="A288" s="3">
        <v>840</v>
      </c>
      <c r="B288" s="3">
        <v>1</v>
      </c>
      <c r="C288" s="4" t="s">
        <v>295</v>
      </c>
      <c r="D288" s="5">
        <v>5</v>
      </c>
      <c r="E288" s="52">
        <f>SUMIFS('EOS GE24-F23-WEBLOAD'!$F:$F,'EOS GE24-F23-WEBLOAD'!$A:$A,$A288,'EOS GE24-F23-WEBLOAD'!$B:$B,$B288)</f>
        <v>1048.8</v>
      </c>
      <c r="F288" s="145">
        <f>SUMIFS(GENED!$J:$J,GENED!$A:$A,$A288,GENED!$B:$B,$B288)</f>
        <v>0</v>
      </c>
      <c r="G288" s="55">
        <f t="shared" si="34"/>
        <v>0</v>
      </c>
      <c r="H288" s="52">
        <f t="shared" si="35"/>
        <v>0</v>
      </c>
      <c r="I288" s="64"/>
      <c r="J288" s="52">
        <f>SUMIFS('EOS GE25-F23-WEBLOAD'!$F:$F,'EOS GE25-F23-WEBLOAD'!$A:$A,$A288,'EOS GE25-F23-WEBLOAD'!$B:$B,$B288)</f>
        <v>1041.8</v>
      </c>
      <c r="K288" s="145">
        <f>SUMIFS(GENED!$S:$S,GENED!$A:$A,$A288,GENED!$B:$B,$B288)</f>
        <v>0</v>
      </c>
      <c r="L288" s="55">
        <f t="shared" si="36"/>
        <v>0</v>
      </c>
      <c r="M288" s="55">
        <f t="shared" si="37"/>
        <v>0</v>
      </c>
      <c r="N288" s="51"/>
      <c r="O288" s="174">
        <f t="shared" si="38"/>
        <v>0</v>
      </c>
    </row>
    <row r="289" spans="1:15" x14ac:dyDescent="0.25">
      <c r="A289" s="3">
        <v>2835</v>
      </c>
      <c r="B289" s="3">
        <v>1</v>
      </c>
      <c r="C289" s="4" t="s">
        <v>361</v>
      </c>
      <c r="D289" s="5">
        <v>6</v>
      </c>
      <c r="E289" s="52">
        <f>SUMIFS('EOS GE24-F23-WEBLOAD'!$F:$F,'EOS GE24-F23-WEBLOAD'!$A:$A,$A289,'EOS GE24-F23-WEBLOAD'!$B:$B,$B289)</f>
        <v>683</v>
      </c>
      <c r="F289" s="145">
        <f>SUMIFS(GENED!$J:$J,GENED!$A:$A,$A289,GENED!$B:$B,$B289)</f>
        <v>0</v>
      </c>
      <c r="G289" s="55">
        <f t="shared" si="34"/>
        <v>0</v>
      </c>
      <c r="H289" s="52">
        <f t="shared" si="35"/>
        <v>0</v>
      </c>
      <c r="I289" s="64"/>
      <c r="J289" s="52">
        <f>SUMIFS('EOS GE25-F23-WEBLOAD'!$F:$F,'EOS GE25-F23-WEBLOAD'!$A:$A,$A289,'EOS GE25-F23-WEBLOAD'!$B:$B,$B289)</f>
        <v>639</v>
      </c>
      <c r="K289" s="145">
        <f>SUMIFS(GENED!$S:$S,GENED!$A:$A,$A289,GENED!$B:$B,$B289)</f>
        <v>0</v>
      </c>
      <c r="L289" s="55">
        <f t="shared" si="36"/>
        <v>0</v>
      </c>
      <c r="M289" s="55">
        <f t="shared" si="37"/>
        <v>0</v>
      </c>
      <c r="N289" s="51"/>
      <c r="O289" s="174">
        <f t="shared" si="38"/>
        <v>0</v>
      </c>
    </row>
    <row r="290" spans="1:15" x14ac:dyDescent="0.25">
      <c r="A290" s="3">
        <v>206</v>
      </c>
      <c r="B290" s="3">
        <v>1</v>
      </c>
      <c r="C290" s="4" t="s">
        <v>119</v>
      </c>
      <c r="D290" s="5">
        <v>4</v>
      </c>
      <c r="E290" s="52">
        <f>SUMIFS('EOS GE24-F23-WEBLOAD'!$F:$F,'EOS GE24-F23-WEBLOAD'!$A:$A,$A290,'EOS GE24-F23-WEBLOAD'!$B:$B,$B290)</f>
        <v>4087</v>
      </c>
      <c r="F290" s="145">
        <f>SUMIFS(GENED!$J:$J,GENED!$A:$A,$A290,GENED!$B:$B,$B290)</f>
        <v>0</v>
      </c>
      <c r="G290" s="55">
        <f t="shared" si="34"/>
        <v>0</v>
      </c>
      <c r="H290" s="52">
        <f t="shared" si="35"/>
        <v>0</v>
      </c>
      <c r="I290" s="64"/>
      <c r="J290" s="52">
        <f>SUMIFS('EOS GE25-F23-WEBLOAD'!$F:$F,'EOS GE25-F23-WEBLOAD'!$A:$A,$A290,'EOS GE25-F23-WEBLOAD'!$B:$B,$B290)</f>
        <v>4103</v>
      </c>
      <c r="K290" s="145">
        <f>SUMIFS(GENED!$S:$S,GENED!$A:$A,$A290,GENED!$B:$B,$B290)</f>
        <v>0</v>
      </c>
      <c r="L290" s="55">
        <f t="shared" si="36"/>
        <v>0</v>
      </c>
      <c r="M290" s="55">
        <f t="shared" si="37"/>
        <v>0</v>
      </c>
      <c r="N290" s="51"/>
      <c r="O290" s="174">
        <f t="shared" si="38"/>
        <v>0</v>
      </c>
    </row>
    <row r="291" spans="1:15" x14ac:dyDescent="0.25">
      <c r="A291" s="3">
        <v>2135</v>
      </c>
      <c r="B291" s="3">
        <v>1</v>
      </c>
      <c r="C291" s="4" t="s">
        <v>316</v>
      </c>
      <c r="D291" s="5">
        <v>5</v>
      </c>
      <c r="E291" s="52">
        <f>SUMIFS('EOS GE24-F23-WEBLOAD'!$F:$F,'EOS GE24-F23-WEBLOAD'!$A:$A,$A291,'EOS GE24-F23-WEBLOAD'!$B:$B,$B291)</f>
        <v>941</v>
      </c>
      <c r="F291" s="145">
        <f>SUMIFS(GENED!$J:$J,GENED!$A:$A,$A291,GENED!$B:$B,$B291)</f>
        <v>0</v>
      </c>
      <c r="G291" s="55">
        <f t="shared" si="34"/>
        <v>0</v>
      </c>
      <c r="H291" s="52">
        <f t="shared" si="35"/>
        <v>0</v>
      </c>
      <c r="I291" s="64"/>
      <c r="J291" s="52">
        <f>SUMIFS('EOS GE25-F23-WEBLOAD'!$F:$F,'EOS GE25-F23-WEBLOAD'!$A:$A,$A291,'EOS GE25-F23-WEBLOAD'!$B:$B,$B291)</f>
        <v>956</v>
      </c>
      <c r="K291" s="145">
        <f>SUMIFS(GENED!$S:$S,GENED!$A:$A,$A291,GENED!$B:$B,$B291)</f>
        <v>0</v>
      </c>
      <c r="L291" s="55">
        <f t="shared" si="36"/>
        <v>0</v>
      </c>
      <c r="M291" s="55">
        <f t="shared" si="37"/>
        <v>0</v>
      </c>
      <c r="N291" s="51"/>
      <c r="O291" s="174">
        <f t="shared" si="38"/>
        <v>0</v>
      </c>
    </row>
    <row r="292" spans="1:15" x14ac:dyDescent="0.25">
      <c r="A292" s="3">
        <v>242</v>
      </c>
      <c r="B292" s="3">
        <v>1</v>
      </c>
      <c r="C292" s="4" t="s">
        <v>126</v>
      </c>
      <c r="D292" s="5">
        <v>6</v>
      </c>
      <c r="E292" s="52">
        <f>SUMIFS('EOS GE24-F23-WEBLOAD'!$F:$F,'EOS GE24-F23-WEBLOAD'!$A:$A,$A292,'EOS GE24-F23-WEBLOAD'!$B:$B,$B292)</f>
        <v>457</v>
      </c>
      <c r="F292" s="145">
        <f>SUMIFS(GENED!$J:$J,GENED!$A:$A,$A292,GENED!$B:$B,$B292)</f>
        <v>0</v>
      </c>
      <c r="G292" s="55">
        <f t="shared" si="34"/>
        <v>0</v>
      </c>
      <c r="H292" s="52">
        <f t="shared" si="35"/>
        <v>0</v>
      </c>
      <c r="I292" s="64"/>
      <c r="J292" s="52">
        <f>SUMIFS('EOS GE25-F23-WEBLOAD'!$F:$F,'EOS GE25-F23-WEBLOAD'!$A:$A,$A292,'EOS GE25-F23-WEBLOAD'!$B:$B,$B292)</f>
        <v>445</v>
      </c>
      <c r="K292" s="145">
        <f>SUMIFS(GENED!$S:$S,GENED!$A:$A,$A292,GENED!$B:$B,$B292)</f>
        <v>0</v>
      </c>
      <c r="L292" s="55">
        <f t="shared" si="36"/>
        <v>0</v>
      </c>
      <c r="M292" s="55">
        <f t="shared" si="37"/>
        <v>0</v>
      </c>
      <c r="N292" s="51"/>
      <c r="O292" s="174">
        <f t="shared" si="38"/>
        <v>0</v>
      </c>
    </row>
    <row r="293" spans="1:15" x14ac:dyDescent="0.25">
      <c r="A293" s="3">
        <v>857</v>
      </c>
      <c r="B293" s="3">
        <v>1</v>
      </c>
      <c r="C293" s="4" t="s">
        <v>299</v>
      </c>
      <c r="D293" s="5">
        <v>6</v>
      </c>
      <c r="E293" s="52">
        <f>SUMIFS('EOS GE24-F23-WEBLOAD'!$F:$F,'EOS GE24-F23-WEBLOAD'!$A:$A,$A293,'EOS GE24-F23-WEBLOAD'!$B:$B,$B293)</f>
        <v>549</v>
      </c>
      <c r="F293" s="145">
        <f>SUMIFS(GENED!$J:$J,GENED!$A:$A,$A293,GENED!$B:$B,$B293)</f>
        <v>0</v>
      </c>
      <c r="G293" s="55">
        <f t="shared" si="34"/>
        <v>0</v>
      </c>
      <c r="H293" s="52">
        <f t="shared" si="35"/>
        <v>0</v>
      </c>
      <c r="I293" s="64"/>
      <c r="J293" s="52">
        <f>SUMIFS('EOS GE25-F23-WEBLOAD'!$F:$F,'EOS GE25-F23-WEBLOAD'!$A:$A,$A293,'EOS GE25-F23-WEBLOAD'!$B:$B,$B293)</f>
        <v>492</v>
      </c>
      <c r="K293" s="145">
        <f>SUMIFS(GENED!$S:$S,GENED!$A:$A,$A293,GENED!$B:$B,$B293)</f>
        <v>0</v>
      </c>
      <c r="L293" s="55">
        <f t="shared" si="36"/>
        <v>0</v>
      </c>
      <c r="M293" s="55">
        <f t="shared" si="37"/>
        <v>0</v>
      </c>
      <c r="N293" s="51"/>
      <c r="O293" s="174">
        <f t="shared" si="38"/>
        <v>0</v>
      </c>
    </row>
    <row r="294" spans="1:15" x14ac:dyDescent="0.25">
      <c r="A294" s="3">
        <v>77</v>
      </c>
      <c r="B294" s="3">
        <v>1</v>
      </c>
      <c r="C294" s="4" t="s">
        <v>76</v>
      </c>
      <c r="D294" s="5">
        <v>4</v>
      </c>
      <c r="E294" s="52">
        <f>SUMIFS('EOS GE24-F23-WEBLOAD'!$F:$F,'EOS GE24-F23-WEBLOAD'!$A:$A,$A294,'EOS GE24-F23-WEBLOAD'!$B:$B,$B294)</f>
        <v>8410.0400000000009</v>
      </c>
      <c r="F294" s="145">
        <f>SUMIFS(GENED!$J:$J,GENED!$A:$A,$A294,GENED!$B:$B,$B294)</f>
        <v>0</v>
      </c>
      <c r="G294" s="55">
        <f t="shared" si="34"/>
        <v>0</v>
      </c>
      <c r="H294" s="52">
        <f t="shared" si="35"/>
        <v>0</v>
      </c>
      <c r="I294" s="64"/>
      <c r="J294" s="52">
        <f>SUMIFS('EOS GE25-F23-WEBLOAD'!$F:$F,'EOS GE25-F23-WEBLOAD'!$A:$A,$A294,'EOS GE25-F23-WEBLOAD'!$B:$B,$B294)</f>
        <v>8410.0400000000009</v>
      </c>
      <c r="K294" s="145">
        <f>SUMIFS(GENED!$S:$S,GENED!$A:$A,$A294,GENED!$B:$B,$B294)</f>
        <v>0</v>
      </c>
      <c r="L294" s="55">
        <f t="shared" si="36"/>
        <v>0</v>
      </c>
      <c r="M294" s="55">
        <f t="shared" si="37"/>
        <v>0</v>
      </c>
      <c r="N294" s="51"/>
      <c r="O294" s="174">
        <f t="shared" si="38"/>
        <v>0</v>
      </c>
    </row>
    <row r="295" spans="1:15" x14ac:dyDescent="0.25">
      <c r="A295" s="3">
        <v>777</v>
      </c>
      <c r="B295" s="3">
        <v>1</v>
      </c>
      <c r="C295" s="4" t="s">
        <v>277</v>
      </c>
      <c r="D295" s="5">
        <v>6</v>
      </c>
      <c r="E295" s="52">
        <f>SUMIFS('EOS GE24-F23-WEBLOAD'!$F:$F,'EOS GE24-F23-WEBLOAD'!$A:$A,$A295,'EOS GE24-F23-WEBLOAD'!$B:$B,$B295)</f>
        <v>703.92</v>
      </c>
      <c r="F295" s="145">
        <f>SUMIFS(GENED!$J:$J,GENED!$A:$A,$A295,GENED!$B:$B,$B295)</f>
        <v>0</v>
      </c>
      <c r="G295" s="55">
        <f t="shared" si="34"/>
        <v>0</v>
      </c>
      <c r="H295" s="52">
        <f t="shared" si="35"/>
        <v>0</v>
      </c>
      <c r="I295" s="64"/>
      <c r="J295" s="52">
        <f>SUMIFS('EOS GE25-F23-WEBLOAD'!$F:$F,'EOS GE25-F23-WEBLOAD'!$A:$A,$A295,'EOS GE25-F23-WEBLOAD'!$B:$B,$B295)</f>
        <v>703.92000000000007</v>
      </c>
      <c r="K295" s="145">
        <f>SUMIFS(GENED!$S:$S,GENED!$A:$A,$A295,GENED!$B:$B,$B295)</f>
        <v>0</v>
      </c>
      <c r="L295" s="55">
        <f t="shared" si="36"/>
        <v>0</v>
      </c>
      <c r="M295" s="55">
        <f t="shared" si="37"/>
        <v>0</v>
      </c>
      <c r="N295" s="51"/>
      <c r="O295" s="174">
        <f t="shared" si="38"/>
        <v>0</v>
      </c>
    </row>
    <row r="296" spans="1:15" x14ac:dyDescent="0.25">
      <c r="A296" s="3">
        <v>414</v>
      </c>
      <c r="B296" s="3">
        <v>1</v>
      </c>
      <c r="C296" s="4" t="s">
        <v>177</v>
      </c>
      <c r="D296" s="5">
        <v>6</v>
      </c>
      <c r="E296" s="52">
        <f>SUMIFS('EOS GE24-F23-WEBLOAD'!$F:$F,'EOS GE24-F23-WEBLOAD'!$A:$A,$A296,'EOS GE24-F23-WEBLOAD'!$B:$B,$B296)</f>
        <v>451</v>
      </c>
      <c r="F296" s="145">
        <f>SUMIFS(GENED!$J:$J,GENED!$A:$A,$A296,GENED!$B:$B,$B296)</f>
        <v>0</v>
      </c>
      <c r="G296" s="55">
        <f t="shared" si="34"/>
        <v>0</v>
      </c>
      <c r="H296" s="52">
        <f t="shared" si="35"/>
        <v>0</v>
      </c>
      <c r="I296" s="64"/>
      <c r="J296" s="52">
        <f>SUMIFS('EOS GE25-F23-WEBLOAD'!$F:$F,'EOS GE25-F23-WEBLOAD'!$A:$A,$A296,'EOS GE25-F23-WEBLOAD'!$B:$B,$B296)</f>
        <v>446</v>
      </c>
      <c r="K296" s="145">
        <f>SUMIFS(GENED!$S:$S,GENED!$A:$A,$A296,GENED!$B:$B,$B296)</f>
        <v>0</v>
      </c>
      <c r="L296" s="55">
        <f t="shared" si="36"/>
        <v>0</v>
      </c>
      <c r="M296" s="55">
        <f t="shared" si="37"/>
        <v>0</v>
      </c>
      <c r="N296" s="51"/>
      <c r="O296" s="174">
        <f t="shared" si="38"/>
        <v>0</v>
      </c>
    </row>
    <row r="297" spans="1:15" x14ac:dyDescent="0.25">
      <c r="A297" s="3">
        <v>2144</v>
      </c>
      <c r="B297" s="3">
        <v>1</v>
      </c>
      <c r="C297" s="4" t="s">
        <v>320</v>
      </c>
      <c r="D297" s="5">
        <v>4</v>
      </c>
      <c r="E297" s="52">
        <f>SUMIFS('EOS GE24-F23-WEBLOAD'!$F:$F,'EOS GE24-F23-WEBLOAD'!$A:$A,$A297,'EOS GE24-F23-WEBLOAD'!$B:$B,$B297)</f>
        <v>3367</v>
      </c>
      <c r="F297" s="145">
        <f>SUMIFS(GENED!$J:$J,GENED!$A:$A,$A297,GENED!$B:$B,$B297)</f>
        <v>0</v>
      </c>
      <c r="G297" s="55">
        <f t="shared" si="34"/>
        <v>0</v>
      </c>
      <c r="H297" s="52">
        <f t="shared" si="35"/>
        <v>0</v>
      </c>
      <c r="I297" s="64"/>
      <c r="J297" s="52">
        <f>SUMIFS('EOS GE25-F23-WEBLOAD'!$F:$F,'EOS GE25-F23-WEBLOAD'!$A:$A,$A297,'EOS GE25-F23-WEBLOAD'!$B:$B,$B297)</f>
        <v>3393</v>
      </c>
      <c r="K297" s="145">
        <f>SUMIFS(GENED!$S:$S,GENED!$A:$A,$A297,GENED!$B:$B,$B297)</f>
        <v>0</v>
      </c>
      <c r="L297" s="55">
        <f t="shared" si="36"/>
        <v>0</v>
      </c>
      <c r="M297" s="55">
        <f t="shared" si="37"/>
        <v>0</v>
      </c>
      <c r="N297" s="51"/>
      <c r="O297" s="174">
        <f t="shared" si="38"/>
        <v>0</v>
      </c>
    </row>
    <row r="298" spans="1:15" x14ac:dyDescent="0.25">
      <c r="A298" s="3">
        <v>100</v>
      </c>
      <c r="B298" s="3">
        <v>1</v>
      </c>
      <c r="C298" s="4" t="s">
        <v>87</v>
      </c>
      <c r="D298" s="5">
        <v>6</v>
      </c>
      <c r="E298" s="52">
        <f>SUMIFS('EOS GE24-F23-WEBLOAD'!$F:$F,'EOS GE24-F23-WEBLOAD'!$A:$A,$A298,'EOS GE24-F23-WEBLOAD'!$B:$B,$B298)</f>
        <v>348</v>
      </c>
      <c r="F298" s="145">
        <f>SUMIFS(GENED!$J:$J,GENED!$A:$A,$A298,GENED!$B:$B,$B298)</f>
        <v>0</v>
      </c>
      <c r="G298" s="55">
        <f t="shared" si="34"/>
        <v>0</v>
      </c>
      <c r="H298" s="52">
        <f t="shared" si="35"/>
        <v>0</v>
      </c>
      <c r="I298" s="64"/>
      <c r="J298" s="52">
        <f>SUMIFS('EOS GE25-F23-WEBLOAD'!$F:$F,'EOS GE25-F23-WEBLOAD'!$A:$A,$A298,'EOS GE25-F23-WEBLOAD'!$B:$B,$B298)</f>
        <v>323</v>
      </c>
      <c r="K298" s="145">
        <f>SUMIFS(GENED!$S:$S,GENED!$A:$A,$A298,GENED!$B:$B,$B298)</f>
        <v>0</v>
      </c>
      <c r="L298" s="55">
        <f t="shared" si="36"/>
        <v>0</v>
      </c>
      <c r="M298" s="55">
        <f t="shared" si="37"/>
        <v>0</v>
      </c>
      <c r="N298" s="51"/>
      <c r="O298" s="174">
        <f t="shared" si="38"/>
        <v>0</v>
      </c>
    </row>
    <row r="299" spans="1:15" x14ac:dyDescent="0.25">
      <c r="A299" s="3">
        <v>882</v>
      </c>
      <c r="B299" s="3">
        <v>1</v>
      </c>
      <c r="C299" s="4" t="s">
        <v>306</v>
      </c>
      <c r="D299" s="5">
        <v>4</v>
      </c>
      <c r="E299" s="52">
        <f>SUMIFS('EOS GE24-F23-WEBLOAD'!$F:$F,'EOS GE24-F23-WEBLOAD'!$A:$A,$A299,'EOS GE24-F23-WEBLOAD'!$B:$B,$B299)</f>
        <v>4129</v>
      </c>
      <c r="F299" s="145">
        <f>SUMIFS(GENED!$J:$J,GENED!$A:$A,$A299,GENED!$B:$B,$B299)</f>
        <v>0</v>
      </c>
      <c r="G299" s="55">
        <f t="shared" si="34"/>
        <v>0</v>
      </c>
      <c r="H299" s="52">
        <f t="shared" si="35"/>
        <v>0</v>
      </c>
      <c r="I299" s="64"/>
      <c r="J299" s="52">
        <f>SUMIFS('EOS GE25-F23-WEBLOAD'!$F:$F,'EOS GE25-F23-WEBLOAD'!$A:$A,$A299,'EOS GE25-F23-WEBLOAD'!$B:$B,$B299)</f>
        <v>4114</v>
      </c>
      <c r="K299" s="145">
        <f>SUMIFS(GENED!$S:$S,GENED!$A:$A,$A299,GENED!$B:$B,$B299)</f>
        <v>0</v>
      </c>
      <c r="L299" s="55">
        <f t="shared" si="36"/>
        <v>0</v>
      </c>
      <c r="M299" s="55">
        <f t="shared" si="37"/>
        <v>0</v>
      </c>
      <c r="N299" s="51"/>
      <c r="O299" s="174">
        <f t="shared" si="38"/>
        <v>0</v>
      </c>
    </row>
    <row r="300" spans="1:15" x14ac:dyDescent="0.25">
      <c r="A300" s="3">
        <v>599</v>
      </c>
      <c r="B300" s="3">
        <v>1</v>
      </c>
      <c r="C300" s="4" t="s">
        <v>228</v>
      </c>
      <c r="D300" s="5">
        <v>6</v>
      </c>
      <c r="E300" s="52">
        <f>SUMIFS('EOS GE24-F23-WEBLOAD'!$F:$F,'EOS GE24-F23-WEBLOAD'!$A:$A,$A300,'EOS GE24-F23-WEBLOAD'!$B:$B,$B300)</f>
        <v>504</v>
      </c>
      <c r="F300" s="145">
        <f>SUMIFS(GENED!$J:$J,GENED!$A:$A,$A300,GENED!$B:$B,$B300)</f>
        <v>0</v>
      </c>
      <c r="G300" s="55">
        <f t="shared" si="34"/>
        <v>0</v>
      </c>
      <c r="H300" s="52">
        <f t="shared" si="35"/>
        <v>0</v>
      </c>
      <c r="I300" s="64"/>
      <c r="J300" s="52">
        <f>SUMIFS('EOS GE25-F23-WEBLOAD'!$F:$F,'EOS GE25-F23-WEBLOAD'!$A:$A,$A300,'EOS GE25-F23-WEBLOAD'!$B:$B,$B300)</f>
        <v>482</v>
      </c>
      <c r="K300" s="145">
        <f>SUMIFS(GENED!$S:$S,GENED!$A:$A,$A300,GENED!$B:$B,$B300)</f>
        <v>0</v>
      </c>
      <c r="L300" s="55">
        <f t="shared" si="36"/>
        <v>0</v>
      </c>
      <c r="M300" s="55">
        <f t="shared" si="37"/>
        <v>0</v>
      </c>
      <c r="N300" s="51"/>
      <c r="O300" s="174">
        <f t="shared" si="38"/>
        <v>0</v>
      </c>
    </row>
    <row r="301" spans="1:15" x14ac:dyDescent="0.25">
      <c r="A301" s="3">
        <v>768</v>
      </c>
      <c r="B301" s="3">
        <v>1</v>
      </c>
      <c r="C301" s="4" t="s">
        <v>274</v>
      </c>
      <c r="D301" s="5">
        <v>6</v>
      </c>
      <c r="E301" s="52">
        <f>SUMIFS('EOS GE24-F23-WEBLOAD'!$F:$F,'EOS GE24-F23-WEBLOAD'!$A:$A,$A301,'EOS GE24-F23-WEBLOAD'!$B:$B,$B301)</f>
        <v>435</v>
      </c>
      <c r="F301" s="145">
        <f>SUMIFS(GENED!$J:$J,GENED!$A:$A,$A301,GENED!$B:$B,$B301)</f>
        <v>0</v>
      </c>
      <c r="G301" s="55">
        <f t="shared" si="34"/>
        <v>0</v>
      </c>
      <c r="H301" s="52">
        <f t="shared" si="35"/>
        <v>0</v>
      </c>
      <c r="I301" s="64"/>
      <c r="J301" s="52">
        <f>SUMIFS('EOS GE25-F23-WEBLOAD'!$F:$F,'EOS GE25-F23-WEBLOAD'!$A:$A,$A301,'EOS GE25-F23-WEBLOAD'!$B:$B,$B301)</f>
        <v>435</v>
      </c>
      <c r="K301" s="145">
        <f>SUMIFS(GENED!$S:$S,GENED!$A:$A,$A301,GENED!$B:$B,$B301)</f>
        <v>0</v>
      </c>
      <c r="L301" s="55">
        <f t="shared" si="36"/>
        <v>0</v>
      </c>
      <c r="M301" s="55">
        <f t="shared" si="37"/>
        <v>0</v>
      </c>
      <c r="N301" s="51"/>
      <c r="O301" s="174">
        <f t="shared" si="38"/>
        <v>0</v>
      </c>
    </row>
    <row r="302" spans="1:15" x14ac:dyDescent="0.25">
      <c r="A302" s="3">
        <v>110</v>
      </c>
      <c r="B302" s="3">
        <v>1</v>
      </c>
      <c r="C302" s="4" t="s">
        <v>89</v>
      </c>
      <c r="D302" s="5">
        <v>3</v>
      </c>
      <c r="E302" s="52">
        <f>SUMIFS('EOS GE24-F23-WEBLOAD'!$F:$F,'EOS GE24-F23-WEBLOAD'!$A:$A,$A302,'EOS GE24-F23-WEBLOAD'!$B:$B,$B302)</f>
        <v>4112</v>
      </c>
      <c r="F302" s="145">
        <f>SUMIFS(GENED!$J:$J,GENED!$A:$A,$A302,GENED!$B:$B,$B302)</f>
        <v>0</v>
      </c>
      <c r="G302" s="55">
        <f t="shared" si="34"/>
        <v>0</v>
      </c>
      <c r="H302" s="52">
        <f t="shared" si="35"/>
        <v>0</v>
      </c>
      <c r="I302" s="64"/>
      <c r="J302" s="52">
        <f>SUMIFS('EOS GE25-F23-WEBLOAD'!$F:$F,'EOS GE25-F23-WEBLOAD'!$A:$A,$A302,'EOS GE25-F23-WEBLOAD'!$B:$B,$B302)</f>
        <v>4145</v>
      </c>
      <c r="K302" s="145">
        <f>SUMIFS(GENED!$S:$S,GENED!$A:$A,$A302,GENED!$B:$B,$B302)</f>
        <v>0</v>
      </c>
      <c r="L302" s="55">
        <f t="shared" si="36"/>
        <v>0</v>
      </c>
      <c r="M302" s="55">
        <f t="shared" si="37"/>
        <v>0</v>
      </c>
      <c r="N302" s="51"/>
      <c r="O302" s="174">
        <f t="shared" si="38"/>
        <v>0</v>
      </c>
    </row>
    <row r="303" spans="1:15" x14ac:dyDescent="0.25">
      <c r="A303" s="3">
        <v>2805</v>
      </c>
      <c r="B303" s="3">
        <v>1</v>
      </c>
      <c r="C303" s="4" t="s">
        <v>360</v>
      </c>
      <c r="D303" s="5">
        <v>5</v>
      </c>
      <c r="E303" s="52">
        <f>SUMIFS('EOS GE24-F23-WEBLOAD'!$F:$F,'EOS GE24-F23-WEBLOAD'!$A:$A,$A303,'EOS GE24-F23-WEBLOAD'!$B:$B,$B303)</f>
        <v>1250</v>
      </c>
      <c r="F303" s="145">
        <f>SUMIFS(GENED!$J:$J,GENED!$A:$A,$A303,GENED!$B:$B,$B303)</f>
        <v>0</v>
      </c>
      <c r="G303" s="55">
        <f t="shared" si="34"/>
        <v>0</v>
      </c>
      <c r="H303" s="52">
        <f t="shared" si="35"/>
        <v>0</v>
      </c>
      <c r="I303" s="64"/>
      <c r="J303" s="52">
        <f>SUMIFS('EOS GE25-F23-WEBLOAD'!$F:$F,'EOS GE25-F23-WEBLOAD'!$A:$A,$A303,'EOS GE25-F23-WEBLOAD'!$B:$B,$B303)</f>
        <v>1303</v>
      </c>
      <c r="K303" s="145">
        <f>SUMIFS(GENED!$S:$S,GENED!$A:$A,$A303,GENED!$B:$B,$B303)</f>
        <v>0</v>
      </c>
      <c r="L303" s="55">
        <f t="shared" si="36"/>
        <v>0</v>
      </c>
      <c r="M303" s="55">
        <f t="shared" si="37"/>
        <v>0</v>
      </c>
      <c r="N303" s="51"/>
      <c r="O303" s="174">
        <f t="shared" si="38"/>
        <v>0</v>
      </c>
    </row>
    <row r="304" spans="1:15" x14ac:dyDescent="0.25">
      <c r="A304" s="3">
        <v>111</v>
      </c>
      <c r="B304" s="3">
        <v>1</v>
      </c>
      <c r="C304" s="4" t="s">
        <v>90</v>
      </c>
      <c r="D304" s="5">
        <v>3</v>
      </c>
      <c r="E304" s="52">
        <f>SUMIFS('EOS GE24-F23-WEBLOAD'!$F:$F,'EOS GE24-F23-WEBLOAD'!$A:$A,$A304,'EOS GE24-F23-WEBLOAD'!$B:$B,$B304)</f>
        <v>1551</v>
      </c>
      <c r="F304" s="145">
        <f>SUMIFS(GENED!$J:$J,GENED!$A:$A,$A304,GENED!$B:$B,$B304)</f>
        <v>0</v>
      </c>
      <c r="G304" s="55">
        <f t="shared" si="34"/>
        <v>0</v>
      </c>
      <c r="H304" s="52">
        <f t="shared" si="35"/>
        <v>0</v>
      </c>
      <c r="I304" s="64"/>
      <c r="J304" s="52">
        <f>SUMIFS('EOS GE25-F23-WEBLOAD'!$F:$F,'EOS GE25-F23-WEBLOAD'!$A:$A,$A304,'EOS GE25-F23-WEBLOAD'!$B:$B,$B304)</f>
        <v>1551</v>
      </c>
      <c r="K304" s="145">
        <f>SUMIFS(GENED!$S:$S,GENED!$A:$A,$A304,GENED!$B:$B,$B304)</f>
        <v>0</v>
      </c>
      <c r="L304" s="55">
        <f t="shared" si="36"/>
        <v>0</v>
      </c>
      <c r="M304" s="55">
        <f t="shared" si="37"/>
        <v>0</v>
      </c>
      <c r="N304" s="51"/>
      <c r="O304" s="174">
        <f t="shared" si="38"/>
        <v>0</v>
      </c>
    </row>
    <row r="305" spans="1:15" x14ac:dyDescent="0.25">
      <c r="A305" s="3">
        <v>595</v>
      </c>
      <c r="B305" s="3">
        <v>1</v>
      </c>
      <c r="C305" s="4" t="s">
        <v>227</v>
      </c>
      <c r="D305" s="5">
        <v>5</v>
      </c>
      <c r="E305" s="52">
        <f>SUMIFS('EOS GE24-F23-WEBLOAD'!$F:$F,'EOS GE24-F23-WEBLOAD'!$A:$A,$A305,'EOS GE24-F23-WEBLOAD'!$B:$B,$B305)</f>
        <v>1875</v>
      </c>
      <c r="F305" s="145">
        <f>SUMIFS(GENED!$J:$J,GENED!$A:$A,$A305,GENED!$B:$B,$B305)</f>
        <v>0</v>
      </c>
      <c r="G305" s="55">
        <f t="shared" si="34"/>
        <v>0</v>
      </c>
      <c r="H305" s="52">
        <f t="shared" si="35"/>
        <v>0</v>
      </c>
      <c r="I305" s="64"/>
      <c r="J305" s="52">
        <f>SUMIFS('EOS GE25-F23-WEBLOAD'!$F:$F,'EOS GE25-F23-WEBLOAD'!$A:$A,$A305,'EOS GE25-F23-WEBLOAD'!$B:$B,$B305)</f>
        <v>1861</v>
      </c>
      <c r="K305" s="145">
        <f>SUMIFS(GENED!$S:$S,GENED!$A:$A,$A305,GENED!$B:$B,$B305)</f>
        <v>0</v>
      </c>
      <c r="L305" s="55">
        <f t="shared" si="36"/>
        <v>0</v>
      </c>
      <c r="M305" s="55">
        <f t="shared" si="37"/>
        <v>0</v>
      </c>
      <c r="N305" s="51"/>
      <c r="O305" s="174">
        <f t="shared" si="38"/>
        <v>0</v>
      </c>
    </row>
    <row r="306" spans="1:15" x14ac:dyDescent="0.25">
      <c r="A306" s="3">
        <v>97</v>
      </c>
      <c r="B306" s="3">
        <v>1</v>
      </c>
      <c r="C306" s="4" t="s">
        <v>85</v>
      </c>
      <c r="D306" s="5">
        <v>6</v>
      </c>
      <c r="E306" s="52">
        <f>SUMIFS('EOS GE24-F23-WEBLOAD'!$F:$F,'EOS GE24-F23-WEBLOAD'!$A:$A,$A306,'EOS GE24-F23-WEBLOAD'!$B:$B,$B306)</f>
        <v>620</v>
      </c>
      <c r="F306" s="145">
        <f>SUMIFS(GENED!$J:$J,GENED!$A:$A,$A306,GENED!$B:$B,$B306)</f>
        <v>0</v>
      </c>
      <c r="G306" s="55">
        <f t="shared" si="34"/>
        <v>0</v>
      </c>
      <c r="H306" s="52">
        <f t="shared" si="35"/>
        <v>0</v>
      </c>
      <c r="I306" s="64"/>
      <c r="J306" s="52">
        <f>SUMIFS('EOS GE25-F23-WEBLOAD'!$F:$F,'EOS GE25-F23-WEBLOAD'!$A:$A,$A306,'EOS GE25-F23-WEBLOAD'!$B:$B,$B306)</f>
        <v>605</v>
      </c>
      <c r="K306" s="145">
        <f>SUMIFS(GENED!$S:$S,GENED!$A:$A,$A306,GENED!$B:$B,$B306)</f>
        <v>0</v>
      </c>
      <c r="L306" s="55">
        <f t="shared" si="36"/>
        <v>0</v>
      </c>
      <c r="M306" s="55">
        <f t="shared" si="37"/>
        <v>0</v>
      </c>
      <c r="N306" s="51"/>
      <c r="O306" s="174">
        <f t="shared" si="38"/>
        <v>0</v>
      </c>
    </row>
    <row r="307" spans="1:15" x14ac:dyDescent="0.25">
      <c r="A307" s="3">
        <v>682</v>
      </c>
      <c r="B307" s="3">
        <v>1</v>
      </c>
      <c r="C307" s="4" t="s">
        <v>243</v>
      </c>
      <c r="D307" s="5">
        <v>5</v>
      </c>
      <c r="E307" s="52">
        <f>SUMIFS('EOS GE24-F23-WEBLOAD'!$F:$F,'EOS GE24-F23-WEBLOAD'!$A:$A,$A307,'EOS GE24-F23-WEBLOAD'!$B:$B,$B307)</f>
        <v>1144</v>
      </c>
      <c r="F307" s="145">
        <f>SUMIFS(GENED!$J:$J,GENED!$A:$A,$A307,GENED!$B:$B,$B307)</f>
        <v>0</v>
      </c>
      <c r="G307" s="55">
        <f t="shared" si="34"/>
        <v>0</v>
      </c>
      <c r="H307" s="52">
        <f t="shared" si="35"/>
        <v>0</v>
      </c>
      <c r="I307" s="64"/>
      <c r="J307" s="52">
        <f>SUMIFS('EOS GE25-F23-WEBLOAD'!$F:$F,'EOS GE25-F23-WEBLOAD'!$A:$A,$A307,'EOS GE25-F23-WEBLOAD'!$B:$B,$B307)</f>
        <v>1144</v>
      </c>
      <c r="K307" s="145">
        <f>SUMIFS(GENED!$S:$S,GENED!$A:$A,$A307,GENED!$B:$B,$B307)</f>
        <v>0</v>
      </c>
      <c r="L307" s="55">
        <f t="shared" si="36"/>
        <v>0</v>
      </c>
      <c r="M307" s="55">
        <f t="shared" si="37"/>
        <v>0</v>
      </c>
      <c r="N307" s="51"/>
      <c r="O307" s="174">
        <f t="shared" si="38"/>
        <v>0</v>
      </c>
    </row>
    <row r="308" spans="1:15" x14ac:dyDescent="0.25">
      <c r="A308" s="3">
        <v>2167</v>
      </c>
      <c r="B308" s="3">
        <v>1</v>
      </c>
      <c r="C308" s="4" t="s">
        <v>326</v>
      </c>
      <c r="D308" s="5">
        <v>6</v>
      </c>
      <c r="E308" s="52">
        <f>SUMIFS('EOS GE24-F23-WEBLOAD'!$F:$F,'EOS GE24-F23-WEBLOAD'!$A:$A,$A308,'EOS GE24-F23-WEBLOAD'!$B:$B,$B308)</f>
        <v>684</v>
      </c>
      <c r="F308" s="145">
        <f>SUMIFS(GENED!$J:$J,GENED!$A:$A,$A308,GENED!$B:$B,$B308)</f>
        <v>0</v>
      </c>
      <c r="G308" s="55">
        <f t="shared" si="34"/>
        <v>0</v>
      </c>
      <c r="H308" s="52">
        <f t="shared" si="35"/>
        <v>0</v>
      </c>
      <c r="I308" s="64"/>
      <c r="J308" s="52">
        <f>SUMIFS('EOS GE25-F23-WEBLOAD'!$F:$F,'EOS GE25-F23-WEBLOAD'!$A:$A,$A308,'EOS GE25-F23-WEBLOAD'!$B:$B,$B308)</f>
        <v>683</v>
      </c>
      <c r="K308" s="145">
        <f>SUMIFS(GENED!$S:$S,GENED!$A:$A,$A308,GENED!$B:$B,$B308)</f>
        <v>0</v>
      </c>
      <c r="L308" s="55">
        <f t="shared" si="36"/>
        <v>0</v>
      </c>
      <c r="M308" s="55">
        <f t="shared" si="37"/>
        <v>0</v>
      </c>
      <c r="N308" s="51"/>
      <c r="O308" s="174">
        <f t="shared" si="38"/>
        <v>0</v>
      </c>
    </row>
    <row r="309" spans="1:15" x14ac:dyDescent="0.25">
      <c r="A309" s="3">
        <v>94</v>
      </c>
      <c r="B309" s="3">
        <v>1</v>
      </c>
      <c r="C309" s="4" t="s">
        <v>83</v>
      </c>
      <c r="D309" s="5">
        <v>4</v>
      </c>
      <c r="E309" s="52">
        <f>SUMIFS('EOS GE24-F23-WEBLOAD'!$F:$F,'EOS GE24-F23-WEBLOAD'!$A:$A,$A309,'EOS GE24-F23-WEBLOAD'!$B:$B,$B309)</f>
        <v>2721</v>
      </c>
      <c r="F309" s="145">
        <f>SUMIFS(GENED!$J:$J,GENED!$A:$A,$A309,GENED!$B:$B,$B309)</f>
        <v>0</v>
      </c>
      <c r="G309" s="55">
        <f t="shared" si="34"/>
        <v>0</v>
      </c>
      <c r="H309" s="52">
        <f t="shared" si="35"/>
        <v>0</v>
      </c>
      <c r="I309" s="64"/>
      <c r="J309" s="52">
        <f>SUMIFS('EOS GE25-F23-WEBLOAD'!$F:$F,'EOS GE25-F23-WEBLOAD'!$A:$A,$A309,'EOS GE25-F23-WEBLOAD'!$B:$B,$B309)</f>
        <v>2708</v>
      </c>
      <c r="K309" s="145">
        <f>SUMIFS(GENED!$S:$S,GENED!$A:$A,$A309,GENED!$B:$B,$B309)</f>
        <v>0</v>
      </c>
      <c r="L309" s="55">
        <f t="shared" si="36"/>
        <v>0</v>
      </c>
      <c r="M309" s="55">
        <f t="shared" si="37"/>
        <v>0</v>
      </c>
      <c r="N309" s="51"/>
      <c r="O309" s="174">
        <f t="shared" si="38"/>
        <v>0</v>
      </c>
    </row>
    <row r="310" spans="1:15" x14ac:dyDescent="0.25">
      <c r="A310" s="3">
        <v>51</v>
      </c>
      <c r="B310" s="3">
        <v>1</v>
      </c>
      <c r="C310" s="4" t="s">
        <v>74</v>
      </c>
      <c r="D310" s="5">
        <v>5</v>
      </c>
      <c r="E310" s="52">
        <f>SUMIFS('EOS GE24-F23-WEBLOAD'!$F:$F,'EOS GE24-F23-WEBLOAD'!$A:$A,$A310,'EOS GE24-F23-WEBLOAD'!$B:$B,$B310)</f>
        <v>1832</v>
      </c>
      <c r="F310" s="145">
        <f>SUMIFS(GENED!$J:$J,GENED!$A:$A,$A310,GENED!$B:$B,$B310)</f>
        <v>0</v>
      </c>
      <c r="G310" s="55">
        <f t="shared" si="34"/>
        <v>0</v>
      </c>
      <c r="H310" s="52">
        <f t="shared" si="35"/>
        <v>0</v>
      </c>
      <c r="I310" s="64"/>
      <c r="J310" s="52">
        <f>SUMIFS('EOS GE25-F23-WEBLOAD'!$F:$F,'EOS GE25-F23-WEBLOAD'!$A:$A,$A310,'EOS GE25-F23-WEBLOAD'!$B:$B,$B310)</f>
        <v>1839</v>
      </c>
      <c r="K310" s="145">
        <f>SUMIFS(GENED!$S:$S,GENED!$A:$A,$A310,GENED!$B:$B,$B310)</f>
        <v>0</v>
      </c>
      <c r="L310" s="55">
        <f t="shared" si="36"/>
        <v>0</v>
      </c>
      <c r="M310" s="55">
        <f t="shared" si="37"/>
        <v>0</v>
      </c>
      <c r="N310" s="51"/>
      <c r="O310" s="174">
        <f t="shared" si="38"/>
        <v>0</v>
      </c>
    </row>
    <row r="311" spans="1:15" x14ac:dyDescent="0.25">
      <c r="A311" s="3">
        <v>511</v>
      </c>
      <c r="B311" s="3">
        <v>1</v>
      </c>
      <c r="C311" s="4" t="s">
        <v>205</v>
      </c>
      <c r="D311" s="5">
        <v>6</v>
      </c>
      <c r="E311" s="52">
        <f>SUMIFS('EOS GE24-F23-WEBLOAD'!$F:$F,'EOS GE24-F23-WEBLOAD'!$A:$A,$A311,'EOS GE24-F23-WEBLOAD'!$B:$B,$B311)</f>
        <v>566</v>
      </c>
      <c r="F311" s="145">
        <f>SUMIFS(GENED!$J:$J,GENED!$A:$A,$A311,GENED!$B:$B,$B311)</f>
        <v>0</v>
      </c>
      <c r="G311" s="55">
        <f t="shared" si="34"/>
        <v>0</v>
      </c>
      <c r="H311" s="52">
        <f t="shared" si="35"/>
        <v>0</v>
      </c>
      <c r="I311" s="64"/>
      <c r="J311" s="52">
        <f>SUMIFS('EOS GE25-F23-WEBLOAD'!$F:$F,'EOS GE25-F23-WEBLOAD'!$A:$A,$A311,'EOS GE25-F23-WEBLOAD'!$B:$B,$B311)</f>
        <v>559</v>
      </c>
      <c r="K311" s="145">
        <f>SUMIFS(GENED!$S:$S,GENED!$A:$A,$A311,GENED!$B:$B,$B311)</f>
        <v>0</v>
      </c>
      <c r="L311" s="55">
        <f t="shared" si="36"/>
        <v>0</v>
      </c>
      <c r="M311" s="55">
        <f t="shared" si="37"/>
        <v>0</v>
      </c>
      <c r="N311" s="51"/>
      <c r="O311" s="174">
        <f t="shared" si="38"/>
        <v>0</v>
      </c>
    </row>
    <row r="312" spans="1:15" x14ac:dyDescent="0.25">
      <c r="A312" s="3">
        <v>748</v>
      </c>
      <c r="B312" s="3">
        <v>1</v>
      </c>
      <c r="C312" s="4" t="s">
        <v>269</v>
      </c>
      <c r="D312" s="5">
        <v>4</v>
      </c>
      <c r="E312" s="52">
        <f>SUMIFS('EOS GE24-F23-WEBLOAD'!$F:$F,'EOS GE24-F23-WEBLOAD'!$A:$A,$A312,'EOS GE24-F23-WEBLOAD'!$B:$B,$B312)</f>
        <v>4018</v>
      </c>
      <c r="F312" s="145">
        <f>SUMIFS(GENED!$J:$J,GENED!$A:$A,$A312,GENED!$B:$B,$B312)</f>
        <v>0</v>
      </c>
      <c r="G312" s="55">
        <f t="shared" si="34"/>
        <v>0</v>
      </c>
      <c r="H312" s="52">
        <f t="shared" si="35"/>
        <v>0</v>
      </c>
      <c r="I312" s="64"/>
      <c r="J312" s="52">
        <f>SUMIFS('EOS GE25-F23-WEBLOAD'!$F:$F,'EOS GE25-F23-WEBLOAD'!$A:$A,$A312,'EOS GE25-F23-WEBLOAD'!$B:$B,$B312)</f>
        <v>3986</v>
      </c>
      <c r="K312" s="145">
        <f>SUMIFS(GENED!$S:$S,GENED!$A:$A,$A312,GENED!$B:$B,$B312)</f>
        <v>0</v>
      </c>
      <c r="L312" s="55">
        <f t="shared" si="36"/>
        <v>0</v>
      </c>
      <c r="M312" s="55">
        <f t="shared" si="37"/>
        <v>0</v>
      </c>
      <c r="N312" s="51"/>
      <c r="O312" s="174">
        <f t="shared" si="38"/>
        <v>0</v>
      </c>
    </row>
    <row r="313" spans="1:15" x14ac:dyDescent="0.25">
      <c r="A313" s="3">
        <v>728</v>
      </c>
      <c r="B313" s="3">
        <v>1</v>
      </c>
      <c r="C313" s="4" t="s">
        <v>261</v>
      </c>
      <c r="D313" s="5">
        <v>4</v>
      </c>
      <c r="E313" s="52">
        <f>SUMIFS('EOS GE24-F23-WEBLOAD'!$F:$F,'EOS GE24-F23-WEBLOAD'!$A:$A,$A313,'EOS GE24-F23-WEBLOAD'!$B:$B,$B313)</f>
        <v>13701</v>
      </c>
      <c r="F313" s="145">
        <f>SUMIFS(GENED!$J:$J,GENED!$A:$A,$A313,GENED!$B:$B,$B313)</f>
        <v>0</v>
      </c>
      <c r="G313" s="55">
        <f t="shared" si="34"/>
        <v>0</v>
      </c>
      <c r="H313" s="52">
        <f t="shared" si="35"/>
        <v>0</v>
      </c>
      <c r="I313" s="64"/>
      <c r="J313" s="52">
        <f>SUMIFS('EOS GE25-F23-WEBLOAD'!$F:$F,'EOS GE25-F23-WEBLOAD'!$A:$A,$A313,'EOS GE25-F23-WEBLOAD'!$B:$B,$B313)</f>
        <v>13701</v>
      </c>
      <c r="K313" s="145">
        <f>SUMIFS(GENED!$S:$S,GENED!$A:$A,$A313,GENED!$B:$B,$B313)</f>
        <v>0</v>
      </c>
      <c r="L313" s="55">
        <f t="shared" si="36"/>
        <v>0</v>
      </c>
      <c r="M313" s="55">
        <f t="shared" si="37"/>
        <v>0</v>
      </c>
      <c r="N313" s="51"/>
      <c r="O313" s="174">
        <f t="shared" si="38"/>
        <v>0</v>
      </c>
    </row>
    <row r="314" spans="1:15" x14ac:dyDescent="0.25">
      <c r="A314" s="3">
        <v>813</v>
      </c>
      <c r="B314" s="3">
        <v>1</v>
      </c>
      <c r="C314" s="4" t="s">
        <v>283</v>
      </c>
      <c r="D314" s="5">
        <v>5</v>
      </c>
      <c r="E314" s="52">
        <f>SUMIFS('EOS GE24-F23-WEBLOAD'!$F:$F,'EOS GE24-F23-WEBLOAD'!$A:$A,$A314,'EOS GE24-F23-WEBLOAD'!$B:$B,$B314)</f>
        <v>1157</v>
      </c>
      <c r="F314" s="145">
        <f>SUMIFS(GENED!$J:$J,GENED!$A:$A,$A314,GENED!$B:$B,$B314)</f>
        <v>0</v>
      </c>
      <c r="G314" s="55">
        <f t="shared" si="34"/>
        <v>0</v>
      </c>
      <c r="H314" s="52">
        <f t="shared" si="35"/>
        <v>0</v>
      </c>
      <c r="I314" s="64"/>
      <c r="J314" s="52">
        <f>SUMIFS('EOS GE25-F23-WEBLOAD'!$F:$F,'EOS GE25-F23-WEBLOAD'!$A:$A,$A314,'EOS GE25-F23-WEBLOAD'!$B:$B,$B314)</f>
        <v>1157</v>
      </c>
      <c r="K314" s="145">
        <f>SUMIFS(GENED!$S:$S,GENED!$A:$A,$A314,GENED!$B:$B,$B314)</f>
        <v>0</v>
      </c>
      <c r="L314" s="55">
        <f t="shared" si="36"/>
        <v>0</v>
      </c>
      <c r="M314" s="55">
        <f t="shared" si="37"/>
        <v>0</v>
      </c>
      <c r="N314" s="51"/>
      <c r="O314" s="174">
        <f t="shared" si="38"/>
        <v>0</v>
      </c>
    </row>
    <row r="315" spans="1:15" x14ac:dyDescent="0.25">
      <c r="A315" s="3">
        <v>756</v>
      </c>
      <c r="B315" s="3">
        <v>1</v>
      </c>
      <c r="C315" s="4" t="s">
        <v>271</v>
      </c>
      <c r="D315" s="5">
        <v>6</v>
      </c>
      <c r="E315" s="52">
        <f>SUMIFS('EOS GE24-F23-WEBLOAD'!$F:$F,'EOS GE24-F23-WEBLOAD'!$A:$A,$A315,'EOS GE24-F23-WEBLOAD'!$B:$B,$B315)</f>
        <v>836</v>
      </c>
      <c r="F315" s="145">
        <f>SUMIFS(GENED!$J:$J,GENED!$A:$A,$A315,GENED!$B:$B,$B315)</f>
        <v>0</v>
      </c>
      <c r="G315" s="55">
        <f t="shared" si="34"/>
        <v>0</v>
      </c>
      <c r="H315" s="52">
        <f t="shared" si="35"/>
        <v>0</v>
      </c>
      <c r="I315" s="64"/>
      <c r="J315" s="52">
        <f>SUMIFS('EOS GE25-F23-WEBLOAD'!$F:$F,'EOS GE25-F23-WEBLOAD'!$A:$A,$A315,'EOS GE25-F23-WEBLOAD'!$B:$B,$B315)</f>
        <v>802</v>
      </c>
      <c r="K315" s="145">
        <f>SUMIFS(GENED!$S:$S,GENED!$A:$A,$A315,GENED!$B:$B,$B315)</f>
        <v>0</v>
      </c>
      <c r="L315" s="55">
        <f t="shared" si="36"/>
        <v>0</v>
      </c>
      <c r="M315" s="55">
        <f t="shared" si="37"/>
        <v>0</v>
      </c>
      <c r="N315" s="51"/>
      <c r="O315" s="174">
        <f t="shared" si="38"/>
        <v>0</v>
      </c>
    </row>
    <row r="316" spans="1:15" x14ac:dyDescent="0.25">
      <c r="A316" s="3">
        <v>550</v>
      </c>
      <c r="B316" s="3">
        <v>1</v>
      </c>
      <c r="C316" s="4" t="s">
        <v>218</v>
      </c>
      <c r="D316" s="5">
        <v>6</v>
      </c>
      <c r="E316" s="52">
        <f>SUMIFS('EOS GE24-F23-WEBLOAD'!$F:$F,'EOS GE24-F23-WEBLOAD'!$A:$A,$A316,'EOS GE24-F23-WEBLOAD'!$B:$B,$B316)</f>
        <v>565</v>
      </c>
      <c r="F316" s="145">
        <f>SUMIFS(GENED!$J:$J,GENED!$A:$A,$A316,GENED!$B:$B,$B316)</f>
        <v>0</v>
      </c>
      <c r="G316" s="55">
        <f t="shared" si="34"/>
        <v>0</v>
      </c>
      <c r="H316" s="52">
        <f t="shared" si="35"/>
        <v>0</v>
      </c>
      <c r="I316" s="64"/>
      <c r="J316" s="52">
        <f>SUMIFS('EOS GE25-F23-WEBLOAD'!$F:$F,'EOS GE25-F23-WEBLOAD'!$A:$A,$A316,'EOS GE25-F23-WEBLOAD'!$B:$B,$B316)</f>
        <v>568</v>
      </c>
      <c r="K316" s="145">
        <f>SUMIFS(GENED!$S:$S,GENED!$A:$A,$A316,GENED!$B:$B,$B316)</f>
        <v>0</v>
      </c>
      <c r="L316" s="55">
        <f t="shared" si="36"/>
        <v>0</v>
      </c>
      <c r="M316" s="55">
        <f t="shared" si="37"/>
        <v>0</v>
      </c>
      <c r="N316" s="51"/>
      <c r="O316" s="174">
        <f t="shared" si="38"/>
        <v>0</v>
      </c>
    </row>
    <row r="317" spans="1:15" x14ac:dyDescent="0.25">
      <c r="A317" s="3">
        <v>876</v>
      </c>
      <c r="B317" s="3">
        <v>1</v>
      </c>
      <c r="C317" s="4" t="s">
        <v>302</v>
      </c>
      <c r="D317" s="5">
        <v>5</v>
      </c>
      <c r="E317" s="52">
        <f>SUMIFS('EOS GE24-F23-WEBLOAD'!$F:$F,'EOS GE24-F23-WEBLOAD'!$A:$A,$A317,'EOS GE24-F23-WEBLOAD'!$B:$B,$B317)</f>
        <v>2029</v>
      </c>
      <c r="F317" s="145">
        <f>SUMIFS(GENED!$J:$J,GENED!$A:$A,$A317,GENED!$B:$B,$B317)</f>
        <v>0</v>
      </c>
      <c r="G317" s="55">
        <f t="shared" si="34"/>
        <v>0</v>
      </c>
      <c r="H317" s="52">
        <f t="shared" si="35"/>
        <v>0</v>
      </c>
      <c r="I317" s="64"/>
      <c r="J317" s="52">
        <f>SUMIFS('EOS GE25-F23-WEBLOAD'!$F:$F,'EOS GE25-F23-WEBLOAD'!$A:$A,$A317,'EOS GE25-F23-WEBLOAD'!$B:$B,$B317)</f>
        <v>2029</v>
      </c>
      <c r="K317" s="145">
        <f>SUMIFS(GENED!$S:$S,GENED!$A:$A,$A317,GENED!$B:$B,$B317)</f>
        <v>0</v>
      </c>
      <c r="L317" s="55">
        <f t="shared" si="36"/>
        <v>0</v>
      </c>
      <c r="M317" s="55">
        <f t="shared" si="37"/>
        <v>0</v>
      </c>
      <c r="N317" s="51"/>
      <c r="O317" s="174">
        <f t="shared" si="38"/>
        <v>0</v>
      </c>
    </row>
    <row r="318" spans="1:15" x14ac:dyDescent="0.25">
      <c r="A318" s="3">
        <v>544</v>
      </c>
      <c r="B318" s="3">
        <v>1</v>
      </c>
      <c r="C318" s="4" t="s">
        <v>213</v>
      </c>
      <c r="D318" s="5">
        <v>4</v>
      </c>
      <c r="E318" s="52">
        <f>SUMIFS('EOS GE24-F23-WEBLOAD'!$F:$F,'EOS GE24-F23-WEBLOAD'!$A:$A,$A318,'EOS GE24-F23-WEBLOAD'!$B:$B,$B318)</f>
        <v>2900</v>
      </c>
      <c r="F318" s="145">
        <f>SUMIFS(GENED!$J:$J,GENED!$A:$A,$A318,GENED!$B:$B,$B318)</f>
        <v>0</v>
      </c>
      <c r="G318" s="55">
        <f t="shared" si="34"/>
        <v>0</v>
      </c>
      <c r="H318" s="52">
        <f t="shared" si="35"/>
        <v>0</v>
      </c>
      <c r="I318" s="64"/>
      <c r="J318" s="52">
        <f>SUMIFS('EOS GE25-F23-WEBLOAD'!$F:$F,'EOS GE25-F23-WEBLOAD'!$A:$A,$A318,'EOS GE25-F23-WEBLOAD'!$B:$B,$B318)</f>
        <v>2868</v>
      </c>
      <c r="K318" s="145">
        <f>SUMIFS(GENED!$S:$S,GENED!$A:$A,$A318,GENED!$B:$B,$B318)</f>
        <v>0</v>
      </c>
      <c r="L318" s="55">
        <f t="shared" si="36"/>
        <v>0</v>
      </c>
      <c r="M318" s="55">
        <f t="shared" si="37"/>
        <v>0</v>
      </c>
      <c r="N318" s="51"/>
      <c r="O318" s="174">
        <f t="shared" si="38"/>
        <v>0</v>
      </c>
    </row>
    <row r="319" spans="1:15" x14ac:dyDescent="0.25">
      <c r="A319" s="3">
        <v>495</v>
      </c>
      <c r="B319" s="3">
        <v>1</v>
      </c>
      <c r="C319" s="4" t="s">
        <v>198</v>
      </c>
      <c r="D319" s="5">
        <v>6</v>
      </c>
      <c r="E319" s="52">
        <f>SUMIFS('EOS GE24-F23-WEBLOAD'!$F:$F,'EOS GE24-F23-WEBLOAD'!$A:$A,$A319,'EOS GE24-F23-WEBLOAD'!$B:$B,$B319)</f>
        <v>453</v>
      </c>
      <c r="F319" s="145">
        <f>SUMIFS(GENED!$J:$J,GENED!$A:$A,$A319,GENED!$B:$B,$B319)</f>
        <v>0</v>
      </c>
      <c r="G319" s="55">
        <f t="shared" si="34"/>
        <v>0</v>
      </c>
      <c r="H319" s="52">
        <f t="shared" si="35"/>
        <v>0</v>
      </c>
      <c r="I319" s="64"/>
      <c r="J319" s="52">
        <f>SUMIFS('EOS GE25-F23-WEBLOAD'!$F:$F,'EOS GE25-F23-WEBLOAD'!$A:$A,$A319,'EOS GE25-F23-WEBLOAD'!$B:$B,$B319)</f>
        <v>453</v>
      </c>
      <c r="K319" s="145">
        <f>SUMIFS(GENED!$S:$S,GENED!$A:$A,$A319,GENED!$B:$B,$B319)</f>
        <v>0</v>
      </c>
      <c r="L319" s="55">
        <f t="shared" si="36"/>
        <v>0</v>
      </c>
      <c r="M319" s="55">
        <f t="shared" si="37"/>
        <v>0</v>
      </c>
      <c r="N319" s="51"/>
      <c r="O319" s="174">
        <f t="shared" si="38"/>
        <v>0</v>
      </c>
    </row>
    <row r="320" spans="1:15" x14ac:dyDescent="0.25">
      <c r="A320" s="3">
        <v>553</v>
      </c>
      <c r="B320" s="3">
        <v>1</v>
      </c>
      <c r="C320" s="4" t="s">
        <v>219</v>
      </c>
      <c r="D320" s="5">
        <v>6</v>
      </c>
      <c r="E320" s="52">
        <f>SUMIFS('EOS GE24-F23-WEBLOAD'!$F:$F,'EOS GE24-F23-WEBLOAD'!$A:$A,$A320,'EOS GE24-F23-WEBLOAD'!$B:$B,$B320)</f>
        <v>799</v>
      </c>
      <c r="F320" s="145">
        <f>SUMIFS(GENED!$J:$J,GENED!$A:$A,$A320,GENED!$B:$B,$B320)</f>
        <v>0</v>
      </c>
      <c r="G320" s="55">
        <f t="shared" si="34"/>
        <v>0</v>
      </c>
      <c r="H320" s="52">
        <f t="shared" si="35"/>
        <v>0</v>
      </c>
      <c r="I320" s="64"/>
      <c r="J320" s="52">
        <f>SUMIFS('EOS GE25-F23-WEBLOAD'!$F:$F,'EOS GE25-F23-WEBLOAD'!$A:$A,$A320,'EOS GE25-F23-WEBLOAD'!$B:$B,$B320)</f>
        <v>807</v>
      </c>
      <c r="K320" s="145">
        <f>SUMIFS(GENED!$S:$S,GENED!$A:$A,$A320,GENED!$B:$B,$B320)</f>
        <v>0</v>
      </c>
      <c r="L320" s="55">
        <f t="shared" si="36"/>
        <v>0</v>
      </c>
      <c r="M320" s="55">
        <f t="shared" si="37"/>
        <v>0</v>
      </c>
      <c r="N320" s="51"/>
      <c r="O320" s="174">
        <f t="shared" si="38"/>
        <v>0</v>
      </c>
    </row>
    <row r="321" spans="1:15" x14ac:dyDescent="0.25">
      <c r="A321" s="3">
        <v>564</v>
      </c>
      <c r="B321" s="3">
        <v>1</v>
      </c>
      <c r="C321" s="4" t="s">
        <v>221</v>
      </c>
      <c r="D321" s="5">
        <v>5</v>
      </c>
      <c r="E321" s="52">
        <f>SUMIFS('EOS GE24-F23-WEBLOAD'!$F:$F,'EOS GE24-F23-WEBLOAD'!$A:$A,$A321,'EOS GE24-F23-WEBLOAD'!$B:$B,$B321)</f>
        <v>1777</v>
      </c>
      <c r="F321" s="145">
        <f>SUMIFS(GENED!$J:$J,GENED!$A:$A,$A321,GENED!$B:$B,$B321)</f>
        <v>0</v>
      </c>
      <c r="G321" s="55">
        <f t="shared" si="34"/>
        <v>0</v>
      </c>
      <c r="H321" s="52">
        <f t="shared" si="35"/>
        <v>0</v>
      </c>
      <c r="I321" s="64"/>
      <c r="J321" s="52">
        <f>SUMIFS('EOS GE25-F23-WEBLOAD'!$F:$F,'EOS GE25-F23-WEBLOAD'!$A:$A,$A321,'EOS GE25-F23-WEBLOAD'!$B:$B,$B321)</f>
        <v>1745</v>
      </c>
      <c r="K321" s="145">
        <f>SUMIFS(GENED!$S:$S,GENED!$A:$A,$A321,GENED!$B:$B,$B321)</f>
        <v>0</v>
      </c>
      <c r="L321" s="55">
        <f t="shared" si="36"/>
        <v>0</v>
      </c>
      <c r="M321" s="55">
        <f t="shared" si="37"/>
        <v>0</v>
      </c>
      <c r="N321" s="51"/>
      <c r="O321" s="174">
        <f t="shared" si="38"/>
        <v>0</v>
      </c>
    </row>
    <row r="322" spans="1:15" x14ac:dyDescent="0.25">
      <c r="A322" s="3">
        <v>745</v>
      </c>
      <c r="B322" s="3">
        <v>1</v>
      </c>
      <c r="C322" s="4" t="s">
        <v>268</v>
      </c>
      <c r="D322" s="5">
        <v>5</v>
      </c>
      <c r="E322" s="52">
        <f>SUMIFS('EOS GE24-F23-WEBLOAD'!$F:$F,'EOS GE24-F23-WEBLOAD'!$A:$A,$A322,'EOS GE24-F23-WEBLOAD'!$B:$B,$B322)</f>
        <v>1785</v>
      </c>
      <c r="F322" s="145">
        <f>SUMIFS(GENED!$J:$J,GENED!$A:$A,$A322,GENED!$B:$B,$B322)</f>
        <v>0</v>
      </c>
      <c r="G322" s="55">
        <f t="shared" si="34"/>
        <v>0</v>
      </c>
      <c r="H322" s="52">
        <f t="shared" si="35"/>
        <v>0</v>
      </c>
      <c r="I322" s="64"/>
      <c r="J322" s="52">
        <f>SUMIFS('EOS GE25-F23-WEBLOAD'!$F:$F,'EOS GE25-F23-WEBLOAD'!$A:$A,$A322,'EOS GE25-F23-WEBLOAD'!$B:$B,$B322)</f>
        <v>1815</v>
      </c>
      <c r="K322" s="145">
        <f>SUMIFS(GENED!$S:$S,GENED!$A:$A,$A322,GENED!$B:$B,$B322)</f>
        <v>0</v>
      </c>
      <c r="L322" s="55">
        <f t="shared" si="36"/>
        <v>0</v>
      </c>
      <c r="M322" s="55">
        <f t="shared" si="37"/>
        <v>0</v>
      </c>
      <c r="N322" s="51"/>
      <c r="O322" s="174">
        <f t="shared" si="38"/>
        <v>0</v>
      </c>
    </row>
    <row r="323" spans="1:15" x14ac:dyDescent="0.25">
      <c r="A323" s="3">
        <v>578</v>
      </c>
      <c r="B323" s="3">
        <v>1</v>
      </c>
      <c r="C323" s="4" t="s">
        <v>223</v>
      </c>
      <c r="D323" s="5">
        <v>5</v>
      </c>
      <c r="E323" s="52">
        <f>SUMIFS('EOS GE24-F23-WEBLOAD'!$F:$F,'EOS GE24-F23-WEBLOAD'!$A:$A,$A323,'EOS GE24-F23-WEBLOAD'!$B:$B,$B323)</f>
        <v>1520</v>
      </c>
      <c r="F323" s="145">
        <f>SUMIFS(GENED!$J:$J,GENED!$A:$A,$A323,GENED!$B:$B,$B323)</f>
        <v>0</v>
      </c>
      <c r="G323" s="55">
        <f t="shared" si="34"/>
        <v>0</v>
      </c>
      <c r="H323" s="52">
        <f t="shared" si="35"/>
        <v>0</v>
      </c>
      <c r="I323" s="64"/>
      <c r="J323" s="52">
        <f>SUMIFS('EOS GE25-F23-WEBLOAD'!$F:$F,'EOS GE25-F23-WEBLOAD'!$A:$A,$A323,'EOS GE25-F23-WEBLOAD'!$B:$B,$B323)</f>
        <v>1506</v>
      </c>
      <c r="K323" s="145">
        <f>SUMIFS(GENED!$S:$S,GENED!$A:$A,$A323,GENED!$B:$B,$B323)</f>
        <v>0</v>
      </c>
      <c r="L323" s="55">
        <f t="shared" si="36"/>
        <v>0</v>
      </c>
      <c r="M323" s="55">
        <f t="shared" si="37"/>
        <v>0</v>
      </c>
      <c r="N323" s="51"/>
      <c r="O323" s="174">
        <f t="shared" si="38"/>
        <v>0</v>
      </c>
    </row>
    <row r="324" spans="1:15" x14ac:dyDescent="0.25">
      <c r="A324" s="3">
        <v>253</v>
      </c>
      <c r="B324" s="3">
        <v>1</v>
      </c>
      <c r="C324" s="4" t="s">
        <v>128</v>
      </c>
      <c r="D324" s="5">
        <v>6</v>
      </c>
      <c r="E324" s="52">
        <f>SUMIFS('EOS GE24-F23-WEBLOAD'!$F:$F,'EOS GE24-F23-WEBLOAD'!$A:$A,$A324,'EOS GE24-F23-WEBLOAD'!$B:$B,$B324)</f>
        <v>717</v>
      </c>
      <c r="F324" s="145">
        <f>SUMIFS(GENED!$J:$J,GENED!$A:$A,$A324,GENED!$B:$B,$B324)</f>
        <v>0</v>
      </c>
      <c r="G324" s="55">
        <f t="shared" si="34"/>
        <v>0</v>
      </c>
      <c r="H324" s="52">
        <f t="shared" si="35"/>
        <v>0</v>
      </c>
      <c r="I324" s="64"/>
      <c r="J324" s="52">
        <f>SUMIFS('EOS GE25-F23-WEBLOAD'!$F:$F,'EOS GE25-F23-WEBLOAD'!$A:$A,$A324,'EOS GE25-F23-WEBLOAD'!$B:$B,$B324)</f>
        <v>705</v>
      </c>
      <c r="K324" s="145">
        <f>SUMIFS(GENED!$S:$S,GENED!$A:$A,$A324,GENED!$B:$B,$B324)</f>
        <v>0</v>
      </c>
      <c r="L324" s="55">
        <f t="shared" si="36"/>
        <v>0</v>
      </c>
      <c r="M324" s="55">
        <f t="shared" si="37"/>
        <v>0</v>
      </c>
      <c r="N324" s="51"/>
      <c r="O324" s="174">
        <f t="shared" si="38"/>
        <v>0</v>
      </c>
    </row>
    <row r="325" spans="1:15" x14ac:dyDescent="0.25">
      <c r="A325" s="3">
        <v>2168</v>
      </c>
      <c r="B325" s="3">
        <v>1</v>
      </c>
      <c r="C325" s="4" t="s">
        <v>327</v>
      </c>
      <c r="D325" s="5">
        <v>6</v>
      </c>
      <c r="E325" s="52">
        <f>SUMIFS('EOS GE24-F23-WEBLOAD'!$F:$F,'EOS GE24-F23-WEBLOAD'!$A:$A,$A325,'EOS GE24-F23-WEBLOAD'!$B:$B,$B325)</f>
        <v>793</v>
      </c>
      <c r="F325" s="145">
        <f>SUMIFS(GENED!$J:$J,GENED!$A:$A,$A325,GENED!$B:$B,$B325)</f>
        <v>0</v>
      </c>
      <c r="G325" s="55">
        <f t="shared" si="34"/>
        <v>0</v>
      </c>
      <c r="H325" s="52">
        <f t="shared" si="35"/>
        <v>0</v>
      </c>
      <c r="I325" s="64"/>
      <c r="J325" s="52">
        <f>SUMIFS('EOS GE25-F23-WEBLOAD'!$F:$F,'EOS GE25-F23-WEBLOAD'!$A:$A,$A325,'EOS GE25-F23-WEBLOAD'!$B:$B,$B325)</f>
        <v>796</v>
      </c>
      <c r="K325" s="145">
        <f>SUMIFS(GENED!$S:$S,GENED!$A:$A,$A325,GENED!$B:$B,$B325)</f>
        <v>0</v>
      </c>
      <c r="L325" s="55">
        <f t="shared" si="36"/>
        <v>0</v>
      </c>
      <c r="M325" s="55">
        <f t="shared" si="37"/>
        <v>0</v>
      </c>
      <c r="N325" s="51"/>
      <c r="O325" s="174">
        <f t="shared" si="38"/>
        <v>0</v>
      </c>
    </row>
    <row r="326" spans="1:15" x14ac:dyDescent="0.25">
      <c r="A326" s="3">
        <v>719</v>
      </c>
      <c r="B326" s="3">
        <v>1</v>
      </c>
      <c r="C326" s="4" t="s">
        <v>256</v>
      </c>
      <c r="D326" s="5">
        <v>3</v>
      </c>
      <c r="E326" s="52">
        <f>SUMIFS('EOS GE24-F23-WEBLOAD'!$F:$F,'EOS GE24-F23-WEBLOAD'!$A:$A,$A326,'EOS GE24-F23-WEBLOAD'!$B:$B,$B326)</f>
        <v>8728</v>
      </c>
      <c r="F326" s="145">
        <f>SUMIFS(GENED!$J:$J,GENED!$A:$A,$A326,GENED!$B:$B,$B326)</f>
        <v>0</v>
      </c>
      <c r="G326" s="55">
        <f t="shared" si="34"/>
        <v>0</v>
      </c>
      <c r="H326" s="52">
        <f t="shared" si="35"/>
        <v>0</v>
      </c>
      <c r="I326" s="64"/>
      <c r="J326" s="52">
        <f>SUMIFS('EOS GE25-F23-WEBLOAD'!$F:$F,'EOS GE25-F23-WEBLOAD'!$A:$A,$A326,'EOS GE25-F23-WEBLOAD'!$B:$B,$B326)</f>
        <v>8730</v>
      </c>
      <c r="K326" s="145">
        <f>SUMIFS(GENED!$S:$S,GENED!$A:$A,$A326,GENED!$B:$B,$B326)</f>
        <v>0</v>
      </c>
      <c r="L326" s="55">
        <f t="shared" si="36"/>
        <v>0</v>
      </c>
      <c r="M326" s="55">
        <f t="shared" si="37"/>
        <v>0</v>
      </c>
      <c r="N326" s="51"/>
      <c r="O326" s="174">
        <f t="shared" si="38"/>
        <v>0</v>
      </c>
    </row>
    <row r="327" spans="1:15" x14ac:dyDescent="0.25">
      <c r="A327" s="3">
        <v>2769</v>
      </c>
      <c r="B327" s="3">
        <v>1</v>
      </c>
      <c r="C327" s="4" t="s">
        <v>359</v>
      </c>
      <c r="D327" s="5">
        <v>6</v>
      </c>
      <c r="E327" s="52">
        <f>SUMIFS('EOS GE24-F23-WEBLOAD'!$F:$F,'EOS GE24-F23-WEBLOAD'!$A:$A,$A327,'EOS GE24-F23-WEBLOAD'!$B:$B,$B327)</f>
        <v>1071</v>
      </c>
      <c r="F327" s="145">
        <f>SUMIFS(GENED!$J:$J,GENED!$A:$A,$A327,GENED!$B:$B,$B327)</f>
        <v>0</v>
      </c>
      <c r="G327" s="55">
        <f t="shared" si="34"/>
        <v>0</v>
      </c>
      <c r="H327" s="52">
        <f t="shared" si="35"/>
        <v>0</v>
      </c>
      <c r="I327" s="64"/>
      <c r="J327" s="52">
        <f>SUMIFS('EOS GE25-F23-WEBLOAD'!$F:$F,'EOS GE25-F23-WEBLOAD'!$A:$A,$A327,'EOS GE25-F23-WEBLOAD'!$B:$B,$B327)</f>
        <v>1078</v>
      </c>
      <c r="K327" s="145">
        <f>SUMIFS(GENED!$S:$S,GENED!$A:$A,$A327,GENED!$B:$B,$B327)</f>
        <v>0</v>
      </c>
      <c r="L327" s="55">
        <f t="shared" si="36"/>
        <v>0</v>
      </c>
      <c r="M327" s="55">
        <f t="shared" si="37"/>
        <v>0</v>
      </c>
      <c r="N327" s="51"/>
      <c r="O327" s="174">
        <f t="shared" si="38"/>
        <v>0</v>
      </c>
    </row>
    <row r="328" spans="1:15" x14ac:dyDescent="0.25">
      <c r="A328" s="3">
        <v>891</v>
      </c>
      <c r="B328" s="3">
        <v>1</v>
      </c>
      <c r="C328" s="4" t="s">
        <v>309</v>
      </c>
      <c r="D328" s="5">
        <v>6</v>
      </c>
      <c r="E328" s="52">
        <f>SUMIFS('EOS GE24-F23-WEBLOAD'!$F:$F,'EOS GE24-F23-WEBLOAD'!$A:$A,$A328,'EOS GE24-F23-WEBLOAD'!$B:$B,$B328)</f>
        <v>605</v>
      </c>
      <c r="F328" s="145">
        <f>SUMIFS(GENED!$J:$J,GENED!$A:$A,$A328,GENED!$B:$B,$B328)</f>
        <v>0</v>
      </c>
      <c r="G328" s="55">
        <f t="shared" si="34"/>
        <v>0</v>
      </c>
      <c r="H328" s="52">
        <f t="shared" si="35"/>
        <v>0</v>
      </c>
      <c r="I328" s="64"/>
      <c r="J328" s="52">
        <f>SUMIFS('EOS GE25-F23-WEBLOAD'!$F:$F,'EOS GE25-F23-WEBLOAD'!$A:$A,$A328,'EOS GE25-F23-WEBLOAD'!$B:$B,$B328)</f>
        <v>604</v>
      </c>
      <c r="K328" s="145">
        <f>SUMIFS(GENED!$S:$S,GENED!$A:$A,$A328,GENED!$B:$B,$B328)</f>
        <v>0</v>
      </c>
      <c r="L328" s="55">
        <f t="shared" si="36"/>
        <v>0</v>
      </c>
      <c r="M328" s="55">
        <f t="shared" si="37"/>
        <v>0</v>
      </c>
      <c r="N328" s="51"/>
      <c r="O328" s="174">
        <f t="shared" si="38"/>
        <v>0</v>
      </c>
    </row>
    <row r="329" spans="1:15" x14ac:dyDescent="0.25">
      <c r="A329" s="3">
        <v>534</v>
      </c>
      <c r="B329" s="3">
        <v>1</v>
      </c>
      <c r="C329" s="4" t="s">
        <v>210</v>
      </c>
      <c r="D329" s="5">
        <v>5</v>
      </c>
      <c r="E329" s="52">
        <f>SUMIFS('EOS GE24-F23-WEBLOAD'!$F:$F,'EOS GE24-F23-WEBLOAD'!$A:$A,$A329,'EOS GE24-F23-WEBLOAD'!$B:$B,$B329)</f>
        <v>2050</v>
      </c>
      <c r="F329" s="145">
        <f>SUMIFS(GENED!$J:$J,GENED!$A:$A,$A329,GENED!$B:$B,$B329)</f>
        <v>0</v>
      </c>
      <c r="G329" s="55">
        <f t="shared" si="34"/>
        <v>0</v>
      </c>
      <c r="H329" s="52">
        <f t="shared" si="35"/>
        <v>0</v>
      </c>
      <c r="I329" s="64"/>
      <c r="J329" s="52">
        <f>SUMIFS('EOS GE25-F23-WEBLOAD'!$F:$F,'EOS GE25-F23-WEBLOAD'!$A:$A,$A329,'EOS GE25-F23-WEBLOAD'!$B:$B,$B329)</f>
        <v>2050</v>
      </c>
      <c r="K329" s="145">
        <f>SUMIFS(GENED!$S:$S,GENED!$A:$A,$A329,GENED!$B:$B,$B329)</f>
        <v>0</v>
      </c>
      <c r="L329" s="55">
        <f t="shared" si="36"/>
        <v>0</v>
      </c>
      <c r="M329" s="55">
        <f t="shared" si="37"/>
        <v>0</v>
      </c>
      <c r="N329" s="51"/>
      <c r="O329" s="174">
        <f t="shared" si="38"/>
        <v>0</v>
      </c>
    </row>
    <row r="330" spans="1:15" x14ac:dyDescent="0.25">
      <c r="A330" s="3">
        <v>345</v>
      </c>
      <c r="B330" s="3">
        <v>1</v>
      </c>
      <c r="C330" s="4" t="s">
        <v>163</v>
      </c>
      <c r="D330" s="5">
        <v>5</v>
      </c>
      <c r="E330" s="52">
        <f>SUMIFS('EOS GE24-F23-WEBLOAD'!$F:$F,'EOS GE24-F23-WEBLOAD'!$A:$A,$A330,'EOS GE24-F23-WEBLOAD'!$B:$B,$B330)</f>
        <v>1513</v>
      </c>
      <c r="F330" s="145">
        <f>SUMIFS(GENED!$J:$J,GENED!$A:$A,$A330,GENED!$B:$B,$B330)</f>
        <v>0</v>
      </c>
      <c r="G330" s="55">
        <f t="shared" si="34"/>
        <v>0</v>
      </c>
      <c r="H330" s="52">
        <f t="shared" si="35"/>
        <v>0</v>
      </c>
      <c r="I330" s="64"/>
      <c r="J330" s="52">
        <f>SUMIFS('EOS GE25-F23-WEBLOAD'!$F:$F,'EOS GE25-F23-WEBLOAD'!$A:$A,$A330,'EOS GE25-F23-WEBLOAD'!$B:$B,$B330)</f>
        <v>1496</v>
      </c>
      <c r="K330" s="145">
        <f>SUMIFS(GENED!$S:$S,GENED!$A:$A,$A330,GENED!$B:$B,$B330)</f>
        <v>0</v>
      </c>
      <c r="L330" s="55">
        <f t="shared" si="36"/>
        <v>0</v>
      </c>
      <c r="M330" s="55">
        <f t="shared" si="37"/>
        <v>0</v>
      </c>
      <c r="N330" s="51"/>
      <c r="O330" s="174">
        <f t="shared" si="38"/>
        <v>0</v>
      </c>
    </row>
    <row r="331" spans="1:15" x14ac:dyDescent="0.25">
      <c r="A331" s="3">
        <v>700</v>
      </c>
      <c r="B331" s="3">
        <v>1</v>
      </c>
      <c r="C331" s="4" t="s">
        <v>248</v>
      </c>
      <c r="D331" s="5">
        <v>4</v>
      </c>
      <c r="E331" s="52">
        <f>SUMIFS('EOS GE24-F23-WEBLOAD'!$F:$F,'EOS GE24-F23-WEBLOAD'!$A:$A,$A331,'EOS GE24-F23-WEBLOAD'!$B:$B,$B331)</f>
        <v>2086</v>
      </c>
      <c r="F331" s="145">
        <f>SUMIFS(GENED!$J:$J,GENED!$A:$A,$A331,GENED!$B:$B,$B331)</f>
        <v>0</v>
      </c>
      <c r="G331" s="55">
        <f t="shared" si="34"/>
        <v>0</v>
      </c>
      <c r="H331" s="52">
        <f t="shared" si="35"/>
        <v>0</v>
      </c>
      <c r="I331" s="64"/>
      <c r="J331" s="52">
        <f>SUMIFS('EOS GE25-F23-WEBLOAD'!$F:$F,'EOS GE25-F23-WEBLOAD'!$A:$A,$A331,'EOS GE25-F23-WEBLOAD'!$B:$B,$B331)</f>
        <v>2080</v>
      </c>
      <c r="K331" s="145">
        <f>SUMIFS(GENED!$S:$S,GENED!$A:$A,$A331,GENED!$B:$B,$B331)</f>
        <v>0</v>
      </c>
      <c r="L331" s="55">
        <f t="shared" si="36"/>
        <v>0</v>
      </c>
      <c r="M331" s="55">
        <f t="shared" si="37"/>
        <v>0</v>
      </c>
      <c r="N331" s="51"/>
      <c r="O331" s="174">
        <f t="shared" si="38"/>
        <v>0</v>
      </c>
    </row>
    <row r="332" spans="1:15" x14ac:dyDescent="0.25">
      <c r="A332" s="3">
        <v>485</v>
      </c>
      <c r="B332" s="3">
        <v>1</v>
      </c>
      <c r="C332" s="4" t="s">
        <v>194</v>
      </c>
      <c r="D332" s="5">
        <v>6</v>
      </c>
      <c r="E332" s="52">
        <f>SUMIFS('EOS GE24-F23-WEBLOAD'!$F:$F,'EOS GE24-F23-WEBLOAD'!$A:$A,$A332,'EOS GE24-F23-WEBLOAD'!$B:$B,$B332)</f>
        <v>966</v>
      </c>
      <c r="F332" s="145">
        <f>SUMIFS(GENED!$J:$J,GENED!$A:$A,$A332,GENED!$B:$B,$B332)</f>
        <v>0</v>
      </c>
      <c r="G332" s="55">
        <f t="shared" si="34"/>
        <v>0</v>
      </c>
      <c r="H332" s="52">
        <f t="shared" si="35"/>
        <v>0</v>
      </c>
      <c r="I332" s="64"/>
      <c r="J332" s="52">
        <f>SUMIFS('EOS GE25-F23-WEBLOAD'!$F:$F,'EOS GE25-F23-WEBLOAD'!$A:$A,$A332,'EOS GE25-F23-WEBLOAD'!$B:$B,$B332)</f>
        <v>967</v>
      </c>
      <c r="K332" s="145">
        <f>SUMIFS(GENED!$S:$S,GENED!$A:$A,$A332,GENED!$B:$B,$B332)</f>
        <v>0</v>
      </c>
      <c r="L332" s="55">
        <f t="shared" si="36"/>
        <v>0</v>
      </c>
      <c r="M332" s="55">
        <f t="shared" si="37"/>
        <v>0</v>
      </c>
      <c r="N332" s="51"/>
      <c r="O332" s="174">
        <f t="shared" si="38"/>
        <v>0</v>
      </c>
    </row>
    <row r="333" spans="1:15" x14ac:dyDescent="0.25">
      <c r="A333" s="3">
        <v>858</v>
      </c>
      <c r="B333" s="3">
        <v>1</v>
      </c>
      <c r="C333" s="4" t="s">
        <v>300</v>
      </c>
      <c r="D333" s="5">
        <v>6</v>
      </c>
      <c r="E333" s="52">
        <f>SUMIFS('EOS GE24-F23-WEBLOAD'!$F:$F,'EOS GE24-F23-WEBLOAD'!$A:$A,$A333,'EOS GE24-F23-WEBLOAD'!$B:$B,$B333)</f>
        <v>1062</v>
      </c>
      <c r="F333" s="145">
        <f>SUMIFS(GENED!$J:$J,GENED!$A:$A,$A333,GENED!$B:$B,$B333)</f>
        <v>0</v>
      </c>
      <c r="G333" s="55">
        <f t="shared" si="34"/>
        <v>0</v>
      </c>
      <c r="H333" s="52">
        <f t="shared" si="35"/>
        <v>0</v>
      </c>
      <c r="I333" s="64"/>
      <c r="J333" s="52">
        <f>SUMIFS('EOS GE25-F23-WEBLOAD'!$F:$F,'EOS GE25-F23-WEBLOAD'!$A:$A,$A333,'EOS GE25-F23-WEBLOAD'!$B:$B,$B333)</f>
        <v>1062</v>
      </c>
      <c r="K333" s="145">
        <f>SUMIFS(GENED!$S:$S,GENED!$A:$A,$A333,GENED!$B:$B,$B333)</f>
        <v>0</v>
      </c>
      <c r="L333" s="55">
        <f t="shared" si="36"/>
        <v>0</v>
      </c>
      <c r="M333" s="55">
        <f t="shared" si="37"/>
        <v>0</v>
      </c>
      <c r="N333" s="51"/>
      <c r="O333" s="174">
        <f t="shared" si="38"/>
        <v>0</v>
      </c>
    </row>
    <row r="334" spans="1:15" x14ac:dyDescent="0.25">
      <c r="A334" s="3">
        <v>2899</v>
      </c>
      <c r="B334" s="3">
        <v>1</v>
      </c>
      <c r="C334" s="4" t="s">
        <v>374</v>
      </c>
      <c r="D334" s="5">
        <v>5</v>
      </c>
      <c r="E334" s="52">
        <f>SUMIFS('EOS GE24-F23-WEBLOAD'!$F:$F,'EOS GE24-F23-WEBLOAD'!$A:$A,$A334,'EOS GE24-F23-WEBLOAD'!$B:$B,$B334)</f>
        <v>1458</v>
      </c>
      <c r="F334" s="145">
        <f>SUMIFS(GENED!$J:$J,GENED!$A:$A,$A334,GENED!$B:$B,$B334)</f>
        <v>0</v>
      </c>
      <c r="G334" s="55">
        <f t="shared" si="34"/>
        <v>0</v>
      </c>
      <c r="H334" s="52">
        <f t="shared" si="35"/>
        <v>0</v>
      </c>
      <c r="I334" s="64"/>
      <c r="J334" s="52">
        <f>SUMIFS('EOS GE25-F23-WEBLOAD'!$F:$F,'EOS GE25-F23-WEBLOAD'!$A:$A,$A334,'EOS GE25-F23-WEBLOAD'!$B:$B,$B334)</f>
        <v>1450</v>
      </c>
      <c r="K334" s="145">
        <f>SUMIFS(GENED!$S:$S,GENED!$A:$A,$A334,GENED!$B:$B,$B334)</f>
        <v>0</v>
      </c>
      <c r="L334" s="55">
        <f t="shared" si="36"/>
        <v>0</v>
      </c>
      <c r="M334" s="55">
        <f t="shared" si="37"/>
        <v>0</v>
      </c>
      <c r="N334" s="51"/>
      <c r="O334" s="174">
        <f t="shared" si="38"/>
        <v>0</v>
      </c>
    </row>
    <row r="335" spans="1:15" x14ac:dyDescent="0.25">
      <c r="A335" s="3">
        <v>2164</v>
      </c>
      <c r="B335" s="3">
        <v>1</v>
      </c>
      <c r="C335" s="4" t="s">
        <v>324</v>
      </c>
      <c r="D335" s="5">
        <v>5</v>
      </c>
      <c r="E335" s="52">
        <f>SUMIFS('EOS GE24-F23-WEBLOAD'!$F:$F,'EOS GE24-F23-WEBLOAD'!$A:$A,$A335,'EOS GE24-F23-WEBLOAD'!$B:$B,$B335)</f>
        <v>1709</v>
      </c>
      <c r="F335" s="145">
        <f>SUMIFS(GENED!$J:$J,GENED!$A:$A,$A335,GENED!$B:$B,$B335)</f>
        <v>0</v>
      </c>
      <c r="G335" s="55">
        <f t="shared" si="34"/>
        <v>0</v>
      </c>
      <c r="H335" s="52">
        <f t="shared" si="35"/>
        <v>0</v>
      </c>
      <c r="I335" s="64"/>
      <c r="J335" s="52">
        <f>SUMIFS('EOS GE25-F23-WEBLOAD'!$F:$F,'EOS GE25-F23-WEBLOAD'!$A:$A,$A335,'EOS GE25-F23-WEBLOAD'!$B:$B,$B335)</f>
        <v>1709</v>
      </c>
      <c r="K335" s="145">
        <f>SUMIFS(GENED!$S:$S,GENED!$A:$A,$A335,GENED!$B:$B,$B335)</f>
        <v>0</v>
      </c>
      <c r="L335" s="55">
        <f t="shared" si="36"/>
        <v>0</v>
      </c>
      <c r="M335" s="55">
        <f t="shared" si="37"/>
        <v>0</v>
      </c>
      <c r="N335" s="51"/>
      <c r="O335" s="174">
        <f t="shared" si="38"/>
        <v>0</v>
      </c>
    </row>
    <row r="336" spans="1:15" x14ac:dyDescent="0.25">
      <c r="A336" s="3">
        <v>391</v>
      </c>
      <c r="B336" s="3">
        <v>1</v>
      </c>
      <c r="C336" s="4" t="s">
        <v>172</v>
      </c>
      <c r="D336" s="5">
        <v>6</v>
      </c>
      <c r="E336" s="52">
        <f>SUMIFS('EOS GE24-F23-WEBLOAD'!$F:$F,'EOS GE24-F23-WEBLOAD'!$A:$A,$A336,'EOS GE24-F23-WEBLOAD'!$B:$B,$B336)</f>
        <v>598</v>
      </c>
      <c r="F336" s="145">
        <f>SUMIFS(GENED!$J:$J,GENED!$A:$A,$A336,GENED!$B:$B,$B336)</f>
        <v>0</v>
      </c>
      <c r="G336" s="55">
        <f t="shared" si="34"/>
        <v>0</v>
      </c>
      <c r="H336" s="52">
        <f t="shared" si="35"/>
        <v>0</v>
      </c>
      <c r="I336" s="64"/>
      <c r="J336" s="52">
        <f>SUMIFS('EOS GE25-F23-WEBLOAD'!$F:$F,'EOS GE25-F23-WEBLOAD'!$A:$A,$A336,'EOS GE25-F23-WEBLOAD'!$B:$B,$B336)</f>
        <v>612</v>
      </c>
      <c r="K336" s="145">
        <f>SUMIFS(GENED!$S:$S,GENED!$A:$A,$A336,GENED!$B:$B,$B336)</f>
        <v>0</v>
      </c>
      <c r="L336" s="55">
        <f t="shared" si="36"/>
        <v>0</v>
      </c>
      <c r="M336" s="55">
        <f t="shared" si="37"/>
        <v>0</v>
      </c>
      <c r="N336" s="51"/>
      <c r="O336" s="174">
        <f t="shared" si="38"/>
        <v>0</v>
      </c>
    </row>
    <row r="337" spans="1:15" x14ac:dyDescent="0.25">
      <c r="A337" s="3">
        <v>763</v>
      </c>
      <c r="B337" s="3">
        <v>1</v>
      </c>
      <c r="C337" s="4" t="s">
        <v>273</v>
      </c>
      <c r="D337" s="5">
        <v>6</v>
      </c>
      <c r="E337" s="52">
        <f>SUMIFS('EOS GE24-F23-WEBLOAD'!$F:$F,'EOS GE24-F23-WEBLOAD'!$A:$A,$A337,'EOS GE24-F23-WEBLOAD'!$B:$B,$B337)</f>
        <v>884</v>
      </c>
      <c r="F337" s="145">
        <f>SUMIFS(GENED!$J:$J,GENED!$A:$A,$A337,GENED!$B:$B,$B337)</f>
        <v>0</v>
      </c>
      <c r="G337" s="55">
        <f t="shared" si="34"/>
        <v>0</v>
      </c>
      <c r="H337" s="52">
        <f t="shared" si="35"/>
        <v>0</v>
      </c>
      <c r="I337" s="64"/>
      <c r="J337" s="52">
        <f>SUMIFS('EOS GE25-F23-WEBLOAD'!$F:$F,'EOS GE25-F23-WEBLOAD'!$A:$A,$A337,'EOS GE25-F23-WEBLOAD'!$B:$B,$B337)</f>
        <v>884</v>
      </c>
      <c r="K337" s="145">
        <f>SUMIFS(GENED!$S:$S,GENED!$A:$A,$A337,GENED!$B:$B,$B337)</f>
        <v>0</v>
      </c>
      <c r="L337" s="55">
        <f t="shared" si="36"/>
        <v>0</v>
      </c>
      <c r="M337" s="55">
        <f t="shared" si="37"/>
        <v>0</v>
      </c>
      <c r="N337" s="51"/>
      <c r="O337" s="174">
        <f t="shared" si="38"/>
        <v>0</v>
      </c>
    </row>
    <row r="338" spans="1:15" x14ac:dyDescent="0.25">
      <c r="A338" s="3">
        <v>775</v>
      </c>
      <c r="B338" s="3">
        <v>1</v>
      </c>
      <c r="C338" s="4" t="s">
        <v>276</v>
      </c>
      <c r="D338" s="5">
        <v>6</v>
      </c>
      <c r="E338" s="52">
        <f>SUMIFS('EOS GE24-F23-WEBLOAD'!$F:$F,'EOS GE24-F23-WEBLOAD'!$A:$A,$A338,'EOS GE24-F23-WEBLOAD'!$B:$B,$B338)</f>
        <v>779</v>
      </c>
      <c r="F338" s="145">
        <f>SUMIFS(GENED!$J:$J,GENED!$A:$A,$A338,GENED!$B:$B,$B338)</f>
        <v>0</v>
      </c>
      <c r="G338" s="55">
        <f t="shared" si="34"/>
        <v>0</v>
      </c>
      <c r="H338" s="52">
        <f t="shared" si="35"/>
        <v>0</v>
      </c>
      <c r="I338" s="64"/>
      <c r="J338" s="52">
        <f>SUMIFS('EOS GE25-F23-WEBLOAD'!$F:$F,'EOS GE25-F23-WEBLOAD'!$A:$A,$A338,'EOS GE25-F23-WEBLOAD'!$B:$B,$B338)</f>
        <v>759</v>
      </c>
      <c r="K338" s="145">
        <f>SUMIFS(GENED!$S:$S,GENED!$A:$A,$A338,GENED!$B:$B,$B338)</f>
        <v>0</v>
      </c>
      <c r="L338" s="55">
        <f t="shared" si="36"/>
        <v>0</v>
      </c>
      <c r="M338" s="55">
        <f t="shared" si="37"/>
        <v>0</v>
      </c>
      <c r="N338" s="51"/>
      <c r="O338" s="174">
        <f t="shared" si="38"/>
        <v>0</v>
      </c>
    </row>
    <row r="339" spans="1:15" x14ac:dyDescent="0.25">
      <c r="A339" s="3">
        <v>533</v>
      </c>
      <c r="B339" s="3">
        <v>1</v>
      </c>
      <c r="C339" s="4" t="s">
        <v>209</v>
      </c>
      <c r="D339" s="5">
        <v>5</v>
      </c>
      <c r="E339" s="52">
        <f>SUMIFS('EOS GE24-F23-WEBLOAD'!$F:$F,'EOS GE24-F23-WEBLOAD'!$A:$A,$A339,'EOS GE24-F23-WEBLOAD'!$B:$B,$B339)</f>
        <v>1132</v>
      </c>
      <c r="F339" s="145">
        <f>SUMIFS(GENED!$J:$J,GENED!$A:$A,$A339,GENED!$B:$B,$B339)</f>
        <v>0</v>
      </c>
      <c r="G339" s="55">
        <f t="shared" si="34"/>
        <v>0</v>
      </c>
      <c r="H339" s="52">
        <f t="shared" si="35"/>
        <v>0</v>
      </c>
      <c r="I339" s="64"/>
      <c r="J339" s="52">
        <f>SUMIFS('EOS GE25-F23-WEBLOAD'!$F:$F,'EOS GE25-F23-WEBLOAD'!$A:$A,$A339,'EOS GE25-F23-WEBLOAD'!$B:$B,$B339)</f>
        <v>1132</v>
      </c>
      <c r="K339" s="145">
        <f>SUMIFS(GENED!$S:$S,GENED!$A:$A,$A339,GENED!$B:$B,$B339)</f>
        <v>0</v>
      </c>
      <c r="L339" s="55">
        <f t="shared" si="36"/>
        <v>0</v>
      </c>
      <c r="M339" s="55">
        <f t="shared" si="37"/>
        <v>0</v>
      </c>
      <c r="N339" s="51"/>
      <c r="O339" s="174">
        <f t="shared" si="38"/>
        <v>0</v>
      </c>
    </row>
    <row r="340" spans="1:15" x14ac:dyDescent="0.25">
      <c r="A340" s="3">
        <v>146</v>
      </c>
      <c r="B340" s="3">
        <v>1</v>
      </c>
      <c r="C340" s="4" t="s">
        <v>99</v>
      </c>
      <c r="D340" s="5">
        <v>6</v>
      </c>
      <c r="E340" s="52">
        <f>SUMIFS('EOS GE24-F23-WEBLOAD'!$F:$F,'EOS GE24-F23-WEBLOAD'!$A:$A,$A340,'EOS GE24-F23-WEBLOAD'!$B:$B,$B340)</f>
        <v>896</v>
      </c>
      <c r="F340" s="145">
        <f>SUMIFS(GENED!$J:$J,GENED!$A:$A,$A340,GENED!$B:$B,$B340)</f>
        <v>0</v>
      </c>
      <c r="G340" s="55">
        <f t="shared" si="34"/>
        <v>0</v>
      </c>
      <c r="H340" s="52">
        <f t="shared" si="35"/>
        <v>0</v>
      </c>
      <c r="I340" s="64"/>
      <c r="J340" s="52">
        <f>SUMIFS('EOS GE25-F23-WEBLOAD'!$F:$F,'EOS GE25-F23-WEBLOAD'!$A:$A,$A340,'EOS GE25-F23-WEBLOAD'!$B:$B,$B340)</f>
        <v>904</v>
      </c>
      <c r="K340" s="145">
        <f>SUMIFS(GENED!$S:$S,GENED!$A:$A,$A340,GENED!$B:$B,$B340)</f>
        <v>0</v>
      </c>
      <c r="L340" s="55">
        <f t="shared" si="36"/>
        <v>0</v>
      </c>
      <c r="M340" s="55">
        <f t="shared" si="37"/>
        <v>0</v>
      </c>
      <c r="N340" s="51"/>
      <c r="O340" s="174">
        <f t="shared" si="38"/>
        <v>0</v>
      </c>
    </row>
    <row r="341" spans="1:15" x14ac:dyDescent="0.25">
      <c r="A341" s="3">
        <v>738</v>
      </c>
      <c r="B341" s="3">
        <v>1</v>
      </c>
      <c r="C341" s="4" t="s">
        <v>262</v>
      </c>
      <c r="D341" s="5">
        <v>5</v>
      </c>
      <c r="E341" s="52">
        <f>SUMIFS('EOS GE24-F23-WEBLOAD'!$F:$F,'EOS GE24-F23-WEBLOAD'!$A:$A,$A341,'EOS GE24-F23-WEBLOAD'!$B:$B,$B341)</f>
        <v>1070</v>
      </c>
      <c r="F341" s="145">
        <f>SUMIFS(GENED!$J:$J,GENED!$A:$A,$A341,GENED!$B:$B,$B341)</f>
        <v>0</v>
      </c>
      <c r="G341" s="55">
        <f t="shared" si="34"/>
        <v>0</v>
      </c>
      <c r="H341" s="52">
        <f t="shared" si="35"/>
        <v>0</v>
      </c>
      <c r="I341" s="64"/>
      <c r="J341" s="52">
        <f>SUMIFS('EOS GE25-F23-WEBLOAD'!$F:$F,'EOS GE25-F23-WEBLOAD'!$A:$A,$A341,'EOS GE25-F23-WEBLOAD'!$B:$B,$B341)</f>
        <v>1074</v>
      </c>
      <c r="K341" s="145">
        <f>SUMIFS(GENED!$S:$S,GENED!$A:$A,$A341,GENED!$B:$B,$B341)</f>
        <v>0</v>
      </c>
      <c r="L341" s="55">
        <f t="shared" si="36"/>
        <v>0</v>
      </c>
      <c r="M341" s="55">
        <f t="shared" si="37"/>
        <v>0</v>
      </c>
      <c r="N341" s="51"/>
      <c r="O341" s="174">
        <f t="shared" si="38"/>
        <v>0</v>
      </c>
    </row>
    <row r="342" spans="1:15" x14ac:dyDescent="0.25">
      <c r="A342" s="3">
        <v>227</v>
      </c>
      <c r="B342" s="3">
        <v>1</v>
      </c>
      <c r="C342" s="4" t="s">
        <v>121</v>
      </c>
      <c r="D342" s="5">
        <v>6</v>
      </c>
      <c r="E342" s="52">
        <f>SUMIFS('EOS GE24-F23-WEBLOAD'!$F:$F,'EOS GE24-F23-WEBLOAD'!$A:$A,$A342,'EOS GE24-F23-WEBLOAD'!$B:$B,$B342)</f>
        <v>900</v>
      </c>
      <c r="F342" s="145">
        <f>SUMIFS(GENED!$J:$J,GENED!$A:$A,$A342,GENED!$B:$B,$B342)</f>
        <v>0</v>
      </c>
      <c r="G342" s="55">
        <f t="shared" si="34"/>
        <v>0</v>
      </c>
      <c r="H342" s="52">
        <f t="shared" si="35"/>
        <v>0</v>
      </c>
      <c r="I342" s="64"/>
      <c r="J342" s="52">
        <f>SUMIFS('EOS GE25-F23-WEBLOAD'!$F:$F,'EOS GE25-F23-WEBLOAD'!$A:$A,$A342,'EOS GE25-F23-WEBLOAD'!$B:$B,$B342)</f>
        <v>896</v>
      </c>
      <c r="K342" s="145">
        <f>SUMIFS(GENED!$S:$S,GENED!$A:$A,$A342,GENED!$B:$B,$B342)</f>
        <v>0</v>
      </c>
      <c r="L342" s="55">
        <f t="shared" si="36"/>
        <v>0</v>
      </c>
      <c r="M342" s="55">
        <f t="shared" si="37"/>
        <v>0</v>
      </c>
      <c r="N342" s="51"/>
      <c r="O342" s="174">
        <f t="shared" si="38"/>
        <v>0</v>
      </c>
    </row>
    <row r="343" spans="1:15" x14ac:dyDescent="0.25">
      <c r="A343" s="3">
        <v>484</v>
      </c>
      <c r="B343" s="3">
        <v>1</v>
      </c>
      <c r="C343" s="4" t="s">
        <v>193</v>
      </c>
      <c r="D343" s="5">
        <v>5</v>
      </c>
      <c r="E343" s="52">
        <f>SUMIFS('EOS GE24-F23-WEBLOAD'!$F:$F,'EOS GE24-F23-WEBLOAD'!$A:$A,$A343,'EOS GE24-F23-WEBLOAD'!$B:$B,$B343)</f>
        <v>1246</v>
      </c>
      <c r="F343" s="145">
        <f>SUMIFS(GENED!$J:$J,GENED!$A:$A,$A343,GENED!$B:$B,$B343)</f>
        <v>0</v>
      </c>
      <c r="G343" s="55">
        <f t="shared" si="34"/>
        <v>0</v>
      </c>
      <c r="H343" s="52">
        <f t="shared" si="35"/>
        <v>0</v>
      </c>
      <c r="I343" s="64"/>
      <c r="J343" s="52">
        <f>SUMIFS('EOS GE25-F23-WEBLOAD'!$F:$F,'EOS GE25-F23-WEBLOAD'!$A:$A,$A343,'EOS GE25-F23-WEBLOAD'!$B:$B,$B343)</f>
        <v>1235</v>
      </c>
      <c r="K343" s="145">
        <f>SUMIFS(GENED!$S:$S,GENED!$A:$A,$A343,GENED!$B:$B,$B343)</f>
        <v>0</v>
      </c>
      <c r="L343" s="55">
        <f t="shared" si="36"/>
        <v>0</v>
      </c>
      <c r="M343" s="55">
        <f t="shared" si="37"/>
        <v>0</v>
      </c>
      <c r="N343" s="51"/>
      <c r="O343" s="174">
        <f t="shared" si="38"/>
        <v>0</v>
      </c>
    </row>
    <row r="344" spans="1:15" x14ac:dyDescent="0.25">
      <c r="A344" s="3">
        <v>2176</v>
      </c>
      <c r="B344" s="3">
        <v>1</v>
      </c>
      <c r="C344" s="4" t="s">
        <v>333</v>
      </c>
      <c r="D344" s="5">
        <v>6</v>
      </c>
      <c r="E344" s="52">
        <f>SUMIFS('EOS GE24-F23-WEBLOAD'!$F:$F,'EOS GE24-F23-WEBLOAD'!$A:$A,$A344,'EOS GE24-F23-WEBLOAD'!$B:$B,$B344)</f>
        <v>574.4</v>
      </c>
      <c r="F344" s="145">
        <f>SUMIFS(GENED!$J:$J,GENED!$A:$A,$A344,GENED!$B:$B,$B344)</f>
        <v>0</v>
      </c>
      <c r="G344" s="55">
        <f t="shared" si="34"/>
        <v>0</v>
      </c>
      <c r="H344" s="52">
        <f t="shared" si="35"/>
        <v>0</v>
      </c>
      <c r="I344" s="64"/>
      <c r="J344" s="52">
        <f>SUMIFS('EOS GE25-F23-WEBLOAD'!$F:$F,'EOS GE25-F23-WEBLOAD'!$A:$A,$A344,'EOS GE25-F23-WEBLOAD'!$B:$B,$B344)</f>
        <v>574.4</v>
      </c>
      <c r="K344" s="145">
        <f>SUMIFS(GENED!$S:$S,GENED!$A:$A,$A344,GENED!$B:$B,$B344)</f>
        <v>0</v>
      </c>
      <c r="L344" s="55">
        <f t="shared" si="36"/>
        <v>0</v>
      </c>
      <c r="M344" s="55">
        <f t="shared" si="37"/>
        <v>0</v>
      </c>
      <c r="N344" s="51"/>
      <c r="O344" s="174">
        <f t="shared" si="38"/>
        <v>0</v>
      </c>
    </row>
    <row r="345" spans="1:15" x14ac:dyDescent="0.25">
      <c r="A345" s="3">
        <v>116</v>
      </c>
      <c r="B345" s="3">
        <v>1</v>
      </c>
      <c r="C345" s="4" t="s">
        <v>94</v>
      </c>
      <c r="D345" s="5">
        <v>6</v>
      </c>
      <c r="E345" s="52">
        <f>SUMIFS('EOS GE24-F23-WEBLOAD'!$F:$F,'EOS GE24-F23-WEBLOAD'!$A:$A,$A345,'EOS GE24-F23-WEBLOAD'!$B:$B,$B345)</f>
        <v>1248</v>
      </c>
      <c r="F345" s="145">
        <f>SUMIFS(GENED!$J:$J,GENED!$A:$A,$A345,GENED!$B:$B,$B345)</f>
        <v>0</v>
      </c>
      <c r="G345" s="55">
        <f t="shared" si="34"/>
        <v>0</v>
      </c>
      <c r="H345" s="52">
        <f t="shared" si="35"/>
        <v>0</v>
      </c>
      <c r="I345" s="64"/>
      <c r="J345" s="52">
        <f>SUMIFS('EOS GE25-F23-WEBLOAD'!$F:$F,'EOS GE25-F23-WEBLOAD'!$A:$A,$A345,'EOS GE25-F23-WEBLOAD'!$B:$B,$B345)</f>
        <v>1259</v>
      </c>
      <c r="K345" s="145">
        <f>SUMIFS(GENED!$S:$S,GENED!$A:$A,$A345,GENED!$B:$B,$B345)</f>
        <v>0</v>
      </c>
      <c r="L345" s="55">
        <f t="shared" si="36"/>
        <v>0</v>
      </c>
      <c r="M345" s="55">
        <f t="shared" si="37"/>
        <v>0</v>
      </c>
      <c r="N345" s="51"/>
      <c r="O345" s="174">
        <f t="shared" si="38"/>
        <v>0</v>
      </c>
    </row>
    <row r="346" spans="1:15" x14ac:dyDescent="0.25">
      <c r="A346" s="3">
        <v>186</v>
      </c>
      <c r="B346" s="3">
        <v>1</v>
      </c>
      <c r="C346" s="4" t="s">
        <v>108</v>
      </c>
      <c r="D346" s="5">
        <v>5</v>
      </c>
      <c r="E346" s="52">
        <f>SUMIFS('EOS GE24-F23-WEBLOAD'!$F:$F,'EOS GE24-F23-WEBLOAD'!$A:$A,$A346,'EOS GE24-F23-WEBLOAD'!$B:$B,$B346)</f>
        <v>1810</v>
      </c>
      <c r="F346" s="145">
        <f>SUMIFS(GENED!$J:$J,GENED!$A:$A,$A346,GENED!$B:$B,$B346)</f>
        <v>0</v>
      </c>
      <c r="G346" s="55">
        <f t="shared" si="34"/>
        <v>0</v>
      </c>
      <c r="H346" s="52">
        <f t="shared" si="35"/>
        <v>0</v>
      </c>
      <c r="I346" s="64"/>
      <c r="J346" s="52">
        <f>SUMIFS('EOS GE25-F23-WEBLOAD'!$F:$F,'EOS GE25-F23-WEBLOAD'!$A:$A,$A346,'EOS GE25-F23-WEBLOAD'!$B:$B,$B346)</f>
        <v>1828</v>
      </c>
      <c r="K346" s="145">
        <f>SUMIFS(GENED!$S:$S,GENED!$A:$A,$A346,GENED!$B:$B,$B346)</f>
        <v>0</v>
      </c>
      <c r="L346" s="55">
        <f t="shared" si="36"/>
        <v>0</v>
      </c>
      <c r="M346" s="55">
        <f t="shared" si="37"/>
        <v>0</v>
      </c>
      <c r="N346" s="51"/>
      <c r="O346" s="174">
        <f t="shared" si="38"/>
        <v>0</v>
      </c>
    </row>
    <row r="347" spans="1:15" x14ac:dyDescent="0.25">
      <c r="A347" s="3">
        <v>721</v>
      </c>
      <c r="B347" s="3">
        <v>1</v>
      </c>
      <c r="C347" s="4" t="s">
        <v>258</v>
      </c>
      <c r="D347" s="5">
        <v>3</v>
      </c>
      <c r="E347" s="52">
        <f>SUMIFS('EOS GE24-F23-WEBLOAD'!$F:$F,'EOS GE24-F23-WEBLOAD'!$A:$A,$A347,'EOS GE24-F23-WEBLOAD'!$B:$B,$B347)</f>
        <v>4096</v>
      </c>
      <c r="F347" s="145">
        <f>SUMIFS(GENED!$J:$J,GENED!$A:$A,$A347,GENED!$B:$B,$B347)</f>
        <v>0</v>
      </c>
      <c r="G347" s="55">
        <f t="shared" si="34"/>
        <v>0</v>
      </c>
      <c r="H347" s="52">
        <f t="shared" si="35"/>
        <v>0</v>
      </c>
      <c r="I347" s="64"/>
      <c r="J347" s="52">
        <f>SUMIFS('EOS GE25-F23-WEBLOAD'!$F:$F,'EOS GE25-F23-WEBLOAD'!$A:$A,$A347,'EOS GE25-F23-WEBLOAD'!$B:$B,$B347)</f>
        <v>4045</v>
      </c>
      <c r="K347" s="145">
        <f>SUMIFS(GENED!$S:$S,GENED!$A:$A,$A347,GENED!$B:$B,$B347)</f>
        <v>0</v>
      </c>
      <c r="L347" s="55">
        <f t="shared" si="36"/>
        <v>0</v>
      </c>
      <c r="M347" s="55">
        <f t="shared" si="37"/>
        <v>0</v>
      </c>
      <c r="N347" s="51"/>
      <c r="O347" s="174">
        <f t="shared" si="38"/>
        <v>0</v>
      </c>
    </row>
    <row r="348" spans="1:15" x14ac:dyDescent="0.25">
      <c r="A348" s="3">
        <v>2909</v>
      </c>
      <c r="B348" s="3">
        <v>1</v>
      </c>
      <c r="C348" s="51" t="s">
        <v>382</v>
      </c>
      <c r="D348" s="5">
        <v>5</v>
      </c>
      <c r="E348" s="52">
        <f>SUMIFS('EOS GE24-F23-WEBLOAD'!$F:$F,'EOS GE24-F23-WEBLOAD'!$A:$A,$A348,'EOS GE24-F23-WEBLOAD'!$B:$B,$B348)</f>
        <v>2294</v>
      </c>
      <c r="F348" s="145">
        <f>SUMIFS(GENED!$J:$J,GENED!$A:$A,$A348,GENED!$B:$B,$B348)</f>
        <v>0</v>
      </c>
      <c r="G348" s="55">
        <f t="shared" si="34"/>
        <v>0</v>
      </c>
      <c r="H348" s="52">
        <f t="shared" si="35"/>
        <v>0</v>
      </c>
      <c r="I348" s="64"/>
      <c r="J348" s="52">
        <f>SUMIFS('EOS GE25-F23-WEBLOAD'!$F:$F,'EOS GE25-F23-WEBLOAD'!$A:$A,$A348,'EOS GE25-F23-WEBLOAD'!$B:$B,$B348)</f>
        <v>2267</v>
      </c>
      <c r="K348" s="145">
        <f>SUMIFS(GENED!$S:$S,GENED!$A:$A,$A348,GENED!$B:$B,$B348)</f>
        <v>0</v>
      </c>
      <c r="L348" s="55">
        <f t="shared" si="36"/>
        <v>0</v>
      </c>
      <c r="M348" s="55">
        <f t="shared" si="37"/>
        <v>0</v>
      </c>
      <c r="N348" s="51"/>
      <c r="O348" s="174">
        <f t="shared" si="38"/>
        <v>0</v>
      </c>
    </row>
    <row r="349" spans="1:15" x14ac:dyDescent="0.25">
      <c r="A349" s="3">
        <v>150</v>
      </c>
      <c r="B349" s="3">
        <v>1</v>
      </c>
      <c r="C349" s="4" t="s">
        <v>100</v>
      </c>
      <c r="D349" s="5">
        <v>6</v>
      </c>
      <c r="E349" s="52">
        <f>SUMIFS('EOS GE24-F23-WEBLOAD'!$F:$F,'EOS GE24-F23-WEBLOAD'!$A:$A,$A349,'EOS GE24-F23-WEBLOAD'!$B:$B,$B349)</f>
        <v>1028</v>
      </c>
      <c r="F349" s="145">
        <f>SUMIFS(GENED!$J:$J,GENED!$A:$A,$A349,GENED!$B:$B,$B349)</f>
        <v>0</v>
      </c>
      <c r="G349" s="55">
        <f t="shared" si="34"/>
        <v>0</v>
      </c>
      <c r="H349" s="52">
        <f t="shared" si="35"/>
        <v>0</v>
      </c>
      <c r="I349" s="64"/>
      <c r="J349" s="52">
        <f>SUMIFS('EOS GE25-F23-WEBLOAD'!$F:$F,'EOS GE25-F23-WEBLOAD'!$A:$A,$A349,'EOS GE25-F23-WEBLOAD'!$B:$B,$B349)</f>
        <v>1028</v>
      </c>
      <c r="K349" s="145">
        <f>SUMIFS(GENED!$S:$S,GENED!$A:$A,$A349,GENED!$B:$B,$B349)</f>
        <v>0</v>
      </c>
      <c r="L349" s="55">
        <f t="shared" si="36"/>
        <v>0</v>
      </c>
      <c r="M349" s="55">
        <f t="shared" si="37"/>
        <v>0</v>
      </c>
      <c r="N349" s="51"/>
      <c r="O349" s="174">
        <f t="shared" si="38"/>
        <v>0</v>
      </c>
    </row>
    <row r="350" spans="1:15" x14ac:dyDescent="0.25">
      <c r="A350" s="3">
        <v>204</v>
      </c>
      <c r="B350" s="3">
        <v>1</v>
      </c>
      <c r="C350" s="4" t="s">
        <v>118</v>
      </c>
      <c r="D350" s="5">
        <v>4</v>
      </c>
      <c r="E350" s="52">
        <f>SUMIFS('EOS GE24-F23-WEBLOAD'!$F:$F,'EOS GE24-F23-WEBLOAD'!$A:$A,$A350,'EOS GE24-F23-WEBLOAD'!$B:$B,$B350)</f>
        <v>2200</v>
      </c>
      <c r="F350" s="145">
        <f>SUMIFS(GENED!$J:$J,GENED!$A:$A,$A350,GENED!$B:$B,$B350)</f>
        <v>0</v>
      </c>
      <c r="G350" s="55">
        <f t="shared" si="34"/>
        <v>0</v>
      </c>
      <c r="H350" s="52">
        <f t="shared" si="35"/>
        <v>0</v>
      </c>
      <c r="I350" s="64"/>
      <c r="J350" s="52">
        <f>SUMIFS('EOS GE25-F23-WEBLOAD'!$F:$F,'EOS GE25-F23-WEBLOAD'!$A:$A,$A350,'EOS GE25-F23-WEBLOAD'!$B:$B,$B350)</f>
        <v>2200</v>
      </c>
      <c r="K350" s="145">
        <f>SUMIFS(GENED!$S:$S,GENED!$A:$A,$A350,GENED!$B:$B,$B350)</f>
        <v>0</v>
      </c>
      <c r="L350" s="55">
        <f t="shared" si="36"/>
        <v>0</v>
      </c>
      <c r="M350" s="55">
        <f t="shared" si="37"/>
        <v>0</v>
      </c>
      <c r="N350" s="51"/>
      <c r="O350" s="174">
        <f t="shared" si="38"/>
        <v>0</v>
      </c>
    </row>
    <row r="351" spans="1:15" x14ac:dyDescent="0.25">
      <c r="A351" s="3">
        <v>213</v>
      </c>
      <c r="B351" s="3">
        <v>1</v>
      </c>
      <c r="C351" s="4" t="s">
        <v>120</v>
      </c>
      <c r="D351" s="5">
        <v>6</v>
      </c>
      <c r="E351" s="52">
        <f>SUMIFS('EOS GE24-F23-WEBLOAD'!$F:$F,'EOS GE24-F23-WEBLOAD'!$A:$A,$A351,'EOS GE24-F23-WEBLOAD'!$B:$B,$B351)</f>
        <v>842</v>
      </c>
      <c r="F351" s="145">
        <f>SUMIFS(GENED!$J:$J,GENED!$A:$A,$A351,GENED!$B:$B,$B351)</f>
        <v>0</v>
      </c>
      <c r="G351" s="55">
        <f t="shared" ref="G351:G360" si="39">SUM(F351:F351)</f>
        <v>0</v>
      </c>
      <c r="H351" s="52">
        <f t="shared" ref="H351:H360" si="40">IFERROR(G351/E351,0)</f>
        <v>0</v>
      </c>
      <c r="I351" s="64"/>
      <c r="J351" s="52">
        <f>SUMIFS('EOS GE25-F23-WEBLOAD'!$F:$F,'EOS GE25-F23-WEBLOAD'!$A:$A,$A351,'EOS GE25-F23-WEBLOAD'!$B:$B,$B351)</f>
        <v>832</v>
      </c>
      <c r="K351" s="145">
        <f>SUMIFS(GENED!$S:$S,GENED!$A:$A,$A351,GENED!$B:$B,$B351)</f>
        <v>0</v>
      </c>
      <c r="L351" s="55">
        <f t="shared" ref="L351:L360" si="41">SUM(K351:K351)</f>
        <v>0</v>
      </c>
      <c r="M351" s="55">
        <f t="shared" ref="M351:M360" si="42">IFERROR(L351/J351,0)</f>
        <v>0</v>
      </c>
      <c r="N351" s="51"/>
      <c r="O351" s="174">
        <f t="shared" ref="O351:O359" si="43">M351+H351</f>
        <v>0</v>
      </c>
    </row>
    <row r="352" spans="1:15" x14ac:dyDescent="0.25">
      <c r="A352" s="3">
        <v>885</v>
      </c>
      <c r="B352" s="3">
        <v>1</v>
      </c>
      <c r="C352" s="4" t="s">
        <v>308</v>
      </c>
      <c r="D352" s="5">
        <v>4</v>
      </c>
      <c r="E352" s="52">
        <f>SUMIFS('EOS GE24-F23-WEBLOAD'!$F:$F,'EOS GE24-F23-WEBLOAD'!$A:$A,$A352,'EOS GE24-F23-WEBLOAD'!$B:$B,$B352)</f>
        <v>6593</v>
      </c>
      <c r="F352" s="145">
        <f>SUMIFS(GENED!$J:$J,GENED!$A:$A,$A352,GENED!$B:$B,$B352)</f>
        <v>0</v>
      </c>
      <c r="G352" s="55">
        <f t="shared" si="39"/>
        <v>0</v>
      </c>
      <c r="H352" s="52">
        <f t="shared" si="40"/>
        <v>0</v>
      </c>
      <c r="I352" s="64"/>
      <c r="J352" s="52">
        <f>SUMIFS('EOS GE25-F23-WEBLOAD'!$F:$F,'EOS GE25-F23-WEBLOAD'!$A:$A,$A352,'EOS GE25-F23-WEBLOAD'!$B:$B,$B352)</f>
        <v>6625</v>
      </c>
      <c r="K352" s="145">
        <f>SUMIFS(GENED!$S:$S,GENED!$A:$A,$A352,GENED!$B:$B,$B352)</f>
        <v>0</v>
      </c>
      <c r="L352" s="55">
        <f t="shared" si="41"/>
        <v>0</v>
      </c>
      <c r="M352" s="55">
        <f t="shared" si="42"/>
        <v>0</v>
      </c>
      <c r="N352" s="51"/>
      <c r="O352" s="174">
        <f t="shared" si="43"/>
        <v>0</v>
      </c>
    </row>
    <row r="353" spans="1:15" x14ac:dyDescent="0.25">
      <c r="A353" s="3">
        <v>99</v>
      </c>
      <c r="B353" s="3">
        <v>1</v>
      </c>
      <c r="C353" s="4" t="s">
        <v>86</v>
      </c>
      <c r="D353" s="5">
        <v>5</v>
      </c>
      <c r="E353" s="52">
        <f>SUMIFS('EOS GE24-F23-WEBLOAD'!$F:$F,'EOS GE24-F23-WEBLOAD'!$A:$A,$A353,'EOS GE24-F23-WEBLOAD'!$B:$B,$B353)</f>
        <v>1270</v>
      </c>
      <c r="F353" s="145">
        <f>SUMIFS(GENED!$J:$J,GENED!$A:$A,$A353,GENED!$B:$B,$B353)</f>
        <v>0</v>
      </c>
      <c r="G353" s="55">
        <f t="shared" si="39"/>
        <v>0</v>
      </c>
      <c r="H353" s="52">
        <f t="shared" si="40"/>
        <v>0</v>
      </c>
      <c r="I353" s="64"/>
      <c r="J353" s="52">
        <f>SUMIFS('EOS GE25-F23-WEBLOAD'!$F:$F,'EOS GE25-F23-WEBLOAD'!$A:$A,$A353,'EOS GE25-F23-WEBLOAD'!$B:$B,$B353)</f>
        <v>1236</v>
      </c>
      <c r="K353" s="145">
        <f>SUMIFS(GENED!$S:$S,GENED!$A:$A,$A353,GENED!$B:$B,$B353)</f>
        <v>0</v>
      </c>
      <c r="L353" s="55">
        <f t="shared" si="41"/>
        <v>0</v>
      </c>
      <c r="M353" s="55">
        <f t="shared" si="42"/>
        <v>0</v>
      </c>
      <c r="N353" s="51"/>
      <c r="O353" s="174">
        <f t="shared" si="43"/>
        <v>0</v>
      </c>
    </row>
    <row r="354" spans="1:15" x14ac:dyDescent="0.25">
      <c r="A354" s="3">
        <v>195</v>
      </c>
      <c r="B354" s="3">
        <v>1</v>
      </c>
      <c r="C354" s="4" t="s">
        <v>112</v>
      </c>
      <c r="D354" s="5">
        <v>3</v>
      </c>
      <c r="E354" s="52">
        <f>SUMIFS('EOS GE24-F23-WEBLOAD'!$F:$F,'EOS GE24-F23-WEBLOAD'!$A:$A,$A354,'EOS GE24-F23-WEBLOAD'!$B:$B,$B354)</f>
        <v>852</v>
      </c>
      <c r="F354" s="145">
        <f>SUMIFS(GENED!$J:$J,GENED!$A:$A,$A354,GENED!$B:$B,$B354)</f>
        <v>0</v>
      </c>
      <c r="G354" s="55">
        <f t="shared" si="39"/>
        <v>0</v>
      </c>
      <c r="H354" s="52">
        <f t="shared" si="40"/>
        <v>0</v>
      </c>
      <c r="I354" s="64"/>
      <c r="J354" s="52">
        <f>SUMIFS('EOS GE25-F23-WEBLOAD'!$F:$F,'EOS GE25-F23-WEBLOAD'!$A:$A,$A354,'EOS GE25-F23-WEBLOAD'!$B:$B,$B354)</f>
        <v>842</v>
      </c>
      <c r="K354" s="145">
        <f>SUMIFS(GENED!$S:$S,GENED!$A:$A,$A354,GENED!$B:$B,$B354)</f>
        <v>0</v>
      </c>
      <c r="L354" s="55">
        <f t="shared" si="41"/>
        <v>0</v>
      </c>
      <c r="M354" s="55">
        <f t="shared" si="42"/>
        <v>0</v>
      </c>
      <c r="N354" s="51"/>
      <c r="O354" s="174">
        <f t="shared" si="43"/>
        <v>0</v>
      </c>
    </row>
    <row r="355" spans="1:15" x14ac:dyDescent="0.25">
      <c r="A355" s="3">
        <v>255</v>
      </c>
      <c r="B355" s="3">
        <v>1</v>
      </c>
      <c r="C355" s="4" t="s">
        <v>129</v>
      </c>
      <c r="D355" s="5">
        <v>5</v>
      </c>
      <c r="E355" s="52">
        <f>SUMIFS('EOS GE24-F23-WEBLOAD'!$F:$F,'EOS GE24-F23-WEBLOAD'!$A:$A,$A355,'EOS GE24-F23-WEBLOAD'!$B:$B,$B355)</f>
        <v>1505</v>
      </c>
      <c r="F355" s="145">
        <f>SUMIFS(GENED!$J:$J,GENED!$A:$A,$A355,GENED!$B:$B,$B355)</f>
        <v>0</v>
      </c>
      <c r="G355" s="55">
        <f t="shared" si="39"/>
        <v>0</v>
      </c>
      <c r="H355" s="52">
        <f t="shared" si="40"/>
        <v>0</v>
      </c>
      <c r="I355" s="64"/>
      <c r="J355" s="52">
        <f>SUMIFS('EOS GE25-F23-WEBLOAD'!$F:$F,'EOS GE25-F23-WEBLOAD'!$A:$A,$A355,'EOS GE25-F23-WEBLOAD'!$B:$B,$B355)</f>
        <v>1535</v>
      </c>
      <c r="K355" s="145">
        <f>SUMIFS(GENED!$S:$S,GENED!$A:$A,$A355,GENED!$B:$B,$B355)</f>
        <v>0</v>
      </c>
      <c r="L355" s="55">
        <f t="shared" si="41"/>
        <v>0</v>
      </c>
      <c r="M355" s="55">
        <f t="shared" si="42"/>
        <v>0</v>
      </c>
      <c r="N355" s="51"/>
      <c r="O355" s="174">
        <f t="shared" si="43"/>
        <v>0</v>
      </c>
    </row>
    <row r="356" spans="1:15" x14ac:dyDescent="0.25">
      <c r="A356" s="3">
        <v>276</v>
      </c>
      <c r="B356" s="3">
        <v>1</v>
      </c>
      <c r="C356" s="4" t="s">
        <v>137</v>
      </c>
      <c r="D356" s="5">
        <v>3</v>
      </c>
      <c r="E356" s="52">
        <f>SUMIFS('EOS GE24-F23-WEBLOAD'!$F:$F,'EOS GE24-F23-WEBLOAD'!$A:$A,$A356,'EOS GE24-F23-WEBLOAD'!$B:$B,$B356)</f>
        <v>11200</v>
      </c>
      <c r="F356" s="145">
        <f>SUMIFS(GENED!$J:$J,GENED!$A:$A,$A356,GENED!$B:$B,$B356)</f>
        <v>0</v>
      </c>
      <c r="G356" s="55">
        <f t="shared" si="39"/>
        <v>0</v>
      </c>
      <c r="H356" s="52">
        <f t="shared" si="40"/>
        <v>0</v>
      </c>
      <c r="I356" s="64"/>
      <c r="J356" s="52">
        <f>SUMIFS('EOS GE25-F23-WEBLOAD'!$F:$F,'EOS GE25-F23-WEBLOAD'!$A:$A,$A356,'EOS GE25-F23-WEBLOAD'!$B:$B,$B356)</f>
        <v>11200</v>
      </c>
      <c r="K356" s="145">
        <f>SUMIFS(GENED!$S:$S,GENED!$A:$A,$A356,GENED!$B:$B,$B356)</f>
        <v>0</v>
      </c>
      <c r="L356" s="55">
        <f t="shared" si="41"/>
        <v>0</v>
      </c>
      <c r="M356" s="55">
        <f t="shared" si="42"/>
        <v>0</v>
      </c>
      <c r="N356" s="51"/>
      <c r="O356" s="174">
        <f t="shared" si="43"/>
        <v>0</v>
      </c>
    </row>
    <row r="357" spans="1:15" x14ac:dyDescent="0.25">
      <c r="A357" s="3">
        <v>294</v>
      </c>
      <c r="B357" s="3">
        <v>1</v>
      </c>
      <c r="C357" s="4" t="s">
        <v>147</v>
      </c>
      <c r="D357" s="5">
        <v>5</v>
      </c>
      <c r="E357" s="52">
        <f>SUMIFS('EOS GE24-F23-WEBLOAD'!$F:$F,'EOS GE24-F23-WEBLOAD'!$A:$A,$A357,'EOS GE24-F23-WEBLOAD'!$B:$B,$B357)</f>
        <v>1740</v>
      </c>
      <c r="F357" s="145">
        <f>SUMIFS(GENED!$J:$J,GENED!$A:$A,$A357,GENED!$B:$B,$B357)</f>
        <v>0</v>
      </c>
      <c r="G357" s="55">
        <f t="shared" si="39"/>
        <v>0</v>
      </c>
      <c r="H357" s="52">
        <f t="shared" si="40"/>
        <v>0</v>
      </c>
      <c r="I357" s="64"/>
      <c r="J357" s="52">
        <f>SUMIFS('EOS GE25-F23-WEBLOAD'!$F:$F,'EOS GE25-F23-WEBLOAD'!$A:$A,$A357,'EOS GE25-F23-WEBLOAD'!$B:$B,$B357)</f>
        <v>1740</v>
      </c>
      <c r="K357" s="145">
        <f>SUMIFS(GENED!$S:$S,GENED!$A:$A,$A357,GENED!$B:$B,$B357)</f>
        <v>0</v>
      </c>
      <c r="L357" s="55">
        <f t="shared" si="41"/>
        <v>0</v>
      </c>
      <c r="M357" s="55">
        <f t="shared" si="42"/>
        <v>0</v>
      </c>
      <c r="N357" s="51"/>
      <c r="O357" s="174">
        <f t="shared" si="43"/>
        <v>0</v>
      </c>
    </row>
    <row r="358" spans="1:15" x14ac:dyDescent="0.25">
      <c r="A358" s="3">
        <v>531</v>
      </c>
      <c r="B358" s="3">
        <v>1</v>
      </c>
      <c r="C358" s="4" t="s">
        <v>208</v>
      </c>
      <c r="D358" s="5">
        <v>5</v>
      </c>
      <c r="E358" s="52">
        <f>SUMIFS('EOS GE24-F23-WEBLOAD'!$F:$F,'EOS GE24-F23-WEBLOAD'!$A:$A,$A358,'EOS GE24-F23-WEBLOAD'!$B:$B,$B358)</f>
        <v>2352</v>
      </c>
      <c r="F358" s="145">
        <f>SUMIFS(GENED!$J:$J,GENED!$A:$A,$A358,GENED!$B:$B,$B358)</f>
        <v>0</v>
      </c>
      <c r="G358" s="55">
        <f t="shared" si="39"/>
        <v>0</v>
      </c>
      <c r="H358" s="52">
        <f t="shared" si="40"/>
        <v>0</v>
      </c>
      <c r="I358" s="64"/>
      <c r="J358" s="52">
        <f>SUMIFS('EOS GE25-F23-WEBLOAD'!$F:$F,'EOS GE25-F23-WEBLOAD'!$A:$A,$A358,'EOS GE25-F23-WEBLOAD'!$B:$B,$B358)</f>
        <v>2320</v>
      </c>
      <c r="K358" s="145">
        <f>SUMIFS(GENED!$S:$S,GENED!$A:$A,$A358,GENED!$B:$B,$B358)</f>
        <v>0</v>
      </c>
      <c r="L358" s="55">
        <f t="shared" si="41"/>
        <v>0</v>
      </c>
      <c r="M358" s="55">
        <f t="shared" si="42"/>
        <v>0</v>
      </c>
      <c r="N358" s="51"/>
      <c r="O358" s="174">
        <f t="shared" si="43"/>
        <v>0</v>
      </c>
    </row>
    <row r="359" spans="1:15" x14ac:dyDescent="0.25">
      <c r="A359" s="3">
        <v>75</v>
      </c>
      <c r="B359" s="3">
        <v>1</v>
      </c>
      <c r="C359" s="4" t="s">
        <v>75</v>
      </c>
      <c r="D359" s="5">
        <v>6</v>
      </c>
      <c r="E359" s="52">
        <f>SUMIFS('EOS GE24-F23-WEBLOAD'!$F:$F,'EOS GE24-F23-WEBLOAD'!$A:$A,$A359,'EOS GE24-F23-WEBLOAD'!$B:$B,$B359)</f>
        <v>798</v>
      </c>
      <c r="F359" s="145">
        <f>SUMIFS(GENED!$J:$J,GENED!$A:$A,$A359,GENED!$B:$B,$B359)</f>
        <v>0</v>
      </c>
      <c r="G359" s="55">
        <f t="shared" si="39"/>
        <v>0</v>
      </c>
      <c r="H359" s="52">
        <f t="shared" si="40"/>
        <v>0</v>
      </c>
      <c r="I359" s="64"/>
      <c r="J359" s="52">
        <f>SUMIFS('EOS GE25-F23-WEBLOAD'!$F:$F,'EOS GE25-F23-WEBLOAD'!$A:$A,$A359,'EOS GE25-F23-WEBLOAD'!$B:$B,$B359)</f>
        <v>768</v>
      </c>
      <c r="K359" s="145">
        <f>SUMIFS(GENED!$S:$S,GENED!$A:$A,$A359,GENED!$B:$B,$B359)</f>
        <v>0</v>
      </c>
      <c r="L359" s="55">
        <f t="shared" si="41"/>
        <v>0</v>
      </c>
      <c r="M359" s="55">
        <f t="shared" si="42"/>
        <v>0</v>
      </c>
      <c r="N359" s="51"/>
      <c r="O359" s="174">
        <f t="shared" si="43"/>
        <v>0</v>
      </c>
    </row>
    <row r="360" spans="1:15" hidden="1" x14ac:dyDescent="0.25">
      <c r="A360" s="3">
        <v>3999</v>
      </c>
      <c r="B360" s="3">
        <v>1</v>
      </c>
      <c r="C360" s="51" t="s">
        <v>384</v>
      </c>
      <c r="D360" s="5">
        <v>9</v>
      </c>
      <c r="E360" s="52">
        <f>SUMIFS('EOS GE24-F23-WEBLOAD'!$F:$F,'EOS GE24-F23-WEBLOAD'!$A:$A,$A360,'EOS GE24-F23-WEBLOAD'!$B:$B,$B360)</f>
        <v>3749.4250920226332</v>
      </c>
      <c r="F360" s="145">
        <f>SUMIFS(GENED!$J:$J,GENED!$A:$A,$A360,GENED!$B:$B,$B360)</f>
        <v>0</v>
      </c>
      <c r="G360" s="55">
        <f t="shared" si="39"/>
        <v>0</v>
      </c>
      <c r="H360" s="52">
        <f t="shared" si="40"/>
        <v>0</v>
      </c>
      <c r="I360" s="64"/>
      <c r="J360" s="52">
        <f>SUMIFS('EOS GE25-F23-WEBLOAD'!$F:$F,'EOS GE25-F23-WEBLOAD'!$A:$A,$A360,'EOS GE25-F23-WEBLOAD'!$B:$B,$B360)</f>
        <v>-239.02488044658094</v>
      </c>
      <c r="K360" s="145">
        <f>SUMIFS(GENED!$S:$S,GENED!$A:$A,$A360,GENED!$B:$B,$B360)</f>
        <v>0</v>
      </c>
      <c r="L360" s="55">
        <f t="shared" si="41"/>
        <v>0</v>
      </c>
      <c r="M360" s="55">
        <f t="shared" si="42"/>
        <v>0</v>
      </c>
      <c r="N360" s="51"/>
      <c r="O360" s="177"/>
    </row>
    <row r="361" spans="1:15" x14ac:dyDescent="0.25">
      <c r="A361" s="3"/>
      <c r="B361" s="3"/>
      <c r="C361" s="4"/>
      <c r="D361" s="5"/>
      <c r="E361" s="52"/>
      <c r="F361" s="146"/>
      <c r="G361" s="51"/>
      <c r="H361" s="51"/>
      <c r="I361" s="111"/>
      <c r="J361" s="51"/>
      <c r="K361" s="156"/>
      <c r="L361" s="55"/>
      <c r="M361" s="55"/>
      <c r="N361" s="51"/>
      <c r="O361" s="177"/>
    </row>
    <row r="362" spans="1:15" ht="15.75" thickBot="1" x14ac:dyDescent="0.3">
      <c r="A362" s="57"/>
      <c r="B362" s="58"/>
      <c r="C362" s="59" t="s">
        <v>385</v>
      </c>
      <c r="D362" s="60"/>
      <c r="E362" s="60">
        <f t="shared" ref="E362:H362" si="44">SUM(E31:E360)</f>
        <v>780482.3850920226</v>
      </c>
      <c r="F362" s="60">
        <f t="shared" si="44"/>
        <v>5186567.6466459827</v>
      </c>
      <c r="G362" s="60">
        <f>SUM(F362:F362)</f>
        <v>5186567.6466459827</v>
      </c>
      <c r="H362" s="60">
        <f t="shared" si="44"/>
        <v>2725.7246150179171</v>
      </c>
      <c r="I362" s="112"/>
      <c r="J362" s="60">
        <f t="shared" ref="J362:M362" si="45">SUM(J31:J360)</f>
        <v>774921.93511955335</v>
      </c>
      <c r="K362" s="60">
        <f t="shared" si="45"/>
        <v>4908232.7816064181</v>
      </c>
      <c r="L362" s="60">
        <f>SUM(K362:K362)</f>
        <v>4908232.7816064181</v>
      </c>
      <c r="M362" s="60">
        <f t="shared" si="45"/>
        <v>2632.0916751945101</v>
      </c>
      <c r="N362" s="51"/>
      <c r="O362" s="176">
        <f>M362+H362</f>
        <v>5357.8162902124277</v>
      </c>
    </row>
    <row r="363" spans="1:15" s="51" customFormat="1" x14ac:dyDescent="0.25">
      <c r="A363" s="57"/>
      <c r="B363" s="58"/>
      <c r="C363" s="61"/>
      <c r="D363" s="61"/>
      <c r="E363" s="61"/>
      <c r="F363" s="61"/>
      <c r="G363" s="61"/>
      <c r="H363" s="61"/>
      <c r="I363" s="61"/>
      <c r="J363" s="61"/>
      <c r="K363" s="61"/>
      <c r="L363" s="61"/>
      <c r="M363" s="61"/>
    </row>
    <row r="364" spans="1:15" s="51" customFormat="1" ht="15.75" thickBot="1" x14ac:dyDescent="0.3">
      <c r="A364" s="69"/>
      <c r="B364" s="70"/>
      <c r="C364" s="48" t="s">
        <v>386</v>
      </c>
      <c r="D364" s="54"/>
      <c r="E364" s="54"/>
      <c r="F364" s="54"/>
      <c r="G364" s="54"/>
      <c r="H364" s="54"/>
      <c r="I364" s="110"/>
      <c r="J364" s="54"/>
      <c r="K364" s="54"/>
      <c r="L364" s="54"/>
      <c r="M364" s="54"/>
    </row>
    <row r="365" spans="1:15" x14ac:dyDescent="0.25">
      <c r="A365" s="49">
        <v>4207</v>
      </c>
      <c r="B365" s="49">
        <v>7</v>
      </c>
      <c r="C365" s="49" t="s">
        <v>509</v>
      </c>
      <c r="D365" s="5">
        <v>7</v>
      </c>
      <c r="E365" s="52">
        <f>SUMIFS('EOS GE24-F23-WEBLOAD'!$F:$F,'EOS GE24-F23-WEBLOAD'!$A:$A,$A365,'EOS GE24-F23-WEBLOAD'!$B:$B,$B365)</f>
        <v>30</v>
      </c>
      <c r="F365" s="145">
        <f>SUMIFS(GENED!$J:$J,GENED!$A:$A,$A365,GENED!$B:$B,$B365)</f>
        <v>1460</v>
      </c>
      <c r="G365" s="55">
        <f t="shared" ref="G365:G396" si="46">SUM(F365:F365)</f>
        <v>1460</v>
      </c>
      <c r="H365" s="52">
        <f t="shared" ref="H365:H396" si="47">IFERROR(G365/E365,0)</f>
        <v>48.666666666666664</v>
      </c>
      <c r="I365" s="64"/>
      <c r="J365" s="52">
        <f>SUMIFS('EOS GE25-F23-WEBLOAD'!$F:$F,'EOS GE25-F23-WEBLOAD'!$A:$A,$A365,'EOS GE25-F23-WEBLOAD'!$B:$B,$B365)</f>
        <v>30</v>
      </c>
      <c r="K365" s="145">
        <f>SUMIFS(GENED!$S:$S,GENED!$A:$A,$A365,GENED!$B:$B,$B365)</f>
        <v>1385</v>
      </c>
      <c r="L365" s="55">
        <f t="shared" ref="L365:L396" si="48">SUM(K365:K365)</f>
        <v>1385</v>
      </c>
      <c r="M365" s="55">
        <f t="shared" ref="M365:M396" si="49">IFERROR(L365/J365,0)</f>
        <v>46.166666666666664</v>
      </c>
      <c r="N365" s="51"/>
      <c r="O365" s="173">
        <f t="shared" ref="O365:O396" si="50">M365+H365</f>
        <v>94.833333333333329</v>
      </c>
    </row>
    <row r="366" spans="1:15" x14ac:dyDescent="0.25">
      <c r="A366" s="49">
        <v>4100</v>
      </c>
      <c r="B366" s="49">
        <v>7</v>
      </c>
      <c r="C366" s="49" t="s">
        <v>443</v>
      </c>
      <c r="D366" s="5">
        <v>7</v>
      </c>
      <c r="E366" s="52">
        <f>SUMIFS('EOS GE24-F23-WEBLOAD'!$F:$F,'EOS GE24-F23-WEBLOAD'!$A:$A,$A366,'EOS GE24-F23-WEBLOAD'!$B:$B,$B366)</f>
        <v>145</v>
      </c>
      <c r="F366" s="145">
        <f>SUMIFS(GENED!$J:$J,GENED!$A:$A,$A366,GENED!$B:$B,$B366)</f>
        <v>6892</v>
      </c>
      <c r="G366" s="55">
        <f t="shared" si="46"/>
        <v>6892</v>
      </c>
      <c r="H366" s="52">
        <f t="shared" si="47"/>
        <v>47.531034482758621</v>
      </c>
      <c r="I366" s="64"/>
      <c r="J366" s="52">
        <f>SUMIFS('EOS GE25-F23-WEBLOAD'!$F:$F,'EOS GE25-F23-WEBLOAD'!$A:$A,$A366,'EOS GE25-F23-WEBLOAD'!$B:$B,$B366)</f>
        <v>145</v>
      </c>
      <c r="K366" s="145">
        <f>SUMIFS(GENED!$S:$S,GENED!$A:$A,$A366,GENED!$B:$B,$B366)</f>
        <v>6539</v>
      </c>
      <c r="L366" s="55">
        <f t="shared" si="48"/>
        <v>6539</v>
      </c>
      <c r="M366" s="55">
        <f t="shared" si="49"/>
        <v>45.096551724137932</v>
      </c>
      <c r="N366" s="51"/>
      <c r="O366" s="174">
        <f t="shared" si="50"/>
        <v>92.627586206896552</v>
      </c>
    </row>
    <row r="367" spans="1:15" x14ac:dyDescent="0.25">
      <c r="A367" s="49">
        <v>4145</v>
      </c>
      <c r="B367" s="49">
        <v>7</v>
      </c>
      <c r="C367" s="49" t="s">
        <v>472</v>
      </c>
      <c r="D367" s="5">
        <v>7</v>
      </c>
      <c r="E367" s="52">
        <f>SUMIFS('EOS GE24-F23-WEBLOAD'!$F:$F,'EOS GE24-F23-WEBLOAD'!$A:$A,$A367,'EOS GE24-F23-WEBLOAD'!$B:$B,$B367)</f>
        <v>33</v>
      </c>
      <c r="F367" s="145">
        <f>SUMIFS(GENED!$J:$J,GENED!$A:$A,$A367,GENED!$B:$B,$B367)</f>
        <v>1513</v>
      </c>
      <c r="G367" s="55">
        <f t="shared" si="46"/>
        <v>1513</v>
      </c>
      <c r="H367" s="52">
        <f t="shared" si="47"/>
        <v>45.848484848484851</v>
      </c>
      <c r="I367" s="64"/>
      <c r="J367" s="52">
        <f>SUMIFS('EOS GE25-F23-WEBLOAD'!$F:$F,'EOS GE25-F23-WEBLOAD'!$A:$A,$A367,'EOS GE25-F23-WEBLOAD'!$B:$B,$B367)</f>
        <v>33</v>
      </c>
      <c r="K367" s="145">
        <f>SUMIFS(GENED!$S:$S,GENED!$A:$A,$A367,GENED!$B:$B,$B367)</f>
        <v>1434</v>
      </c>
      <c r="L367" s="55">
        <f t="shared" si="48"/>
        <v>1434</v>
      </c>
      <c r="M367" s="55">
        <f t="shared" si="49"/>
        <v>43.454545454545453</v>
      </c>
      <c r="N367" s="51"/>
      <c r="O367" s="174">
        <f t="shared" si="50"/>
        <v>89.303030303030312</v>
      </c>
    </row>
    <row r="368" spans="1:15" x14ac:dyDescent="0.25">
      <c r="A368" s="49">
        <v>4195</v>
      </c>
      <c r="B368" s="49">
        <v>7</v>
      </c>
      <c r="C368" s="49" t="s">
        <v>502</v>
      </c>
      <c r="D368" s="5">
        <v>7</v>
      </c>
      <c r="E368" s="52">
        <f>SUMIFS('EOS GE24-F23-WEBLOAD'!$F:$F,'EOS GE24-F23-WEBLOAD'!$A:$A,$A368,'EOS GE24-F23-WEBLOAD'!$B:$B,$B368)</f>
        <v>27</v>
      </c>
      <c r="F368" s="145">
        <f>SUMIFS(GENED!$J:$J,GENED!$A:$A,$A368,GENED!$B:$B,$B368)</f>
        <v>1237</v>
      </c>
      <c r="G368" s="55">
        <f t="shared" si="46"/>
        <v>1237</v>
      </c>
      <c r="H368" s="52">
        <f t="shared" si="47"/>
        <v>45.814814814814817</v>
      </c>
      <c r="I368" s="64"/>
      <c r="J368" s="52">
        <f>SUMIFS('EOS GE25-F23-WEBLOAD'!$F:$F,'EOS GE25-F23-WEBLOAD'!$A:$A,$A368,'EOS GE25-F23-WEBLOAD'!$B:$B,$B368)</f>
        <v>27</v>
      </c>
      <c r="K368" s="145">
        <f>SUMIFS(GENED!$S:$S,GENED!$A:$A,$A368,GENED!$B:$B,$B368)</f>
        <v>1174</v>
      </c>
      <c r="L368" s="55">
        <f t="shared" si="48"/>
        <v>1174</v>
      </c>
      <c r="M368" s="55">
        <f t="shared" si="49"/>
        <v>43.481481481481481</v>
      </c>
      <c r="N368" s="51"/>
      <c r="O368" s="174">
        <f t="shared" si="50"/>
        <v>89.296296296296305</v>
      </c>
    </row>
    <row r="369" spans="1:15" x14ac:dyDescent="0.25">
      <c r="A369" s="49">
        <v>4084</v>
      </c>
      <c r="B369" s="49">
        <v>7</v>
      </c>
      <c r="C369" s="49" t="s">
        <v>431</v>
      </c>
      <c r="D369" s="5">
        <v>7</v>
      </c>
      <c r="E369" s="52">
        <f>SUMIFS('EOS GE24-F23-WEBLOAD'!$F:$F,'EOS GE24-F23-WEBLOAD'!$A:$A,$A369,'EOS GE24-F23-WEBLOAD'!$B:$B,$B369)</f>
        <v>360</v>
      </c>
      <c r="F369" s="145">
        <f>SUMIFS(GENED!$J:$J,GENED!$A:$A,$A369,GENED!$B:$B,$B369)</f>
        <v>13364</v>
      </c>
      <c r="G369" s="55">
        <f t="shared" si="46"/>
        <v>13364</v>
      </c>
      <c r="H369" s="52">
        <f t="shared" si="47"/>
        <v>37.12222222222222</v>
      </c>
      <c r="I369" s="64"/>
      <c r="J369" s="52">
        <f>SUMIFS('EOS GE25-F23-WEBLOAD'!$F:$F,'EOS GE25-F23-WEBLOAD'!$A:$A,$A369,'EOS GE25-F23-WEBLOAD'!$B:$B,$B369)</f>
        <v>345</v>
      </c>
      <c r="K369" s="145">
        <f>SUMIFS(GENED!$S:$S,GENED!$A:$A,$A369,GENED!$B:$B,$B369)</f>
        <v>12151</v>
      </c>
      <c r="L369" s="55">
        <f t="shared" si="48"/>
        <v>12151</v>
      </c>
      <c r="M369" s="55">
        <f t="shared" si="49"/>
        <v>35.220289855072465</v>
      </c>
      <c r="N369" s="51"/>
      <c r="O369" s="174">
        <f t="shared" si="50"/>
        <v>72.342512077294685</v>
      </c>
    </row>
    <row r="370" spans="1:15" x14ac:dyDescent="0.25">
      <c r="A370" s="49">
        <v>4146</v>
      </c>
      <c r="B370" s="49">
        <v>7</v>
      </c>
      <c r="C370" s="49" t="s">
        <v>473</v>
      </c>
      <c r="D370" s="5">
        <v>7</v>
      </c>
      <c r="E370" s="52">
        <f>SUMIFS('EOS GE24-F23-WEBLOAD'!$F:$F,'EOS GE24-F23-WEBLOAD'!$A:$A,$A370,'EOS GE24-F23-WEBLOAD'!$B:$B,$B370)</f>
        <v>84</v>
      </c>
      <c r="F370" s="145">
        <f>SUMIFS(GENED!$J:$J,GENED!$A:$A,$A370,GENED!$B:$B,$B370)</f>
        <v>2239</v>
      </c>
      <c r="G370" s="55">
        <f t="shared" si="46"/>
        <v>2239</v>
      </c>
      <c r="H370" s="52">
        <f t="shared" si="47"/>
        <v>26.654761904761905</v>
      </c>
      <c r="I370" s="64"/>
      <c r="J370" s="52">
        <f>SUMIFS('EOS GE25-F23-WEBLOAD'!$F:$F,'EOS GE25-F23-WEBLOAD'!$A:$A,$A370,'EOS GE25-F23-WEBLOAD'!$B:$B,$B370)</f>
        <v>84</v>
      </c>
      <c r="K370" s="145">
        <f>SUMIFS(GENED!$S:$S,GENED!$A:$A,$A370,GENED!$B:$B,$B370)</f>
        <v>2124</v>
      </c>
      <c r="L370" s="55">
        <f t="shared" si="48"/>
        <v>2124</v>
      </c>
      <c r="M370" s="55">
        <f t="shared" si="49"/>
        <v>25.285714285714285</v>
      </c>
      <c r="N370" s="51"/>
      <c r="O370" s="174">
        <f t="shared" si="50"/>
        <v>51.94047619047619</v>
      </c>
    </row>
    <row r="371" spans="1:15" x14ac:dyDescent="0.25">
      <c r="A371" s="49">
        <v>4298</v>
      </c>
      <c r="B371" s="49">
        <v>7</v>
      </c>
      <c r="C371" s="49" t="s">
        <v>566</v>
      </c>
      <c r="D371" s="5">
        <v>7</v>
      </c>
      <c r="E371" s="52">
        <f>SUMIFS('EOS GE24-F23-WEBLOAD'!$F:$F,'EOS GE24-F23-WEBLOAD'!$A:$A,$A371,'EOS GE24-F23-WEBLOAD'!$B:$B,$B371)</f>
        <v>169</v>
      </c>
      <c r="F371" s="145">
        <f>SUMIFS(GENED!$J:$J,GENED!$A:$A,$A371,GENED!$B:$B,$B371)</f>
        <v>4101</v>
      </c>
      <c r="G371" s="55">
        <f t="shared" si="46"/>
        <v>4101</v>
      </c>
      <c r="H371" s="52">
        <f t="shared" si="47"/>
        <v>24.266272189349113</v>
      </c>
      <c r="I371" s="64"/>
      <c r="J371" s="52">
        <f>SUMIFS('EOS GE25-F23-WEBLOAD'!$F:$F,'EOS GE25-F23-WEBLOAD'!$A:$A,$A371,'EOS GE25-F23-WEBLOAD'!$B:$B,$B371)</f>
        <v>169</v>
      </c>
      <c r="K371" s="145">
        <f>SUMIFS(GENED!$S:$S,GENED!$A:$A,$A371,GENED!$B:$B,$B371)</f>
        <v>3890</v>
      </c>
      <c r="L371" s="55">
        <f t="shared" si="48"/>
        <v>3890</v>
      </c>
      <c r="M371" s="55">
        <f t="shared" si="49"/>
        <v>23.017751479289942</v>
      </c>
      <c r="N371" s="51"/>
      <c r="O371" s="174">
        <f t="shared" si="50"/>
        <v>47.284023668639051</v>
      </c>
    </row>
    <row r="372" spans="1:15" x14ac:dyDescent="0.25">
      <c r="A372" s="49">
        <v>4026</v>
      </c>
      <c r="B372" s="49">
        <v>7</v>
      </c>
      <c r="C372" s="49" t="s">
        <v>400</v>
      </c>
      <c r="D372" s="5">
        <v>7</v>
      </c>
      <c r="E372" s="52">
        <f>SUMIFS('EOS GE24-F23-WEBLOAD'!$F:$F,'EOS GE24-F23-WEBLOAD'!$A:$A,$A372,'EOS GE24-F23-WEBLOAD'!$B:$B,$B372)</f>
        <v>58</v>
      </c>
      <c r="F372" s="145">
        <f>SUMIFS(GENED!$J:$J,GENED!$A:$A,$A372,GENED!$B:$B,$B372)</f>
        <v>1388</v>
      </c>
      <c r="G372" s="55">
        <f t="shared" si="46"/>
        <v>1388</v>
      </c>
      <c r="H372" s="52">
        <f t="shared" si="47"/>
        <v>23.931034482758619</v>
      </c>
      <c r="I372" s="64"/>
      <c r="J372" s="52">
        <f>SUMIFS('EOS GE25-F23-WEBLOAD'!$F:$F,'EOS GE25-F23-WEBLOAD'!$A:$A,$A372,'EOS GE25-F23-WEBLOAD'!$B:$B,$B372)</f>
        <v>58</v>
      </c>
      <c r="K372" s="145">
        <f>SUMIFS(GENED!$S:$S,GENED!$A:$A,$A372,GENED!$B:$B,$B372)</f>
        <v>1317</v>
      </c>
      <c r="L372" s="55">
        <f t="shared" si="48"/>
        <v>1317</v>
      </c>
      <c r="M372" s="55">
        <f t="shared" si="49"/>
        <v>22.706896551724139</v>
      </c>
      <c r="N372" s="51"/>
      <c r="O372" s="174">
        <f t="shared" si="50"/>
        <v>46.637931034482762</v>
      </c>
    </row>
    <row r="373" spans="1:15" x14ac:dyDescent="0.25">
      <c r="A373" s="49">
        <v>4155</v>
      </c>
      <c r="B373" s="49">
        <v>7</v>
      </c>
      <c r="C373" s="49" t="s">
        <v>478</v>
      </c>
      <c r="D373" s="5">
        <v>7</v>
      </c>
      <c r="E373" s="52">
        <f>SUMIFS('EOS GE24-F23-WEBLOAD'!$F:$F,'EOS GE24-F23-WEBLOAD'!$A:$A,$A373,'EOS GE24-F23-WEBLOAD'!$B:$B,$B373)</f>
        <v>137</v>
      </c>
      <c r="F373" s="145">
        <f>SUMIFS(GENED!$J:$J,GENED!$A:$A,$A373,GENED!$B:$B,$B373)</f>
        <v>2956</v>
      </c>
      <c r="G373" s="55">
        <f t="shared" si="46"/>
        <v>2956</v>
      </c>
      <c r="H373" s="52">
        <f t="shared" si="47"/>
        <v>21.576642335766422</v>
      </c>
      <c r="I373" s="64"/>
      <c r="J373" s="52">
        <f>SUMIFS('EOS GE25-F23-WEBLOAD'!$F:$F,'EOS GE25-F23-WEBLOAD'!$A:$A,$A373,'EOS GE25-F23-WEBLOAD'!$B:$B,$B373)</f>
        <v>143</v>
      </c>
      <c r="K373" s="145">
        <f>SUMIFS(GENED!$S:$S,GENED!$A:$A,$A373,GENED!$B:$B,$B373)</f>
        <v>2927</v>
      </c>
      <c r="L373" s="55">
        <f t="shared" si="48"/>
        <v>2927</v>
      </c>
      <c r="M373" s="55">
        <f t="shared" si="49"/>
        <v>20.46853146853147</v>
      </c>
      <c r="N373" s="51"/>
      <c r="O373" s="174">
        <f t="shared" si="50"/>
        <v>42.045173804297889</v>
      </c>
    </row>
    <row r="374" spans="1:15" x14ac:dyDescent="0.25">
      <c r="A374" s="49">
        <v>4168</v>
      </c>
      <c r="B374" s="49">
        <v>7</v>
      </c>
      <c r="C374" s="49" t="s">
        <v>486</v>
      </c>
      <c r="D374" s="5">
        <v>7</v>
      </c>
      <c r="E374" s="52">
        <f>SUMIFS('EOS GE24-F23-WEBLOAD'!$F:$F,'EOS GE24-F23-WEBLOAD'!$A:$A,$A374,'EOS GE24-F23-WEBLOAD'!$B:$B,$B374)</f>
        <v>95</v>
      </c>
      <c r="F374" s="145">
        <f>SUMIFS(GENED!$J:$J,GENED!$A:$A,$A374,GENED!$B:$B,$B374)</f>
        <v>1856</v>
      </c>
      <c r="G374" s="55">
        <f t="shared" si="46"/>
        <v>1856</v>
      </c>
      <c r="H374" s="52">
        <f t="shared" si="47"/>
        <v>19.536842105263158</v>
      </c>
      <c r="I374" s="64"/>
      <c r="J374" s="52">
        <f>SUMIFS('EOS GE25-F23-WEBLOAD'!$F:$F,'EOS GE25-F23-WEBLOAD'!$A:$A,$A374,'EOS GE25-F23-WEBLOAD'!$B:$B,$B374)</f>
        <v>95</v>
      </c>
      <c r="K374" s="145">
        <f>SUMIFS(GENED!$S:$S,GENED!$A:$A,$A374,GENED!$B:$B,$B374)</f>
        <v>1760</v>
      </c>
      <c r="L374" s="55">
        <f t="shared" si="48"/>
        <v>1760</v>
      </c>
      <c r="M374" s="55">
        <f t="shared" si="49"/>
        <v>18.526315789473685</v>
      </c>
      <c r="N374" s="51"/>
      <c r="O374" s="174">
        <f t="shared" si="50"/>
        <v>38.063157894736847</v>
      </c>
    </row>
    <row r="375" spans="1:15" x14ac:dyDescent="0.25">
      <c r="A375" s="49">
        <v>4166</v>
      </c>
      <c r="B375" s="49">
        <v>7</v>
      </c>
      <c r="C375" s="49" t="s">
        <v>484</v>
      </c>
      <c r="D375" s="5">
        <v>7</v>
      </c>
      <c r="E375" s="52">
        <f>SUMIFS('EOS GE24-F23-WEBLOAD'!$F:$F,'EOS GE24-F23-WEBLOAD'!$A:$A,$A375,'EOS GE24-F23-WEBLOAD'!$B:$B,$B375)</f>
        <v>145</v>
      </c>
      <c r="F375" s="145">
        <f>SUMIFS(GENED!$J:$J,GENED!$A:$A,$A375,GENED!$B:$B,$B375)</f>
        <v>2395</v>
      </c>
      <c r="G375" s="55">
        <f t="shared" si="46"/>
        <v>2395</v>
      </c>
      <c r="H375" s="52">
        <f t="shared" si="47"/>
        <v>16.517241379310345</v>
      </c>
      <c r="I375" s="64"/>
      <c r="J375" s="52">
        <f>SUMIFS('EOS GE25-F23-WEBLOAD'!$F:$F,'EOS GE25-F23-WEBLOAD'!$A:$A,$A375,'EOS GE25-F23-WEBLOAD'!$B:$B,$B375)</f>
        <v>150</v>
      </c>
      <c r="K375" s="145">
        <f>SUMIFS(GENED!$S:$S,GENED!$A:$A,$A375,GENED!$B:$B,$B375)</f>
        <v>2350</v>
      </c>
      <c r="L375" s="55">
        <f t="shared" si="48"/>
        <v>2350</v>
      </c>
      <c r="M375" s="55">
        <f t="shared" si="49"/>
        <v>15.666666666666666</v>
      </c>
      <c r="N375" s="51"/>
      <c r="O375" s="174">
        <f t="shared" si="50"/>
        <v>32.183908045977013</v>
      </c>
    </row>
    <row r="376" spans="1:15" x14ac:dyDescent="0.25">
      <c r="A376" s="49">
        <v>4107</v>
      </c>
      <c r="B376" s="49">
        <v>7</v>
      </c>
      <c r="C376" s="49" t="s">
        <v>449</v>
      </c>
      <c r="D376" s="5">
        <v>7</v>
      </c>
      <c r="E376" s="52">
        <f>SUMIFS('EOS GE24-F23-WEBLOAD'!$F:$F,'EOS GE24-F23-WEBLOAD'!$A:$A,$A376,'EOS GE24-F23-WEBLOAD'!$B:$B,$B376)</f>
        <v>112</v>
      </c>
      <c r="F376" s="145">
        <f>SUMIFS(GENED!$J:$J,GENED!$A:$A,$A376,GENED!$B:$B,$B376)</f>
        <v>1752</v>
      </c>
      <c r="G376" s="55">
        <f t="shared" si="46"/>
        <v>1752</v>
      </c>
      <c r="H376" s="52">
        <f t="shared" si="47"/>
        <v>15.642857142857142</v>
      </c>
      <c r="I376" s="64"/>
      <c r="J376" s="52">
        <f>SUMIFS('EOS GE25-F23-WEBLOAD'!$F:$F,'EOS GE25-F23-WEBLOAD'!$A:$A,$A376,'EOS GE25-F23-WEBLOAD'!$B:$B,$B376)</f>
        <v>112</v>
      </c>
      <c r="K376" s="145">
        <f>SUMIFS(GENED!$S:$S,GENED!$A:$A,$A376,GENED!$B:$B,$B376)</f>
        <v>1662</v>
      </c>
      <c r="L376" s="55">
        <f t="shared" si="48"/>
        <v>1662</v>
      </c>
      <c r="M376" s="55">
        <f t="shared" si="49"/>
        <v>14.839285714285714</v>
      </c>
      <c r="N376" s="51"/>
      <c r="O376" s="174">
        <f t="shared" si="50"/>
        <v>30.482142857142854</v>
      </c>
    </row>
    <row r="377" spans="1:15" x14ac:dyDescent="0.25">
      <c r="A377" s="49">
        <v>4106</v>
      </c>
      <c r="B377" s="49">
        <v>7</v>
      </c>
      <c r="C377" s="49" t="s">
        <v>448</v>
      </c>
      <c r="D377" s="5">
        <v>7</v>
      </c>
      <c r="E377" s="52">
        <f>SUMIFS('EOS GE24-F23-WEBLOAD'!$F:$F,'EOS GE24-F23-WEBLOAD'!$A:$A,$A377,'EOS GE24-F23-WEBLOAD'!$B:$B,$B377)</f>
        <v>245</v>
      </c>
      <c r="F377" s="145">
        <f>SUMIFS(GENED!$J:$J,GENED!$A:$A,$A377,GENED!$B:$B,$B377)</f>
        <v>3825</v>
      </c>
      <c r="G377" s="55">
        <f t="shared" si="46"/>
        <v>3825</v>
      </c>
      <c r="H377" s="52">
        <f t="shared" si="47"/>
        <v>15.612244897959183</v>
      </c>
      <c r="I377" s="64"/>
      <c r="J377" s="52">
        <f>SUMIFS('EOS GE25-F23-WEBLOAD'!$F:$F,'EOS GE25-F23-WEBLOAD'!$A:$A,$A377,'EOS GE25-F23-WEBLOAD'!$B:$B,$B377)</f>
        <v>245</v>
      </c>
      <c r="K377" s="145">
        <f>SUMIFS(GENED!$S:$S,GENED!$A:$A,$A377,GENED!$B:$B,$B377)</f>
        <v>3629</v>
      </c>
      <c r="L377" s="55">
        <f t="shared" si="48"/>
        <v>3629</v>
      </c>
      <c r="M377" s="55">
        <f t="shared" si="49"/>
        <v>14.812244897959184</v>
      </c>
      <c r="N377" s="51"/>
      <c r="O377" s="174">
        <f t="shared" si="50"/>
        <v>30.424489795918369</v>
      </c>
    </row>
    <row r="378" spans="1:15" x14ac:dyDescent="0.25">
      <c r="A378" s="49">
        <v>4080</v>
      </c>
      <c r="B378" s="49">
        <v>7</v>
      </c>
      <c r="C378" s="49" t="s">
        <v>427</v>
      </c>
      <c r="D378" s="5">
        <v>7</v>
      </c>
      <c r="E378" s="52">
        <f>SUMIFS('EOS GE24-F23-WEBLOAD'!$F:$F,'EOS GE24-F23-WEBLOAD'!$A:$A,$A378,'EOS GE24-F23-WEBLOAD'!$B:$B,$B378)</f>
        <v>42</v>
      </c>
      <c r="F378" s="145">
        <f>SUMIFS(GENED!$J:$J,GENED!$A:$A,$A378,GENED!$B:$B,$B378)</f>
        <v>647</v>
      </c>
      <c r="G378" s="55">
        <f t="shared" si="46"/>
        <v>647</v>
      </c>
      <c r="H378" s="52">
        <f t="shared" si="47"/>
        <v>15.404761904761905</v>
      </c>
      <c r="I378" s="64"/>
      <c r="J378" s="52">
        <f>SUMIFS('EOS GE25-F23-WEBLOAD'!$F:$F,'EOS GE25-F23-WEBLOAD'!$A:$A,$A378,'EOS GE25-F23-WEBLOAD'!$B:$B,$B378)</f>
        <v>45</v>
      </c>
      <c r="K378" s="145">
        <f>SUMIFS(GENED!$S:$S,GENED!$A:$A,$A378,GENED!$B:$B,$B378)</f>
        <v>659</v>
      </c>
      <c r="L378" s="55">
        <f t="shared" si="48"/>
        <v>659</v>
      </c>
      <c r="M378" s="55">
        <f t="shared" si="49"/>
        <v>14.644444444444444</v>
      </c>
      <c r="N378" s="51"/>
      <c r="O378" s="174">
        <f t="shared" si="50"/>
        <v>30.049206349206351</v>
      </c>
    </row>
    <row r="379" spans="1:15" x14ac:dyDescent="0.25">
      <c r="A379" s="49">
        <v>4151</v>
      </c>
      <c r="B379" s="49">
        <v>7</v>
      </c>
      <c r="C379" s="49" t="s">
        <v>475</v>
      </c>
      <c r="D379" s="5">
        <v>7</v>
      </c>
      <c r="E379" s="52">
        <f>SUMIFS('EOS GE24-F23-WEBLOAD'!$F:$F,'EOS GE24-F23-WEBLOAD'!$A:$A,$A379,'EOS GE24-F23-WEBLOAD'!$B:$B,$B379)</f>
        <v>106</v>
      </c>
      <c r="F379" s="145">
        <f>SUMIFS(GENED!$J:$J,GENED!$A:$A,$A379,GENED!$B:$B,$B379)</f>
        <v>1516</v>
      </c>
      <c r="G379" s="55">
        <f t="shared" si="46"/>
        <v>1516</v>
      </c>
      <c r="H379" s="52">
        <f t="shared" si="47"/>
        <v>14.30188679245283</v>
      </c>
      <c r="I379" s="64"/>
      <c r="J379" s="52">
        <f>SUMIFS('EOS GE25-F23-WEBLOAD'!$F:$F,'EOS GE25-F23-WEBLOAD'!$A:$A,$A379,'EOS GE25-F23-WEBLOAD'!$B:$B,$B379)</f>
        <v>106</v>
      </c>
      <c r="K379" s="145">
        <f>SUMIFS(GENED!$S:$S,GENED!$A:$A,$A379,GENED!$B:$B,$B379)</f>
        <v>1437</v>
      </c>
      <c r="L379" s="55">
        <f t="shared" si="48"/>
        <v>1437</v>
      </c>
      <c r="M379" s="55">
        <f t="shared" si="49"/>
        <v>13.556603773584905</v>
      </c>
      <c r="N379" s="51"/>
      <c r="O379" s="174">
        <f t="shared" si="50"/>
        <v>27.858490566037737</v>
      </c>
    </row>
    <row r="380" spans="1:15" x14ac:dyDescent="0.25">
      <c r="A380" s="49">
        <v>4058</v>
      </c>
      <c r="B380" s="49">
        <v>7</v>
      </c>
      <c r="C380" s="49" t="s">
        <v>415</v>
      </c>
      <c r="D380" s="5">
        <v>7</v>
      </c>
      <c r="E380" s="52">
        <f>SUMIFS('EOS GE24-F23-WEBLOAD'!$F:$F,'EOS GE24-F23-WEBLOAD'!$A:$A,$A380,'EOS GE24-F23-WEBLOAD'!$B:$B,$B380)</f>
        <v>205</v>
      </c>
      <c r="F380" s="145">
        <f>SUMIFS(GENED!$J:$J,GENED!$A:$A,$A380,GENED!$B:$B,$B380)</f>
        <v>2844</v>
      </c>
      <c r="G380" s="55">
        <f t="shared" si="46"/>
        <v>2844</v>
      </c>
      <c r="H380" s="52">
        <f t="shared" si="47"/>
        <v>13.873170731707317</v>
      </c>
      <c r="I380" s="64"/>
      <c r="J380" s="52">
        <f>SUMIFS('EOS GE25-F23-WEBLOAD'!$F:$F,'EOS GE25-F23-WEBLOAD'!$A:$A,$A380,'EOS GE25-F23-WEBLOAD'!$B:$B,$B380)</f>
        <v>205</v>
      </c>
      <c r="K380" s="145">
        <f>SUMIFS(GENED!$S:$S,GENED!$A:$A,$A380,GENED!$B:$B,$B380)</f>
        <v>2698</v>
      </c>
      <c r="L380" s="55">
        <f t="shared" si="48"/>
        <v>2698</v>
      </c>
      <c r="M380" s="55">
        <f t="shared" si="49"/>
        <v>13.160975609756097</v>
      </c>
      <c r="N380" s="51"/>
      <c r="O380" s="174">
        <f t="shared" si="50"/>
        <v>27.034146341463412</v>
      </c>
    </row>
    <row r="381" spans="1:15" x14ac:dyDescent="0.25">
      <c r="A381" s="49">
        <v>4271</v>
      </c>
      <c r="B381" s="49">
        <v>7</v>
      </c>
      <c r="C381" s="49" t="s">
        <v>550</v>
      </c>
      <c r="D381" s="5">
        <v>7</v>
      </c>
      <c r="E381" s="52">
        <f>SUMIFS('EOS GE24-F23-WEBLOAD'!$F:$F,'EOS GE24-F23-WEBLOAD'!$A:$A,$A381,'EOS GE24-F23-WEBLOAD'!$B:$B,$B381)</f>
        <v>165</v>
      </c>
      <c r="F381" s="145">
        <f>SUMIFS(GENED!$J:$J,GENED!$A:$A,$A381,GENED!$B:$B,$B381)</f>
        <v>2283</v>
      </c>
      <c r="G381" s="55">
        <f t="shared" si="46"/>
        <v>2283</v>
      </c>
      <c r="H381" s="52">
        <f t="shared" si="47"/>
        <v>13.836363636363636</v>
      </c>
      <c r="I381" s="64"/>
      <c r="J381" s="52">
        <f>SUMIFS('EOS GE25-F23-WEBLOAD'!$F:$F,'EOS GE25-F23-WEBLOAD'!$A:$A,$A381,'EOS GE25-F23-WEBLOAD'!$B:$B,$B381)</f>
        <v>165</v>
      </c>
      <c r="K381" s="145">
        <f>SUMIFS(GENED!$S:$S,GENED!$A:$A,$A381,GENED!$B:$B,$B381)</f>
        <v>2166</v>
      </c>
      <c r="L381" s="55">
        <f t="shared" si="48"/>
        <v>2166</v>
      </c>
      <c r="M381" s="55">
        <f t="shared" si="49"/>
        <v>13.127272727272727</v>
      </c>
      <c r="N381" s="51"/>
      <c r="O381" s="174">
        <f t="shared" si="50"/>
        <v>26.963636363636361</v>
      </c>
    </row>
    <row r="382" spans="1:15" x14ac:dyDescent="0.25">
      <c r="A382" s="49">
        <v>4144</v>
      </c>
      <c r="B382" s="49">
        <v>7</v>
      </c>
      <c r="C382" s="49" t="s">
        <v>471</v>
      </c>
      <c r="D382" s="5">
        <v>7</v>
      </c>
      <c r="E382" s="52">
        <f>SUMIFS('EOS GE24-F23-WEBLOAD'!$F:$F,'EOS GE24-F23-WEBLOAD'!$A:$A,$A382,'EOS GE24-F23-WEBLOAD'!$B:$B,$B382)</f>
        <v>59</v>
      </c>
      <c r="F382" s="145">
        <f>SUMIFS(GENED!$J:$J,GENED!$A:$A,$A382,GENED!$B:$B,$B382)</f>
        <v>808</v>
      </c>
      <c r="G382" s="55">
        <f t="shared" si="46"/>
        <v>808</v>
      </c>
      <c r="H382" s="52">
        <f t="shared" si="47"/>
        <v>13.694915254237289</v>
      </c>
      <c r="I382" s="64"/>
      <c r="J382" s="52">
        <f>SUMIFS('EOS GE25-F23-WEBLOAD'!$F:$F,'EOS GE25-F23-WEBLOAD'!$A:$A,$A382,'EOS GE25-F23-WEBLOAD'!$B:$B,$B382)</f>
        <v>59</v>
      </c>
      <c r="K382" s="145">
        <f>SUMIFS(GENED!$S:$S,GENED!$A:$A,$A382,GENED!$B:$B,$B382)</f>
        <v>767</v>
      </c>
      <c r="L382" s="55">
        <f t="shared" si="48"/>
        <v>767</v>
      </c>
      <c r="M382" s="55">
        <f t="shared" si="49"/>
        <v>13</v>
      </c>
      <c r="N382" s="51"/>
      <c r="O382" s="174">
        <f t="shared" si="50"/>
        <v>26.694915254237287</v>
      </c>
    </row>
    <row r="383" spans="1:15" x14ac:dyDescent="0.25">
      <c r="A383" s="49">
        <v>4007</v>
      </c>
      <c r="B383" s="49">
        <v>7</v>
      </c>
      <c r="C383" s="49" t="s">
        <v>391</v>
      </c>
      <c r="D383" s="5">
        <v>7</v>
      </c>
      <c r="E383" s="52">
        <f>SUMIFS('EOS GE24-F23-WEBLOAD'!$F:$F,'EOS GE24-F23-WEBLOAD'!$A:$A,$A383,'EOS GE24-F23-WEBLOAD'!$B:$B,$B383)</f>
        <v>188</v>
      </c>
      <c r="F383" s="145">
        <f>SUMIFS(GENED!$J:$J,GENED!$A:$A,$A383,GENED!$B:$B,$B383)</f>
        <v>2480</v>
      </c>
      <c r="G383" s="55">
        <f t="shared" si="46"/>
        <v>2480</v>
      </c>
      <c r="H383" s="52">
        <f t="shared" si="47"/>
        <v>13.191489361702128</v>
      </c>
      <c r="I383" s="64"/>
      <c r="J383" s="52">
        <f>SUMIFS('EOS GE25-F23-WEBLOAD'!$F:$F,'EOS GE25-F23-WEBLOAD'!$A:$A,$A383,'EOS GE25-F23-WEBLOAD'!$B:$B,$B383)</f>
        <v>188</v>
      </c>
      <c r="K383" s="145">
        <f>SUMIFS(GENED!$S:$S,GENED!$A:$A,$A383,GENED!$B:$B,$B383)</f>
        <v>2352</v>
      </c>
      <c r="L383" s="55">
        <f t="shared" si="48"/>
        <v>2352</v>
      </c>
      <c r="M383" s="55">
        <f t="shared" si="49"/>
        <v>12.51063829787234</v>
      </c>
      <c r="N383" s="51"/>
      <c r="O383" s="174">
        <f t="shared" si="50"/>
        <v>25.702127659574469</v>
      </c>
    </row>
    <row r="384" spans="1:15" x14ac:dyDescent="0.25">
      <c r="A384" s="49">
        <v>4064</v>
      </c>
      <c r="B384" s="49">
        <v>7</v>
      </c>
      <c r="C384" s="49" t="s">
        <v>417</v>
      </c>
      <c r="D384" s="5">
        <v>7</v>
      </c>
      <c r="E384" s="52">
        <f>SUMIFS('EOS GE24-F23-WEBLOAD'!$F:$F,'EOS GE24-F23-WEBLOAD'!$A:$A,$A384,'EOS GE24-F23-WEBLOAD'!$B:$B,$B384)</f>
        <v>119</v>
      </c>
      <c r="F384" s="145">
        <f>SUMIFS(GENED!$J:$J,GENED!$A:$A,$A384,GENED!$B:$B,$B384)</f>
        <v>1495</v>
      </c>
      <c r="G384" s="55">
        <f t="shared" si="46"/>
        <v>1495</v>
      </c>
      <c r="H384" s="52">
        <f t="shared" si="47"/>
        <v>12.563025210084033</v>
      </c>
      <c r="I384" s="64"/>
      <c r="J384" s="52">
        <f>SUMIFS('EOS GE25-F23-WEBLOAD'!$F:$F,'EOS GE25-F23-WEBLOAD'!$A:$A,$A384,'EOS GE25-F23-WEBLOAD'!$B:$B,$B384)</f>
        <v>119</v>
      </c>
      <c r="K384" s="145">
        <f>SUMIFS(GENED!$S:$S,GENED!$A:$A,$A384,GENED!$B:$B,$B384)</f>
        <v>1418</v>
      </c>
      <c r="L384" s="55">
        <f t="shared" si="48"/>
        <v>1418</v>
      </c>
      <c r="M384" s="55">
        <f t="shared" si="49"/>
        <v>11.915966386554622</v>
      </c>
      <c r="N384" s="51"/>
      <c r="O384" s="174">
        <f t="shared" si="50"/>
        <v>24.478991596638657</v>
      </c>
    </row>
    <row r="385" spans="1:15" x14ac:dyDescent="0.25">
      <c r="A385" s="49">
        <v>4001</v>
      </c>
      <c r="B385" s="49">
        <v>7</v>
      </c>
      <c r="C385" s="49" t="s">
        <v>388</v>
      </c>
      <c r="D385" s="5">
        <v>7</v>
      </c>
      <c r="E385" s="52">
        <f>SUMIFS('EOS GE24-F23-WEBLOAD'!$F:$F,'EOS GE24-F23-WEBLOAD'!$A:$A,$A385,'EOS GE24-F23-WEBLOAD'!$B:$B,$B385)</f>
        <v>212</v>
      </c>
      <c r="F385" s="145">
        <f>SUMIFS(GENED!$J:$J,GENED!$A:$A,$A385,GENED!$B:$B,$B385)</f>
        <v>2529</v>
      </c>
      <c r="G385" s="55">
        <f t="shared" si="46"/>
        <v>2529</v>
      </c>
      <c r="H385" s="52">
        <f t="shared" si="47"/>
        <v>11.929245283018869</v>
      </c>
      <c r="I385" s="64"/>
      <c r="J385" s="52">
        <f>SUMIFS('EOS GE25-F23-WEBLOAD'!$F:$F,'EOS GE25-F23-WEBLOAD'!$A:$A,$A385,'EOS GE25-F23-WEBLOAD'!$B:$B,$B385)</f>
        <v>212</v>
      </c>
      <c r="K385" s="145">
        <f>SUMIFS(GENED!$S:$S,GENED!$A:$A,$A385,GENED!$B:$B,$B385)</f>
        <v>2402</v>
      </c>
      <c r="L385" s="55">
        <f t="shared" si="48"/>
        <v>2402</v>
      </c>
      <c r="M385" s="55">
        <f t="shared" si="49"/>
        <v>11.330188679245284</v>
      </c>
      <c r="N385" s="51"/>
      <c r="O385" s="174">
        <f t="shared" si="50"/>
        <v>23.259433962264154</v>
      </c>
    </row>
    <row r="386" spans="1:15" x14ac:dyDescent="0.25">
      <c r="A386" s="49">
        <v>4293</v>
      </c>
      <c r="B386" s="49">
        <v>7</v>
      </c>
      <c r="C386" s="49" t="s">
        <v>563</v>
      </c>
      <c r="D386" s="5">
        <v>7</v>
      </c>
      <c r="E386" s="52">
        <f>SUMIFS('EOS GE24-F23-WEBLOAD'!$F:$F,'EOS GE24-F23-WEBLOAD'!$A:$A,$A386,'EOS GE24-F23-WEBLOAD'!$B:$B,$B386)</f>
        <v>30</v>
      </c>
      <c r="F386" s="145">
        <f>SUMIFS(GENED!$J:$J,GENED!$A:$A,$A386,GENED!$B:$B,$B386)</f>
        <v>344</v>
      </c>
      <c r="G386" s="55">
        <f t="shared" si="46"/>
        <v>344</v>
      </c>
      <c r="H386" s="52">
        <f t="shared" si="47"/>
        <v>11.466666666666667</v>
      </c>
      <c r="I386" s="64"/>
      <c r="J386" s="52">
        <f>SUMIFS('EOS GE25-F23-WEBLOAD'!$F:$F,'EOS GE25-F23-WEBLOAD'!$A:$A,$A386,'EOS GE25-F23-WEBLOAD'!$B:$B,$B386)</f>
        <v>30</v>
      </c>
      <c r="K386" s="145">
        <f>SUMIFS(GENED!$S:$S,GENED!$A:$A,$A386,GENED!$B:$B,$B386)</f>
        <v>327</v>
      </c>
      <c r="L386" s="55">
        <f t="shared" si="48"/>
        <v>327</v>
      </c>
      <c r="M386" s="55">
        <f t="shared" si="49"/>
        <v>10.9</v>
      </c>
      <c r="N386" s="51"/>
      <c r="O386" s="174">
        <f t="shared" si="50"/>
        <v>22.366666666666667</v>
      </c>
    </row>
    <row r="387" spans="1:15" x14ac:dyDescent="0.25">
      <c r="A387" s="49">
        <v>4083</v>
      </c>
      <c r="B387" s="49">
        <v>7</v>
      </c>
      <c r="C387" s="49" t="s">
        <v>430</v>
      </c>
      <c r="D387" s="5">
        <v>7</v>
      </c>
      <c r="E387" s="52">
        <f>SUMIFS('EOS GE24-F23-WEBLOAD'!$F:$F,'EOS GE24-F23-WEBLOAD'!$A:$A,$A387,'EOS GE24-F23-WEBLOAD'!$B:$B,$B387)</f>
        <v>97</v>
      </c>
      <c r="F387" s="145">
        <f>SUMIFS(GENED!$J:$J,GENED!$A:$A,$A387,GENED!$B:$B,$B387)</f>
        <v>1112</v>
      </c>
      <c r="G387" s="55">
        <f t="shared" si="46"/>
        <v>1112</v>
      </c>
      <c r="H387" s="52">
        <f t="shared" si="47"/>
        <v>11.463917525773196</v>
      </c>
      <c r="I387" s="64"/>
      <c r="J387" s="52">
        <f>SUMIFS('EOS GE25-F23-WEBLOAD'!$F:$F,'EOS GE25-F23-WEBLOAD'!$A:$A,$A387,'EOS GE25-F23-WEBLOAD'!$B:$B,$B387)</f>
        <v>97</v>
      </c>
      <c r="K387" s="145">
        <f>SUMIFS(GENED!$S:$S,GENED!$A:$A,$A387,GENED!$B:$B,$B387)</f>
        <v>1055</v>
      </c>
      <c r="L387" s="55">
        <f t="shared" si="48"/>
        <v>1055</v>
      </c>
      <c r="M387" s="55">
        <f t="shared" si="49"/>
        <v>10.876288659793815</v>
      </c>
      <c r="N387" s="51"/>
      <c r="O387" s="174">
        <f t="shared" si="50"/>
        <v>22.340206185567013</v>
      </c>
    </row>
    <row r="388" spans="1:15" x14ac:dyDescent="0.25">
      <c r="A388" s="49">
        <v>4290</v>
      </c>
      <c r="B388" s="49">
        <v>7</v>
      </c>
      <c r="C388" s="49" t="s">
        <v>561</v>
      </c>
      <c r="D388" s="5">
        <v>7</v>
      </c>
      <c r="E388" s="52">
        <f>SUMIFS('EOS GE24-F23-WEBLOAD'!$F:$F,'EOS GE24-F23-WEBLOAD'!$A:$A,$A388,'EOS GE24-F23-WEBLOAD'!$B:$B,$B388)</f>
        <v>102</v>
      </c>
      <c r="F388" s="145">
        <f>SUMIFS(GENED!$J:$J,GENED!$A:$A,$A388,GENED!$B:$B,$B388)</f>
        <v>1137</v>
      </c>
      <c r="G388" s="55">
        <f t="shared" si="46"/>
        <v>1137</v>
      </c>
      <c r="H388" s="52">
        <f t="shared" si="47"/>
        <v>11.147058823529411</v>
      </c>
      <c r="I388" s="64"/>
      <c r="J388" s="52">
        <f>SUMIFS('EOS GE25-F23-WEBLOAD'!$F:$F,'EOS GE25-F23-WEBLOAD'!$A:$A,$A388,'EOS GE25-F23-WEBLOAD'!$B:$B,$B388)</f>
        <v>104</v>
      </c>
      <c r="K388" s="145">
        <f>SUMIFS(GENED!$S:$S,GENED!$A:$A,$A388,GENED!$B:$B,$B388)</f>
        <v>1099</v>
      </c>
      <c r="L388" s="55">
        <f t="shared" si="48"/>
        <v>1099</v>
      </c>
      <c r="M388" s="55">
        <f t="shared" si="49"/>
        <v>10.567307692307692</v>
      </c>
      <c r="N388" s="51"/>
      <c r="O388" s="174">
        <f t="shared" si="50"/>
        <v>21.714366515837103</v>
      </c>
    </row>
    <row r="389" spans="1:15" x14ac:dyDescent="0.25">
      <c r="A389" s="49">
        <v>4059</v>
      </c>
      <c r="B389" s="49">
        <v>7</v>
      </c>
      <c r="C389" s="49" t="s">
        <v>416</v>
      </c>
      <c r="D389" s="5">
        <v>7</v>
      </c>
      <c r="E389" s="52">
        <f>SUMIFS('EOS GE24-F23-WEBLOAD'!$F:$F,'EOS GE24-F23-WEBLOAD'!$A:$A,$A389,'EOS GE24-F23-WEBLOAD'!$B:$B,$B389)</f>
        <v>234</v>
      </c>
      <c r="F389" s="145">
        <f>SUMIFS(GENED!$J:$J,GENED!$A:$A,$A389,GENED!$B:$B,$B389)</f>
        <v>2557</v>
      </c>
      <c r="G389" s="55">
        <f t="shared" si="46"/>
        <v>2557</v>
      </c>
      <c r="H389" s="52">
        <f t="shared" si="47"/>
        <v>10.927350427350428</v>
      </c>
      <c r="I389" s="64"/>
      <c r="J389" s="52">
        <f>SUMIFS('EOS GE25-F23-WEBLOAD'!$F:$F,'EOS GE25-F23-WEBLOAD'!$A:$A,$A389,'EOS GE25-F23-WEBLOAD'!$B:$B,$B389)</f>
        <v>234</v>
      </c>
      <c r="K389" s="145">
        <f>SUMIFS(GENED!$S:$S,GENED!$A:$A,$A389,GENED!$B:$B,$B389)</f>
        <v>2427</v>
      </c>
      <c r="L389" s="55">
        <f t="shared" si="48"/>
        <v>2427</v>
      </c>
      <c r="M389" s="55">
        <f t="shared" si="49"/>
        <v>10.371794871794872</v>
      </c>
      <c r="N389" s="51"/>
      <c r="O389" s="174">
        <f t="shared" si="50"/>
        <v>21.299145299145302</v>
      </c>
    </row>
    <row r="390" spans="1:15" x14ac:dyDescent="0.25">
      <c r="A390" s="49">
        <v>4054</v>
      </c>
      <c r="B390" s="49">
        <v>7</v>
      </c>
      <c r="C390" s="49" t="s">
        <v>411</v>
      </c>
      <c r="D390" s="5">
        <v>7</v>
      </c>
      <c r="E390" s="52">
        <f>SUMIFS('EOS GE24-F23-WEBLOAD'!$F:$F,'EOS GE24-F23-WEBLOAD'!$A:$A,$A390,'EOS GE24-F23-WEBLOAD'!$B:$B,$B390)</f>
        <v>99</v>
      </c>
      <c r="F390" s="145">
        <f>SUMIFS(GENED!$J:$J,GENED!$A:$A,$A390,GENED!$B:$B,$B390)</f>
        <v>1079</v>
      </c>
      <c r="G390" s="55">
        <f t="shared" si="46"/>
        <v>1079</v>
      </c>
      <c r="H390" s="52">
        <f t="shared" si="47"/>
        <v>10.8989898989899</v>
      </c>
      <c r="I390" s="64"/>
      <c r="J390" s="52">
        <f>SUMIFS('EOS GE25-F23-WEBLOAD'!$F:$F,'EOS GE25-F23-WEBLOAD'!$A:$A,$A390,'EOS GE25-F23-WEBLOAD'!$B:$B,$B390)</f>
        <v>99</v>
      </c>
      <c r="K390" s="145">
        <f>SUMIFS(GENED!$S:$S,GENED!$A:$A,$A390,GENED!$B:$B,$B390)</f>
        <v>1024</v>
      </c>
      <c r="L390" s="55">
        <f t="shared" si="48"/>
        <v>1024</v>
      </c>
      <c r="M390" s="55">
        <f t="shared" si="49"/>
        <v>10.343434343434344</v>
      </c>
      <c r="N390" s="51"/>
      <c r="O390" s="174">
        <f t="shared" si="50"/>
        <v>21.242424242424242</v>
      </c>
    </row>
    <row r="391" spans="1:15" x14ac:dyDescent="0.25">
      <c r="A391" s="49">
        <v>4229</v>
      </c>
      <c r="B391" s="49">
        <v>7</v>
      </c>
      <c r="C391" s="49" t="s">
        <v>525</v>
      </c>
      <c r="D391" s="5">
        <v>7</v>
      </c>
      <c r="E391" s="52">
        <f>SUMIFS('EOS GE24-F23-WEBLOAD'!$F:$F,'EOS GE24-F23-WEBLOAD'!$A:$A,$A391,'EOS GE24-F23-WEBLOAD'!$B:$B,$B391)</f>
        <v>105</v>
      </c>
      <c r="F391" s="145">
        <f>SUMIFS(GENED!$J:$J,GENED!$A:$A,$A391,GENED!$B:$B,$B391)</f>
        <v>1107</v>
      </c>
      <c r="G391" s="55">
        <f t="shared" si="46"/>
        <v>1107</v>
      </c>
      <c r="H391" s="52">
        <f t="shared" si="47"/>
        <v>10.542857142857143</v>
      </c>
      <c r="I391" s="64"/>
      <c r="J391" s="52">
        <f>SUMIFS('EOS GE25-F23-WEBLOAD'!$F:$F,'EOS GE25-F23-WEBLOAD'!$A:$A,$A391,'EOS GE25-F23-WEBLOAD'!$B:$B,$B391)</f>
        <v>105</v>
      </c>
      <c r="K391" s="145">
        <f>SUMIFS(GENED!$S:$S,GENED!$A:$A,$A391,GENED!$B:$B,$B391)</f>
        <v>1050</v>
      </c>
      <c r="L391" s="55">
        <f t="shared" si="48"/>
        <v>1050</v>
      </c>
      <c r="M391" s="55">
        <f t="shared" si="49"/>
        <v>10</v>
      </c>
      <c r="N391" s="51"/>
      <c r="O391" s="174">
        <f t="shared" si="50"/>
        <v>20.542857142857144</v>
      </c>
    </row>
    <row r="392" spans="1:15" x14ac:dyDescent="0.25">
      <c r="A392" s="49">
        <v>4224</v>
      </c>
      <c r="B392" s="49">
        <v>7</v>
      </c>
      <c r="C392" s="49" t="s">
        <v>520</v>
      </c>
      <c r="D392" s="5">
        <v>7</v>
      </c>
      <c r="E392" s="52">
        <f>SUMIFS('EOS GE24-F23-WEBLOAD'!$F:$F,'EOS GE24-F23-WEBLOAD'!$A:$A,$A392,'EOS GE24-F23-WEBLOAD'!$B:$B,$B392)</f>
        <v>169</v>
      </c>
      <c r="F392" s="145">
        <f>SUMIFS(GENED!$J:$J,GENED!$A:$A,$A392,GENED!$B:$B,$B392)</f>
        <v>1700</v>
      </c>
      <c r="G392" s="55">
        <f t="shared" si="46"/>
        <v>1700</v>
      </c>
      <c r="H392" s="52">
        <f t="shared" si="47"/>
        <v>10.059171597633137</v>
      </c>
      <c r="I392" s="64"/>
      <c r="J392" s="52">
        <f>SUMIFS('EOS GE25-F23-WEBLOAD'!$F:$F,'EOS GE25-F23-WEBLOAD'!$A:$A,$A392,'EOS GE25-F23-WEBLOAD'!$B:$B,$B392)</f>
        <v>169</v>
      </c>
      <c r="K392" s="145">
        <f>SUMIFS(GENED!$S:$S,GENED!$A:$A,$A392,GENED!$B:$B,$B392)</f>
        <v>1613</v>
      </c>
      <c r="L392" s="55">
        <f t="shared" si="48"/>
        <v>1613</v>
      </c>
      <c r="M392" s="55">
        <f t="shared" si="49"/>
        <v>9.5443786982248522</v>
      </c>
      <c r="N392" s="51"/>
      <c r="O392" s="174">
        <f t="shared" si="50"/>
        <v>19.603550295857989</v>
      </c>
    </row>
    <row r="393" spans="1:15" x14ac:dyDescent="0.25">
      <c r="A393" s="49">
        <v>4093</v>
      </c>
      <c r="B393" s="49">
        <v>7</v>
      </c>
      <c r="C393" s="49" t="s">
        <v>439</v>
      </c>
      <c r="D393" s="5">
        <v>7</v>
      </c>
      <c r="E393" s="52">
        <f>SUMIFS('EOS GE24-F23-WEBLOAD'!$F:$F,'EOS GE24-F23-WEBLOAD'!$A:$A,$A393,'EOS GE24-F23-WEBLOAD'!$B:$B,$B393)</f>
        <v>120</v>
      </c>
      <c r="F393" s="145">
        <f>SUMIFS(GENED!$J:$J,GENED!$A:$A,$A393,GENED!$B:$B,$B393)</f>
        <v>1197</v>
      </c>
      <c r="G393" s="55">
        <f t="shared" si="46"/>
        <v>1197</v>
      </c>
      <c r="H393" s="52">
        <f t="shared" si="47"/>
        <v>9.9749999999999996</v>
      </c>
      <c r="I393" s="64"/>
      <c r="J393" s="52">
        <f>SUMIFS('EOS GE25-F23-WEBLOAD'!$F:$F,'EOS GE25-F23-WEBLOAD'!$A:$A,$A393,'EOS GE25-F23-WEBLOAD'!$B:$B,$B393)</f>
        <v>120</v>
      </c>
      <c r="K393" s="145">
        <f>SUMIFS(GENED!$S:$S,GENED!$A:$A,$A393,GENED!$B:$B,$B393)</f>
        <v>1135</v>
      </c>
      <c r="L393" s="55">
        <f t="shared" si="48"/>
        <v>1135</v>
      </c>
      <c r="M393" s="55">
        <f t="shared" si="49"/>
        <v>9.4583333333333339</v>
      </c>
      <c r="N393" s="51"/>
      <c r="O393" s="174">
        <f t="shared" si="50"/>
        <v>19.433333333333334</v>
      </c>
    </row>
    <row r="394" spans="1:15" x14ac:dyDescent="0.25">
      <c r="A394" s="49">
        <v>4188</v>
      </c>
      <c r="B394" s="49">
        <v>7</v>
      </c>
      <c r="C394" s="49" t="s">
        <v>496</v>
      </c>
      <c r="D394" s="5">
        <v>7</v>
      </c>
      <c r="E394" s="52">
        <f>SUMIFS('EOS GE24-F23-WEBLOAD'!$F:$F,'EOS GE24-F23-WEBLOAD'!$A:$A,$A394,'EOS GE24-F23-WEBLOAD'!$B:$B,$B394)</f>
        <v>900</v>
      </c>
      <c r="F394" s="145">
        <f>SUMIFS(GENED!$J:$J,GENED!$A:$A,$A394,GENED!$B:$B,$B394)</f>
        <v>8891</v>
      </c>
      <c r="G394" s="55">
        <f t="shared" si="46"/>
        <v>8891</v>
      </c>
      <c r="H394" s="52">
        <f t="shared" si="47"/>
        <v>9.8788888888888895</v>
      </c>
      <c r="I394" s="64"/>
      <c r="J394" s="52">
        <f>SUMIFS('EOS GE25-F23-WEBLOAD'!$F:$F,'EOS GE25-F23-WEBLOAD'!$A:$A,$A394,'EOS GE25-F23-WEBLOAD'!$B:$B,$B394)</f>
        <v>900</v>
      </c>
      <c r="K394" s="145">
        <f>SUMIFS(GENED!$S:$S,GENED!$A:$A,$A394,GENED!$B:$B,$B394)</f>
        <v>8435</v>
      </c>
      <c r="L394" s="55">
        <f t="shared" si="48"/>
        <v>8435</v>
      </c>
      <c r="M394" s="55">
        <f t="shared" si="49"/>
        <v>9.3722222222222218</v>
      </c>
      <c r="N394" s="51"/>
      <c r="O394" s="174">
        <f t="shared" si="50"/>
        <v>19.251111111111111</v>
      </c>
    </row>
    <row r="395" spans="1:15" x14ac:dyDescent="0.25">
      <c r="A395" s="49">
        <v>4127</v>
      </c>
      <c r="B395" s="49">
        <v>7</v>
      </c>
      <c r="C395" s="49" t="s">
        <v>462</v>
      </c>
      <c r="D395" s="5">
        <v>7</v>
      </c>
      <c r="E395" s="52">
        <f>SUMIFS('EOS GE24-F23-WEBLOAD'!$F:$F,'EOS GE24-F23-WEBLOAD'!$A:$A,$A395,'EOS GE24-F23-WEBLOAD'!$B:$B,$B395)</f>
        <v>93</v>
      </c>
      <c r="F395" s="145">
        <f>SUMIFS(GENED!$J:$J,GENED!$A:$A,$A395,GENED!$B:$B,$B395)</f>
        <v>879</v>
      </c>
      <c r="G395" s="55">
        <f t="shared" si="46"/>
        <v>879</v>
      </c>
      <c r="H395" s="52">
        <f t="shared" si="47"/>
        <v>9.4516129032258061</v>
      </c>
      <c r="I395" s="64"/>
      <c r="J395" s="52">
        <f>SUMIFS('EOS GE25-F23-WEBLOAD'!$F:$F,'EOS GE25-F23-WEBLOAD'!$A:$A,$A395,'EOS GE25-F23-WEBLOAD'!$B:$B,$B395)</f>
        <v>96</v>
      </c>
      <c r="K395" s="145">
        <f>SUMIFS(GENED!$S:$S,GENED!$A:$A,$A395,GENED!$B:$B,$B395)</f>
        <v>860</v>
      </c>
      <c r="L395" s="55">
        <f t="shared" si="48"/>
        <v>860</v>
      </c>
      <c r="M395" s="55">
        <f t="shared" si="49"/>
        <v>8.9583333333333339</v>
      </c>
      <c r="N395" s="51"/>
      <c r="O395" s="174">
        <f t="shared" si="50"/>
        <v>18.40994623655914</v>
      </c>
    </row>
    <row r="396" spans="1:15" x14ac:dyDescent="0.25">
      <c r="A396" s="49">
        <v>4253</v>
      </c>
      <c r="B396" s="49">
        <v>7</v>
      </c>
      <c r="C396" s="49" t="s">
        <v>537</v>
      </c>
      <c r="D396" s="5">
        <v>7</v>
      </c>
      <c r="E396" s="52">
        <f>SUMIFS('EOS GE24-F23-WEBLOAD'!$F:$F,'EOS GE24-F23-WEBLOAD'!$A:$A,$A396,'EOS GE24-F23-WEBLOAD'!$B:$B,$B396)</f>
        <v>187</v>
      </c>
      <c r="F396" s="145">
        <f>SUMIFS(GENED!$J:$J,GENED!$A:$A,$A396,GENED!$B:$B,$B396)</f>
        <v>1732</v>
      </c>
      <c r="G396" s="55">
        <f t="shared" si="46"/>
        <v>1732</v>
      </c>
      <c r="H396" s="52">
        <f t="shared" si="47"/>
        <v>9.262032085561497</v>
      </c>
      <c r="I396" s="64"/>
      <c r="J396" s="52">
        <f>SUMIFS('EOS GE25-F23-WEBLOAD'!$F:$F,'EOS GE25-F23-WEBLOAD'!$A:$A,$A396,'EOS GE25-F23-WEBLOAD'!$B:$B,$B396)</f>
        <v>201</v>
      </c>
      <c r="K396" s="145">
        <f>SUMIFS(GENED!$S:$S,GENED!$A:$A,$A396,GENED!$B:$B,$B396)</f>
        <v>1782</v>
      </c>
      <c r="L396" s="55">
        <f t="shared" si="48"/>
        <v>1782</v>
      </c>
      <c r="M396" s="55">
        <f t="shared" si="49"/>
        <v>8.8656716417910442</v>
      </c>
      <c r="N396" s="51"/>
      <c r="O396" s="174">
        <f t="shared" si="50"/>
        <v>18.127703727352539</v>
      </c>
    </row>
    <row r="397" spans="1:15" x14ac:dyDescent="0.25">
      <c r="A397" s="49">
        <v>4291</v>
      </c>
      <c r="B397" s="49">
        <v>7</v>
      </c>
      <c r="C397" s="49" t="s">
        <v>562</v>
      </c>
      <c r="D397" s="5">
        <v>7</v>
      </c>
      <c r="E397" s="52">
        <f>SUMIFS('EOS GE24-F23-WEBLOAD'!$F:$F,'EOS GE24-F23-WEBLOAD'!$A:$A,$A397,'EOS GE24-F23-WEBLOAD'!$B:$B,$B397)</f>
        <v>90</v>
      </c>
      <c r="F397" s="145">
        <f>SUMIFS(GENED!$J:$J,GENED!$A:$A,$A397,GENED!$B:$B,$B397)</f>
        <v>826</v>
      </c>
      <c r="G397" s="55">
        <f t="shared" ref="G397:G428" si="51">SUM(F397:F397)</f>
        <v>826</v>
      </c>
      <c r="H397" s="52">
        <f t="shared" ref="H397:H428" si="52">IFERROR(G397/E397,0)</f>
        <v>9.1777777777777771</v>
      </c>
      <c r="I397" s="64"/>
      <c r="J397" s="52">
        <f>SUMIFS('EOS GE25-F23-WEBLOAD'!$F:$F,'EOS GE25-F23-WEBLOAD'!$A:$A,$A397,'EOS GE25-F23-WEBLOAD'!$B:$B,$B397)</f>
        <v>95</v>
      </c>
      <c r="K397" s="145">
        <f>SUMIFS(GENED!$S:$S,GENED!$A:$A,$A397,GENED!$B:$B,$B397)</f>
        <v>833</v>
      </c>
      <c r="L397" s="55">
        <f t="shared" ref="L397:L428" si="53">SUM(K397:K397)</f>
        <v>833</v>
      </c>
      <c r="M397" s="55">
        <f t="shared" ref="M397:M428" si="54">IFERROR(L397/J397,0)</f>
        <v>8.7684210526315791</v>
      </c>
      <c r="N397" s="51"/>
      <c r="O397" s="174">
        <f t="shared" ref="O397:O428" si="55">M397+H397</f>
        <v>17.946198830409358</v>
      </c>
    </row>
    <row r="398" spans="1:15" x14ac:dyDescent="0.25">
      <c r="A398" s="49">
        <v>4198</v>
      </c>
      <c r="B398" s="49">
        <v>7</v>
      </c>
      <c r="C398" s="49" t="s">
        <v>503</v>
      </c>
      <c r="D398" s="5">
        <v>7</v>
      </c>
      <c r="E398" s="52">
        <f>SUMIFS('EOS GE24-F23-WEBLOAD'!$F:$F,'EOS GE24-F23-WEBLOAD'!$A:$A,$A398,'EOS GE24-F23-WEBLOAD'!$B:$B,$B398)</f>
        <v>120</v>
      </c>
      <c r="F398" s="145">
        <f>SUMIFS(GENED!$J:$J,GENED!$A:$A,$A398,GENED!$B:$B,$B398)</f>
        <v>1089</v>
      </c>
      <c r="G398" s="55">
        <f t="shared" si="51"/>
        <v>1089</v>
      </c>
      <c r="H398" s="52">
        <f t="shared" si="52"/>
        <v>9.0749999999999993</v>
      </c>
      <c r="I398" s="64"/>
      <c r="J398" s="52">
        <f>SUMIFS('EOS GE25-F23-WEBLOAD'!$F:$F,'EOS GE25-F23-WEBLOAD'!$A:$A,$A398,'EOS GE25-F23-WEBLOAD'!$B:$B,$B398)</f>
        <v>130</v>
      </c>
      <c r="K398" s="145">
        <f>SUMIFS(GENED!$S:$S,GENED!$A:$A,$A398,GENED!$B:$B,$B398)</f>
        <v>1119</v>
      </c>
      <c r="L398" s="55">
        <f t="shared" si="53"/>
        <v>1119</v>
      </c>
      <c r="M398" s="55">
        <f t="shared" si="54"/>
        <v>8.6076923076923073</v>
      </c>
      <c r="N398" s="51"/>
      <c r="O398" s="174">
        <f t="shared" si="55"/>
        <v>17.682692307692307</v>
      </c>
    </row>
    <row r="399" spans="1:15" x14ac:dyDescent="0.25">
      <c r="A399" s="49">
        <v>4081</v>
      </c>
      <c r="B399" s="49">
        <v>7</v>
      </c>
      <c r="C399" s="49" t="s">
        <v>428</v>
      </c>
      <c r="D399" s="5">
        <v>7</v>
      </c>
      <c r="E399" s="52">
        <f>SUMIFS('EOS GE24-F23-WEBLOAD'!$F:$F,'EOS GE24-F23-WEBLOAD'!$A:$A,$A399,'EOS GE24-F23-WEBLOAD'!$B:$B,$B399)</f>
        <v>54</v>
      </c>
      <c r="F399" s="145">
        <f>SUMIFS(GENED!$J:$J,GENED!$A:$A,$A399,GENED!$B:$B,$B399)</f>
        <v>478</v>
      </c>
      <c r="G399" s="55">
        <f t="shared" si="51"/>
        <v>478</v>
      </c>
      <c r="H399" s="52">
        <f t="shared" si="52"/>
        <v>8.8518518518518512</v>
      </c>
      <c r="I399" s="64"/>
      <c r="J399" s="52">
        <f>SUMIFS('EOS GE25-F23-WEBLOAD'!$F:$F,'EOS GE25-F23-WEBLOAD'!$A:$A,$A399,'EOS GE25-F23-WEBLOAD'!$B:$B,$B399)</f>
        <v>55</v>
      </c>
      <c r="K399" s="145">
        <f>SUMIFS(GENED!$S:$S,GENED!$A:$A,$A399,GENED!$B:$B,$B399)</f>
        <v>462</v>
      </c>
      <c r="L399" s="55">
        <f t="shared" si="53"/>
        <v>462</v>
      </c>
      <c r="M399" s="55">
        <f t="shared" si="54"/>
        <v>8.4</v>
      </c>
      <c r="N399" s="51"/>
      <c r="O399" s="174">
        <f t="shared" si="55"/>
        <v>17.251851851851853</v>
      </c>
    </row>
    <row r="400" spans="1:15" x14ac:dyDescent="0.25">
      <c r="A400" s="49">
        <v>4095</v>
      </c>
      <c r="B400" s="49">
        <v>7</v>
      </c>
      <c r="C400" s="49" t="s">
        <v>440</v>
      </c>
      <c r="D400" s="5">
        <v>7</v>
      </c>
      <c r="E400" s="52">
        <f>SUMIFS('EOS GE24-F23-WEBLOAD'!$F:$F,'EOS GE24-F23-WEBLOAD'!$A:$A,$A400,'EOS GE24-F23-WEBLOAD'!$B:$B,$B400)</f>
        <v>200</v>
      </c>
      <c r="F400" s="145">
        <f>SUMIFS(GENED!$J:$J,GENED!$A:$A,$A400,GENED!$B:$B,$B400)</f>
        <v>1701</v>
      </c>
      <c r="G400" s="55">
        <f t="shared" si="51"/>
        <v>1701</v>
      </c>
      <c r="H400" s="52">
        <f t="shared" si="52"/>
        <v>8.5050000000000008</v>
      </c>
      <c r="I400" s="64"/>
      <c r="J400" s="52">
        <f>SUMIFS('EOS GE25-F23-WEBLOAD'!$F:$F,'EOS GE25-F23-WEBLOAD'!$A:$A,$A400,'EOS GE25-F23-WEBLOAD'!$B:$B,$B400)</f>
        <v>200</v>
      </c>
      <c r="K400" s="145">
        <f>SUMIFS(GENED!$S:$S,GENED!$A:$A,$A400,GENED!$B:$B,$B400)</f>
        <v>1615</v>
      </c>
      <c r="L400" s="55">
        <f t="shared" si="53"/>
        <v>1615</v>
      </c>
      <c r="M400" s="55">
        <f t="shared" si="54"/>
        <v>8.0749999999999993</v>
      </c>
      <c r="N400" s="51"/>
      <c r="O400" s="174">
        <f t="shared" si="55"/>
        <v>16.579999999999998</v>
      </c>
    </row>
    <row r="401" spans="1:15" x14ac:dyDescent="0.25">
      <c r="A401" s="49">
        <v>4161</v>
      </c>
      <c r="B401" s="49">
        <v>7</v>
      </c>
      <c r="C401" s="49" t="s">
        <v>481</v>
      </c>
      <c r="D401" s="5">
        <v>7</v>
      </c>
      <c r="E401" s="52">
        <f>SUMIFS('EOS GE24-F23-WEBLOAD'!$F:$F,'EOS GE24-F23-WEBLOAD'!$A:$A,$A401,'EOS GE24-F23-WEBLOAD'!$B:$B,$B401)</f>
        <v>181.6</v>
      </c>
      <c r="F401" s="145">
        <f>SUMIFS(GENED!$J:$J,GENED!$A:$A,$A401,GENED!$B:$B,$B401)</f>
        <v>1550</v>
      </c>
      <c r="G401" s="55">
        <f t="shared" si="51"/>
        <v>1550</v>
      </c>
      <c r="H401" s="52">
        <f t="shared" si="52"/>
        <v>8.535242290748899</v>
      </c>
      <c r="I401" s="64"/>
      <c r="J401" s="52">
        <f>SUMIFS('EOS GE25-F23-WEBLOAD'!$F:$F,'EOS GE25-F23-WEBLOAD'!$A:$A,$A401,'EOS GE25-F23-WEBLOAD'!$B:$B,$B401)</f>
        <v>224.6</v>
      </c>
      <c r="K401" s="145">
        <f>SUMIFS(GENED!$S:$S,GENED!$A:$A,$A401,GENED!$B:$B,$B401)</f>
        <v>1774</v>
      </c>
      <c r="L401" s="55">
        <f t="shared" si="53"/>
        <v>1774</v>
      </c>
      <c r="M401" s="55">
        <f t="shared" si="54"/>
        <v>7.8984861976847736</v>
      </c>
      <c r="N401" s="51"/>
      <c r="O401" s="174">
        <f t="shared" si="55"/>
        <v>16.433728488433673</v>
      </c>
    </row>
    <row r="402" spans="1:15" x14ac:dyDescent="0.25">
      <c r="A402" s="49">
        <v>4091</v>
      </c>
      <c r="B402" s="49">
        <v>7</v>
      </c>
      <c r="C402" s="49" t="s">
        <v>437</v>
      </c>
      <c r="D402" s="5">
        <v>7</v>
      </c>
      <c r="E402" s="52">
        <f>SUMIFS('EOS GE24-F23-WEBLOAD'!$F:$F,'EOS GE24-F23-WEBLOAD'!$A:$A,$A402,'EOS GE24-F23-WEBLOAD'!$B:$B,$B402)</f>
        <v>127</v>
      </c>
      <c r="F402" s="145">
        <f>SUMIFS(GENED!$J:$J,GENED!$A:$A,$A402,GENED!$B:$B,$B402)</f>
        <v>1036</v>
      </c>
      <c r="G402" s="55">
        <f t="shared" si="51"/>
        <v>1036</v>
      </c>
      <c r="H402" s="52">
        <f t="shared" si="52"/>
        <v>8.1574803149606296</v>
      </c>
      <c r="I402" s="64"/>
      <c r="J402" s="52">
        <f>SUMIFS('EOS GE25-F23-WEBLOAD'!$F:$F,'EOS GE25-F23-WEBLOAD'!$A:$A,$A402,'EOS GE25-F23-WEBLOAD'!$B:$B,$B402)</f>
        <v>127</v>
      </c>
      <c r="K402" s="145">
        <f>SUMIFS(GENED!$S:$S,GENED!$A:$A,$A402,GENED!$B:$B,$B402)</f>
        <v>983</v>
      </c>
      <c r="L402" s="55">
        <f t="shared" si="53"/>
        <v>983</v>
      </c>
      <c r="M402" s="55">
        <f t="shared" si="54"/>
        <v>7.7401574803149602</v>
      </c>
      <c r="N402" s="51"/>
      <c r="O402" s="174">
        <f t="shared" si="55"/>
        <v>15.897637795275589</v>
      </c>
    </row>
    <row r="403" spans="1:15" x14ac:dyDescent="0.25">
      <c r="A403" s="49">
        <v>4194</v>
      </c>
      <c r="B403" s="49">
        <v>7</v>
      </c>
      <c r="C403" s="49" t="s">
        <v>501</v>
      </c>
      <c r="D403" s="5">
        <v>7</v>
      </c>
      <c r="E403" s="52">
        <f>SUMIFS('EOS GE24-F23-WEBLOAD'!$F:$F,'EOS GE24-F23-WEBLOAD'!$A:$A,$A403,'EOS GE24-F23-WEBLOAD'!$B:$B,$B403)</f>
        <v>250</v>
      </c>
      <c r="F403" s="145">
        <f>SUMIFS(GENED!$J:$J,GENED!$A:$A,$A403,GENED!$B:$B,$B403)</f>
        <v>1929</v>
      </c>
      <c r="G403" s="55">
        <f t="shared" si="51"/>
        <v>1929</v>
      </c>
      <c r="H403" s="52">
        <f t="shared" si="52"/>
        <v>7.7160000000000002</v>
      </c>
      <c r="I403" s="64"/>
      <c r="J403" s="52">
        <f>SUMIFS('EOS GE25-F23-WEBLOAD'!$F:$F,'EOS GE25-F23-WEBLOAD'!$A:$A,$A403,'EOS GE25-F23-WEBLOAD'!$B:$B,$B403)</f>
        <v>275</v>
      </c>
      <c r="K403" s="145">
        <f>SUMIFS(GENED!$S:$S,GENED!$A:$A,$A403,GENED!$B:$B,$B403)</f>
        <v>2042</v>
      </c>
      <c r="L403" s="55">
        <f t="shared" si="53"/>
        <v>2042</v>
      </c>
      <c r="M403" s="55">
        <f t="shared" si="54"/>
        <v>7.4254545454545458</v>
      </c>
      <c r="N403" s="51"/>
      <c r="O403" s="174">
        <f t="shared" si="55"/>
        <v>15.141454545454547</v>
      </c>
    </row>
    <row r="404" spans="1:15" x14ac:dyDescent="0.25">
      <c r="A404" s="49">
        <v>4085</v>
      </c>
      <c r="B404" s="49">
        <v>7</v>
      </c>
      <c r="C404" s="49" t="s">
        <v>432</v>
      </c>
      <c r="D404" s="5">
        <v>7</v>
      </c>
      <c r="E404" s="52">
        <f>SUMIFS('EOS GE24-F23-WEBLOAD'!$F:$F,'EOS GE24-F23-WEBLOAD'!$A:$A,$A404,'EOS GE24-F23-WEBLOAD'!$B:$B,$B404)</f>
        <v>220</v>
      </c>
      <c r="F404" s="145">
        <f>SUMIFS(GENED!$J:$J,GENED!$A:$A,$A404,GENED!$B:$B,$B404)</f>
        <v>1681</v>
      </c>
      <c r="G404" s="55">
        <f t="shared" si="51"/>
        <v>1681</v>
      </c>
      <c r="H404" s="52">
        <f t="shared" si="52"/>
        <v>7.6409090909090907</v>
      </c>
      <c r="I404" s="64"/>
      <c r="J404" s="52">
        <f>SUMIFS('EOS GE25-F23-WEBLOAD'!$F:$F,'EOS GE25-F23-WEBLOAD'!$A:$A,$A404,'EOS GE25-F23-WEBLOAD'!$B:$B,$B404)</f>
        <v>220</v>
      </c>
      <c r="K404" s="145">
        <f>SUMIFS(GENED!$S:$S,GENED!$A:$A,$A404,GENED!$B:$B,$B404)</f>
        <v>1594</v>
      </c>
      <c r="L404" s="55">
        <f t="shared" si="53"/>
        <v>1594</v>
      </c>
      <c r="M404" s="55">
        <f t="shared" si="54"/>
        <v>7.2454545454545451</v>
      </c>
      <c r="N404" s="51"/>
      <c r="O404" s="174">
        <f t="shared" si="55"/>
        <v>14.886363636363637</v>
      </c>
    </row>
    <row r="405" spans="1:15" x14ac:dyDescent="0.25">
      <c r="A405" s="49">
        <v>4055</v>
      </c>
      <c r="B405" s="49">
        <v>7</v>
      </c>
      <c r="C405" s="49" t="s">
        <v>412</v>
      </c>
      <c r="D405" s="5">
        <v>7</v>
      </c>
      <c r="E405" s="52">
        <f>SUMIFS('EOS GE24-F23-WEBLOAD'!$F:$F,'EOS GE24-F23-WEBLOAD'!$A:$A,$A405,'EOS GE24-F23-WEBLOAD'!$B:$B,$B405)</f>
        <v>118</v>
      </c>
      <c r="F405" s="145">
        <f>SUMIFS(GENED!$J:$J,GENED!$A:$A,$A405,GENED!$B:$B,$B405)</f>
        <v>878</v>
      </c>
      <c r="G405" s="55">
        <f t="shared" si="51"/>
        <v>878</v>
      </c>
      <c r="H405" s="52">
        <f t="shared" si="52"/>
        <v>7.4406779661016946</v>
      </c>
      <c r="I405" s="64"/>
      <c r="J405" s="52">
        <f>SUMIFS('EOS GE25-F23-WEBLOAD'!$F:$F,'EOS GE25-F23-WEBLOAD'!$A:$A,$A405,'EOS GE25-F23-WEBLOAD'!$B:$B,$B405)</f>
        <v>128</v>
      </c>
      <c r="K405" s="145">
        <f>SUMIFS(GENED!$S:$S,GENED!$A:$A,$A405,GENED!$B:$B,$B405)</f>
        <v>904</v>
      </c>
      <c r="L405" s="55">
        <f t="shared" si="53"/>
        <v>904</v>
      </c>
      <c r="M405" s="55">
        <f t="shared" si="54"/>
        <v>7.0625</v>
      </c>
      <c r="N405" s="51"/>
      <c r="O405" s="174">
        <f t="shared" si="55"/>
        <v>14.503177966101696</v>
      </c>
    </row>
    <row r="406" spans="1:15" x14ac:dyDescent="0.25">
      <c r="A406" s="49">
        <v>4217</v>
      </c>
      <c r="B406" s="49">
        <v>7</v>
      </c>
      <c r="C406" s="49" t="s">
        <v>514</v>
      </c>
      <c r="D406" s="5">
        <v>7</v>
      </c>
      <c r="E406" s="52">
        <f>SUMIFS('EOS GE24-F23-WEBLOAD'!$F:$F,'EOS GE24-F23-WEBLOAD'!$A:$A,$A406,'EOS GE24-F23-WEBLOAD'!$B:$B,$B406)</f>
        <v>122</v>
      </c>
      <c r="F406" s="145">
        <f>SUMIFS(GENED!$J:$J,GENED!$A:$A,$A406,GENED!$B:$B,$B406)</f>
        <v>899</v>
      </c>
      <c r="G406" s="55">
        <f t="shared" si="51"/>
        <v>899</v>
      </c>
      <c r="H406" s="52">
        <f t="shared" si="52"/>
        <v>7.3688524590163933</v>
      </c>
      <c r="I406" s="64"/>
      <c r="J406" s="52">
        <f>SUMIFS('EOS GE25-F23-WEBLOAD'!$F:$F,'EOS GE25-F23-WEBLOAD'!$A:$A,$A406,'EOS GE25-F23-WEBLOAD'!$B:$B,$B406)</f>
        <v>125</v>
      </c>
      <c r="K406" s="145">
        <f>SUMIFS(GENED!$S:$S,GENED!$A:$A,$A406,GENED!$B:$B,$B406)</f>
        <v>875</v>
      </c>
      <c r="L406" s="55">
        <f t="shared" si="53"/>
        <v>875</v>
      </c>
      <c r="M406" s="55">
        <f t="shared" si="54"/>
        <v>7</v>
      </c>
      <c r="N406" s="51"/>
      <c r="O406" s="174">
        <f t="shared" si="55"/>
        <v>14.368852459016393</v>
      </c>
    </row>
    <row r="407" spans="1:15" x14ac:dyDescent="0.25">
      <c r="A407" s="49">
        <v>4227</v>
      </c>
      <c r="B407" s="49">
        <v>7</v>
      </c>
      <c r="C407" s="49" t="s">
        <v>523</v>
      </c>
      <c r="D407" s="5">
        <v>7</v>
      </c>
      <c r="E407" s="52">
        <f>SUMIFS('EOS GE24-F23-WEBLOAD'!$F:$F,'EOS GE24-F23-WEBLOAD'!$A:$A,$A407,'EOS GE24-F23-WEBLOAD'!$B:$B,$B407)</f>
        <v>369</v>
      </c>
      <c r="F407" s="145">
        <f>SUMIFS(GENED!$J:$J,GENED!$A:$A,$A407,GENED!$B:$B,$B407)</f>
        <v>2672</v>
      </c>
      <c r="G407" s="55">
        <f t="shared" si="51"/>
        <v>2672</v>
      </c>
      <c r="H407" s="52">
        <f t="shared" si="52"/>
        <v>7.2411924119241196</v>
      </c>
      <c r="I407" s="64"/>
      <c r="J407" s="52">
        <f>SUMIFS('EOS GE25-F23-WEBLOAD'!$F:$F,'EOS GE25-F23-WEBLOAD'!$A:$A,$A407,'EOS GE25-F23-WEBLOAD'!$B:$B,$B407)</f>
        <v>385</v>
      </c>
      <c r="K407" s="145">
        <f>SUMIFS(GENED!$S:$S,GENED!$A:$A,$A407,GENED!$B:$B,$B407)</f>
        <v>2651</v>
      </c>
      <c r="L407" s="55">
        <f t="shared" si="53"/>
        <v>2651</v>
      </c>
      <c r="M407" s="55">
        <f t="shared" si="54"/>
        <v>6.8857142857142861</v>
      </c>
      <c r="N407" s="51"/>
      <c r="O407" s="174">
        <f t="shared" si="55"/>
        <v>14.126906697638406</v>
      </c>
    </row>
    <row r="408" spans="1:15" x14ac:dyDescent="0.25">
      <c r="A408" s="49">
        <v>4090</v>
      </c>
      <c r="B408" s="49">
        <v>7</v>
      </c>
      <c r="C408" s="49" t="s">
        <v>436</v>
      </c>
      <c r="D408" s="5">
        <v>7</v>
      </c>
      <c r="E408" s="52">
        <f>SUMIFS('EOS GE24-F23-WEBLOAD'!$F:$F,'EOS GE24-F23-WEBLOAD'!$A:$A,$A408,'EOS GE24-F23-WEBLOAD'!$B:$B,$B408)</f>
        <v>180</v>
      </c>
      <c r="F408" s="145">
        <f>SUMIFS(GENED!$J:$J,GENED!$A:$A,$A408,GENED!$B:$B,$B408)</f>
        <v>1257</v>
      </c>
      <c r="G408" s="55">
        <f t="shared" si="51"/>
        <v>1257</v>
      </c>
      <c r="H408" s="52">
        <f t="shared" si="52"/>
        <v>6.9833333333333334</v>
      </c>
      <c r="I408" s="64"/>
      <c r="J408" s="52">
        <f>SUMIFS('EOS GE25-F23-WEBLOAD'!$F:$F,'EOS GE25-F23-WEBLOAD'!$A:$A,$A408,'EOS GE25-F23-WEBLOAD'!$B:$B,$B408)</f>
        <v>180</v>
      </c>
      <c r="K408" s="145">
        <f>SUMIFS(GENED!$S:$S,GENED!$A:$A,$A408,GENED!$B:$B,$B408)</f>
        <v>1192</v>
      </c>
      <c r="L408" s="55">
        <f t="shared" si="53"/>
        <v>1192</v>
      </c>
      <c r="M408" s="55">
        <f t="shared" si="54"/>
        <v>6.6222222222222218</v>
      </c>
      <c r="N408" s="51"/>
      <c r="O408" s="174">
        <f t="shared" si="55"/>
        <v>13.605555555555554</v>
      </c>
    </row>
    <row r="409" spans="1:15" x14ac:dyDescent="0.25">
      <c r="A409" s="49">
        <v>4053</v>
      </c>
      <c r="B409" s="49">
        <v>7</v>
      </c>
      <c r="C409" s="49" t="s">
        <v>410</v>
      </c>
      <c r="D409" s="5">
        <v>7</v>
      </c>
      <c r="E409" s="52">
        <f>SUMIFS('EOS GE24-F23-WEBLOAD'!$F:$F,'EOS GE24-F23-WEBLOAD'!$A:$A,$A409,'EOS GE24-F23-WEBLOAD'!$B:$B,$B409)</f>
        <v>675</v>
      </c>
      <c r="F409" s="145">
        <f>SUMIFS(GENED!$J:$J,GENED!$A:$A,$A409,GENED!$B:$B,$B409)</f>
        <v>4602</v>
      </c>
      <c r="G409" s="55">
        <f t="shared" si="51"/>
        <v>4602</v>
      </c>
      <c r="H409" s="52">
        <f t="shared" si="52"/>
        <v>6.8177777777777777</v>
      </c>
      <c r="I409" s="64"/>
      <c r="J409" s="52">
        <f>SUMIFS('EOS GE25-F23-WEBLOAD'!$F:$F,'EOS GE25-F23-WEBLOAD'!$A:$A,$A409,'EOS GE25-F23-WEBLOAD'!$B:$B,$B409)</f>
        <v>750</v>
      </c>
      <c r="K409" s="145">
        <f>SUMIFS(GENED!$S:$S,GENED!$A:$A,$A409,GENED!$B:$B,$B409)</f>
        <v>4874</v>
      </c>
      <c r="L409" s="55">
        <f t="shared" si="53"/>
        <v>4874</v>
      </c>
      <c r="M409" s="55">
        <f t="shared" si="54"/>
        <v>6.4986666666666668</v>
      </c>
      <c r="N409" s="51"/>
      <c r="O409" s="174">
        <f t="shared" si="55"/>
        <v>13.316444444444445</v>
      </c>
    </row>
    <row r="410" spans="1:15" x14ac:dyDescent="0.25">
      <c r="A410" s="49">
        <v>4116</v>
      </c>
      <c r="B410" s="49">
        <v>7</v>
      </c>
      <c r="C410" s="49" t="s">
        <v>454</v>
      </c>
      <c r="D410" s="5">
        <v>7</v>
      </c>
      <c r="E410" s="52">
        <f>SUMIFS('EOS GE24-F23-WEBLOAD'!$F:$F,'EOS GE24-F23-WEBLOAD'!$A:$A,$A410,'EOS GE24-F23-WEBLOAD'!$B:$B,$B410)</f>
        <v>1409</v>
      </c>
      <c r="F410" s="145">
        <f>SUMIFS(GENED!$J:$J,GENED!$A:$A,$A410,GENED!$B:$B,$B410)</f>
        <v>9540</v>
      </c>
      <c r="G410" s="55">
        <f t="shared" si="51"/>
        <v>9540</v>
      </c>
      <c r="H410" s="52">
        <f t="shared" si="52"/>
        <v>6.7707594038325052</v>
      </c>
      <c r="I410" s="64"/>
      <c r="J410" s="52">
        <f>SUMIFS('EOS GE25-F23-WEBLOAD'!$F:$F,'EOS GE25-F23-WEBLOAD'!$A:$A,$A410,'EOS GE25-F23-WEBLOAD'!$B:$B,$B410)</f>
        <v>1457</v>
      </c>
      <c r="K410" s="145">
        <f>SUMIFS(GENED!$S:$S,GENED!$A:$A,$A410,GENED!$B:$B,$B410)</f>
        <v>9368</v>
      </c>
      <c r="L410" s="55">
        <f t="shared" si="53"/>
        <v>9368</v>
      </c>
      <c r="M410" s="55">
        <f t="shared" si="54"/>
        <v>6.42964996568291</v>
      </c>
      <c r="N410" s="51"/>
      <c r="O410" s="174">
        <f t="shared" si="55"/>
        <v>13.200409369515416</v>
      </c>
    </row>
    <row r="411" spans="1:15" x14ac:dyDescent="0.25">
      <c r="A411" s="49">
        <v>4020</v>
      </c>
      <c r="B411" s="49">
        <v>7</v>
      </c>
      <c r="C411" s="49" t="s">
        <v>398</v>
      </c>
      <c r="D411" s="5">
        <v>7</v>
      </c>
      <c r="E411" s="52">
        <f>SUMIFS('EOS GE24-F23-WEBLOAD'!$F:$F,'EOS GE24-F23-WEBLOAD'!$A:$A,$A411,'EOS GE24-F23-WEBLOAD'!$B:$B,$B411)</f>
        <v>932</v>
      </c>
      <c r="F411" s="145">
        <f>SUMIFS(GENED!$J:$J,GENED!$A:$A,$A411,GENED!$B:$B,$B411)</f>
        <v>6173</v>
      </c>
      <c r="G411" s="55">
        <f t="shared" si="51"/>
        <v>6173</v>
      </c>
      <c r="H411" s="52">
        <f t="shared" si="52"/>
        <v>6.6233905579399144</v>
      </c>
      <c r="I411" s="64"/>
      <c r="J411" s="52">
        <f>SUMIFS('EOS GE25-F23-WEBLOAD'!$F:$F,'EOS GE25-F23-WEBLOAD'!$A:$A,$A411,'EOS GE25-F23-WEBLOAD'!$B:$B,$B411)</f>
        <v>932</v>
      </c>
      <c r="K411" s="145">
        <f>SUMIFS(GENED!$S:$S,GENED!$A:$A,$A411,GENED!$B:$B,$B411)</f>
        <v>5857</v>
      </c>
      <c r="L411" s="55">
        <f t="shared" si="53"/>
        <v>5857</v>
      </c>
      <c r="M411" s="55">
        <f t="shared" si="54"/>
        <v>6.2843347639484977</v>
      </c>
      <c r="N411" s="51"/>
      <c r="O411" s="174">
        <f t="shared" si="55"/>
        <v>12.907725321888412</v>
      </c>
    </row>
    <row r="412" spans="1:15" x14ac:dyDescent="0.25">
      <c r="A412" s="49">
        <v>4142</v>
      </c>
      <c r="B412" s="49">
        <v>7</v>
      </c>
      <c r="C412" s="49" t="s">
        <v>469</v>
      </c>
      <c r="D412" s="5">
        <v>7</v>
      </c>
      <c r="E412" s="52">
        <f>SUMIFS('EOS GE24-F23-WEBLOAD'!$F:$F,'EOS GE24-F23-WEBLOAD'!$A:$A,$A412,'EOS GE24-F23-WEBLOAD'!$B:$B,$B412)</f>
        <v>545</v>
      </c>
      <c r="F412" s="145">
        <f>SUMIFS(GENED!$J:$J,GENED!$A:$A,$A412,GENED!$B:$B,$B412)</f>
        <v>3026</v>
      </c>
      <c r="G412" s="55">
        <f t="shared" si="51"/>
        <v>3026</v>
      </c>
      <c r="H412" s="52">
        <f t="shared" si="52"/>
        <v>5.5522935779816516</v>
      </c>
      <c r="I412" s="64"/>
      <c r="J412" s="52">
        <f>SUMIFS('EOS GE25-F23-WEBLOAD'!$F:$F,'EOS GE25-F23-WEBLOAD'!$A:$A,$A412,'EOS GE25-F23-WEBLOAD'!$B:$B,$B412)</f>
        <v>545</v>
      </c>
      <c r="K412" s="145">
        <f>SUMIFS(GENED!$S:$S,GENED!$A:$A,$A412,GENED!$B:$B,$B412)</f>
        <v>2872</v>
      </c>
      <c r="L412" s="55">
        <f t="shared" si="53"/>
        <v>2872</v>
      </c>
      <c r="M412" s="55">
        <f t="shared" si="54"/>
        <v>5.2697247706422017</v>
      </c>
      <c r="N412" s="51"/>
      <c r="O412" s="174">
        <f t="shared" si="55"/>
        <v>10.822018348623853</v>
      </c>
    </row>
    <row r="413" spans="1:15" x14ac:dyDescent="0.25">
      <c r="A413" s="49">
        <v>4250</v>
      </c>
      <c r="B413" s="49">
        <v>7</v>
      </c>
      <c r="C413" s="49" t="s">
        <v>536</v>
      </c>
      <c r="D413" s="5">
        <v>7</v>
      </c>
      <c r="E413" s="52">
        <f>SUMIFS('EOS GE24-F23-WEBLOAD'!$F:$F,'EOS GE24-F23-WEBLOAD'!$A:$A,$A413,'EOS GE24-F23-WEBLOAD'!$B:$B,$B413)</f>
        <v>645</v>
      </c>
      <c r="F413" s="145">
        <f>SUMIFS(GENED!$J:$J,GENED!$A:$A,$A413,GENED!$B:$B,$B413)</f>
        <v>3577</v>
      </c>
      <c r="G413" s="55">
        <f t="shared" si="51"/>
        <v>3577</v>
      </c>
      <c r="H413" s="52">
        <f t="shared" si="52"/>
        <v>5.5457364341085276</v>
      </c>
      <c r="I413" s="64"/>
      <c r="J413" s="52">
        <f>SUMIFS('EOS GE25-F23-WEBLOAD'!$F:$F,'EOS GE25-F23-WEBLOAD'!$A:$A,$A413,'EOS GE25-F23-WEBLOAD'!$B:$B,$B413)</f>
        <v>710</v>
      </c>
      <c r="K413" s="145">
        <f>SUMIFS(GENED!$S:$S,GENED!$A:$A,$A413,GENED!$B:$B,$B413)</f>
        <v>3710</v>
      </c>
      <c r="L413" s="55">
        <f t="shared" si="53"/>
        <v>3710</v>
      </c>
      <c r="M413" s="55">
        <f t="shared" si="54"/>
        <v>5.225352112676056</v>
      </c>
      <c r="N413" s="51"/>
      <c r="O413" s="174">
        <f t="shared" si="55"/>
        <v>10.771088546784583</v>
      </c>
    </row>
    <row r="414" spans="1:15" x14ac:dyDescent="0.25">
      <c r="A414" s="49">
        <v>4003</v>
      </c>
      <c r="B414" s="49">
        <v>7</v>
      </c>
      <c r="C414" s="49" t="s">
        <v>389</v>
      </c>
      <c r="D414" s="5">
        <v>7</v>
      </c>
      <c r="E414" s="52">
        <f>SUMIFS('EOS GE24-F23-WEBLOAD'!$F:$F,'EOS GE24-F23-WEBLOAD'!$A:$A,$A414,'EOS GE24-F23-WEBLOAD'!$B:$B,$B414)</f>
        <v>100</v>
      </c>
      <c r="F414" s="145">
        <f>SUMIFS(GENED!$J:$J,GENED!$A:$A,$A414,GENED!$B:$B,$B414)</f>
        <v>537</v>
      </c>
      <c r="G414" s="55">
        <f t="shared" si="51"/>
        <v>537</v>
      </c>
      <c r="H414" s="52">
        <f t="shared" si="52"/>
        <v>5.37</v>
      </c>
      <c r="I414" s="64"/>
      <c r="J414" s="52">
        <f>SUMIFS('EOS GE25-F23-WEBLOAD'!$F:$F,'EOS GE25-F23-WEBLOAD'!$A:$A,$A414,'EOS GE25-F23-WEBLOAD'!$B:$B,$B414)</f>
        <v>100</v>
      </c>
      <c r="K414" s="145">
        <f>SUMIFS(GENED!$S:$S,GENED!$A:$A,$A414,GENED!$B:$B,$B414)</f>
        <v>510</v>
      </c>
      <c r="L414" s="55">
        <f t="shared" si="53"/>
        <v>510</v>
      </c>
      <c r="M414" s="55">
        <f t="shared" si="54"/>
        <v>5.0999999999999996</v>
      </c>
      <c r="N414" s="51"/>
      <c r="O414" s="174">
        <f t="shared" si="55"/>
        <v>10.469999999999999</v>
      </c>
    </row>
    <row r="415" spans="1:15" x14ac:dyDescent="0.25">
      <c r="A415" s="49">
        <v>4223</v>
      </c>
      <c r="B415" s="49">
        <v>7</v>
      </c>
      <c r="C415" s="49" t="s">
        <v>519</v>
      </c>
      <c r="D415" s="5">
        <v>7</v>
      </c>
      <c r="E415" s="52">
        <f>SUMIFS('EOS GE24-F23-WEBLOAD'!$F:$F,'EOS GE24-F23-WEBLOAD'!$A:$A,$A415,'EOS GE24-F23-WEBLOAD'!$B:$B,$B415)</f>
        <v>250</v>
      </c>
      <c r="F415" s="145">
        <f>SUMIFS(GENED!$J:$J,GENED!$A:$A,$A415,GENED!$B:$B,$B415)</f>
        <v>1329</v>
      </c>
      <c r="G415" s="55">
        <f t="shared" si="51"/>
        <v>1329</v>
      </c>
      <c r="H415" s="52">
        <f t="shared" si="52"/>
        <v>5.3159999999999998</v>
      </c>
      <c r="I415" s="64"/>
      <c r="J415" s="52">
        <f>SUMIFS('EOS GE25-F23-WEBLOAD'!$F:$F,'EOS GE25-F23-WEBLOAD'!$A:$A,$A415,'EOS GE25-F23-WEBLOAD'!$B:$B,$B415)</f>
        <v>250</v>
      </c>
      <c r="K415" s="145">
        <f>SUMIFS(GENED!$S:$S,GENED!$A:$A,$A415,GENED!$B:$B,$B415)</f>
        <v>1261</v>
      </c>
      <c r="L415" s="55">
        <f t="shared" si="53"/>
        <v>1261</v>
      </c>
      <c r="M415" s="55">
        <f t="shared" si="54"/>
        <v>5.0439999999999996</v>
      </c>
      <c r="N415" s="51"/>
      <c r="O415" s="174">
        <f t="shared" si="55"/>
        <v>10.36</v>
      </c>
    </row>
    <row r="416" spans="1:15" x14ac:dyDescent="0.25">
      <c r="A416" s="49">
        <v>4120</v>
      </c>
      <c r="B416" s="49">
        <v>7</v>
      </c>
      <c r="C416" s="49" t="s">
        <v>457</v>
      </c>
      <c r="D416" s="5">
        <v>7</v>
      </c>
      <c r="E416" s="52">
        <f>SUMIFS('EOS GE24-F23-WEBLOAD'!$F:$F,'EOS GE24-F23-WEBLOAD'!$A:$A,$A416,'EOS GE24-F23-WEBLOAD'!$B:$B,$B416)</f>
        <v>1202</v>
      </c>
      <c r="F416" s="145">
        <f>SUMIFS(GENED!$J:$J,GENED!$A:$A,$A416,GENED!$B:$B,$B416)</f>
        <v>6203</v>
      </c>
      <c r="G416" s="55">
        <f t="shared" si="51"/>
        <v>6203</v>
      </c>
      <c r="H416" s="52">
        <f t="shared" si="52"/>
        <v>5.1605657237936775</v>
      </c>
      <c r="I416" s="64"/>
      <c r="J416" s="52">
        <f>SUMIFS('EOS GE25-F23-WEBLOAD'!$F:$F,'EOS GE25-F23-WEBLOAD'!$A:$A,$A416,'EOS GE25-F23-WEBLOAD'!$B:$B,$B416)</f>
        <v>1202</v>
      </c>
      <c r="K416" s="145">
        <f>SUMIFS(GENED!$S:$S,GENED!$A:$A,$A416,GENED!$B:$B,$B416)</f>
        <v>5890</v>
      </c>
      <c r="L416" s="55">
        <f t="shared" si="53"/>
        <v>5890</v>
      </c>
      <c r="M416" s="55">
        <f t="shared" si="54"/>
        <v>4.9001663893510816</v>
      </c>
      <c r="N416" s="51"/>
      <c r="O416" s="174">
        <f t="shared" si="55"/>
        <v>10.060732113144759</v>
      </c>
    </row>
    <row r="417" spans="1:15" x14ac:dyDescent="0.25">
      <c r="A417" s="49">
        <v>4297</v>
      </c>
      <c r="B417" s="49">
        <v>7</v>
      </c>
      <c r="C417" s="49" t="s">
        <v>565</v>
      </c>
      <c r="D417" s="5">
        <v>7</v>
      </c>
      <c r="E417" s="52">
        <f>SUMIFS('EOS GE24-F23-WEBLOAD'!$F:$F,'EOS GE24-F23-WEBLOAD'!$A:$A,$A417,'EOS GE24-F23-WEBLOAD'!$B:$B,$B417)</f>
        <v>45</v>
      </c>
      <c r="F417" s="145">
        <f>SUMIFS(GENED!$J:$J,GENED!$A:$A,$A417,GENED!$B:$B,$B417)</f>
        <v>212</v>
      </c>
      <c r="G417" s="55">
        <f t="shared" si="51"/>
        <v>212</v>
      </c>
      <c r="H417" s="52">
        <f t="shared" si="52"/>
        <v>4.7111111111111112</v>
      </c>
      <c r="I417" s="64"/>
      <c r="J417" s="52">
        <f>SUMIFS('EOS GE25-F23-WEBLOAD'!$F:$F,'EOS GE25-F23-WEBLOAD'!$A:$A,$A417,'EOS GE25-F23-WEBLOAD'!$B:$B,$B417)</f>
        <v>45</v>
      </c>
      <c r="K417" s="145">
        <f>SUMIFS(GENED!$S:$S,GENED!$A:$A,$A417,GENED!$B:$B,$B417)</f>
        <v>202</v>
      </c>
      <c r="L417" s="55">
        <f t="shared" si="53"/>
        <v>202</v>
      </c>
      <c r="M417" s="55">
        <f t="shared" si="54"/>
        <v>4.4888888888888889</v>
      </c>
      <c r="N417" s="51"/>
      <c r="O417" s="174">
        <f t="shared" si="55"/>
        <v>9.1999999999999993</v>
      </c>
    </row>
    <row r="418" spans="1:15" x14ac:dyDescent="0.25">
      <c r="A418" s="49">
        <v>4254</v>
      </c>
      <c r="B418" s="49">
        <v>7</v>
      </c>
      <c r="C418" s="49" t="s">
        <v>538</v>
      </c>
      <c r="D418" s="5">
        <v>7</v>
      </c>
      <c r="E418" s="52">
        <f>SUMIFS('EOS GE24-F23-WEBLOAD'!$F:$F,'EOS GE24-F23-WEBLOAD'!$A:$A,$A418,'EOS GE24-F23-WEBLOAD'!$B:$B,$B418)</f>
        <v>275</v>
      </c>
      <c r="F418" s="145">
        <f>SUMIFS(GENED!$J:$J,GENED!$A:$A,$A418,GENED!$B:$B,$B418)</f>
        <v>1298</v>
      </c>
      <c r="G418" s="55">
        <f t="shared" si="51"/>
        <v>1298</v>
      </c>
      <c r="H418" s="52">
        <f t="shared" si="52"/>
        <v>4.72</v>
      </c>
      <c r="I418" s="64"/>
      <c r="J418" s="52">
        <f>SUMIFS('EOS GE25-F23-WEBLOAD'!$F:$F,'EOS GE25-F23-WEBLOAD'!$A:$A,$A418,'EOS GE25-F23-WEBLOAD'!$B:$B,$B418)</f>
        <v>240</v>
      </c>
      <c r="K418" s="145">
        <f>SUMIFS(GENED!$S:$S,GENED!$A:$A,$A418,GENED!$B:$B,$B418)</f>
        <v>1074</v>
      </c>
      <c r="L418" s="55">
        <f t="shared" si="53"/>
        <v>1074</v>
      </c>
      <c r="M418" s="55">
        <f t="shared" si="54"/>
        <v>4.4749999999999996</v>
      </c>
      <c r="N418" s="51"/>
      <c r="O418" s="174">
        <f t="shared" si="55"/>
        <v>9.1950000000000003</v>
      </c>
    </row>
    <row r="419" spans="1:15" x14ac:dyDescent="0.25">
      <c r="A419" s="49">
        <v>4066</v>
      </c>
      <c r="B419" s="49">
        <v>7</v>
      </c>
      <c r="C419" s="49" t="s">
        <v>418</v>
      </c>
      <c r="D419" s="5">
        <v>7</v>
      </c>
      <c r="E419" s="52">
        <f>SUMIFS('EOS GE24-F23-WEBLOAD'!$F:$F,'EOS GE24-F23-WEBLOAD'!$A:$A,$A419,'EOS GE24-F23-WEBLOAD'!$B:$B,$B419)</f>
        <v>52</v>
      </c>
      <c r="F419" s="145">
        <f>SUMIFS(GENED!$J:$J,GENED!$A:$A,$A419,GENED!$B:$B,$B419)</f>
        <v>194</v>
      </c>
      <c r="G419" s="55">
        <f t="shared" si="51"/>
        <v>194</v>
      </c>
      <c r="H419" s="52">
        <f t="shared" si="52"/>
        <v>3.7307692307692308</v>
      </c>
      <c r="I419" s="64"/>
      <c r="J419" s="52">
        <f>SUMIFS('EOS GE25-F23-WEBLOAD'!$F:$F,'EOS GE25-F23-WEBLOAD'!$A:$A,$A419,'EOS GE25-F23-WEBLOAD'!$B:$B,$B419)</f>
        <v>52</v>
      </c>
      <c r="K419" s="145">
        <f>SUMIFS(GENED!$S:$S,GENED!$A:$A,$A419,GENED!$B:$B,$B419)</f>
        <v>184</v>
      </c>
      <c r="L419" s="55">
        <f t="shared" si="53"/>
        <v>184</v>
      </c>
      <c r="M419" s="55">
        <f t="shared" si="54"/>
        <v>3.5384615384615383</v>
      </c>
      <c r="N419" s="51"/>
      <c r="O419" s="174">
        <f t="shared" si="55"/>
        <v>7.2692307692307692</v>
      </c>
    </row>
    <row r="420" spans="1:15" x14ac:dyDescent="0.25">
      <c r="A420" s="49">
        <v>4016</v>
      </c>
      <c r="B420" s="49">
        <v>7</v>
      </c>
      <c r="C420" s="49" t="s">
        <v>395</v>
      </c>
      <c r="D420" s="5">
        <v>7</v>
      </c>
      <c r="E420" s="52">
        <f>SUMIFS('EOS GE24-F23-WEBLOAD'!$F:$F,'EOS GE24-F23-WEBLOAD'!$A:$A,$A420,'EOS GE24-F23-WEBLOAD'!$B:$B,$B420)</f>
        <v>219</v>
      </c>
      <c r="F420" s="145">
        <f>SUMIFS(GENED!$J:$J,GENED!$A:$A,$A420,GENED!$B:$B,$B420)</f>
        <v>710</v>
      </c>
      <c r="G420" s="55">
        <f t="shared" si="51"/>
        <v>710</v>
      </c>
      <c r="H420" s="52">
        <f t="shared" si="52"/>
        <v>3.2420091324200913</v>
      </c>
      <c r="I420" s="64"/>
      <c r="J420" s="52">
        <f>SUMIFS('EOS GE25-F23-WEBLOAD'!$F:$F,'EOS GE25-F23-WEBLOAD'!$A:$A,$A420,'EOS GE25-F23-WEBLOAD'!$B:$B,$B420)</f>
        <v>219</v>
      </c>
      <c r="K420" s="145">
        <f>SUMIFS(GENED!$S:$S,GENED!$A:$A,$A420,GENED!$B:$B,$B420)</f>
        <v>674</v>
      </c>
      <c r="L420" s="55">
        <f t="shared" si="53"/>
        <v>674</v>
      </c>
      <c r="M420" s="55">
        <f t="shared" si="54"/>
        <v>3.0776255707762559</v>
      </c>
      <c r="N420" s="51"/>
      <c r="O420" s="174">
        <f t="shared" si="55"/>
        <v>6.3196347031963471</v>
      </c>
    </row>
    <row r="421" spans="1:15" x14ac:dyDescent="0.25">
      <c r="A421" s="49">
        <v>4056</v>
      </c>
      <c r="B421" s="49">
        <v>7</v>
      </c>
      <c r="C421" s="49" t="s">
        <v>413</v>
      </c>
      <c r="D421" s="5">
        <v>7</v>
      </c>
      <c r="E421" s="52">
        <f>SUMIFS('EOS GE24-F23-WEBLOAD'!$F:$F,'EOS GE24-F23-WEBLOAD'!$A:$A,$A421,'EOS GE24-F23-WEBLOAD'!$B:$B,$B421)</f>
        <v>70</v>
      </c>
      <c r="F421" s="145">
        <f>SUMIFS(GENED!$J:$J,GENED!$A:$A,$A421,GENED!$B:$B,$B421)</f>
        <v>185</v>
      </c>
      <c r="G421" s="55">
        <f t="shared" si="51"/>
        <v>185</v>
      </c>
      <c r="H421" s="52">
        <f t="shared" si="52"/>
        <v>2.6428571428571428</v>
      </c>
      <c r="I421" s="64"/>
      <c r="J421" s="52">
        <f>SUMIFS('EOS GE25-F23-WEBLOAD'!$F:$F,'EOS GE25-F23-WEBLOAD'!$A:$A,$A421,'EOS GE25-F23-WEBLOAD'!$B:$B,$B421)</f>
        <v>70</v>
      </c>
      <c r="K421" s="145">
        <f>SUMIFS(GENED!$S:$S,GENED!$A:$A,$A421,GENED!$B:$B,$B421)</f>
        <v>175</v>
      </c>
      <c r="L421" s="55">
        <f t="shared" si="53"/>
        <v>175</v>
      </c>
      <c r="M421" s="55">
        <f t="shared" si="54"/>
        <v>2.5</v>
      </c>
      <c r="N421" s="51"/>
      <c r="O421" s="174">
        <f t="shared" si="55"/>
        <v>5.1428571428571423</v>
      </c>
    </row>
    <row r="422" spans="1:15" x14ac:dyDescent="0.25">
      <c r="A422" s="49">
        <v>4204</v>
      </c>
      <c r="B422" s="49">
        <v>7</v>
      </c>
      <c r="C422" s="49" t="s">
        <v>507</v>
      </c>
      <c r="D422" s="5">
        <v>7</v>
      </c>
      <c r="E422" s="52">
        <f>SUMIFS('EOS GE24-F23-WEBLOAD'!$F:$F,'EOS GE24-F23-WEBLOAD'!$A:$A,$A422,'EOS GE24-F23-WEBLOAD'!$B:$B,$B422)</f>
        <v>129</v>
      </c>
      <c r="F422" s="145">
        <f>SUMIFS(GENED!$J:$J,GENED!$A:$A,$A422,GENED!$B:$B,$B422)</f>
        <v>340</v>
      </c>
      <c r="G422" s="55">
        <f t="shared" si="51"/>
        <v>340</v>
      </c>
      <c r="H422" s="52">
        <f t="shared" si="52"/>
        <v>2.635658914728682</v>
      </c>
      <c r="I422" s="64"/>
      <c r="J422" s="52">
        <f>SUMIFS('EOS GE25-F23-WEBLOAD'!$F:$F,'EOS GE25-F23-WEBLOAD'!$A:$A,$A422,'EOS GE25-F23-WEBLOAD'!$B:$B,$B422)</f>
        <v>129</v>
      </c>
      <c r="K422" s="145">
        <f>SUMIFS(GENED!$S:$S,GENED!$A:$A,$A422,GENED!$B:$B,$B422)</f>
        <v>322</v>
      </c>
      <c r="L422" s="55">
        <f t="shared" si="53"/>
        <v>322</v>
      </c>
      <c r="M422" s="55">
        <f t="shared" si="54"/>
        <v>2.4961240310077519</v>
      </c>
      <c r="N422" s="51"/>
      <c r="O422" s="174">
        <f t="shared" si="55"/>
        <v>5.1317829457364343</v>
      </c>
    </row>
    <row r="423" spans="1:15" x14ac:dyDescent="0.25">
      <c r="A423" s="49">
        <v>4160</v>
      </c>
      <c r="B423" s="49">
        <v>7</v>
      </c>
      <c r="C423" s="49" t="s">
        <v>480</v>
      </c>
      <c r="D423" s="5">
        <v>7</v>
      </c>
      <c r="E423" s="52">
        <f>SUMIFS('EOS GE24-F23-WEBLOAD'!$F:$F,'EOS GE24-F23-WEBLOAD'!$A:$A,$A423,'EOS GE24-F23-WEBLOAD'!$B:$B,$B423)</f>
        <v>835</v>
      </c>
      <c r="F423" s="145">
        <f>SUMIFS(GENED!$J:$J,GENED!$A:$A,$A423,GENED!$B:$B,$B423)</f>
        <v>2177</v>
      </c>
      <c r="G423" s="55">
        <f t="shared" si="51"/>
        <v>2177</v>
      </c>
      <c r="H423" s="52">
        <f t="shared" si="52"/>
        <v>2.6071856287425148</v>
      </c>
      <c r="I423" s="64"/>
      <c r="J423" s="52">
        <f>SUMIFS('EOS GE25-F23-WEBLOAD'!$F:$F,'EOS GE25-F23-WEBLOAD'!$A:$A,$A423,'EOS GE25-F23-WEBLOAD'!$B:$B,$B423)</f>
        <v>835</v>
      </c>
      <c r="K423" s="145">
        <f>SUMIFS(GENED!$S:$S,GENED!$A:$A,$A423,GENED!$B:$B,$B423)</f>
        <v>2066</v>
      </c>
      <c r="L423" s="55">
        <f t="shared" si="53"/>
        <v>2066</v>
      </c>
      <c r="M423" s="55">
        <f t="shared" si="54"/>
        <v>2.4742514970059881</v>
      </c>
      <c r="N423" s="51"/>
      <c r="O423" s="174">
        <f t="shared" si="55"/>
        <v>5.0814371257485025</v>
      </c>
    </row>
    <row r="424" spans="1:15" x14ac:dyDescent="0.25">
      <c r="A424" s="49">
        <v>4238</v>
      </c>
      <c r="B424" s="49">
        <v>7</v>
      </c>
      <c r="C424" s="49" t="s">
        <v>531</v>
      </c>
      <c r="D424" s="5">
        <v>7</v>
      </c>
      <c r="E424" s="52">
        <f>SUMIFS('EOS GE24-F23-WEBLOAD'!$F:$F,'EOS GE24-F23-WEBLOAD'!$A:$A,$A424,'EOS GE24-F23-WEBLOAD'!$B:$B,$B424)</f>
        <v>96</v>
      </c>
      <c r="F424" s="145">
        <f>SUMIFS(GENED!$J:$J,GENED!$A:$A,$A424,GENED!$B:$B,$B424)</f>
        <v>250</v>
      </c>
      <c r="G424" s="55">
        <f t="shared" si="51"/>
        <v>250</v>
      </c>
      <c r="H424" s="52">
        <f t="shared" si="52"/>
        <v>2.6041666666666665</v>
      </c>
      <c r="I424" s="64"/>
      <c r="J424" s="52">
        <f>SUMIFS('EOS GE25-F23-WEBLOAD'!$F:$F,'EOS GE25-F23-WEBLOAD'!$A:$A,$A424,'EOS GE25-F23-WEBLOAD'!$B:$B,$B424)</f>
        <v>96</v>
      </c>
      <c r="K424" s="145">
        <f>SUMIFS(GENED!$S:$S,GENED!$A:$A,$A424,GENED!$B:$B,$B424)</f>
        <v>237</v>
      </c>
      <c r="L424" s="55">
        <f t="shared" si="53"/>
        <v>237</v>
      </c>
      <c r="M424" s="55">
        <f t="shared" si="54"/>
        <v>2.46875</v>
      </c>
      <c r="N424" s="51"/>
      <c r="O424" s="174">
        <f t="shared" si="55"/>
        <v>5.0729166666666661</v>
      </c>
    </row>
    <row r="425" spans="1:15" x14ac:dyDescent="0.25">
      <c r="A425" s="49">
        <v>4118</v>
      </c>
      <c r="B425" s="49">
        <v>7</v>
      </c>
      <c r="C425" s="49" t="s">
        <v>455</v>
      </c>
      <c r="D425" s="5">
        <v>7</v>
      </c>
      <c r="E425" s="52">
        <f>SUMIFS('EOS GE24-F23-WEBLOAD'!$F:$F,'EOS GE24-F23-WEBLOAD'!$A:$A,$A425,'EOS GE24-F23-WEBLOAD'!$B:$B,$B425)</f>
        <v>702</v>
      </c>
      <c r="F425" s="145">
        <f>SUMIFS(GENED!$J:$J,GENED!$A:$A,$A425,GENED!$B:$B,$B425)</f>
        <v>1680</v>
      </c>
      <c r="G425" s="55">
        <f t="shared" si="51"/>
        <v>1680</v>
      </c>
      <c r="H425" s="52">
        <f t="shared" si="52"/>
        <v>2.3931623931623931</v>
      </c>
      <c r="I425" s="64"/>
      <c r="J425" s="52">
        <f>SUMIFS('EOS GE25-F23-WEBLOAD'!$F:$F,'EOS GE25-F23-WEBLOAD'!$A:$A,$A425,'EOS GE25-F23-WEBLOAD'!$B:$B,$B425)</f>
        <v>702</v>
      </c>
      <c r="K425" s="145">
        <f>SUMIFS(GENED!$S:$S,GENED!$A:$A,$A425,GENED!$B:$B,$B425)</f>
        <v>1593</v>
      </c>
      <c r="L425" s="55">
        <f t="shared" si="53"/>
        <v>1593</v>
      </c>
      <c r="M425" s="55">
        <f t="shared" si="54"/>
        <v>2.2692307692307692</v>
      </c>
      <c r="N425" s="51"/>
      <c r="O425" s="174">
        <f t="shared" si="55"/>
        <v>4.6623931623931618</v>
      </c>
    </row>
    <row r="426" spans="1:15" x14ac:dyDescent="0.25">
      <c r="A426" s="49">
        <v>4135</v>
      </c>
      <c r="B426" s="49">
        <v>7</v>
      </c>
      <c r="C426" s="49" t="s">
        <v>465</v>
      </c>
      <c r="D426" s="5">
        <v>7</v>
      </c>
      <c r="E426" s="52">
        <f>SUMIFS('EOS GE24-F23-WEBLOAD'!$F:$F,'EOS GE24-F23-WEBLOAD'!$A:$A,$A426,'EOS GE24-F23-WEBLOAD'!$B:$B,$B426)</f>
        <v>525</v>
      </c>
      <c r="F426" s="145">
        <f>SUMIFS(GENED!$J:$J,GENED!$A:$A,$A426,GENED!$B:$B,$B426)</f>
        <v>1202</v>
      </c>
      <c r="G426" s="55">
        <f t="shared" si="51"/>
        <v>1202</v>
      </c>
      <c r="H426" s="52">
        <f t="shared" si="52"/>
        <v>2.2895238095238097</v>
      </c>
      <c r="I426" s="64"/>
      <c r="J426" s="52">
        <f>SUMIFS('EOS GE25-F23-WEBLOAD'!$F:$F,'EOS GE25-F23-WEBLOAD'!$A:$A,$A426,'EOS GE25-F23-WEBLOAD'!$B:$B,$B426)</f>
        <v>525</v>
      </c>
      <c r="K426" s="145">
        <f>SUMIFS(GENED!$S:$S,GENED!$A:$A,$A426,GENED!$B:$B,$B426)</f>
        <v>1141</v>
      </c>
      <c r="L426" s="55">
        <f t="shared" si="53"/>
        <v>1141</v>
      </c>
      <c r="M426" s="55">
        <f t="shared" si="54"/>
        <v>2.1733333333333333</v>
      </c>
      <c r="N426" s="51"/>
      <c r="O426" s="174">
        <f t="shared" si="55"/>
        <v>4.4628571428571426</v>
      </c>
    </row>
    <row r="427" spans="1:15" x14ac:dyDescent="0.25">
      <c r="A427" s="49">
        <v>4266</v>
      </c>
      <c r="B427" s="49">
        <v>7</v>
      </c>
      <c r="C427" s="49" t="s">
        <v>545</v>
      </c>
      <c r="D427" s="5">
        <v>7</v>
      </c>
      <c r="E427" s="52">
        <f>SUMIFS('EOS GE24-F23-WEBLOAD'!$F:$F,'EOS GE24-F23-WEBLOAD'!$A:$A,$A427,'EOS GE24-F23-WEBLOAD'!$B:$B,$B427)</f>
        <v>157</v>
      </c>
      <c r="F427" s="145">
        <f>SUMIFS(GENED!$J:$J,GENED!$A:$A,$A427,GENED!$B:$B,$B427)</f>
        <v>350</v>
      </c>
      <c r="G427" s="55">
        <f t="shared" si="51"/>
        <v>350</v>
      </c>
      <c r="H427" s="52">
        <f t="shared" si="52"/>
        <v>2.2292993630573248</v>
      </c>
      <c r="I427" s="64"/>
      <c r="J427" s="52">
        <f>SUMIFS('EOS GE25-F23-WEBLOAD'!$F:$F,'EOS GE25-F23-WEBLOAD'!$A:$A,$A427,'EOS GE25-F23-WEBLOAD'!$B:$B,$B427)</f>
        <v>157</v>
      </c>
      <c r="K427" s="145">
        <f>SUMIFS(GENED!$S:$S,GENED!$A:$A,$A427,GENED!$B:$B,$B427)</f>
        <v>332</v>
      </c>
      <c r="L427" s="55">
        <f t="shared" si="53"/>
        <v>332</v>
      </c>
      <c r="M427" s="55">
        <f t="shared" si="54"/>
        <v>2.1146496815286624</v>
      </c>
      <c r="N427" s="51"/>
      <c r="O427" s="174">
        <f t="shared" si="55"/>
        <v>4.3439490445859867</v>
      </c>
    </row>
    <row r="428" spans="1:15" x14ac:dyDescent="0.25">
      <c r="A428" s="49">
        <v>4268</v>
      </c>
      <c r="B428" s="49">
        <v>7</v>
      </c>
      <c r="C428" s="49" t="s">
        <v>547</v>
      </c>
      <c r="D428" s="5">
        <v>7</v>
      </c>
      <c r="E428" s="52">
        <f>SUMIFS('EOS GE24-F23-WEBLOAD'!$F:$F,'EOS GE24-F23-WEBLOAD'!$A:$A,$A428,'EOS GE24-F23-WEBLOAD'!$B:$B,$B428)</f>
        <v>340</v>
      </c>
      <c r="F428" s="145">
        <f>SUMIFS(GENED!$J:$J,GENED!$A:$A,$A428,GENED!$B:$B,$B428)</f>
        <v>684</v>
      </c>
      <c r="G428" s="55">
        <f t="shared" si="51"/>
        <v>684</v>
      </c>
      <c r="H428" s="52">
        <f t="shared" si="52"/>
        <v>2.0117647058823529</v>
      </c>
      <c r="I428" s="64"/>
      <c r="J428" s="52">
        <f>SUMIFS('EOS GE25-F23-WEBLOAD'!$F:$F,'EOS GE25-F23-WEBLOAD'!$A:$A,$A428,'EOS GE25-F23-WEBLOAD'!$B:$B,$B428)</f>
        <v>340</v>
      </c>
      <c r="K428" s="145">
        <f>SUMIFS(GENED!$S:$S,GENED!$A:$A,$A428,GENED!$B:$B,$B428)</f>
        <v>649</v>
      </c>
      <c r="L428" s="55">
        <f t="shared" si="53"/>
        <v>649</v>
      </c>
      <c r="M428" s="55">
        <f t="shared" si="54"/>
        <v>1.9088235294117648</v>
      </c>
      <c r="N428" s="51"/>
      <c r="O428" s="174">
        <f t="shared" si="55"/>
        <v>3.9205882352941179</v>
      </c>
    </row>
    <row r="429" spans="1:15" x14ac:dyDescent="0.25">
      <c r="A429" s="49">
        <v>4284</v>
      </c>
      <c r="B429" s="49">
        <v>7</v>
      </c>
      <c r="C429" s="49" t="s">
        <v>558</v>
      </c>
      <c r="D429" s="5">
        <v>7</v>
      </c>
      <c r="E429" s="52">
        <f>SUMIFS('EOS GE24-F23-WEBLOAD'!$F:$F,'EOS GE24-F23-WEBLOAD'!$A:$A,$A429,'EOS GE24-F23-WEBLOAD'!$B:$B,$B429)</f>
        <v>342</v>
      </c>
      <c r="F429" s="145">
        <f>SUMIFS(GENED!$J:$J,GENED!$A:$A,$A429,GENED!$B:$B,$B429)</f>
        <v>390</v>
      </c>
      <c r="G429" s="55">
        <f t="shared" ref="G429:G460" si="56">SUM(F429:F429)</f>
        <v>390</v>
      </c>
      <c r="H429" s="52">
        <f t="shared" ref="H429:H460" si="57">IFERROR(G429/E429,0)</f>
        <v>1.1403508771929824</v>
      </c>
      <c r="I429" s="64"/>
      <c r="J429" s="52">
        <f>SUMIFS('EOS GE25-F23-WEBLOAD'!$F:$F,'EOS GE25-F23-WEBLOAD'!$A:$A,$A429,'EOS GE25-F23-WEBLOAD'!$B:$B,$B429)</f>
        <v>303</v>
      </c>
      <c r="K429" s="145">
        <f>SUMIFS(GENED!$S:$S,GENED!$A:$A,$A429,GENED!$B:$B,$B429)</f>
        <v>325</v>
      </c>
      <c r="L429" s="55">
        <f t="shared" ref="L429:L460" si="58">SUM(K429:K429)</f>
        <v>325</v>
      </c>
      <c r="M429" s="55">
        <f t="shared" ref="M429:M460" si="59">IFERROR(L429/J429,0)</f>
        <v>1.0726072607260726</v>
      </c>
      <c r="N429" s="51"/>
      <c r="O429" s="174">
        <f t="shared" ref="O429:O460" si="60">M429+H429</f>
        <v>2.2129581379190553</v>
      </c>
    </row>
    <row r="430" spans="1:15" x14ac:dyDescent="0.25">
      <c r="A430" s="49">
        <v>4233</v>
      </c>
      <c r="B430" s="49">
        <v>7</v>
      </c>
      <c r="C430" s="49" t="s">
        <v>529</v>
      </c>
      <c r="D430" s="5">
        <v>7</v>
      </c>
      <c r="E430" s="52">
        <f>SUMIFS('EOS GE24-F23-WEBLOAD'!$F:$F,'EOS GE24-F23-WEBLOAD'!$A:$A,$A430,'EOS GE24-F23-WEBLOAD'!$B:$B,$B430)</f>
        <v>237</v>
      </c>
      <c r="F430" s="145">
        <f>SUMIFS(GENED!$J:$J,GENED!$A:$A,$A430,GENED!$B:$B,$B430)</f>
        <v>248</v>
      </c>
      <c r="G430" s="55">
        <f t="shared" si="56"/>
        <v>248</v>
      </c>
      <c r="H430" s="52">
        <f t="shared" si="57"/>
        <v>1.0464135021097047</v>
      </c>
      <c r="I430" s="64"/>
      <c r="J430" s="52">
        <f>SUMIFS('EOS GE25-F23-WEBLOAD'!$F:$F,'EOS GE25-F23-WEBLOAD'!$A:$A,$A430,'EOS GE25-F23-WEBLOAD'!$B:$B,$B430)</f>
        <v>237</v>
      </c>
      <c r="K430" s="145">
        <f>SUMIFS(GENED!$S:$S,GENED!$A:$A,$A430,GENED!$B:$B,$B430)</f>
        <v>235</v>
      </c>
      <c r="L430" s="55">
        <f t="shared" si="58"/>
        <v>235</v>
      </c>
      <c r="M430" s="55">
        <f t="shared" si="59"/>
        <v>0.99156118143459915</v>
      </c>
      <c r="N430" s="51"/>
      <c r="O430" s="174">
        <f t="shared" si="60"/>
        <v>2.037974683544304</v>
      </c>
    </row>
    <row r="431" spans="1:15" x14ac:dyDescent="0.25">
      <c r="A431" s="49">
        <v>4104</v>
      </c>
      <c r="B431" s="49">
        <v>7</v>
      </c>
      <c r="C431" s="49" t="s">
        <v>446</v>
      </c>
      <c r="D431" s="5">
        <v>7</v>
      </c>
      <c r="E431" s="52">
        <f>SUMIFS('EOS GE24-F23-WEBLOAD'!$F:$F,'EOS GE24-F23-WEBLOAD'!$A:$A,$A431,'EOS GE24-F23-WEBLOAD'!$B:$B,$B431)</f>
        <v>240</v>
      </c>
      <c r="F431" s="145">
        <f>SUMIFS(GENED!$J:$J,GENED!$A:$A,$A431,GENED!$B:$B,$B431)</f>
        <v>183</v>
      </c>
      <c r="G431" s="55">
        <f t="shared" si="56"/>
        <v>183</v>
      </c>
      <c r="H431" s="52">
        <f t="shared" si="57"/>
        <v>0.76249999999999996</v>
      </c>
      <c r="I431" s="64"/>
      <c r="J431" s="52">
        <f>SUMIFS('EOS GE25-F23-WEBLOAD'!$F:$F,'EOS GE25-F23-WEBLOAD'!$A:$A,$A431,'EOS GE25-F23-WEBLOAD'!$B:$B,$B431)</f>
        <v>240</v>
      </c>
      <c r="K431" s="145">
        <f>SUMIFS(GENED!$S:$S,GENED!$A:$A,$A431,GENED!$B:$B,$B431)</f>
        <v>174</v>
      </c>
      <c r="L431" s="55">
        <f t="shared" si="58"/>
        <v>174</v>
      </c>
      <c r="M431" s="55">
        <f t="shared" si="59"/>
        <v>0.72499999999999998</v>
      </c>
      <c r="N431" s="51"/>
      <c r="O431" s="174">
        <f t="shared" si="60"/>
        <v>1.4874999999999998</v>
      </c>
    </row>
    <row r="432" spans="1:15" x14ac:dyDescent="0.25">
      <c r="A432" s="49">
        <v>4074</v>
      </c>
      <c r="B432" s="49">
        <v>7</v>
      </c>
      <c r="C432" s="49" t="s">
        <v>423</v>
      </c>
      <c r="D432" s="5">
        <v>7</v>
      </c>
      <c r="E432" s="52">
        <f>SUMIFS('EOS GE24-F23-WEBLOAD'!$F:$F,'EOS GE24-F23-WEBLOAD'!$A:$A,$A432,'EOS GE24-F23-WEBLOAD'!$B:$B,$B432)</f>
        <v>410</v>
      </c>
      <c r="F432" s="145">
        <f>SUMIFS(GENED!$J:$J,GENED!$A:$A,$A432,GENED!$B:$B,$B432)</f>
        <v>178</v>
      </c>
      <c r="G432" s="55">
        <f t="shared" si="56"/>
        <v>178</v>
      </c>
      <c r="H432" s="52">
        <f t="shared" si="57"/>
        <v>0.43414634146341463</v>
      </c>
      <c r="I432" s="64"/>
      <c r="J432" s="52">
        <f>SUMIFS('EOS GE25-F23-WEBLOAD'!$F:$F,'EOS GE25-F23-WEBLOAD'!$A:$A,$A432,'EOS GE25-F23-WEBLOAD'!$B:$B,$B432)</f>
        <v>410</v>
      </c>
      <c r="K432" s="145">
        <f>SUMIFS(GENED!$S:$S,GENED!$A:$A,$A432,GENED!$B:$B,$B432)</f>
        <v>169</v>
      </c>
      <c r="L432" s="55">
        <f t="shared" si="58"/>
        <v>169</v>
      </c>
      <c r="M432" s="55">
        <f t="shared" si="59"/>
        <v>0.41219512195121949</v>
      </c>
      <c r="N432" s="51"/>
      <c r="O432" s="174">
        <f t="shared" si="60"/>
        <v>0.84634146341463412</v>
      </c>
    </row>
    <row r="433" spans="1:15" x14ac:dyDescent="0.25">
      <c r="A433" s="49">
        <v>4119</v>
      </c>
      <c r="B433" s="49">
        <v>7</v>
      </c>
      <c r="C433" s="49" t="s">
        <v>456</v>
      </c>
      <c r="D433" s="5">
        <v>7</v>
      </c>
      <c r="E433" s="52">
        <f>SUMIFS('EOS GE24-F23-WEBLOAD'!$F:$F,'EOS GE24-F23-WEBLOAD'!$A:$A,$A433,'EOS GE24-F23-WEBLOAD'!$B:$B,$B433)</f>
        <v>84</v>
      </c>
      <c r="F433" s="145">
        <f>SUMIFS(GENED!$J:$J,GENED!$A:$A,$A433,GENED!$B:$B,$B433)</f>
        <v>19</v>
      </c>
      <c r="G433" s="55">
        <f t="shared" si="56"/>
        <v>19</v>
      </c>
      <c r="H433" s="52">
        <f t="shared" si="57"/>
        <v>0.22619047619047619</v>
      </c>
      <c r="I433" s="64"/>
      <c r="J433" s="52">
        <f>SUMIFS('EOS GE25-F23-WEBLOAD'!$F:$F,'EOS GE25-F23-WEBLOAD'!$A:$A,$A433,'EOS GE25-F23-WEBLOAD'!$B:$B,$B433)</f>
        <v>84</v>
      </c>
      <c r="K433" s="145">
        <f>SUMIFS(GENED!$S:$S,GENED!$A:$A,$A433,GENED!$B:$B,$B433)</f>
        <v>18</v>
      </c>
      <c r="L433" s="55">
        <f t="shared" si="58"/>
        <v>18</v>
      </c>
      <c r="M433" s="55">
        <f t="shared" si="59"/>
        <v>0.21428571428571427</v>
      </c>
      <c r="N433" s="51"/>
      <c r="O433" s="174">
        <f t="shared" si="60"/>
        <v>0.44047619047619047</v>
      </c>
    </row>
    <row r="434" spans="1:15" x14ac:dyDescent="0.25">
      <c r="A434" s="49">
        <v>4184</v>
      </c>
      <c r="B434" s="49">
        <v>7</v>
      </c>
      <c r="C434" s="49" t="s">
        <v>493</v>
      </c>
      <c r="D434" s="5">
        <v>7</v>
      </c>
      <c r="E434" s="52">
        <f>SUMIFS('EOS GE24-F23-WEBLOAD'!$F:$F,'EOS GE24-F23-WEBLOAD'!$A:$A,$A434,'EOS GE24-F23-WEBLOAD'!$B:$B,$B434)</f>
        <v>667</v>
      </c>
      <c r="F434" s="145">
        <f>SUMIFS(GENED!$J:$J,GENED!$A:$A,$A434,GENED!$B:$B,$B434)</f>
        <v>75</v>
      </c>
      <c r="G434" s="55">
        <f t="shared" si="56"/>
        <v>75</v>
      </c>
      <c r="H434" s="52">
        <f t="shared" si="57"/>
        <v>0.11244377811094453</v>
      </c>
      <c r="I434" s="64"/>
      <c r="J434" s="52">
        <f>SUMIFS('EOS GE25-F23-WEBLOAD'!$F:$F,'EOS GE25-F23-WEBLOAD'!$A:$A,$A434,'EOS GE25-F23-WEBLOAD'!$B:$B,$B434)</f>
        <v>667</v>
      </c>
      <c r="K434" s="145">
        <f>SUMIFS(GENED!$S:$S,GENED!$A:$A,$A434,GENED!$B:$B,$B434)</f>
        <v>71</v>
      </c>
      <c r="L434" s="55">
        <f t="shared" si="58"/>
        <v>71</v>
      </c>
      <c r="M434" s="55">
        <f t="shared" si="59"/>
        <v>0.10644677661169415</v>
      </c>
      <c r="N434" s="51"/>
      <c r="O434" s="174">
        <f t="shared" si="60"/>
        <v>0.21889055472263869</v>
      </c>
    </row>
    <row r="435" spans="1:15" x14ac:dyDescent="0.25">
      <c r="A435" s="49">
        <v>4280</v>
      </c>
      <c r="B435" s="49">
        <v>7</v>
      </c>
      <c r="C435" s="49" t="s">
        <v>555</v>
      </c>
      <c r="D435" s="5">
        <v>7</v>
      </c>
      <c r="E435" s="52">
        <f>SUMIFS('EOS GE24-F23-WEBLOAD'!$F:$F,'EOS GE24-F23-WEBLOAD'!$A:$A,$A435,'EOS GE24-F23-WEBLOAD'!$B:$B,$B435)</f>
        <v>67</v>
      </c>
      <c r="F435" s="145">
        <f>SUMIFS(GENED!$J:$J,GENED!$A:$A,$A435,GENED!$B:$B,$B435)</f>
        <v>7</v>
      </c>
      <c r="G435" s="55">
        <f t="shared" si="56"/>
        <v>7</v>
      </c>
      <c r="H435" s="52">
        <f t="shared" si="57"/>
        <v>0.1044776119402985</v>
      </c>
      <c r="I435" s="64"/>
      <c r="J435" s="52">
        <f>SUMIFS('EOS GE25-F23-WEBLOAD'!$F:$F,'EOS GE25-F23-WEBLOAD'!$A:$A,$A435,'EOS GE25-F23-WEBLOAD'!$B:$B,$B435)</f>
        <v>67</v>
      </c>
      <c r="K435" s="145">
        <f>SUMIFS(GENED!$S:$S,GENED!$A:$A,$A435,GENED!$B:$B,$B435)</f>
        <v>7</v>
      </c>
      <c r="L435" s="55">
        <f t="shared" si="58"/>
        <v>7</v>
      </c>
      <c r="M435" s="55">
        <f t="shared" si="59"/>
        <v>0.1044776119402985</v>
      </c>
      <c r="N435" s="51"/>
      <c r="O435" s="174">
        <f t="shared" si="60"/>
        <v>0.20895522388059701</v>
      </c>
    </row>
    <row r="436" spans="1:15" x14ac:dyDescent="0.25">
      <c r="A436" s="49">
        <v>4220</v>
      </c>
      <c r="B436" s="49">
        <v>7</v>
      </c>
      <c r="C436" s="49" t="s">
        <v>517</v>
      </c>
      <c r="D436" s="5">
        <v>7</v>
      </c>
      <c r="E436" s="52">
        <f>SUMIFS('EOS GE24-F23-WEBLOAD'!$F:$F,'EOS GE24-F23-WEBLOAD'!$A:$A,$A436,'EOS GE24-F23-WEBLOAD'!$B:$B,$B436)</f>
        <v>310</v>
      </c>
      <c r="F436" s="145">
        <f>SUMIFS(GENED!$J:$J,GENED!$A:$A,$A436,GENED!$B:$B,$B436)</f>
        <v>31</v>
      </c>
      <c r="G436" s="55">
        <f t="shared" si="56"/>
        <v>31</v>
      </c>
      <c r="H436" s="52">
        <f t="shared" si="57"/>
        <v>0.1</v>
      </c>
      <c r="I436" s="64"/>
      <c r="J436" s="52">
        <f>SUMIFS('EOS GE25-F23-WEBLOAD'!$F:$F,'EOS GE25-F23-WEBLOAD'!$A:$A,$A436,'EOS GE25-F23-WEBLOAD'!$B:$B,$B436)</f>
        <v>325</v>
      </c>
      <c r="K436" s="145">
        <f>SUMIFS(GENED!$S:$S,GENED!$A:$A,$A436,GENED!$B:$B,$B436)</f>
        <v>31</v>
      </c>
      <c r="L436" s="55">
        <f t="shared" si="58"/>
        <v>31</v>
      </c>
      <c r="M436" s="55">
        <f t="shared" si="59"/>
        <v>9.5384615384615387E-2</v>
      </c>
      <c r="N436" s="51"/>
      <c r="O436" s="174">
        <f t="shared" si="60"/>
        <v>0.19538461538461538</v>
      </c>
    </row>
    <row r="437" spans="1:15" x14ac:dyDescent="0.25">
      <c r="A437" s="49">
        <v>4167</v>
      </c>
      <c r="B437" s="49">
        <v>7</v>
      </c>
      <c r="C437" s="49" t="s">
        <v>485</v>
      </c>
      <c r="D437" s="5">
        <v>7</v>
      </c>
      <c r="E437" s="52">
        <f>SUMIFS('EOS GE24-F23-WEBLOAD'!$F:$F,'EOS GE24-F23-WEBLOAD'!$A:$A,$A437,'EOS GE24-F23-WEBLOAD'!$B:$B,$B437)</f>
        <v>455</v>
      </c>
      <c r="F437" s="145">
        <f>SUMIFS(GENED!$J:$J,GENED!$A:$A,$A437,GENED!$B:$B,$B437)</f>
        <v>44</v>
      </c>
      <c r="G437" s="55">
        <f t="shared" si="56"/>
        <v>44</v>
      </c>
      <c r="H437" s="52">
        <f t="shared" si="57"/>
        <v>9.6703296703296707E-2</v>
      </c>
      <c r="I437" s="64"/>
      <c r="J437" s="52">
        <f>SUMIFS('EOS GE25-F23-WEBLOAD'!$F:$F,'EOS GE25-F23-WEBLOAD'!$A:$A,$A437,'EOS GE25-F23-WEBLOAD'!$B:$B,$B437)</f>
        <v>455</v>
      </c>
      <c r="K437" s="145">
        <f>SUMIFS(GENED!$S:$S,GENED!$A:$A,$A437,GENED!$B:$B,$B437)</f>
        <v>41</v>
      </c>
      <c r="L437" s="55">
        <f t="shared" si="58"/>
        <v>41</v>
      </c>
      <c r="M437" s="55">
        <f t="shared" si="59"/>
        <v>9.0109890109890109E-2</v>
      </c>
      <c r="N437" s="51"/>
      <c r="O437" s="174">
        <f t="shared" si="60"/>
        <v>0.18681318681318682</v>
      </c>
    </row>
    <row r="438" spans="1:15" x14ac:dyDescent="0.25">
      <c r="A438" s="49">
        <v>4269</v>
      </c>
      <c r="B438" s="49">
        <v>7</v>
      </c>
      <c r="C438" s="49" t="s">
        <v>548</v>
      </c>
      <c r="D438" s="5">
        <v>7</v>
      </c>
      <c r="E438" s="52">
        <f>SUMIFS('EOS GE24-F23-WEBLOAD'!$F:$F,'EOS GE24-F23-WEBLOAD'!$A:$A,$A438,'EOS GE24-F23-WEBLOAD'!$B:$B,$B438)</f>
        <v>130</v>
      </c>
      <c r="F438" s="145">
        <f>SUMIFS(GENED!$J:$J,GENED!$A:$A,$A438,GENED!$B:$B,$B438)</f>
        <v>0</v>
      </c>
      <c r="G438" s="55">
        <f t="shared" si="56"/>
        <v>0</v>
      </c>
      <c r="H438" s="52">
        <f t="shared" si="57"/>
        <v>0</v>
      </c>
      <c r="I438" s="64"/>
      <c r="J438" s="52">
        <f>SUMIFS('EOS GE25-F23-WEBLOAD'!$F:$F,'EOS GE25-F23-WEBLOAD'!$A:$A,$A438,'EOS GE25-F23-WEBLOAD'!$B:$B,$B438)</f>
        <v>140</v>
      </c>
      <c r="K438" s="145">
        <f>SUMIFS(GENED!$S:$S,GENED!$A:$A,$A438,GENED!$B:$B,$B438)</f>
        <v>0</v>
      </c>
      <c r="L438" s="55">
        <f t="shared" si="58"/>
        <v>0</v>
      </c>
      <c r="M438" s="55">
        <f t="shared" si="59"/>
        <v>0</v>
      </c>
      <c r="N438" s="51"/>
      <c r="O438" s="174">
        <f t="shared" si="60"/>
        <v>0</v>
      </c>
    </row>
    <row r="439" spans="1:15" x14ac:dyDescent="0.25">
      <c r="A439" s="49">
        <v>4005</v>
      </c>
      <c r="B439" s="49">
        <v>7</v>
      </c>
      <c r="C439" s="49" t="s">
        <v>390</v>
      </c>
      <c r="D439" s="5">
        <v>7</v>
      </c>
      <c r="E439" s="52">
        <f>SUMIFS('EOS GE24-F23-WEBLOAD'!$F:$F,'EOS GE24-F23-WEBLOAD'!$A:$A,$A439,'EOS GE24-F23-WEBLOAD'!$B:$B,$B439)</f>
        <v>44</v>
      </c>
      <c r="F439" s="145">
        <f>SUMIFS(GENED!$J:$J,GENED!$A:$A,$A439,GENED!$B:$B,$B439)</f>
        <v>0</v>
      </c>
      <c r="G439" s="55">
        <f t="shared" si="56"/>
        <v>0</v>
      </c>
      <c r="H439" s="52">
        <f t="shared" si="57"/>
        <v>0</v>
      </c>
      <c r="I439" s="64"/>
      <c r="J439" s="52">
        <f>SUMIFS('EOS GE25-F23-WEBLOAD'!$F:$F,'EOS GE25-F23-WEBLOAD'!$A:$A,$A439,'EOS GE25-F23-WEBLOAD'!$B:$B,$B439)</f>
        <v>41</v>
      </c>
      <c r="K439" s="145">
        <f>SUMIFS(GENED!$S:$S,GENED!$A:$A,$A439,GENED!$B:$B,$B439)</f>
        <v>0</v>
      </c>
      <c r="L439" s="55">
        <f t="shared" si="58"/>
        <v>0</v>
      </c>
      <c r="M439" s="55">
        <f t="shared" si="59"/>
        <v>0</v>
      </c>
      <c r="N439" s="51"/>
      <c r="O439" s="174">
        <f t="shared" si="60"/>
        <v>0</v>
      </c>
    </row>
    <row r="440" spans="1:15" x14ac:dyDescent="0.25">
      <c r="A440" s="49">
        <v>4282</v>
      </c>
      <c r="B440" s="49">
        <v>7</v>
      </c>
      <c r="C440" s="49" t="s">
        <v>556</v>
      </c>
      <c r="D440" s="5">
        <v>7</v>
      </c>
      <c r="E440" s="52">
        <f>SUMIFS('EOS GE24-F23-WEBLOAD'!$F:$F,'EOS GE24-F23-WEBLOAD'!$A:$A,$A440,'EOS GE24-F23-WEBLOAD'!$B:$B,$B440)</f>
        <v>78</v>
      </c>
      <c r="F440" s="145">
        <f>SUMIFS(GENED!$J:$J,GENED!$A:$A,$A440,GENED!$B:$B,$B440)</f>
        <v>0</v>
      </c>
      <c r="G440" s="55">
        <f t="shared" si="56"/>
        <v>0</v>
      </c>
      <c r="H440" s="52">
        <f t="shared" si="57"/>
        <v>0</v>
      </c>
      <c r="I440" s="64"/>
      <c r="J440" s="52">
        <f>SUMIFS('EOS GE25-F23-WEBLOAD'!$F:$F,'EOS GE25-F23-WEBLOAD'!$A:$A,$A440,'EOS GE25-F23-WEBLOAD'!$B:$B,$B440)</f>
        <v>78</v>
      </c>
      <c r="K440" s="145">
        <f>SUMIFS(GENED!$S:$S,GENED!$A:$A,$A440,GENED!$B:$B,$B440)</f>
        <v>0</v>
      </c>
      <c r="L440" s="55">
        <f t="shared" si="58"/>
        <v>0</v>
      </c>
      <c r="M440" s="55">
        <f t="shared" si="59"/>
        <v>0</v>
      </c>
      <c r="N440" s="51"/>
      <c r="O440" s="174">
        <f t="shared" si="60"/>
        <v>0</v>
      </c>
    </row>
    <row r="441" spans="1:15" x14ac:dyDescent="0.25">
      <c r="A441" s="49">
        <v>4261</v>
      </c>
      <c r="B441" s="49">
        <v>7</v>
      </c>
      <c r="C441" s="49" t="s">
        <v>541</v>
      </c>
      <c r="D441" s="5">
        <v>7</v>
      </c>
      <c r="E441" s="52">
        <f>SUMIFS('EOS GE24-F23-WEBLOAD'!$F:$F,'EOS GE24-F23-WEBLOAD'!$A:$A,$A441,'EOS GE24-F23-WEBLOAD'!$B:$B,$B441)</f>
        <v>203</v>
      </c>
      <c r="F441" s="145">
        <f>SUMIFS(GENED!$J:$J,GENED!$A:$A,$A441,GENED!$B:$B,$B441)</f>
        <v>0</v>
      </c>
      <c r="G441" s="55">
        <f t="shared" si="56"/>
        <v>0</v>
      </c>
      <c r="H441" s="52">
        <f t="shared" si="57"/>
        <v>0</v>
      </c>
      <c r="I441" s="64"/>
      <c r="J441" s="52">
        <f>SUMIFS('EOS GE25-F23-WEBLOAD'!$F:$F,'EOS GE25-F23-WEBLOAD'!$A:$A,$A441,'EOS GE25-F23-WEBLOAD'!$B:$B,$B441)</f>
        <v>203</v>
      </c>
      <c r="K441" s="145">
        <f>SUMIFS(GENED!$S:$S,GENED!$A:$A,$A441,GENED!$B:$B,$B441)</f>
        <v>0</v>
      </c>
      <c r="L441" s="55">
        <f t="shared" si="58"/>
        <v>0</v>
      </c>
      <c r="M441" s="55">
        <f t="shared" si="59"/>
        <v>0</v>
      </c>
      <c r="N441" s="51"/>
      <c r="O441" s="174">
        <f t="shared" si="60"/>
        <v>0</v>
      </c>
    </row>
    <row r="442" spans="1:15" x14ac:dyDescent="0.25">
      <c r="A442" s="49">
        <v>4270</v>
      </c>
      <c r="B442" s="49">
        <v>7</v>
      </c>
      <c r="C442" s="49" t="s">
        <v>549</v>
      </c>
      <c r="D442" s="5">
        <v>7</v>
      </c>
      <c r="E442" s="52">
        <f>SUMIFS('EOS GE24-F23-WEBLOAD'!$F:$F,'EOS GE24-F23-WEBLOAD'!$A:$A,$A442,'EOS GE24-F23-WEBLOAD'!$B:$B,$B442)</f>
        <v>84</v>
      </c>
      <c r="F442" s="145">
        <f>SUMIFS(GENED!$J:$J,GENED!$A:$A,$A442,GENED!$B:$B,$B442)</f>
        <v>0</v>
      </c>
      <c r="G442" s="55">
        <f t="shared" si="56"/>
        <v>0</v>
      </c>
      <c r="H442" s="52">
        <f t="shared" si="57"/>
        <v>0</v>
      </c>
      <c r="I442" s="64"/>
      <c r="J442" s="52">
        <f>SUMIFS('EOS GE25-F23-WEBLOAD'!$F:$F,'EOS GE25-F23-WEBLOAD'!$A:$A,$A442,'EOS GE25-F23-WEBLOAD'!$B:$B,$B442)</f>
        <v>84</v>
      </c>
      <c r="K442" s="145">
        <f>SUMIFS(GENED!$S:$S,GENED!$A:$A,$A442,GENED!$B:$B,$B442)</f>
        <v>0</v>
      </c>
      <c r="L442" s="55">
        <f t="shared" si="58"/>
        <v>0</v>
      </c>
      <c r="M442" s="55">
        <f t="shared" si="59"/>
        <v>0</v>
      </c>
      <c r="N442" s="51"/>
      <c r="O442" s="174">
        <f t="shared" si="60"/>
        <v>0</v>
      </c>
    </row>
    <row r="443" spans="1:15" x14ac:dyDescent="0.25">
      <c r="A443" s="49">
        <v>4295</v>
      </c>
      <c r="B443" s="49">
        <v>7</v>
      </c>
      <c r="C443" s="49" t="s">
        <v>564</v>
      </c>
      <c r="D443" s="5">
        <v>7</v>
      </c>
      <c r="E443" s="52">
        <f>SUMIFS('EOS GE24-F23-WEBLOAD'!$F:$F,'EOS GE24-F23-WEBLOAD'!$A:$A,$A443,'EOS GE24-F23-WEBLOAD'!$B:$B,$B443)</f>
        <v>160</v>
      </c>
      <c r="F443" s="145">
        <f>SUMIFS(GENED!$J:$J,GENED!$A:$A,$A443,GENED!$B:$B,$B443)</f>
        <v>0</v>
      </c>
      <c r="G443" s="55">
        <f t="shared" si="56"/>
        <v>0</v>
      </c>
      <c r="H443" s="52">
        <f t="shared" si="57"/>
        <v>0</v>
      </c>
      <c r="I443" s="64"/>
      <c r="J443" s="52">
        <f>SUMIFS('EOS GE25-F23-WEBLOAD'!$F:$F,'EOS GE25-F23-WEBLOAD'!$A:$A,$A443,'EOS GE25-F23-WEBLOAD'!$B:$B,$B443)</f>
        <v>160</v>
      </c>
      <c r="K443" s="145">
        <f>SUMIFS(GENED!$S:$S,GENED!$A:$A,$A443,GENED!$B:$B,$B443)</f>
        <v>0</v>
      </c>
      <c r="L443" s="55">
        <f t="shared" si="58"/>
        <v>0</v>
      </c>
      <c r="M443" s="55">
        <f t="shared" si="59"/>
        <v>0</v>
      </c>
      <c r="N443" s="51"/>
      <c r="O443" s="174">
        <f t="shared" si="60"/>
        <v>0</v>
      </c>
    </row>
    <row r="444" spans="1:15" x14ac:dyDescent="0.25">
      <c r="A444" s="49">
        <v>4265</v>
      </c>
      <c r="B444" s="49">
        <v>7</v>
      </c>
      <c r="C444" s="49" t="s">
        <v>544</v>
      </c>
      <c r="D444" s="5">
        <v>7</v>
      </c>
      <c r="E444" s="52">
        <f>SUMIFS('EOS GE24-F23-WEBLOAD'!$F:$F,'EOS GE24-F23-WEBLOAD'!$A:$A,$A444,'EOS GE24-F23-WEBLOAD'!$B:$B,$B444)</f>
        <v>50</v>
      </c>
      <c r="F444" s="145">
        <f>SUMIFS(GENED!$J:$J,GENED!$A:$A,$A444,GENED!$B:$B,$B444)</f>
        <v>0</v>
      </c>
      <c r="G444" s="55">
        <f t="shared" si="56"/>
        <v>0</v>
      </c>
      <c r="H444" s="52">
        <f t="shared" si="57"/>
        <v>0</v>
      </c>
      <c r="I444" s="64"/>
      <c r="J444" s="52">
        <f>SUMIFS('EOS GE25-F23-WEBLOAD'!$F:$F,'EOS GE25-F23-WEBLOAD'!$A:$A,$A444,'EOS GE25-F23-WEBLOAD'!$B:$B,$B444)</f>
        <v>50</v>
      </c>
      <c r="K444" s="145">
        <f>SUMIFS(GENED!$S:$S,GENED!$A:$A,$A444,GENED!$B:$B,$B444)</f>
        <v>0</v>
      </c>
      <c r="L444" s="55">
        <f t="shared" si="58"/>
        <v>0</v>
      </c>
      <c r="M444" s="55">
        <f t="shared" si="59"/>
        <v>0</v>
      </c>
      <c r="N444" s="51"/>
      <c r="O444" s="174">
        <f t="shared" si="60"/>
        <v>0</v>
      </c>
    </row>
    <row r="445" spans="1:15" x14ac:dyDescent="0.25">
      <c r="A445" s="49">
        <v>4276</v>
      </c>
      <c r="B445" s="49">
        <v>7</v>
      </c>
      <c r="C445" s="49" t="s">
        <v>553</v>
      </c>
      <c r="D445" s="5">
        <v>7</v>
      </c>
      <c r="E445" s="52">
        <f>SUMIFS('EOS GE24-F23-WEBLOAD'!$F:$F,'EOS GE24-F23-WEBLOAD'!$A:$A,$A445,'EOS GE24-F23-WEBLOAD'!$B:$B,$B445)</f>
        <v>50</v>
      </c>
      <c r="F445" s="145">
        <f>SUMIFS(GENED!$J:$J,GENED!$A:$A,$A445,GENED!$B:$B,$B445)</f>
        <v>0</v>
      </c>
      <c r="G445" s="55">
        <f t="shared" si="56"/>
        <v>0</v>
      </c>
      <c r="H445" s="52">
        <f t="shared" si="57"/>
        <v>0</v>
      </c>
      <c r="I445" s="64"/>
      <c r="J445" s="52">
        <f>SUMIFS('EOS GE25-F23-WEBLOAD'!$F:$F,'EOS GE25-F23-WEBLOAD'!$A:$A,$A445,'EOS GE25-F23-WEBLOAD'!$B:$B,$B445)</f>
        <v>60</v>
      </c>
      <c r="K445" s="145">
        <f>SUMIFS(GENED!$S:$S,GENED!$A:$A,$A445,GENED!$B:$B,$B445)</f>
        <v>0</v>
      </c>
      <c r="L445" s="55">
        <f t="shared" si="58"/>
        <v>0</v>
      </c>
      <c r="M445" s="55">
        <f t="shared" si="59"/>
        <v>0</v>
      </c>
      <c r="N445" s="51"/>
      <c r="O445" s="174">
        <f t="shared" si="60"/>
        <v>0</v>
      </c>
    </row>
    <row r="446" spans="1:15" x14ac:dyDescent="0.25">
      <c r="A446" s="49">
        <v>4267</v>
      </c>
      <c r="B446" s="49">
        <v>7</v>
      </c>
      <c r="C446" s="49" t="s">
        <v>546</v>
      </c>
      <c r="D446" s="5">
        <v>7</v>
      </c>
      <c r="E446" s="52">
        <f>SUMIFS('EOS GE24-F23-WEBLOAD'!$F:$F,'EOS GE24-F23-WEBLOAD'!$A:$A,$A446,'EOS GE24-F23-WEBLOAD'!$B:$B,$B446)</f>
        <v>80</v>
      </c>
      <c r="F446" s="145">
        <f>SUMIFS(GENED!$J:$J,GENED!$A:$A,$A446,GENED!$B:$B,$B446)</f>
        <v>0</v>
      </c>
      <c r="G446" s="55">
        <f t="shared" si="56"/>
        <v>0</v>
      </c>
      <c r="H446" s="52">
        <f t="shared" si="57"/>
        <v>0</v>
      </c>
      <c r="I446" s="64"/>
      <c r="J446" s="52">
        <f>SUMIFS('EOS GE25-F23-WEBLOAD'!$F:$F,'EOS GE25-F23-WEBLOAD'!$A:$A,$A446,'EOS GE25-F23-WEBLOAD'!$B:$B,$B446)</f>
        <v>80</v>
      </c>
      <c r="K446" s="145">
        <f>SUMIFS(GENED!$S:$S,GENED!$A:$A,$A446,GENED!$B:$B,$B446)</f>
        <v>0</v>
      </c>
      <c r="L446" s="55">
        <f t="shared" si="58"/>
        <v>0</v>
      </c>
      <c r="M446" s="55">
        <f t="shared" si="59"/>
        <v>0</v>
      </c>
      <c r="N446" s="51"/>
      <c r="O446" s="174">
        <f t="shared" si="60"/>
        <v>0</v>
      </c>
    </row>
    <row r="447" spans="1:15" x14ac:dyDescent="0.25">
      <c r="A447" s="49">
        <v>4237</v>
      </c>
      <c r="B447" s="49">
        <v>7</v>
      </c>
      <c r="C447" s="49" t="s">
        <v>530</v>
      </c>
      <c r="D447" s="5">
        <v>7</v>
      </c>
      <c r="E447" s="52">
        <f>SUMIFS('EOS GE24-F23-WEBLOAD'!$F:$F,'EOS GE24-F23-WEBLOAD'!$A:$A,$A447,'EOS GE24-F23-WEBLOAD'!$B:$B,$B447)</f>
        <v>87</v>
      </c>
      <c r="F447" s="145">
        <f>SUMIFS(GENED!$J:$J,GENED!$A:$A,$A447,GENED!$B:$B,$B447)</f>
        <v>0</v>
      </c>
      <c r="G447" s="55">
        <f t="shared" si="56"/>
        <v>0</v>
      </c>
      <c r="H447" s="52">
        <f t="shared" si="57"/>
        <v>0</v>
      </c>
      <c r="I447" s="64"/>
      <c r="J447" s="52">
        <f>SUMIFS('EOS GE25-F23-WEBLOAD'!$F:$F,'EOS GE25-F23-WEBLOAD'!$A:$A,$A447,'EOS GE25-F23-WEBLOAD'!$B:$B,$B447)</f>
        <v>87</v>
      </c>
      <c r="K447" s="145">
        <f>SUMIFS(GENED!$S:$S,GENED!$A:$A,$A447,GENED!$B:$B,$B447)</f>
        <v>0</v>
      </c>
      <c r="L447" s="55">
        <f t="shared" si="58"/>
        <v>0</v>
      </c>
      <c r="M447" s="55">
        <f t="shared" si="59"/>
        <v>0</v>
      </c>
      <c r="N447" s="51"/>
      <c r="O447" s="174">
        <f t="shared" si="60"/>
        <v>0</v>
      </c>
    </row>
    <row r="448" spans="1:15" x14ac:dyDescent="0.25">
      <c r="A448" s="49">
        <v>4178</v>
      </c>
      <c r="B448" s="49">
        <v>7</v>
      </c>
      <c r="C448" s="49" t="s">
        <v>490</v>
      </c>
      <c r="D448" s="5">
        <v>7</v>
      </c>
      <c r="E448" s="52">
        <f>SUMIFS('EOS GE24-F23-WEBLOAD'!$F:$F,'EOS GE24-F23-WEBLOAD'!$A:$A,$A448,'EOS GE24-F23-WEBLOAD'!$B:$B,$B448)</f>
        <v>160</v>
      </c>
      <c r="F448" s="145">
        <f>SUMIFS(GENED!$J:$J,GENED!$A:$A,$A448,GENED!$B:$B,$B448)</f>
        <v>0</v>
      </c>
      <c r="G448" s="55">
        <f t="shared" si="56"/>
        <v>0</v>
      </c>
      <c r="H448" s="52">
        <f t="shared" si="57"/>
        <v>0</v>
      </c>
      <c r="I448" s="64"/>
      <c r="J448" s="52">
        <f>SUMIFS('EOS GE25-F23-WEBLOAD'!$F:$F,'EOS GE25-F23-WEBLOAD'!$A:$A,$A448,'EOS GE25-F23-WEBLOAD'!$B:$B,$B448)</f>
        <v>160</v>
      </c>
      <c r="K448" s="145">
        <f>SUMIFS(GENED!$S:$S,GENED!$A:$A,$A448,GENED!$B:$B,$B448)</f>
        <v>0</v>
      </c>
      <c r="L448" s="55">
        <f t="shared" si="58"/>
        <v>0</v>
      </c>
      <c r="M448" s="55">
        <f t="shared" si="59"/>
        <v>0</v>
      </c>
      <c r="N448" s="51"/>
      <c r="O448" s="174">
        <f t="shared" si="60"/>
        <v>0</v>
      </c>
    </row>
    <row r="449" spans="1:15" x14ac:dyDescent="0.25">
      <c r="A449" s="49">
        <v>4153</v>
      </c>
      <c r="B449" s="49">
        <v>7</v>
      </c>
      <c r="C449" s="49" t="s">
        <v>477</v>
      </c>
      <c r="D449" s="5">
        <v>7</v>
      </c>
      <c r="E449" s="52">
        <f>SUMIFS('EOS GE24-F23-WEBLOAD'!$F:$F,'EOS GE24-F23-WEBLOAD'!$A:$A,$A449,'EOS GE24-F23-WEBLOAD'!$B:$B,$B449)</f>
        <v>330</v>
      </c>
      <c r="F449" s="145">
        <f>SUMIFS(GENED!$J:$J,GENED!$A:$A,$A449,GENED!$B:$B,$B449)</f>
        <v>0</v>
      </c>
      <c r="G449" s="55">
        <f t="shared" si="56"/>
        <v>0</v>
      </c>
      <c r="H449" s="52">
        <f t="shared" si="57"/>
        <v>0</v>
      </c>
      <c r="I449" s="64"/>
      <c r="J449" s="52">
        <f>SUMIFS('EOS GE25-F23-WEBLOAD'!$F:$F,'EOS GE25-F23-WEBLOAD'!$A:$A,$A449,'EOS GE25-F23-WEBLOAD'!$B:$B,$B449)</f>
        <v>330</v>
      </c>
      <c r="K449" s="145">
        <f>SUMIFS(GENED!$S:$S,GENED!$A:$A,$A449,GENED!$B:$B,$B449)</f>
        <v>0</v>
      </c>
      <c r="L449" s="55">
        <f t="shared" si="58"/>
        <v>0</v>
      </c>
      <c r="M449" s="55">
        <f t="shared" si="59"/>
        <v>0</v>
      </c>
      <c r="N449" s="51"/>
      <c r="O449" s="174">
        <f t="shared" si="60"/>
        <v>0</v>
      </c>
    </row>
    <row r="450" spans="1:15" x14ac:dyDescent="0.25">
      <c r="A450" s="49">
        <v>4131</v>
      </c>
      <c r="B450" s="49">
        <v>7</v>
      </c>
      <c r="C450" s="49" t="s">
        <v>463</v>
      </c>
      <c r="D450" s="5">
        <v>7</v>
      </c>
      <c r="E450" s="52">
        <f>SUMIFS('EOS GE24-F23-WEBLOAD'!$F:$F,'EOS GE24-F23-WEBLOAD'!$A:$A,$A450,'EOS GE24-F23-WEBLOAD'!$B:$B,$B450)</f>
        <v>546</v>
      </c>
      <c r="F450" s="145">
        <f>SUMIFS(GENED!$J:$J,GENED!$A:$A,$A450,GENED!$B:$B,$B450)</f>
        <v>0</v>
      </c>
      <c r="G450" s="55">
        <f t="shared" si="56"/>
        <v>0</v>
      </c>
      <c r="H450" s="52">
        <f t="shared" si="57"/>
        <v>0</v>
      </c>
      <c r="I450" s="64"/>
      <c r="J450" s="52">
        <f>SUMIFS('EOS GE25-F23-WEBLOAD'!$F:$F,'EOS GE25-F23-WEBLOAD'!$A:$A,$A450,'EOS GE25-F23-WEBLOAD'!$B:$B,$B450)</f>
        <v>546</v>
      </c>
      <c r="K450" s="145">
        <f>SUMIFS(GENED!$S:$S,GENED!$A:$A,$A450,GENED!$B:$B,$B450)</f>
        <v>0</v>
      </c>
      <c r="L450" s="55">
        <f t="shared" si="58"/>
        <v>0</v>
      </c>
      <c r="M450" s="55">
        <f t="shared" si="59"/>
        <v>0</v>
      </c>
      <c r="N450" s="51"/>
      <c r="O450" s="174">
        <f t="shared" si="60"/>
        <v>0</v>
      </c>
    </row>
    <row r="451" spans="1:15" x14ac:dyDescent="0.25">
      <c r="A451" s="49">
        <v>4092</v>
      </c>
      <c r="B451" s="49">
        <v>7</v>
      </c>
      <c r="C451" s="49" t="s">
        <v>438</v>
      </c>
      <c r="D451" s="5">
        <v>7</v>
      </c>
      <c r="E451" s="52">
        <f>SUMIFS('EOS GE24-F23-WEBLOAD'!$F:$F,'EOS GE24-F23-WEBLOAD'!$A:$A,$A451,'EOS GE24-F23-WEBLOAD'!$B:$B,$B451)</f>
        <v>51</v>
      </c>
      <c r="F451" s="145">
        <f>SUMIFS(GENED!$J:$J,GENED!$A:$A,$A451,GENED!$B:$B,$B451)</f>
        <v>0</v>
      </c>
      <c r="G451" s="55">
        <f t="shared" si="56"/>
        <v>0</v>
      </c>
      <c r="H451" s="52">
        <f t="shared" si="57"/>
        <v>0</v>
      </c>
      <c r="I451" s="64"/>
      <c r="J451" s="52">
        <f>SUMIFS('EOS GE25-F23-WEBLOAD'!$F:$F,'EOS GE25-F23-WEBLOAD'!$A:$A,$A451,'EOS GE25-F23-WEBLOAD'!$B:$B,$B451)</f>
        <v>51</v>
      </c>
      <c r="K451" s="145">
        <f>SUMIFS(GENED!$S:$S,GENED!$A:$A,$A451,GENED!$B:$B,$B451)</f>
        <v>0</v>
      </c>
      <c r="L451" s="55">
        <f t="shared" si="58"/>
        <v>0</v>
      </c>
      <c r="M451" s="55">
        <f t="shared" si="59"/>
        <v>0</v>
      </c>
      <c r="N451" s="51"/>
      <c r="O451" s="174">
        <f t="shared" si="60"/>
        <v>0</v>
      </c>
    </row>
    <row r="452" spans="1:15" x14ac:dyDescent="0.25">
      <c r="A452" s="49">
        <v>4240</v>
      </c>
      <c r="B452" s="49">
        <v>7</v>
      </c>
      <c r="C452" s="49" t="s">
        <v>533</v>
      </c>
      <c r="D452" s="5">
        <v>7</v>
      </c>
      <c r="E452" s="52">
        <f>SUMIFS('EOS GE24-F23-WEBLOAD'!$F:$F,'EOS GE24-F23-WEBLOAD'!$A:$A,$A452,'EOS GE24-F23-WEBLOAD'!$B:$B,$B452)</f>
        <v>380</v>
      </c>
      <c r="F452" s="145">
        <f>SUMIFS(GENED!$J:$J,GENED!$A:$A,$A452,GENED!$B:$B,$B452)</f>
        <v>0</v>
      </c>
      <c r="G452" s="55">
        <f t="shared" si="56"/>
        <v>0</v>
      </c>
      <c r="H452" s="52">
        <f t="shared" si="57"/>
        <v>0</v>
      </c>
      <c r="I452" s="64"/>
      <c r="J452" s="52">
        <f>SUMIFS('EOS GE25-F23-WEBLOAD'!$F:$F,'EOS GE25-F23-WEBLOAD'!$A:$A,$A452,'EOS GE25-F23-WEBLOAD'!$B:$B,$B452)</f>
        <v>380</v>
      </c>
      <c r="K452" s="145">
        <f>SUMIFS(GENED!$S:$S,GENED!$A:$A,$A452,GENED!$B:$B,$B452)</f>
        <v>0</v>
      </c>
      <c r="L452" s="55">
        <f t="shared" si="58"/>
        <v>0</v>
      </c>
      <c r="M452" s="55">
        <f t="shared" si="59"/>
        <v>0</v>
      </c>
      <c r="N452" s="51"/>
      <c r="O452" s="174">
        <f t="shared" si="60"/>
        <v>0</v>
      </c>
    </row>
    <row r="453" spans="1:15" x14ac:dyDescent="0.25">
      <c r="A453" s="49">
        <v>4255</v>
      </c>
      <c r="B453" s="49">
        <v>7</v>
      </c>
      <c r="C453" s="49" t="s">
        <v>539</v>
      </c>
      <c r="D453" s="5">
        <v>7</v>
      </c>
      <c r="E453" s="52">
        <f>SUMIFS('EOS GE24-F23-WEBLOAD'!$F:$F,'EOS GE24-F23-WEBLOAD'!$A:$A,$A453,'EOS GE24-F23-WEBLOAD'!$B:$B,$B453)</f>
        <v>240</v>
      </c>
      <c r="F453" s="145">
        <f>SUMIFS(GENED!$J:$J,GENED!$A:$A,$A453,GENED!$B:$B,$B453)</f>
        <v>0</v>
      </c>
      <c r="G453" s="55">
        <f t="shared" si="56"/>
        <v>0</v>
      </c>
      <c r="H453" s="52">
        <f t="shared" si="57"/>
        <v>0</v>
      </c>
      <c r="I453" s="64"/>
      <c r="J453" s="52">
        <f>SUMIFS('EOS GE25-F23-WEBLOAD'!$F:$F,'EOS GE25-F23-WEBLOAD'!$A:$A,$A453,'EOS GE25-F23-WEBLOAD'!$B:$B,$B453)</f>
        <v>260</v>
      </c>
      <c r="K453" s="145">
        <f>SUMIFS(GENED!$S:$S,GENED!$A:$A,$A453,GENED!$B:$B,$B453)</f>
        <v>0</v>
      </c>
      <c r="L453" s="55">
        <f t="shared" si="58"/>
        <v>0</v>
      </c>
      <c r="M453" s="55">
        <f t="shared" si="59"/>
        <v>0</v>
      </c>
      <c r="N453" s="51"/>
      <c r="O453" s="174">
        <f t="shared" si="60"/>
        <v>0</v>
      </c>
    </row>
    <row r="454" spans="1:15" x14ac:dyDescent="0.25">
      <c r="A454" s="49">
        <v>4067</v>
      </c>
      <c r="B454" s="49">
        <v>7</v>
      </c>
      <c r="C454" s="49" t="s">
        <v>419</v>
      </c>
      <c r="D454" s="5">
        <v>7</v>
      </c>
      <c r="E454" s="52">
        <f>SUMIFS('EOS GE24-F23-WEBLOAD'!$F:$F,'EOS GE24-F23-WEBLOAD'!$A:$A,$A454,'EOS GE24-F23-WEBLOAD'!$B:$B,$B454)</f>
        <v>447</v>
      </c>
      <c r="F454" s="145">
        <f>SUMIFS(GENED!$J:$J,GENED!$A:$A,$A454,GENED!$B:$B,$B454)</f>
        <v>0</v>
      </c>
      <c r="G454" s="55">
        <f t="shared" si="56"/>
        <v>0</v>
      </c>
      <c r="H454" s="52">
        <f t="shared" si="57"/>
        <v>0</v>
      </c>
      <c r="I454" s="64"/>
      <c r="J454" s="52">
        <f>SUMIFS('EOS GE25-F23-WEBLOAD'!$F:$F,'EOS GE25-F23-WEBLOAD'!$A:$A,$A454,'EOS GE25-F23-WEBLOAD'!$B:$B,$B454)</f>
        <v>447</v>
      </c>
      <c r="K454" s="145">
        <f>SUMIFS(GENED!$S:$S,GENED!$A:$A,$A454,GENED!$B:$B,$B454)</f>
        <v>0</v>
      </c>
      <c r="L454" s="55">
        <f t="shared" si="58"/>
        <v>0</v>
      </c>
      <c r="M454" s="55">
        <f t="shared" si="59"/>
        <v>0</v>
      </c>
      <c r="N454" s="51"/>
      <c r="O454" s="174">
        <f t="shared" si="60"/>
        <v>0</v>
      </c>
    </row>
    <row r="455" spans="1:15" x14ac:dyDescent="0.25">
      <c r="A455" s="49">
        <v>4225</v>
      </c>
      <c r="B455" s="49">
        <v>7</v>
      </c>
      <c r="C455" s="49" t="s">
        <v>521</v>
      </c>
      <c r="D455" s="5">
        <v>7</v>
      </c>
      <c r="E455" s="52">
        <f>SUMIFS('EOS GE24-F23-WEBLOAD'!$F:$F,'EOS GE24-F23-WEBLOAD'!$A:$A,$A455,'EOS GE24-F23-WEBLOAD'!$B:$B,$B455)</f>
        <v>450</v>
      </c>
      <c r="F455" s="145">
        <f>SUMIFS(GENED!$J:$J,GENED!$A:$A,$A455,GENED!$B:$B,$B455)</f>
        <v>0</v>
      </c>
      <c r="G455" s="55">
        <f t="shared" si="56"/>
        <v>0</v>
      </c>
      <c r="H455" s="52">
        <f t="shared" si="57"/>
        <v>0</v>
      </c>
      <c r="I455" s="64"/>
      <c r="J455" s="52">
        <f>SUMIFS('EOS GE25-F23-WEBLOAD'!$F:$F,'EOS GE25-F23-WEBLOAD'!$A:$A,$A455,'EOS GE25-F23-WEBLOAD'!$B:$B,$B455)</f>
        <v>450</v>
      </c>
      <c r="K455" s="145">
        <f>SUMIFS(GENED!$S:$S,GENED!$A:$A,$A455,GENED!$B:$B,$B455)</f>
        <v>0</v>
      </c>
      <c r="L455" s="55">
        <f t="shared" si="58"/>
        <v>0</v>
      </c>
      <c r="M455" s="55">
        <f t="shared" si="59"/>
        <v>0</v>
      </c>
      <c r="N455" s="51"/>
      <c r="O455" s="174">
        <f t="shared" si="60"/>
        <v>0</v>
      </c>
    </row>
    <row r="456" spans="1:15" x14ac:dyDescent="0.25">
      <c r="A456" s="49">
        <v>4263</v>
      </c>
      <c r="B456" s="49">
        <v>7</v>
      </c>
      <c r="C456" s="49" t="s">
        <v>542</v>
      </c>
      <c r="D456" s="5">
        <v>7</v>
      </c>
      <c r="E456" s="52">
        <f>SUMIFS('EOS GE24-F23-WEBLOAD'!$F:$F,'EOS GE24-F23-WEBLOAD'!$A:$A,$A456,'EOS GE24-F23-WEBLOAD'!$B:$B,$B456)</f>
        <v>80</v>
      </c>
      <c r="F456" s="145">
        <f>SUMIFS(GENED!$J:$J,GENED!$A:$A,$A456,GENED!$B:$B,$B456)</f>
        <v>0</v>
      </c>
      <c r="G456" s="55">
        <f t="shared" si="56"/>
        <v>0</v>
      </c>
      <c r="H456" s="52">
        <f t="shared" si="57"/>
        <v>0</v>
      </c>
      <c r="I456" s="64"/>
      <c r="J456" s="52">
        <f>SUMIFS('EOS GE25-F23-WEBLOAD'!$F:$F,'EOS GE25-F23-WEBLOAD'!$A:$A,$A456,'EOS GE25-F23-WEBLOAD'!$B:$B,$B456)</f>
        <v>80</v>
      </c>
      <c r="K456" s="145">
        <f>SUMIFS(GENED!$S:$S,GENED!$A:$A,$A456,GENED!$B:$B,$B456)</f>
        <v>0</v>
      </c>
      <c r="L456" s="55">
        <f t="shared" si="58"/>
        <v>0</v>
      </c>
      <c r="M456" s="55">
        <f t="shared" si="59"/>
        <v>0</v>
      </c>
      <c r="N456" s="51"/>
      <c r="O456" s="174">
        <f t="shared" si="60"/>
        <v>0</v>
      </c>
    </row>
    <row r="457" spans="1:15" x14ac:dyDescent="0.25">
      <c r="A457" s="49">
        <v>4208</v>
      </c>
      <c r="B457" s="49">
        <v>7</v>
      </c>
      <c r="C457" s="49" t="s">
        <v>510</v>
      </c>
      <c r="D457" s="5">
        <v>7</v>
      </c>
      <c r="E457" s="52">
        <f>SUMIFS('EOS GE24-F23-WEBLOAD'!$F:$F,'EOS GE24-F23-WEBLOAD'!$A:$A,$A457,'EOS GE24-F23-WEBLOAD'!$B:$B,$B457)</f>
        <v>135</v>
      </c>
      <c r="F457" s="145">
        <f>SUMIFS(GENED!$J:$J,GENED!$A:$A,$A457,GENED!$B:$B,$B457)</f>
        <v>0</v>
      </c>
      <c r="G457" s="55">
        <f t="shared" si="56"/>
        <v>0</v>
      </c>
      <c r="H457" s="52">
        <f t="shared" si="57"/>
        <v>0</v>
      </c>
      <c r="I457" s="64"/>
      <c r="J457" s="52">
        <f>SUMIFS('EOS GE25-F23-WEBLOAD'!$F:$F,'EOS GE25-F23-WEBLOAD'!$A:$A,$A457,'EOS GE25-F23-WEBLOAD'!$B:$B,$B457)</f>
        <v>135</v>
      </c>
      <c r="K457" s="145">
        <f>SUMIFS(GENED!$S:$S,GENED!$A:$A,$A457,GENED!$B:$B,$B457)</f>
        <v>0</v>
      </c>
      <c r="L457" s="55">
        <f t="shared" si="58"/>
        <v>0</v>
      </c>
      <c r="M457" s="55">
        <f t="shared" si="59"/>
        <v>0</v>
      </c>
      <c r="N457" s="51"/>
      <c r="O457" s="174">
        <f t="shared" si="60"/>
        <v>0</v>
      </c>
    </row>
    <row r="458" spans="1:15" x14ac:dyDescent="0.25">
      <c r="A458" s="49">
        <v>4264</v>
      </c>
      <c r="B458" s="49">
        <v>7</v>
      </c>
      <c r="C458" s="49" t="s">
        <v>543</v>
      </c>
      <c r="D458" s="5">
        <v>7</v>
      </c>
      <c r="E458" s="52">
        <f>SUMIFS('EOS GE24-F23-WEBLOAD'!$F:$F,'EOS GE24-F23-WEBLOAD'!$A:$A,$A458,'EOS GE24-F23-WEBLOAD'!$B:$B,$B458)</f>
        <v>240</v>
      </c>
      <c r="F458" s="145">
        <f>SUMIFS(GENED!$J:$J,GENED!$A:$A,$A458,GENED!$B:$B,$B458)</f>
        <v>0</v>
      </c>
      <c r="G458" s="55">
        <f t="shared" si="56"/>
        <v>0</v>
      </c>
      <c r="H458" s="52">
        <f t="shared" si="57"/>
        <v>0</v>
      </c>
      <c r="I458" s="64"/>
      <c r="J458" s="52">
        <f>SUMIFS('EOS GE25-F23-WEBLOAD'!$F:$F,'EOS GE25-F23-WEBLOAD'!$A:$A,$A458,'EOS GE25-F23-WEBLOAD'!$B:$B,$B458)</f>
        <v>240</v>
      </c>
      <c r="K458" s="145">
        <f>SUMIFS(GENED!$S:$S,GENED!$A:$A,$A458,GENED!$B:$B,$B458)</f>
        <v>0</v>
      </c>
      <c r="L458" s="55">
        <f t="shared" si="58"/>
        <v>0</v>
      </c>
      <c r="M458" s="55">
        <f t="shared" si="59"/>
        <v>0</v>
      </c>
      <c r="N458" s="51"/>
      <c r="O458" s="174">
        <f t="shared" si="60"/>
        <v>0</v>
      </c>
    </row>
    <row r="459" spans="1:15" x14ac:dyDescent="0.25">
      <c r="A459" s="49">
        <v>4087</v>
      </c>
      <c r="B459" s="49">
        <v>7</v>
      </c>
      <c r="C459" s="49" t="s">
        <v>433</v>
      </c>
      <c r="D459" s="5">
        <v>7</v>
      </c>
      <c r="E459" s="52">
        <f>SUMIFS('EOS GE24-F23-WEBLOAD'!$F:$F,'EOS GE24-F23-WEBLOAD'!$A:$A,$A459,'EOS GE24-F23-WEBLOAD'!$B:$B,$B459)</f>
        <v>76</v>
      </c>
      <c r="F459" s="145">
        <f>SUMIFS(GENED!$J:$J,GENED!$A:$A,$A459,GENED!$B:$B,$B459)</f>
        <v>0</v>
      </c>
      <c r="G459" s="55">
        <f t="shared" si="56"/>
        <v>0</v>
      </c>
      <c r="H459" s="52">
        <f t="shared" si="57"/>
        <v>0</v>
      </c>
      <c r="I459" s="64"/>
      <c r="J459" s="52">
        <f>SUMIFS('EOS GE25-F23-WEBLOAD'!$F:$F,'EOS GE25-F23-WEBLOAD'!$A:$A,$A459,'EOS GE25-F23-WEBLOAD'!$B:$B,$B459)</f>
        <v>76</v>
      </c>
      <c r="K459" s="145">
        <f>SUMIFS(GENED!$S:$S,GENED!$A:$A,$A459,GENED!$B:$B,$B459)</f>
        <v>0</v>
      </c>
      <c r="L459" s="55">
        <f t="shared" si="58"/>
        <v>0</v>
      </c>
      <c r="M459" s="55">
        <f t="shared" si="59"/>
        <v>0</v>
      </c>
      <c r="N459" s="51"/>
      <c r="O459" s="174">
        <f t="shared" si="60"/>
        <v>0</v>
      </c>
    </row>
    <row r="460" spans="1:15" x14ac:dyDescent="0.25">
      <c r="A460" s="49">
        <v>4031</v>
      </c>
      <c r="B460" s="49">
        <v>7</v>
      </c>
      <c r="C460" s="49" t="s">
        <v>403</v>
      </c>
      <c r="D460" s="5">
        <v>7</v>
      </c>
      <c r="E460" s="52">
        <f>SUMIFS('EOS GE24-F23-WEBLOAD'!$F:$F,'EOS GE24-F23-WEBLOAD'!$A:$A,$A460,'EOS GE24-F23-WEBLOAD'!$B:$B,$B460)</f>
        <v>65</v>
      </c>
      <c r="F460" s="145">
        <f>SUMIFS(GENED!$J:$J,GENED!$A:$A,$A460,GENED!$B:$B,$B460)</f>
        <v>0</v>
      </c>
      <c r="G460" s="55">
        <f t="shared" si="56"/>
        <v>0</v>
      </c>
      <c r="H460" s="52">
        <f t="shared" si="57"/>
        <v>0</v>
      </c>
      <c r="I460" s="64"/>
      <c r="J460" s="52">
        <f>SUMIFS('EOS GE25-F23-WEBLOAD'!$F:$F,'EOS GE25-F23-WEBLOAD'!$A:$A,$A460,'EOS GE25-F23-WEBLOAD'!$B:$B,$B460)</f>
        <v>67</v>
      </c>
      <c r="K460" s="145">
        <f>SUMIFS(GENED!$S:$S,GENED!$A:$A,$A460,GENED!$B:$B,$B460)</f>
        <v>0</v>
      </c>
      <c r="L460" s="55">
        <f t="shared" si="58"/>
        <v>0</v>
      </c>
      <c r="M460" s="55">
        <f t="shared" si="59"/>
        <v>0</v>
      </c>
      <c r="N460" s="51"/>
      <c r="O460" s="174">
        <f t="shared" si="60"/>
        <v>0</v>
      </c>
    </row>
    <row r="461" spans="1:15" x14ac:dyDescent="0.25">
      <c r="A461" s="49">
        <v>4285</v>
      </c>
      <c r="B461" s="49">
        <v>7</v>
      </c>
      <c r="C461" s="49" t="s">
        <v>559</v>
      </c>
      <c r="D461" s="5">
        <v>7</v>
      </c>
      <c r="E461" s="52">
        <f>SUMIFS('EOS GE24-F23-WEBLOAD'!$F:$F,'EOS GE24-F23-WEBLOAD'!$A:$A,$A461,'EOS GE24-F23-WEBLOAD'!$B:$B,$B461)</f>
        <v>145</v>
      </c>
      <c r="F461" s="145">
        <f>SUMIFS(GENED!$J:$J,GENED!$A:$A,$A461,GENED!$B:$B,$B461)</f>
        <v>0</v>
      </c>
      <c r="G461" s="55">
        <f t="shared" ref="G461:G492" si="61">SUM(F461:F461)</f>
        <v>0</v>
      </c>
      <c r="H461" s="52">
        <f t="shared" ref="H461:H492" si="62">IFERROR(G461/E461,0)</f>
        <v>0</v>
      </c>
      <c r="I461" s="64"/>
      <c r="J461" s="52">
        <f>SUMIFS('EOS GE25-F23-WEBLOAD'!$F:$F,'EOS GE25-F23-WEBLOAD'!$A:$A,$A461,'EOS GE25-F23-WEBLOAD'!$B:$B,$B461)</f>
        <v>145</v>
      </c>
      <c r="K461" s="145">
        <f>SUMIFS(GENED!$S:$S,GENED!$A:$A,$A461,GENED!$B:$B,$B461)</f>
        <v>0</v>
      </c>
      <c r="L461" s="55">
        <f t="shared" ref="L461:L492" si="63">SUM(K461:K461)</f>
        <v>0</v>
      </c>
      <c r="M461" s="55">
        <f t="shared" ref="M461:M492" si="64">IFERROR(L461/J461,0)</f>
        <v>0</v>
      </c>
      <c r="N461" s="51"/>
      <c r="O461" s="174">
        <f t="shared" ref="O461:O492" si="65">M461+H461</f>
        <v>0</v>
      </c>
    </row>
    <row r="462" spans="1:15" x14ac:dyDescent="0.25">
      <c r="A462" s="49">
        <v>4283</v>
      </c>
      <c r="B462" s="49">
        <v>7</v>
      </c>
      <c r="C462" s="49" t="s">
        <v>557</v>
      </c>
      <c r="D462" s="5">
        <v>7</v>
      </c>
      <c r="E462" s="52">
        <f>SUMIFS('EOS GE24-F23-WEBLOAD'!$F:$F,'EOS GE24-F23-WEBLOAD'!$A:$A,$A462,'EOS GE24-F23-WEBLOAD'!$B:$B,$B462)</f>
        <v>111</v>
      </c>
      <c r="F462" s="145">
        <f>SUMIFS(GENED!$J:$J,GENED!$A:$A,$A462,GENED!$B:$B,$B462)</f>
        <v>0</v>
      </c>
      <c r="G462" s="55">
        <f t="shared" si="61"/>
        <v>0</v>
      </c>
      <c r="H462" s="52">
        <f t="shared" si="62"/>
        <v>0</v>
      </c>
      <c r="I462" s="64"/>
      <c r="J462" s="52">
        <f>SUMIFS('EOS GE25-F23-WEBLOAD'!$F:$F,'EOS GE25-F23-WEBLOAD'!$A:$A,$A462,'EOS GE25-F23-WEBLOAD'!$B:$B,$B462)</f>
        <v>111</v>
      </c>
      <c r="K462" s="145">
        <f>SUMIFS(GENED!$S:$S,GENED!$A:$A,$A462,GENED!$B:$B,$B462)</f>
        <v>0</v>
      </c>
      <c r="L462" s="55">
        <f t="shared" si="63"/>
        <v>0</v>
      </c>
      <c r="M462" s="55">
        <f t="shared" si="64"/>
        <v>0</v>
      </c>
      <c r="N462" s="51"/>
      <c r="O462" s="174">
        <f t="shared" si="65"/>
        <v>0</v>
      </c>
    </row>
    <row r="463" spans="1:15" x14ac:dyDescent="0.25">
      <c r="A463" s="49">
        <v>4239</v>
      </c>
      <c r="B463" s="49">
        <v>7</v>
      </c>
      <c r="C463" s="49" t="s">
        <v>532</v>
      </c>
      <c r="D463" s="5">
        <v>7</v>
      </c>
      <c r="E463" s="52">
        <f>SUMIFS('EOS GE24-F23-WEBLOAD'!$F:$F,'EOS GE24-F23-WEBLOAD'!$A:$A,$A463,'EOS GE24-F23-WEBLOAD'!$B:$B,$B463)</f>
        <v>236</v>
      </c>
      <c r="F463" s="145">
        <f>SUMIFS(GENED!$J:$J,GENED!$A:$A,$A463,GENED!$B:$B,$B463)</f>
        <v>0</v>
      </c>
      <c r="G463" s="55">
        <f t="shared" si="61"/>
        <v>0</v>
      </c>
      <c r="H463" s="52">
        <f t="shared" si="62"/>
        <v>0</v>
      </c>
      <c r="I463" s="64"/>
      <c r="J463" s="52">
        <f>SUMIFS('EOS GE25-F23-WEBLOAD'!$F:$F,'EOS GE25-F23-WEBLOAD'!$A:$A,$A463,'EOS GE25-F23-WEBLOAD'!$B:$B,$B463)</f>
        <v>236</v>
      </c>
      <c r="K463" s="145">
        <f>SUMIFS(GENED!$S:$S,GENED!$A:$A,$A463,GENED!$B:$B,$B463)</f>
        <v>0</v>
      </c>
      <c r="L463" s="55">
        <f t="shared" si="63"/>
        <v>0</v>
      </c>
      <c r="M463" s="55">
        <f t="shared" si="64"/>
        <v>0</v>
      </c>
      <c r="N463" s="51"/>
      <c r="O463" s="174">
        <f t="shared" si="65"/>
        <v>0</v>
      </c>
    </row>
    <row r="464" spans="1:15" x14ac:dyDescent="0.25">
      <c r="A464" s="49">
        <v>4164</v>
      </c>
      <c r="B464" s="49">
        <v>7</v>
      </c>
      <c r="C464" s="49" t="s">
        <v>483</v>
      </c>
      <c r="D464" s="5">
        <v>7</v>
      </c>
      <c r="E464" s="52">
        <f>SUMIFS('EOS GE24-F23-WEBLOAD'!$F:$F,'EOS GE24-F23-WEBLOAD'!$A:$A,$A464,'EOS GE24-F23-WEBLOAD'!$B:$B,$B464)</f>
        <v>75</v>
      </c>
      <c r="F464" s="145">
        <f>SUMIFS(GENED!$J:$J,GENED!$A:$A,$A464,GENED!$B:$B,$B464)</f>
        <v>0</v>
      </c>
      <c r="G464" s="55">
        <f t="shared" si="61"/>
        <v>0</v>
      </c>
      <c r="H464" s="52">
        <f t="shared" si="62"/>
        <v>0</v>
      </c>
      <c r="I464" s="64"/>
      <c r="J464" s="52">
        <f>SUMIFS('EOS GE25-F23-WEBLOAD'!$F:$F,'EOS GE25-F23-WEBLOAD'!$A:$A,$A464,'EOS GE25-F23-WEBLOAD'!$B:$B,$B464)</f>
        <v>75</v>
      </c>
      <c r="K464" s="145">
        <f>SUMIFS(GENED!$S:$S,GENED!$A:$A,$A464,GENED!$B:$B,$B464)</f>
        <v>0</v>
      </c>
      <c r="L464" s="55">
        <f t="shared" si="63"/>
        <v>0</v>
      </c>
      <c r="M464" s="55">
        <f t="shared" si="64"/>
        <v>0</v>
      </c>
      <c r="N464" s="51"/>
      <c r="O464" s="174">
        <f t="shared" si="65"/>
        <v>0</v>
      </c>
    </row>
    <row r="465" spans="1:15" x14ac:dyDescent="0.25">
      <c r="A465" s="49">
        <v>4097</v>
      </c>
      <c r="B465" s="49">
        <v>7</v>
      </c>
      <c r="C465" s="49" t="s">
        <v>441</v>
      </c>
      <c r="D465" s="5">
        <v>7</v>
      </c>
      <c r="E465" s="52">
        <f>SUMIFS('EOS GE24-F23-WEBLOAD'!$F:$F,'EOS GE24-F23-WEBLOAD'!$A:$A,$A465,'EOS GE24-F23-WEBLOAD'!$B:$B,$B465)</f>
        <v>510.4</v>
      </c>
      <c r="F465" s="145">
        <f>SUMIFS(GENED!$J:$J,GENED!$A:$A,$A465,GENED!$B:$B,$B465)</f>
        <v>0</v>
      </c>
      <c r="G465" s="55">
        <f t="shared" si="61"/>
        <v>0</v>
      </c>
      <c r="H465" s="52">
        <f t="shared" si="62"/>
        <v>0</v>
      </c>
      <c r="I465" s="64"/>
      <c r="J465" s="52">
        <f>SUMIFS('EOS GE25-F23-WEBLOAD'!$F:$F,'EOS GE25-F23-WEBLOAD'!$A:$A,$A465,'EOS GE25-F23-WEBLOAD'!$B:$B,$B465)</f>
        <v>510.4</v>
      </c>
      <c r="K465" s="145">
        <f>SUMIFS(GENED!$S:$S,GENED!$A:$A,$A465,GENED!$B:$B,$B465)</f>
        <v>0</v>
      </c>
      <c r="L465" s="55">
        <f t="shared" si="63"/>
        <v>0</v>
      </c>
      <c r="M465" s="55">
        <f t="shared" si="64"/>
        <v>0</v>
      </c>
      <c r="N465" s="51"/>
      <c r="O465" s="174">
        <f t="shared" si="65"/>
        <v>0</v>
      </c>
    </row>
    <row r="466" spans="1:15" x14ac:dyDescent="0.25">
      <c r="A466" s="49">
        <v>4193</v>
      </c>
      <c r="B466" s="49">
        <v>7</v>
      </c>
      <c r="C466" s="49" t="s">
        <v>500</v>
      </c>
      <c r="D466" s="5">
        <v>7</v>
      </c>
      <c r="E466" s="52">
        <f>SUMIFS('EOS GE24-F23-WEBLOAD'!$F:$F,'EOS GE24-F23-WEBLOAD'!$A:$A,$A466,'EOS GE24-F23-WEBLOAD'!$B:$B,$B466)</f>
        <v>291</v>
      </c>
      <c r="F466" s="145">
        <f>SUMIFS(GENED!$J:$J,GENED!$A:$A,$A466,GENED!$B:$B,$B466)</f>
        <v>0</v>
      </c>
      <c r="G466" s="55">
        <f t="shared" si="61"/>
        <v>0</v>
      </c>
      <c r="H466" s="52">
        <f t="shared" si="62"/>
        <v>0</v>
      </c>
      <c r="I466" s="64"/>
      <c r="J466" s="52">
        <f>SUMIFS('EOS GE25-F23-WEBLOAD'!$F:$F,'EOS GE25-F23-WEBLOAD'!$A:$A,$A466,'EOS GE25-F23-WEBLOAD'!$B:$B,$B466)</f>
        <v>291</v>
      </c>
      <c r="K466" s="145">
        <f>SUMIFS(GENED!$S:$S,GENED!$A:$A,$A466,GENED!$B:$B,$B466)</f>
        <v>0</v>
      </c>
      <c r="L466" s="55">
        <f t="shared" si="63"/>
        <v>0</v>
      </c>
      <c r="M466" s="55">
        <f t="shared" si="64"/>
        <v>0</v>
      </c>
      <c r="N466" s="51"/>
      <c r="O466" s="174">
        <f t="shared" si="65"/>
        <v>0</v>
      </c>
    </row>
    <row r="467" spans="1:15" x14ac:dyDescent="0.25">
      <c r="A467" s="49">
        <v>4000</v>
      </c>
      <c r="B467" s="49">
        <v>7</v>
      </c>
      <c r="C467" s="49" t="s">
        <v>387</v>
      </c>
      <c r="D467" s="5">
        <v>7</v>
      </c>
      <c r="E467" s="52">
        <f>SUMIFS('EOS GE24-F23-WEBLOAD'!$F:$F,'EOS GE24-F23-WEBLOAD'!$A:$A,$A467,'EOS GE24-F23-WEBLOAD'!$B:$B,$B467)</f>
        <v>110</v>
      </c>
      <c r="F467" s="145">
        <f>SUMIFS(GENED!$J:$J,GENED!$A:$A,$A467,GENED!$B:$B,$B467)</f>
        <v>0</v>
      </c>
      <c r="G467" s="55">
        <f t="shared" si="61"/>
        <v>0</v>
      </c>
      <c r="H467" s="52">
        <f t="shared" si="62"/>
        <v>0</v>
      </c>
      <c r="I467" s="64"/>
      <c r="J467" s="52">
        <f>SUMIFS('EOS GE25-F23-WEBLOAD'!$F:$F,'EOS GE25-F23-WEBLOAD'!$A:$A,$A467,'EOS GE25-F23-WEBLOAD'!$B:$B,$B467)</f>
        <v>110</v>
      </c>
      <c r="K467" s="145">
        <f>SUMIFS(GENED!$S:$S,GENED!$A:$A,$A467,GENED!$B:$B,$B467)</f>
        <v>0</v>
      </c>
      <c r="L467" s="55">
        <f t="shared" si="63"/>
        <v>0</v>
      </c>
      <c r="M467" s="55">
        <f t="shared" si="64"/>
        <v>0</v>
      </c>
      <c r="N467" s="51"/>
      <c r="O467" s="174">
        <f t="shared" si="65"/>
        <v>0</v>
      </c>
    </row>
    <row r="468" spans="1:15" x14ac:dyDescent="0.25">
      <c r="A468" s="49">
        <v>4073</v>
      </c>
      <c r="B468" s="49">
        <v>7</v>
      </c>
      <c r="C468" s="49" t="s">
        <v>422</v>
      </c>
      <c r="D468" s="5">
        <v>7</v>
      </c>
      <c r="E468" s="52">
        <f>SUMIFS('EOS GE24-F23-WEBLOAD'!$F:$F,'EOS GE24-F23-WEBLOAD'!$A:$A,$A468,'EOS GE24-F23-WEBLOAD'!$B:$B,$B468)</f>
        <v>544</v>
      </c>
      <c r="F468" s="145">
        <f>SUMIFS(GENED!$J:$J,GENED!$A:$A,$A468,GENED!$B:$B,$B468)</f>
        <v>0</v>
      </c>
      <c r="G468" s="55">
        <f t="shared" si="61"/>
        <v>0</v>
      </c>
      <c r="H468" s="52">
        <f t="shared" si="62"/>
        <v>0</v>
      </c>
      <c r="I468" s="64"/>
      <c r="J468" s="52">
        <f>SUMIFS('EOS GE25-F23-WEBLOAD'!$F:$F,'EOS GE25-F23-WEBLOAD'!$A:$A,$A468,'EOS GE25-F23-WEBLOAD'!$B:$B,$B468)</f>
        <v>554</v>
      </c>
      <c r="K468" s="145">
        <f>SUMIFS(GENED!$S:$S,GENED!$A:$A,$A468,GENED!$B:$B,$B468)</f>
        <v>0</v>
      </c>
      <c r="L468" s="55">
        <f t="shared" si="63"/>
        <v>0</v>
      </c>
      <c r="M468" s="55">
        <f t="shared" si="64"/>
        <v>0</v>
      </c>
      <c r="N468" s="51"/>
      <c r="O468" s="174">
        <f t="shared" si="65"/>
        <v>0</v>
      </c>
    </row>
    <row r="469" spans="1:15" x14ac:dyDescent="0.25">
      <c r="A469" s="49">
        <v>4088</v>
      </c>
      <c r="B469" s="49">
        <v>7</v>
      </c>
      <c r="C469" s="49" t="s">
        <v>434</v>
      </c>
      <c r="D469" s="5">
        <v>7</v>
      </c>
      <c r="E469" s="52">
        <f>SUMIFS('EOS GE24-F23-WEBLOAD'!$F:$F,'EOS GE24-F23-WEBLOAD'!$A:$A,$A469,'EOS GE24-F23-WEBLOAD'!$B:$B,$B469)</f>
        <v>416</v>
      </c>
      <c r="F469" s="145">
        <f>SUMIFS(GENED!$J:$J,GENED!$A:$A,$A469,GENED!$B:$B,$B469)</f>
        <v>0</v>
      </c>
      <c r="G469" s="55">
        <f t="shared" si="61"/>
        <v>0</v>
      </c>
      <c r="H469" s="52">
        <f t="shared" si="62"/>
        <v>0</v>
      </c>
      <c r="I469" s="64"/>
      <c r="J469" s="52">
        <f>SUMIFS('EOS GE25-F23-WEBLOAD'!$F:$F,'EOS GE25-F23-WEBLOAD'!$A:$A,$A469,'EOS GE25-F23-WEBLOAD'!$B:$B,$B469)</f>
        <v>416</v>
      </c>
      <c r="K469" s="145">
        <f>SUMIFS(GENED!$S:$S,GENED!$A:$A,$A469,GENED!$B:$B,$B469)</f>
        <v>0</v>
      </c>
      <c r="L469" s="55">
        <f t="shared" si="63"/>
        <v>0</v>
      </c>
      <c r="M469" s="55">
        <f t="shared" si="64"/>
        <v>0</v>
      </c>
      <c r="N469" s="51"/>
      <c r="O469" s="174">
        <f t="shared" si="65"/>
        <v>0</v>
      </c>
    </row>
    <row r="470" spans="1:15" x14ac:dyDescent="0.25">
      <c r="A470" s="49">
        <v>4226</v>
      </c>
      <c r="B470" s="49">
        <v>7</v>
      </c>
      <c r="C470" s="49" t="s">
        <v>522</v>
      </c>
      <c r="D470" s="5">
        <v>7</v>
      </c>
      <c r="E470" s="52">
        <f>SUMIFS('EOS GE24-F23-WEBLOAD'!$F:$F,'EOS GE24-F23-WEBLOAD'!$A:$A,$A470,'EOS GE24-F23-WEBLOAD'!$B:$B,$B470)</f>
        <v>145</v>
      </c>
      <c r="F470" s="145">
        <f>SUMIFS(GENED!$J:$J,GENED!$A:$A,$A470,GENED!$B:$B,$B470)</f>
        <v>0</v>
      </c>
      <c r="G470" s="55">
        <f t="shared" si="61"/>
        <v>0</v>
      </c>
      <c r="H470" s="52">
        <f t="shared" si="62"/>
        <v>0</v>
      </c>
      <c r="I470" s="64"/>
      <c r="J470" s="52">
        <f>SUMIFS('EOS GE25-F23-WEBLOAD'!$F:$F,'EOS GE25-F23-WEBLOAD'!$A:$A,$A470,'EOS GE25-F23-WEBLOAD'!$B:$B,$B470)</f>
        <v>145</v>
      </c>
      <c r="K470" s="145">
        <f>SUMIFS(GENED!$S:$S,GENED!$A:$A,$A470,GENED!$B:$B,$B470)</f>
        <v>0</v>
      </c>
      <c r="L470" s="55">
        <f t="shared" si="63"/>
        <v>0</v>
      </c>
      <c r="M470" s="55">
        <f t="shared" si="64"/>
        <v>0</v>
      </c>
      <c r="N470" s="51"/>
      <c r="O470" s="174">
        <f t="shared" si="65"/>
        <v>0</v>
      </c>
    </row>
    <row r="471" spans="1:15" x14ac:dyDescent="0.25">
      <c r="A471" s="49">
        <v>4205</v>
      </c>
      <c r="B471" s="49">
        <v>7</v>
      </c>
      <c r="C471" s="49" t="s">
        <v>508</v>
      </c>
      <c r="D471" s="5">
        <v>7</v>
      </c>
      <c r="E471" s="52">
        <f>SUMIFS('EOS GE24-F23-WEBLOAD'!$F:$F,'EOS GE24-F23-WEBLOAD'!$A:$A,$A471,'EOS GE24-F23-WEBLOAD'!$B:$B,$B471)</f>
        <v>521</v>
      </c>
      <c r="F471" s="145">
        <f>SUMIFS(GENED!$J:$J,GENED!$A:$A,$A471,GENED!$B:$B,$B471)</f>
        <v>0</v>
      </c>
      <c r="G471" s="55">
        <f t="shared" si="61"/>
        <v>0</v>
      </c>
      <c r="H471" s="52">
        <f t="shared" si="62"/>
        <v>0</v>
      </c>
      <c r="I471" s="64"/>
      <c r="J471" s="52">
        <f>SUMIFS('EOS GE25-F23-WEBLOAD'!$F:$F,'EOS GE25-F23-WEBLOAD'!$A:$A,$A471,'EOS GE25-F23-WEBLOAD'!$B:$B,$B471)</f>
        <v>521</v>
      </c>
      <c r="K471" s="145">
        <f>SUMIFS(GENED!$S:$S,GENED!$A:$A,$A471,GENED!$B:$B,$B471)</f>
        <v>0</v>
      </c>
      <c r="L471" s="55">
        <f t="shared" si="63"/>
        <v>0</v>
      </c>
      <c r="M471" s="55">
        <f t="shared" si="64"/>
        <v>0</v>
      </c>
      <c r="N471" s="51"/>
      <c r="O471" s="174">
        <f t="shared" si="65"/>
        <v>0</v>
      </c>
    </row>
    <row r="472" spans="1:15" x14ac:dyDescent="0.25">
      <c r="A472" s="49">
        <v>4279</v>
      </c>
      <c r="B472" s="49">
        <v>7</v>
      </c>
      <c r="C472" s="49" t="s">
        <v>554</v>
      </c>
      <c r="D472" s="5">
        <v>7</v>
      </c>
      <c r="E472" s="52">
        <f>SUMIFS('EOS GE24-F23-WEBLOAD'!$F:$F,'EOS GE24-F23-WEBLOAD'!$A:$A,$A472,'EOS GE24-F23-WEBLOAD'!$B:$B,$B472)</f>
        <v>80</v>
      </c>
      <c r="F472" s="145">
        <f>SUMIFS(GENED!$J:$J,GENED!$A:$A,$A472,GENED!$B:$B,$B472)</f>
        <v>0</v>
      </c>
      <c r="G472" s="55">
        <f t="shared" si="61"/>
        <v>0</v>
      </c>
      <c r="H472" s="52">
        <f t="shared" si="62"/>
        <v>0</v>
      </c>
      <c r="I472" s="64"/>
      <c r="J472" s="52">
        <f>SUMIFS('EOS GE25-F23-WEBLOAD'!$F:$F,'EOS GE25-F23-WEBLOAD'!$A:$A,$A472,'EOS GE25-F23-WEBLOAD'!$B:$B,$B472)</f>
        <v>80</v>
      </c>
      <c r="K472" s="145">
        <f>SUMIFS(GENED!$S:$S,GENED!$A:$A,$A472,GENED!$B:$B,$B472)</f>
        <v>0</v>
      </c>
      <c r="L472" s="55">
        <f t="shared" si="63"/>
        <v>0</v>
      </c>
      <c r="M472" s="55">
        <f t="shared" si="64"/>
        <v>0</v>
      </c>
      <c r="N472" s="51"/>
      <c r="O472" s="174">
        <f t="shared" si="65"/>
        <v>0</v>
      </c>
    </row>
    <row r="473" spans="1:15" x14ac:dyDescent="0.25">
      <c r="A473" s="49">
        <v>4036</v>
      </c>
      <c r="B473" s="49">
        <v>7</v>
      </c>
      <c r="C473" s="49" t="s">
        <v>405</v>
      </c>
      <c r="D473" s="5">
        <v>7</v>
      </c>
      <c r="E473" s="52">
        <f>SUMIFS('EOS GE24-F23-WEBLOAD'!$F:$F,'EOS GE24-F23-WEBLOAD'!$A:$A,$A473,'EOS GE24-F23-WEBLOAD'!$B:$B,$B473)</f>
        <v>92</v>
      </c>
      <c r="F473" s="145">
        <f>SUMIFS(GENED!$J:$J,GENED!$A:$A,$A473,GENED!$B:$B,$B473)</f>
        <v>0</v>
      </c>
      <c r="G473" s="55">
        <f t="shared" si="61"/>
        <v>0</v>
      </c>
      <c r="H473" s="52">
        <f t="shared" si="62"/>
        <v>0</v>
      </c>
      <c r="I473" s="64"/>
      <c r="J473" s="52">
        <f>SUMIFS('EOS GE25-F23-WEBLOAD'!$F:$F,'EOS GE25-F23-WEBLOAD'!$A:$A,$A473,'EOS GE25-F23-WEBLOAD'!$B:$B,$B473)</f>
        <v>94</v>
      </c>
      <c r="K473" s="145">
        <f>SUMIFS(GENED!$S:$S,GENED!$A:$A,$A473,GENED!$B:$B,$B473)</f>
        <v>0</v>
      </c>
      <c r="L473" s="55">
        <f t="shared" si="63"/>
        <v>0</v>
      </c>
      <c r="M473" s="55">
        <f t="shared" si="64"/>
        <v>0</v>
      </c>
      <c r="N473" s="51"/>
      <c r="O473" s="174">
        <f t="shared" si="65"/>
        <v>0</v>
      </c>
    </row>
    <row r="474" spans="1:15" x14ac:dyDescent="0.25">
      <c r="A474" s="49">
        <v>4111</v>
      </c>
      <c r="B474" s="49">
        <v>7</v>
      </c>
      <c r="C474" s="49" t="s">
        <v>451</v>
      </c>
      <c r="D474" s="5">
        <v>7</v>
      </c>
      <c r="E474" s="52">
        <f>SUMIFS('EOS GE24-F23-WEBLOAD'!$F:$F,'EOS GE24-F23-WEBLOAD'!$A:$A,$A474,'EOS GE24-F23-WEBLOAD'!$B:$B,$B474)</f>
        <v>112</v>
      </c>
      <c r="F474" s="145">
        <f>SUMIFS(GENED!$J:$J,GENED!$A:$A,$A474,GENED!$B:$B,$B474)</f>
        <v>0</v>
      </c>
      <c r="G474" s="55">
        <f t="shared" si="61"/>
        <v>0</v>
      </c>
      <c r="H474" s="52">
        <f t="shared" si="62"/>
        <v>0</v>
      </c>
      <c r="I474" s="64"/>
      <c r="J474" s="52">
        <f>SUMIFS('EOS GE25-F23-WEBLOAD'!$F:$F,'EOS GE25-F23-WEBLOAD'!$A:$A,$A474,'EOS GE25-F23-WEBLOAD'!$B:$B,$B474)</f>
        <v>112</v>
      </c>
      <c r="K474" s="145">
        <f>SUMIFS(GENED!$S:$S,GENED!$A:$A,$A474,GENED!$B:$B,$B474)</f>
        <v>0</v>
      </c>
      <c r="L474" s="55">
        <f t="shared" si="63"/>
        <v>0</v>
      </c>
      <c r="M474" s="55">
        <f t="shared" si="64"/>
        <v>0</v>
      </c>
      <c r="N474" s="51"/>
      <c r="O474" s="174">
        <f t="shared" si="65"/>
        <v>0</v>
      </c>
    </row>
    <row r="475" spans="1:15" x14ac:dyDescent="0.25">
      <c r="A475" s="49">
        <v>4057</v>
      </c>
      <c r="B475" s="49">
        <v>7</v>
      </c>
      <c r="C475" s="49" t="s">
        <v>414</v>
      </c>
      <c r="D475" s="5">
        <v>7</v>
      </c>
      <c r="E475" s="52">
        <f>SUMIFS('EOS GE24-F23-WEBLOAD'!$F:$F,'EOS GE24-F23-WEBLOAD'!$A:$A,$A475,'EOS GE24-F23-WEBLOAD'!$B:$B,$B475)</f>
        <v>140</v>
      </c>
      <c r="F475" s="145">
        <f>SUMIFS(GENED!$J:$J,GENED!$A:$A,$A475,GENED!$B:$B,$B475)</f>
        <v>0</v>
      </c>
      <c r="G475" s="55">
        <f t="shared" si="61"/>
        <v>0</v>
      </c>
      <c r="H475" s="52">
        <f t="shared" si="62"/>
        <v>0</v>
      </c>
      <c r="I475" s="64"/>
      <c r="J475" s="52">
        <f>SUMIFS('EOS GE25-F23-WEBLOAD'!$F:$F,'EOS GE25-F23-WEBLOAD'!$A:$A,$A475,'EOS GE25-F23-WEBLOAD'!$B:$B,$B475)</f>
        <v>140</v>
      </c>
      <c r="K475" s="145">
        <f>SUMIFS(GENED!$S:$S,GENED!$A:$A,$A475,GENED!$B:$B,$B475)</f>
        <v>0</v>
      </c>
      <c r="L475" s="55">
        <f t="shared" si="63"/>
        <v>0</v>
      </c>
      <c r="M475" s="55">
        <f t="shared" si="64"/>
        <v>0</v>
      </c>
      <c r="N475" s="51"/>
      <c r="O475" s="174">
        <f t="shared" si="65"/>
        <v>0</v>
      </c>
    </row>
    <row r="476" spans="1:15" x14ac:dyDescent="0.25">
      <c r="A476" s="49">
        <v>4143</v>
      </c>
      <c r="B476" s="49">
        <v>7</v>
      </c>
      <c r="C476" s="49" t="s">
        <v>470</v>
      </c>
      <c r="D476" s="5">
        <v>7</v>
      </c>
      <c r="E476" s="52">
        <f>SUMIFS('EOS GE24-F23-WEBLOAD'!$F:$F,'EOS GE24-F23-WEBLOAD'!$A:$A,$A476,'EOS GE24-F23-WEBLOAD'!$B:$B,$B476)</f>
        <v>900</v>
      </c>
      <c r="F476" s="145">
        <f>SUMIFS(GENED!$J:$J,GENED!$A:$A,$A476,GENED!$B:$B,$B476)</f>
        <v>0</v>
      </c>
      <c r="G476" s="55">
        <f t="shared" si="61"/>
        <v>0</v>
      </c>
      <c r="H476" s="52">
        <f t="shared" si="62"/>
        <v>0</v>
      </c>
      <c r="I476" s="64"/>
      <c r="J476" s="52">
        <f>SUMIFS('EOS GE25-F23-WEBLOAD'!$F:$F,'EOS GE25-F23-WEBLOAD'!$A:$A,$A476,'EOS GE25-F23-WEBLOAD'!$B:$B,$B476)</f>
        <v>960</v>
      </c>
      <c r="K476" s="145">
        <f>SUMIFS(GENED!$S:$S,GENED!$A:$A,$A476,GENED!$B:$B,$B476)</f>
        <v>0</v>
      </c>
      <c r="L476" s="55">
        <f t="shared" si="63"/>
        <v>0</v>
      </c>
      <c r="M476" s="55">
        <f t="shared" si="64"/>
        <v>0</v>
      </c>
      <c r="N476" s="51"/>
      <c r="O476" s="174">
        <f t="shared" si="65"/>
        <v>0</v>
      </c>
    </row>
    <row r="477" spans="1:15" x14ac:dyDescent="0.25">
      <c r="A477" s="49">
        <v>4078</v>
      </c>
      <c r="B477" s="49">
        <v>7</v>
      </c>
      <c r="C477" s="49" t="s">
        <v>425</v>
      </c>
      <c r="D477" s="5">
        <v>7</v>
      </c>
      <c r="E477" s="52">
        <f>SUMIFS('EOS GE24-F23-WEBLOAD'!$F:$F,'EOS GE24-F23-WEBLOAD'!$A:$A,$A477,'EOS GE24-F23-WEBLOAD'!$B:$B,$B477)</f>
        <v>1076</v>
      </c>
      <c r="F477" s="145">
        <f>SUMIFS(GENED!$J:$J,GENED!$A:$A,$A477,GENED!$B:$B,$B477)</f>
        <v>0</v>
      </c>
      <c r="G477" s="55">
        <f t="shared" si="61"/>
        <v>0</v>
      </c>
      <c r="H477" s="52">
        <f t="shared" si="62"/>
        <v>0</v>
      </c>
      <c r="I477" s="64"/>
      <c r="J477" s="52">
        <f>SUMIFS('EOS GE25-F23-WEBLOAD'!$F:$F,'EOS GE25-F23-WEBLOAD'!$A:$A,$A477,'EOS GE25-F23-WEBLOAD'!$B:$B,$B477)</f>
        <v>1076</v>
      </c>
      <c r="K477" s="145">
        <f>SUMIFS(GENED!$S:$S,GENED!$A:$A,$A477,GENED!$B:$B,$B477)</f>
        <v>0</v>
      </c>
      <c r="L477" s="55">
        <f t="shared" si="63"/>
        <v>0</v>
      </c>
      <c r="M477" s="55">
        <f t="shared" si="64"/>
        <v>0</v>
      </c>
      <c r="N477" s="51"/>
      <c r="O477" s="174">
        <f t="shared" si="65"/>
        <v>0</v>
      </c>
    </row>
    <row r="478" spans="1:15" x14ac:dyDescent="0.25">
      <c r="A478" s="49">
        <v>4049</v>
      </c>
      <c r="B478" s="49">
        <v>7</v>
      </c>
      <c r="C478" s="49" t="s">
        <v>409</v>
      </c>
      <c r="D478" s="5">
        <v>7</v>
      </c>
      <c r="E478" s="52">
        <f>SUMIFS('EOS GE24-F23-WEBLOAD'!$F:$F,'EOS GE24-F23-WEBLOAD'!$A:$A,$A478,'EOS GE24-F23-WEBLOAD'!$B:$B,$B478)</f>
        <v>125</v>
      </c>
      <c r="F478" s="145">
        <f>SUMIFS(GENED!$J:$J,GENED!$A:$A,$A478,GENED!$B:$B,$B478)</f>
        <v>0</v>
      </c>
      <c r="G478" s="55">
        <f t="shared" si="61"/>
        <v>0</v>
      </c>
      <c r="H478" s="52">
        <f t="shared" si="62"/>
        <v>0</v>
      </c>
      <c r="I478" s="64"/>
      <c r="J478" s="52">
        <f>SUMIFS('EOS GE25-F23-WEBLOAD'!$F:$F,'EOS GE25-F23-WEBLOAD'!$A:$A,$A478,'EOS GE25-F23-WEBLOAD'!$B:$B,$B478)</f>
        <v>125</v>
      </c>
      <c r="K478" s="145">
        <f>SUMIFS(GENED!$S:$S,GENED!$A:$A,$A478,GENED!$B:$B,$B478)</f>
        <v>0</v>
      </c>
      <c r="L478" s="55">
        <f t="shared" si="63"/>
        <v>0</v>
      </c>
      <c r="M478" s="55">
        <f t="shared" si="64"/>
        <v>0</v>
      </c>
      <c r="N478" s="51"/>
      <c r="O478" s="174">
        <f t="shared" si="65"/>
        <v>0</v>
      </c>
    </row>
    <row r="479" spans="1:15" x14ac:dyDescent="0.25">
      <c r="A479" s="49">
        <v>4181</v>
      </c>
      <c r="B479" s="49">
        <v>7</v>
      </c>
      <c r="C479" s="49" t="s">
        <v>491</v>
      </c>
      <c r="D479" s="5">
        <v>7</v>
      </c>
      <c r="E479" s="52">
        <f>SUMIFS('EOS GE24-F23-WEBLOAD'!$F:$F,'EOS GE24-F23-WEBLOAD'!$A:$A,$A479,'EOS GE24-F23-WEBLOAD'!$B:$B,$B479)</f>
        <v>1535</v>
      </c>
      <c r="F479" s="145">
        <f>SUMIFS(GENED!$J:$J,GENED!$A:$A,$A479,GENED!$B:$B,$B479)</f>
        <v>0</v>
      </c>
      <c r="G479" s="55">
        <f t="shared" si="61"/>
        <v>0</v>
      </c>
      <c r="H479" s="52">
        <f t="shared" si="62"/>
        <v>0</v>
      </c>
      <c r="I479" s="64"/>
      <c r="J479" s="52">
        <f>SUMIFS('EOS GE25-F23-WEBLOAD'!$F:$F,'EOS GE25-F23-WEBLOAD'!$A:$A,$A479,'EOS GE25-F23-WEBLOAD'!$B:$B,$B479)</f>
        <v>1535</v>
      </c>
      <c r="K479" s="145">
        <f>SUMIFS(GENED!$S:$S,GENED!$A:$A,$A479,GENED!$B:$B,$B479)</f>
        <v>0</v>
      </c>
      <c r="L479" s="55">
        <f t="shared" si="63"/>
        <v>0</v>
      </c>
      <c r="M479" s="55">
        <f t="shared" si="64"/>
        <v>0</v>
      </c>
      <c r="N479" s="51"/>
      <c r="O479" s="174">
        <f t="shared" si="65"/>
        <v>0</v>
      </c>
    </row>
    <row r="480" spans="1:15" x14ac:dyDescent="0.25">
      <c r="A480" s="49">
        <v>4219</v>
      </c>
      <c r="B480" s="49">
        <v>7</v>
      </c>
      <c r="C480" s="49" t="s">
        <v>516</v>
      </c>
      <c r="D480" s="5">
        <v>7</v>
      </c>
      <c r="E480" s="52">
        <f>SUMIFS('EOS GE24-F23-WEBLOAD'!$F:$F,'EOS GE24-F23-WEBLOAD'!$A:$A,$A480,'EOS GE24-F23-WEBLOAD'!$B:$B,$B480)</f>
        <v>390</v>
      </c>
      <c r="F480" s="145">
        <f>SUMIFS(GENED!$J:$J,GENED!$A:$A,$A480,GENED!$B:$B,$B480)</f>
        <v>0</v>
      </c>
      <c r="G480" s="55">
        <f t="shared" si="61"/>
        <v>0</v>
      </c>
      <c r="H480" s="52">
        <f t="shared" si="62"/>
        <v>0</v>
      </c>
      <c r="I480" s="64"/>
      <c r="J480" s="52">
        <f>SUMIFS('EOS GE25-F23-WEBLOAD'!$F:$F,'EOS GE25-F23-WEBLOAD'!$A:$A,$A480,'EOS GE25-F23-WEBLOAD'!$B:$B,$B480)</f>
        <v>394</v>
      </c>
      <c r="K480" s="145">
        <f>SUMIFS(GENED!$S:$S,GENED!$A:$A,$A480,GENED!$B:$B,$B480)</f>
        <v>0</v>
      </c>
      <c r="L480" s="55">
        <f t="shared" si="63"/>
        <v>0</v>
      </c>
      <c r="M480" s="55">
        <f t="shared" si="64"/>
        <v>0</v>
      </c>
      <c r="N480" s="51"/>
      <c r="O480" s="174">
        <f t="shared" si="65"/>
        <v>0</v>
      </c>
    </row>
    <row r="481" spans="1:15" x14ac:dyDescent="0.25">
      <c r="A481" s="49">
        <v>4070</v>
      </c>
      <c r="B481" s="49">
        <v>7</v>
      </c>
      <c r="C481" s="49" t="s">
        <v>421</v>
      </c>
      <c r="D481" s="5">
        <v>7</v>
      </c>
      <c r="E481" s="52">
        <f>SUMIFS('EOS GE24-F23-WEBLOAD'!$F:$F,'EOS GE24-F23-WEBLOAD'!$A:$A,$A481,'EOS GE24-F23-WEBLOAD'!$B:$B,$B481)</f>
        <v>880</v>
      </c>
      <c r="F481" s="145">
        <f>SUMIFS(GENED!$J:$J,GENED!$A:$A,$A481,GENED!$B:$B,$B481)</f>
        <v>0</v>
      </c>
      <c r="G481" s="55">
        <f t="shared" si="61"/>
        <v>0</v>
      </c>
      <c r="H481" s="52">
        <f t="shared" si="62"/>
        <v>0</v>
      </c>
      <c r="I481" s="64"/>
      <c r="J481" s="52">
        <f>SUMIFS('EOS GE25-F23-WEBLOAD'!$F:$F,'EOS GE25-F23-WEBLOAD'!$A:$A,$A481,'EOS GE25-F23-WEBLOAD'!$B:$B,$B481)</f>
        <v>880</v>
      </c>
      <c r="K481" s="145">
        <f>SUMIFS(GENED!$S:$S,GENED!$A:$A,$A481,GENED!$B:$B,$B481)</f>
        <v>0</v>
      </c>
      <c r="L481" s="55">
        <f t="shared" si="63"/>
        <v>0</v>
      </c>
      <c r="M481" s="55">
        <f t="shared" si="64"/>
        <v>0</v>
      </c>
      <c r="N481" s="51"/>
      <c r="O481" s="174">
        <f t="shared" si="65"/>
        <v>0</v>
      </c>
    </row>
    <row r="482" spans="1:15" x14ac:dyDescent="0.25">
      <c r="A482" s="49">
        <v>4039</v>
      </c>
      <c r="B482" s="49">
        <v>7</v>
      </c>
      <c r="C482" s="49" t="s">
        <v>407</v>
      </c>
      <c r="D482" s="5">
        <v>7</v>
      </c>
      <c r="E482" s="52">
        <f>SUMIFS('EOS GE24-F23-WEBLOAD'!$F:$F,'EOS GE24-F23-WEBLOAD'!$A:$A,$A482,'EOS GE24-F23-WEBLOAD'!$B:$B,$B482)</f>
        <v>225</v>
      </c>
      <c r="F482" s="145">
        <f>SUMIFS(GENED!$J:$J,GENED!$A:$A,$A482,GENED!$B:$B,$B482)</f>
        <v>0</v>
      </c>
      <c r="G482" s="55">
        <f t="shared" si="61"/>
        <v>0</v>
      </c>
      <c r="H482" s="52">
        <f t="shared" si="62"/>
        <v>0</v>
      </c>
      <c r="I482" s="64"/>
      <c r="J482" s="52">
        <f>SUMIFS('EOS GE25-F23-WEBLOAD'!$F:$F,'EOS GE25-F23-WEBLOAD'!$A:$A,$A482,'EOS GE25-F23-WEBLOAD'!$B:$B,$B482)</f>
        <v>225</v>
      </c>
      <c r="K482" s="145">
        <f>SUMIFS(GENED!$S:$S,GENED!$A:$A,$A482,GENED!$B:$B,$B482)</f>
        <v>0</v>
      </c>
      <c r="L482" s="55">
        <f t="shared" si="63"/>
        <v>0</v>
      </c>
      <c r="M482" s="55">
        <f t="shared" si="64"/>
        <v>0</v>
      </c>
      <c r="N482" s="51"/>
      <c r="O482" s="174">
        <f t="shared" si="65"/>
        <v>0</v>
      </c>
    </row>
    <row r="483" spans="1:15" x14ac:dyDescent="0.25">
      <c r="A483" s="49">
        <v>4186</v>
      </c>
      <c r="B483" s="49">
        <v>7</v>
      </c>
      <c r="C483" s="49" t="s">
        <v>495</v>
      </c>
      <c r="D483" s="5">
        <v>7</v>
      </c>
      <c r="E483" s="52">
        <f>SUMIFS('EOS GE24-F23-WEBLOAD'!$F:$F,'EOS GE24-F23-WEBLOAD'!$A:$A,$A483,'EOS GE24-F23-WEBLOAD'!$B:$B,$B483)</f>
        <v>458</v>
      </c>
      <c r="F483" s="145">
        <f>SUMIFS(GENED!$J:$J,GENED!$A:$A,$A483,GENED!$B:$B,$B483)</f>
        <v>0</v>
      </c>
      <c r="G483" s="55">
        <f t="shared" si="61"/>
        <v>0</v>
      </c>
      <c r="H483" s="52">
        <f t="shared" si="62"/>
        <v>0</v>
      </c>
      <c r="I483" s="64"/>
      <c r="J483" s="52">
        <f>SUMIFS('EOS GE25-F23-WEBLOAD'!$F:$F,'EOS GE25-F23-WEBLOAD'!$A:$A,$A483,'EOS GE25-F23-WEBLOAD'!$B:$B,$B483)</f>
        <v>460</v>
      </c>
      <c r="K483" s="145">
        <f>SUMIFS(GENED!$S:$S,GENED!$A:$A,$A483,GENED!$B:$B,$B483)</f>
        <v>0</v>
      </c>
      <c r="L483" s="55">
        <f t="shared" si="63"/>
        <v>0</v>
      </c>
      <c r="M483" s="55">
        <f t="shared" si="64"/>
        <v>0</v>
      </c>
      <c r="N483" s="51"/>
      <c r="O483" s="174">
        <f t="shared" si="65"/>
        <v>0</v>
      </c>
    </row>
    <row r="484" spans="1:15" x14ac:dyDescent="0.25">
      <c r="A484" s="49">
        <v>4215</v>
      </c>
      <c r="B484" s="49">
        <v>7</v>
      </c>
      <c r="C484" s="49" t="s">
        <v>513</v>
      </c>
      <c r="D484" s="5">
        <v>7</v>
      </c>
      <c r="E484" s="52">
        <f>SUMIFS('EOS GE24-F23-WEBLOAD'!$F:$F,'EOS GE24-F23-WEBLOAD'!$A:$A,$A484,'EOS GE24-F23-WEBLOAD'!$B:$B,$B484)</f>
        <v>399</v>
      </c>
      <c r="F484" s="145">
        <f>SUMIFS(GENED!$J:$J,GENED!$A:$A,$A484,GENED!$B:$B,$B484)</f>
        <v>0</v>
      </c>
      <c r="G484" s="55">
        <f t="shared" si="61"/>
        <v>0</v>
      </c>
      <c r="H484" s="52">
        <f t="shared" si="62"/>
        <v>0</v>
      </c>
      <c r="I484" s="64"/>
      <c r="J484" s="52">
        <f>SUMIFS('EOS GE25-F23-WEBLOAD'!$F:$F,'EOS GE25-F23-WEBLOAD'!$A:$A,$A484,'EOS GE25-F23-WEBLOAD'!$B:$B,$B484)</f>
        <v>399</v>
      </c>
      <c r="K484" s="145">
        <f>SUMIFS(GENED!$S:$S,GENED!$A:$A,$A484,GENED!$B:$B,$B484)</f>
        <v>0</v>
      </c>
      <c r="L484" s="55">
        <f t="shared" si="63"/>
        <v>0</v>
      </c>
      <c r="M484" s="55">
        <f t="shared" si="64"/>
        <v>0</v>
      </c>
      <c r="N484" s="51"/>
      <c r="O484" s="174">
        <f t="shared" si="65"/>
        <v>0</v>
      </c>
    </row>
    <row r="485" spans="1:15" x14ac:dyDescent="0.25">
      <c r="A485" s="49">
        <v>4170</v>
      </c>
      <c r="B485" s="49">
        <v>7</v>
      </c>
      <c r="C485" s="49" t="s">
        <v>488</v>
      </c>
      <c r="D485" s="5">
        <v>7</v>
      </c>
      <c r="E485" s="52">
        <f>SUMIFS('EOS GE24-F23-WEBLOAD'!$F:$F,'EOS GE24-F23-WEBLOAD'!$A:$A,$A485,'EOS GE24-F23-WEBLOAD'!$B:$B,$B485)</f>
        <v>1656</v>
      </c>
      <c r="F485" s="145">
        <f>SUMIFS(GENED!$J:$J,GENED!$A:$A,$A485,GENED!$B:$B,$B485)</f>
        <v>0</v>
      </c>
      <c r="G485" s="55">
        <f t="shared" si="61"/>
        <v>0</v>
      </c>
      <c r="H485" s="52">
        <f t="shared" si="62"/>
        <v>0</v>
      </c>
      <c r="I485" s="64"/>
      <c r="J485" s="52">
        <f>SUMIFS('EOS GE25-F23-WEBLOAD'!$F:$F,'EOS GE25-F23-WEBLOAD'!$A:$A,$A485,'EOS GE25-F23-WEBLOAD'!$B:$B,$B485)</f>
        <v>1745</v>
      </c>
      <c r="K485" s="145">
        <f>SUMIFS(GENED!$S:$S,GENED!$A:$A,$A485,GENED!$B:$B,$B485)</f>
        <v>0</v>
      </c>
      <c r="L485" s="55">
        <f t="shared" si="63"/>
        <v>0</v>
      </c>
      <c r="M485" s="55">
        <f t="shared" si="64"/>
        <v>0</v>
      </c>
      <c r="N485" s="51"/>
      <c r="O485" s="174">
        <f t="shared" si="65"/>
        <v>0</v>
      </c>
    </row>
    <row r="486" spans="1:15" x14ac:dyDescent="0.25">
      <c r="A486" s="49">
        <v>4018</v>
      </c>
      <c r="B486" s="49">
        <v>7</v>
      </c>
      <c r="C486" s="49" t="s">
        <v>397</v>
      </c>
      <c r="D486" s="5">
        <v>7</v>
      </c>
      <c r="E486" s="52">
        <f>SUMIFS('EOS GE24-F23-WEBLOAD'!$F:$F,'EOS GE24-F23-WEBLOAD'!$A:$A,$A486,'EOS GE24-F23-WEBLOAD'!$B:$B,$B486)</f>
        <v>456</v>
      </c>
      <c r="F486" s="145">
        <f>SUMIFS(GENED!$J:$J,GENED!$A:$A,$A486,GENED!$B:$B,$B486)</f>
        <v>0</v>
      </c>
      <c r="G486" s="55">
        <f t="shared" si="61"/>
        <v>0</v>
      </c>
      <c r="H486" s="52">
        <f t="shared" si="62"/>
        <v>0</v>
      </c>
      <c r="I486" s="64"/>
      <c r="J486" s="52">
        <f>SUMIFS('EOS GE25-F23-WEBLOAD'!$F:$F,'EOS GE25-F23-WEBLOAD'!$A:$A,$A486,'EOS GE25-F23-WEBLOAD'!$B:$B,$B486)</f>
        <v>447</v>
      </c>
      <c r="K486" s="145">
        <f>SUMIFS(GENED!$S:$S,GENED!$A:$A,$A486,GENED!$B:$B,$B486)</f>
        <v>0</v>
      </c>
      <c r="L486" s="55">
        <f t="shared" si="63"/>
        <v>0</v>
      </c>
      <c r="M486" s="55">
        <f t="shared" si="64"/>
        <v>0</v>
      </c>
      <c r="N486" s="51"/>
      <c r="O486" s="174">
        <f t="shared" si="65"/>
        <v>0</v>
      </c>
    </row>
    <row r="487" spans="1:15" x14ac:dyDescent="0.25">
      <c r="A487" s="49">
        <v>4025</v>
      </c>
      <c r="B487" s="49">
        <v>7</v>
      </c>
      <c r="C487" s="49" t="s">
        <v>399</v>
      </c>
      <c r="D487" s="5">
        <v>7</v>
      </c>
      <c r="E487" s="52">
        <f>SUMIFS('EOS GE24-F23-WEBLOAD'!$F:$F,'EOS GE24-F23-WEBLOAD'!$A:$A,$A487,'EOS GE24-F23-WEBLOAD'!$B:$B,$B487)</f>
        <v>160</v>
      </c>
      <c r="F487" s="145">
        <f>SUMIFS(GENED!$J:$J,GENED!$A:$A,$A487,GENED!$B:$B,$B487)</f>
        <v>0</v>
      </c>
      <c r="G487" s="55">
        <f t="shared" si="61"/>
        <v>0</v>
      </c>
      <c r="H487" s="52">
        <f t="shared" si="62"/>
        <v>0</v>
      </c>
      <c r="I487" s="64"/>
      <c r="J487" s="52">
        <f>SUMIFS('EOS GE25-F23-WEBLOAD'!$F:$F,'EOS GE25-F23-WEBLOAD'!$A:$A,$A487,'EOS GE25-F23-WEBLOAD'!$B:$B,$B487)</f>
        <v>160</v>
      </c>
      <c r="K487" s="145">
        <f>SUMIFS(GENED!$S:$S,GENED!$A:$A,$A487,GENED!$B:$B,$B487)</f>
        <v>0</v>
      </c>
      <c r="L487" s="55">
        <f t="shared" si="63"/>
        <v>0</v>
      </c>
      <c r="M487" s="55">
        <f t="shared" si="64"/>
        <v>0</v>
      </c>
      <c r="N487" s="51"/>
      <c r="O487" s="174">
        <f t="shared" si="65"/>
        <v>0</v>
      </c>
    </row>
    <row r="488" spans="1:15" x14ac:dyDescent="0.25">
      <c r="A488" s="49">
        <v>4231</v>
      </c>
      <c r="B488" s="49">
        <v>7</v>
      </c>
      <c r="C488" s="49" t="s">
        <v>527</v>
      </c>
      <c r="D488" s="5">
        <v>7</v>
      </c>
      <c r="E488" s="52">
        <f>SUMIFS('EOS GE24-F23-WEBLOAD'!$F:$F,'EOS GE24-F23-WEBLOAD'!$A:$A,$A488,'EOS GE24-F23-WEBLOAD'!$B:$B,$B488)</f>
        <v>545</v>
      </c>
      <c r="F488" s="145">
        <f>SUMIFS(GENED!$J:$J,GENED!$A:$A,$A488,GENED!$B:$B,$B488)</f>
        <v>0</v>
      </c>
      <c r="G488" s="55">
        <f t="shared" si="61"/>
        <v>0</v>
      </c>
      <c r="H488" s="52">
        <f t="shared" si="62"/>
        <v>0</v>
      </c>
      <c r="I488" s="64"/>
      <c r="J488" s="52">
        <f>SUMIFS('EOS GE25-F23-WEBLOAD'!$F:$F,'EOS GE25-F23-WEBLOAD'!$A:$A,$A488,'EOS GE25-F23-WEBLOAD'!$B:$B,$B488)</f>
        <v>545</v>
      </c>
      <c r="K488" s="145">
        <f>SUMIFS(GENED!$S:$S,GENED!$A:$A,$A488,GENED!$B:$B,$B488)</f>
        <v>0</v>
      </c>
      <c r="L488" s="55">
        <f t="shared" si="63"/>
        <v>0</v>
      </c>
      <c r="M488" s="55">
        <f t="shared" si="64"/>
        <v>0</v>
      </c>
      <c r="N488" s="51"/>
      <c r="O488" s="174">
        <f t="shared" si="65"/>
        <v>0</v>
      </c>
    </row>
    <row r="489" spans="1:15" x14ac:dyDescent="0.25">
      <c r="A489" s="49">
        <v>4201</v>
      </c>
      <c r="B489" s="49">
        <v>7</v>
      </c>
      <c r="C489" s="49" t="s">
        <v>506</v>
      </c>
      <c r="D489" s="5">
        <v>7</v>
      </c>
      <c r="E489" s="52">
        <f>SUMIFS('EOS GE24-F23-WEBLOAD'!$F:$F,'EOS GE24-F23-WEBLOAD'!$A:$A,$A489,'EOS GE24-F23-WEBLOAD'!$B:$B,$B489)</f>
        <v>139</v>
      </c>
      <c r="F489" s="145">
        <f>SUMIFS(GENED!$J:$J,GENED!$A:$A,$A489,GENED!$B:$B,$B489)</f>
        <v>0</v>
      </c>
      <c r="G489" s="55">
        <f t="shared" si="61"/>
        <v>0</v>
      </c>
      <c r="H489" s="52">
        <f t="shared" si="62"/>
        <v>0</v>
      </c>
      <c r="I489" s="64"/>
      <c r="J489" s="52">
        <f>SUMIFS('EOS GE25-F23-WEBLOAD'!$F:$F,'EOS GE25-F23-WEBLOAD'!$A:$A,$A489,'EOS GE25-F23-WEBLOAD'!$B:$B,$B489)</f>
        <v>139</v>
      </c>
      <c r="K489" s="145">
        <f>SUMIFS(GENED!$S:$S,GENED!$A:$A,$A489,GENED!$B:$B,$B489)</f>
        <v>0</v>
      </c>
      <c r="L489" s="55">
        <f t="shared" si="63"/>
        <v>0</v>
      </c>
      <c r="M489" s="55">
        <f t="shared" si="64"/>
        <v>0</v>
      </c>
      <c r="N489" s="51"/>
      <c r="O489" s="174">
        <f t="shared" si="65"/>
        <v>0</v>
      </c>
    </row>
    <row r="490" spans="1:15" x14ac:dyDescent="0.25">
      <c r="A490" s="49">
        <v>4162</v>
      </c>
      <c r="B490" s="49">
        <v>7</v>
      </c>
      <c r="C490" s="49" t="s">
        <v>482</v>
      </c>
      <c r="D490" s="5">
        <v>7</v>
      </c>
      <c r="E490" s="52">
        <f>SUMIFS('EOS GE24-F23-WEBLOAD'!$F:$F,'EOS GE24-F23-WEBLOAD'!$A:$A,$A490,'EOS GE24-F23-WEBLOAD'!$B:$B,$B490)</f>
        <v>130</v>
      </c>
      <c r="F490" s="145">
        <f>SUMIFS(GENED!$J:$J,GENED!$A:$A,$A490,GENED!$B:$B,$B490)</f>
        <v>0</v>
      </c>
      <c r="G490" s="55">
        <f t="shared" si="61"/>
        <v>0</v>
      </c>
      <c r="H490" s="52">
        <f t="shared" si="62"/>
        <v>0</v>
      </c>
      <c r="I490" s="64"/>
      <c r="J490" s="52">
        <f>SUMIFS('EOS GE25-F23-WEBLOAD'!$F:$F,'EOS GE25-F23-WEBLOAD'!$A:$A,$A490,'EOS GE25-F23-WEBLOAD'!$B:$B,$B490)</f>
        <v>124</v>
      </c>
      <c r="K490" s="145">
        <f>SUMIFS(GENED!$S:$S,GENED!$A:$A,$A490,GENED!$B:$B,$B490)</f>
        <v>0</v>
      </c>
      <c r="L490" s="55">
        <f t="shared" si="63"/>
        <v>0</v>
      </c>
      <c r="M490" s="55">
        <f t="shared" si="64"/>
        <v>0</v>
      </c>
      <c r="N490" s="51"/>
      <c r="O490" s="174">
        <f t="shared" si="65"/>
        <v>0</v>
      </c>
    </row>
    <row r="491" spans="1:15" x14ac:dyDescent="0.25">
      <c r="A491" s="49">
        <v>4258</v>
      </c>
      <c r="B491" s="49">
        <v>7</v>
      </c>
      <c r="C491" s="49" t="s">
        <v>540</v>
      </c>
      <c r="D491" s="5">
        <v>7</v>
      </c>
      <c r="E491" s="52">
        <f>SUMIFS('EOS GE24-F23-WEBLOAD'!$F:$F,'EOS GE24-F23-WEBLOAD'!$A:$A,$A491,'EOS GE24-F23-WEBLOAD'!$B:$B,$B491)</f>
        <v>175</v>
      </c>
      <c r="F491" s="145">
        <f>SUMIFS(GENED!$J:$J,GENED!$A:$A,$A491,GENED!$B:$B,$B491)</f>
        <v>0</v>
      </c>
      <c r="G491" s="55">
        <f t="shared" si="61"/>
        <v>0</v>
      </c>
      <c r="H491" s="52">
        <f t="shared" si="62"/>
        <v>0</v>
      </c>
      <c r="I491" s="64"/>
      <c r="J491" s="52">
        <f>SUMIFS('EOS GE25-F23-WEBLOAD'!$F:$F,'EOS GE25-F23-WEBLOAD'!$A:$A,$A491,'EOS GE25-F23-WEBLOAD'!$B:$B,$B491)</f>
        <v>200</v>
      </c>
      <c r="K491" s="145">
        <f>SUMIFS(GENED!$S:$S,GENED!$A:$A,$A491,GENED!$B:$B,$B491)</f>
        <v>0</v>
      </c>
      <c r="L491" s="55">
        <f t="shared" si="63"/>
        <v>0</v>
      </c>
      <c r="M491" s="55">
        <f t="shared" si="64"/>
        <v>0</v>
      </c>
      <c r="N491" s="51"/>
      <c r="O491" s="174">
        <f t="shared" si="65"/>
        <v>0</v>
      </c>
    </row>
    <row r="492" spans="1:15" x14ac:dyDescent="0.25">
      <c r="A492" s="49">
        <v>4029</v>
      </c>
      <c r="B492" s="49">
        <v>7</v>
      </c>
      <c r="C492" s="49" t="s">
        <v>402</v>
      </c>
      <c r="D492" s="5">
        <v>7</v>
      </c>
      <c r="E492" s="52">
        <f>SUMIFS('EOS GE24-F23-WEBLOAD'!$F:$F,'EOS GE24-F23-WEBLOAD'!$A:$A,$A492,'EOS GE24-F23-WEBLOAD'!$B:$B,$B492)</f>
        <v>694.4</v>
      </c>
      <c r="F492" s="145">
        <f>SUMIFS(GENED!$J:$J,GENED!$A:$A,$A492,GENED!$B:$B,$B492)</f>
        <v>0</v>
      </c>
      <c r="G492" s="55">
        <f t="shared" si="61"/>
        <v>0</v>
      </c>
      <c r="H492" s="52">
        <f t="shared" si="62"/>
        <v>0</v>
      </c>
      <c r="I492" s="64"/>
      <c r="J492" s="52">
        <f>SUMIFS('EOS GE25-F23-WEBLOAD'!$F:$F,'EOS GE25-F23-WEBLOAD'!$A:$A,$A492,'EOS GE25-F23-WEBLOAD'!$B:$B,$B492)</f>
        <v>694.4</v>
      </c>
      <c r="K492" s="145">
        <f>SUMIFS(GENED!$S:$S,GENED!$A:$A,$A492,GENED!$B:$B,$B492)</f>
        <v>0</v>
      </c>
      <c r="L492" s="55">
        <f t="shared" si="63"/>
        <v>0</v>
      </c>
      <c r="M492" s="55">
        <f t="shared" si="64"/>
        <v>0</v>
      </c>
      <c r="N492" s="51"/>
      <c r="O492" s="174">
        <f t="shared" si="65"/>
        <v>0</v>
      </c>
    </row>
    <row r="493" spans="1:15" x14ac:dyDescent="0.25">
      <c r="A493" s="49">
        <v>4027</v>
      </c>
      <c r="B493" s="49">
        <v>7</v>
      </c>
      <c r="C493" s="49" t="s">
        <v>401</v>
      </c>
      <c r="D493" s="5">
        <v>7</v>
      </c>
      <c r="E493" s="52">
        <f>SUMIFS('EOS GE24-F23-WEBLOAD'!$F:$F,'EOS GE24-F23-WEBLOAD'!$A:$A,$A493,'EOS GE24-F23-WEBLOAD'!$B:$B,$B493)</f>
        <v>1105</v>
      </c>
      <c r="F493" s="145">
        <f>SUMIFS(GENED!$J:$J,GENED!$A:$A,$A493,GENED!$B:$B,$B493)</f>
        <v>0</v>
      </c>
      <c r="G493" s="55">
        <f t="shared" ref="G493:G524" si="66">SUM(F493:F493)</f>
        <v>0</v>
      </c>
      <c r="H493" s="52">
        <f t="shared" ref="H493:H524" si="67">IFERROR(G493/E493,0)</f>
        <v>0</v>
      </c>
      <c r="I493" s="64"/>
      <c r="J493" s="52">
        <f>SUMIFS('EOS GE25-F23-WEBLOAD'!$F:$F,'EOS GE25-F23-WEBLOAD'!$A:$A,$A493,'EOS GE25-F23-WEBLOAD'!$B:$B,$B493)</f>
        <v>1160</v>
      </c>
      <c r="K493" s="145">
        <f>SUMIFS(GENED!$S:$S,GENED!$A:$A,$A493,GENED!$B:$B,$B493)</f>
        <v>0</v>
      </c>
      <c r="L493" s="55">
        <f t="shared" ref="L493:L524" si="68">SUM(K493:K493)</f>
        <v>0</v>
      </c>
      <c r="M493" s="55">
        <f t="shared" ref="M493:M524" si="69">IFERROR(L493/J493,0)</f>
        <v>0</v>
      </c>
      <c r="N493" s="51"/>
      <c r="O493" s="174">
        <f t="shared" ref="O493:O524" si="70">M493+H493</f>
        <v>0</v>
      </c>
    </row>
    <row r="494" spans="1:15" x14ac:dyDescent="0.25">
      <c r="A494" s="49">
        <v>4200</v>
      </c>
      <c r="B494" s="49">
        <v>7</v>
      </c>
      <c r="C494" s="49" t="s">
        <v>505</v>
      </c>
      <c r="D494" s="5">
        <v>7</v>
      </c>
      <c r="E494" s="52">
        <f>SUMIFS('EOS GE24-F23-WEBLOAD'!$F:$F,'EOS GE24-F23-WEBLOAD'!$A:$A,$A494,'EOS GE24-F23-WEBLOAD'!$B:$B,$B494)</f>
        <v>710</v>
      </c>
      <c r="F494" s="145">
        <f>SUMIFS(GENED!$J:$J,GENED!$A:$A,$A494,GENED!$B:$B,$B494)</f>
        <v>0</v>
      </c>
      <c r="G494" s="55">
        <f t="shared" si="66"/>
        <v>0</v>
      </c>
      <c r="H494" s="52">
        <f t="shared" si="67"/>
        <v>0</v>
      </c>
      <c r="I494" s="64"/>
      <c r="J494" s="52">
        <f>SUMIFS('EOS GE25-F23-WEBLOAD'!$F:$F,'EOS GE25-F23-WEBLOAD'!$A:$A,$A494,'EOS GE25-F23-WEBLOAD'!$B:$B,$B494)</f>
        <v>730</v>
      </c>
      <c r="K494" s="145">
        <f>SUMIFS(GENED!$S:$S,GENED!$A:$A,$A494,GENED!$B:$B,$B494)</f>
        <v>0</v>
      </c>
      <c r="L494" s="55">
        <f t="shared" si="68"/>
        <v>0</v>
      </c>
      <c r="M494" s="55">
        <f t="shared" si="69"/>
        <v>0</v>
      </c>
      <c r="N494" s="51"/>
      <c r="O494" s="174">
        <f t="shared" si="70"/>
        <v>0</v>
      </c>
    </row>
    <row r="495" spans="1:15" x14ac:dyDescent="0.25">
      <c r="A495" s="49">
        <v>4230</v>
      </c>
      <c r="B495" s="49">
        <v>7</v>
      </c>
      <c r="C495" s="49" t="s">
        <v>526</v>
      </c>
      <c r="D495" s="5">
        <v>7</v>
      </c>
      <c r="E495" s="52">
        <f>SUMIFS('EOS GE24-F23-WEBLOAD'!$F:$F,'EOS GE24-F23-WEBLOAD'!$A:$A,$A495,'EOS GE24-F23-WEBLOAD'!$B:$B,$B495)</f>
        <v>200</v>
      </c>
      <c r="F495" s="145">
        <f>SUMIFS(GENED!$J:$J,GENED!$A:$A,$A495,GENED!$B:$B,$B495)</f>
        <v>0</v>
      </c>
      <c r="G495" s="55">
        <f t="shared" si="66"/>
        <v>0</v>
      </c>
      <c r="H495" s="52">
        <f t="shared" si="67"/>
        <v>0</v>
      </c>
      <c r="I495" s="64"/>
      <c r="J495" s="52">
        <f>SUMIFS('EOS GE25-F23-WEBLOAD'!$F:$F,'EOS GE25-F23-WEBLOAD'!$A:$A,$A495,'EOS GE25-F23-WEBLOAD'!$B:$B,$B495)</f>
        <v>340</v>
      </c>
      <c r="K495" s="145">
        <f>SUMIFS(GENED!$S:$S,GENED!$A:$A,$A495,GENED!$B:$B,$B495)</f>
        <v>0</v>
      </c>
      <c r="L495" s="55">
        <f t="shared" si="68"/>
        <v>0</v>
      </c>
      <c r="M495" s="55">
        <f t="shared" si="69"/>
        <v>0</v>
      </c>
      <c r="N495" s="51"/>
      <c r="O495" s="174">
        <f t="shared" si="70"/>
        <v>0</v>
      </c>
    </row>
    <row r="496" spans="1:15" x14ac:dyDescent="0.25">
      <c r="A496" s="49">
        <v>4126</v>
      </c>
      <c r="B496" s="49">
        <v>7</v>
      </c>
      <c r="C496" s="49" t="s">
        <v>461</v>
      </c>
      <c r="D496" s="5">
        <v>7</v>
      </c>
      <c r="E496" s="52">
        <f>SUMIFS('EOS GE24-F23-WEBLOAD'!$F:$F,'EOS GE24-F23-WEBLOAD'!$A:$A,$A496,'EOS GE24-F23-WEBLOAD'!$B:$B,$B496)</f>
        <v>760</v>
      </c>
      <c r="F496" s="145">
        <f>SUMIFS(GENED!$J:$J,GENED!$A:$A,$A496,GENED!$B:$B,$B496)</f>
        <v>0</v>
      </c>
      <c r="G496" s="55">
        <f t="shared" si="66"/>
        <v>0</v>
      </c>
      <c r="H496" s="52">
        <f t="shared" si="67"/>
        <v>0</v>
      </c>
      <c r="I496" s="64"/>
      <c r="J496" s="52">
        <f>SUMIFS('EOS GE25-F23-WEBLOAD'!$F:$F,'EOS GE25-F23-WEBLOAD'!$A:$A,$A496,'EOS GE25-F23-WEBLOAD'!$B:$B,$B496)</f>
        <v>760</v>
      </c>
      <c r="K496" s="145">
        <f>SUMIFS(GENED!$S:$S,GENED!$A:$A,$A496,GENED!$B:$B,$B496)</f>
        <v>0</v>
      </c>
      <c r="L496" s="55">
        <f t="shared" si="68"/>
        <v>0</v>
      </c>
      <c r="M496" s="55">
        <f t="shared" si="69"/>
        <v>0</v>
      </c>
      <c r="N496" s="51"/>
      <c r="O496" s="174">
        <f t="shared" si="70"/>
        <v>0</v>
      </c>
    </row>
    <row r="497" spans="1:15" x14ac:dyDescent="0.25">
      <c r="A497" s="49">
        <v>4289</v>
      </c>
      <c r="B497" s="49">
        <v>7</v>
      </c>
      <c r="C497" s="49" t="s">
        <v>560</v>
      </c>
      <c r="D497" s="5">
        <v>7</v>
      </c>
      <c r="E497" s="52">
        <f>SUMIFS('EOS GE24-F23-WEBLOAD'!$F:$F,'EOS GE24-F23-WEBLOAD'!$A:$A,$A497,'EOS GE24-F23-WEBLOAD'!$B:$B,$B497)</f>
        <v>141</v>
      </c>
      <c r="F497" s="145">
        <f>SUMIFS(GENED!$J:$J,GENED!$A:$A,$A497,GENED!$B:$B,$B497)</f>
        <v>0</v>
      </c>
      <c r="G497" s="55">
        <f t="shared" si="66"/>
        <v>0</v>
      </c>
      <c r="H497" s="52">
        <f t="shared" si="67"/>
        <v>0</v>
      </c>
      <c r="I497" s="64"/>
      <c r="J497" s="52">
        <f>SUMIFS('EOS GE25-F23-WEBLOAD'!$F:$F,'EOS GE25-F23-WEBLOAD'!$A:$A,$A497,'EOS GE25-F23-WEBLOAD'!$B:$B,$B497)</f>
        <v>141</v>
      </c>
      <c r="K497" s="145">
        <f>SUMIFS(GENED!$S:$S,GENED!$A:$A,$A497,GENED!$B:$B,$B497)</f>
        <v>0</v>
      </c>
      <c r="L497" s="55">
        <f t="shared" si="68"/>
        <v>0</v>
      </c>
      <c r="M497" s="55">
        <f t="shared" si="69"/>
        <v>0</v>
      </c>
      <c r="N497" s="51"/>
      <c r="O497" s="174">
        <f t="shared" si="70"/>
        <v>0</v>
      </c>
    </row>
    <row r="498" spans="1:15" x14ac:dyDescent="0.25">
      <c r="A498" s="49">
        <v>4103</v>
      </c>
      <c r="B498" s="49">
        <v>7</v>
      </c>
      <c r="C498" s="49" t="s">
        <v>445</v>
      </c>
      <c r="D498" s="5">
        <v>7</v>
      </c>
      <c r="E498" s="52">
        <f>SUMIFS('EOS GE24-F23-WEBLOAD'!$F:$F,'EOS GE24-F23-WEBLOAD'!$A:$A,$A498,'EOS GE24-F23-WEBLOAD'!$B:$B,$B498)</f>
        <v>2375</v>
      </c>
      <c r="F498" s="145">
        <f>SUMIFS(GENED!$J:$J,GENED!$A:$A,$A498,GENED!$B:$B,$B498)</f>
        <v>0</v>
      </c>
      <c r="G498" s="55">
        <f t="shared" si="66"/>
        <v>0</v>
      </c>
      <c r="H498" s="52">
        <f t="shared" si="67"/>
        <v>0</v>
      </c>
      <c r="I498" s="64"/>
      <c r="J498" s="52">
        <f>SUMIFS('EOS GE25-F23-WEBLOAD'!$F:$F,'EOS GE25-F23-WEBLOAD'!$A:$A,$A498,'EOS GE25-F23-WEBLOAD'!$B:$B,$B498)</f>
        <v>2375</v>
      </c>
      <c r="K498" s="145">
        <f>SUMIFS(GENED!$S:$S,GENED!$A:$A,$A498,GENED!$B:$B,$B498)</f>
        <v>0</v>
      </c>
      <c r="L498" s="55">
        <f t="shared" si="68"/>
        <v>0</v>
      </c>
      <c r="M498" s="55">
        <f t="shared" si="69"/>
        <v>0</v>
      </c>
      <c r="N498" s="51"/>
      <c r="O498" s="174">
        <f t="shared" si="70"/>
        <v>0</v>
      </c>
    </row>
    <row r="499" spans="1:15" x14ac:dyDescent="0.25">
      <c r="A499" s="49">
        <v>4082</v>
      </c>
      <c r="B499" s="49">
        <v>7</v>
      </c>
      <c r="C499" s="49" t="s">
        <v>429</v>
      </c>
      <c r="D499" s="5">
        <v>7</v>
      </c>
      <c r="E499" s="52">
        <f>SUMIFS('EOS GE24-F23-WEBLOAD'!$F:$F,'EOS GE24-F23-WEBLOAD'!$A:$A,$A499,'EOS GE24-F23-WEBLOAD'!$B:$B,$B499)</f>
        <v>305</v>
      </c>
      <c r="F499" s="145">
        <f>SUMIFS(GENED!$J:$J,GENED!$A:$A,$A499,GENED!$B:$B,$B499)</f>
        <v>0</v>
      </c>
      <c r="G499" s="55">
        <f t="shared" si="66"/>
        <v>0</v>
      </c>
      <c r="H499" s="52">
        <f t="shared" si="67"/>
        <v>0</v>
      </c>
      <c r="I499" s="64"/>
      <c r="J499" s="52">
        <f>SUMIFS('EOS GE25-F23-WEBLOAD'!$F:$F,'EOS GE25-F23-WEBLOAD'!$A:$A,$A499,'EOS GE25-F23-WEBLOAD'!$B:$B,$B499)</f>
        <v>305</v>
      </c>
      <c r="K499" s="145">
        <f>SUMIFS(GENED!$S:$S,GENED!$A:$A,$A499,GENED!$B:$B,$B499)</f>
        <v>0</v>
      </c>
      <c r="L499" s="55">
        <f t="shared" si="68"/>
        <v>0</v>
      </c>
      <c r="M499" s="55">
        <f t="shared" si="69"/>
        <v>0</v>
      </c>
      <c r="N499" s="51"/>
      <c r="O499" s="174">
        <f t="shared" si="70"/>
        <v>0</v>
      </c>
    </row>
    <row r="500" spans="1:15" x14ac:dyDescent="0.25">
      <c r="A500" s="49">
        <v>4121</v>
      </c>
      <c r="B500" s="49">
        <v>7</v>
      </c>
      <c r="C500" s="49" t="s">
        <v>458</v>
      </c>
      <c r="D500" s="5">
        <v>7</v>
      </c>
      <c r="E500" s="52">
        <f>SUMIFS('EOS GE24-F23-WEBLOAD'!$F:$F,'EOS GE24-F23-WEBLOAD'!$A:$A,$A500,'EOS GE24-F23-WEBLOAD'!$B:$B,$B500)</f>
        <v>320</v>
      </c>
      <c r="F500" s="145">
        <f>SUMIFS(GENED!$J:$J,GENED!$A:$A,$A500,GENED!$B:$B,$B500)</f>
        <v>0</v>
      </c>
      <c r="G500" s="55">
        <f t="shared" si="66"/>
        <v>0</v>
      </c>
      <c r="H500" s="52">
        <f t="shared" si="67"/>
        <v>0</v>
      </c>
      <c r="I500" s="64"/>
      <c r="J500" s="52">
        <f>SUMIFS('EOS GE25-F23-WEBLOAD'!$F:$F,'EOS GE25-F23-WEBLOAD'!$A:$A,$A500,'EOS GE25-F23-WEBLOAD'!$B:$B,$B500)</f>
        <v>320</v>
      </c>
      <c r="K500" s="145">
        <f>SUMIFS(GENED!$S:$S,GENED!$A:$A,$A500,GENED!$B:$B,$B500)</f>
        <v>0</v>
      </c>
      <c r="L500" s="55">
        <f t="shared" si="68"/>
        <v>0</v>
      </c>
      <c r="M500" s="55">
        <f t="shared" si="69"/>
        <v>0</v>
      </c>
      <c r="N500" s="51"/>
      <c r="O500" s="174">
        <f t="shared" si="70"/>
        <v>0</v>
      </c>
    </row>
    <row r="501" spans="1:15" x14ac:dyDescent="0.25">
      <c r="A501" s="49">
        <v>4038</v>
      </c>
      <c r="B501" s="49">
        <v>7</v>
      </c>
      <c r="C501" s="49" t="s">
        <v>406</v>
      </c>
      <c r="D501" s="5">
        <v>7</v>
      </c>
      <c r="E501" s="52">
        <f>SUMIFS('EOS GE24-F23-WEBLOAD'!$F:$F,'EOS GE24-F23-WEBLOAD'!$A:$A,$A501,'EOS GE24-F23-WEBLOAD'!$B:$B,$B501)</f>
        <v>336</v>
      </c>
      <c r="F501" s="145">
        <f>SUMIFS(GENED!$J:$J,GENED!$A:$A,$A501,GENED!$B:$B,$B501)</f>
        <v>0</v>
      </c>
      <c r="G501" s="55">
        <f t="shared" si="66"/>
        <v>0</v>
      </c>
      <c r="H501" s="52">
        <f t="shared" si="67"/>
        <v>0</v>
      </c>
      <c r="I501" s="64"/>
      <c r="J501" s="52">
        <f>SUMIFS('EOS GE25-F23-WEBLOAD'!$F:$F,'EOS GE25-F23-WEBLOAD'!$A:$A,$A501,'EOS GE25-F23-WEBLOAD'!$B:$B,$B501)</f>
        <v>336</v>
      </c>
      <c r="K501" s="145">
        <f>SUMIFS(GENED!$S:$S,GENED!$A:$A,$A501,GENED!$B:$B,$B501)</f>
        <v>0</v>
      </c>
      <c r="L501" s="55">
        <f t="shared" si="68"/>
        <v>0</v>
      </c>
      <c r="M501" s="55">
        <f t="shared" si="69"/>
        <v>0</v>
      </c>
      <c r="N501" s="51"/>
      <c r="O501" s="174">
        <f t="shared" si="70"/>
        <v>0</v>
      </c>
    </row>
    <row r="502" spans="1:15" x14ac:dyDescent="0.25">
      <c r="A502" s="49">
        <v>4139</v>
      </c>
      <c r="B502" s="49">
        <v>7</v>
      </c>
      <c r="C502" s="49" t="s">
        <v>467</v>
      </c>
      <c r="D502" s="5">
        <v>7</v>
      </c>
      <c r="E502" s="52">
        <f>SUMIFS('EOS GE24-F23-WEBLOAD'!$F:$F,'EOS GE24-F23-WEBLOAD'!$A:$A,$A502,'EOS GE24-F23-WEBLOAD'!$B:$B,$B502)</f>
        <v>155</v>
      </c>
      <c r="F502" s="145">
        <f>SUMIFS(GENED!$J:$J,GENED!$A:$A,$A502,GENED!$B:$B,$B502)</f>
        <v>0</v>
      </c>
      <c r="G502" s="55">
        <f t="shared" si="66"/>
        <v>0</v>
      </c>
      <c r="H502" s="52">
        <f t="shared" si="67"/>
        <v>0</v>
      </c>
      <c r="I502" s="64"/>
      <c r="J502" s="52">
        <f>SUMIFS('EOS GE25-F23-WEBLOAD'!$F:$F,'EOS GE25-F23-WEBLOAD'!$A:$A,$A502,'EOS GE25-F23-WEBLOAD'!$B:$B,$B502)</f>
        <v>155</v>
      </c>
      <c r="K502" s="145">
        <f>SUMIFS(GENED!$S:$S,GENED!$A:$A,$A502,GENED!$B:$B,$B502)</f>
        <v>0</v>
      </c>
      <c r="L502" s="55">
        <f t="shared" si="68"/>
        <v>0</v>
      </c>
      <c r="M502" s="55">
        <f t="shared" si="69"/>
        <v>0</v>
      </c>
      <c r="N502" s="51"/>
      <c r="O502" s="174">
        <f t="shared" si="70"/>
        <v>0</v>
      </c>
    </row>
    <row r="503" spans="1:15" x14ac:dyDescent="0.25">
      <c r="A503" s="49">
        <v>4169</v>
      </c>
      <c r="B503" s="49">
        <v>7</v>
      </c>
      <c r="C503" s="49" t="s">
        <v>487</v>
      </c>
      <c r="D503" s="5">
        <v>7</v>
      </c>
      <c r="E503" s="52">
        <f>SUMIFS('EOS GE24-F23-WEBLOAD'!$F:$F,'EOS GE24-F23-WEBLOAD'!$A:$A,$A503,'EOS GE24-F23-WEBLOAD'!$B:$B,$B503)</f>
        <v>336</v>
      </c>
      <c r="F503" s="145">
        <f>SUMIFS(GENED!$J:$J,GENED!$A:$A,$A503,GENED!$B:$B,$B503)</f>
        <v>0</v>
      </c>
      <c r="G503" s="55">
        <f t="shared" si="66"/>
        <v>0</v>
      </c>
      <c r="H503" s="52">
        <f t="shared" si="67"/>
        <v>0</v>
      </c>
      <c r="I503" s="64"/>
      <c r="J503" s="52">
        <f>SUMIFS('EOS GE25-F23-WEBLOAD'!$F:$F,'EOS GE25-F23-WEBLOAD'!$A:$A,$A503,'EOS GE25-F23-WEBLOAD'!$B:$B,$B503)</f>
        <v>336</v>
      </c>
      <c r="K503" s="145">
        <f>SUMIFS(GENED!$S:$S,GENED!$A:$A,$A503,GENED!$B:$B,$B503)</f>
        <v>0</v>
      </c>
      <c r="L503" s="55">
        <f t="shared" si="68"/>
        <v>0</v>
      </c>
      <c r="M503" s="55">
        <f t="shared" si="69"/>
        <v>0</v>
      </c>
      <c r="N503" s="51"/>
      <c r="O503" s="174">
        <f t="shared" si="70"/>
        <v>0</v>
      </c>
    </row>
    <row r="504" spans="1:15" x14ac:dyDescent="0.25">
      <c r="A504" s="49">
        <v>4192</v>
      </c>
      <c r="B504" s="49">
        <v>7</v>
      </c>
      <c r="C504" s="49" t="s">
        <v>499</v>
      </c>
      <c r="D504" s="5">
        <v>7</v>
      </c>
      <c r="E504" s="52">
        <f>SUMIFS('EOS GE24-F23-WEBLOAD'!$F:$F,'EOS GE24-F23-WEBLOAD'!$A:$A,$A504,'EOS GE24-F23-WEBLOAD'!$B:$B,$B504)</f>
        <v>765</v>
      </c>
      <c r="F504" s="145">
        <f>SUMIFS(GENED!$J:$J,GENED!$A:$A,$A504,GENED!$B:$B,$B504)</f>
        <v>0</v>
      </c>
      <c r="G504" s="55">
        <f t="shared" si="66"/>
        <v>0</v>
      </c>
      <c r="H504" s="52">
        <f t="shared" si="67"/>
        <v>0</v>
      </c>
      <c r="I504" s="64"/>
      <c r="J504" s="52">
        <f>SUMIFS('EOS GE25-F23-WEBLOAD'!$F:$F,'EOS GE25-F23-WEBLOAD'!$A:$A,$A504,'EOS GE25-F23-WEBLOAD'!$B:$B,$B504)</f>
        <v>765</v>
      </c>
      <c r="K504" s="145">
        <f>SUMIFS(GENED!$S:$S,GENED!$A:$A,$A504,GENED!$B:$B,$B504)</f>
        <v>0</v>
      </c>
      <c r="L504" s="55">
        <f t="shared" si="68"/>
        <v>0</v>
      </c>
      <c r="M504" s="55">
        <f t="shared" si="69"/>
        <v>0</v>
      </c>
      <c r="N504" s="51"/>
      <c r="O504" s="174">
        <f t="shared" si="70"/>
        <v>0</v>
      </c>
    </row>
    <row r="505" spans="1:15" x14ac:dyDescent="0.25">
      <c r="A505" s="49">
        <v>4171</v>
      </c>
      <c r="B505" s="49">
        <v>7</v>
      </c>
      <c r="C505" s="49" t="s">
        <v>489</v>
      </c>
      <c r="D505" s="5">
        <v>7</v>
      </c>
      <c r="E505" s="52">
        <f>SUMIFS('EOS GE24-F23-WEBLOAD'!$F:$F,'EOS GE24-F23-WEBLOAD'!$A:$A,$A505,'EOS GE24-F23-WEBLOAD'!$B:$B,$B505)</f>
        <v>840</v>
      </c>
      <c r="F505" s="145">
        <f>SUMIFS(GENED!$J:$J,GENED!$A:$A,$A505,GENED!$B:$B,$B505)</f>
        <v>0</v>
      </c>
      <c r="G505" s="55">
        <f t="shared" si="66"/>
        <v>0</v>
      </c>
      <c r="H505" s="52">
        <f t="shared" si="67"/>
        <v>0</v>
      </c>
      <c r="I505" s="64"/>
      <c r="J505" s="52">
        <f>SUMIFS('EOS GE25-F23-WEBLOAD'!$F:$F,'EOS GE25-F23-WEBLOAD'!$A:$A,$A505,'EOS GE25-F23-WEBLOAD'!$B:$B,$B505)</f>
        <v>840</v>
      </c>
      <c r="K505" s="145">
        <f>SUMIFS(GENED!$S:$S,GENED!$A:$A,$A505,GENED!$B:$B,$B505)</f>
        <v>0</v>
      </c>
      <c r="L505" s="55">
        <f t="shared" si="68"/>
        <v>0</v>
      </c>
      <c r="M505" s="55">
        <f t="shared" si="69"/>
        <v>0</v>
      </c>
      <c r="N505" s="51"/>
      <c r="O505" s="174">
        <f t="shared" si="70"/>
        <v>0</v>
      </c>
    </row>
    <row r="506" spans="1:15" x14ac:dyDescent="0.25">
      <c r="A506" s="49">
        <v>4232</v>
      </c>
      <c r="B506" s="49">
        <v>7</v>
      </c>
      <c r="C506" s="49" t="s">
        <v>528</v>
      </c>
      <c r="D506" s="5">
        <v>7</v>
      </c>
      <c r="E506" s="52">
        <f>SUMIFS('EOS GE24-F23-WEBLOAD'!$F:$F,'EOS GE24-F23-WEBLOAD'!$A:$A,$A506,'EOS GE24-F23-WEBLOAD'!$B:$B,$B506)</f>
        <v>375</v>
      </c>
      <c r="F506" s="145">
        <f>SUMIFS(GENED!$J:$J,GENED!$A:$A,$A506,GENED!$B:$B,$B506)</f>
        <v>0</v>
      </c>
      <c r="G506" s="55">
        <f t="shared" si="66"/>
        <v>0</v>
      </c>
      <c r="H506" s="52">
        <f t="shared" si="67"/>
        <v>0</v>
      </c>
      <c r="I506" s="64"/>
      <c r="J506" s="52">
        <f>SUMIFS('EOS GE25-F23-WEBLOAD'!$F:$F,'EOS GE25-F23-WEBLOAD'!$A:$A,$A506,'EOS GE25-F23-WEBLOAD'!$B:$B,$B506)</f>
        <v>375</v>
      </c>
      <c r="K506" s="145">
        <f>SUMIFS(GENED!$S:$S,GENED!$A:$A,$A506,GENED!$B:$B,$B506)</f>
        <v>0</v>
      </c>
      <c r="L506" s="55">
        <f t="shared" si="68"/>
        <v>0</v>
      </c>
      <c r="M506" s="55">
        <f t="shared" si="69"/>
        <v>0</v>
      </c>
      <c r="N506" s="51"/>
      <c r="O506" s="174">
        <f t="shared" si="70"/>
        <v>0</v>
      </c>
    </row>
    <row r="507" spans="1:15" x14ac:dyDescent="0.25">
      <c r="A507" s="49">
        <v>4068</v>
      </c>
      <c r="B507" s="49">
        <v>7</v>
      </c>
      <c r="C507" s="49" t="s">
        <v>420</v>
      </c>
      <c r="D507" s="5">
        <v>7</v>
      </c>
      <c r="E507" s="52">
        <f>SUMIFS('EOS GE24-F23-WEBLOAD'!$F:$F,'EOS GE24-F23-WEBLOAD'!$A:$A,$A507,'EOS GE24-F23-WEBLOAD'!$B:$B,$B507)</f>
        <v>581.20000000000005</v>
      </c>
      <c r="F507" s="145">
        <f>SUMIFS(GENED!$J:$J,GENED!$A:$A,$A507,GENED!$B:$B,$B507)</f>
        <v>0</v>
      </c>
      <c r="G507" s="55">
        <f t="shared" si="66"/>
        <v>0</v>
      </c>
      <c r="H507" s="52">
        <f t="shared" si="67"/>
        <v>0</v>
      </c>
      <c r="I507" s="64"/>
      <c r="J507" s="52">
        <f>SUMIFS('EOS GE25-F23-WEBLOAD'!$F:$F,'EOS GE25-F23-WEBLOAD'!$A:$A,$A507,'EOS GE25-F23-WEBLOAD'!$B:$B,$B507)</f>
        <v>581.20000000000005</v>
      </c>
      <c r="K507" s="145">
        <f>SUMIFS(GENED!$S:$S,GENED!$A:$A,$A507,GENED!$B:$B,$B507)</f>
        <v>0</v>
      </c>
      <c r="L507" s="55">
        <f t="shared" si="68"/>
        <v>0</v>
      </c>
      <c r="M507" s="55">
        <f t="shared" si="69"/>
        <v>0</v>
      </c>
      <c r="N507" s="51"/>
      <c r="O507" s="174">
        <f t="shared" si="70"/>
        <v>0</v>
      </c>
    </row>
    <row r="508" spans="1:15" x14ac:dyDescent="0.25">
      <c r="A508" s="49">
        <v>4189</v>
      </c>
      <c r="B508" s="49">
        <v>7</v>
      </c>
      <c r="C508" s="49" t="s">
        <v>497</v>
      </c>
      <c r="D508" s="5">
        <v>7</v>
      </c>
      <c r="E508" s="52">
        <f>SUMIFS('EOS GE24-F23-WEBLOAD'!$F:$F,'EOS GE24-F23-WEBLOAD'!$A:$A,$A508,'EOS GE24-F23-WEBLOAD'!$B:$B,$B508)</f>
        <v>183</v>
      </c>
      <c r="F508" s="145">
        <f>SUMIFS(GENED!$J:$J,GENED!$A:$A,$A508,GENED!$B:$B,$B508)</f>
        <v>0</v>
      </c>
      <c r="G508" s="55">
        <f t="shared" si="66"/>
        <v>0</v>
      </c>
      <c r="H508" s="52">
        <f t="shared" si="67"/>
        <v>0</v>
      </c>
      <c r="I508" s="64"/>
      <c r="J508" s="52">
        <f>SUMIFS('EOS GE25-F23-WEBLOAD'!$F:$F,'EOS GE25-F23-WEBLOAD'!$A:$A,$A508,'EOS GE25-F23-WEBLOAD'!$B:$B,$B508)</f>
        <v>183</v>
      </c>
      <c r="K508" s="145">
        <f>SUMIFS(GENED!$S:$S,GENED!$A:$A,$A508,GENED!$B:$B,$B508)</f>
        <v>0</v>
      </c>
      <c r="L508" s="55">
        <f t="shared" si="68"/>
        <v>0</v>
      </c>
      <c r="M508" s="55">
        <f t="shared" si="69"/>
        <v>0</v>
      </c>
      <c r="N508" s="51"/>
      <c r="O508" s="174">
        <f t="shared" si="70"/>
        <v>0</v>
      </c>
    </row>
    <row r="509" spans="1:15" x14ac:dyDescent="0.25">
      <c r="A509" s="49">
        <v>4102</v>
      </c>
      <c r="B509" s="49">
        <v>7</v>
      </c>
      <c r="C509" s="49" t="s">
        <v>444</v>
      </c>
      <c r="D509" s="5">
        <v>7</v>
      </c>
      <c r="E509" s="52">
        <f>SUMIFS('EOS GE24-F23-WEBLOAD'!$F:$F,'EOS GE24-F23-WEBLOAD'!$A:$A,$A509,'EOS GE24-F23-WEBLOAD'!$B:$B,$B509)</f>
        <v>400</v>
      </c>
      <c r="F509" s="145">
        <f>SUMIFS(GENED!$J:$J,GENED!$A:$A,$A509,GENED!$B:$B,$B509)</f>
        <v>0</v>
      </c>
      <c r="G509" s="55">
        <f t="shared" si="66"/>
        <v>0</v>
      </c>
      <c r="H509" s="52">
        <f t="shared" si="67"/>
        <v>0</v>
      </c>
      <c r="I509" s="64"/>
      <c r="J509" s="52">
        <f>SUMIFS('EOS GE25-F23-WEBLOAD'!$F:$F,'EOS GE25-F23-WEBLOAD'!$A:$A,$A509,'EOS GE25-F23-WEBLOAD'!$B:$B,$B509)</f>
        <v>400</v>
      </c>
      <c r="K509" s="145">
        <f>SUMIFS(GENED!$S:$S,GENED!$A:$A,$A509,GENED!$B:$B,$B509)</f>
        <v>0</v>
      </c>
      <c r="L509" s="55">
        <f t="shared" si="68"/>
        <v>0</v>
      </c>
      <c r="M509" s="55">
        <f t="shared" si="69"/>
        <v>0</v>
      </c>
      <c r="N509" s="51"/>
      <c r="O509" s="174">
        <f t="shared" si="70"/>
        <v>0</v>
      </c>
    </row>
    <row r="510" spans="1:15" x14ac:dyDescent="0.25">
      <c r="A510" s="49">
        <v>4243</v>
      </c>
      <c r="B510" s="49">
        <v>7</v>
      </c>
      <c r="C510" s="49" t="s">
        <v>534</v>
      </c>
      <c r="D510" s="5">
        <v>7</v>
      </c>
      <c r="E510" s="52">
        <f>SUMIFS('EOS GE24-F23-WEBLOAD'!$F:$F,'EOS GE24-F23-WEBLOAD'!$A:$A,$A510,'EOS GE24-F23-WEBLOAD'!$B:$B,$B510)</f>
        <v>320</v>
      </c>
      <c r="F510" s="145">
        <f>SUMIFS(GENED!$J:$J,GENED!$A:$A,$A510,GENED!$B:$B,$B510)</f>
        <v>0</v>
      </c>
      <c r="G510" s="55">
        <f t="shared" si="66"/>
        <v>0</v>
      </c>
      <c r="H510" s="52">
        <f t="shared" si="67"/>
        <v>0</v>
      </c>
      <c r="I510" s="64"/>
      <c r="J510" s="52">
        <f>SUMIFS('EOS GE25-F23-WEBLOAD'!$F:$F,'EOS GE25-F23-WEBLOAD'!$A:$A,$A510,'EOS GE25-F23-WEBLOAD'!$B:$B,$B510)</f>
        <v>320</v>
      </c>
      <c r="K510" s="145">
        <f>SUMIFS(GENED!$S:$S,GENED!$A:$A,$A510,GENED!$B:$B,$B510)</f>
        <v>0</v>
      </c>
      <c r="L510" s="55">
        <f t="shared" si="68"/>
        <v>0</v>
      </c>
      <c r="M510" s="55">
        <f t="shared" si="69"/>
        <v>0</v>
      </c>
      <c r="N510" s="51"/>
      <c r="O510" s="174">
        <f t="shared" si="70"/>
        <v>0</v>
      </c>
    </row>
    <row r="511" spans="1:15" x14ac:dyDescent="0.25">
      <c r="A511" s="49">
        <v>4015</v>
      </c>
      <c r="B511" s="49">
        <v>7</v>
      </c>
      <c r="C511" s="49" t="s">
        <v>394</v>
      </c>
      <c r="D511" s="5">
        <v>7</v>
      </c>
      <c r="E511" s="52">
        <f>SUMIFS('EOS GE24-F23-WEBLOAD'!$F:$F,'EOS GE24-F23-WEBLOAD'!$A:$A,$A511,'EOS GE24-F23-WEBLOAD'!$B:$B,$B511)</f>
        <v>894.6</v>
      </c>
      <c r="F511" s="145">
        <f>SUMIFS(GENED!$J:$J,GENED!$A:$A,$A511,GENED!$B:$B,$B511)</f>
        <v>0</v>
      </c>
      <c r="G511" s="55">
        <f t="shared" si="66"/>
        <v>0</v>
      </c>
      <c r="H511" s="52">
        <f t="shared" si="67"/>
        <v>0</v>
      </c>
      <c r="I511" s="64"/>
      <c r="J511" s="52">
        <f>SUMIFS('EOS GE25-F23-WEBLOAD'!$F:$F,'EOS GE25-F23-WEBLOAD'!$A:$A,$A511,'EOS GE25-F23-WEBLOAD'!$B:$B,$B511)</f>
        <v>931.6</v>
      </c>
      <c r="K511" s="145">
        <f>SUMIFS(GENED!$S:$S,GENED!$A:$A,$A511,GENED!$B:$B,$B511)</f>
        <v>0</v>
      </c>
      <c r="L511" s="55">
        <f t="shared" si="68"/>
        <v>0</v>
      </c>
      <c r="M511" s="55">
        <f t="shared" si="69"/>
        <v>0</v>
      </c>
      <c r="N511" s="51"/>
      <c r="O511" s="174">
        <f t="shared" si="70"/>
        <v>0</v>
      </c>
    </row>
    <row r="512" spans="1:15" x14ac:dyDescent="0.25">
      <c r="A512" s="49">
        <v>4218</v>
      </c>
      <c r="B512" s="49">
        <v>7</v>
      </c>
      <c r="C512" s="49" t="s">
        <v>515</v>
      </c>
      <c r="D512" s="5">
        <v>7</v>
      </c>
      <c r="E512" s="52">
        <f>SUMIFS('EOS GE24-F23-WEBLOAD'!$F:$F,'EOS GE24-F23-WEBLOAD'!$A:$A,$A512,'EOS GE24-F23-WEBLOAD'!$B:$B,$B512)</f>
        <v>475</v>
      </c>
      <c r="F512" s="145">
        <f>SUMIFS(GENED!$J:$J,GENED!$A:$A,$A512,GENED!$B:$B,$B512)</f>
        <v>0</v>
      </c>
      <c r="G512" s="55">
        <f t="shared" si="66"/>
        <v>0</v>
      </c>
      <c r="H512" s="52">
        <f t="shared" si="67"/>
        <v>0</v>
      </c>
      <c r="I512" s="64"/>
      <c r="J512" s="52">
        <f>SUMIFS('EOS GE25-F23-WEBLOAD'!$F:$F,'EOS GE25-F23-WEBLOAD'!$A:$A,$A512,'EOS GE25-F23-WEBLOAD'!$B:$B,$B512)</f>
        <v>535</v>
      </c>
      <c r="K512" s="145">
        <f>SUMIFS(GENED!$S:$S,GENED!$A:$A,$A512,GENED!$B:$B,$B512)</f>
        <v>0</v>
      </c>
      <c r="L512" s="55">
        <f t="shared" si="68"/>
        <v>0</v>
      </c>
      <c r="M512" s="55">
        <f t="shared" si="69"/>
        <v>0</v>
      </c>
      <c r="N512" s="51"/>
      <c r="O512" s="174">
        <f t="shared" si="70"/>
        <v>0</v>
      </c>
    </row>
    <row r="513" spans="1:15" x14ac:dyDescent="0.25">
      <c r="A513" s="49">
        <v>4035</v>
      </c>
      <c r="B513" s="49">
        <v>7</v>
      </c>
      <c r="C513" s="49" t="s">
        <v>404</v>
      </c>
      <c r="D513" s="5">
        <v>7</v>
      </c>
      <c r="E513" s="52">
        <f>SUMIFS('EOS GE24-F23-WEBLOAD'!$F:$F,'EOS GE24-F23-WEBLOAD'!$A:$A,$A513,'EOS GE24-F23-WEBLOAD'!$B:$B,$B513)</f>
        <v>330</v>
      </c>
      <c r="F513" s="145">
        <f>SUMIFS(GENED!$J:$J,GENED!$A:$A,$A513,GENED!$B:$B,$B513)</f>
        <v>0</v>
      </c>
      <c r="G513" s="55">
        <f t="shared" si="66"/>
        <v>0</v>
      </c>
      <c r="H513" s="52">
        <f t="shared" si="67"/>
        <v>0</v>
      </c>
      <c r="I513" s="64"/>
      <c r="J513" s="52">
        <f>SUMIFS('EOS GE25-F23-WEBLOAD'!$F:$F,'EOS GE25-F23-WEBLOAD'!$A:$A,$A513,'EOS GE25-F23-WEBLOAD'!$B:$B,$B513)</f>
        <v>330</v>
      </c>
      <c r="K513" s="145">
        <f>SUMIFS(GENED!$S:$S,GENED!$A:$A,$A513,GENED!$B:$B,$B513)</f>
        <v>0</v>
      </c>
      <c r="L513" s="55">
        <f t="shared" si="68"/>
        <v>0</v>
      </c>
      <c r="M513" s="55">
        <f t="shared" si="69"/>
        <v>0</v>
      </c>
      <c r="N513" s="51"/>
      <c r="O513" s="174">
        <f t="shared" si="70"/>
        <v>0</v>
      </c>
    </row>
    <row r="514" spans="1:15" x14ac:dyDescent="0.25">
      <c r="A514" s="49">
        <v>4150</v>
      </c>
      <c r="B514" s="49">
        <v>7</v>
      </c>
      <c r="C514" s="49" t="s">
        <v>474</v>
      </c>
      <c r="D514" s="5">
        <v>7</v>
      </c>
      <c r="E514" s="52">
        <f>SUMIFS('EOS GE24-F23-WEBLOAD'!$F:$F,'EOS GE24-F23-WEBLOAD'!$A:$A,$A514,'EOS GE24-F23-WEBLOAD'!$B:$B,$B514)</f>
        <v>198</v>
      </c>
      <c r="F514" s="145">
        <f>SUMIFS(GENED!$J:$J,GENED!$A:$A,$A514,GENED!$B:$B,$B514)</f>
        <v>0</v>
      </c>
      <c r="G514" s="55">
        <f t="shared" si="66"/>
        <v>0</v>
      </c>
      <c r="H514" s="52">
        <f t="shared" si="67"/>
        <v>0</v>
      </c>
      <c r="I514" s="64"/>
      <c r="J514" s="52">
        <f>SUMIFS('EOS GE25-F23-WEBLOAD'!$F:$F,'EOS GE25-F23-WEBLOAD'!$A:$A,$A514,'EOS GE25-F23-WEBLOAD'!$B:$B,$B514)</f>
        <v>198</v>
      </c>
      <c r="K514" s="145">
        <f>SUMIFS(GENED!$S:$S,GENED!$A:$A,$A514,GENED!$B:$B,$B514)</f>
        <v>0</v>
      </c>
      <c r="L514" s="55">
        <f t="shared" si="68"/>
        <v>0</v>
      </c>
      <c r="M514" s="55">
        <f t="shared" si="69"/>
        <v>0</v>
      </c>
      <c r="N514" s="51"/>
      <c r="O514" s="174">
        <f t="shared" si="70"/>
        <v>0</v>
      </c>
    </row>
    <row r="515" spans="1:15" x14ac:dyDescent="0.25">
      <c r="A515" s="49">
        <v>4210</v>
      </c>
      <c r="B515" s="49">
        <v>7</v>
      </c>
      <c r="C515" s="49" t="s">
        <v>511</v>
      </c>
      <c r="D515" s="5">
        <v>7</v>
      </c>
      <c r="E515" s="52">
        <f>SUMIFS('EOS GE24-F23-WEBLOAD'!$F:$F,'EOS GE24-F23-WEBLOAD'!$A:$A,$A515,'EOS GE24-F23-WEBLOAD'!$B:$B,$B515)</f>
        <v>255</v>
      </c>
      <c r="F515" s="145">
        <f>SUMIFS(GENED!$J:$J,GENED!$A:$A,$A515,GENED!$B:$B,$B515)</f>
        <v>0</v>
      </c>
      <c r="G515" s="55">
        <f t="shared" si="66"/>
        <v>0</v>
      </c>
      <c r="H515" s="52">
        <f t="shared" si="67"/>
        <v>0</v>
      </c>
      <c r="I515" s="64"/>
      <c r="J515" s="52">
        <f>SUMIFS('EOS GE25-F23-WEBLOAD'!$F:$F,'EOS GE25-F23-WEBLOAD'!$A:$A,$A515,'EOS GE25-F23-WEBLOAD'!$B:$B,$B515)</f>
        <v>276</v>
      </c>
      <c r="K515" s="145">
        <f>SUMIFS(GENED!$S:$S,GENED!$A:$A,$A515,GENED!$B:$B,$B515)</f>
        <v>0</v>
      </c>
      <c r="L515" s="55">
        <f t="shared" si="68"/>
        <v>0</v>
      </c>
      <c r="M515" s="55">
        <f t="shared" si="69"/>
        <v>0</v>
      </c>
      <c r="N515" s="51"/>
      <c r="O515" s="174">
        <f t="shared" si="70"/>
        <v>0</v>
      </c>
    </row>
    <row r="516" spans="1:15" x14ac:dyDescent="0.25">
      <c r="A516" s="49">
        <v>4075</v>
      </c>
      <c r="B516" s="49">
        <v>7</v>
      </c>
      <c r="C516" s="49" t="s">
        <v>424</v>
      </c>
      <c r="D516" s="5">
        <v>7</v>
      </c>
      <c r="E516" s="52">
        <f>SUMIFS('EOS GE24-F23-WEBLOAD'!$F:$F,'EOS GE24-F23-WEBLOAD'!$A:$A,$A516,'EOS GE24-F23-WEBLOAD'!$B:$B,$B516)</f>
        <v>257</v>
      </c>
      <c r="F516" s="145">
        <f>SUMIFS(GENED!$J:$J,GENED!$A:$A,$A516,GENED!$B:$B,$B516)</f>
        <v>0</v>
      </c>
      <c r="G516" s="55">
        <f t="shared" si="66"/>
        <v>0</v>
      </c>
      <c r="H516" s="52">
        <f t="shared" si="67"/>
        <v>0</v>
      </c>
      <c r="I516" s="64"/>
      <c r="J516" s="52">
        <f>SUMIFS('EOS GE25-F23-WEBLOAD'!$F:$F,'EOS GE25-F23-WEBLOAD'!$A:$A,$A516,'EOS GE25-F23-WEBLOAD'!$B:$B,$B516)</f>
        <v>208</v>
      </c>
      <c r="K516" s="145">
        <f>SUMIFS(GENED!$S:$S,GENED!$A:$A,$A516,GENED!$B:$B,$B516)</f>
        <v>0</v>
      </c>
      <c r="L516" s="55">
        <f t="shared" si="68"/>
        <v>0</v>
      </c>
      <c r="M516" s="55">
        <f t="shared" si="69"/>
        <v>0</v>
      </c>
      <c r="N516" s="51"/>
      <c r="O516" s="174">
        <f t="shared" si="70"/>
        <v>0</v>
      </c>
    </row>
    <row r="517" spans="1:15" x14ac:dyDescent="0.25">
      <c r="A517" s="49">
        <v>4079</v>
      </c>
      <c r="B517" s="49">
        <v>7</v>
      </c>
      <c r="C517" s="49" t="s">
        <v>426</v>
      </c>
      <c r="D517" s="5">
        <v>7</v>
      </c>
      <c r="E517" s="52">
        <f>SUMIFS('EOS GE24-F23-WEBLOAD'!$F:$F,'EOS GE24-F23-WEBLOAD'!$A:$A,$A517,'EOS GE24-F23-WEBLOAD'!$B:$B,$B517)</f>
        <v>365</v>
      </c>
      <c r="F517" s="145">
        <f>SUMIFS(GENED!$J:$J,GENED!$A:$A,$A517,GENED!$B:$B,$B517)</f>
        <v>0</v>
      </c>
      <c r="G517" s="55">
        <f t="shared" si="66"/>
        <v>0</v>
      </c>
      <c r="H517" s="52">
        <f t="shared" si="67"/>
        <v>0</v>
      </c>
      <c r="I517" s="64"/>
      <c r="J517" s="52">
        <f>SUMIFS('EOS GE25-F23-WEBLOAD'!$F:$F,'EOS GE25-F23-WEBLOAD'!$A:$A,$A517,'EOS GE25-F23-WEBLOAD'!$B:$B,$B517)</f>
        <v>373</v>
      </c>
      <c r="K517" s="145">
        <f>SUMIFS(GENED!$S:$S,GENED!$A:$A,$A517,GENED!$B:$B,$B517)</f>
        <v>0</v>
      </c>
      <c r="L517" s="55">
        <f t="shared" si="68"/>
        <v>0</v>
      </c>
      <c r="M517" s="55">
        <f t="shared" si="69"/>
        <v>0</v>
      </c>
      <c r="N517" s="51"/>
      <c r="O517" s="174">
        <f t="shared" si="70"/>
        <v>0</v>
      </c>
    </row>
    <row r="518" spans="1:15" x14ac:dyDescent="0.25">
      <c r="A518" s="49">
        <v>4137</v>
      </c>
      <c r="B518" s="49">
        <v>7</v>
      </c>
      <c r="C518" s="49" t="s">
        <v>466</v>
      </c>
      <c r="D518" s="5">
        <v>7</v>
      </c>
      <c r="E518" s="52">
        <f>SUMIFS('EOS GE24-F23-WEBLOAD'!$F:$F,'EOS GE24-F23-WEBLOAD'!$A:$A,$A518,'EOS GE24-F23-WEBLOAD'!$B:$B,$B518)</f>
        <v>163</v>
      </c>
      <c r="F518" s="145">
        <f>SUMIFS(GENED!$J:$J,GENED!$A:$A,$A518,GENED!$B:$B,$B518)</f>
        <v>0</v>
      </c>
      <c r="G518" s="55">
        <f t="shared" si="66"/>
        <v>0</v>
      </c>
      <c r="H518" s="52">
        <f t="shared" si="67"/>
        <v>0</v>
      </c>
      <c r="I518" s="64"/>
      <c r="J518" s="52">
        <f>SUMIFS('EOS GE25-F23-WEBLOAD'!$F:$F,'EOS GE25-F23-WEBLOAD'!$A:$A,$A518,'EOS GE25-F23-WEBLOAD'!$B:$B,$B518)</f>
        <v>162</v>
      </c>
      <c r="K518" s="145">
        <f>SUMIFS(GENED!$S:$S,GENED!$A:$A,$A518,GENED!$B:$B,$B518)</f>
        <v>0</v>
      </c>
      <c r="L518" s="55">
        <f t="shared" si="68"/>
        <v>0</v>
      </c>
      <c r="M518" s="55">
        <f t="shared" si="69"/>
        <v>0</v>
      </c>
      <c r="N518" s="51"/>
      <c r="O518" s="174">
        <f t="shared" si="70"/>
        <v>0</v>
      </c>
    </row>
    <row r="519" spans="1:15" x14ac:dyDescent="0.25">
      <c r="A519" s="49">
        <v>4221</v>
      </c>
      <c r="B519" s="49">
        <v>7</v>
      </c>
      <c r="C519" s="49" t="s">
        <v>518</v>
      </c>
      <c r="D519" s="5">
        <v>7</v>
      </c>
      <c r="E519" s="52">
        <f>SUMIFS('EOS GE24-F23-WEBLOAD'!$F:$F,'EOS GE24-F23-WEBLOAD'!$A:$A,$A519,'EOS GE24-F23-WEBLOAD'!$B:$B,$B519)</f>
        <v>251</v>
      </c>
      <c r="F519" s="145">
        <f>SUMIFS(GENED!$J:$J,GENED!$A:$A,$A519,GENED!$B:$B,$B519)</f>
        <v>0</v>
      </c>
      <c r="G519" s="55">
        <f t="shared" si="66"/>
        <v>0</v>
      </c>
      <c r="H519" s="52">
        <f t="shared" si="67"/>
        <v>0</v>
      </c>
      <c r="I519" s="64"/>
      <c r="J519" s="52">
        <f>SUMIFS('EOS GE25-F23-WEBLOAD'!$F:$F,'EOS GE25-F23-WEBLOAD'!$A:$A,$A519,'EOS GE25-F23-WEBLOAD'!$B:$B,$B519)</f>
        <v>334</v>
      </c>
      <c r="K519" s="145">
        <f>SUMIFS(GENED!$S:$S,GENED!$A:$A,$A519,GENED!$B:$B,$B519)</f>
        <v>0</v>
      </c>
      <c r="L519" s="55">
        <f t="shared" si="68"/>
        <v>0</v>
      </c>
      <c r="M519" s="55">
        <f t="shared" si="69"/>
        <v>0</v>
      </c>
      <c r="N519" s="51"/>
      <c r="O519" s="174">
        <f t="shared" si="70"/>
        <v>0</v>
      </c>
    </row>
    <row r="520" spans="1:15" x14ac:dyDescent="0.25">
      <c r="A520" s="49">
        <v>4273</v>
      </c>
      <c r="B520" s="49">
        <v>7</v>
      </c>
      <c r="C520" s="49" t="s">
        <v>551</v>
      </c>
      <c r="D520" s="5">
        <v>7</v>
      </c>
      <c r="E520" s="52">
        <f>SUMIFS('EOS GE24-F23-WEBLOAD'!$F:$F,'EOS GE24-F23-WEBLOAD'!$A:$A,$A520,'EOS GE24-F23-WEBLOAD'!$B:$B,$B520)</f>
        <v>235</v>
      </c>
      <c r="F520" s="145">
        <f>SUMIFS(GENED!$J:$J,GENED!$A:$A,$A520,GENED!$B:$B,$B520)</f>
        <v>0</v>
      </c>
      <c r="G520" s="55">
        <f t="shared" si="66"/>
        <v>0</v>
      </c>
      <c r="H520" s="52">
        <f t="shared" si="67"/>
        <v>0</v>
      </c>
      <c r="I520" s="64"/>
      <c r="J520" s="52">
        <f>SUMIFS('EOS GE25-F23-WEBLOAD'!$F:$F,'EOS GE25-F23-WEBLOAD'!$A:$A,$A520,'EOS GE25-F23-WEBLOAD'!$B:$B,$B520)</f>
        <v>257</v>
      </c>
      <c r="K520" s="145">
        <f>SUMIFS(GENED!$S:$S,GENED!$A:$A,$A520,GENED!$B:$B,$B520)</f>
        <v>0</v>
      </c>
      <c r="L520" s="55">
        <f t="shared" si="68"/>
        <v>0</v>
      </c>
      <c r="M520" s="55">
        <f t="shared" si="69"/>
        <v>0</v>
      </c>
      <c r="N520" s="51"/>
      <c r="O520" s="174">
        <f t="shared" si="70"/>
        <v>0</v>
      </c>
    </row>
    <row r="521" spans="1:15" x14ac:dyDescent="0.25">
      <c r="A521" s="49">
        <v>4213</v>
      </c>
      <c r="B521" s="49">
        <v>7</v>
      </c>
      <c r="C521" s="49" t="s">
        <v>512</v>
      </c>
      <c r="D521" s="5">
        <v>7</v>
      </c>
      <c r="E521" s="52">
        <f>SUMIFS('EOS GE24-F23-WEBLOAD'!$F:$F,'EOS GE24-F23-WEBLOAD'!$A:$A,$A521,'EOS GE24-F23-WEBLOAD'!$B:$B,$B521)</f>
        <v>1109.2</v>
      </c>
      <c r="F521" s="145">
        <f>SUMIFS(GENED!$J:$J,GENED!$A:$A,$A521,GENED!$B:$B,$B521)</f>
        <v>0</v>
      </c>
      <c r="G521" s="55">
        <f t="shared" si="66"/>
        <v>0</v>
      </c>
      <c r="H521" s="52">
        <f t="shared" si="67"/>
        <v>0</v>
      </c>
      <c r="I521" s="64"/>
      <c r="J521" s="52">
        <f>SUMIFS('EOS GE25-F23-WEBLOAD'!$F:$F,'EOS GE25-F23-WEBLOAD'!$A:$A,$A521,'EOS GE25-F23-WEBLOAD'!$B:$B,$B521)</f>
        <v>1109.2</v>
      </c>
      <c r="K521" s="145">
        <f>SUMIFS(GENED!$S:$S,GENED!$A:$A,$A521,GENED!$B:$B,$B521)</f>
        <v>0</v>
      </c>
      <c r="L521" s="55">
        <f t="shared" si="68"/>
        <v>0</v>
      </c>
      <c r="M521" s="55">
        <f t="shared" si="69"/>
        <v>0</v>
      </c>
      <c r="N521" s="51"/>
      <c r="O521" s="174">
        <f t="shared" si="70"/>
        <v>0</v>
      </c>
    </row>
    <row r="522" spans="1:15" x14ac:dyDescent="0.25">
      <c r="A522" s="49">
        <v>4132</v>
      </c>
      <c r="B522" s="49">
        <v>7</v>
      </c>
      <c r="C522" s="49" t="s">
        <v>464</v>
      </c>
      <c r="D522" s="5">
        <v>7</v>
      </c>
      <c r="E522" s="52">
        <f>SUMIFS('EOS GE24-F23-WEBLOAD'!$F:$F,'EOS GE24-F23-WEBLOAD'!$A:$A,$A522,'EOS GE24-F23-WEBLOAD'!$B:$B,$B522)</f>
        <v>518</v>
      </c>
      <c r="F522" s="145">
        <f>SUMIFS(GENED!$J:$J,GENED!$A:$A,$A522,GENED!$B:$B,$B522)</f>
        <v>0</v>
      </c>
      <c r="G522" s="55">
        <f t="shared" si="66"/>
        <v>0</v>
      </c>
      <c r="H522" s="52">
        <f t="shared" si="67"/>
        <v>0</v>
      </c>
      <c r="I522" s="64"/>
      <c r="J522" s="52">
        <f>SUMIFS('EOS GE25-F23-WEBLOAD'!$F:$F,'EOS GE25-F23-WEBLOAD'!$A:$A,$A522,'EOS GE25-F23-WEBLOAD'!$B:$B,$B522)</f>
        <v>548</v>
      </c>
      <c r="K522" s="145">
        <f>SUMIFS(GENED!$S:$S,GENED!$A:$A,$A522,GENED!$B:$B,$B522)</f>
        <v>0</v>
      </c>
      <c r="L522" s="55">
        <f t="shared" si="68"/>
        <v>0</v>
      </c>
      <c r="M522" s="55">
        <f t="shared" si="69"/>
        <v>0</v>
      </c>
      <c r="N522" s="51"/>
      <c r="O522" s="174">
        <f t="shared" si="70"/>
        <v>0</v>
      </c>
    </row>
    <row r="523" spans="1:15" x14ac:dyDescent="0.25">
      <c r="A523" s="49">
        <v>4275</v>
      </c>
      <c r="B523" s="49">
        <v>7</v>
      </c>
      <c r="C523" s="49" t="s">
        <v>552</v>
      </c>
      <c r="D523" s="5">
        <v>7</v>
      </c>
      <c r="E523" s="52">
        <f>SUMIFS('EOS GE24-F23-WEBLOAD'!$F:$F,'EOS GE24-F23-WEBLOAD'!$A:$A,$A523,'EOS GE24-F23-WEBLOAD'!$B:$B,$B523)</f>
        <v>256</v>
      </c>
      <c r="F523" s="145">
        <f>SUMIFS(GENED!$J:$J,GENED!$A:$A,$A523,GENED!$B:$B,$B523)</f>
        <v>0</v>
      </c>
      <c r="G523" s="55">
        <f t="shared" si="66"/>
        <v>0</v>
      </c>
      <c r="H523" s="52">
        <f t="shared" si="67"/>
        <v>0</v>
      </c>
      <c r="I523" s="64"/>
      <c r="J523" s="52">
        <f>SUMIFS('EOS GE25-F23-WEBLOAD'!$F:$F,'EOS GE25-F23-WEBLOAD'!$A:$A,$A523,'EOS GE25-F23-WEBLOAD'!$B:$B,$B523)</f>
        <v>200</v>
      </c>
      <c r="K523" s="145">
        <f>SUMIFS(GENED!$S:$S,GENED!$A:$A,$A523,GENED!$B:$B,$B523)</f>
        <v>0</v>
      </c>
      <c r="L523" s="55">
        <f t="shared" si="68"/>
        <v>0</v>
      </c>
      <c r="M523" s="55">
        <f t="shared" si="69"/>
        <v>0</v>
      </c>
      <c r="N523" s="51"/>
      <c r="O523" s="174">
        <f t="shared" si="70"/>
        <v>0</v>
      </c>
    </row>
    <row r="524" spans="1:15" x14ac:dyDescent="0.25">
      <c r="A524" s="49">
        <v>4113</v>
      </c>
      <c r="B524" s="49">
        <v>7</v>
      </c>
      <c r="C524" s="49" t="s">
        <v>453</v>
      </c>
      <c r="D524" s="5">
        <v>7</v>
      </c>
      <c r="E524" s="52">
        <f>SUMIFS('EOS GE24-F23-WEBLOAD'!$F:$F,'EOS GE24-F23-WEBLOAD'!$A:$A,$A524,'EOS GE24-F23-WEBLOAD'!$B:$B,$B524)</f>
        <v>268</v>
      </c>
      <c r="F524" s="145">
        <f>SUMIFS(GENED!$J:$J,GENED!$A:$A,$A524,GENED!$B:$B,$B524)</f>
        <v>0</v>
      </c>
      <c r="G524" s="55">
        <f t="shared" si="66"/>
        <v>0</v>
      </c>
      <c r="H524" s="52">
        <f t="shared" si="67"/>
        <v>0</v>
      </c>
      <c r="I524" s="64"/>
      <c r="J524" s="52">
        <f>SUMIFS('EOS GE25-F23-WEBLOAD'!$F:$F,'EOS GE25-F23-WEBLOAD'!$A:$A,$A524,'EOS GE25-F23-WEBLOAD'!$B:$B,$B524)</f>
        <v>317</v>
      </c>
      <c r="K524" s="145">
        <f>SUMIFS(GENED!$S:$S,GENED!$A:$A,$A524,GENED!$B:$B,$B524)</f>
        <v>0</v>
      </c>
      <c r="L524" s="55">
        <f t="shared" si="68"/>
        <v>0</v>
      </c>
      <c r="M524" s="55">
        <f t="shared" si="69"/>
        <v>0</v>
      </c>
      <c r="N524" s="51"/>
      <c r="O524" s="174">
        <f t="shared" si="70"/>
        <v>0</v>
      </c>
    </row>
    <row r="525" spans="1:15" x14ac:dyDescent="0.25">
      <c r="A525" s="49">
        <v>4011</v>
      </c>
      <c r="B525" s="49">
        <v>7</v>
      </c>
      <c r="C525" s="49" t="s">
        <v>393</v>
      </c>
      <c r="D525" s="5">
        <v>7</v>
      </c>
      <c r="E525" s="52">
        <f>SUMIFS('EOS GE24-F23-WEBLOAD'!$F:$F,'EOS GE24-F23-WEBLOAD'!$A:$A,$A525,'EOS GE24-F23-WEBLOAD'!$B:$B,$B525)</f>
        <v>920</v>
      </c>
      <c r="F525" s="145">
        <f>SUMIFS(GENED!$J:$J,GENED!$A:$A,$A525,GENED!$B:$B,$B525)</f>
        <v>0</v>
      </c>
      <c r="G525" s="55">
        <f t="shared" ref="G525:G545" si="71">SUM(F525:F525)</f>
        <v>0</v>
      </c>
      <c r="H525" s="52">
        <f t="shared" ref="H525:H545" si="72">IFERROR(G525/E525,0)</f>
        <v>0</v>
      </c>
      <c r="I525" s="64"/>
      <c r="J525" s="52">
        <f>SUMIFS('EOS GE25-F23-WEBLOAD'!$F:$F,'EOS GE25-F23-WEBLOAD'!$A:$A,$A525,'EOS GE25-F23-WEBLOAD'!$B:$B,$B525)</f>
        <v>920</v>
      </c>
      <c r="K525" s="145">
        <f>SUMIFS(GENED!$S:$S,GENED!$A:$A,$A525,GENED!$B:$B,$B525)</f>
        <v>0</v>
      </c>
      <c r="L525" s="55">
        <f t="shared" ref="L525:L545" si="73">SUM(K525:K525)</f>
        <v>0</v>
      </c>
      <c r="M525" s="55">
        <f t="shared" ref="M525:M545" si="74">IFERROR(L525/J525,0)</f>
        <v>0</v>
      </c>
      <c r="N525" s="51"/>
      <c r="O525" s="174">
        <f t="shared" ref="O525:O544" si="75">M525+H525</f>
        <v>0</v>
      </c>
    </row>
    <row r="526" spans="1:15" x14ac:dyDescent="0.25">
      <c r="A526" s="49">
        <v>4183</v>
      </c>
      <c r="B526" s="49">
        <v>7</v>
      </c>
      <c r="C526" s="49" t="s">
        <v>492</v>
      </c>
      <c r="D526" s="5">
        <v>7</v>
      </c>
      <c r="E526" s="52">
        <f>SUMIFS('EOS GE24-F23-WEBLOAD'!$F:$F,'EOS GE24-F23-WEBLOAD'!$A:$A,$A526,'EOS GE24-F23-WEBLOAD'!$B:$B,$B526)</f>
        <v>404</v>
      </c>
      <c r="F526" s="145">
        <f>SUMIFS(GENED!$J:$J,GENED!$A:$A,$A526,GENED!$B:$B,$B526)</f>
        <v>0</v>
      </c>
      <c r="G526" s="55">
        <f t="shared" si="71"/>
        <v>0</v>
      </c>
      <c r="H526" s="52">
        <f t="shared" si="72"/>
        <v>0</v>
      </c>
      <c r="I526" s="64"/>
      <c r="J526" s="52">
        <f>SUMIFS('EOS GE25-F23-WEBLOAD'!$F:$F,'EOS GE25-F23-WEBLOAD'!$A:$A,$A526,'EOS GE25-F23-WEBLOAD'!$B:$B,$B526)</f>
        <v>386</v>
      </c>
      <c r="K526" s="145">
        <f>SUMIFS(GENED!$S:$S,GENED!$A:$A,$A526,GENED!$B:$B,$B526)</f>
        <v>0</v>
      </c>
      <c r="L526" s="55">
        <f t="shared" si="73"/>
        <v>0</v>
      </c>
      <c r="M526" s="55">
        <f t="shared" si="74"/>
        <v>0</v>
      </c>
      <c r="N526" s="51"/>
      <c r="O526" s="174">
        <f t="shared" si="75"/>
        <v>0</v>
      </c>
    </row>
    <row r="527" spans="1:15" x14ac:dyDescent="0.25">
      <c r="A527" s="49">
        <v>4110</v>
      </c>
      <c r="B527" s="49">
        <v>7</v>
      </c>
      <c r="C527" s="49" t="s">
        <v>450</v>
      </c>
      <c r="D527" s="5">
        <v>7</v>
      </c>
      <c r="E527" s="52">
        <f>SUMIFS('EOS GE24-F23-WEBLOAD'!$F:$F,'EOS GE24-F23-WEBLOAD'!$A:$A,$A527,'EOS GE24-F23-WEBLOAD'!$B:$B,$B527)</f>
        <v>375</v>
      </c>
      <c r="F527" s="145">
        <f>SUMIFS(GENED!$J:$J,GENED!$A:$A,$A527,GENED!$B:$B,$B527)</f>
        <v>0</v>
      </c>
      <c r="G527" s="55">
        <f t="shared" si="71"/>
        <v>0</v>
      </c>
      <c r="H527" s="52">
        <f t="shared" si="72"/>
        <v>0</v>
      </c>
      <c r="I527" s="64"/>
      <c r="J527" s="52">
        <f>SUMIFS('EOS GE25-F23-WEBLOAD'!$F:$F,'EOS GE25-F23-WEBLOAD'!$A:$A,$A527,'EOS GE25-F23-WEBLOAD'!$B:$B,$B527)</f>
        <v>375</v>
      </c>
      <c r="K527" s="145">
        <f>SUMIFS(GENED!$S:$S,GENED!$A:$A,$A527,GENED!$B:$B,$B527)</f>
        <v>0</v>
      </c>
      <c r="L527" s="55">
        <f t="shared" si="73"/>
        <v>0</v>
      </c>
      <c r="M527" s="55">
        <f t="shared" si="74"/>
        <v>0</v>
      </c>
      <c r="N527" s="51"/>
      <c r="O527" s="174">
        <f t="shared" si="75"/>
        <v>0</v>
      </c>
    </row>
    <row r="528" spans="1:15" x14ac:dyDescent="0.25">
      <c r="A528" s="49">
        <v>4089</v>
      </c>
      <c r="B528" s="49">
        <v>7</v>
      </c>
      <c r="C528" s="49" t="s">
        <v>435</v>
      </c>
      <c r="D528" s="5">
        <v>7</v>
      </c>
      <c r="E528" s="52">
        <f>SUMIFS('EOS GE24-F23-WEBLOAD'!$F:$F,'EOS GE24-F23-WEBLOAD'!$A:$A,$A528,'EOS GE24-F23-WEBLOAD'!$B:$B,$B528)</f>
        <v>367</v>
      </c>
      <c r="F528" s="145">
        <f>SUMIFS(GENED!$J:$J,GENED!$A:$A,$A528,GENED!$B:$B,$B528)</f>
        <v>0</v>
      </c>
      <c r="G528" s="55">
        <f t="shared" si="71"/>
        <v>0</v>
      </c>
      <c r="H528" s="52">
        <f t="shared" si="72"/>
        <v>0</v>
      </c>
      <c r="I528" s="64"/>
      <c r="J528" s="52">
        <f>SUMIFS('EOS GE25-F23-WEBLOAD'!$F:$F,'EOS GE25-F23-WEBLOAD'!$A:$A,$A528,'EOS GE25-F23-WEBLOAD'!$B:$B,$B528)</f>
        <v>361</v>
      </c>
      <c r="K528" s="145">
        <f>SUMIFS(GENED!$S:$S,GENED!$A:$A,$A528,GENED!$B:$B,$B528)</f>
        <v>0</v>
      </c>
      <c r="L528" s="55">
        <f t="shared" si="73"/>
        <v>0</v>
      </c>
      <c r="M528" s="55">
        <f t="shared" si="74"/>
        <v>0</v>
      </c>
      <c r="N528" s="51"/>
      <c r="O528" s="174">
        <f t="shared" si="75"/>
        <v>0</v>
      </c>
    </row>
    <row r="529" spans="1:15" x14ac:dyDescent="0.25">
      <c r="A529" s="49">
        <v>4017</v>
      </c>
      <c r="B529" s="49">
        <v>7</v>
      </c>
      <c r="C529" s="49" t="s">
        <v>396</v>
      </c>
      <c r="D529" s="5">
        <v>7</v>
      </c>
      <c r="E529" s="52">
        <f>SUMIFS('EOS GE24-F23-WEBLOAD'!$F:$F,'EOS GE24-F23-WEBLOAD'!$A:$A,$A529,'EOS GE24-F23-WEBLOAD'!$B:$B,$B529)</f>
        <v>4921</v>
      </c>
      <c r="F529" s="145">
        <f>SUMIFS(GENED!$J:$J,GENED!$A:$A,$A529,GENED!$B:$B,$B529)</f>
        <v>0</v>
      </c>
      <c r="G529" s="55">
        <f t="shared" si="71"/>
        <v>0</v>
      </c>
      <c r="H529" s="52">
        <f t="shared" si="72"/>
        <v>0</v>
      </c>
      <c r="I529" s="64"/>
      <c r="J529" s="52">
        <f>SUMIFS('EOS GE25-F23-WEBLOAD'!$F:$F,'EOS GE25-F23-WEBLOAD'!$A:$A,$A529,'EOS GE25-F23-WEBLOAD'!$B:$B,$B529)</f>
        <v>4921</v>
      </c>
      <c r="K529" s="145">
        <f>SUMIFS(GENED!$S:$S,GENED!$A:$A,$A529,GENED!$B:$B,$B529)</f>
        <v>0</v>
      </c>
      <c r="L529" s="55">
        <f t="shared" si="73"/>
        <v>0</v>
      </c>
      <c r="M529" s="55">
        <f t="shared" si="74"/>
        <v>0</v>
      </c>
      <c r="N529" s="51"/>
      <c r="O529" s="174">
        <f t="shared" si="75"/>
        <v>0</v>
      </c>
    </row>
    <row r="530" spans="1:15" x14ac:dyDescent="0.25">
      <c r="A530" s="49">
        <v>4244</v>
      </c>
      <c r="B530" s="49">
        <v>7</v>
      </c>
      <c r="C530" s="49" t="s">
        <v>535</v>
      </c>
      <c r="D530" s="5">
        <v>7</v>
      </c>
      <c r="E530" s="52">
        <f>SUMIFS('EOS GE24-F23-WEBLOAD'!$F:$F,'EOS GE24-F23-WEBLOAD'!$A:$A,$A530,'EOS GE24-F23-WEBLOAD'!$B:$B,$B530)</f>
        <v>420</v>
      </c>
      <c r="F530" s="145">
        <f>SUMIFS(GENED!$J:$J,GENED!$A:$A,$A530,GENED!$B:$B,$B530)</f>
        <v>0</v>
      </c>
      <c r="G530" s="55">
        <f t="shared" si="71"/>
        <v>0</v>
      </c>
      <c r="H530" s="52">
        <f t="shared" si="72"/>
        <v>0</v>
      </c>
      <c r="I530" s="64"/>
      <c r="J530" s="52">
        <f>SUMIFS('EOS GE25-F23-WEBLOAD'!$F:$F,'EOS GE25-F23-WEBLOAD'!$A:$A,$A530,'EOS GE25-F23-WEBLOAD'!$B:$B,$B530)</f>
        <v>420</v>
      </c>
      <c r="K530" s="145">
        <f>SUMIFS(GENED!$S:$S,GENED!$A:$A,$A530,GENED!$B:$B,$B530)</f>
        <v>0</v>
      </c>
      <c r="L530" s="55">
        <f t="shared" si="73"/>
        <v>0</v>
      </c>
      <c r="M530" s="55">
        <f t="shared" si="74"/>
        <v>0</v>
      </c>
      <c r="N530" s="51"/>
      <c r="O530" s="174">
        <f t="shared" si="75"/>
        <v>0</v>
      </c>
    </row>
    <row r="531" spans="1:15" x14ac:dyDescent="0.25">
      <c r="A531" s="49">
        <v>4112</v>
      </c>
      <c r="B531" s="49">
        <v>7</v>
      </c>
      <c r="C531" s="49" t="s">
        <v>452</v>
      </c>
      <c r="D531" s="5">
        <v>7</v>
      </c>
      <c r="E531" s="52">
        <f>SUMIFS('EOS GE24-F23-WEBLOAD'!$F:$F,'EOS GE24-F23-WEBLOAD'!$A:$A,$A531,'EOS GE24-F23-WEBLOAD'!$B:$B,$B531)</f>
        <v>430</v>
      </c>
      <c r="F531" s="145">
        <f>SUMIFS(GENED!$J:$J,GENED!$A:$A,$A531,GENED!$B:$B,$B531)</f>
        <v>0</v>
      </c>
      <c r="G531" s="55">
        <f t="shared" si="71"/>
        <v>0</v>
      </c>
      <c r="H531" s="52">
        <f t="shared" si="72"/>
        <v>0</v>
      </c>
      <c r="I531" s="64"/>
      <c r="J531" s="52">
        <f>SUMIFS('EOS GE25-F23-WEBLOAD'!$F:$F,'EOS GE25-F23-WEBLOAD'!$A:$A,$A531,'EOS GE25-F23-WEBLOAD'!$B:$B,$B531)</f>
        <v>435</v>
      </c>
      <c r="K531" s="145">
        <f>SUMIFS(GENED!$S:$S,GENED!$A:$A,$A531,GENED!$B:$B,$B531)</f>
        <v>0</v>
      </c>
      <c r="L531" s="55">
        <f t="shared" si="73"/>
        <v>0</v>
      </c>
      <c r="M531" s="55">
        <f t="shared" si="74"/>
        <v>0</v>
      </c>
      <c r="N531" s="51"/>
      <c r="O531" s="174">
        <f t="shared" si="75"/>
        <v>0</v>
      </c>
    </row>
    <row r="532" spans="1:15" x14ac:dyDescent="0.25">
      <c r="A532" s="49">
        <v>4124</v>
      </c>
      <c r="B532" s="49">
        <v>7</v>
      </c>
      <c r="C532" s="49" t="s">
        <v>460</v>
      </c>
      <c r="D532" s="5">
        <v>7</v>
      </c>
      <c r="E532" s="52">
        <f>SUMIFS('EOS GE24-F23-WEBLOAD'!$F:$F,'EOS GE24-F23-WEBLOAD'!$A:$A,$A532,'EOS GE24-F23-WEBLOAD'!$B:$B,$B532)</f>
        <v>600</v>
      </c>
      <c r="F532" s="145">
        <f>SUMIFS(GENED!$J:$J,GENED!$A:$A,$A532,GENED!$B:$B,$B532)</f>
        <v>0</v>
      </c>
      <c r="G532" s="55">
        <f t="shared" si="71"/>
        <v>0</v>
      </c>
      <c r="H532" s="52">
        <f t="shared" si="72"/>
        <v>0</v>
      </c>
      <c r="I532" s="64"/>
      <c r="J532" s="52">
        <f>SUMIFS('EOS GE25-F23-WEBLOAD'!$F:$F,'EOS GE25-F23-WEBLOAD'!$A:$A,$A532,'EOS GE25-F23-WEBLOAD'!$B:$B,$B532)</f>
        <v>690</v>
      </c>
      <c r="K532" s="145">
        <f>SUMIFS(GENED!$S:$S,GENED!$A:$A,$A532,GENED!$B:$B,$B532)</f>
        <v>0</v>
      </c>
      <c r="L532" s="55">
        <f t="shared" si="73"/>
        <v>0</v>
      </c>
      <c r="M532" s="55">
        <f t="shared" si="74"/>
        <v>0</v>
      </c>
      <c r="N532" s="51"/>
      <c r="O532" s="174">
        <f t="shared" si="75"/>
        <v>0</v>
      </c>
    </row>
    <row r="533" spans="1:15" x14ac:dyDescent="0.25">
      <c r="A533" s="49">
        <v>4199</v>
      </c>
      <c r="B533" s="49">
        <v>7</v>
      </c>
      <c r="C533" s="49" t="s">
        <v>504</v>
      </c>
      <c r="D533" s="5">
        <v>7</v>
      </c>
      <c r="E533" s="52">
        <f>SUMIFS('EOS GE24-F23-WEBLOAD'!$F:$F,'EOS GE24-F23-WEBLOAD'!$A:$A,$A533,'EOS GE24-F23-WEBLOAD'!$B:$B,$B533)</f>
        <v>1368</v>
      </c>
      <c r="F533" s="145">
        <f>SUMIFS(GENED!$J:$J,GENED!$A:$A,$A533,GENED!$B:$B,$B533)</f>
        <v>0</v>
      </c>
      <c r="G533" s="55">
        <f t="shared" si="71"/>
        <v>0</v>
      </c>
      <c r="H533" s="52">
        <f t="shared" si="72"/>
        <v>0</v>
      </c>
      <c r="I533" s="64"/>
      <c r="J533" s="52">
        <f>SUMIFS('EOS GE25-F23-WEBLOAD'!$F:$F,'EOS GE25-F23-WEBLOAD'!$A:$A,$A533,'EOS GE25-F23-WEBLOAD'!$B:$B,$B533)</f>
        <v>1395</v>
      </c>
      <c r="K533" s="145">
        <f>SUMIFS(GENED!$S:$S,GENED!$A:$A,$A533,GENED!$B:$B,$B533)</f>
        <v>0</v>
      </c>
      <c r="L533" s="55">
        <f t="shared" si="73"/>
        <v>0</v>
      </c>
      <c r="M533" s="55">
        <f t="shared" si="74"/>
        <v>0</v>
      </c>
      <c r="N533" s="51"/>
      <c r="O533" s="174">
        <f t="shared" si="75"/>
        <v>0</v>
      </c>
    </row>
    <row r="534" spans="1:15" x14ac:dyDescent="0.25">
      <c r="A534" s="49">
        <v>4191</v>
      </c>
      <c r="B534" s="49">
        <v>7</v>
      </c>
      <c r="C534" s="49" t="s">
        <v>498</v>
      </c>
      <c r="D534" s="5">
        <v>7</v>
      </c>
      <c r="E534" s="52">
        <f>SUMIFS('EOS GE24-F23-WEBLOAD'!$F:$F,'EOS GE24-F23-WEBLOAD'!$A:$A,$A534,'EOS GE24-F23-WEBLOAD'!$B:$B,$B534)</f>
        <v>927</v>
      </c>
      <c r="F534" s="145">
        <f>SUMIFS(GENED!$J:$J,GENED!$A:$A,$A534,GENED!$B:$B,$B534)</f>
        <v>0</v>
      </c>
      <c r="G534" s="55">
        <f t="shared" si="71"/>
        <v>0</v>
      </c>
      <c r="H534" s="52">
        <f t="shared" si="72"/>
        <v>0</v>
      </c>
      <c r="I534" s="64"/>
      <c r="J534" s="52">
        <f>SUMIFS('EOS GE25-F23-WEBLOAD'!$F:$F,'EOS GE25-F23-WEBLOAD'!$A:$A,$A534,'EOS GE25-F23-WEBLOAD'!$B:$B,$B534)</f>
        <v>927</v>
      </c>
      <c r="K534" s="145">
        <f>SUMIFS(GENED!$S:$S,GENED!$A:$A,$A534,GENED!$B:$B,$B534)</f>
        <v>0</v>
      </c>
      <c r="L534" s="55">
        <f t="shared" si="73"/>
        <v>0</v>
      </c>
      <c r="M534" s="55">
        <f t="shared" si="74"/>
        <v>0</v>
      </c>
      <c r="N534" s="51"/>
      <c r="O534" s="174">
        <f t="shared" si="75"/>
        <v>0</v>
      </c>
    </row>
    <row r="535" spans="1:15" x14ac:dyDescent="0.25">
      <c r="A535" s="49">
        <v>4043</v>
      </c>
      <c r="B535" s="49">
        <v>7</v>
      </c>
      <c r="C535" s="49" t="s">
        <v>408</v>
      </c>
      <c r="D535" s="5">
        <v>7</v>
      </c>
      <c r="E535" s="52">
        <f>SUMIFS('EOS GE24-F23-WEBLOAD'!$F:$F,'EOS GE24-F23-WEBLOAD'!$A:$A,$A535,'EOS GE24-F23-WEBLOAD'!$B:$B,$B535)</f>
        <v>545</v>
      </c>
      <c r="F535" s="145">
        <f>SUMIFS(GENED!$J:$J,GENED!$A:$A,$A535,GENED!$B:$B,$B535)</f>
        <v>0</v>
      </c>
      <c r="G535" s="55">
        <f t="shared" si="71"/>
        <v>0</v>
      </c>
      <c r="H535" s="52">
        <f t="shared" si="72"/>
        <v>0</v>
      </c>
      <c r="I535" s="64"/>
      <c r="J535" s="52">
        <f>SUMIFS('EOS GE25-F23-WEBLOAD'!$F:$F,'EOS GE25-F23-WEBLOAD'!$A:$A,$A535,'EOS GE25-F23-WEBLOAD'!$B:$B,$B535)</f>
        <v>547</v>
      </c>
      <c r="K535" s="145">
        <f>SUMIFS(GENED!$S:$S,GENED!$A:$A,$A535,GENED!$B:$B,$B535)</f>
        <v>0</v>
      </c>
      <c r="L535" s="55">
        <f t="shared" si="73"/>
        <v>0</v>
      </c>
      <c r="M535" s="55">
        <f t="shared" si="74"/>
        <v>0</v>
      </c>
      <c r="N535" s="51"/>
      <c r="O535" s="174">
        <f t="shared" si="75"/>
        <v>0</v>
      </c>
    </row>
    <row r="536" spans="1:15" x14ac:dyDescent="0.25">
      <c r="A536" s="49">
        <v>4159</v>
      </c>
      <c r="B536" s="49">
        <v>7</v>
      </c>
      <c r="C536" s="49" t="s">
        <v>479</v>
      </c>
      <c r="D536" s="5">
        <v>7</v>
      </c>
      <c r="E536" s="52">
        <f>SUMIFS('EOS GE24-F23-WEBLOAD'!$F:$F,'EOS GE24-F23-WEBLOAD'!$A:$A,$A536,'EOS GE24-F23-WEBLOAD'!$B:$B,$B536)</f>
        <v>1265</v>
      </c>
      <c r="F536" s="145">
        <f>SUMIFS(GENED!$J:$J,GENED!$A:$A,$A536,GENED!$B:$B,$B536)</f>
        <v>0</v>
      </c>
      <c r="G536" s="55">
        <f t="shared" si="71"/>
        <v>0</v>
      </c>
      <c r="H536" s="52">
        <f t="shared" si="72"/>
        <v>0</v>
      </c>
      <c r="I536" s="64"/>
      <c r="J536" s="52">
        <f>SUMIFS('EOS GE25-F23-WEBLOAD'!$F:$F,'EOS GE25-F23-WEBLOAD'!$A:$A,$A536,'EOS GE25-F23-WEBLOAD'!$B:$B,$B536)</f>
        <v>1265</v>
      </c>
      <c r="K536" s="145">
        <f>SUMIFS(GENED!$S:$S,GENED!$A:$A,$A536,GENED!$B:$B,$B536)</f>
        <v>0</v>
      </c>
      <c r="L536" s="55">
        <f t="shared" si="73"/>
        <v>0</v>
      </c>
      <c r="M536" s="55">
        <f t="shared" si="74"/>
        <v>0</v>
      </c>
      <c r="N536" s="51"/>
      <c r="O536" s="174">
        <f t="shared" si="75"/>
        <v>0</v>
      </c>
    </row>
    <row r="537" spans="1:15" x14ac:dyDescent="0.25">
      <c r="A537" s="49">
        <v>4105</v>
      </c>
      <c r="B537" s="49">
        <v>7</v>
      </c>
      <c r="C537" s="49" t="s">
        <v>447</v>
      </c>
      <c r="D537" s="5">
        <v>7</v>
      </c>
      <c r="E537" s="52">
        <f>SUMIFS('EOS GE24-F23-WEBLOAD'!$F:$F,'EOS GE24-F23-WEBLOAD'!$A:$A,$A537,'EOS GE24-F23-WEBLOAD'!$B:$B,$B537)</f>
        <v>779</v>
      </c>
      <c r="F537" s="145">
        <f>SUMIFS(GENED!$J:$J,GENED!$A:$A,$A537,GENED!$B:$B,$B537)</f>
        <v>0</v>
      </c>
      <c r="G537" s="55">
        <f t="shared" si="71"/>
        <v>0</v>
      </c>
      <c r="H537" s="52">
        <f t="shared" si="72"/>
        <v>0</v>
      </c>
      <c r="I537" s="64"/>
      <c r="J537" s="52">
        <f>SUMIFS('EOS GE25-F23-WEBLOAD'!$F:$F,'EOS GE25-F23-WEBLOAD'!$A:$A,$A537,'EOS GE25-F23-WEBLOAD'!$B:$B,$B537)</f>
        <v>779</v>
      </c>
      <c r="K537" s="145">
        <f>SUMIFS(GENED!$S:$S,GENED!$A:$A,$A537,GENED!$B:$B,$B537)</f>
        <v>0</v>
      </c>
      <c r="L537" s="55">
        <f t="shared" si="73"/>
        <v>0</v>
      </c>
      <c r="M537" s="55">
        <f t="shared" si="74"/>
        <v>0</v>
      </c>
      <c r="N537" s="51"/>
      <c r="O537" s="174">
        <f t="shared" si="75"/>
        <v>0</v>
      </c>
    </row>
    <row r="538" spans="1:15" x14ac:dyDescent="0.25">
      <c r="A538" s="49">
        <v>4122</v>
      </c>
      <c r="B538" s="49">
        <v>7</v>
      </c>
      <c r="C538" s="49" t="s">
        <v>459</v>
      </c>
      <c r="D538" s="5">
        <v>7</v>
      </c>
      <c r="E538" s="52">
        <f>SUMIFS('EOS GE24-F23-WEBLOAD'!$F:$F,'EOS GE24-F23-WEBLOAD'!$A:$A,$A538,'EOS GE24-F23-WEBLOAD'!$B:$B,$B538)</f>
        <v>1488</v>
      </c>
      <c r="F538" s="145">
        <f>SUMIFS(GENED!$J:$J,GENED!$A:$A,$A538,GENED!$B:$B,$B538)</f>
        <v>0</v>
      </c>
      <c r="G538" s="55">
        <f t="shared" si="71"/>
        <v>0</v>
      </c>
      <c r="H538" s="52">
        <f t="shared" si="72"/>
        <v>0</v>
      </c>
      <c r="I538" s="64"/>
      <c r="J538" s="52">
        <f>SUMIFS('EOS GE25-F23-WEBLOAD'!$F:$F,'EOS GE25-F23-WEBLOAD'!$A:$A,$A538,'EOS GE25-F23-WEBLOAD'!$B:$B,$B538)</f>
        <v>1503</v>
      </c>
      <c r="K538" s="145">
        <f>SUMIFS(GENED!$S:$S,GENED!$A:$A,$A538,GENED!$B:$B,$B538)</f>
        <v>0</v>
      </c>
      <c r="L538" s="55">
        <f t="shared" si="73"/>
        <v>0</v>
      </c>
      <c r="M538" s="55">
        <f t="shared" si="74"/>
        <v>0</v>
      </c>
      <c r="N538" s="51"/>
      <c r="O538" s="174">
        <f t="shared" si="75"/>
        <v>0</v>
      </c>
    </row>
    <row r="539" spans="1:15" x14ac:dyDescent="0.25">
      <c r="A539" s="49">
        <v>4008</v>
      </c>
      <c r="B539" s="49">
        <v>7</v>
      </c>
      <c r="C539" s="49" t="s">
        <v>392</v>
      </c>
      <c r="D539" s="5">
        <v>7</v>
      </c>
      <c r="E539" s="52">
        <f>SUMIFS('EOS GE24-F23-WEBLOAD'!$F:$F,'EOS GE24-F23-WEBLOAD'!$A:$A,$A539,'EOS GE24-F23-WEBLOAD'!$B:$B,$B539)</f>
        <v>962</v>
      </c>
      <c r="F539" s="145">
        <f>SUMIFS(GENED!$J:$J,GENED!$A:$A,$A539,GENED!$B:$B,$B539)</f>
        <v>0</v>
      </c>
      <c r="G539" s="55">
        <f t="shared" si="71"/>
        <v>0</v>
      </c>
      <c r="H539" s="52">
        <f t="shared" si="72"/>
        <v>0</v>
      </c>
      <c r="I539" s="64"/>
      <c r="J539" s="52">
        <f>SUMIFS('EOS GE25-F23-WEBLOAD'!$F:$F,'EOS GE25-F23-WEBLOAD'!$A:$A,$A539,'EOS GE25-F23-WEBLOAD'!$B:$B,$B539)</f>
        <v>1091</v>
      </c>
      <c r="K539" s="145">
        <f>SUMIFS(GENED!$S:$S,GENED!$A:$A,$A539,GENED!$B:$B,$B539)</f>
        <v>0</v>
      </c>
      <c r="L539" s="55">
        <f t="shared" si="73"/>
        <v>0</v>
      </c>
      <c r="M539" s="55">
        <f t="shared" si="74"/>
        <v>0</v>
      </c>
      <c r="N539" s="51"/>
      <c r="O539" s="174">
        <f t="shared" si="75"/>
        <v>0</v>
      </c>
    </row>
    <row r="540" spans="1:15" x14ac:dyDescent="0.25">
      <c r="A540" s="49">
        <v>4152</v>
      </c>
      <c r="B540" s="49">
        <v>7</v>
      </c>
      <c r="C540" s="49" t="s">
        <v>476</v>
      </c>
      <c r="D540" s="5">
        <v>7</v>
      </c>
      <c r="E540" s="52">
        <f>SUMIFS('EOS GE24-F23-WEBLOAD'!$F:$F,'EOS GE24-F23-WEBLOAD'!$A:$A,$A540,'EOS GE24-F23-WEBLOAD'!$B:$B,$B540)</f>
        <v>626</v>
      </c>
      <c r="F540" s="145">
        <f>SUMIFS(GENED!$J:$J,GENED!$A:$A,$A540,GENED!$B:$B,$B540)</f>
        <v>0</v>
      </c>
      <c r="G540" s="55">
        <f t="shared" si="71"/>
        <v>0</v>
      </c>
      <c r="H540" s="52">
        <f t="shared" si="72"/>
        <v>0</v>
      </c>
      <c r="I540" s="64"/>
      <c r="J540" s="52">
        <f>SUMIFS('EOS GE25-F23-WEBLOAD'!$F:$F,'EOS GE25-F23-WEBLOAD'!$A:$A,$A540,'EOS GE25-F23-WEBLOAD'!$B:$B,$B540)</f>
        <v>626</v>
      </c>
      <c r="K540" s="145">
        <f>SUMIFS(GENED!$S:$S,GENED!$A:$A,$A540,GENED!$B:$B,$B540)</f>
        <v>0</v>
      </c>
      <c r="L540" s="55">
        <f t="shared" si="73"/>
        <v>0</v>
      </c>
      <c r="M540" s="55">
        <f t="shared" si="74"/>
        <v>0</v>
      </c>
      <c r="N540" s="51"/>
      <c r="O540" s="174">
        <f t="shared" si="75"/>
        <v>0</v>
      </c>
    </row>
    <row r="541" spans="1:15" x14ac:dyDescent="0.25">
      <c r="A541" s="49">
        <v>4185</v>
      </c>
      <c r="B541" s="49">
        <v>7</v>
      </c>
      <c r="C541" s="49" t="s">
        <v>494</v>
      </c>
      <c r="D541" s="5">
        <v>7</v>
      </c>
      <c r="E541" s="52">
        <f>SUMIFS('EOS GE24-F23-WEBLOAD'!$F:$F,'EOS GE24-F23-WEBLOAD'!$A:$A,$A541,'EOS GE24-F23-WEBLOAD'!$B:$B,$B541)</f>
        <v>978</v>
      </c>
      <c r="F541" s="145">
        <f>SUMIFS(GENED!$J:$J,GENED!$A:$A,$A541,GENED!$B:$B,$B541)</f>
        <v>0</v>
      </c>
      <c r="G541" s="55">
        <f t="shared" si="71"/>
        <v>0</v>
      </c>
      <c r="H541" s="52">
        <f t="shared" si="72"/>
        <v>0</v>
      </c>
      <c r="I541" s="64"/>
      <c r="J541" s="52">
        <f>SUMIFS('EOS GE25-F23-WEBLOAD'!$F:$F,'EOS GE25-F23-WEBLOAD'!$A:$A,$A541,'EOS GE25-F23-WEBLOAD'!$B:$B,$B541)</f>
        <v>978</v>
      </c>
      <c r="K541" s="145">
        <f>SUMIFS(GENED!$S:$S,GENED!$A:$A,$A541,GENED!$B:$B,$B541)</f>
        <v>0</v>
      </c>
      <c r="L541" s="55">
        <f t="shared" si="73"/>
        <v>0</v>
      </c>
      <c r="M541" s="55">
        <f t="shared" si="74"/>
        <v>0</v>
      </c>
      <c r="N541" s="51"/>
      <c r="O541" s="174">
        <f t="shared" si="75"/>
        <v>0</v>
      </c>
    </row>
    <row r="542" spans="1:15" x14ac:dyDescent="0.25">
      <c r="A542" s="49">
        <v>4140</v>
      </c>
      <c r="B542" s="49">
        <v>7</v>
      </c>
      <c r="C542" s="49" t="s">
        <v>468</v>
      </c>
      <c r="D542" s="5">
        <v>7</v>
      </c>
      <c r="E542" s="52">
        <f>SUMIFS('EOS GE24-F23-WEBLOAD'!$F:$F,'EOS GE24-F23-WEBLOAD'!$A:$A,$A542,'EOS GE24-F23-WEBLOAD'!$B:$B,$B542)</f>
        <v>790</v>
      </c>
      <c r="F542" s="145">
        <f>SUMIFS(GENED!$J:$J,GENED!$A:$A,$A542,GENED!$B:$B,$B542)</f>
        <v>0</v>
      </c>
      <c r="G542" s="55">
        <f t="shared" si="71"/>
        <v>0</v>
      </c>
      <c r="H542" s="52">
        <f t="shared" si="72"/>
        <v>0</v>
      </c>
      <c r="I542" s="64"/>
      <c r="J542" s="52">
        <f>SUMIFS('EOS GE25-F23-WEBLOAD'!$F:$F,'EOS GE25-F23-WEBLOAD'!$A:$A,$A542,'EOS GE25-F23-WEBLOAD'!$B:$B,$B542)</f>
        <v>790</v>
      </c>
      <c r="K542" s="145">
        <f>SUMIFS(GENED!$S:$S,GENED!$A:$A,$A542,GENED!$B:$B,$B542)</f>
        <v>0</v>
      </c>
      <c r="L542" s="55">
        <f t="shared" si="73"/>
        <v>0</v>
      </c>
      <c r="M542" s="55">
        <f t="shared" si="74"/>
        <v>0</v>
      </c>
      <c r="N542" s="51"/>
      <c r="O542" s="174">
        <f t="shared" si="75"/>
        <v>0</v>
      </c>
    </row>
    <row r="543" spans="1:15" x14ac:dyDescent="0.25">
      <c r="A543" s="49">
        <v>4098</v>
      </c>
      <c r="B543" s="49">
        <v>7</v>
      </c>
      <c r="C543" s="49" t="s">
        <v>442</v>
      </c>
      <c r="D543" s="5">
        <v>7</v>
      </c>
      <c r="E543" s="52">
        <f>SUMIFS('EOS GE24-F23-WEBLOAD'!$F:$F,'EOS GE24-F23-WEBLOAD'!$A:$A,$A543,'EOS GE24-F23-WEBLOAD'!$B:$B,$B543)</f>
        <v>1042</v>
      </c>
      <c r="F543" s="145">
        <f>SUMIFS(GENED!$J:$J,GENED!$A:$A,$A543,GENED!$B:$B,$B543)</f>
        <v>0</v>
      </c>
      <c r="G543" s="55">
        <f t="shared" si="71"/>
        <v>0</v>
      </c>
      <c r="H543" s="52">
        <f t="shared" si="72"/>
        <v>0</v>
      </c>
      <c r="I543" s="64"/>
      <c r="J543" s="52">
        <f>SUMIFS('EOS GE25-F23-WEBLOAD'!$F:$F,'EOS GE25-F23-WEBLOAD'!$A:$A,$A543,'EOS GE25-F23-WEBLOAD'!$B:$B,$B543)</f>
        <v>1042</v>
      </c>
      <c r="K543" s="145">
        <f>SUMIFS(GENED!$S:$S,GENED!$A:$A,$A543,GENED!$B:$B,$B543)</f>
        <v>0</v>
      </c>
      <c r="L543" s="55">
        <f t="shared" si="73"/>
        <v>0</v>
      </c>
      <c r="M543" s="55">
        <f t="shared" si="74"/>
        <v>0</v>
      </c>
      <c r="N543" s="51"/>
      <c r="O543" s="174">
        <f t="shared" si="75"/>
        <v>0</v>
      </c>
    </row>
    <row r="544" spans="1:15" x14ac:dyDescent="0.25">
      <c r="A544" s="49">
        <v>4228</v>
      </c>
      <c r="B544" s="49">
        <v>7</v>
      </c>
      <c r="C544" s="49" t="s">
        <v>524</v>
      </c>
      <c r="D544" s="5">
        <v>7</v>
      </c>
      <c r="E544" s="52">
        <f>SUMIFS('EOS GE24-F23-WEBLOAD'!$F:$F,'EOS GE24-F23-WEBLOAD'!$A:$A,$A544,'EOS GE24-F23-WEBLOAD'!$B:$B,$B544)</f>
        <v>832</v>
      </c>
      <c r="F544" s="145">
        <f>SUMIFS(GENED!$J:$J,GENED!$A:$A,$A544,GENED!$B:$B,$B544)</f>
        <v>0</v>
      </c>
      <c r="G544" s="55">
        <f t="shared" si="71"/>
        <v>0</v>
      </c>
      <c r="H544" s="52">
        <f t="shared" si="72"/>
        <v>0</v>
      </c>
      <c r="I544" s="64"/>
      <c r="J544" s="52">
        <f>SUMIFS('EOS GE25-F23-WEBLOAD'!$F:$F,'EOS GE25-F23-WEBLOAD'!$A:$A,$A544,'EOS GE25-F23-WEBLOAD'!$B:$B,$B544)</f>
        <v>832</v>
      </c>
      <c r="K544" s="145">
        <f>SUMIFS(GENED!$S:$S,GENED!$A:$A,$A544,GENED!$B:$B,$B544)</f>
        <v>0</v>
      </c>
      <c r="L544" s="55">
        <f t="shared" si="73"/>
        <v>0</v>
      </c>
      <c r="M544" s="55">
        <f t="shared" si="74"/>
        <v>0</v>
      </c>
      <c r="N544" s="51"/>
      <c r="O544" s="174">
        <f t="shared" si="75"/>
        <v>0</v>
      </c>
    </row>
    <row r="545" spans="1:15" hidden="1" x14ac:dyDescent="0.25">
      <c r="A545" s="49">
        <v>4999</v>
      </c>
      <c r="B545" s="49">
        <v>7</v>
      </c>
      <c r="C545" s="49" t="s">
        <v>567</v>
      </c>
      <c r="D545" s="5">
        <v>7</v>
      </c>
      <c r="E545" s="52">
        <f>SUMIFS('EOS GE24-F23-WEBLOAD'!$F:$F,'EOS GE24-F23-WEBLOAD'!$A:$A,$A545,'EOS GE24-F23-WEBLOAD'!$B:$B,$B545)</f>
        <v>-1561.3635404866218</v>
      </c>
      <c r="F545" s="145">
        <f>SUMIFS(GENED!$J:$J,GENED!$A:$A,$A545,GENED!$B:$B,$B545)</f>
        <v>0</v>
      </c>
      <c r="G545" s="55">
        <f t="shared" si="71"/>
        <v>0</v>
      </c>
      <c r="H545" s="52">
        <f t="shared" si="72"/>
        <v>0</v>
      </c>
      <c r="I545" s="64"/>
      <c r="J545" s="52">
        <f>SUMIFS('EOS GE25-F23-WEBLOAD'!$F:$F,'EOS GE25-F23-WEBLOAD'!$A:$A,$A545,'EOS GE25-F23-WEBLOAD'!$B:$B,$B545)</f>
        <v>173.87368677092633</v>
      </c>
      <c r="K545" s="145">
        <f>SUMIFS(GENED!$S:$S,GENED!$A:$A,$A545,GENED!$B:$B,$B545)</f>
        <v>0</v>
      </c>
      <c r="L545" s="55">
        <f t="shared" si="73"/>
        <v>0</v>
      </c>
      <c r="M545" s="55">
        <f t="shared" si="74"/>
        <v>0</v>
      </c>
      <c r="N545" s="51"/>
      <c r="O545" s="177"/>
    </row>
    <row r="546" spans="1:15" x14ac:dyDescent="0.25">
      <c r="D546" s="5"/>
      <c r="E546" s="52"/>
      <c r="F546" s="145"/>
      <c r="G546" s="55"/>
      <c r="H546" s="52"/>
      <c r="I546" s="64"/>
      <c r="J546" s="52"/>
      <c r="K546" s="145"/>
      <c r="L546" s="55"/>
      <c r="M546" s="55"/>
      <c r="N546" s="51"/>
      <c r="O546" s="177"/>
    </row>
    <row r="547" spans="1:15" ht="15.75" thickBot="1" x14ac:dyDescent="0.3">
      <c r="A547" s="57"/>
      <c r="B547" s="58"/>
      <c r="C547" s="59" t="s">
        <v>385</v>
      </c>
      <c r="D547" s="60"/>
      <c r="E547" s="60">
        <f t="shared" ref="E547:H547" si="76">SUM(E365:E546)</f>
        <v>70816.036459513372</v>
      </c>
      <c r="F547" s="60">
        <f t="shared" si="76"/>
        <v>142755</v>
      </c>
      <c r="G547" s="60">
        <f>SUM(F547:F547)</f>
        <v>142755</v>
      </c>
      <c r="H547" s="60">
        <f t="shared" si="76"/>
        <v>796.28009856246729</v>
      </c>
      <c r="I547" s="112"/>
      <c r="J547" s="60">
        <f t="shared" ref="J547:M547" si="77">SUM(J365:J546)</f>
        <v>73690.273686770917</v>
      </c>
      <c r="K547" s="60">
        <f t="shared" si="77"/>
        <v>137154</v>
      </c>
      <c r="L547" s="60">
        <f>SUM(K547:K547)</f>
        <v>137154</v>
      </c>
      <c r="M547" s="60">
        <f t="shared" si="77"/>
        <v>755.52700106874079</v>
      </c>
      <c r="N547" s="51"/>
      <c r="O547" s="176">
        <f>M547+H547</f>
        <v>1551.8070996312081</v>
      </c>
    </row>
    <row r="548" spans="1:15" x14ac:dyDescent="0.25">
      <c r="D548" s="5"/>
      <c r="E548" s="52"/>
      <c r="F548" s="56"/>
      <c r="G548" s="55"/>
      <c r="H548" s="52"/>
      <c r="I548" s="52"/>
      <c r="J548" s="52"/>
      <c r="K548" s="52"/>
      <c r="L548" s="55"/>
      <c r="M548" s="55"/>
      <c r="N548" s="51"/>
    </row>
    <row r="549" spans="1:15" s="51" customFormat="1" x14ac:dyDescent="0.25">
      <c r="A549" s="69"/>
      <c r="B549" s="70"/>
      <c r="C549" s="48" t="s">
        <v>568</v>
      </c>
      <c r="D549" s="54"/>
      <c r="E549" s="54"/>
      <c r="F549" s="54"/>
      <c r="G549" s="54"/>
      <c r="H549" s="54"/>
      <c r="I549" s="110"/>
      <c r="J549" s="54"/>
      <c r="K549" s="54"/>
      <c r="L549" s="54"/>
      <c r="M549" s="54"/>
    </row>
    <row r="550" spans="1:15" x14ac:dyDescent="0.25">
      <c r="A550" s="49">
        <v>1094</v>
      </c>
      <c r="B550" s="49">
        <v>34</v>
      </c>
      <c r="C550" s="49" t="s">
        <v>569</v>
      </c>
      <c r="D550" s="5">
        <v>12</v>
      </c>
      <c r="E550" s="52">
        <v>0</v>
      </c>
      <c r="F550" s="52">
        <v>0</v>
      </c>
      <c r="G550" s="55">
        <f>SUM(F550:F550)</f>
        <v>0</v>
      </c>
      <c r="H550" s="52">
        <f>IFERROR(G550/E550,0)</f>
        <v>0</v>
      </c>
      <c r="I550" s="64"/>
      <c r="J550" s="52">
        <v>0</v>
      </c>
      <c r="K550" s="52">
        <v>0</v>
      </c>
      <c r="L550" s="55">
        <f>SUM(K550:K550)</f>
        <v>0</v>
      </c>
      <c r="M550" s="55">
        <f>IFERROR(L550/J550,0)</f>
        <v>0</v>
      </c>
      <c r="N550" s="51"/>
    </row>
    <row r="551" spans="1:15" x14ac:dyDescent="0.25">
      <c r="A551" s="49">
        <v>1115</v>
      </c>
      <c r="B551" s="49">
        <v>34</v>
      </c>
      <c r="C551" s="49" t="s">
        <v>570</v>
      </c>
      <c r="D551" s="5">
        <v>12</v>
      </c>
      <c r="E551" s="52">
        <v>0</v>
      </c>
      <c r="F551" s="52">
        <v>0</v>
      </c>
      <c r="G551" s="55">
        <f>SUM(F551:F551)</f>
        <v>0</v>
      </c>
      <c r="H551" s="52">
        <f>IFERROR(G551/E551,0)</f>
        <v>0</v>
      </c>
      <c r="I551" s="64"/>
      <c r="J551" s="52">
        <v>0</v>
      </c>
      <c r="K551" s="52">
        <v>0</v>
      </c>
      <c r="L551" s="55">
        <f>SUM(K551:K551)</f>
        <v>0</v>
      </c>
      <c r="M551" s="55">
        <f>IFERROR(L551/J551,0)</f>
        <v>0</v>
      </c>
      <c r="N551" s="51"/>
    </row>
    <row r="552" spans="1:15" x14ac:dyDescent="0.25">
      <c r="A552" s="49">
        <v>1435</v>
      </c>
      <c r="B552" s="49">
        <v>34</v>
      </c>
      <c r="C552" s="49" t="s">
        <v>571</v>
      </c>
      <c r="D552" s="5">
        <v>12</v>
      </c>
      <c r="E552" s="52">
        <v>0</v>
      </c>
      <c r="F552" s="52">
        <v>0</v>
      </c>
      <c r="G552" s="55">
        <f>SUM(F552:F552)</f>
        <v>0</v>
      </c>
      <c r="H552" s="52">
        <f>IFERROR(G552/E552,0)</f>
        <v>0</v>
      </c>
      <c r="I552" s="64"/>
      <c r="J552" s="52">
        <v>0</v>
      </c>
      <c r="K552" s="52">
        <v>0</v>
      </c>
      <c r="L552" s="55">
        <f>SUM(K552:K552)</f>
        <v>0</v>
      </c>
      <c r="M552" s="55">
        <f>IFERROR(L552/J552,0)</f>
        <v>0</v>
      </c>
      <c r="N552" s="51"/>
    </row>
    <row r="553" spans="1:15" x14ac:dyDescent="0.25">
      <c r="A553" s="49">
        <v>1480</v>
      </c>
      <c r="B553" s="49">
        <v>34</v>
      </c>
      <c r="C553" s="49" t="s">
        <v>572</v>
      </c>
      <c r="D553" s="5">
        <v>12</v>
      </c>
      <c r="E553" s="52">
        <v>0</v>
      </c>
      <c r="F553" s="52">
        <v>0</v>
      </c>
      <c r="G553" s="55">
        <f>SUM(F553:F553)</f>
        <v>0</v>
      </c>
      <c r="H553" s="52">
        <f>IFERROR(G553/E553,0)</f>
        <v>0</v>
      </c>
      <c r="I553" s="64"/>
      <c r="J553" s="52">
        <v>0</v>
      </c>
      <c r="K553" s="52">
        <v>0</v>
      </c>
      <c r="L553" s="55">
        <f>SUM(K553:K553)</f>
        <v>0</v>
      </c>
      <c r="M553" s="55">
        <f>IFERROR(L553/J553,0)</f>
        <v>0</v>
      </c>
      <c r="N553" s="51"/>
    </row>
    <row r="554" spans="1:15" x14ac:dyDescent="0.25">
      <c r="D554" s="5"/>
      <c r="E554" s="51"/>
      <c r="F554" s="51"/>
      <c r="G554" s="51"/>
      <c r="H554" s="51"/>
      <c r="I554" s="111"/>
      <c r="J554" s="52"/>
      <c r="K554" s="51"/>
      <c r="L554" s="51"/>
      <c r="M554" s="51"/>
      <c r="N554" s="51"/>
    </row>
    <row r="555" spans="1:15" x14ac:dyDescent="0.25">
      <c r="A555" s="57"/>
      <c r="B555" s="58"/>
      <c r="C555" s="59" t="s">
        <v>385</v>
      </c>
      <c r="D555" s="60"/>
      <c r="E555" s="60">
        <f>SUM(E550:E553)</f>
        <v>0</v>
      </c>
      <c r="F555" s="60"/>
      <c r="G555" s="60">
        <f>SUM(F555:F555)</f>
        <v>0</v>
      </c>
      <c r="H555" s="60">
        <f t="shared" ref="H555:M555" si="78">SUM(H550:H553)</f>
        <v>0</v>
      </c>
      <c r="I555" s="112"/>
      <c r="J555" s="60">
        <f>SUM(J550:J554)</f>
        <v>0</v>
      </c>
      <c r="K555" s="60"/>
      <c r="L555" s="60">
        <f>SUM(K555:K555)</f>
        <v>0</v>
      </c>
      <c r="M555" s="60">
        <f t="shared" si="78"/>
        <v>0</v>
      </c>
      <c r="N555" s="51"/>
    </row>
    <row r="556" spans="1:15" x14ac:dyDescent="0.25">
      <c r="A556" s="57"/>
      <c r="B556" s="58"/>
      <c r="C556" s="62"/>
      <c r="D556" s="61"/>
      <c r="E556" s="61"/>
      <c r="F556" s="61"/>
      <c r="G556" s="61"/>
      <c r="H556" s="61"/>
      <c r="I556" s="61"/>
      <c r="J556" s="61"/>
      <c r="K556" s="61"/>
      <c r="L556" s="61"/>
      <c r="M556" s="61"/>
      <c r="N556" s="51"/>
    </row>
    <row r="557" spans="1:15" s="51" customFormat="1" x14ac:dyDescent="0.25">
      <c r="A557" s="69"/>
      <c r="B557" s="70"/>
      <c r="C557" s="48" t="s">
        <v>573</v>
      </c>
      <c r="D557" s="54"/>
      <c r="E557" s="54"/>
      <c r="F557" s="54"/>
      <c r="G557" s="54"/>
      <c r="H557" s="54"/>
      <c r="I557" s="110"/>
      <c r="J557" s="54"/>
      <c r="K557" s="54"/>
      <c r="L557" s="54"/>
      <c r="M557" s="54"/>
    </row>
    <row r="558" spans="1:15" s="51" customFormat="1" x14ac:dyDescent="0.25">
      <c r="A558" s="49">
        <v>160</v>
      </c>
      <c r="B558" s="49">
        <v>70</v>
      </c>
      <c r="C558" s="49" t="s">
        <v>2312</v>
      </c>
      <c r="D558" s="5">
        <v>11</v>
      </c>
      <c r="E558" s="52">
        <v>0</v>
      </c>
      <c r="F558" s="52">
        <f>SUMIFS(SPED!D:D,SPED!A:A,A558,SPED!B:B,B558)</f>
        <v>0</v>
      </c>
      <c r="G558" s="52">
        <f>SUM(F558:F558)</f>
        <v>0</v>
      </c>
      <c r="H558" s="52">
        <f>IFERROR(G558/E558,0)</f>
        <v>0</v>
      </c>
      <c r="I558" s="64"/>
      <c r="J558" s="52">
        <v>0</v>
      </c>
      <c r="K558" s="52">
        <f>SUMIFS(SPED!E:E,SPED!A:A,A558,SPED!B:B,B558)</f>
        <v>0</v>
      </c>
      <c r="L558" s="52">
        <f>SUM(K558:K558)</f>
        <v>0</v>
      </c>
      <c r="M558" s="52">
        <f>IFERROR(L558/J558,0)</f>
        <v>0</v>
      </c>
    </row>
    <row r="559" spans="1:15" x14ac:dyDescent="0.25">
      <c r="A559" s="49">
        <v>6000</v>
      </c>
      <c r="B559" s="49">
        <v>62</v>
      </c>
      <c r="C559" s="49" t="s">
        <v>574</v>
      </c>
      <c r="D559" s="5">
        <v>10</v>
      </c>
      <c r="E559" s="52">
        <v>0</v>
      </c>
      <c r="F559" s="52">
        <v>0</v>
      </c>
      <c r="G559" s="52">
        <f>SUM(F559:F559)</f>
        <v>0</v>
      </c>
      <c r="H559" s="52">
        <f>IFERROR(G559/E559,0)</f>
        <v>0</v>
      </c>
      <c r="I559" s="64"/>
      <c r="J559" s="52">
        <v>0</v>
      </c>
      <c r="K559" s="52">
        <v>0</v>
      </c>
      <c r="L559" s="52">
        <f>SUM(K559:K559)</f>
        <v>0</v>
      </c>
      <c r="M559" s="52">
        <f>IFERROR(L559/J559,0)</f>
        <v>0</v>
      </c>
      <c r="N559" s="51"/>
    </row>
    <row r="560" spans="1:15" x14ac:dyDescent="0.25">
      <c r="A560" s="57"/>
      <c r="B560" s="58"/>
      <c r="C560" s="59" t="s">
        <v>385</v>
      </c>
      <c r="D560" s="60"/>
      <c r="E560" s="60">
        <f t="shared" ref="E560:H560" si="79">SUM(E559:E559)</f>
        <v>0</v>
      </c>
      <c r="F560" s="60">
        <f t="shared" si="79"/>
        <v>0</v>
      </c>
      <c r="G560" s="60">
        <f t="shared" si="79"/>
        <v>0</v>
      </c>
      <c r="H560" s="60">
        <f t="shared" si="79"/>
        <v>0</v>
      </c>
      <c r="I560" s="112"/>
      <c r="J560" s="60">
        <f t="shared" ref="J560:K560" si="80">SUM(J559:J559)</f>
        <v>0</v>
      </c>
      <c r="K560" s="60">
        <f t="shared" si="80"/>
        <v>0</v>
      </c>
      <c r="L560" s="60">
        <f>SUM(L559:L559)</f>
        <v>0</v>
      </c>
      <c r="M560" s="60">
        <f>SUM(M559:M559)</f>
        <v>0</v>
      </c>
      <c r="N560" s="61"/>
    </row>
    <row r="561" spans="3:14" x14ac:dyDescent="0.25">
      <c r="D561" s="5"/>
      <c r="E561" s="51"/>
      <c r="F561" s="51"/>
      <c r="G561" s="51"/>
      <c r="H561" s="51"/>
      <c r="J561" s="51"/>
      <c r="K561" s="51"/>
      <c r="L561" s="51"/>
      <c r="M561" s="51"/>
      <c r="N561" s="51"/>
    </row>
    <row r="562" spans="3:14" x14ac:dyDescent="0.25">
      <c r="C562" s="71" t="s">
        <v>575</v>
      </c>
      <c r="D562" s="22"/>
      <c r="E562" s="72"/>
      <c r="F562" s="72"/>
      <c r="G562" s="72"/>
      <c r="H562" s="51"/>
      <c r="J562" s="51"/>
      <c r="K562" s="51"/>
      <c r="L562" s="51"/>
      <c r="M562" s="51"/>
      <c r="N562" s="51"/>
    </row>
    <row r="563" spans="3:14" x14ac:dyDescent="0.25">
      <c r="C563" s="71" t="s">
        <v>576</v>
      </c>
      <c r="D563" s="22"/>
      <c r="E563" s="72"/>
      <c r="F563" s="72"/>
      <c r="G563" s="72"/>
      <c r="H563" s="51"/>
      <c r="J563" s="51"/>
      <c r="K563" s="51"/>
      <c r="L563" s="51"/>
      <c r="M563" s="51"/>
      <c r="N563" s="51"/>
    </row>
    <row r="564" spans="3:14" x14ac:dyDescent="0.25">
      <c r="C564" s="71"/>
      <c r="D564" s="22"/>
      <c r="E564" s="72"/>
      <c r="F564" s="72"/>
      <c r="G564" s="72"/>
      <c r="H564" s="51"/>
      <c r="J564" s="51"/>
      <c r="K564" s="51"/>
      <c r="L564" s="51"/>
      <c r="M564" s="51"/>
      <c r="N564" s="51"/>
    </row>
    <row r="565" spans="3:14" x14ac:dyDescent="0.25">
      <c r="C565" s="71" t="s">
        <v>577</v>
      </c>
      <c r="D565" s="22"/>
      <c r="E565" s="72"/>
      <c r="F565" s="72"/>
      <c r="G565" s="72"/>
      <c r="H565" s="51"/>
      <c r="J565" s="51"/>
      <c r="K565" s="51"/>
      <c r="L565" s="51"/>
      <c r="M565" s="51"/>
      <c r="N565" s="51"/>
    </row>
    <row r="566" spans="3:14" x14ac:dyDescent="0.25">
      <c r="C566" s="71" t="s">
        <v>578</v>
      </c>
      <c r="D566" s="22"/>
      <c r="E566" s="72"/>
      <c r="F566" s="72"/>
      <c r="G566" s="72"/>
      <c r="H566" s="51"/>
      <c r="J566" s="51"/>
      <c r="K566" s="51"/>
      <c r="L566" s="51"/>
      <c r="M566" s="51"/>
      <c r="N566" s="51"/>
    </row>
    <row r="567" spans="3:14" x14ac:dyDescent="0.25">
      <c r="C567" s="71"/>
      <c r="D567" s="73"/>
      <c r="E567" s="71"/>
      <c r="F567" s="71"/>
      <c r="G567" s="71"/>
    </row>
    <row r="568" spans="3:14" x14ac:dyDescent="0.25">
      <c r="C568" s="71" t="s">
        <v>579</v>
      </c>
      <c r="D568" s="73"/>
      <c r="E568" s="71"/>
      <c r="F568" s="71"/>
      <c r="G568" s="71"/>
    </row>
    <row r="569" spans="3:14" x14ac:dyDescent="0.25">
      <c r="C569" s="71"/>
      <c r="D569" s="73"/>
      <c r="E569" s="71"/>
      <c r="F569" s="71"/>
      <c r="G569" s="71"/>
    </row>
    <row r="570" spans="3:14" x14ac:dyDescent="0.25">
      <c r="C570" s="71" t="s">
        <v>580</v>
      </c>
      <c r="D570" s="73"/>
      <c r="E570" s="71"/>
      <c r="F570" s="71"/>
      <c r="G570" s="71"/>
    </row>
  </sheetData>
  <sortState ref="A31:O359">
    <sortCondition descending="1" ref="O31:O359"/>
  </sortState>
  <mergeCells count="2">
    <mergeCell ref="E4:H4"/>
    <mergeCell ref="J4:M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1531D-9442-4DB7-8B20-0FA3D970217C}">
  <dimension ref="A1:O570"/>
  <sheetViews>
    <sheetView topLeftCell="A15" workbookViewId="0">
      <pane xSplit="4" ySplit="15" topLeftCell="E30" activePane="bottomRight" state="frozen"/>
      <selection activeCell="A15" sqref="A15"/>
      <selection pane="topRight" activeCell="E15" sqref="E15"/>
      <selection pane="bottomLeft" activeCell="A29" sqref="A29"/>
      <selection pane="bottomRight" activeCell="Q552" sqref="Q552"/>
    </sheetView>
  </sheetViews>
  <sheetFormatPr defaultColWidth="8.85546875" defaultRowHeight="15" x14ac:dyDescent="0.25"/>
  <cols>
    <col min="1" max="1" width="5.85546875" style="49" customWidth="1"/>
    <col min="2" max="2" width="6" style="49" customWidth="1"/>
    <col min="3" max="3" width="39.140625" style="49" bestFit="1" customWidth="1"/>
    <col min="4" max="4" width="4.140625" style="50" hidden="1" customWidth="1"/>
    <col min="5" max="5" width="9" style="49" customWidth="1"/>
    <col min="6" max="6" width="10.85546875" style="49" bestFit="1" customWidth="1"/>
    <col min="7" max="7" width="12.5703125" style="49" bestFit="1" customWidth="1"/>
    <col min="8" max="8" width="12.42578125" style="49" bestFit="1" customWidth="1"/>
    <col min="9" max="9" width="3.5703125" style="51" customWidth="1"/>
    <col min="10" max="10" width="9" style="49" bestFit="1" customWidth="1"/>
    <col min="11" max="11" width="10.85546875" style="49" bestFit="1" customWidth="1"/>
    <col min="12" max="12" width="12.5703125" style="49" bestFit="1" customWidth="1"/>
    <col min="13" max="13" width="12.42578125" style="49" bestFit="1" customWidth="1"/>
    <col min="14" max="14" width="8.85546875" style="49"/>
    <col min="15" max="15" width="13.5703125" style="160" customWidth="1"/>
    <col min="16" max="16384" width="8.85546875" style="49"/>
  </cols>
  <sheetData>
    <row r="1" spans="1:15" ht="37.35" customHeight="1" x14ac:dyDescent="0.25"/>
    <row r="2" spans="1:15" ht="18.75" x14ac:dyDescent="0.3">
      <c r="A2" s="1" t="s">
        <v>0</v>
      </c>
    </row>
    <row r="3" spans="1:15" x14ac:dyDescent="0.25">
      <c r="A3" s="49" t="s">
        <v>1</v>
      </c>
    </row>
    <row r="4" spans="1:15" ht="15.75" thickBot="1" x14ac:dyDescent="0.3">
      <c r="A4" s="88"/>
      <c r="C4" s="2" t="s">
        <v>2</v>
      </c>
      <c r="D4" s="47"/>
      <c r="E4" s="197" t="s">
        <v>3</v>
      </c>
      <c r="F4" s="197"/>
      <c r="G4" s="197"/>
      <c r="H4" s="197"/>
      <c r="I4" s="108"/>
      <c r="J4" s="197" t="s">
        <v>4</v>
      </c>
      <c r="K4" s="197"/>
      <c r="L4" s="197"/>
      <c r="M4" s="197"/>
      <c r="N4" s="51"/>
    </row>
    <row r="5" spans="1:15" x14ac:dyDescent="0.25">
      <c r="A5" s="2" t="s">
        <v>2</v>
      </c>
      <c r="B5" s="2" t="s">
        <v>2</v>
      </c>
      <c r="C5" s="2" t="s">
        <v>2</v>
      </c>
      <c r="D5" s="47"/>
      <c r="E5" s="63" t="s">
        <v>2</v>
      </c>
      <c r="F5" s="147" t="s">
        <v>10</v>
      </c>
      <c r="G5" s="67" t="s">
        <v>13</v>
      </c>
      <c r="H5" s="98" t="s">
        <v>13</v>
      </c>
      <c r="I5" s="64"/>
      <c r="J5" s="103"/>
      <c r="K5" s="147" t="s">
        <v>10</v>
      </c>
      <c r="L5" s="67" t="s">
        <v>17</v>
      </c>
      <c r="M5" s="67" t="s">
        <v>17</v>
      </c>
      <c r="N5" s="51"/>
      <c r="O5" s="163" t="s">
        <v>2307</v>
      </c>
    </row>
    <row r="6" spans="1:15" x14ac:dyDescent="0.25">
      <c r="A6" s="2" t="s">
        <v>2</v>
      </c>
      <c r="B6" s="2" t="s">
        <v>2</v>
      </c>
      <c r="C6" s="2" t="s">
        <v>2</v>
      </c>
      <c r="D6" s="47"/>
      <c r="E6" s="64" t="s">
        <v>18</v>
      </c>
      <c r="F6" s="148" t="s">
        <v>24</v>
      </c>
      <c r="G6" s="64" t="s">
        <v>27</v>
      </c>
      <c r="H6" s="99" t="s">
        <v>28</v>
      </c>
      <c r="I6" s="64"/>
      <c r="J6" s="104" t="s">
        <v>29</v>
      </c>
      <c r="K6" s="148" t="s">
        <v>24</v>
      </c>
      <c r="L6" s="64" t="s">
        <v>27</v>
      </c>
      <c r="M6" s="64" t="s">
        <v>28</v>
      </c>
      <c r="N6" s="51"/>
      <c r="O6" s="164" t="s">
        <v>1389</v>
      </c>
    </row>
    <row r="7" spans="1:15" ht="36.6" customHeight="1" thickBot="1" x14ac:dyDescent="0.3">
      <c r="A7" s="2" t="s">
        <v>2</v>
      </c>
      <c r="B7" s="2" t="s">
        <v>2</v>
      </c>
      <c r="C7" s="2" t="s">
        <v>2</v>
      </c>
      <c r="D7" s="47"/>
      <c r="E7" s="120" t="s">
        <v>32</v>
      </c>
      <c r="F7" s="149" t="s">
        <v>36</v>
      </c>
      <c r="G7" s="123" t="s">
        <v>28</v>
      </c>
      <c r="H7" s="123" t="s">
        <v>37</v>
      </c>
      <c r="I7" s="119"/>
      <c r="J7" s="123" t="s">
        <v>32</v>
      </c>
      <c r="K7" s="149" t="s">
        <v>36</v>
      </c>
      <c r="L7" s="123" t="s">
        <v>28</v>
      </c>
      <c r="M7" s="123" t="s">
        <v>37</v>
      </c>
      <c r="N7" s="51"/>
      <c r="O7" s="165" t="s">
        <v>2308</v>
      </c>
    </row>
    <row r="8" spans="1:15" ht="17.25" x14ac:dyDescent="0.25">
      <c r="A8" s="2" t="s">
        <v>2</v>
      </c>
      <c r="B8" s="2" t="s">
        <v>2</v>
      </c>
      <c r="C8" s="117" t="s">
        <v>40</v>
      </c>
      <c r="D8" s="5">
        <v>1</v>
      </c>
      <c r="E8" s="65">
        <f>SUM(E14:E20)</f>
        <v>780482.38509202271</v>
      </c>
      <c r="F8" s="150">
        <f t="shared" ref="F8" si="0">SUM(F14:F20)</f>
        <v>6054730</v>
      </c>
      <c r="G8" s="65">
        <f>SUM(F8:F8)</f>
        <v>6054730</v>
      </c>
      <c r="H8" s="101">
        <f>IFERROR(G8/E8,0)</f>
        <v>7.7576766825892136</v>
      </c>
      <c r="I8" s="65"/>
      <c r="J8" s="106">
        <f>SUM(J14:J20)</f>
        <v>774921.93511955347</v>
      </c>
      <c r="K8" s="150">
        <f t="shared" ref="K8" si="1">SUM(K14:K20)</f>
        <v>6209502</v>
      </c>
      <c r="L8" s="65">
        <f>SUM(K8:K8)</f>
        <v>6209502</v>
      </c>
      <c r="M8" s="65">
        <f>IFERROR(L8/J8,0)</f>
        <v>8.0130677924893305</v>
      </c>
      <c r="N8" s="51"/>
      <c r="O8" s="166">
        <f>M8+H8</f>
        <v>15.770744475078544</v>
      </c>
    </row>
    <row r="9" spans="1:15" ht="17.25" x14ac:dyDescent="0.25">
      <c r="A9" s="2" t="s">
        <v>2</v>
      </c>
      <c r="B9" s="2" t="s">
        <v>2</v>
      </c>
      <c r="C9" s="117" t="s">
        <v>41</v>
      </c>
      <c r="D9" s="5">
        <v>7</v>
      </c>
      <c r="E9" s="65">
        <f>E21</f>
        <v>70816.036459513372</v>
      </c>
      <c r="F9" s="150">
        <f t="shared" ref="F9:K10" si="2">F21</f>
        <v>466853</v>
      </c>
      <c r="G9" s="65">
        <f>SUM(F9:F9)</f>
        <v>466853</v>
      </c>
      <c r="H9" s="101">
        <f>IFERROR(G9/E9,0)</f>
        <v>6.592475706641773</v>
      </c>
      <c r="I9" s="65"/>
      <c r="J9" s="106">
        <f t="shared" si="2"/>
        <v>73690.273686770917</v>
      </c>
      <c r="K9" s="150">
        <f t="shared" si="2"/>
        <v>534879</v>
      </c>
      <c r="L9" s="65">
        <f>SUM(K9:K9)</f>
        <v>534879</v>
      </c>
      <c r="M9" s="65">
        <f>IFERROR(L9/J9,0)</f>
        <v>7.2584748738153078</v>
      </c>
      <c r="N9" s="51"/>
      <c r="O9" s="167">
        <f>M9+H9</f>
        <v>13.850950580457081</v>
      </c>
    </row>
    <row r="10" spans="1:15" x14ac:dyDescent="0.25">
      <c r="A10" s="2" t="s">
        <v>2</v>
      </c>
      <c r="B10" s="2" t="s">
        <v>2</v>
      </c>
      <c r="C10" s="51" t="s">
        <v>42</v>
      </c>
      <c r="D10" s="5">
        <v>10</v>
      </c>
      <c r="E10" s="65">
        <f t="shared" ref="E10" si="3">E22</f>
        <v>0</v>
      </c>
      <c r="F10" s="150">
        <f t="shared" si="2"/>
        <v>0</v>
      </c>
      <c r="G10" s="65">
        <f>SUM(F10:F10)</f>
        <v>0</v>
      </c>
      <c r="H10" s="101">
        <f>IFERROR(G10/E10,0)</f>
        <v>0</v>
      </c>
      <c r="I10" s="65"/>
      <c r="J10" s="106">
        <f>J22</f>
        <v>0</v>
      </c>
      <c r="K10" s="150">
        <f t="shared" si="2"/>
        <v>0</v>
      </c>
      <c r="L10" s="65">
        <f>SUM(K10:K10)</f>
        <v>0</v>
      </c>
      <c r="M10" s="65">
        <f>IFERROR(L10/J10,0)</f>
        <v>0</v>
      </c>
      <c r="N10" s="51"/>
      <c r="O10" s="167">
        <f>M10+H10</f>
        <v>0</v>
      </c>
    </row>
    <row r="11" spans="1:15" x14ac:dyDescent="0.25">
      <c r="A11" s="2"/>
      <c r="B11" s="2"/>
      <c r="C11" s="51" t="s">
        <v>43</v>
      </c>
      <c r="D11" s="5">
        <v>12</v>
      </c>
      <c r="E11" s="65">
        <f>E24</f>
        <v>0</v>
      </c>
      <c r="F11" s="150">
        <f>F24</f>
        <v>147392</v>
      </c>
      <c r="G11" s="65">
        <f>SUM(F11:F11)</f>
        <v>147392</v>
      </c>
      <c r="H11" s="101">
        <f>IFERROR(G11/E11,0)</f>
        <v>0</v>
      </c>
      <c r="I11" s="65"/>
      <c r="J11" s="106">
        <f>J24</f>
        <v>0</v>
      </c>
      <c r="K11" s="150">
        <f>K24</f>
        <v>152732</v>
      </c>
      <c r="L11" s="65">
        <f>SUM(K11:K11)</f>
        <v>152732</v>
      </c>
      <c r="M11" s="65">
        <f>IFERROR(L11/J11,0)</f>
        <v>0</v>
      </c>
      <c r="N11" s="51"/>
      <c r="O11" s="167">
        <f>M11+H11</f>
        <v>0</v>
      </c>
    </row>
    <row r="12" spans="1:15" ht="15.75" thickBot="1" x14ac:dyDescent="0.3">
      <c r="A12" s="2" t="s">
        <v>2</v>
      </c>
      <c r="B12" s="2" t="s">
        <v>2</v>
      </c>
      <c r="C12" s="54" t="s">
        <v>44</v>
      </c>
      <c r="D12" s="54"/>
      <c r="E12" s="66">
        <f t="shared" ref="E12:F12" si="4">SUM(E8:E11)</f>
        <v>851298.42155153607</v>
      </c>
      <c r="F12" s="66">
        <f t="shared" si="4"/>
        <v>6668975</v>
      </c>
      <c r="G12" s="66">
        <f>SUM(F12:F12)</f>
        <v>6668975</v>
      </c>
      <c r="H12" s="102">
        <f>IFERROR(G12/E12,0)</f>
        <v>7.8338862508935971</v>
      </c>
      <c r="I12" s="109"/>
      <c r="J12" s="107">
        <f t="shared" ref="J12:K12" si="5">SUM(J8:J11)</f>
        <v>848612.2088063244</v>
      </c>
      <c r="K12" s="66">
        <f t="shared" si="5"/>
        <v>6897113</v>
      </c>
      <c r="L12" s="66">
        <f>SUM(K12:K12)</f>
        <v>6897113</v>
      </c>
      <c r="M12" s="66">
        <f>IFERROR(L12/J12,0)</f>
        <v>8.1275203543225274</v>
      </c>
      <c r="N12" s="51"/>
      <c r="O12" s="171"/>
    </row>
    <row r="13" spans="1:15" s="51" customFormat="1" ht="15.75" thickBot="1" x14ac:dyDescent="0.3">
      <c r="A13" s="2" t="s">
        <v>2</v>
      </c>
      <c r="B13" s="2" t="s">
        <v>2</v>
      </c>
      <c r="D13" s="5"/>
      <c r="E13" s="53"/>
      <c r="F13" s="83"/>
      <c r="G13" s="53"/>
      <c r="H13" s="53"/>
      <c r="I13" s="65"/>
      <c r="J13" s="53"/>
      <c r="K13" s="83"/>
      <c r="L13" s="53"/>
      <c r="M13" s="53"/>
      <c r="O13" s="97"/>
    </row>
    <row r="14" spans="1:15" x14ac:dyDescent="0.25">
      <c r="A14" s="2" t="s">
        <v>2</v>
      </c>
      <c r="B14" s="2" t="s">
        <v>2</v>
      </c>
      <c r="C14" s="51" t="s">
        <v>45</v>
      </c>
      <c r="D14" s="5">
        <v>1</v>
      </c>
      <c r="E14" s="68">
        <f t="shared" ref="E14:F24" si="6">SUMIF($D$31:$D$560,$D14,E$31:E$560)</f>
        <v>58546</v>
      </c>
      <c r="F14" s="151">
        <f t="shared" si="6"/>
        <v>433482</v>
      </c>
      <c r="G14" s="68">
        <f t="shared" ref="G14:G25" si="7">SUM(F14:F14)</f>
        <v>433482</v>
      </c>
      <c r="H14" s="100">
        <f t="shared" ref="H14:H25" si="8">IFERROR(G14/E14,0)</f>
        <v>7.4041266696273018</v>
      </c>
      <c r="I14" s="65"/>
      <c r="J14" s="105">
        <f t="shared" ref="J14:K24" si="9">SUMIF($D$31:$D$560,$D14,J$31:J$560)</f>
        <v>57234</v>
      </c>
      <c r="K14" s="151">
        <f t="shared" si="9"/>
        <v>450096</v>
      </c>
      <c r="L14" s="68">
        <f t="shared" ref="L14:L25" si="10">SUM(K14:K14)</f>
        <v>450096</v>
      </c>
      <c r="M14" s="68">
        <f t="shared" ref="M14:M25" si="11">IFERROR(L14/J14,0)</f>
        <v>7.8641367019603736</v>
      </c>
      <c r="N14" s="51"/>
      <c r="O14" s="166">
        <f t="shared" ref="O14:O25" si="12">M14+H14</f>
        <v>15.268263371587675</v>
      </c>
    </row>
    <row r="15" spans="1:15" x14ac:dyDescent="0.25">
      <c r="A15" s="2" t="s">
        <v>2</v>
      </c>
      <c r="B15" s="2" t="s">
        <v>2</v>
      </c>
      <c r="C15" s="51" t="s">
        <v>46</v>
      </c>
      <c r="D15" s="5">
        <v>2</v>
      </c>
      <c r="E15" s="65">
        <f t="shared" si="6"/>
        <v>85315.96</v>
      </c>
      <c r="F15" s="150">
        <f t="shared" si="6"/>
        <v>455556</v>
      </c>
      <c r="G15" s="65">
        <f t="shared" si="7"/>
        <v>455556</v>
      </c>
      <c r="H15" s="101">
        <f t="shared" si="8"/>
        <v>5.3396339911078767</v>
      </c>
      <c r="I15" s="65"/>
      <c r="J15" s="106">
        <f t="shared" si="9"/>
        <v>85378.96</v>
      </c>
      <c r="K15" s="150">
        <f t="shared" si="9"/>
        <v>465922</v>
      </c>
      <c r="L15" s="65">
        <f t="shared" si="10"/>
        <v>465922</v>
      </c>
      <c r="M15" s="65">
        <f t="shared" si="11"/>
        <v>5.4571055913541224</v>
      </c>
      <c r="N15" s="51"/>
      <c r="O15" s="167">
        <f t="shared" si="12"/>
        <v>10.796739582461999</v>
      </c>
    </row>
    <row r="16" spans="1:15" x14ac:dyDescent="0.25">
      <c r="A16" s="2" t="s">
        <v>2</v>
      </c>
      <c r="B16" s="2" t="s">
        <v>2</v>
      </c>
      <c r="C16" s="51" t="s">
        <v>47</v>
      </c>
      <c r="D16" s="5">
        <v>3</v>
      </c>
      <c r="E16" s="65">
        <f t="shared" si="6"/>
        <v>268386.5</v>
      </c>
      <c r="F16" s="150">
        <f t="shared" si="6"/>
        <v>1149578</v>
      </c>
      <c r="G16" s="65">
        <f t="shared" si="7"/>
        <v>1149578</v>
      </c>
      <c r="H16" s="101">
        <f t="shared" si="8"/>
        <v>4.283292937610498</v>
      </c>
      <c r="I16" s="65"/>
      <c r="J16" s="106">
        <f t="shared" si="9"/>
        <v>269248.5</v>
      </c>
      <c r="K16" s="150">
        <f t="shared" si="9"/>
        <v>1179058</v>
      </c>
      <c r="L16" s="65">
        <f t="shared" si="10"/>
        <v>1179058</v>
      </c>
      <c r="M16" s="65">
        <f t="shared" si="11"/>
        <v>4.3790698926827822</v>
      </c>
      <c r="N16" s="51"/>
      <c r="O16" s="167">
        <f t="shared" si="12"/>
        <v>8.6623628302932794</v>
      </c>
    </row>
    <row r="17" spans="1:15" x14ac:dyDescent="0.25">
      <c r="A17" s="2" t="s">
        <v>2</v>
      </c>
      <c r="B17" s="2" t="s">
        <v>2</v>
      </c>
      <c r="C17" s="51" t="s">
        <v>48</v>
      </c>
      <c r="D17" s="5">
        <v>4</v>
      </c>
      <c r="E17" s="65">
        <f t="shared" si="6"/>
        <v>185555.73</v>
      </c>
      <c r="F17" s="150">
        <f t="shared" si="6"/>
        <v>1416576</v>
      </c>
      <c r="G17" s="65">
        <f t="shared" si="7"/>
        <v>1416576</v>
      </c>
      <c r="H17" s="101">
        <f t="shared" si="8"/>
        <v>7.6342347390727303</v>
      </c>
      <c r="I17" s="65"/>
      <c r="J17" s="106">
        <f t="shared" si="9"/>
        <v>185002.73</v>
      </c>
      <c r="K17" s="150">
        <f t="shared" si="9"/>
        <v>1451792</v>
      </c>
      <c r="L17" s="65">
        <f t="shared" si="10"/>
        <v>1451792</v>
      </c>
      <c r="M17" s="65">
        <f t="shared" si="11"/>
        <v>7.8474085220255931</v>
      </c>
      <c r="N17" s="51"/>
      <c r="O17" s="167">
        <f t="shared" si="12"/>
        <v>15.481643261098323</v>
      </c>
    </row>
    <row r="18" spans="1:15" x14ac:dyDescent="0.25">
      <c r="A18" s="2" t="s">
        <v>2</v>
      </c>
      <c r="B18" s="2" t="s">
        <v>2</v>
      </c>
      <c r="C18" s="51" t="s">
        <v>49</v>
      </c>
      <c r="D18" s="5">
        <v>5</v>
      </c>
      <c r="E18" s="65">
        <f t="shared" si="6"/>
        <v>92129.61</v>
      </c>
      <c r="F18" s="150">
        <f t="shared" si="6"/>
        <v>1260496</v>
      </c>
      <c r="G18" s="65">
        <f t="shared" si="7"/>
        <v>1260496</v>
      </c>
      <c r="H18" s="101">
        <f t="shared" si="8"/>
        <v>13.681768543251186</v>
      </c>
      <c r="I18" s="65"/>
      <c r="J18" s="106">
        <f t="shared" si="9"/>
        <v>91702.61</v>
      </c>
      <c r="K18" s="150">
        <f t="shared" si="9"/>
        <v>1292606</v>
      </c>
      <c r="L18" s="65">
        <f t="shared" si="10"/>
        <v>1292606</v>
      </c>
      <c r="M18" s="65">
        <f t="shared" si="11"/>
        <v>14.095629339230367</v>
      </c>
      <c r="N18" s="51"/>
      <c r="O18" s="167">
        <f t="shared" si="12"/>
        <v>27.777397882481552</v>
      </c>
    </row>
    <row r="19" spans="1:15" x14ac:dyDescent="0.25">
      <c r="A19" s="2" t="s">
        <v>2</v>
      </c>
      <c r="B19" s="2" t="s">
        <v>2</v>
      </c>
      <c r="C19" s="51" t="s">
        <v>50</v>
      </c>
      <c r="D19" s="5">
        <v>6</v>
      </c>
      <c r="E19" s="65">
        <f t="shared" si="6"/>
        <v>86799.159999999989</v>
      </c>
      <c r="F19" s="150">
        <f t="shared" si="6"/>
        <v>1339042</v>
      </c>
      <c r="G19" s="65">
        <f t="shared" si="7"/>
        <v>1339042</v>
      </c>
      <c r="H19" s="101">
        <f t="shared" si="8"/>
        <v>15.426900444658683</v>
      </c>
      <c r="I19" s="65"/>
      <c r="J19" s="106">
        <f t="shared" si="9"/>
        <v>86594.159999999989</v>
      </c>
      <c r="K19" s="150">
        <f t="shared" si="9"/>
        <v>1370028</v>
      </c>
      <c r="L19" s="65">
        <f t="shared" si="10"/>
        <v>1370028</v>
      </c>
      <c r="M19" s="65">
        <f t="shared" si="11"/>
        <v>15.821251687180753</v>
      </c>
      <c r="N19" s="51"/>
      <c r="O19" s="167">
        <f t="shared" si="12"/>
        <v>31.248152131839436</v>
      </c>
    </row>
    <row r="20" spans="1:15" hidden="1" x14ac:dyDescent="0.25">
      <c r="A20" s="2" t="s">
        <v>2</v>
      </c>
      <c r="B20" s="2" t="s">
        <v>2</v>
      </c>
      <c r="C20" s="51" t="s">
        <v>51</v>
      </c>
      <c r="D20" s="5">
        <v>9</v>
      </c>
      <c r="E20" s="65">
        <f t="shared" si="6"/>
        <v>3749.4250920226332</v>
      </c>
      <c r="F20" s="150">
        <f t="shared" si="6"/>
        <v>0</v>
      </c>
      <c r="G20" s="65">
        <f t="shared" si="7"/>
        <v>0</v>
      </c>
      <c r="H20" s="101">
        <f t="shared" si="8"/>
        <v>0</v>
      </c>
      <c r="I20" s="65"/>
      <c r="J20" s="106">
        <f t="shared" si="9"/>
        <v>-239.02488044658094</v>
      </c>
      <c r="K20" s="150">
        <f t="shared" si="9"/>
        <v>0</v>
      </c>
      <c r="L20" s="65">
        <f t="shared" si="10"/>
        <v>0</v>
      </c>
      <c r="M20" s="65">
        <f t="shared" si="11"/>
        <v>0</v>
      </c>
      <c r="N20" s="51"/>
      <c r="O20" s="167">
        <f t="shared" si="12"/>
        <v>0</v>
      </c>
    </row>
    <row r="21" spans="1:15" x14ac:dyDescent="0.25">
      <c r="A21" s="2" t="s">
        <v>2</v>
      </c>
      <c r="B21" s="2" t="s">
        <v>2</v>
      </c>
      <c r="C21" s="51" t="s">
        <v>52</v>
      </c>
      <c r="D21" s="5">
        <v>7</v>
      </c>
      <c r="E21" s="65">
        <f t="shared" si="6"/>
        <v>70816.036459513372</v>
      </c>
      <c r="F21" s="150">
        <f t="shared" si="6"/>
        <v>466853</v>
      </c>
      <c r="G21" s="65">
        <f t="shared" si="7"/>
        <v>466853</v>
      </c>
      <c r="H21" s="101">
        <f t="shared" si="8"/>
        <v>6.592475706641773</v>
      </c>
      <c r="I21" s="65"/>
      <c r="J21" s="106">
        <f t="shared" si="9"/>
        <v>73690.273686770917</v>
      </c>
      <c r="K21" s="150">
        <f t="shared" si="9"/>
        <v>534879</v>
      </c>
      <c r="L21" s="65">
        <f t="shared" si="10"/>
        <v>534879</v>
      </c>
      <c r="M21" s="65">
        <f t="shared" si="11"/>
        <v>7.2584748738153078</v>
      </c>
      <c r="N21" s="51"/>
      <c r="O21" s="167">
        <f t="shared" si="12"/>
        <v>13.850950580457081</v>
      </c>
    </row>
    <row r="22" spans="1:15" x14ac:dyDescent="0.25">
      <c r="A22" s="2" t="s">
        <v>2</v>
      </c>
      <c r="B22" s="2" t="s">
        <v>2</v>
      </c>
      <c r="C22" s="51" t="s">
        <v>42</v>
      </c>
      <c r="D22" s="5">
        <v>10</v>
      </c>
      <c r="E22" s="65">
        <f t="shared" si="6"/>
        <v>0</v>
      </c>
      <c r="F22" s="150">
        <f t="shared" si="6"/>
        <v>0</v>
      </c>
      <c r="G22" s="65">
        <f t="shared" si="7"/>
        <v>0</v>
      </c>
      <c r="H22" s="101">
        <f t="shared" si="8"/>
        <v>0</v>
      </c>
      <c r="I22" s="65"/>
      <c r="J22" s="106">
        <f t="shared" si="9"/>
        <v>0</v>
      </c>
      <c r="K22" s="150">
        <f t="shared" si="9"/>
        <v>0</v>
      </c>
      <c r="L22" s="65">
        <f t="shared" si="10"/>
        <v>0</v>
      </c>
      <c r="M22" s="65">
        <f t="shared" si="11"/>
        <v>0</v>
      </c>
      <c r="N22" s="51"/>
      <c r="O22" s="167">
        <f t="shared" si="12"/>
        <v>0</v>
      </c>
    </row>
    <row r="23" spans="1:15" x14ac:dyDescent="0.25">
      <c r="A23" s="2"/>
      <c r="B23" s="2"/>
      <c r="C23" s="51" t="s">
        <v>601</v>
      </c>
      <c r="D23" s="5">
        <v>11</v>
      </c>
      <c r="E23" s="65">
        <f t="shared" si="6"/>
        <v>0</v>
      </c>
      <c r="F23" s="150">
        <f t="shared" si="6"/>
        <v>0</v>
      </c>
      <c r="G23" s="65">
        <f t="shared" si="7"/>
        <v>0</v>
      </c>
      <c r="H23" s="101">
        <f t="shared" si="8"/>
        <v>0</v>
      </c>
      <c r="I23" s="65"/>
      <c r="J23" s="106">
        <f t="shared" si="9"/>
        <v>0</v>
      </c>
      <c r="K23" s="150">
        <f t="shared" si="9"/>
        <v>0</v>
      </c>
      <c r="L23" s="65">
        <f t="shared" si="10"/>
        <v>0</v>
      </c>
      <c r="M23" s="65">
        <f t="shared" si="11"/>
        <v>0</v>
      </c>
      <c r="N23" s="51"/>
      <c r="O23" s="167">
        <f t="shared" si="12"/>
        <v>0</v>
      </c>
    </row>
    <row r="24" spans="1:15" x14ac:dyDescent="0.25">
      <c r="A24" s="2"/>
      <c r="B24" s="2"/>
      <c r="C24" s="51" t="s">
        <v>43</v>
      </c>
      <c r="D24" s="5">
        <v>12</v>
      </c>
      <c r="E24" s="65">
        <f t="shared" si="6"/>
        <v>0</v>
      </c>
      <c r="F24" s="150">
        <f t="shared" si="6"/>
        <v>147392</v>
      </c>
      <c r="G24" s="65">
        <f t="shared" si="7"/>
        <v>147392</v>
      </c>
      <c r="H24" s="101">
        <f t="shared" si="8"/>
        <v>0</v>
      </c>
      <c r="I24" s="65"/>
      <c r="J24" s="106">
        <f t="shared" si="9"/>
        <v>0</v>
      </c>
      <c r="K24" s="150">
        <f t="shared" si="9"/>
        <v>152732</v>
      </c>
      <c r="L24" s="65">
        <f t="shared" si="10"/>
        <v>152732</v>
      </c>
      <c r="M24" s="65">
        <f t="shared" si="11"/>
        <v>0</v>
      </c>
      <c r="N24" s="51"/>
      <c r="O24" s="167">
        <f t="shared" si="12"/>
        <v>0</v>
      </c>
    </row>
    <row r="25" spans="1:15" ht="15.75" thickBot="1" x14ac:dyDescent="0.3">
      <c r="A25" s="2" t="s">
        <v>2</v>
      </c>
      <c r="B25" s="2" t="s">
        <v>2</v>
      </c>
      <c r="C25" s="54" t="s">
        <v>44</v>
      </c>
      <c r="D25" s="54"/>
      <c r="E25" s="66">
        <f t="shared" ref="E25:F25" si="13">SUM(E14:E24)</f>
        <v>851298.42155153607</v>
      </c>
      <c r="F25" s="66">
        <f t="shared" si="13"/>
        <v>6668975</v>
      </c>
      <c r="G25" s="66">
        <f t="shared" si="7"/>
        <v>6668975</v>
      </c>
      <c r="H25" s="102">
        <f t="shared" si="8"/>
        <v>7.8338862508935971</v>
      </c>
      <c r="I25" s="109"/>
      <c r="J25" s="107">
        <f t="shared" ref="J25:K25" si="14">SUM(J14:J24)</f>
        <v>848612.2088063244</v>
      </c>
      <c r="K25" s="66">
        <f t="shared" si="14"/>
        <v>6897113</v>
      </c>
      <c r="L25" s="66">
        <f t="shared" si="10"/>
        <v>6897113</v>
      </c>
      <c r="M25" s="66">
        <f t="shared" si="11"/>
        <v>8.1275203543225274</v>
      </c>
      <c r="N25" s="51"/>
      <c r="O25" s="168">
        <f t="shared" si="12"/>
        <v>15.961406605216125</v>
      </c>
    </row>
    <row r="26" spans="1:15" ht="15.75" thickBot="1" x14ac:dyDescent="0.3">
      <c r="A26" s="2" t="s">
        <v>2</v>
      </c>
      <c r="B26" s="2" t="s">
        <v>2</v>
      </c>
      <c r="C26" s="125" t="s">
        <v>53</v>
      </c>
      <c r="D26" s="5"/>
      <c r="E26" s="53"/>
      <c r="F26" s="53"/>
      <c r="G26" s="53"/>
      <c r="H26" s="53"/>
      <c r="I26" s="53"/>
      <c r="J26" s="53"/>
      <c r="K26" s="53"/>
      <c r="L26" s="51"/>
      <c r="M26" s="51"/>
      <c r="N26" s="51"/>
    </row>
    <row r="27" spans="1:15" x14ac:dyDescent="0.25">
      <c r="A27" s="2"/>
      <c r="B27" s="2"/>
      <c r="C27" s="125"/>
      <c r="D27" s="5"/>
      <c r="E27" s="178" t="s">
        <v>2</v>
      </c>
      <c r="F27" s="191" t="s">
        <v>10</v>
      </c>
      <c r="G27" s="179" t="s">
        <v>13</v>
      </c>
      <c r="H27" s="180" t="s">
        <v>13</v>
      </c>
      <c r="I27" s="181"/>
      <c r="J27" s="182"/>
      <c r="K27" s="191" t="s">
        <v>10</v>
      </c>
      <c r="L27" s="179" t="s">
        <v>17</v>
      </c>
      <c r="M27" s="179" t="s">
        <v>17</v>
      </c>
      <c r="N27" s="97"/>
      <c r="O27" s="163" t="s">
        <v>2307</v>
      </c>
    </row>
    <row r="28" spans="1:15" x14ac:dyDescent="0.25">
      <c r="A28" s="2"/>
      <c r="B28" s="2"/>
      <c r="C28" s="125"/>
      <c r="D28" s="5"/>
      <c r="E28" s="181" t="s">
        <v>18</v>
      </c>
      <c r="F28" s="193" t="s">
        <v>24</v>
      </c>
      <c r="G28" s="181" t="s">
        <v>27</v>
      </c>
      <c r="H28" s="161" t="s">
        <v>28</v>
      </c>
      <c r="I28" s="181"/>
      <c r="J28" s="183" t="s">
        <v>29</v>
      </c>
      <c r="K28" s="193" t="s">
        <v>24</v>
      </c>
      <c r="L28" s="181" t="s">
        <v>27</v>
      </c>
      <c r="M28" s="181" t="s">
        <v>28</v>
      </c>
      <c r="N28" s="97"/>
      <c r="O28" s="164" t="s">
        <v>1389</v>
      </c>
    </row>
    <row r="29" spans="1:15" ht="30.75" thickBot="1" x14ac:dyDescent="0.3">
      <c r="A29" s="2"/>
      <c r="B29" s="2"/>
      <c r="C29" s="125"/>
      <c r="D29" s="5"/>
      <c r="E29" s="184" t="s">
        <v>32</v>
      </c>
      <c r="F29" s="195" t="s">
        <v>36</v>
      </c>
      <c r="G29" s="187" t="s">
        <v>28</v>
      </c>
      <c r="H29" s="187" t="s">
        <v>37</v>
      </c>
      <c r="I29" s="189"/>
      <c r="J29" s="187" t="s">
        <v>32</v>
      </c>
      <c r="K29" s="195" t="s">
        <v>36</v>
      </c>
      <c r="L29" s="187" t="s">
        <v>28</v>
      </c>
      <c r="M29" s="187" t="s">
        <v>37</v>
      </c>
      <c r="N29" s="97"/>
      <c r="O29" s="165" t="s">
        <v>2308</v>
      </c>
    </row>
    <row r="30" spans="1:15" s="51" customFormat="1" ht="15.75" thickBot="1" x14ac:dyDescent="0.3">
      <c r="A30" s="69"/>
      <c r="B30" s="70"/>
      <c r="C30" s="48" t="s">
        <v>54</v>
      </c>
      <c r="D30" s="54"/>
      <c r="E30" s="54"/>
      <c r="F30" s="54"/>
      <c r="G30" s="54"/>
      <c r="H30" s="54"/>
      <c r="I30" s="110"/>
      <c r="J30" s="54"/>
      <c r="K30" s="54"/>
      <c r="L30" s="54"/>
      <c r="M30" s="54"/>
      <c r="O30" s="97"/>
    </row>
    <row r="31" spans="1:15" x14ac:dyDescent="0.25">
      <c r="A31" s="3">
        <v>25</v>
      </c>
      <c r="B31" s="3">
        <v>1</v>
      </c>
      <c r="C31" s="4" t="s">
        <v>68</v>
      </c>
      <c r="D31" s="5">
        <v>6</v>
      </c>
      <c r="E31" s="52">
        <f>SUMIFS('EOS GE24-F23-WEBLOAD'!$F:$F,'EOS GE24-F23-WEBLOAD'!$A:$A,$A31,'EOS GE24-F23-WEBLOAD'!$B:$B,$B31)</f>
        <v>60</v>
      </c>
      <c r="F31" s="153">
        <v>26816</v>
      </c>
      <c r="G31" s="55">
        <f t="shared" ref="G31:G94" si="15">SUM(F31:F31)</f>
        <v>26816</v>
      </c>
      <c r="H31" s="52">
        <f t="shared" ref="H31:H94" si="16">IFERROR(G31/E31,0)</f>
        <v>446.93333333333334</v>
      </c>
      <c r="I31" s="64"/>
      <c r="J31" s="52">
        <f>SUMIFS('EOS GE25-F23-WEBLOAD'!$F:$F,'EOS GE25-F23-WEBLOAD'!$A:$A,$A31,'EOS GE25-F23-WEBLOAD'!$B:$B,$B31)</f>
        <v>60</v>
      </c>
      <c r="K31" s="158">
        <f>SUMIF(AIEA!A:A,A31,AIEA!D:D)</f>
        <v>27242</v>
      </c>
      <c r="L31" s="55">
        <f t="shared" ref="L31:L94" si="17">SUM(K31:K31)</f>
        <v>27242</v>
      </c>
      <c r="M31" s="55">
        <f t="shared" ref="M31:M94" si="18">IFERROR(L31/J31,0)</f>
        <v>454.03333333333336</v>
      </c>
      <c r="N31" s="51"/>
      <c r="O31" s="166">
        <f t="shared" ref="O31:O94" si="19">M31+H31</f>
        <v>900.9666666666667</v>
      </c>
    </row>
    <row r="32" spans="1:15" x14ac:dyDescent="0.25">
      <c r="A32" s="3">
        <v>707</v>
      </c>
      <c r="B32" s="3">
        <v>1</v>
      </c>
      <c r="C32" s="4" t="s">
        <v>251</v>
      </c>
      <c r="D32" s="5">
        <v>6</v>
      </c>
      <c r="E32" s="52">
        <f>SUMIFS('EOS GE24-F23-WEBLOAD'!$F:$F,'EOS GE24-F23-WEBLOAD'!$A:$A,$A32,'EOS GE24-F23-WEBLOAD'!$B:$B,$B32)</f>
        <v>79</v>
      </c>
      <c r="F32" s="153">
        <v>23408</v>
      </c>
      <c r="G32" s="55">
        <f t="shared" si="15"/>
        <v>23408</v>
      </c>
      <c r="H32" s="52">
        <f t="shared" si="16"/>
        <v>296.30379746835445</v>
      </c>
      <c r="I32" s="64"/>
      <c r="J32" s="52">
        <f>SUMIFS('EOS GE25-F23-WEBLOAD'!$F:$F,'EOS GE25-F23-WEBLOAD'!$A:$A,$A32,'EOS GE25-F23-WEBLOAD'!$B:$B,$B32)</f>
        <v>77</v>
      </c>
      <c r="K32" s="158">
        <f>SUMIF(AIEA!A:A,A32,AIEA!D:D)</f>
        <v>23692</v>
      </c>
      <c r="L32" s="55">
        <f t="shared" si="17"/>
        <v>23692</v>
      </c>
      <c r="M32" s="55">
        <f t="shared" si="18"/>
        <v>307.68831168831167</v>
      </c>
      <c r="N32" s="51"/>
      <c r="O32" s="167">
        <f t="shared" si="19"/>
        <v>603.99210915666617</v>
      </c>
    </row>
    <row r="33" spans="1:15" x14ac:dyDescent="0.25">
      <c r="A33" s="3">
        <v>801</v>
      </c>
      <c r="B33" s="3">
        <v>1</v>
      </c>
      <c r="C33" s="4" t="s">
        <v>280</v>
      </c>
      <c r="D33" s="5">
        <v>6</v>
      </c>
      <c r="E33" s="52">
        <f>SUMIFS('EOS GE24-F23-WEBLOAD'!$F:$F,'EOS GE24-F23-WEBLOAD'!$A:$A,$A33,'EOS GE24-F23-WEBLOAD'!$B:$B,$B33)</f>
        <v>162</v>
      </c>
      <c r="F33" s="153">
        <v>31218</v>
      </c>
      <c r="G33" s="55">
        <f t="shared" si="15"/>
        <v>31218</v>
      </c>
      <c r="H33" s="52">
        <f t="shared" si="16"/>
        <v>192.7037037037037</v>
      </c>
      <c r="I33" s="64"/>
      <c r="J33" s="52">
        <f>SUMIFS('EOS GE25-F23-WEBLOAD'!$F:$F,'EOS GE25-F23-WEBLOAD'!$A:$A,$A33,'EOS GE25-F23-WEBLOAD'!$B:$B,$B33)</f>
        <v>169</v>
      </c>
      <c r="K33" s="158">
        <f>SUMIF(AIEA!A:A,A33,AIEA!D:D)</f>
        <v>31786</v>
      </c>
      <c r="L33" s="55">
        <f t="shared" si="17"/>
        <v>31786</v>
      </c>
      <c r="M33" s="55">
        <f t="shared" si="18"/>
        <v>188.08284023668639</v>
      </c>
      <c r="N33" s="51"/>
      <c r="O33" s="167">
        <f t="shared" si="19"/>
        <v>380.78654394039006</v>
      </c>
    </row>
    <row r="34" spans="1:15" x14ac:dyDescent="0.25">
      <c r="A34" s="3">
        <v>432</v>
      </c>
      <c r="B34" s="3">
        <v>1</v>
      </c>
      <c r="C34" s="4" t="s">
        <v>181</v>
      </c>
      <c r="D34" s="5">
        <v>6</v>
      </c>
      <c r="E34" s="52">
        <f>SUMIFS('EOS GE24-F23-WEBLOAD'!$F:$F,'EOS GE24-F23-WEBLOAD'!$A:$A,$A34,'EOS GE24-F23-WEBLOAD'!$B:$B,$B34)</f>
        <v>618</v>
      </c>
      <c r="F34" s="153">
        <v>98952</v>
      </c>
      <c r="G34" s="55">
        <f t="shared" si="15"/>
        <v>98952</v>
      </c>
      <c r="H34" s="52">
        <f t="shared" si="16"/>
        <v>160.11650485436894</v>
      </c>
      <c r="I34" s="64"/>
      <c r="J34" s="52">
        <f>SUMIFS('EOS GE25-F23-WEBLOAD'!$F:$F,'EOS GE25-F23-WEBLOAD'!$A:$A,$A34,'EOS GE25-F23-WEBLOAD'!$B:$B,$B34)</f>
        <v>618</v>
      </c>
      <c r="K34" s="158">
        <f>SUMIF(AIEA!A:A,A34,AIEA!D:D)</f>
        <v>102360</v>
      </c>
      <c r="L34" s="55">
        <f t="shared" si="17"/>
        <v>102360</v>
      </c>
      <c r="M34" s="55">
        <f t="shared" si="18"/>
        <v>165.63106796116506</v>
      </c>
      <c r="N34" s="51"/>
      <c r="O34" s="167">
        <f t="shared" si="19"/>
        <v>325.747572815534</v>
      </c>
    </row>
    <row r="35" spans="1:15" x14ac:dyDescent="0.25">
      <c r="A35" s="3">
        <v>38</v>
      </c>
      <c r="B35" s="3">
        <v>1</v>
      </c>
      <c r="C35" s="4" t="s">
        <v>72</v>
      </c>
      <c r="D35" s="5">
        <v>5</v>
      </c>
      <c r="E35" s="52">
        <f>SUMIFS('EOS GE24-F23-WEBLOAD'!$F:$F,'EOS GE24-F23-WEBLOAD'!$A:$A,$A35,'EOS GE24-F23-WEBLOAD'!$B:$B,$B35)</f>
        <v>1511</v>
      </c>
      <c r="F35" s="153">
        <v>220788</v>
      </c>
      <c r="G35" s="55">
        <f t="shared" si="15"/>
        <v>220788</v>
      </c>
      <c r="H35" s="52">
        <f t="shared" si="16"/>
        <v>146.12045003309066</v>
      </c>
      <c r="I35" s="64"/>
      <c r="J35" s="52">
        <f>SUMIFS('EOS GE25-F23-WEBLOAD'!$F:$F,'EOS GE25-F23-WEBLOAD'!$A:$A,$A35,'EOS GE25-F23-WEBLOAD'!$B:$B,$B35)</f>
        <v>1544</v>
      </c>
      <c r="K35" s="158">
        <f>SUMIF(AIEA!A:A,A35,AIEA!D:D)</f>
        <v>229308</v>
      </c>
      <c r="L35" s="55">
        <f t="shared" si="17"/>
        <v>229308</v>
      </c>
      <c r="M35" s="55">
        <f t="shared" si="18"/>
        <v>148.51554404145077</v>
      </c>
      <c r="N35" s="51"/>
      <c r="O35" s="167">
        <f t="shared" si="19"/>
        <v>294.63599407454143</v>
      </c>
    </row>
    <row r="36" spans="1:15" x14ac:dyDescent="0.25">
      <c r="A36" s="3">
        <v>435</v>
      </c>
      <c r="B36" s="3">
        <v>1</v>
      </c>
      <c r="C36" s="4" t="s">
        <v>182</v>
      </c>
      <c r="D36" s="5">
        <v>6</v>
      </c>
      <c r="E36" s="52">
        <f>SUMIFS('EOS GE24-F23-WEBLOAD'!$F:$F,'EOS GE24-F23-WEBLOAD'!$A:$A,$A36,'EOS GE24-F23-WEBLOAD'!$B:$B,$B36)</f>
        <v>725</v>
      </c>
      <c r="F36" s="153">
        <v>101792</v>
      </c>
      <c r="G36" s="55">
        <f t="shared" si="15"/>
        <v>101792</v>
      </c>
      <c r="H36" s="52">
        <f t="shared" si="16"/>
        <v>140.40275862068967</v>
      </c>
      <c r="I36" s="64"/>
      <c r="J36" s="52">
        <f>SUMIFS('EOS GE25-F23-WEBLOAD'!$F:$F,'EOS GE25-F23-WEBLOAD'!$A:$A,$A36,'EOS GE25-F23-WEBLOAD'!$B:$B,$B36)</f>
        <v>725</v>
      </c>
      <c r="K36" s="158">
        <f>SUMIF(AIEA!A:A,A36,AIEA!D:D)</f>
        <v>105342</v>
      </c>
      <c r="L36" s="55">
        <f t="shared" si="17"/>
        <v>105342</v>
      </c>
      <c r="M36" s="55">
        <f t="shared" si="18"/>
        <v>145.29931034482757</v>
      </c>
      <c r="N36" s="51"/>
      <c r="O36" s="167">
        <f t="shared" si="19"/>
        <v>285.70206896551724</v>
      </c>
    </row>
    <row r="37" spans="1:15" x14ac:dyDescent="0.25">
      <c r="A37" s="3">
        <v>36</v>
      </c>
      <c r="B37" s="3">
        <v>1</v>
      </c>
      <c r="C37" s="4" t="s">
        <v>71</v>
      </c>
      <c r="D37" s="5">
        <v>6</v>
      </c>
      <c r="E37" s="52">
        <f>SUMIFS('EOS GE24-F23-WEBLOAD'!$F:$F,'EOS GE24-F23-WEBLOAD'!$A:$A,$A37,'EOS GE24-F23-WEBLOAD'!$B:$B,$B37)</f>
        <v>291</v>
      </c>
      <c r="F37" s="153">
        <v>39880</v>
      </c>
      <c r="G37" s="55">
        <f t="shared" si="15"/>
        <v>39880</v>
      </c>
      <c r="H37" s="52">
        <f t="shared" si="16"/>
        <v>137.0446735395189</v>
      </c>
      <c r="I37" s="64"/>
      <c r="J37" s="52">
        <f>SUMIFS('EOS GE25-F23-WEBLOAD'!$F:$F,'EOS GE25-F23-WEBLOAD'!$A:$A,$A37,'EOS GE25-F23-WEBLOAD'!$B:$B,$B37)</f>
        <v>291</v>
      </c>
      <c r="K37" s="158">
        <f>SUMIF(AIEA!A:A,A37,AIEA!D:D)</f>
        <v>40874</v>
      </c>
      <c r="L37" s="55">
        <f t="shared" si="17"/>
        <v>40874</v>
      </c>
      <c r="M37" s="55">
        <f t="shared" si="18"/>
        <v>140.46048109965636</v>
      </c>
      <c r="N37" s="51"/>
      <c r="O37" s="167">
        <f t="shared" si="19"/>
        <v>277.50515463917526</v>
      </c>
    </row>
    <row r="38" spans="1:15" x14ac:dyDescent="0.25">
      <c r="A38" s="3">
        <v>115</v>
      </c>
      <c r="B38" s="3">
        <v>1</v>
      </c>
      <c r="C38" s="4" t="s">
        <v>93</v>
      </c>
      <c r="D38" s="5">
        <v>5</v>
      </c>
      <c r="E38" s="52">
        <f>SUMIFS('EOS GE24-F23-WEBLOAD'!$F:$F,'EOS GE24-F23-WEBLOAD'!$A:$A,$A38,'EOS GE24-F23-WEBLOAD'!$B:$B,$B38)</f>
        <v>1341.8</v>
      </c>
      <c r="F38" s="153">
        <v>168248</v>
      </c>
      <c r="G38" s="55">
        <f t="shared" si="15"/>
        <v>168248</v>
      </c>
      <c r="H38" s="52">
        <f t="shared" si="16"/>
        <v>125.38977492919959</v>
      </c>
      <c r="I38" s="64"/>
      <c r="J38" s="52">
        <f>SUMIFS('EOS GE25-F23-WEBLOAD'!$F:$F,'EOS GE25-F23-WEBLOAD'!$A:$A,$A38,'EOS GE25-F23-WEBLOAD'!$B:$B,$B38)</f>
        <v>1341.8</v>
      </c>
      <c r="K38" s="158">
        <f>SUMIF(AIEA!A:A,A38,AIEA!D:D)</f>
        <v>174496</v>
      </c>
      <c r="L38" s="55">
        <f t="shared" si="17"/>
        <v>174496</v>
      </c>
      <c r="M38" s="55">
        <f t="shared" si="18"/>
        <v>130.04620658816515</v>
      </c>
      <c r="N38" s="51"/>
      <c r="O38" s="167">
        <f t="shared" si="19"/>
        <v>255.43598151736472</v>
      </c>
    </row>
    <row r="39" spans="1:15" x14ac:dyDescent="0.25">
      <c r="A39" s="3">
        <v>2</v>
      </c>
      <c r="B39" s="3">
        <v>1</v>
      </c>
      <c r="C39" s="4" t="s">
        <v>57</v>
      </c>
      <c r="D39" s="5">
        <v>6</v>
      </c>
      <c r="E39" s="52">
        <f>SUMIFS('EOS GE24-F23-WEBLOAD'!$F:$F,'EOS GE24-F23-WEBLOAD'!$A:$A,$A39,'EOS GE24-F23-WEBLOAD'!$B:$B,$B39)</f>
        <v>220</v>
      </c>
      <c r="F39" s="153">
        <v>20568</v>
      </c>
      <c r="G39" s="55">
        <f t="shared" si="15"/>
        <v>20568</v>
      </c>
      <c r="H39" s="52">
        <f t="shared" si="16"/>
        <v>93.490909090909085</v>
      </c>
      <c r="I39" s="64"/>
      <c r="J39" s="52">
        <f>SUMIFS('EOS GE25-F23-WEBLOAD'!$F:$F,'EOS GE25-F23-WEBLOAD'!$A:$A,$A39,'EOS GE25-F23-WEBLOAD'!$B:$B,$B39)</f>
        <v>220</v>
      </c>
      <c r="K39" s="158">
        <f>SUMIF(AIEA!A:A,A39,AIEA!D:D)</f>
        <v>20710</v>
      </c>
      <c r="L39" s="55">
        <f t="shared" si="17"/>
        <v>20710</v>
      </c>
      <c r="M39" s="55">
        <f t="shared" si="18"/>
        <v>94.13636363636364</v>
      </c>
      <c r="N39" s="51"/>
      <c r="O39" s="167">
        <f t="shared" si="19"/>
        <v>187.62727272727273</v>
      </c>
    </row>
    <row r="40" spans="1:15" x14ac:dyDescent="0.25">
      <c r="A40" s="3">
        <v>480</v>
      </c>
      <c r="B40" s="3">
        <v>1</v>
      </c>
      <c r="C40" s="4" t="s">
        <v>191</v>
      </c>
      <c r="D40" s="5">
        <v>6</v>
      </c>
      <c r="E40" s="52">
        <f>SUMIFS('EOS GE24-F23-WEBLOAD'!$F:$F,'EOS GE24-F23-WEBLOAD'!$A:$A,$A40,'EOS GE24-F23-WEBLOAD'!$B:$B,$B40)</f>
        <v>639.4</v>
      </c>
      <c r="F40" s="153">
        <v>57346</v>
      </c>
      <c r="G40" s="55">
        <f t="shared" si="15"/>
        <v>57346</v>
      </c>
      <c r="H40" s="52">
        <f t="shared" si="16"/>
        <v>89.687206756334064</v>
      </c>
      <c r="I40" s="64"/>
      <c r="J40" s="52">
        <f>SUMIFS('EOS GE25-F23-WEBLOAD'!$F:$F,'EOS GE25-F23-WEBLOAD'!$A:$A,$A40,'EOS GE25-F23-WEBLOAD'!$B:$B,$B40)</f>
        <v>639.4</v>
      </c>
      <c r="K40" s="158">
        <f>SUMIF(AIEA!A:A,A40,AIEA!D:D)</f>
        <v>59050</v>
      </c>
      <c r="L40" s="55">
        <f t="shared" si="17"/>
        <v>59050</v>
      </c>
      <c r="M40" s="55">
        <f t="shared" si="18"/>
        <v>92.352205192367848</v>
      </c>
      <c r="N40" s="51"/>
      <c r="O40" s="167">
        <f t="shared" si="19"/>
        <v>182.03941194870191</v>
      </c>
    </row>
    <row r="41" spans="1:15" x14ac:dyDescent="0.25">
      <c r="A41" s="3">
        <v>2215</v>
      </c>
      <c r="B41" s="3">
        <v>1</v>
      </c>
      <c r="C41" s="4" t="s">
        <v>338</v>
      </c>
      <c r="D41" s="5">
        <v>6</v>
      </c>
      <c r="E41" s="52">
        <f>SUMIFS('EOS GE24-F23-WEBLOAD'!$F:$F,'EOS GE24-F23-WEBLOAD'!$A:$A,$A41,'EOS GE24-F23-WEBLOAD'!$B:$B,$B41)</f>
        <v>237.8</v>
      </c>
      <c r="F41" s="153">
        <v>21420</v>
      </c>
      <c r="G41" s="55">
        <f t="shared" si="15"/>
        <v>21420</v>
      </c>
      <c r="H41" s="52">
        <f t="shared" si="16"/>
        <v>90.075693860386878</v>
      </c>
      <c r="I41" s="64"/>
      <c r="J41" s="52">
        <f>SUMIFS('EOS GE25-F23-WEBLOAD'!$F:$F,'EOS GE25-F23-WEBLOAD'!$A:$A,$A41,'EOS GE25-F23-WEBLOAD'!$B:$B,$B41)</f>
        <v>237.8</v>
      </c>
      <c r="K41" s="158">
        <f>SUMIF(AIEA!A:A,A41,AIEA!D:D)</f>
        <v>21562</v>
      </c>
      <c r="L41" s="55">
        <f t="shared" si="17"/>
        <v>21562</v>
      </c>
      <c r="M41" s="55">
        <f t="shared" si="18"/>
        <v>90.672834314550045</v>
      </c>
      <c r="N41" s="51"/>
      <c r="O41" s="167">
        <f t="shared" si="19"/>
        <v>180.74852817493692</v>
      </c>
    </row>
    <row r="42" spans="1:15" x14ac:dyDescent="0.25">
      <c r="A42" s="3">
        <v>118</v>
      </c>
      <c r="B42" s="3">
        <v>1</v>
      </c>
      <c r="C42" s="4" t="s">
        <v>95</v>
      </c>
      <c r="D42" s="5">
        <v>6</v>
      </c>
      <c r="E42" s="52">
        <f>SUMIFS('EOS GE24-F23-WEBLOAD'!$F:$F,'EOS GE24-F23-WEBLOAD'!$A:$A,$A42,'EOS GE24-F23-WEBLOAD'!$B:$B,$B42)</f>
        <v>323</v>
      </c>
      <c r="F42" s="153">
        <v>27048</v>
      </c>
      <c r="G42" s="55">
        <f t="shared" si="15"/>
        <v>27048</v>
      </c>
      <c r="H42" s="52">
        <f t="shared" si="16"/>
        <v>83.739938080495349</v>
      </c>
      <c r="I42" s="64"/>
      <c r="J42" s="52">
        <f>SUMIFS('EOS GE25-F23-WEBLOAD'!$F:$F,'EOS GE25-F23-WEBLOAD'!$A:$A,$A42,'EOS GE25-F23-WEBLOAD'!$B:$B,$B42)</f>
        <v>323</v>
      </c>
      <c r="K42" s="158">
        <f>SUMIF(AIEA!A:A,A42,AIEA!D:D)</f>
        <v>30048</v>
      </c>
      <c r="L42" s="55">
        <f t="shared" si="17"/>
        <v>30048</v>
      </c>
      <c r="M42" s="55">
        <f t="shared" si="18"/>
        <v>93.027863777089777</v>
      </c>
      <c r="N42" s="51"/>
      <c r="O42" s="167">
        <f t="shared" si="19"/>
        <v>176.76780185758514</v>
      </c>
    </row>
    <row r="43" spans="1:15" x14ac:dyDescent="0.25">
      <c r="A43" s="3">
        <v>914</v>
      </c>
      <c r="B43" s="3">
        <v>1</v>
      </c>
      <c r="C43" s="4" t="s">
        <v>312</v>
      </c>
      <c r="D43" s="5">
        <v>6</v>
      </c>
      <c r="E43" s="52">
        <f>SUMIFS('EOS GE24-F23-WEBLOAD'!$F:$F,'EOS GE24-F23-WEBLOAD'!$A:$A,$A43,'EOS GE24-F23-WEBLOAD'!$B:$B,$B43)</f>
        <v>279</v>
      </c>
      <c r="F43" s="153">
        <v>23976</v>
      </c>
      <c r="G43" s="55">
        <f t="shared" si="15"/>
        <v>23976</v>
      </c>
      <c r="H43" s="52">
        <f t="shared" si="16"/>
        <v>85.935483870967744</v>
      </c>
      <c r="I43" s="64"/>
      <c r="J43" s="52">
        <f>SUMIFS('EOS GE25-F23-WEBLOAD'!$F:$F,'EOS GE25-F23-WEBLOAD'!$A:$A,$A43,'EOS GE25-F23-WEBLOAD'!$B:$B,$B43)</f>
        <v>278</v>
      </c>
      <c r="K43" s="158">
        <f>SUMIF(AIEA!A:A,A43,AIEA!D:D)</f>
        <v>24260</v>
      </c>
      <c r="L43" s="55">
        <f t="shared" si="17"/>
        <v>24260</v>
      </c>
      <c r="M43" s="55">
        <f t="shared" si="18"/>
        <v>87.266187050359719</v>
      </c>
      <c r="N43" s="51"/>
      <c r="O43" s="167">
        <f t="shared" si="19"/>
        <v>173.20167092132746</v>
      </c>
    </row>
    <row r="44" spans="1:15" x14ac:dyDescent="0.25">
      <c r="A44" s="3">
        <v>317</v>
      </c>
      <c r="B44" s="3">
        <v>1</v>
      </c>
      <c r="C44" s="4" t="s">
        <v>156</v>
      </c>
      <c r="D44" s="5">
        <v>6</v>
      </c>
      <c r="E44" s="52">
        <f>SUMIFS('EOS GE24-F23-WEBLOAD'!$F:$F,'EOS GE24-F23-WEBLOAD'!$A:$A,$A44,'EOS GE24-F23-WEBLOAD'!$B:$B,$B44)</f>
        <v>858</v>
      </c>
      <c r="F44" s="153">
        <v>74244</v>
      </c>
      <c r="G44" s="55">
        <f t="shared" si="15"/>
        <v>74244</v>
      </c>
      <c r="H44" s="52">
        <f t="shared" si="16"/>
        <v>86.531468531468533</v>
      </c>
      <c r="I44" s="64"/>
      <c r="J44" s="52">
        <f>SUMIFS('EOS GE25-F23-WEBLOAD'!$F:$F,'EOS GE25-F23-WEBLOAD'!$A:$A,$A44,'EOS GE25-F23-WEBLOAD'!$B:$B,$B44)</f>
        <v>885</v>
      </c>
      <c r="K44" s="158">
        <f>SUMIF(AIEA!A:A,A44,AIEA!D:D)</f>
        <v>76658</v>
      </c>
      <c r="L44" s="55">
        <f t="shared" si="17"/>
        <v>76658</v>
      </c>
      <c r="M44" s="55">
        <f t="shared" si="18"/>
        <v>86.619209039548025</v>
      </c>
      <c r="N44" s="51"/>
      <c r="O44" s="167">
        <f t="shared" si="19"/>
        <v>173.15067757101656</v>
      </c>
    </row>
    <row r="45" spans="1:15" x14ac:dyDescent="0.25">
      <c r="A45" s="3">
        <v>306</v>
      </c>
      <c r="B45" s="3">
        <v>1</v>
      </c>
      <c r="C45" s="4" t="s">
        <v>151</v>
      </c>
      <c r="D45" s="5">
        <v>6</v>
      </c>
      <c r="E45" s="52">
        <f>SUMIFS('EOS GE24-F23-WEBLOAD'!$F:$F,'EOS GE24-F23-WEBLOAD'!$A:$A,$A45,'EOS GE24-F23-WEBLOAD'!$B:$B,$B45)</f>
        <v>314.45</v>
      </c>
      <c r="F45" s="153">
        <v>26532</v>
      </c>
      <c r="G45" s="55">
        <f t="shared" si="15"/>
        <v>26532</v>
      </c>
      <c r="H45" s="52">
        <f t="shared" si="16"/>
        <v>84.375894418826519</v>
      </c>
      <c r="I45" s="64"/>
      <c r="J45" s="52">
        <f>SUMIFS('EOS GE25-F23-WEBLOAD'!$F:$F,'EOS GE25-F23-WEBLOAD'!$A:$A,$A45,'EOS GE25-F23-WEBLOAD'!$B:$B,$B45)</f>
        <v>314.45</v>
      </c>
      <c r="K45" s="158">
        <f>SUMIF(AIEA!A:A,A45,AIEA!D:D)</f>
        <v>26958</v>
      </c>
      <c r="L45" s="55">
        <f t="shared" si="17"/>
        <v>26958</v>
      </c>
      <c r="M45" s="55">
        <f t="shared" si="18"/>
        <v>85.730640801399275</v>
      </c>
      <c r="N45" s="51"/>
      <c r="O45" s="167">
        <f t="shared" si="19"/>
        <v>170.10653522022579</v>
      </c>
    </row>
    <row r="46" spans="1:15" x14ac:dyDescent="0.25">
      <c r="A46" s="3">
        <v>363</v>
      </c>
      <c r="B46" s="3">
        <v>1</v>
      </c>
      <c r="C46" s="4" t="s">
        <v>168</v>
      </c>
      <c r="D46" s="5">
        <v>6</v>
      </c>
      <c r="E46" s="52">
        <f>SUMIFS('EOS GE24-F23-WEBLOAD'!$F:$F,'EOS GE24-F23-WEBLOAD'!$A:$A,$A46,'EOS GE24-F23-WEBLOAD'!$B:$B,$B46)</f>
        <v>268</v>
      </c>
      <c r="F46" s="153">
        <v>22272</v>
      </c>
      <c r="G46" s="55">
        <f t="shared" si="15"/>
        <v>22272</v>
      </c>
      <c r="H46" s="52">
        <f t="shared" si="16"/>
        <v>83.104477611940297</v>
      </c>
      <c r="I46" s="64"/>
      <c r="J46" s="52">
        <f>SUMIFS('EOS GE25-F23-WEBLOAD'!$F:$F,'EOS GE25-F23-WEBLOAD'!$A:$A,$A46,'EOS GE25-F23-WEBLOAD'!$B:$B,$B46)</f>
        <v>272</v>
      </c>
      <c r="K46" s="158">
        <f>SUMIF(AIEA!A:A,A46,AIEA!D:D)</f>
        <v>22414</v>
      </c>
      <c r="L46" s="55">
        <f t="shared" si="17"/>
        <v>22414</v>
      </c>
      <c r="M46" s="55">
        <f t="shared" si="18"/>
        <v>82.404411764705884</v>
      </c>
      <c r="N46" s="51"/>
      <c r="O46" s="167">
        <f t="shared" si="19"/>
        <v>165.50888937664618</v>
      </c>
    </row>
    <row r="47" spans="1:15" x14ac:dyDescent="0.25">
      <c r="A47" s="3">
        <v>93</v>
      </c>
      <c r="B47" s="3">
        <v>1</v>
      </c>
      <c r="C47" s="4" t="s">
        <v>82</v>
      </c>
      <c r="D47" s="5">
        <v>6</v>
      </c>
      <c r="E47" s="52">
        <f>SUMIFS('EOS GE24-F23-WEBLOAD'!$F:$F,'EOS GE24-F23-WEBLOAD'!$A:$A,$A47,'EOS GE24-F23-WEBLOAD'!$B:$B,$B47)</f>
        <v>349</v>
      </c>
      <c r="F47" s="153">
        <v>25680</v>
      </c>
      <c r="G47" s="55">
        <f t="shared" si="15"/>
        <v>25680</v>
      </c>
      <c r="H47" s="52">
        <f t="shared" si="16"/>
        <v>73.581661891117477</v>
      </c>
      <c r="I47" s="64"/>
      <c r="J47" s="52">
        <f>SUMIFS('EOS GE25-F23-WEBLOAD'!$F:$F,'EOS GE25-F23-WEBLOAD'!$A:$A,$A47,'EOS GE25-F23-WEBLOAD'!$B:$B,$B47)</f>
        <v>345</v>
      </c>
      <c r="K47" s="158">
        <f>SUMIF(AIEA!A:A,A47,AIEA!D:D)</f>
        <v>25964</v>
      </c>
      <c r="L47" s="55">
        <f t="shared" si="17"/>
        <v>25964</v>
      </c>
      <c r="M47" s="55">
        <f t="shared" si="18"/>
        <v>75.257971014492753</v>
      </c>
      <c r="N47" s="51"/>
      <c r="O47" s="167">
        <f t="shared" si="19"/>
        <v>148.83963290561024</v>
      </c>
    </row>
    <row r="48" spans="1:15" x14ac:dyDescent="0.25">
      <c r="A48" s="3">
        <v>4</v>
      </c>
      <c r="B48" s="3">
        <v>1</v>
      </c>
      <c r="C48" s="4" t="s">
        <v>58</v>
      </c>
      <c r="D48" s="5">
        <v>6</v>
      </c>
      <c r="E48" s="52">
        <f>SUMIFS('EOS GE24-F23-WEBLOAD'!$F:$F,'EOS GE24-F23-WEBLOAD'!$A:$A,$A48,'EOS GE24-F23-WEBLOAD'!$B:$B,$B48)</f>
        <v>419.44</v>
      </c>
      <c r="F48" s="153">
        <v>29514</v>
      </c>
      <c r="G48" s="55">
        <f t="shared" si="15"/>
        <v>29514</v>
      </c>
      <c r="H48" s="52">
        <f t="shared" si="16"/>
        <v>70.365248903299644</v>
      </c>
      <c r="I48" s="64"/>
      <c r="J48" s="52">
        <f>SUMIFS('EOS GE25-F23-WEBLOAD'!$F:$F,'EOS GE25-F23-WEBLOAD'!$A:$A,$A48,'EOS GE25-F23-WEBLOAD'!$B:$B,$B48)</f>
        <v>444.44</v>
      </c>
      <c r="K48" s="158">
        <f>SUMIF(AIEA!A:A,A48,AIEA!D:D)</f>
        <v>30082</v>
      </c>
      <c r="L48" s="55">
        <f t="shared" si="17"/>
        <v>30082</v>
      </c>
      <c r="M48" s="55">
        <f t="shared" si="18"/>
        <v>67.685176851768517</v>
      </c>
      <c r="N48" s="51"/>
      <c r="O48" s="167">
        <f t="shared" si="19"/>
        <v>138.05042575506815</v>
      </c>
    </row>
    <row r="49" spans="1:15" x14ac:dyDescent="0.25">
      <c r="A49" s="3">
        <v>473</v>
      </c>
      <c r="B49" s="3">
        <v>1</v>
      </c>
      <c r="C49" s="4" t="s">
        <v>189</v>
      </c>
      <c r="D49" s="5">
        <v>6</v>
      </c>
      <c r="E49" s="52">
        <f>SUMIFS('EOS GE24-F23-WEBLOAD'!$F:$F,'EOS GE24-F23-WEBLOAD'!$A:$A,$A49,'EOS GE24-F23-WEBLOAD'!$B:$B,$B49)</f>
        <v>416.6</v>
      </c>
      <c r="F49" s="153">
        <v>28520</v>
      </c>
      <c r="G49" s="55">
        <f t="shared" si="15"/>
        <v>28520</v>
      </c>
      <c r="H49" s="52">
        <f t="shared" si="16"/>
        <v>68.458953432549208</v>
      </c>
      <c r="I49" s="64"/>
      <c r="J49" s="52">
        <f>SUMIFS('EOS GE25-F23-WEBLOAD'!$F:$F,'EOS GE25-F23-WEBLOAD'!$A:$A,$A49,'EOS GE25-F23-WEBLOAD'!$B:$B,$B49)</f>
        <v>416.6</v>
      </c>
      <c r="K49" s="158">
        <f>SUMIF(AIEA!A:A,A49,AIEA!D:D)</f>
        <v>28946</v>
      </c>
      <c r="L49" s="55">
        <f t="shared" si="17"/>
        <v>28946</v>
      </c>
      <c r="M49" s="55">
        <f t="shared" si="18"/>
        <v>69.481517042726836</v>
      </c>
      <c r="N49" s="51"/>
      <c r="O49" s="167">
        <f t="shared" si="19"/>
        <v>137.94047047527604</v>
      </c>
    </row>
    <row r="50" spans="1:15" x14ac:dyDescent="0.25">
      <c r="A50" s="3">
        <v>2754</v>
      </c>
      <c r="B50" s="3">
        <v>1</v>
      </c>
      <c r="C50" s="4" t="s">
        <v>358</v>
      </c>
      <c r="D50" s="5">
        <v>6</v>
      </c>
      <c r="E50" s="52">
        <f>SUMIFS('EOS GE24-F23-WEBLOAD'!$F:$F,'EOS GE24-F23-WEBLOAD'!$A:$A,$A50,'EOS GE24-F23-WEBLOAD'!$B:$B,$B50)</f>
        <v>395</v>
      </c>
      <c r="F50" s="153">
        <v>26532</v>
      </c>
      <c r="G50" s="55">
        <f t="shared" si="15"/>
        <v>26532</v>
      </c>
      <c r="H50" s="52">
        <f t="shared" si="16"/>
        <v>67.169620253164553</v>
      </c>
      <c r="I50" s="64"/>
      <c r="J50" s="52">
        <f>SUMIFS('EOS GE25-F23-WEBLOAD'!$F:$F,'EOS GE25-F23-WEBLOAD'!$A:$A,$A50,'EOS GE25-F23-WEBLOAD'!$B:$B,$B50)</f>
        <v>395</v>
      </c>
      <c r="K50" s="158">
        <f>SUMIF(AIEA!A:A,A50,AIEA!D:D)</f>
        <v>26958</v>
      </c>
      <c r="L50" s="55">
        <f t="shared" si="17"/>
        <v>26958</v>
      </c>
      <c r="M50" s="55">
        <f t="shared" si="18"/>
        <v>68.248101265822783</v>
      </c>
      <c r="N50" s="51"/>
      <c r="O50" s="167">
        <f t="shared" si="19"/>
        <v>135.41772151898732</v>
      </c>
    </row>
    <row r="51" spans="1:15" x14ac:dyDescent="0.25">
      <c r="A51" s="3">
        <v>113</v>
      </c>
      <c r="B51" s="3">
        <v>1</v>
      </c>
      <c r="C51" s="4" t="s">
        <v>92</v>
      </c>
      <c r="D51" s="5">
        <v>6</v>
      </c>
      <c r="E51" s="52">
        <f>SUMIFS('EOS GE24-F23-WEBLOAD'!$F:$F,'EOS GE24-F23-WEBLOAD'!$A:$A,$A51,'EOS GE24-F23-WEBLOAD'!$B:$B,$B51)</f>
        <v>724</v>
      </c>
      <c r="F51" s="153">
        <v>48116</v>
      </c>
      <c r="G51" s="55">
        <f t="shared" si="15"/>
        <v>48116</v>
      </c>
      <c r="H51" s="52">
        <f t="shared" si="16"/>
        <v>66.458563535911608</v>
      </c>
      <c r="I51" s="64"/>
      <c r="J51" s="52">
        <f>SUMIFS('EOS GE25-F23-WEBLOAD'!$F:$F,'EOS GE25-F23-WEBLOAD'!$A:$A,$A51,'EOS GE25-F23-WEBLOAD'!$B:$B,$B51)</f>
        <v>724</v>
      </c>
      <c r="K51" s="158">
        <f>SUMIF(AIEA!A:A,A51,AIEA!D:D)</f>
        <v>49394</v>
      </c>
      <c r="L51" s="55">
        <f t="shared" si="17"/>
        <v>49394</v>
      </c>
      <c r="M51" s="55">
        <f t="shared" si="18"/>
        <v>68.223756906077341</v>
      </c>
      <c r="N51" s="51"/>
      <c r="O51" s="167">
        <f t="shared" si="19"/>
        <v>134.68232044198896</v>
      </c>
    </row>
    <row r="52" spans="1:15" x14ac:dyDescent="0.25">
      <c r="A52" s="3">
        <v>2311</v>
      </c>
      <c r="B52" s="3">
        <v>1</v>
      </c>
      <c r="C52" s="4" t="s">
        <v>340</v>
      </c>
      <c r="D52" s="5">
        <v>6</v>
      </c>
      <c r="E52" s="52">
        <f>SUMIFS('EOS GE24-F23-WEBLOAD'!$F:$F,'EOS GE24-F23-WEBLOAD'!$A:$A,$A52,'EOS GE24-F23-WEBLOAD'!$B:$B,$B52)</f>
        <v>485</v>
      </c>
      <c r="F52" s="153">
        <v>30650</v>
      </c>
      <c r="G52" s="55">
        <f t="shared" si="15"/>
        <v>30650</v>
      </c>
      <c r="H52" s="52">
        <f t="shared" si="16"/>
        <v>63.195876288659797</v>
      </c>
      <c r="I52" s="64"/>
      <c r="J52" s="52">
        <f>SUMIFS('EOS GE25-F23-WEBLOAD'!$F:$F,'EOS GE25-F23-WEBLOAD'!$A:$A,$A52,'EOS GE25-F23-WEBLOAD'!$B:$B,$B52)</f>
        <v>495</v>
      </c>
      <c r="K52" s="158">
        <f>SUMIF(AIEA!A:A,A52,AIEA!D:D)</f>
        <v>31218</v>
      </c>
      <c r="L52" s="55">
        <f t="shared" si="17"/>
        <v>31218</v>
      </c>
      <c r="M52" s="55">
        <f t="shared" si="18"/>
        <v>63.06666666666667</v>
      </c>
      <c r="N52" s="51"/>
      <c r="O52" s="167">
        <f t="shared" si="19"/>
        <v>126.26254295532647</v>
      </c>
    </row>
    <row r="53" spans="1:15" x14ac:dyDescent="0.25">
      <c r="A53" s="3">
        <v>32</v>
      </c>
      <c r="B53" s="3">
        <v>1</v>
      </c>
      <c r="C53" s="4" t="s">
        <v>70</v>
      </c>
      <c r="D53" s="5">
        <v>6</v>
      </c>
      <c r="E53" s="52">
        <f>SUMIFS('EOS GE24-F23-WEBLOAD'!$F:$F,'EOS GE24-F23-WEBLOAD'!$A:$A,$A53,'EOS GE24-F23-WEBLOAD'!$B:$B,$B53)</f>
        <v>569.11</v>
      </c>
      <c r="F53" s="153">
        <v>35336</v>
      </c>
      <c r="G53" s="55">
        <f t="shared" si="15"/>
        <v>35336</v>
      </c>
      <c r="H53" s="52">
        <f t="shared" si="16"/>
        <v>62.089929890530826</v>
      </c>
      <c r="I53" s="64"/>
      <c r="J53" s="52">
        <f>SUMIFS('EOS GE25-F23-WEBLOAD'!$F:$F,'EOS GE25-F23-WEBLOAD'!$A:$A,$A53,'EOS GE25-F23-WEBLOAD'!$B:$B,$B53)</f>
        <v>569.11</v>
      </c>
      <c r="K53" s="158">
        <f>SUMIF(AIEA!A:A,A53,AIEA!D:D)</f>
        <v>36046</v>
      </c>
      <c r="L53" s="55">
        <f t="shared" si="17"/>
        <v>36046</v>
      </c>
      <c r="M53" s="55">
        <f t="shared" si="18"/>
        <v>63.337491873275816</v>
      </c>
      <c r="N53" s="51"/>
      <c r="O53" s="167">
        <f t="shared" si="19"/>
        <v>125.42742176380665</v>
      </c>
    </row>
    <row r="54" spans="1:15" x14ac:dyDescent="0.25">
      <c r="A54" s="3">
        <v>162</v>
      </c>
      <c r="B54" s="3">
        <v>1</v>
      </c>
      <c r="C54" s="4" t="s">
        <v>102</v>
      </c>
      <c r="D54" s="5">
        <v>6</v>
      </c>
      <c r="E54" s="52">
        <f>SUMIFS('EOS GE24-F23-WEBLOAD'!$F:$F,'EOS GE24-F23-WEBLOAD'!$A:$A,$A54,'EOS GE24-F23-WEBLOAD'!$B:$B,$B54)</f>
        <v>903</v>
      </c>
      <c r="F54" s="153">
        <v>53512</v>
      </c>
      <c r="G54" s="55">
        <f t="shared" si="15"/>
        <v>53512</v>
      </c>
      <c r="H54" s="52">
        <f t="shared" si="16"/>
        <v>59.260243632336653</v>
      </c>
      <c r="I54" s="64"/>
      <c r="J54" s="52">
        <f>SUMIFS('EOS GE25-F23-WEBLOAD'!$F:$F,'EOS GE25-F23-WEBLOAD'!$A:$A,$A54,'EOS GE25-F23-WEBLOAD'!$B:$B,$B54)</f>
        <v>899</v>
      </c>
      <c r="K54" s="158">
        <f>SUMIF(AIEA!A:A,A54,AIEA!D:D)</f>
        <v>55074</v>
      </c>
      <c r="L54" s="55">
        <f t="shared" si="17"/>
        <v>55074</v>
      </c>
      <c r="M54" s="55">
        <f t="shared" si="18"/>
        <v>61.261401557285872</v>
      </c>
      <c r="N54" s="51"/>
      <c r="O54" s="167">
        <f t="shared" si="19"/>
        <v>120.52164518962252</v>
      </c>
    </row>
    <row r="55" spans="1:15" x14ac:dyDescent="0.25">
      <c r="A55" s="3">
        <v>2897</v>
      </c>
      <c r="B55" s="3">
        <v>1</v>
      </c>
      <c r="C55" s="4" t="s">
        <v>372</v>
      </c>
      <c r="D55" s="5">
        <v>5</v>
      </c>
      <c r="E55" s="52">
        <f>SUMIFS('EOS GE24-F23-WEBLOAD'!$F:$F,'EOS GE24-F23-WEBLOAD'!$A:$A,$A55,'EOS GE24-F23-WEBLOAD'!$B:$B,$B55)</f>
        <v>1099</v>
      </c>
      <c r="F55" s="153">
        <v>61890</v>
      </c>
      <c r="G55" s="55">
        <f t="shared" si="15"/>
        <v>61890</v>
      </c>
      <c r="H55" s="52">
        <f t="shared" si="16"/>
        <v>56.314831665150137</v>
      </c>
      <c r="I55" s="64"/>
      <c r="J55" s="52">
        <f>SUMIFS('EOS GE25-F23-WEBLOAD'!$F:$F,'EOS GE25-F23-WEBLOAD'!$A:$A,$A55,'EOS GE25-F23-WEBLOAD'!$B:$B,$B55)</f>
        <v>1099</v>
      </c>
      <c r="K55" s="158">
        <f>SUMIF(AIEA!A:A,A55,AIEA!D:D)</f>
        <v>63736</v>
      </c>
      <c r="L55" s="55">
        <f t="shared" si="17"/>
        <v>63736</v>
      </c>
      <c r="M55" s="55">
        <f t="shared" si="18"/>
        <v>57.994540491355778</v>
      </c>
      <c r="N55" s="51"/>
      <c r="O55" s="167">
        <f t="shared" si="19"/>
        <v>114.30937215650592</v>
      </c>
    </row>
    <row r="56" spans="1:15" x14ac:dyDescent="0.25">
      <c r="A56" s="3">
        <v>2190</v>
      </c>
      <c r="B56" s="3">
        <v>1</v>
      </c>
      <c r="C56" s="4" t="s">
        <v>336</v>
      </c>
      <c r="D56" s="5">
        <v>6</v>
      </c>
      <c r="E56" s="52">
        <f>SUMIFS('EOS GE24-F23-WEBLOAD'!$F:$F,'EOS GE24-F23-WEBLOAD'!$A:$A,$A56,'EOS GE24-F23-WEBLOAD'!$B:$B,$B56)</f>
        <v>613</v>
      </c>
      <c r="F56" s="153">
        <v>33348</v>
      </c>
      <c r="G56" s="55">
        <f t="shared" si="15"/>
        <v>33348</v>
      </c>
      <c r="H56" s="52">
        <f t="shared" si="16"/>
        <v>54.401305057096245</v>
      </c>
      <c r="I56" s="64"/>
      <c r="J56" s="52">
        <f>SUMIFS('EOS GE25-F23-WEBLOAD'!$F:$F,'EOS GE25-F23-WEBLOAD'!$A:$A,$A56,'EOS GE25-F23-WEBLOAD'!$B:$B,$B56)</f>
        <v>628</v>
      </c>
      <c r="K56" s="158">
        <f>SUMIF(AIEA!A:A,A56,AIEA!D:D)</f>
        <v>34058</v>
      </c>
      <c r="L56" s="55">
        <f t="shared" si="17"/>
        <v>34058</v>
      </c>
      <c r="M56" s="55">
        <f t="shared" si="18"/>
        <v>54.232484076433124</v>
      </c>
      <c r="N56" s="51"/>
      <c r="O56" s="167">
        <f t="shared" si="19"/>
        <v>108.63378913352938</v>
      </c>
    </row>
    <row r="57" spans="1:15" x14ac:dyDescent="0.25">
      <c r="A57" s="3">
        <v>2165</v>
      </c>
      <c r="B57" s="3">
        <v>1</v>
      </c>
      <c r="C57" s="4" t="s">
        <v>325</v>
      </c>
      <c r="D57" s="5">
        <v>5</v>
      </c>
      <c r="E57" s="52">
        <f>SUMIFS('EOS GE24-F23-WEBLOAD'!$F:$F,'EOS GE24-F23-WEBLOAD'!$A:$A,$A57,'EOS GE24-F23-WEBLOAD'!$B:$B,$B57)</f>
        <v>971</v>
      </c>
      <c r="F57" s="153">
        <v>50530</v>
      </c>
      <c r="G57" s="55">
        <f t="shared" si="15"/>
        <v>50530</v>
      </c>
      <c r="H57" s="52">
        <f t="shared" si="16"/>
        <v>52.039134912461378</v>
      </c>
      <c r="I57" s="64"/>
      <c r="J57" s="52">
        <f>SUMIFS('EOS GE25-F23-WEBLOAD'!$F:$F,'EOS GE25-F23-WEBLOAD'!$A:$A,$A57,'EOS GE25-F23-WEBLOAD'!$B:$B,$B57)</f>
        <v>953</v>
      </c>
      <c r="K57" s="158">
        <f>SUMIF(AIEA!A:A,A57,AIEA!D:D)</f>
        <v>51950</v>
      </c>
      <c r="L57" s="55">
        <f t="shared" si="17"/>
        <v>51950</v>
      </c>
      <c r="M57" s="55">
        <f t="shared" si="18"/>
        <v>54.512067156348373</v>
      </c>
      <c r="N57" s="51"/>
      <c r="O57" s="167">
        <f t="shared" si="19"/>
        <v>106.55120206880974</v>
      </c>
    </row>
    <row r="58" spans="1:15" x14ac:dyDescent="0.25">
      <c r="A58" s="3">
        <v>601</v>
      </c>
      <c r="B58" s="3">
        <v>1</v>
      </c>
      <c r="C58" s="4" t="s">
        <v>230</v>
      </c>
      <c r="D58" s="5">
        <v>6</v>
      </c>
      <c r="E58" s="52">
        <f>SUMIFS('EOS GE24-F23-WEBLOAD'!$F:$F,'EOS GE24-F23-WEBLOAD'!$A:$A,$A58,'EOS GE24-F23-WEBLOAD'!$B:$B,$B58)</f>
        <v>588</v>
      </c>
      <c r="F58" s="153">
        <v>26674</v>
      </c>
      <c r="G58" s="55">
        <f t="shared" si="15"/>
        <v>26674</v>
      </c>
      <c r="H58" s="52">
        <f t="shared" si="16"/>
        <v>45.363945578231295</v>
      </c>
      <c r="I58" s="64"/>
      <c r="J58" s="52">
        <f>SUMIFS('EOS GE25-F23-WEBLOAD'!$F:$F,'EOS GE25-F23-WEBLOAD'!$A:$A,$A58,'EOS GE25-F23-WEBLOAD'!$B:$B,$B58)</f>
        <v>570</v>
      </c>
      <c r="K58" s="158">
        <f>SUMIF(AIEA!A:A,A58,AIEA!D:D)</f>
        <v>27100</v>
      </c>
      <c r="L58" s="55">
        <f t="shared" si="17"/>
        <v>27100</v>
      </c>
      <c r="M58" s="55">
        <f t="shared" si="18"/>
        <v>47.543859649122808</v>
      </c>
      <c r="N58" s="51"/>
      <c r="O58" s="167">
        <f t="shared" si="19"/>
        <v>92.907805227354103</v>
      </c>
    </row>
    <row r="59" spans="1:15" x14ac:dyDescent="0.25">
      <c r="A59" s="3">
        <v>2580</v>
      </c>
      <c r="B59" s="3">
        <v>1</v>
      </c>
      <c r="C59" s="4" t="s">
        <v>350</v>
      </c>
      <c r="D59" s="5">
        <v>6</v>
      </c>
      <c r="E59" s="52">
        <f>SUMIFS('EOS GE24-F23-WEBLOAD'!$F:$F,'EOS GE24-F23-WEBLOAD'!$A:$A,$A59,'EOS GE24-F23-WEBLOAD'!$B:$B,$B59)</f>
        <v>696</v>
      </c>
      <c r="F59" s="153">
        <v>29656</v>
      </c>
      <c r="G59" s="55">
        <f t="shared" si="15"/>
        <v>29656</v>
      </c>
      <c r="H59" s="52">
        <f t="shared" si="16"/>
        <v>42.609195402298852</v>
      </c>
      <c r="I59" s="64"/>
      <c r="J59" s="52">
        <f>SUMIFS('EOS GE25-F23-WEBLOAD'!$F:$F,'EOS GE25-F23-WEBLOAD'!$A:$A,$A59,'EOS GE25-F23-WEBLOAD'!$B:$B,$B59)</f>
        <v>666</v>
      </c>
      <c r="K59" s="158">
        <f>SUMIF(AIEA!A:A,A59,AIEA!D:D)</f>
        <v>30224</v>
      </c>
      <c r="L59" s="55">
        <f t="shared" si="17"/>
        <v>30224</v>
      </c>
      <c r="M59" s="55">
        <f t="shared" si="18"/>
        <v>45.381381381381381</v>
      </c>
      <c r="N59" s="51"/>
      <c r="O59" s="167">
        <f t="shared" si="19"/>
        <v>87.99057678368024</v>
      </c>
    </row>
    <row r="60" spans="1:15" x14ac:dyDescent="0.25">
      <c r="A60" s="3">
        <v>23</v>
      </c>
      <c r="B60" s="3">
        <v>1</v>
      </c>
      <c r="C60" s="4" t="s">
        <v>67</v>
      </c>
      <c r="D60" s="5">
        <v>6</v>
      </c>
      <c r="E60" s="52">
        <f>SUMIFS('EOS GE24-F23-WEBLOAD'!$F:$F,'EOS GE24-F23-WEBLOAD'!$A:$A,$A60,'EOS GE24-F23-WEBLOAD'!$B:$B,$B60)</f>
        <v>813</v>
      </c>
      <c r="F60" s="153">
        <v>34058</v>
      </c>
      <c r="G60" s="55">
        <f t="shared" si="15"/>
        <v>34058</v>
      </c>
      <c r="H60" s="52">
        <f t="shared" si="16"/>
        <v>41.891758917589179</v>
      </c>
      <c r="I60" s="64"/>
      <c r="J60" s="52">
        <f>SUMIFS('EOS GE25-F23-WEBLOAD'!$F:$F,'EOS GE25-F23-WEBLOAD'!$A:$A,$A60,'EOS GE25-F23-WEBLOAD'!$B:$B,$B60)</f>
        <v>801</v>
      </c>
      <c r="K60" s="158">
        <f>SUMIF(AIEA!A:A,A60,AIEA!D:D)</f>
        <v>34768</v>
      </c>
      <c r="L60" s="55">
        <f t="shared" si="17"/>
        <v>34768</v>
      </c>
      <c r="M60" s="55">
        <f t="shared" si="18"/>
        <v>43.405742821473162</v>
      </c>
      <c r="N60" s="51"/>
      <c r="O60" s="167">
        <f t="shared" si="19"/>
        <v>85.297501739062341</v>
      </c>
    </row>
    <row r="61" spans="1:15" x14ac:dyDescent="0.25">
      <c r="A61" s="3">
        <v>696</v>
      </c>
      <c r="B61" s="3">
        <v>1</v>
      </c>
      <c r="C61" s="4" t="s">
        <v>246</v>
      </c>
      <c r="D61" s="5">
        <v>6</v>
      </c>
      <c r="E61" s="52">
        <f>SUMIFS('EOS GE24-F23-WEBLOAD'!$F:$F,'EOS GE24-F23-WEBLOAD'!$A:$A,$A61,'EOS GE24-F23-WEBLOAD'!$B:$B,$B61)</f>
        <v>501</v>
      </c>
      <c r="F61" s="153">
        <v>21136</v>
      </c>
      <c r="G61" s="55">
        <f t="shared" si="15"/>
        <v>21136</v>
      </c>
      <c r="H61" s="52">
        <f t="shared" si="16"/>
        <v>42.187624750499005</v>
      </c>
      <c r="I61" s="64"/>
      <c r="J61" s="52">
        <f>SUMIFS('EOS GE25-F23-WEBLOAD'!$F:$F,'EOS GE25-F23-WEBLOAD'!$A:$A,$A61,'EOS GE25-F23-WEBLOAD'!$B:$B,$B61)</f>
        <v>497</v>
      </c>
      <c r="K61" s="158">
        <f>SUMIF(AIEA!A:A,A61,AIEA!D:D)</f>
        <v>21278</v>
      </c>
      <c r="L61" s="55">
        <f t="shared" si="17"/>
        <v>21278</v>
      </c>
      <c r="M61" s="55">
        <f t="shared" si="18"/>
        <v>42.812877263581491</v>
      </c>
      <c r="N61" s="51"/>
      <c r="O61" s="167">
        <f t="shared" si="19"/>
        <v>85.000502014080496</v>
      </c>
    </row>
    <row r="62" spans="1:15" x14ac:dyDescent="0.25">
      <c r="A62" s="3">
        <v>599</v>
      </c>
      <c r="B62" s="3">
        <v>1</v>
      </c>
      <c r="C62" s="4" t="s">
        <v>228</v>
      </c>
      <c r="D62" s="5">
        <v>6</v>
      </c>
      <c r="E62" s="52">
        <f>SUMIFS('EOS GE24-F23-WEBLOAD'!$F:$F,'EOS GE24-F23-WEBLOAD'!$A:$A,$A62,'EOS GE24-F23-WEBLOAD'!$B:$B,$B62)</f>
        <v>504</v>
      </c>
      <c r="F62" s="153">
        <v>20426</v>
      </c>
      <c r="G62" s="55">
        <f t="shared" si="15"/>
        <v>20426</v>
      </c>
      <c r="H62" s="52">
        <f t="shared" si="16"/>
        <v>40.527777777777779</v>
      </c>
      <c r="I62" s="64"/>
      <c r="J62" s="52">
        <f>SUMIFS('EOS GE25-F23-WEBLOAD'!$F:$F,'EOS GE25-F23-WEBLOAD'!$A:$A,$A62,'EOS GE25-F23-WEBLOAD'!$B:$B,$B62)</f>
        <v>482</v>
      </c>
      <c r="K62" s="158">
        <f>SUMIF(AIEA!A:A,A62,AIEA!D:D)</f>
        <v>20568</v>
      </c>
      <c r="L62" s="55">
        <f t="shared" si="17"/>
        <v>20568</v>
      </c>
      <c r="M62" s="55">
        <f t="shared" si="18"/>
        <v>42.672199170124479</v>
      </c>
      <c r="N62" s="51"/>
      <c r="O62" s="167">
        <f t="shared" si="19"/>
        <v>83.199976947902258</v>
      </c>
    </row>
    <row r="63" spans="1:15" x14ac:dyDescent="0.25">
      <c r="A63" s="3">
        <v>319</v>
      </c>
      <c r="B63" s="3">
        <v>1</v>
      </c>
      <c r="C63" s="4" t="s">
        <v>158</v>
      </c>
      <c r="D63" s="5">
        <v>6</v>
      </c>
      <c r="E63" s="52">
        <f>SUMIFS('EOS GE24-F23-WEBLOAD'!$F:$F,'EOS GE24-F23-WEBLOAD'!$A:$A,$A63,'EOS GE24-F23-WEBLOAD'!$B:$B,$B63)</f>
        <v>516</v>
      </c>
      <c r="F63" s="153">
        <v>20994</v>
      </c>
      <c r="G63" s="55">
        <f t="shared" si="15"/>
        <v>20994</v>
      </c>
      <c r="H63" s="52">
        <f t="shared" si="16"/>
        <v>40.686046511627907</v>
      </c>
      <c r="I63" s="64"/>
      <c r="J63" s="52">
        <f>SUMIFS('EOS GE25-F23-WEBLOAD'!$F:$F,'EOS GE25-F23-WEBLOAD'!$A:$A,$A63,'EOS GE25-F23-WEBLOAD'!$B:$B,$B63)</f>
        <v>516</v>
      </c>
      <c r="K63" s="158">
        <f>SUMIF(AIEA!A:A,A63,AIEA!D:D)</f>
        <v>21136</v>
      </c>
      <c r="L63" s="55">
        <f t="shared" si="17"/>
        <v>21136</v>
      </c>
      <c r="M63" s="55">
        <f t="shared" si="18"/>
        <v>40.961240310077521</v>
      </c>
      <c r="N63" s="51"/>
      <c r="O63" s="167">
        <f t="shared" si="19"/>
        <v>81.647286821705421</v>
      </c>
    </row>
    <row r="64" spans="1:15" x14ac:dyDescent="0.25">
      <c r="A64" s="3">
        <v>31</v>
      </c>
      <c r="B64" s="3">
        <v>1</v>
      </c>
      <c r="C64" s="4" t="s">
        <v>69</v>
      </c>
      <c r="D64" s="5">
        <v>4</v>
      </c>
      <c r="E64" s="52">
        <f>SUMIFS('EOS GE24-F23-WEBLOAD'!$F:$F,'EOS GE24-F23-WEBLOAD'!$A:$A,$A64,'EOS GE24-F23-WEBLOAD'!$B:$B,$B64)</f>
        <v>4655</v>
      </c>
      <c r="F64" s="153">
        <v>187276</v>
      </c>
      <c r="G64" s="55">
        <f t="shared" si="15"/>
        <v>187276</v>
      </c>
      <c r="H64" s="52">
        <f t="shared" si="16"/>
        <v>40.231149301825994</v>
      </c>
      <c r="I64" s="64"/>
      <c r="J64" s="52">
        <f>SUMIFS('EOS GE25-F23-WEBLOAD'!$F:$F,'EOS GE25-F23-WEBLOAD'!$A:$A,$A64,'EOS GE25-F23-WEBLOAD'!$B:$B,$B64)</f>
        <v>4810</v>
      </c>
      <c r="K64" s="158">
        <f>SUMIF(AIEA!A:A,A64,AIEA!D:D)</f>
        <v>194376</v>
      </c>
      <c r="L64" s="55">
        <f t="shared" si="17"/>
        <v>194376</v>
      </c>
      <c r="M64" s="55">
        <f t="shared" si="18"/>
        <v>40.410810810810808</v>
      </c>
      <c r="N64" s="51"/>
      <c r="O64" s="167">
        <f t="shared" si="19"/>
        <v>80.641960112636809</v>
      </c>
    </row>
    <row r="65" spans="1:15" x14ac:dyDescent="0.25">
      <c r="A65" s="3">
        <v>712</v>
      </c>
      <c r="B65" s="3">
        <v>1</v>
      </c>
      <c r="C65" s="4" t="s">
        <v>253</v>
      </c>
      <c r="D65" s="5">
        <v>6</v>
      </c>
      <c r="E65" s="52">
        <f>SUMIFS('EOS GE24-F23-WEBLOAD'!$F:$F,'EOS GE24-F23-WEBLOAD'!$A:$A,$A65,'EOS GE24-F23-WEBLOAD'!$B:$B,$B65)</f>
        <v>534</v>
      </c>
      <c r="F65" s="153">
        <v>21136</v>
      </c>
      <c r="G65" s="55">
        <f t="shared" si="15"/>
        <v>21136</v>
      </c>
      <c r="H65" s="52">
        <f t="shared" si="16"/>
        <v>39.580524344569291</v>
      </c>
      <c r="I65" s="64"/>
      <c r="J65" s="52">
        <f>SUMIFS('EOS GE25-F23-WEBLOAD'!$F:$F,'EOS GE25-F23-WEBLOAD'!$A:$A,$A65,'EOS GE25-F23-WEBLOAD'!$B:$B,$B65)</f>
        <v>564</v>
      </c>
      <c r="K65" s="158">
        <f>SUMIF(AIEA!A:A,A65,AIEA!D:D)</f>
        <v>21278</v>
      </c>
      <c r="L65" s="55">
        <f t="shared" si="17"/>
        <v>21278</v>
      </c>
      <c r="M65" s="55">
        <f t="shared" si="18"/>
        <v>37.726950354609926</v>
      </c>
      <c r="N65" s="51"/>
      <c r="O65" s="167">
        <f t="shared" si="19"/>
        <v>77.30747469917921</v>
      </c>
    </row>
    <row r="66" spans="1:15" x14ac:dyDescent="0.25">
      <c r="A66" s="3">
        <v>846</v>
      </c>
      <c r="B66" s="3">
        <v>1</v>
      </c>
      <c r="C66" s="4" t="s">
        <v>296</v>
      </c>
      <c r="D66" s="5">
        <v>6</v>
      </c>
      <c r="E66" s="52">
        <f>SUMIFS('EOS GE24-F23-WEBLOAD'!$F:$F,'EOS GE24-F23-WEBLOAD'!$A:$A,$A66,'EOS GE24-F23-WEBLOAD'!$B:$B,$B66)</f>
        <v>595</v>
      </c>
      <c r="F66" s="153">
        <v>22556</v>
      </c>
      <c r="G66" s="55">
        <f t="shared" si="15"/>
        <v>22556</v>
      </c>
      <c r="H66" s="52">
        <f t="shared" si="16"/>
        <v>37.909243697478992</v>
      </c>
      <c r="I66" s="64"/>
      <c r="J66" s="52">
        <f>SUMIFS('EOS GE25-F23-WEBLOAD'!$F:$F,'EOS GE25-F23-WEBLOAD'!$A:$A,$A66,'EOS GE25-F23-WEBLOAD'!$B:$B,$B66)</f>
        <v>593</v>
      </c>
      <c r="K66" s="158">
        <f>SUMIF(AIEA!A:A,A66,AIEA!D:D)</f>
        <v>22840</v>
      </c>
      <c r="L66" s="55">
        <f t="shared" si="17"/>
        <v>22840</v>
      </c>
      <c r="M66" s="55">
        <f t="shared" si="18"/>
        <v>38.516020236087691</v>
      </c>
      <c r="N66" s="51"/>
      <c r="O66" s="167">
        <f t="shared" si="19"/>
        <v>76.425263933566683</v>
      </c>
    </row>
    <row r="67" spans="1:15" x14ac:dyDescent="0.25">
      <c r="A67" s="3">
        <v>2889</v>
      </c>
      <c r="B67" s="3">
        <v>1</v>
      </c>
      <c r="C67" s="4" t="s">
        <v>369</v>
      </c>
      <c r="D67" s="5">
        <v>6</v>
      </c>
      <c r="E67" s="52">
        <f>SUMIFS('EOS GE24-F23-WEBLOAD'!$F:$F,'EOS GE24-F23-WEBLOAD'!$A:$A,$A67,'EOS GE24-F23-WEBLOAD'!$B:$B,$B67)</f>
        <v>723</v>
      </c>
      <c r="F67" s="153">
        <v>27384</v>
      </c>
      <c r="G67" s="55">
        <f t="shared" si="15"/>
        <v>27384</v>
      </c>
      <c r="H67" s="52">
        <f t="shared" si="16"/>
        <v>37.875518672199171</v>
      </c>
      <c r="I67" s="64"/>
      <c r="J67" s="52">
        <f>SUMIFS('EOS GE25-F23-WEBLOAD'!$F:$F,'EOS GE25-F23-WEBLOAD'!$A:$A,$A67,'EOS GE25-F23-WEBLOAD'!$B:$B,$B67)</f>
        <v>723</v>
      </c>
      <c r="K67" s="158">
        <f>SUMIF(AIEA!A:A,A67,AIEA!D:D)</f>
        <v>27810</v>
      </c>
      <c r="L67" s="55">
        <f t="shared" si="17"/>
        <v>27810</v>
      </c>
      <c r="M67" s="55">
        <f t="shared" si="18"/>
        <v>38.46473029045643</v>
      </c>
      <c r="N67" s="51"/>
      <c r="O67" s="167">
        <f t="shared" si="19"/>
        <v>76.340248962655608</v>
      </c>
    </row>
    <row r="68" spans="1:15" x14ac:dyDescent="0.25">
      <c r="A68" s="3">
        <v>316</v>
      </c>
      <c r="B68" s="3">
        <v>1</v>
      </c>
      <c r="C68" s="4" t="s">
        <v>155</v>
      </c>
      <c r="D68" s="5">
        <v>5</v>
      </c>
      <c r="E68" s="52">
        <f>SUMIFS('EOS GE24-F23-WEBLOAD'!$F:$F,'EOS GE24-F23-WEBLOAD'!$A:$A,$A68,'EOS GE24-F23-WEBLOAD'!$B:$B,$B68)</f>
        <v>1026</v>
      </c>
      <c r="F68" s="153">
        <v>36548</v>
      </c>
      <c r="G68" s="55">
        <f t="shared" si="15"/>
        <v>36548</v>
      </c>
      <c r="H68" s="52">
        <f t="shared" si="16"/>
        <v>35.621832358674467</v>
      </c>
      <c r="I68" s="64"/>
      <c r="J68" s="52">
        <f>SUMIFS('EOS GE25-F23-WEBLOAD'!$F:$F,'EOS GE25-F23-WEBLOAD'!$A:$A,$A68,'EOS GE25-F23-WEBLOAD'!$B:$B,$B68)</f>
        <v>1013</v>
      </c>
      <c r="K68" s="158">
        <f>SUMIF(AIEA!A:A,A68,AIEA!D:D)</f>
        <v>39548</v>
      </c>
      <c r="L68" s="55">
        <f t="shared" si="17"/>
        <v>39548</v>
      </c>
      <c r="M68" s="55">
        <f t="shared" si="18"/>
        <v>39.040473840078974</v>
      </c>
      <c r="N68" s="51"/>
      <c r="O68" s="167">
        <f t="shared" si="19"/>
        <v>74.662306198753441</v>
      </c>
    </row>
    <row r="69" spans="1:15" x14ac:dyDescent="0.25">
      <c r="A69" s="3">
        <v>690</v>
      </c>
      <c r="B69" s="3">
        <v>1</v>
      </c>
      <c r="C69" s="4" t="s">
        <v>244</v>
      </c>
      <c r="D69" s="5">
        <v>5</v>
      </c>
      <c r="E69" s="52">
        <f>SUMIFS('EOS GE24-F23-WEBLOAD'!$F:$F,'EOS GE24-F23-WEBLOAD'!$A:$A,$A69,'EOS GE24-F23-WEBLOAD'!$B:$B,$B69)</f>
        <v>948</v>
      </c>
      <c r="F69" s="153">
        <v>34910</v>
      </c>
      <c r="G69" s="55">
        <f t="shared" si="15"/>
        <v>34910</v>
      </c>
      <c r="H69" s="52">
        <f t="shared" si="16"/>
        <v>36.824894514767934</v>
      </c>
      <c r="I69" s="64"/>
      <c r="J69" s="52">
        <f>SUMIFS('EOS GE25-F23-WEBLOAD'!$F:$F,'EOS GE25-F23-WEBLOAD'!$A:$A,$A69,'EOS GE25-F23-WEBLOAD'!$B:$B,$B69)</f>
        <v>948</v>
      </c>
      <c r="K69" s="158">
        <f>SUMIF(AIEA!A:A,A69,AIEA!D:D)</f>
        <v>35620</v>
      </c>
      <c r="L69" s="55">
        <f t="shared" si="17"/>
        <v>35620</v>
      </c>
      <c r="M69" s="55">
        <f t="shared" si="18"/>
        <v>37.573839662447256</v>
      </c>
      <c r="N69" s="51"/>
      <c r="O69" s="167">
        <f t="shared" si="19"/>
        <v>74.398734177215189</v>
      </c>
    </row>
    <row r="70" spans="1:15" x14ac:dyDescent="0.25">
      <c r="A70" s="3">
        <v>94</v>
      </c>
      <c r="B70" s="3">
        <v>1</v>
      </c>
      <c r="C70" s="4" t="s">
        <v>83</v>
      </c>
      <c r="D70" s="5">
        <v>4</v>
      </c>
      <c r="E70" s="52">
        <f>SUMIFS('EOS GE24-F23-WEBLOAD'!$F:$F,'EOS GE24-F23-WEBLOAD'!$A:$A,$A70,'EOS GE24-F23-WEBLOAD'!$B:$B,$B70)</f>
        <v>2721</v>
      </c>
      <c r="F70" s="153">
        <v>98952</v>
      </c>
      <c r="G70" s="55">
        <f t="shared" si="15"/>
        <v>98952</v>
      </c>
      <c r="H70" s="52">
        <f t="shared" si="16"/>
        <v>36.366041896361629</v>
      </c>
      <c r="I70" s="64"/>
      <c r="J70" s="52">
        <f>SUMIFS('EOS GE25-F23-WEBLOAD'!$F:$F,'EOS GE25-F23-WEBLOAD'!$A:$A,$A70,'EOS GE25-F23-WEBLOAD'!$B:$B,$B70)</f>
        <v>2708</v>
      </c>
      <c r="K70" s="158">
        <f>SUMIF(AIEA!A:A,A70,AIEA!D:D)</f>
        <v>102360</v>
      </c>
      <c r="L70" s="55">
        <f t="shared" si="17"/>
        <v>102360</v>
      </c>
      <c r="M70" s="55">
        <f t="shared" si="18"/>
        <v>37.799113737075331</v>
      </c>
      <c r="N70" s="51"/>
      <c r="O70" s="167">
        <f t="shared" si="19"/>
        <v>74.165155633436967</v>
      </c>
    </row>
    <row r="71" spans="1:15" x14ac:dyDescent="0.25">
      <c r="A71" s="3">
        <v>308</v>
      </c>
      <c r="B71" s="3">
        <v>1</v>
      </c>
      <c r="C71" s="4" t="s">
        <v>152</v>
      </c>
      <c r="D71" s="5">
        <v>6</v>
      </c>
      <c r="E71" s="52">
        <f>SUMIFS('EOS GE24-F23-WEBLOAD'!$F:$F,'EOS GE24-F23-WEBLOAD'!$A:$A,$A71,'EOS GE24-F23-WEBLOAD'!$B:$B,$B71)</f>
        <v>615.20000000000005</v>
      </c>
      <c r="F71" s="153">
        <v>22414</v>
      </c>
      <c r="G71" s="55">
        <f t="shared" si="15"/>
        <v>22414</v>
      </c>
      <c r="H71" s="52">
        <f t="shared" si="16"/>
        <v>36.433680104031204</v>
      </c>
      <c r="I71" s="64"/>
      <c r="J71" s="52">
        <f>SUMIFS('EOS GE25-F23-WEBLOAD'!$F:$F,'EOS GE25-F23-WEBLOAD'!$A:$A,$A71,'EOS GE25-F23-WEBLOAD'!$B:$B,$B71)</f>
        <v>615.20000000000005</v>
      </c>
      <c r="K71" s="158">
        <f>SUMIF(AIEA!A:A,A71,AIEA!D:D)</f>
        <v>22698</v>
      </c>
      <c r="L71" s="55">
        <f t="shared" si="17"/>
        <v>22698</v>
      </c>
      <c r="M71" s="55">
        <f t="shared" si="18"/>
        <v>36.895318595578672</v>
      </c>
      <c r="N71" s="51"/>
      <c r="O71" s="167">
        <f t="shared" si="19"/>
        <v>73.328998699609883</v>
      </c>
    </row>
    <row r="72" spans="1:15" x14ac:dyDescent="0.25">
      <c r="A72" s="3">
        <v>2142</v>
      </c>
      <c r="B72" s="3">
        <v>1</v>
      </c>
      <c r="C72" s="4" t="s">
        <v>318</v>
      </c>
      <c r="D72" s="5">
        <v>5</v>
      </c>
      <c r="E72" s="52">
        <f>SUMIFS('EOS GE24-F23-WEBLOAD'!$F:$F,'EOS GE24-F23-WEBLOAD'!$A:$A,$A72,'EOS GE24-F23-WEBLOAD'!$B:$B,$B72)</f>
        <v>1920.4</v>
      </c>
      <c r="F72" s="153">
        <v>65724</v>
      </c>
      <c r="G72" s="55">
        <f t="shared" si="15"/>
        <v>65724</v>
      </c>
      <c r="H72" s="52">
        <f t="shared" si="16"/>
        <v>34.224119975005209</v>
      </c>
      <c r="I72" s="64"/>
      <c r="J72" s="52">
        <f>SUMIFS('EOS GE25-F23-WEBLOAD'!$F:$F,'EOS GE25-F23-WEBLOAD'!$A:$A,$A72,'EOS GE25-F23-WEBLOAD'!$B:$B,$B72)</f>
        <v>1882.4</v>
      </c>
      <c r="K72" s="158">
        <f>SUMIF(AIEA!A:A,A72,AIEA!D:D)</f>
        <v>67712</v>
      </c>
      <c r="L72" s="55">
        <f t="shared" si="17"/>
        <v>67712</v>
      </c>
      <c r="M72" s="55">
        <f t="shared" si="18"/>
        <v>35.971100722481935</v>
      </c>
      <c r="N72" s="51"/>
      <c r="O72" s="167">
        <f t="shared" si="19"/>
        <v>70.195220697487144</v>
      </c>
    </row>
    <row r="73" spans="1:15" x14ac:dyDescent="0.25">
      <c r="A73" s="3">
        <v>22</v>
      </c>
      <c r="B73" s="3">
        <v>1</v>
      </c>
      <c r="C73" s="4" t="s">
        <v>66</v>
      </c>
      <c r="D73" s="5">
        <v>4</v>
      </c>
      <c r="E73" s="52">
        <f>SUMIFS('EOS GE24-F23-WEBLOAD'!$F:$F,'EOS GE24-F23-WEBLOAD'!$A:$A,$A73,'EOS GE24-F23-WEBLOAD'!$B:$B,$B73)</f>
        <v>2684</v>
      </c>
      <c r="F73" s="153">
        <v>91426</v>
      </c>
      <c r="G73" s="55">
        <f t="shared" si="15"/>
        <v>91426</v>
      </c>
      <c r="H73" s="52">
        <f t="shared" si="16"/>
        <v>34.063338301043217</v>
      </c>
      <c r="I73" s="64"/>
      <c r="J73" s="52">
        <f>SUMIFS('EOS GE25-F23-WEBLOAD'!$F:$F,'EOS GE25-F23-WEBLOAD'!$A:$A,$A73,'EOS GE25-F23-WEBLOAD'!$B:$B,$B73)</f>
        <v>2622</v>
      </c>
      <c r="K73" s="158">
        <f>SUMIF(AIEA!A:A,A73,AIEA!D:D)</f>
        <v>94550</v>
      </c>
      <c r="L73" s="55">
        <f t="shared" si="17"/>
        <v>94550</v>
      </c>
      <c r="M73" s="55">
        <f t="shared" si="18"/>
        <v>36.060259344012202</v>
      </c>
      <c r="N73" s="51"/>
      <c r="O73" s="167">
        <f t="shared" si="19"/>
        <v>70.123597645055412</v>
      </c>
    </row>
    <row r="74" spans="1:15" x14ac:dyDescent="0.25">
      <c r="A74" s="3">
        <v>361</v>
      </c>
      <c r="B74" s="3">
        <v>1</v>
      </c>
      <c r="C74" s="4" t="s">
        <v>166</v>
      </c>
      <c r="D74" s="5">
        <v>5</v>
      </c>
      <c r="E74" s="52">
        <f>SUMIFS('EOS GE24-F23-WEBLOAD'!$F:$F,'EOS GE24-F23-WEBLOAD'!$A:$A,$A74,'EOS GE24-F23-WEBLOAD'!$B:$B,$B74)</f>
        <v>853</v>
      </c>
      <c r="F74" s="153">
        <v>29088</v>
      </c>
      <c r="G74" s="55">
        <f t="shared" si="15"/>
        <v>29088</v>
      </c>
      <c r="H74" s="52">
        <f t="shared" si="16"/>
        <v>34.10082063305979</v>
      </c>
      <c r="I74" s="64"/>
      <c r="J74" s="52">
        <f>SUMIFS('EOS GE25-F23-WEBLOAD'!$F:$F,'EOS GE25-F23-WEBLOAD'!$A:$A,$A74,'EOS GE25-F23-WEBLOAD'!$B:$B,$B74)</f>
        <v>853</v>
      </c>
      <c r="K74" s="158">
        <f>SUMIF(AIEA!A:A,A74,AIEA!D:D)</f>
        <v>29514</v>
      </c>
      <c r="L74" s="55">
        <f t="shared" si="17"/>
        <v>29514</v>
      </c>
      <c r="M74" s="55">
        <f t="shared" si="18"/>
        <v>34.60023446658851</v>
      </c>
      <c r="N74" s="51"/>
      <c r="O74" s="167">
        <f t="shared" si="19"/>
        <v>68.7010550996483</v>
      </c>
    </row>
    <row r="75" spans="1:15" x14ac:dyDescent="0.25">
      <c r="A75" s="3">
        <v>695</v>
      </c>
      <c r="B75" s="3">
        <v>1</v>
      </c>
      <c r="C75" s="4" t="s">
        <v>245</v>
      </c>
      <c r="D75" s="5">
        <v>6</v>
      </c>
      <c r="E75" s="52">
        <f>SUMIFS('EOS GE24-F23-WEBLOAD'!$F:$F,'EOS GE24-F23-WEBLOAD'!$A:$A,$A75,'EOS GE24-F23-WEBLOAD'!$B:$B,$B75)</f>
        <v>657</v>
      </c>
      <c r="F75" s="153">
        <v>22130</v>
      </c>
      <c r="G75" s="55">
        <f t="shared" si="15"/>
        <v>22130</v>
      </c>
      <c r="H75" s="52">
        <f t="shared" si="16"/>
        <v>33.683409436834097</v>
      </c>
      <c r="I75" s="64"/>
      <c r="J75" s="52">
        <f>SUMIFS('EOS GE25-F23-WEBLOAD'!$F:$F,'EOS GE25-F23-WEBLOAD'!$A:$A,$A75,'EOS GE25-F23-WEBLOAD'!$B:$B,$B75)</f>
        <v>657</v>
      </c>
      <c r="K75" s="158">
        <f>SUMIF(AIEA!A:A,A75,AIEA!D:D)</f>
        <v>22272</v>
      </c>
      <c r="L75" s="55">
        <f t="shared" si="17"/>
        <v>22272</v>
      </c>
      <c r="M75" s="55">
        <f t="shared" si="18"/>
        <v>33.899543378995432</v>
      </c>
      <c r="N75" s="51"/>
      <c r="O75" s="167">
        <f t="shared" si="19"/>
        <v>67.582952815829529</v>
      </c>
    </row>
    <row r="76" spans="1:15" x14ac:dyDescent="0.25">
      <c r="A76" s="3">
        <v>593</v>
      </c>
      <c r="B76" s="3">
        <v>1</v>
      </c>
      <c r="C76" s="4" t="s">
        <v>226</v>
      </c>
      <c r="D76" s="5">
        <v>5</v>
      </c>
      <c r="E76" s="52">
        <f>SUMIFS('EOS GE24-F23-WEBLOAD'!$F:$F,'EOS GE24-F23-WEBLOAD'!$A:$A,$A76,'EOS GE24-F23-WEBLOAD'!$B:$B,$B76)</f>
        <v>1078</v>
      </c>
      <c r="F76" s="153">
        <v>35904</v>
      </c>
      <c r="G76" s="55">
        <f t="shared" si="15"/>
        <v>35904</v>
      </c>
      <c r="H76" s="52">
        <f t="shared" si="16"/>
        <v>33.306122448979593</v>
      </c>
      <c r="I76" s="64"/>
      <c r="J76" s="52">
        <f>SUMIFS('EOS GE25-F23-WEBLOAD'!$F:$F,'EOS GE25-F23-WEBLOAD'!$A:$A,$A76,'EOS GE25-F23-WEBLOAD'!$B:$B,$B76)</f>
        <v>1078</v>
      </c>
      <c r="K76" s="158">
        <f>SUMIF(AIEA!A:A,A76,AIEA!D:D)</f>
        <v>36614</v>
      </c>
      <c r="L76" s="55">
        <f t="shared" si="17"/>
        <v>36614</v>
      </c>
      <c r="M76" s="55">
        <f t="shared" si="18"/>
        <v>33.964749536178111</v>
      </c>
      <c r="N76" s="51"/>
      <c r="O76" s="167">
        <f t="shared" si="19"/>
        <v>67.270871985157697</v>
      </c>
    </row>
    <row r="77" spans="1:15" x14ac:dyDescent="0.25">
      <c r="A77" s="3">
        <v>91</v>
      </c>
      <c r="B77" s="3">
        <v>1</v>
      </c>
      <c r="C77" s="4" t="s">
        <v>81</v>
      </c>
      <c r="D77" s="5">
        <v>6</v>
      </c>
      <c r="E77" s="52">
        <f>SUMIFS('EOS GE24-F23-WEBLOAD'!$F:$F,'EOS GE24-F23-WEBLOAD'!$A:$A,$A77,'EOS GE24-F23-WEBLOAD'!$B:$B,$B77)</f>
        <v>683</v>
      </c>
      <c r="F77" s="153">
        <v>22130</v>
      </c>
      <c r="G77" s="55">
        <f t="shared" si="15"/>
        <v>22130</v>
      </c>
      <c r="H77" s="52">
        <f t="shared" si="16"/>
        <v>32.401171303074669</v>
      </c>
      <c r="I77" s="64"/>
      <c r="J77" s="52">
        <f>SUMIFS('EOS GE25-F23-WEBLOAD'!$F:$F,'EOS GE25-F23-WEBLOAD'!$A:$A,$A77,'EOS GE25-F23-WEBLOAD'!$B:$B,$B77)</f>
        <v>683</v>
      </c>
      <c r="K77" s="158">
        <f>SUMIF(AIEA!A:A,A77,AIEA!D:D)</f>
        <v>22272</v>
      </c>
      <c r="L77" s="55">
        <f t="shared" si="17"/>
        <v>22272</v>
      </c>
      <c r="M77" s="55">
        <f t="shared" si="18"/>
        <v>32.609077598828698</v>
      </c>
      <c r="N77" s="51"/>
      <c r="O77" s="167">
        <f t="shared" si="19"/>
        <v>65.010248901903367</v>
      </c>
    </row>
    <row r="78" spans="1:15" x14ac:dyDescent="0.25">
      <c r="A78" s="3">
        <v>2910</v>
      </c>
      <c r="B78" s="3">
        <v>1</v>
      </c>
      <c r="C78" s="51" t="s">
        <v>383</v>
      </c>
      <c r="D78" s="5">
        <v>6</v>
      </c>
      <c r="E78" s="52">
        <f>SUMIFS('EOS GE24-F23-WEBLOAD'!$F:$F,'EOS GE24-F23-WEBLOAD'!$A:$A,$A78,'EOS GE24-F23-WEBLOAD'!$B:$B,$B78)</f>
        <v>719.49</v>
      </c>
      <c r="F78" s="153">
        <v>22698</v>
      </c>
      <c r="G78" s="55">
        <f t="shared" si="15"/>
        <v>22698</v>
      </c>
      <c r="H78" s="52">
        <f t="shared" si="16"/>
        <v>31.547346036776048</v>
      </c>
      <c r="I78" s="64"/>
      <c r="J78" s="52">
        <f>SUMIFS('EOS GE25-F23-WEBLOAD'!$F:$F,'EOS GE25-F23-WEBLOAD'!$A:$A,$A78,'EOS GE25-F23-WEBLOAD'!$B:$B,$B78)</f>
        <v>719.49</v>
      </c>
      <c r="K78" s="158">
        <f>SUMIF(AIEA!A:A,A78,AIEA!D:D)</f>
        <v>22982</v>
      </c>
      <c r="L78" s="55">
        <f t="shared" si="17"/>
        <v>22982</v>
      </c>
      <c r="M78" s="55">
        <f t="shared" si="18"/>
        <v>31.942070077415949</v>
      </c>
      <c r="N78" s="51"/>
      <c r="O78" s="167">
        <f t="shared" si="19"/>
        <v>63.489416114191997</v>
      </c>
    </row>
    <row r="79" spans="1:15" x14ac:dyDescent="0.25">
      <c r="A79" s="3">
        <v>2711</v>
      </c>
      <c r="B79" s="3">
        <v>1</v>
      </c>
      <c r="C79" s="4" t="s">
        <v>355</v>
      </c>
      <c r="D79" s="5">
        <v>6</v>
      </c>
      <c r="E79" s="52">
        <f>SUMIFS('EOS GE24-F23-WEBLOAD'!$F:$F,'EOS GE24-F23-WEBLOAD'!$A:$A,$A79,'EOS GE24-F23-WEBLOAD'!$B:$B,$B79)</f>
        <v>871.84</v>
      </c>
      <c r="F79" s="153">
        <v>24686</v>
      </c>
      <c r="G79" s="55">
        <f t="shared" si="15"/>
        <v>24686</v>
      </c>
      <c r="H79" s="52">
        <f t="shared" si="16"/>
        <v>28.314828408882363</v>
      </c>
      <c r="I79" s="64"/>
      <c r="J79" s="52">
        <f>SUMIFS('EOS GE25-F23-WEBLOAD'!$F:$F,'EOS GE25-F23-WEBLOAD'!$A:$A,$A79,'EOS GE25-F23-WEBLOAD'!$B:$B,$B79)</f>
        <v>861.84</v>
      </c>
      <c r="K79" s="158">
        <f>SUMIF(AIEA!A:A,A79,AIEA!D:D)</f>
        <v>24970</v>
      </c>
      <c r="L79" s="55">
        <f t="shared" si="17"/>
        <v>24970</v>
      </c>
      <c r="M79" s="55">
        <f t="shared" si="18"/>
        <v>28.972895200965375</v>
      </c>
      <c r="N79" s="51"/>
      <c r="O79" s="167">
        <f t="shared" si="19"/>
        <v>57.287723609847738</v>
      </c>
    </row>
    <row r="80" spans="1:15" x14ac:dyDescent="0.25">
      <c r="A80" s="3">
        <v>139</v>
      </c>
      <c r="B80" s="3">
        <v>1</v>
      </c>
      <c r="C80" s="4" t="s">
        <v>98</v>
      </c>
      <c r="D80" s="5">
        <v>6</v>
      </c>
      <c r="E80" s="52">
        <f>SUMIFS('EOS GE24-F23-WEBLOAD'!$F:$F,'EOS GE24-F23-WEBLOAD'!$A:$A,$A80,'EOS GE24-F23-WEBLOAD'!$B:$B,$B80)</f>
        <v>895</v>
      </c>
      <c r="F80" s="153">
        <v>22556</v>
      </c>
      <c r="G80" s="55">
        <f t="shared" si="15"/>
        <v>22556</v>
      </c>
      <c r="H80" s="52">
        <f t="shared" si="16"/>
        <v>25.202234636871509</v>
      </c>
      <c r="I80" s="64"/>
      <c r="J80" s="52">
        <f>SUMIFS('EOS GE25-F23-WEBLOAD'!$F:$F,'EOS GE25-F23-WEBLOAD'!$A:$A,$A80,'EOS GE25-F23-WEBLOAD'!$B:$B,$B80)</f>
        <v>863</v>
      </c>
      <c r="K80" s="158">
        <f>SUMIF(AIEA!A:A,A80,AIEA!D:D)</f>
        <v>22840</v>
      </c>
      <c r="L80" s="55">
        <f t="shared" si="17"/>
        <v>22840</v>
      </c>
      <c r="M80" s="55">
        <f t="shared" si="18"/>
        <v>26.465816917728851</v>
      </c>
      <c r="N80" s="51"/>
      <c r="O80" s="167">
        <f t="shared" si="19"/>
        <v>51.66805155460036</v>
      </c>
    </row>
    <row r="81" spans="1:15" x14ac:dyDescent="0.25">
      <c r="A81" s="3">
        <v>2396</v>
      </c>
      <c r="B81" s="3">
        <v>1</v>
      </c>
      <c r="C81" s="4" t="s">
        <v>345</v>
      </c>
      <c r="D81" s="5">
        <v>6</v>
      </c>
      <c r="E81" s="52">
        <f>SUMIFS('EOS GE24-F23-WEBLOAD'!$F:$F,'EOS GE24-F23-WEBLOAD'!$A:$A,$A81,'EOS GE24-F23-WEBLOAD'!$B:$B,$B81)</f>
        <v>864</v>
      </c>
      <c r="F81" s="153">
        <v>21420</v>
      </c>
      <c r="G81" s="55">
        <f t="shared" si="15"/>
        <v>21420</v>
      </c>
      <c r="H81" s="52">
        <f t="shared" si="16"/>
        <v>24.791666666666668</v>
      </c>
      <c r="I81" s="64"/>
      <c r="J81" s="52">
        <f>SUMIFS('EOS GE25-F23-WEBLOAD'!$F:$F,'EOS GE25-F23-WEBLOAD'!$A:$A,$A81,'EOS GE25-F23-WEBLOAD'!$B:$B,$B81)</f>
        <v>864</v>
      </c>
      <c r="K81" s="158">
        <f>SUMIF(AIEA!A:A,A81,AIEA!D:D)</f>
        <v>21562</v>
      </c>
      <c r="L81" s="55">
        <f t="shared" si="17"/>
        <v>21562</v>
      </c>
      <c r="M81" s="55">
        <f t="shared" si="18"/>
        <v>24.956018518518519</v>
      </c>
      <c r="N81" s="51"/>
      <c r="O81" s="167">
        <f t="shared" si="19"/>
        <v>49.74768518518519</v>
      </c>
    </row>
    <row r="82" spans="1:15" x14ac:dyDescent="0.25">
      <c r="A82" s="3">
        <v>309</v>
      </c>
      <c r="B82" s="3">
        <v>1</v>
      </c>
      <c r="C82" s="4" t="s">
        <v>153</v>
      </c>
      <c r="D82" s="5">
        <v>5</v>
      </c>
      <c r="E82" s="52">
        <f>SUMIFS('EOS GE24-F23-WEBLOAD'!$F:$F,'EOS GE24-F23-WEBLOAD'!$A:$A,$A82,'EOS GE24-F23-WEBLOAD'!$B:$B,$B82)</f>
        <v>1649.61</v>
      </c>
      <c r="F82" s="153">
        <v>38318</v>
      </c>
      <c r="G82" s="55">
        <f t="shared" si="15"/>
        <v>38318</v>
      </c>
      <c r="H82" s="52">
        <f t="shared" si="16"/>
        <v>23.22852068064573</v>
      </c>
      <c r="I82" s="64"/>
      <c r="J82" s="52">
        <f>SUMIFS('EOS GE25-F23-WEBLOAD'!$F:$F,'EOS GE25-F23-WEBLOAD'!$A:$A,$A82,'EOS GE25-F23-WEBLOAD'!$B:$B,$B82)</f>
        <v>1615.6100000000001</v>
      </c>
      <c r="K82" s="158">
        <f>SUMIF(AIEA!A:A,A82,AIEA!D:D)</f>
        <v>39170</v>
      </c>
      <c r="L82" s="55">
        <f t="shared" si="17"/>
        <v>39170</v>
      </c>
      <c r="M82" s="55">
        <f t="shared" si="18"/>
        <v>24.244712523443155</v>
      </c>
      <c r="N82" s="51"/>
      <c r="O82" s="167">
        <f t="shared" si="19"/>
        <v>47.473233204088885</v>
      </c>
    </row>
    <row r="83" spans="1:15" x14ac:dyDescent="0.25">
      <c r="A83" s="3">
        <v>2170</v>
      </c>
      <c r="B83" s="3">
        <v>1</v>
      </c>
      <c r="C83" s="4" t="s">
        <v>329</v>
      </c>
      <c r="D83" s="5">
        <v>5</v>
      </c>
      <c r="E83" s="52">
        <f>SUMIFS('EOS GE24-F23-WEBLOAD'!$F:$F,'EOS GE24-F23-WEBLOAD'!$A:$A,$A83,'EOS GE24-F23-WEBLOAD'!$B:$B,$B83)</f>
        <v>934</v>
      </c>
      <c r="F83" s="153">
        <v>21846</v>
      </c>
      <c r="G83" s="55">
        <f t="shared" si="15"/>
        <v>21846</v>
      </c>
      <c r="H83" s="52">
        <f t="shared" si="16"/>
        <v>23.389721627408992</v>
      </c>
      <c r="I83" s="64"/>
      <c r="J83" s="52">
        <f>SUMIFS('EOS GE25-F23-WEBLOAD'!$F:$F,'EOS GE25-F23-WEBLOAD'!$A:$A,$A83,'EOS GE25-F23-WEBLOAD'!$B:$B,$B83)</f>
        <v>935</v>
      </c>
      <c r="K83" s="158">
        <f>SUMIF(AIEA!A:A,A83,AIEA!D:D)</f>
        <v>21988</v>
      </c>
      <c r="L83" s="55">
        <f t="shared" si="17"/>
        <v>21988</v>
      </c>
      <c r="M83" s="55">
        <f t="shared" si="18"/>
        <v>23.516577540106951</v>
      </c>
      <c r="N83" s="51"/>
      <c r="O83" s="167">
        <f t="shared" si="19"/>
        <v>46.90629916751594</v>
      </c>
    </row>
    <row r="84" spans="1:15" x14ac:dyDescent="0.25">
      <c r="A84" s="3">
        <v>2769</v>
      </c>
      <c r="B84" s="3">
        <v>1</v>
      </c>
      <c r="C84" s="4" t="s">
        <v>359</v>
      </c>
      <c r="D84" s="5">
        <v>6</v>
      </c>
      <c r="E84" s="52">
        <f>SUMIFS('EOS GE24-F23-WEBLOAD'!$F:$F,'EOS GE24-F23-WEBLOAD'!$A:$A,$A84,'EOS GE24-F23-WEBLOAD'!$B:$B,$B84)</f>
        <v>1071</v>
      </c>
      <c r="F84" s="153">
        <v>24118</v>
      </c>
      <c r="G84" s="55">
        <f t="shared" si="15"/>
        <v>24118</v>
      </c>
      <c r="H84" s="52">
        <f t="shared" si="16"/>
        <v>22.519140989729227</v>
      </c>
      <c r="I84" s="64"/>
      <c r="J84" s="52">
        <f>SUMIFS('EOS GE25-F23-WEBLOAD'!$F:$F,'EOS GE25-F23-WEBLOAD'!$A:$A,$A84,'EOS GE25-F23-WEBLOAD'!$B:$B,$B84)</f>
        <v>1078</v>
      </c>
      <c r="K84" s="158">
        <f>SUMIF(AIEA!A:A,A84,AIEA!D:D)</f>
        <v>24402</v>
      </c>
      <c r="L84" s="55">
        <f t="shared" si="17"/>
        <v>24402</v>
      </c>
      <c r="M84" s="55">
        <f t="shared" si="18"/>
        <v>22.636363636363637</v>
      </c>
      <c r="N84" s="51"/>
      <c r="O84" s="167">
        <f t="shared" si="19"/>
        <v>45.155504626092863</v>
      </c>
    </row>
    <row r="85" spans="1:15" x14ac:dyDescent="0.25">
      <c r="A85" s="3">
        <v>1</v>
      </c>
      <c r="B85" s="3">
        <v>1</v>
      </c>
      <c r="C85" s="4" t="s">
        <v>55</v>
      </c>
      <c r="D85" s="5">
        <v>5</v>
      </c>
      <c r="E85" s="52">
        <f>SUMIFS('EOS GE24-F23-WEBLOAD'!$F:$F,'EOS GE24-F23-WEBLOAD'!$A:$A,$A85,'EOS GE24-F23-WEBLOAD'!$B:$B,$B85)</f>
        <v>974</v>
      </c>
      <c r="F85" s="153">
        <v>20994</v>
      </c>
      <c r="G85" s="52">
        <f t="shared" si="15"/>
        <v>20994</v>
      </c>
      <c r="H85" s="52">
        <f t="shared" si="16"/>
        <v>21.55441478439425</v>
      </c>
      <c r="I85" s="64"/>
      <c r="J85" s="52">
        <f>SUMIFS('EOS GE25-F23-WEBLOAD'!$F:$F,'EOS GE25-F23-WEBLOAD'!$A:$A,$A85,'EOS GE25-F23-WEBLOAD'!$B:$B,$B85)</f>
        <v>948</v>
      </c>
      <c r="K85" s="158">
        <f>SUMIF(AIEA!A:A,A85,AIEA!D:D)</f>
        <v>21136</v>
      </c>
      <c r="L85" s="55">
        <f t="shared" si="17"/>
        <v>21136</v>
      </c>
      <c r="M85" s="55">
        <f t="shared" si="18"/>
        <v>22.29535864978903</v>
      </c>
      <c r="N85" s="51"/>
      <c r="O85" s="167">
        <f t="shared" si="19"/>
        <v>43.849773434183277</v>
      </c>
    </row>
    <row r="86" spans="1:15" x14ac:dyDescent="0.25">
      <c r="A86" s="3">
        <v>182</v>
      </c>
      <c r="B86" s="3">
        <v>1</v>
      </c>
      <c r="C86" s="4" t="s">
        <v>107</v>
      </c>
      <c r="D86" s="5">
        <v>5</v>
      </c>
      <c r="E86" s="52">
        <f>SUMIFS('EOS GE24-F23-WEBLOAD'!$F:$F,'EOS GE24-F23-WEBLOAD'!$A:$A,$A86,'EOS GE24-F23-WEBLOAD'!$B:$B,$B86)</f>
        <v>1010</v>
      </c>
      <c r="F86" s="153">
        <v>20994</v>
      </c>
      <c r="G86" s="55">
        <f t="shared" si="15"/>
        <v>20994</v>
      </c>
      <c r="H86" s="52">
        <f t="shared" si="16"/>
        <v>20.786138613861386</v>
      </c>
      <c r="I86" s="64"/>
      <c r="J86" s="52">
        <f>SUMIFS('EOS GE25-F23-WEBLOAD'!$F:$F,'EOS GE25-F23-WEBLOAD'!$A:$A,$A86,'EOS GE25-F23-WEBLOAD'!$B:$B,$B86)</f>
        <v>1004</v>
      </c>
      <c r="K86" s="158">
        <f>SUMIF(AIEA!A:A,A86,AIEA!D:D)</f>
        <v>21136</v>
      </c>
      <c r="L86" s="55">
        <f t="shared" si="17"/>
        <v>21136</v>
      </c>
      <c r="M86" s="55">
        <f t="shared" si="18"/>
        <v>21.051792828685258</v>
      </c>
      <c r="N86" s="51"/>
      <c r="O86" s="167">
        <f t="shared" si="19"/>
        <v>41.837931442546648</v>
      </c>
    </row>
    <row r="87" spans="1:15" x14ac:dyDescent="0.25">
      <c r="A87" s="3">
        <v>2689</v>
      </c>
      <c r="B87" s="3">
        <v>1</v>
      </c>
      <c r="C87" s="4" t="s">
        <v>354</v>
      </c>
      <c r="D87" s="5">
        <v>5</v>
      </c>
      <c r="E87" s="52">
        <f>SUMIFS('EOS GE24-F23-WEBLOAD'!$F:$F,'EOS GE24-F23-WEBLOAD'!$A:$A,$A87,'EOS GE24-F23-WEBLOAD'!$B:$B,$B87)</f>
        <v>1079</v>
      </c>
      <c r="F87" s="153">
        <v>21846</v>
      </c>
      <c r="G87" s="55">
        <f t="shared" si="15"/>
        <v>21846</v>
      </c>
      <c r="H87" s="52">
        <f t="shared" si="16"/>
        <v>20.246524559777573</v>
      </c>
      <c r="I87" s="64"/>
      <c r="J87" s="52">
        <f>SUMIFS('EOS GE25-F23-WEBLOAD'!$F:$F,'EOS GE25-F23-WEBLOAD'!$A:$A,$A87,'EOS GE25-F23-WEBLOAD'!$B:$B,$B87)</f>
        <v>1053</v>
      </c>
      <c r="K87" s="158">
        <f>SUMIF(AIEA!A:A,A87,AIEA!D:D)</f>
        <v>21988</v>
      </c>
      <c r="L87" s="55">
        <f t="shared" si="17"/>
        <v>21988</v>
      </c>
      <c r="M87" s="55">
        <f t="shared" si="18"/>
        <v>20.881291547958213</v>
      </c>
      <c r="N87" s="51"/>
      <c r="O87" s="167">
        <f t="shared" si="19"/>
        <v>41.127816107735782</v>
      </c>
    </row>
    <row r="88" spans="1:15" x14ac:dyDescent="0.25">
      <c r="A88" s="3">
        <v>564</v>
      </c>
      <c r="B88" s="3">
        <v>1</v>
      </c>
      <c r="C88" s="4" t="s">
        <v>221</v>
      </c>
      <c r="D88" s="5">
        <v>5</v>
      </c>
      <c r="E88" s="52">
        <f>SUMIFS('EOS GE24-F23-WEBLOAD'!$F:$F,'EOS GE24-F23-WEBLOAD'!$A:$A,$A88,'EOS GE24-F23-WEBLOAD'!$B:$B,$B88)</f>
        <v>1777</v>
      </c>
      <c r="F88" s="153">
        <v>34626</v>
      </c>
      <c r="G88" s="55">
        <f t="shared" si="15"/>
        <v>34626</v>
      </c>
      <c r="H88" s="52">
        <f t="shared" si="16"/>
        <v>19.485649971862689</v>
      </c>
      <c r="I88" s="64"/>
      <c r="J88" s="52">
        <f>SUMIFS('EOS GE25-F23-WEBLOAD'!$F:$F,'EOS GE25-F23-WEBLOAD'!$A:$A,$A88,'EOS GE25-F23-WEBLOAD'!$B:$B,$B88)</f>
        <v>1745</v>
      </c>
      <c r="K88" s="158">
        <f>SUMIF(AIEA!A:A,A88,AIEA!D:D)</f>
        <v>35336</v>
      </c>
      <c r="L88" s="55">
        <f t="shared" si="17"/>
        <v>35336</v>
      </c>
      <c r="M88" s="55">
        <f t="shared" si="18"/>
        <v>20.249856733524354</v>
      </c>
      <c r="N88" s="51"/>
      <c r="O88" s="167">
        <f t="shared" si="19"/>
        <v>39.735506705387039</v>
      </c>
    </row>
    <row r="89" spans="1:15" x14ac:dyDescent="0.25">
      <c r="A89" s="3">
        <v>2909</v>
      </c>
      <c r="B89" s="3">
        <v>1</v>
      </c>
      <c r="C89" s="51" t="s">
        <v>382</v>
      </c>
      <c r="D89" s="5">
        <v>5</v>
      </c>
      <c r="E89" s="52">
        <f>SUMIFS('EOS GE24-F23-WEBLOAD'!$F:$F,'EOS GE24-F23-WEBLOAD'!$A:$A,$A89,'EOS GE24-F23-WEBLOAD'!$B:$B,$B89)</f>
        <v>2294</v>
      </c>
      <c r="F89" s="153">
        <v>41442</v>
      </c>
      <c r="G89" s="55">
        <f t="shared" si="15"/>
        <v>41442</v>
      </c>
      <c r="H89" s="52">
        <f t="shared" si="16"/>
        <v>18.065387968613773</v>
      </c>
      <c r="I89" s="64"/>
      <c r="J89" s="52">
        <f>SUMIFS('EOS GE25-F23-WEBLOAD'!$F:$F,'EOS GE25-F23-WEBLOAD'!$A:$A,$A89,'EOS GE25-F23-WEBLOAD'!$B:$B,$B89)</f>
        <v>2267</v>
      </c>
      <c r="K89" s="158">
        <f>SUMIF(AIEA!A:A,A89,AIEA!D:D)</f>
        <v>42436</v>
      </c>
      <c r="L89" s="55">
        <f t="shared" si="17"/>
        <v>42436</v>
      </c>
      <c r="M89" s="55">
        <f t="shared" si="18"/>
        <v>18.719011910013233</v>
      </c>
      <c r="N89" s="51"/>
      <c r="O89" s="167">
        <f t="shared" si="19"/>
        <v>36.784399878627006</v>
      </c>
    </row>
    <row r="90" spans="1:15" x14ac:dyDescent="0.25">
      <c r="A90" s="3">
        <v>256</v>
      </c>
      <c r="B90" s="3">
        <v>1</v>
      </c>
      <c r="C90" s="4" t="s">
        <v>130</v>
      </c>
      <c r="D90" s="5">
        <v>4</v>
      </c>
      <c r="E90" s="52">
        <f>SUMIFS('EOS GE24-F23-WEBLOAD'!$F:$F,'EOS GE24-F23-WEBLOAD'!$A:$A,$A90,'EOS GE24-F23-WEBLOAD'!$B:$B,$B90)</f>
        <v>2459</v>
      </c>
      <c r="F90" s="153">
        <v>43004</v>
      </c>
      <c r="G90" s="55">
        <f t="shared" si="15"/>
        <v>43004</v>
      </c>
      <c r="H90" s="52">
        <f t="shared" si="16"/>
        <v>17.488409922732817</v>
      </c>
      <c r="I90" s="64"/>
      <c r="J90" s="52">
        <f>SUMIFS('EOS GE25-F23-WEBLOAD'!$F:$F,'EOS GE25-F23-WEBLOAD'!$A:$A,$A90,'EOS GE25-F23-WEBLOAD'!$B:$B,$B90)</f>
        <v>2397</v>
      </c>
      <c r="K90" s="158">
        <f>SUMIF(AIEA!A:A,A90,AIEA!D:D)</f>
        <v>44140</v>
      </c>
      <c r="L90" s="55">
        <f t="shared" si="17"/>
        <v>44140</v>
      </c>
      <c r="M90" s="55">
        <f t="shared" si="18"/>
        <v>18.414685022945349</v>
      </c>
      <c r="N90" s="51"/>
      <c r="O90" s="167">
        <f t="shared" si="19"/>
        <v>35.903094945678163</v>
      </c>
    </row>
    <row r="91" spans="1:15" x14ac:dyDescent="0.25">
      <c r="A91" s="3">
        <v>682</v>
      </c>
      <c r="B91" s="3">
        <v>1</v>
      </c>
      <c r="C91" s="4" t="s">
        <v>243</v>
      </c>
      <c r="D91" s="5">
        <v>5</v>
      </c>
      <c r="E91" s="52">
        <f>SUMIFS('EOS GE24-F23-WEBLOAD'!$F:$F,'EOS GE24-F23-WEBLOAD'!$A:$A,$A91,'EOS GE24-F23-WEBLOAD'!$B:$B,$B91)</f>
        <v>1144</v>
      </c>
      <c r="F91" s="153">
        <v>20284</v>
      </c>
      <c r="G91" s="55">
        <f t="shared" si="15"/>
        <v>20284</v>
      </c>
      <c r="H91" s="52">
        <f t="shared" si="16"/>
        <v>17.73076923076923</v>
      </c>
      <c r="I91" s="64"/>
      <c r="J91" s="52">
        <f>SUMIFS('EOS GE25-F23-WEBLOAD'!$F:$F,'EOS GE25-F23-WEBLOAD'!$A:$A,$A91,'EOS GE25-F23-WEBLOAD'!$B:$B,$B91)</f>
        <v>1144</v>
      </c>
      <c r="K91" s="158">
        <f>SUMIF(AIEA!A:A,A91,AIEA!D:D)</f>
        <v>20426</v>
      </c>
      <c r="L91" s="55">
        <f t="shared" si="17"/>
        <v>20426</v>
      </c>
      <c r="M91" s="55">
        <f t="shared" si="18"/>
        <v>17.854895104895103</v>
      </c>
      <c r="N91" s="51"/>
      <c r="O91" s="167">
        <f t="shared" si="19"/>
        <v>35.585664335664333</v>
      </c>
    </row>
    <row r="92" spans="1:15" x14ac:dyDescent="0.25">
      <c r="A92" s="3">
        <v>2184</v>
      </c>
      <c r="B92" s="3">
        <v>1</v>
      </c>
      <c r="C92" s="4" t="s">
        <v>335</v>
      </c>
      <c r="D92" s="5">
        <v>5</v>
      </c>
      <c r="E92" s="52">
        <f>SUMIFS('EOS GE24-F23-WEBLOAD'!$F:$F,'EOS GE24-F23-WEBLOAD'!$A:$A,$A92,'EOS GE24-F23-WEBLOAD'!$B:$B,$B92)</f>
        <v>1150</v>
      </c>
      <c r="F92" s="153">
        <v>20284</v>
      </c>
      <c r="G92" s="55">
        <f t="shared" si="15"/>
        <v>20284</v>
      </c>
      <c r="H92" s="52">
        <f t="shared" si="16"/>
        <v>17.638260869565219</v>
      </c>
      <c r="I92" s="64"/>
      <c r="J92" s="52">
        <f>SUMIFS('EOS GE25-F23-WEBLOAD'!$F:$F,'EOS GE25-F23-WEBLOAD'!$A:$A,$A92,'EOS GE25-F23-WEBLOAD'!$B:$B,$B92)</f>
        <v>1150</v>
      </c>
      <c r="K92" s="158">
        <f>SUMIF(AIEA!A:A,A92,AIEA!D:D)</f>
        <v>20426</v>
      </c>
      <c r="L92" s="55">
        <f t="shared" si="17"/>
        <v>20426</v>
      </c>
      <c r="M92" s="55">
        <f t="shared" si="18"/>
        <v>17.761739130434783</v>
      </c>
      <c r="N92" s="51"/>
      <c r="O92" s="167">
        <f t="shared" si="19"/>
        <v>35.400000000000006</v>
      </c>
    </row>
    <row r="93" spans="1:15" x14ac:dyDescent="0.25">
      <c r="A93" s="3">
        <v>318</v>
      </c>
      <c r="B93" s="3">
        <v>1</v>
      </c>
      <c r="C93" s="4" t="s">
        <v>157</v>
      </c>
      <c r="D93" s="5">
        <v>4</v>
      </c>
      <c r="E93" s="52">
        <f>SUMIFS('EOS GE24-F23-WEBLOAD'!$F:$F,'EOS GE24-F23-WEBLOAD'!$A:$A,$A93,'EOS GE24-F23-WEBLOAD'!$B:$B,$B93)</f>
        <v>3970</v>
      </c>
      <c r="F93" s="153">
        <v>67854</v>
      </c>
      <c r="G93" s="55">
        <f t="shared" si="15"/>
        <v>67854</v>
      </c>
      <c r="H93" s="52">
        <f t="shared" si="16"/>
        <v>17.091687657430729</v>
      </c>
      <c r="I93" s="64"/>
      <c r="J93" s="52">
        <f>SUMIFS('EOS GE25-F23-WEBLOAD'!$F:$F,'EOS GE25-F23-WEBLOAD'!$A:$A,$A93,'EOS GE25-F23-WEBLOAD'!$B:$B,$B93)</f>
        <v>3982</v>
      </c>
      <c r="K93" s="158">
        <f>SUMIF(AIEA!A:A,A93,AIEA!D:D)</f>
        <v>69984</v>
      </c>
      <c r="L93" s="55">
        <f t="shared" si="17"/>
        <v>69984</v>
      </c>
      <c r="M93" s="55">
        <f t="shared" si="18"/>
        <v>17.575087895529883</v>
      </c>
      <c r="N93" s="51"/>
      <c r="O93" s="167">
        <f t="shared" si="19"/>
        <v>34.666775552960615</v>
      </c>
    </row>
    <row r="94" spans="1:15" x14ac:dyDescent="0.25">
      <c r="A94" s="3">
        <v>332</v>
      </c>
      <c r="B94" s="3">
        <v>1</v>
      </c>
      <c r="C94" s="4" t="s">
        <v>161</v>
      </c>
      <c r="D94" s="5">
        <v>5</v>
      </c>
      <c r="E94" s="52">
        <f>SUMIFS('EOS GE24-F23-WEBLOAD'!$F:$F,'EOS GE24-F23-WEBLOAD'!$A:$A,$A94,'EOS GE24-F23-WEBLOAD'!$B:$B,$B94)</f>
        <v>1550</v>
      </c>
      <c r="F94" s="153">
        <v>25822</v>
      </c>
      <c r="G94" s="55">
        <f t="shared" si="15"/>
        <v>25822</v>
      </c>
      <c r="H94" s="52">
        <f t="shared" si="16"/>
        <v>16.659354838709678</v>
      </c>
      <c r="I94" s="64"/>
      <c r="J94" s="52">
        <f>SUMIFS('EOS GE25-F23-WEBLOAD'!$F:$F,'EOS GE25-F23-WEBLOAD'!$A:$A,$A94,'EOS GE25-F23-WEBLOAD'!$B:$B,$B94)</f>
        <v>1540</v>
      </c>
      <c r="K94" s="158">
        <f>SUMIF(AIEA!A:A,A94,AIEA!D:D)</f>
        <v>26248</v>
      </c>
      <c r="L94" s="55">
        <f t="shared" si="17"/>
        <v>26248</v>
      </c>
      <c r="M94" s="55">
        <f t="shared" si="18"/>
        <v>17.044155844155846</v>
      </c>
      <c r="N94" s="51"/>
      <c r="O94" s="167">
        <f t="shared" si="19"/>
        <v>33.703510682865527</v>
      </c>
    </row>
    <row r="95" spans="1:15" x14ac:dyDescent="0.25">
      <c r="A95" s="3">
        <v>595</v>
      </c>
      <c r="B95" s="3">
        <v>1</v>
      </c>
      <c r="C95" s="4" t="s">
        <v>227</v>
      </c>
      <c r="D95" s="5">
        <v>5</v>
      </c>
      <c r="E95" s="52">
        <f>SUMIFS('EOS GE24-F23-WEBLOAD'!$F:$F,'EOS GE24-F23-WEBLOAD'!$A:$A,$A95,'EOS GE24-F23-WEBLOAD'!$B:$B,$B95)</f>
        <v>1875</v>
      </c>
      <c r="F95" s="153">
        <v>30792</v>
      </c>
      <c r="G95" s="55">
        <f t="shared" ref="G95:G158" si="20">SUM(F95:F95)</f>
        <v>30792</v>
      </c>
      <c r="H95" s="52">
        <f t="shared" ref="H95:H158" si="21">IFERROR(G95/E95,0)</f>
        <v>16.4224</v>
      </c>
      <c r="I95" s="64"/>
      <c r="J95" s="52">
        <f>SUMIFS('EOS GE25-F23-WEBLOAD'!$F:$F,'EOS GE25-F23-WEBLOAD'!$A:$A,$A95,'EOS GE25-F23-WEBLOAD'!$B:$B,$B95)</f>
        <v>1861</v>
      </c>
      <c r="K95" s="158">
        <f>SUMIF(AIEA!A:A,A95,AIEA!D:D)</f>
        <v>31360</v>
      </c>
      <c r="L95" s="55">
        <f t="shared" ref="L95:L158" si="22">SUM(K95:K95)</f>
        <v>31360</v>
      </c>
      <c r="M95" s="55">
        <f t="shared" ref="M95:M158" si="23">IFERROR(L95/J95,0)</f>
        <v>16.851155292853306</v>
      </c>
      <c r="N95" s="51"/>
      <c r="O95" s="167">
        <f t="shared" ref="O95:O158" si="24">M95+H95</f>
        <v>33.273555292853302</v>
      </c>
    </row>
    <row r="96" spans="1:15" x14ac:dyDescent="0.25">
      <c r="A96" s="3">
        <v>381</v>
      </c>
      <c r="B96" s="3">
        <v>1</v>
      </c>
      <c r="C96" s="4" t="s">
        <v>170</v>
      </c>
      <c r="D96" s="5">
        <v>5</v>
      </c>
      <c r="E96" s="52">
        <f>SUMIFS('EOS GE24-F23-WEBLOAD'!$F:$F,'EOS GE24-F23-WEBLOAD'!$A:$A,$A96,'EOS GE24-F23-WEBLOAD'!$B:$B,$B96)</f>
        <v>1284</v>
      </c>
      <c r="F96" s="153">
        <v>21136</v>
      </c>
      <c r="G96" s="55">
        <f t="shared" si="20"/>
        <v>21136</v>
      </c>
      <c r="H96" s="52">
        <f t="shared" si="21"/>
        <v>16.461059190031154</v>
      </c>
      <c r="I96" s="64"/>
      <c r="J96" s="52">
        <f>SUMIFS('EOS GE25-F23-WEBLOAD'!$F:$F,'EOS GE25-F23-WEBLOAD'!$A:$A,$A96,'EOS GE25-F23-WEBLOAD'!$B:$B,$B96)</f>
        <v>1284</v>
      </c>
      <c r="K96" s="158">
        <f>SUMIF(AIEA!A:A,A96,AIEA!D:D)</f>
        <v>21278</v>
      </c>
      <c r="L96" s="55">
        <f t="shared" si="22"/>
        <v>21278</v>
      </c>
      <c r="M96" s="55">
        <f t="shared" si="23"/>
        <v>16.57165109034268</v>
      </c>
      <c r="N96" s="51"/>
      <c r="O96" s="167">
        <f t="shared" si="24"/>
        <v>33.032710280373834</v>
      </c>
    </row>
    <row r="97" spans="1:15" x14ac:dyDescent="0.25">
      <c r="A97" s="3">
        <v>578</v>
      </c>
      <c r="B97" s="3">
        <v>1</v>
      </c>
      <c r="C97" s="4" t="s">
        <v>223</v>
      </c>
      <c r="D97" s="5">
        <v>5</v>
      </c>
      <c r="E97" s="52">
        <f>SUMIFS('EOS GE24-F23-WEBLOAD'!$F:$F,'EOS GE24-F23-WEBLOAD'!$A:$A,$A97,'EOS GE24-F23-WEBLOAD'!$B:$B,$B97)</f>
        <v>1520</v>
      </c>
      <c r="F97" s="153">
        <v>24260</v>
      </c>
      <c r="G97" s="55">
        <f t="shared" si="20"/>
        <v>24260</v>
      </c>
      <c r="H97" s="52">
        <f t="shared" si="21"/>
        <v>15.960526315789474</v>
      </c>
      <c r="I97" s="64"/>
      <c r="J97" s="52">
        <f>SUMIFS('EOS GE25-F23-WEBLOAD'!$F:$F,'EOS GE25-F23-WEBLOAD'!$A:$A,$A97,'EOS GE25-F23-WEBLOAD'!$B:$B,$B97)</f>
        <v>1506</v>
      </c>
      <c r="K97" s="158">
        <f>SUMIF(AIEA!A:A,A97,AIEA!D:D)</f>
        <v>24544</v>
      </c>
      <c r="L97" s="55">
        <f t="shared" si="22"/>
        <v>24544</v>
      </c>
      <c r="M97" s="55">
        <f t="shared" si="23"/>
        <v>16.297476759628154</v>
      </c>
      <c r="N97" s="51"/>
      <c r="O97" s="167">
        <f t="shared" si="24"/>
        <v>32.258003075417626</v>
      </c>
    </row>
    <row r="98" spans="1:15" x14ac:dyDescent="0.25">
      <c r="A98" s="3">
        <v>116</v>
      </c>
      <c r="B98" s="3">
        <v>1</v>
      </c>
      <c r="C98" s="4" t="s">
        <v>94</v>
      </c>
      <c r="D98" s="5">
        <v>6</v>
      </c>
      <c r="E98" s="52">
        <f>SUMIFS('EOS GE24-F23-WEBLOAD'!$F:$F,'EOS GE24-F23-WEBLOAD'!$A:$A,$A98,'EOS GE24-F23-WEBLOAD'!$B:$B,$B98)</f>
        <v>1248</v>
      </c>
      <c r="F98" s="153">
        <v>20142</v>
      </c>
      <c r="G98" s="55">
        <f t="shared" si="20"/>
        <v>20142</v>
      </c>
      <c r="H98" s="52">
        <f t="shared" si="21"/>
        <v>16.139423076923077</v>
      </c>
      <c r="I98" s="64"/>
      <c r="J98" s="52">
        <f>SUMIFS('EOS GE25-F23-WEBLOAD'!$F:$F,'EOS GE25-F23-WEBLOAD'!$A:$A,$A98,'EOS GE25-F23-WEBLOAD'!$B:$B,$B98)</f>
        <v>1259</v>
      </c>
      <c r="K98" s="158">
        <f>SUMIF(AIEA!A:A,A98,AIEA!D:D)</f>
        <v>20284</v>
      </c>
      <c r="L98" s="55">
        <f t="shared" si="22"/>
        <v>20284</v>
      </c>
      <c r="M98" s="55">
        <f t="shared" si="23"/>
        <v>16.111199364575061</v>
      </c>
      <c r="N98" s="51"/>
      <c r="O98" s="167">
        <f t="shared" si="24"/>
        <v>32.250622441498138</v>
      </c>
    </row>
    <row r="99" spans="1:15" x14ac:dyDescent="0.25">
      <c r="A99" s="3">
        <v>294</v>
      </c>
      <c r="B99" s="3">
        <v>1</v>
      </c>
      <c r="C99" s="4" t="s">
        <v>147</v>
      </c>
      <c r="D99" s="5">
        <v>5</v>
      </c>
      <c r="E99" s="52">
        <f>SUMIFS('EOS GE24-F23-WEBLOAD'!$F:$F,'EOS GE24-F23-WEBLOAD'!$A:$A,$A99,'EOS GE24-F23-WEBLOAD'!$B:$B,$B99)</f>
        <v>1740</v>
      </c>
      <c r="F99" s="153">
        <v>27668</v>
      </c>
      <c r="G99" s="55">
        <f t="shared" si="20"/>
        <v>27668</v>
      </c>
      <c r="H99" s="52">
        <f t="shared" si="21"/>
        <v>15.901149425287356</v>
      </c>
      <c r="I99" s="64"/>
      <c r="J99" s="52">
        <f>SUMIFS('EOS GE25-F23-WEBLOAD'!$F:$F,'EOS GE25-F23-WEBLOAD'!$A:$A,$A99,'EOS GE25-F23-WEBLOAD'!$B:$B,$B99)</f>
        <v>1740</v>
      </c>
      <c r="K99" s="158">
        <f>SUMIF(AIEA!A:A,A99,AIEA!D:D)</f>
        <v>28094</v>
      </c>
      <c r="L99" s="55">
        <f t="shared" si="22"/>
        <v>28094</v>
      </c>
      <c r="M99" s="55">
        <f t="shared" si="23"/>
        <v>16.145977011494253</v>
      </c>
      <c r="N99" s="51"/>
      <c r="O99" s="167">
        <f t="shared" si="24"/>
        <v>32.04712643678161</v>
      </c>
    </row>
    <row r="100" spans="1:15" x14ac:dyDescent="0.25">
      <c r="A100" s="3">
        <v>704</v>
      </c>
      <c r="B100" s="3">
        <v>1</v>
      </c>
      <c r="C100" s="4" t="s">
        <v>250</v>
      </c>
      <c r="D100" s="5">
        <v>5</v>
      </c>
      <c r="E100" s="52">
        <f>SUMIFS('EOS GE24-F23-WEBLOAD'!$F:$F,'EOS GE24-F23-WEBLOAD'!$A:$A,$A100,'EOS GE24-F23-WEBLOAD'!$B:$B,$B100)</f>
        <v>1799</v>
      </c>
      <c r="F100" s="153">
        <v>28378</v>
      </c>
      <c r="G100" s="55">
        <f t="shared" si="20"/>
        <v>28378</v>
      </c>
      <c r="H100" s="52">
        <f t="shared" si="21"/>
        <v>15.774319066147861</v>
      </c>
      <c r="I100" s="64"/>
      <c r="J100" s="52">
        <f>SUMIFS('EOS GE25-F23-WEBLOAD'!$F:$F,'EOS GE25-F23-WEBLOAD'!$A:$A,$A100,'EOS GE25-F23-WEBLOAD'!$B:$B,$B100)</f>
        <v>1799</v>
      </c>
      <c r="K100" s="158">
        <f>SUMIF(AIEA!A:A,A100,AIEA!D:D)</f>
        <v>28804</v>
      </c>
      <c r="L100" s="55">
        <f t="shared" si="22"/>
        <v>28804</v>
      </c>
      <c r="M100" s="55">
        <f t="shared" si="23"/>
        <v>16.011117287381879</v>
      </c>
      <c r="N100" s="51"/>
      <c r="O100" s="167">
        <f t="shared" si="24"/>
        <v>31.78543635352974</v>
      </c>
    </row>
    <row r="101" spans="1:15" x14ac:dyDescent="0.25">
      <c r="A101" s="3">
        <v>549</v>
      </c>
      <c r="B101" s="3">
        <v>1</v>
      </c>
      <c r="C101" s="4" t="s">
        <v>217</v>
      </c>
      <c r="D101" s="5">
        <v>5</v>
      </c>
      <c r="E101" s="52">
        <f>SUMIFS('EOS GE24-F23-WEBLOAD'!$F:$F,'EOS GE24-F23-WEBLOAD'!$A:$A,$A101,'EOS GE24-F23-WEBLOAD'!$B:$B,$B101)</f>
        <v>1631</v>
      </c>
      <c r="F101" s="153">
        <v>25680</v>
      </c>
      <c r="G101" s="55">
        <f t="shared" si="20"/>
        <v>25680</v>
      </c>
      <c r="H101" s="52">
        <f t="shared" si="21"/>
        <v>15.744941753525444</v>
      </c>
      <c r="I101" s="64"/>
      <c r="J101" s="52">
        <f>SUMIFS('EOS GE25-F23-WEBLOAD'!$F:$F,'EOS GE25-F23-WEBLOAD'!$A:$A,$A101,'EOS GE25-F23-WEBLOAD'!$B:$B,$B101)</f>
        <v>1659</v>
      </c>
      <c r="K101" s="158">
        <f>SUMIF(AIEA!A:A,A101,AIEA!D:D)</f>
        <v>25964</v>
      </c>
      <c r="L101" s="55">
        <f t="shared" si="22"/>
        <v>25964</v>
      </c>
      <c r="M101" s="55">
        <f t="shared" si="23"/>
        <v>15.650391802290537</v>
      </c>
      <c r="N101" s="51"/>
      <c r="O101" s="167">
        <f t="shared" si="24"/>
        <v>31.395333555815981</v>
      </c>
    </row>
    <row r="102" spans="1:15" x14ac:dyDescent="0.25">
      <c r="A102" s="3">
        <v>166</v>
      </c>
      <c r="B102" s="3">
        <v>1</v>
      </c>
      <c r="C102" s="4" t="s">
        <v>103</v>
      </c>
      <c r="D102" s="5">
        <v>6</v>
      </c>
      <c r="E102" s="52">
        <f>SUMIFS('EOS GE24-F23-WEBLOAD'!$F:$F,'EOS GE24-F23-WEBLOAD'!$A:$A,$A102,'EOS GE24-F23-WEBLOAD'!$B:$B,$B102)</f>
        <v>449.8</v>
      </c>
      <c r="F102" s="153">
        <v>6048</v>
      </c>
      <c r="G102" s="55">
        <f t="shared" si="20"/>
        <v>6048</v>
      </c>
      <c r="H102" s="52">
        <f t="shared" si="21"/>
        <v>13.44597598932859</v>
      </c>
      <c r="I102" s="64"/>
      <c r="J102" s="52">
        <f>SUMIFS('EOS GE25-F23-WEBLOAD'!$F:$F,'EOS GE25-F23-WEBLOAD'!$A:$A,$A102,'EOS GE25-F23-WEBLOAD'!$B:$B,$B102)</f>
        <v>449.8</v>
      </c>
      <c r="K102" s="158">
        <f>SUMIF(AIEA!A:A,A102,AIEA!D:D)</f>
        <v>8048</v>
      </c>
      <c r="L102" s="55">
        <f t="shared" si="22"/>
        <v>8048</v>
      </c>
      <c r="M102" s="55">
        <f t="shared" si="23"/>
        <v>17.892396620720319</v>
      </c>
      <c r="N102" s="51"/>
      <c r="O102" s="167">
        <f t="shared" si="24"/>
        <v>31.338372610048907</v>
      </c>
    </row>
    <row r="103" spans="1:15" x14ac:dyDescent="0.25">
      <c r="A103" s="3">
        <v>2164</v>
      </c>
      <c r="B103" s="3">
        <v>1</v>
      </c>
      <c r="C103" s="4" t="s">
        <v>324</v>
      </c>
      <c r="D103" s="5">
        <v>5</v>
      </c>
      <c r="E103" s="52">
        <f>SUMIFS('EOS GE24-F23-WEBLOAD'!$F:$F,'EOS GE24-F23-WEBLOAD'!$A:$A,$A103,'EOS GE24-F23-WEBLOAD'!$B:$B,$B103)</f>
        <v>1709</v>
      </c>
      <c r="F103" s="153">
        <v>26390</v>
      </c>
      <c r="G103" s="55">
        <f t="shared" si="20"/>
        <v>26390</v>
      </c>
      <c r="H103" s="52">
        <f t="shared" si="21"/>
        <v>15.441778818022236</v>
      </c>
      <c r="I103" s="64"/>
      <c r="J103" s="52">
        <f>SUMIFS('EOS GE25-F23-WEBLOAD'!$F:$F,'EOS GE25-F23-WEBLOAD'!$A:$A,$A103,'EOS GE25-F23-WEBLOAD'!$B:$B,$B103)</f>
        <v>1709</v>
      </c>
      <c r="K103" s="158">
        <f>SUMIF(AIEA!A:A,A103,AIEA!D:D)</f>
        <v>26816</v>
      </c>
      <c r="L103" s="55">
        <f t="shared" si="22"/>
        <v>26816</v>
      </c>
      <c r="M103" s="55">
        <f t="shared" si="23"/>
        <v>15.691047396138092</v>
      </c>
      <c r="N103" s="51"/>
      <c r="O103" s="167">
        <f t="shared" si="24"/>
        <v>31.132826214160328</v>
      </c>
    </row>
    <row r="104" spans="1:15" x14ac:dyDescent="0.25">
      <c r="A104" s="3">
        <v>912</v>
      </c>
      <c r="B104" s="3">
        <v>1</v>
      </c>
      <c r="C104" s="4" t="s">
        <v>311</v>
      </c>
      <c r="D104" s="5">
        <v>5</v>
      </c>
      <c r="E104" s="52">
        <f>SUMIFS('EOS GE24-F23-WEBLOAD'!$F:$F,'EOS GE24-F23-WEBLOAD'!$A:$A,$A104,'EOS GE24-F23-WEBLOAD'!$B:$B,$B104)</f>
        <v>1526</v>
      </c>
      <c r="F104" s="153">
        <v>22414</v>
      </c>
      <c r="G104" s="55">
        <f t="shared" si="20"/>
        <v>22414</v>
      </c>
      <c r="H104" s="52">
        <f t="shared" si="21"/>
        <v>14.688073394495413</v>
      </c>
      <c r="I104" s="64"/>
      <c r="J104" s="52">
        <f>SUMIFS('EOS GE25-F23-WEBLOAD'!$F:$F,'EOS GE25-F23-WEBLOAD'!$A:$A,$A104,'EOS GE25-F23-WEBLOAD'!$B:$B,$B104)</f>
        <v>1504</v>
      </c>
      <c r="K104" s="158">
        <f>SUMIF(AIEA!A:A,A104,AIEA!D:D)</f>
        <v>22698</v>
      </c>
      <c r="L104" s="55">
        <f t="shared" si="22"/>
        <v>22698</v>
      </c>
      <c r="M104" s="55">
        <f t="shared" si="23"/>
        <v>15.091755319148936</v>
      </c>
      <c r="N104" s="51"/>
      <c r="O104" s="167">
        <f t="shared" si="24"/>
        <v>29.779828713644349</v>
      </c>
    </row>
    <row r="105" spans="1:15" x14ac:dyDescent="0.25">
      <c r="A105" s="3">
        <v>701</v>
      </c>
      <c r="B105" s="3">
        <v>1</v>
      </c>
      <c r="C105" s="4" t="s">
        <v>249</v>
      </c>
      <c r="D105" s="5">
        <v>4</v>
      </c>
      <c r="E105" s="52">
        <f>SUMIFS('EOS GE24-F23-WEBLOAD'!$F:$F,'EOS GE24-F23-WEBLOAD'!$A:$A,$A105,'EOS GE24-F23-WEBLOAD'!$B:$B,$B105)</f>
        <v>2126</v>
      </c>
      <c r="F105" s="153">
        <v>30792</v>
      </c>
      <c r="G105" s="55">
        <f t="shared" si="20"/>
        <v>30792</v>
      </c>
      <c r="H105" s="52">
        <f t="shared" si="21"/>
        <v>14.483537158984008</v>
      </c>
      <c r="I105" s="64"/>
      <c r="J105" s="52">
        <f>SUMIFS('EOS GE25-F23-WEBLOAD'!$F:$F,'EOS GE25-F23-WEBLOAD'!$A:$A,$A105,'EOS GE25-F23-WEBLOAD'!$B:$B,$B105)</f>
        <v>2126</v>
      </c>
      <c r="K105" s="158">
        <f>SUMIF(AIEA!A:A,A105,AIEA!D:D)</f>
        <v>31360</v>
      </c>
      <c r="L105" s="55">
        <f t="shared" si="22"/>
        <v>31360</v>
      </c>
      <c r="M105" s="55">
        <f t="shared" si="23"/>
        <v>14.750705550329258</v>
      </c>
      <c r="N105" s="51"/>
      <c r="O105" s="167">
        <f t="shared" si="24"/>
        <v>29.234242709313264</v>
      </c>
    </row>
    <row r="106" spans="1:15" x14ac:dyDescent="0.25">
      <c r="A106" s="3">
        <v>129</v>
      </c>
      <c r="B106" s="3">
        <v>1</v>
      </c>
      <c r="C106" s="4" t="s">
        <v>96</v>
      </c>
      <c r="D106" s="5">
        <v>5</v>
      </c>
      <c r="E106" s="52">
        <f>SUMIFS('EOS GE24-F23-WEBLOAD'!$F:$F,'EOS GE24-F23-WEBLOAD'!$A:$A,$A106,'EOS GE24-F23-WEBLOAD'!$B:$B,$B106)</f>
        <v>1462</v>
      </c>
      <c r="F106" s="153">
        <v>20426</v>
      </c>
      <c r="G106" s="55">
        <f t="shared" si="20"/>
        <v>20426</v>
      </c>
      <c r="H106" s="52">
        <f t="shared" si="21"/>
        <v>13.971272229822162</v>
      </c>
      <c r="I106" s="64"/>
      <c r="J106" s="52">
        <f>SUMIFS('EOS GE25-F23-WEBLOAD'!$F:$F,'EOS GE25-F23-WEBLOAD'!$A:$A,$A106,'EOS GE25-F23-WEBLOAD'!$B:$B,$B106)</f>
        <v>1462</v>
      </c>
      <c r="K106" s="158">
        <f>SUMIF(AIEA!A:A,A106,AIEA!D:D)</f>
        <v>20568</v>
      </c>
      <c r="L106" s="55">
        <f t="shared" si="22"/>
        <v>20568</v>
      </c>
      <c r="M106" s="55">
        <f t="shared" si="23"/>
        <v>14.068399452804378</v>
      </c>
      <c r="N106" s="51"/>
      <c r="O106" s="167">
        <f t="shared" si="24"/>
        <v>28.03967168262654</v>
      </c>
    </row>
    <row r="107" spans="1:15" x14ac:dyDescent="0.25">
      <c r="A107" s="3">
        <v>716</v>
      </c>
      <c r="B107" s="3">
        <v>1</v>
      </c>
      <c r="C107" s="4" t="s">
        <v>254</v>
      </c>
      <c r="D107" s="5">
        <v>3</v>
      </c>
      <c r="E107" s="52">
        <f>SUMIFS('EOS GE24-F23-WEBLOAD'!$F:$F,'EOS GE24-F23-WEBLOAD'!$A:$A,$A107,'EOS GE24-F23-WEBLOAD'!$B:$B,$B107)</f>
        <v>1531</v>
      </c>
      <c r="F107" s="153">
        <v>20852</v>
      </c>
      <c r="G107" s="55">
        <f t="shared" si="20"/>
        <v>20852</v>
      </c>
      <c r="H107" s="52">
        <f t="shared" si="21"/>
        <v>13.61985630306989</v>
      </c>
      <c r="I107" s="64"/>
      <c r="J107" s="52">
        <f>SUMIFS('EOS GE25-F23-WEBLOAD'!$F:$F,'EOS GE25-F23-WEBLOAD'!$A:$A,$A107,'EOS GE25-F23-WEBLOAD'!$B:$B,$B107)</f>
        <v>1531</v>
      </c>
      <c r="K107" s="158">
        <f>SUMIF(AIEA!A:A,A107,AIEA!D:D)</f>
        <v>20994</v>
      </c>
      <c r="L107" s="55">
        <f t="shared" si="22"/>
        <v>20994</v>
      </c>
      <c r="M107" s="55">
        <f t="shared" si="23"/>
        <v>13.712606139777924</v>
      </c>
      <c r="N107" s="51"/>
      <c r="O107" s="167">
        <f t="shared" si="24"/>
        <v>27.332462442847813</v>
      </c>
    </row>
    <row r="108" spans="1:15" x14ac:dyDescent="0.25">
      <c r="A108" s="3">
        <v>883</v>
      </c>
      <c r="B108" s="3">
        <v>1</v>
      </c>
      <c r="C108" s="4" t="s">
        <v>307</v>
      </c>
      <c r="D108" s="5">
        <v>5</v>
      </c>
      <c r="E108" s="52">
        <f>SUMIFS('EOS GE24-F23-WEBLOAD'!$F:$F,'EOS GE24-F23-WEBLOAD'!$A:$A,$A108,'EOS GE24-F23-WEBLOAD'!$B:$B,$B108)</f>
        <v>1601</v>
      </c>
      <c r="F108" s="153">
        <v>21704</v>
      </c>
      <c r="G108" s="55">
        <f t="shared" si="20"/>
        <v>21704</v>
      </c>
      <c r="H108" s="52">
        <f t="shared" si="21"/>
        <v>13.556527170518425</v>
      </c>
      <c r="I108" s="64"/>
      <c r="J108" s="52">
        <f>SUMIFS('EOS GE25-F23-WEBLOAD'!$F:$F,'EOS GE25-F23-WEBLOAD'!$A:$A,$A108,'EOS GE25-F23-WEBLOAD'!$B:$B,$B108)</f>
        <v>1594</v>
      </c>
      <c r="K108" s="158">
        <f>SUMIF(AIEA!A:A,A108,AIEA!D:D)</f>
        <v>21846</v>
      </c>
      <c r="L108" s="55">
        <f t="shared" si="22"/>
        <v>21846</v>
      </c>
      <c r="M108" s="55">
        <f t="shared" si="23"/>
        <v>13.705144291091594</v>
      </c>
      <c r="N108" s="51"/>
      <c r="O108" s="167">
        <f t="shared" si="24"/>
        <v>27.261671461610021</v>
      </c>
    </row>
    <row r="109" spans="1:15" x14ac:dyDescent="0.25">
      <c r="A109" s="3">
        <v>717</v>
      </c>
      <c r="B109" s="3">
        <v>1</v>
      </c>
      <c r="C109" s="4" t="s">
        <v>255</v>
      </c>
      <c r="D109" s="5">
        <v>3</v>
      </c>
      <c r="E109" s="52">
        <f>SUMIFS('EOS GE24-F23-WEBLOAD'!$F:$F,'EOS GE24-F23-WEBLOAD'!$A:$A,$A109,'EOS GE24-F23-WEBLOAD'!$B:$B,$B109)</f>
        <v>1811</v>
      </c>
      <c r="F109" s="153">
        <v>24402</v>
      </c>
      <c r="G109" s="55">
        <f t="shared" si="20"/>
        <v>24402</v>
      </c>
      <c r="H109" s="52">
        <f t="shared" si="21"/>
        <v>13.474323578133628</v>
      </c>
      <c r="I109" s="64"/>
      <c r="J109" s="52">
        <f>SUMIFS('EOS GE25-F23-WEBLOAD'!$F:$F,'EOS GE25-F23-WEBLOAD'!$A:$A,$A109,'EOS GE25-F23-WEBLOAD'!$B:$B,$B109)</f>
        <v>1811</v>
      </c>
      <c r="K109" s="158">
        <f>SUMIF(AIEA!A:A,A109,AIEA!D:D)</f>
        <v>24686</v>
      </c>
      <c r="L109" s="55">
        <f t="shared" si="22"/>
        <v>24686</v>
      </c>
      <c r="M109" s="55">
        <f t="shared" si="23"/>
        <v>13.63114301490889</v>
      </c>
      <c r="N109" s="51"/>
      <c r="O109" s="167">
        <f t="shared" si="24"/>
        <v>27.105466593042518</v>
      </c>
    </row>
    <row r="110" spans="1:15" x14ac:dyDescent="0.25">
      <c r="A110" s="3">
        <v>709</v>
      </c>
      <c r="B110" s="3">
        <v>1</v>
      </c>
      <c r="C110" s="4" t="s">
        <v>252</v>
      </c>
      <c r="D110" s="5">
        <v>4</v>
      </c>
      <c r="E110" s="52">
        <f>SUMIFS('EOS GE24-F23-WEBLOAD'!$F:$F,'EOS GE24-F23-WEBLOAD'!$A:$A,$A110,'EOS GE24-F23-WEBLOAD'!$B:$B,$B110)</f>
        <v>7988.93</v>
      </c>
      <c r="F110" s="153">
        <v>104632</v>
      </c>
      <c r="G110" s="55">
        <f t="shared" si="20"/>
        <v>104632</v>
      </c>
      <c r="H110" s="52">
        <f t="shared" si="21"/>
        <v>13.097123144150718</v>
      </c>
      <c r="I110" s="64"/>
      <c r="J110" s="52">
        <f>SUMIFS('EOS GE25-F23-WEBLOAD'!$F:$F,'EOS GE25-F23-WEBLOAD'!$A:$A,$A110,'EOS GE25-F23-WEBLOAD'!$B:$B,$B110)</f>
        <v>7990.93</v>
      </c>
      <c r="K110" s="158">
        <f>SUMIF(AIEA!A:A,A110,AIEA!D:D)</f>
        <v>108324</v>
      </c>
      <c r="L110" s="55">
        <f t="shared" si="22"/>
        <v>108324</v>
      </c>
      <c r="M110" s="55">
        <f t="shared" si="23"/>
        <v>13.555868966440702</v>
      </c>
      <c r="N110" s="51"/>
      <c r="O110" s="167">
        <f t="shared" si="24"/>
        <v>26.65299211059142</v>
      </c>
    </row>
    <row r="111" spans="1:15" x14ac:dyDescent="0.25">
      <c r="A111" s="3">
        <v>14</v>
      </c>
      <c r="B111" s="3">
        <v>1</v>
      </c>
      <c r="C111" s="4" t="s">
        <v>63</v>
      </c>
      <c r="D111" s="5">
        <v>3</v>
      </c>
      <c r="E111" s="52">
        <f>SUMIFS('EOS GE24-F23-WEBLOAD'!$F:$F,'EOS GE24-F23-WEBLOAD'!$A:$A,$A111,'EOS GE24-F23-WEBLOAD'!$B:$B,$B111)</f>
        <v>2653.8</v>
      </c>
      <c r="F111" s="153">
        <v>33774</v>
      </c>
      <c r="G111" s="55">
        <f t="shared" si="20"/>
        <v>33774</v>
      </c>
      <c r="H111" s="52">
        <f t="shared" si="21"/>
        <v>12.726656115758534</v>
      </c>
      <c r="I111" s="64"/>
      <c r="J111" s="52">
        <f>SUMIFS('EOS GE25-F23-WEBLOAD'!$F:$F,'EOS GE25-F23-WEBLOAD'!$A:$A,$A111,'EOS GE25-F23-WEBLOAD'!$B:$B,$B111)</f>
        <v>2588.8000000000002</v>
      </c>
      <c r="K111" s="158">
        <f>SUMIF(AIEA!A:A,A111,AIEA!D:D)</f>
        <v>34484</v>
      </c>
      <c r="L111" s="55">
        <f t="shared" si="22"/>
        <v>34484</v>
      </c>
      <c r="M111" s="55">
        <f t="shared" si="23"/>
        <v>13.320457354758961</v>
      </c>
      <c r="N111" s="51"/>
      <c r="O111" s="167">
        <f t="shared" si="24"/>
        <v>26.047113470517495</v>
      </c>
    </row>
    <row r="112" spans="1:15" x14ac:dyDescent="0.25">
      <c r="A112" s="3">
        <v>152</v>
      </c>
      <c r="B112" s="3">
        <v>1</v>
      </c>
      <c r="C112" s="4" t="s">
        <v>101</v>
      </c>
      <c r="D112" s="5">
        <v>4</v>
      </c>
      <c r="E112" s="52">
        <f>SUMIFS('EOS GE24-F23-WEBLOAD'!$F:$F,'EOS GE24-F23-WEBLOAD'!$A:$A,$A112,'EOS GE24-F23-WEBLOAD'!$B:$B,$B112)</f>
        <v>7120</v>
      </c>
      <c r="F112" s="153">
        <v>85178</v>
      </c>
      <c r="G112" s="55">
        <f t="shared" si="20"/>
        <v>85178</v>
      </c>
      <c r="H112" s="52">
        <f t="shared" si="21"/>
        <v>11.963202247191012</v>
      </c>
      <c r="I112" s="64"/>
      <c r="J112" s="52">
        <f>SUMIFS('EOS GE25-F23-WEBLOAD'!$F:$F,'EOS GE25-F23-WEBLOAD'!$A:$A,$A112,'EOS GE25-F23-WEBLOAD'!$B:$B,$B112)</f>
        <v>7133</v>
      </c>
      <c r="K112" s="158">
        <f>SUMIF(AIEA!A:A,A112,AIEA!D:D)</f>
        <v>88018</v>
      </c>
      <c r="L112" s="55">
        <f t="shared" si="22"/>
        <v>88018</v>
      </c>
      <c r="M112" s="55">
        <f t="shared" si="23"/>
        <v>12.339548577036311</v>
      </c>
      <c r="N112" s="51"/>
      <c r="O112" s="167">
        <f t="shared" si="24"/>
        <v>24.302750824227324</v>
      </c>
    </row>
    <row r="113" spans="1:15" x14ac:dyDescent="0.25">
      <c r="A113" s="3">
        <v>544</v>
      </c>
      <c r="B113" s="3">
        <v>1</v>
      </c>
      <c r="C113" s="4" t="s">
        <v>213</v>
      </c>
      <c r="D113" s="5">
        <v>4</v>
      </c>
      <c r="E113" s="52">
        <f>SUMIFS('EOS GE24-F23-WEBLOAD'!$F:$F,'EOS GE24-F23-WEBLOAD'!$A:$A,$A113,'EOS GE24-F23-WEBLOAD'!$B:$B,$B113)</f>
        <v>2900</v>
      </c>
      <c r="F113" s="153">
        <v>33064</v>
      </c>
      <c r="G113" s="55">
        <f t="shared" si="20"/>
        <v>33064</v>
      </c>
      <c r="H113" s="52">
        <f t="shared" si="21"/>
        <v>11.401379310344828</v>
      </c>
      <c r="I113" s="64"/>
      <c r="J113" s="52">
        <f>SUMIFS('EOS GE25-F23-WEBLOAD'!$F:$F,'EOS GE25-F23-WEBLOAD'!$A:$A,$A113,'EOS GE25-F23-WEBLOAD'!$B:$B,$B113)</f>
        <v>2868</v>
      </c>
      <c r="K113" s="158">
        <f>SUMIF(AIEA!A:A,A113,AIEA!D:D)</f>
        <v>33774</v>
      </c>
      <c r="L113" s="55">
        <f t="shared" si="22"/>
        <v>33774</v>
      </c>
      <c r="M113" s="55">
        <f t="shared" si="23"/>
        <v>11.776150627615063</v>
      </c>
      <c r="N113" s="51"/>
      <c r="O113" s="167">
        <f t="shared" si="24"/>
        <v>23.177529937959889</v>
      </c>
    </row>
    <row r="114" spans="1:15" x14ac:dyDescent="0.25">
      <c r="A114" s="3">
        <v>2905</v>
      </c>
      <c r="B114" s="3">
        <v>1</v>
      </c>
      <c r="C114" s="4" t="s">
        <v>378</v>
      </c>
      <c r="D114" s="5">
        <v>5</v>
      </c>
      <c r="E114" s="52">
        <f>SUMIFS('EOS GE24-F23-WEBLOAD'!$F:$F,'EOS GE24-F23-WEBLOAD'!$A:$A,$A114,'EOS GE24-F23-WEBLOAD'!$B:$B,$B114)</f>
        <v>1889</v>
      </c>
      <c r="F114" s="153">
        <v>21420</v>
      </c>
      <c r="G114" s="55">
        <f t="shared" si="20"/>
        <v>21420</v>
      </c>
      <c r="H114" s="52">
        <f t="shared" si="21"/>
        <v>11.339332980412918</v>
      </c>
      <c r="I114" s="64"/>
      <c r="J114" s="52">
        <f>SUMIFS('EOS GE25-F23-WEBLOAD'!$F:$F,'EOS GE25-F23-WEBLOAD'!$A:$A,$A114,'EOS GE25-F23-WEBLOAD'!$B:$B,$B114)</f>
        <v>1871</v>
      </c>
      <c r="K114" s="158">
        <f>SUMIF(AIEA!A:A,A114,AIEA!D:D)</f>
        <v>21562</v>
      </c>
      <c r="L114" s="55">
        <f t="shared" si="22"/>
        <v>21562</v>
      </c>
      <c r="M114" s="55">
        <f t="shared" si="23"/>
        <v>11.524318546231962</v>
      </c>
      <c r="N114" s="51"/>
      <c r="O114" s="167">
        <f t="shared" si="24"/>
        <v>22.86365152664488</v>
      </c>
    </row>
    <row r="115" spans="1:15" x14ac:dyDescent="0.25">
      <c r="A115" s="3">
        <v>51</v>
      </c>
      <c r="B115" s="3">
        <v>1</v>
      </c>
      <c r="C115" s="4" t="s">
        <v>74</v>
      </c>
      <c r="D115" s="5">
        <v>5</v>
      </c>
      <c r="E115" s="52">
        <f>SUMIFS('EOS GE24-F23-WEBLOAD'!$F:$F,'EOS GE24-F23-WEBLOAD'!$A:$A,$A115,'EOS GE24-F23-WEBLOAD'!$B:$B,$B115)</f>
        <v>1832</v>
      </c>
      <c r="F115" s="153">
        <v>20142</v>
      </c>
      <c r="G115" s="55">
        <f t="shared" si="20"/>
        <v>20142</v>
      </c>
      <c r="H115" s="52">
        <f t="shared" si="21"/>
        <v>10.994541484716157</v>
      </c>
      <c r="I115" s="64"/>
      <c r="J115" s="52">
        <f>SUMIFS('EOS GE25-F23-WEBLOAD'!$F:$F,'EOS GE25-F23-WEBLOAD'!$A:$A,$A115,'EOS GE25-F23-WEBLOAD'!$B:$B,$B115)</f>
        <v>1839</v>
      </c>
      <c r="K115" s="158">
        <f>SUMIF(AIEA!A:A,A115,AIEA!D:D)</f>
        <v>20284</v>
      </c>
      <c r="L115" s="55">
        <f t="shared" si="22"/>
        <v>20284</v>
      </c>
      <c r="M115" s="55">
        <f t="shared" si="23"/>
        <v>11.029907558455683</v>
      </c>
      <c r="N115" s="51"/>
      <c r="O115" s="167">
        <f t="shared" si="24"/>
        <v>22.024449043171842</v>
      </c>
    </row>
    <row r="116" spans="1:15" x14ac:dyDescent="0.25">
      <c r="A116" s="3">
        <v>286</v>
      </c>
      <c r="B116" s="3">
        <v>1</v>
      </c>
      <c r="C116" s="4" t="s">
        <v>146</v>
      </c>
      <c r="D116" s="5">
        <v>2</v>
      </c>
      <c r="E116" s="52">
        <f>SUMIFS('EOS GE24-F23-WEBLOAD'!$F:$F,'EOS GE24-F23-WEBLOAD'!$A:$A,$A116,'EOS GE24-F23-WEBLOAD'!$B:$B,$B116)</f>
        <v>2106</v>
      </c>
      <c r="F116" s="153">
        <v>22840</v>
      </c>
      <c r="G116" s="55">
        <f t="shared" si="20"/>
        <v>22840</v>
      </c>
      <c r="H116" s="52">
        <f t="shared" si="21"/>
        <v>10.845204178537513</v>
      </c>
      <c r="I116" s="64"/>
      <c r="J116" s="52">
        <f>SUMIFS('EOS GE25-F23-WEBLOAD'!$F:$F,'EOS GE25-F23-WEBLOAD'!$A:$A,$A116,'EOS GE25-F23-WEBLOAD'!$B:$B,$B116)</f>
        <v>2105</v>
      </c>
      <c r="K116" s="158">
        <f>SUMIF(AIEA!A:A,A116,AIEA!D:D)</f>
        <v>23124</v>
      </c>
      <c r="L116" s="55">
        <f t="shared" si="22"/>
        <v>23124</v>
      </c>
      <c r="M116" s="55">
        <f t="shared" si="23"/>
        <v>10.985273159144894</v>
      </c>
      <c r="N116" s="51"/>
      <c r="O116" s="167">
        <f t="shared" si="24"/>
        <v>21.830477337682407</v>
      </c>
    </row>
    <row r="117" spans="1:15" x14ac:dyDescent="0.25">
      <c r="A117" s="3">
        <v>700</v>
      </c>
      <c r="B117" s="3">
        <v>1</v>
      </c>
      <c r="C117" s="4" t="s">
        <v>248</v>
      </c>
      <c r="D117" s="5">
        <v>4</v>
      </c>
      <c r="E117" s="52">
        <f>SUMIFS('EOS GE24-F23-WEBLOAD'!$F:$F,'EOS GE24-F23-WEBLOAD'!$A:$A,$A117,'EOS GE24-F23-WEBLOAD'!$B:$B,$B117)</f>
        <v>2086</v>
      </c>
      <c r="F117" s="153">
        <v>21704</v>
      </c>
      <c r="G117" s="55">
        <f t="shared" si="20"/>
        <v>21704</v>
      </c>
      <c r="H117" s="52">
        <f t="shared" si="21"/>
        <v>10.404602109300097</v>
      </c>
      <c r="I117" s="64"/>
      <c r="J117" s="52">
        <f>SUMIFS('EOS GE25-F23-WEBLOAD'!$F:$F,'EOS GE25-F23-WEBLOAD'!$A:$A,$A117,'EOS GE25-F23-WEBLOAD'!$B:$B,$B117)</f>
        <v>2080</v>
      </c>
      <c r="K117" s="158">
        <f>SUMIF(AIEA!A:A,A117,AIEA!D:D)</f>
        <v>21846</v>
      </c>
      <c r="L117" s="55">
        <f t="shared" si="22"/>
        <v>21846</v>
      </c>
      <c r="M117" s="55">
        <f t="shared" si="23"/>
        <v>10.502884615384616</v>
      </c>
      <c r="N117" s="51"/>
      <c r="O117" s="167">
        <f t="shared" si="24"/>
        <v>20.907486724684713</v>
      </c>
    </row>
    <row r="118" spans="1:15" x14ac:dyDescent="0.25">
      <c r="A118" s="3">
        <v>727</v>
      </c>
      <c r="B118" s="3">
        <v>1</v>
      </c>
      <c r="C118" s="4" t="s">
        <v>260</v>
      </c>
      <c r="D118" s="5">
        <v>4</v>
      </c>
      <c r="E118" s="52">
        <f>SUMIFS('EOS GE24-F23-WEBLOAD'!$F:$F,'EOS GE24-F23-WEBLOAD'!$A:$A,$A118,'EOS GE24-F23-WEBLOAD'!$B:$B,$B118)</f>
        <v>3170</v>
      </c>
      <c r="F118" s="153">
        <v>32496</v>
      </c>
      <c r="G118" s="55">
        <f t="shared" si="20"/>
        <v>32496</v>
      </c>
      <c r="H118" s="52">
        <f t="shared" si="21"/>
        <v>10.251104100946373</v>
      </c>
      <c r="I118" s="64"/>
      <c r="J118" s="52">
        <f>SUMIFS('EOS GE25-F23-WEBLOAD'!$F:$F,'EOS GE25-F23-WEBLOAD'!$A:$A,$A118,'EOS GE25-F23-WEBLOAD'!$B:$B,$B118)</f>
        <v>3182</v>
      </c>
      <c r="K118" s="158">
        <f>SUMIF(AIEA!A:A,A118,AIEA!D:D)</f>
        <v>33064</v>
      </c>
      <c r="L118" s="55">
        <f t="shared" si="22"/>
        <v>33064</v>
      </c>
      <c r="M118" s="55">
        <f t="shared" si="23"/>
        <v>10.390949088623508</v>
      </c>
      <c r="N118" s="51"/>
      <c r="O118" s="167">
        <f t="shared" si="24"/>
        <v>20.642053189569879</v>
      </c>
    </row>
    <row r="119" spans="1:15" x14ac:dyDescent="0.25">
      <c r="A119" s="3">
        <v>861</v>
      </c>
      <c r="B119" s="3">
        <v>1</v>
      </c>
      <c r="C119" s="4" t="s">
        <v>301</v>
      </c>
      <c r="D119" s="5">
        <v>4</v>
      </c>
      <c r="E119" s="52">
        <f>SUMIFS('EOS GE24-F23-WEBLOAD'!$F:$F,'EOS GE24-F23-WEBLOAD'!$A:$A,$A119,'EOS GE24-F23-WEBLOAD'!$B:$B,$B119)</f>
        <v>2216</v>
      </c>
      <c r="F119" s="153">
        <v>22130</v>
      </c>
      <c r="G119" s="55">
        <f t="shared" si="20"/>
        <v>22130</v>
      </c>
      <c r="H119" s="52">
        <f t="shared" si="21"/>
        <v>9.9864620938628157</v>
      </c>
      <c r="I119" s="64"/>
      <c r="J119" s="52">
        <f>SUMIFS('EOS GE25-F23-WEBLOAD'!$F:$F,'EOS GE25-F23-WEBLOAD'!$A:$A,$A119,'EOS GE25-F23-WEBLOAD'!$B:$B,$B119)</f>
        <v>2145</v>
      </c>
      <c r="K119" s="158">
        <f>SUMIF(AIEA!A:A,A119,AIEA!D:D)</f>
        <v>22272</v>
      </c>
      <c r="L119" s="55">
        <f t="shared" si="22"/>
        <v>22272</v>
      </c>
      <c r="M119" s="55">
        <f t="shared" si="23"/>
        <v>10.383216783216783</v>
      </c>
      <c r="N119" s="51"/>
      <c r="O119" s="167">
        <f t="shared" si="24"/>
        <v>20.3696788770796</v>
      </c>
    </row>
    <row r="120" spans="1:15" x14ac:dyDescent="0.25">
      <c r="A120" s="3">
        <v>482</v>
      </c>
      <c r="B120" s="3">
        <v>1</v>
      </c>
      <c r="C120" s="4" t="s">
        <v>192</v>
      </c>
      <c r="D120" s="5">
        <v>4</v>
      </c>
      <c r="E120" s="52">
        <f>SUMIFS('EOS GE24-F23-WEBLOAD'!$F:$F,'EOS GE24-F23-WEBLOAD'!$A:$A,$A120,'EOS GE24-F23-WEBLOAD'!$B:$B,$B120)</f>
        <v>2308</v>
      </c>
      <c r="F120" s="153">
        <v>23124</v>
      </c>
      <c r="G120" s="55">
        <f t="shared" si="20"/>
        <v>23124</v>
      </c>
      <c r="H120" s="52">
        <f t="shared" si="21"/>
        <v>10.019064124783363</v>
      </c>
      <c r="I120" s="64"/>
      <c r="J120" s="52">
        <f>SUMIFS('EOS GE25-F23-WEBLOAD'!$F:$F,'EOS GE25-F23-WEBLOAD'!$A:$A,$A120,'EOS GE25-F23-WEBLOAD'!$B:$B,$B120)</f>
        <v>2274</v>
      </c>
      <c r="K120" s="158">
        <f>SUMIF(AIEA!A:A,A120,AIEA!D:D)</f>
        <v>23408</v>
      </c>
      <c r="L120" s="55">
        <f t="shared" si="22"/>
        <v>23408</v>
      </c>
      <c r="M120" s="55">
        <f t="shared" si="23"/>
        <v>10.293755496921724</v>
      </c>
      <c r="N120" s="51"/>
      <c r="O120" s="167">
        <f t="shared" si="24"/>
        <v>20.312819621705088</v>
      </c>
    </row>
    <row r="121" spans="1:15" x14ac:dyDescent="0.25">
      <c r="A121" s="118">
        <v>1</v>
      </c>
      <c r="B121" s="3">
        <v>3</v>
      </c>
      <c r="C121" s="4" t="s">
        <v>56</v>
      </c>
      <c r="D121" s="5">
        <v>1</v>
      </c>
      <c r="E121" s="52">
        <f>SUMIFS('EOS GE24-F23-WEBLOAD'!$F:$F,'EOS GE24-F23-WEBLOAD'!$A:$A,$A121,'EOS GE24-F23-WEBLOAD'!$B:$B,$B121)</f>
        <v>27004.2</v>
      </c>
      <c r="F121" s="153">
        <v>263672</v>
      </c>
      <c r="G121" s="55">
        <f t="shared" si="20"/>
        <v>263672</v>
      </c>
      <c r="H121" s="52">
        <f t="shared" si="21"/>
        <v>9.7641107679546142</v>
      </c>
      <c r="I121" s="64"/>
      <c r="J121" s="52">
        <f>SUMIFS('EOS GE25-F23-WEBLOAD'!$F:$F,'EOS GE25-F23-WEBLOAD'!$A:$A,$A121,'EOS GE25-F23-WEBLOAD'!$B:$B,$B121)</f>
        <v>26105.200000000001</v>
      </c>
      <c r="K121" s="158">
        <f>AIEA!D4</f>
        <v>273896</v>
      </c>
      <c r="L121" s="55">
        <f t="shared" si="22"/>
        <v>273896</v>
      </c>
      <c r="M121" s="55">
        <f t="shared" si="23"/>
        <v>10.492009254861101</v>
      </c>
      <c r="N121" s="51"/>
      <c r="O121" s="167">
        <f t="shared" si="24"/>
        <v>20.256120022815715</v>
      </c>
    </row>
    <row r="122" spans="1:15" x14ac:dyDescent="0.25">
      <c r="A122" s="3">
        <v>280</v>
      </c>
      <c r="B122" s="3">
        <v>1</v>
      </c>
      <c r="C122" s="4" t="s">
        <v>141</v>
      </c>
      <c r="D122" s="5">
        <v>2</v>
      </c>
      <c r="E122" s="52">
        <f>SUMIFS('EOS GE24-F23-WEBLOAD'!$F:$F,'EOS GE24-F23-WEBLOAD'!$A:$A,$A122,'EOS GE24-F23-WEBLOAD'!$B:$B,$B122)</f>
        <v>3918</v>
      </c>
      <c r="F122" s="153">
        <v>37466</v>
      </c>
      <c r="G122" s="55">
        <f t="shared" si="20"/>
        <v>37466</v>
      </c>
      <c r="H122" s="52">
        <f t="shared" si="21"/>
        <v>9.5625319040326691</v>
      </c>
      <c r="I122" s="64"/>
      <c r="J122" s="52">
        <f>SUMIFS('EOS GE25-F23-WEBLOAD'!$F:$F,'EOS GE25-F23-WEBLOAD'!$A:$A,$A122,'EOS GE25-F23-WEBLOAD'!$B:$B,$B122)</f>
        <v>3815</v>
      </c>
      <c r="K122" s="158">
        <f>SUMIF(AIEA!A:A,A122,AIEA!D:D)</f>
        <v>38318</v>
      </c>
      <c r="L122" s="55">
        <f t="shared" si="22"/>
        <v>38318</v>
      </c>
      <c r="M122" s="55">
        <f t="shared" si="23"/>
        <v>10.044036697247707</v>
      </c>
      <c r="N122" s="51"/>
      <c r="O122" s="167">
        <f t="shared" si="24"/>
        <v>19.606568601280376</v>
      </c>
    </row>
    <row r="123" spans="1:15" x14ac:dyDescent="0.25">
      <c r="A123" s="3">
        <v>15</v>
      </c>
      <c r="B123" s="3">
        <v>1</v>
      </c>
      <c r="C123" s="4" t="s">
        <v>64</v>
      </c>
      <c r="D123" s="5">
        <v>3</v>
      </c>
      <c r="E123" s="52">
        <f>SUMIFS('EOS GE24-F23-WEBLOAD'!$F:$F,'EOS GE24-F23-WEBLOAD'!$A:$A,$A123,'EOS GE24-F23-WEBLOAD'!$B:$B,$B123)</f>
        <v>3722</v>
      </c>
      <c r="F123" s="153">
        <v>34910</v>
      </c>
      <c r="G123" s="55">
        <f t="shared" si="20"/>
        <v>34910</v>
      </c>
      <c r="H123" s="52">
        <f t="shared" si="21"/>
        <v>9.3793659322944656</v>
      </c>
      <c r="I123" s="64"/>
      <c r="J123" s="52">
        <f>SUMIFS('EOS GE25-F23-WEBLOAD'!$F:$F,'EOS GE25-F23-WEBLOAD'!$A:$A,$A123,'EOS GE25-F23-WEBLOAD'!$B:$B,$B123)</f>
        <v>3722</v>
      </c>
      <c r="K123" s="158">
        <f>SUMIF(AIEA!A:A,A123,AIEA!D:D)</f>
        <v>35620</v>
      </c>
      <c r="L123" s="55">
        <f t="shared" si="22"/>
        <v>35620</v>
      </c>
      <c r="M123" s="55">
        <f t="shared" si="23"/>
        <v>9.5701235894680288</v>
      </c>
      <c r="N123" s="51"/>
      <c r="O123" s="167">
        <f t="shared" si="24"/>
        <v>18.949489521762494</v>
      </c>
    </row>
    <row r="124" spans="1:15" x14ac:dyDescent="0.25">
      <c r="A124" s="3">
        <v>277</v>
      </c>
      <c r="B124" s="3">
        <v>1</v>
      </c>
      <c r="C124" s="4" t="s">
        <v>138</v>
      </c>
      <c r="D124" s="5">
        <v>3</v>
      </c>
      <c r="E124" s="52">
        <f>SUMIFS('EOS GE24-F23-WEBLOAD'!$F:$F,'EOS GE24-F23-WEBLOAD'!$A:$A,$A124,'EOS GE24-F23-WEBLOAD'!$B:$B,$B124)</f>
        <v>2343</v>
      </c>
      <c r="F124" s="153">
        <v>21988</v>
      </c>
      <c r="G124" s="55">
        <f t="shared" si="20"/>
        <v>21988</v>
      </c>
      <c r="H124" s="52">
        <f t="shared" si="21"/>
        <v>9.3845497225778924</v>
      </c>
      <c r="I124" s="64"/>
      <c r="J124" s="52">
        <f>SUMIFS('EOS GE25-F23-WEBLOAD'!$F:$F,'EOS GE25-F23-WEBLOAD'!$A:$A,$A124,'EOS GE25-F23-WEBLOAD'!$B:$B,$B124)</f>
        <v>2354</v>
      </c>
      <c r="K124" s="158">
        <f>SUMIF(AIEA!A:A,A124,AIEA!D:D)</f>
        <v>22130</v>
      </c>
      <c r="L124" s="55">
        <f t="shared" si="22"/>
        <v>22130</v>
      </c>
      <c r="M124" s="55">
        <f t="shared" si="23"/>
        <v>9.4010195412064572</v>
      </c>
      <c r="N124" s="51"/>
      <c r="O124" s="167">
        <f t="shared" si="24"/>
        <v>18.78556926378435</v>
      </c>
    </row>
    <row r="125" spans="1:15" x14ac:dyDescent="0.25">
      <c r="A125" s="3">
        <v>138</v>
      </c>
      <c r="B125" s="3">
        <v>1</v>
      </c>
      <c r="C125" s="4" t="s">
        <v>97</v>
      </c>
      <c r="D125" s="5">
        <v>4</v>
      </c>
      <c r="E125" s="52">
        <f>SUMIFS('EOS GE24-F23-WEBLOAD'!$F:$F,'EOS GE24-F23-WEBLOAD'!$A:$A,$A125,'EOS GE24-F23-WEBLOAD'!$B:$B,$B125)</f>
        <v>2613</v>
      </c>
      <c r="F125" s="153">
        <v>23834</v>
      </c>
      <c r="G125" s="55">
        <f t="shared" si="20"/>
        <v>23834</v>
      </c>
      <c r="H125" s="52">
        <f t="shared" si="21"/>
        <v>9.1213164944508236</v>
      </c>
      <c r="I125" s="64"/>
      <c r="J125" s="52">
        <f>SUMIFS('EOS GE25-F23-WEBLOAD'!$F:$F,'EOS GE25-F23-WEBLOAD'!$A:$A,$A125,'EOS GE25-F23-WEBLOAD'!$B:$B,$B125)</f>
        <v>2513</v>
      </c>
      <c r="K125" s="158">
        <f>SUMIF(AIEA!A:A,A125,AIEA!D:D)</f>
        <v>24118</v>
      </c>
      <c r="L125" s="55">
        <f t="shared" si="22"/>
        <v>24118</v>
      </c>
      <c r="M125" s="55">
        <f t="shared" si="23"/>
        <v>9.5972940708316745</v>
      </c>
      <c r="N125" s="51"/>
      <c r="O125" s="167">
        <f t="shared" si="24"/>
        <v>18.718610565282496</v>
      </c>
    </row>
    <row r="126" spans="1:15" x14ac:dyDescent="0.25">
      <c r="A126" s="3">
        <v>413</v>
      </c>
      <c r="B126" s="3">
        <v>1</v>
      </c>
      <c r="C126" s="4" t="s">
        <v>176</v>
      </c>
      <c r="D126" s="5">
        <v>4</v>
      </c>
      <c r="E126" s="52">
        <f>SUMIFS('EOS GE24-F23-WEBLOAD'!$F:$F,'EOS GE24-F23-WEBLOAD'!$A:$A,$A126,'EOS GE24-F23-WEBLOAD'!$B:$B,$B126)</f>
        <v>2516</v>
      </c>
      <c r="F126" s="153">
        <v>22698</v>
      </c>
      <c r="G126" s="55">
        <f t="shared" si="20"/>
        <v>22698</v>
      </c>
      <c r="H126" s="52">
        <f t="shared" si="21"/>
        <v>9.0214626391096981</v>
      </c>
      <c r="I126" s="64"/>
      <c r="J126" s="52">
        <f>SUMIFS('EOS GE25-F23-WEBLOAD'!$F:$F,'EOS GE25-F23-WEBLOAD'!$A:$A,$A126,'EOS GE25-F23-WEBLOAD'!$B:$B,$B126)</f>
        <v>2520</v>
      </c>
      <c r="K126" s="158">
        <f>SUMIF(AIEA!A:A,A126,AIEA!D:D)</f>
        <v>22982</v>
      </c>
      <c r="L126" s="55">
        <f t="shared" si="22"/>
        <v>22982</v>
      </c>
      <c r="M126" s="55">
        <f t="shared" si="23"/>
        <v>9.1198412698412703</v>
      </c>
      <c r="N126" s="51"/>
      <c r="O126" s="167">
        <f t="shared" si="24"/>
        <v>18.141303908950967</v>
      </c>
    </row>
    <row r="127" spans="1:15" x14ac:dyDescent="0.25">
      <c r="A127" s="3">
        <v>6</v>
      </c>
      <c r="B127" s="3">
        <v>3</v>
      </c>
      <c r="C127" s="4" t="s">
        <v>59</v>
      </c>
      <c r="D127" s="5">
        <v>2</v>
      </c>
      <c r="E127" s="52">
        <f>SUMIFS('EOS GE24-F23-WEBLOAD'!$F:$F,'EOS GE24-F23-WEBLOAD'!$A:$A,$A127,'EOS GE24-F23-WEBLOAD'!$B:$B,$B127)</f>
        <v>2847.38</v>
      </c>
      <c r="F127" s="153">
        <v>24686</v>
      </c>
      <c r="G127" s="55">
        <f t="shared" si="20"/>
        <v>24686</v>
      </c>
      <c r="H127" s="52">
        <f t="shared" si="21"/>
        <v>8.66972444844032</v>
      </c>
      <c r="I127" s="64"/>
      <c r="J127" s="52">
        <f>SUMIFS('EOS GE25-F23-WEBLOAD'!$F:$F,'EOS GE25-F23-WEBLOAD'!$A:$A,$A127,'EOS GE25-F23-WEBLOAD'!$B:$B,$B127)</f>
        <v>2771.38</v>
      </c>
      <c r="K127" s="158">
        <f>SUMIF(AIEA!A:A,A127,AIEA!D:D)</f>
        <v>24970</v>
      </c>
      <c r="L127" s="55">
        <f t="shared" si="22"/>
        <v>24970</v>
      </c>
      <c r="M127" s="55">
        <f t="shared" si="23"/>
        <v>9.0099517208033539</v>
      </c>
      <c r="N127" s="51"/>
      <c r="O127" s="167">
        <f t="shared" si="24"/>
        <v>17.679676169243674</v>
      </c>
    </row>
    <row r="128" spans="1:15" x14ac:dyDescent="0.25">
      <c r="A128" s="3">
        <v>13</v>
      </c>
      <c r="B128" s="3">
        <v>1</v>
      </c>
      <c r="C128" s="4" t="s">
        <v>62</v>
      </c>
      <c r="D128" s="5">
        <v>2</v>
      </c>
      <c r="E128" s="52">
        <f>SUMIFS('EOS GE24-F23-WEBLOAD'!$F:$F,'EOS GE24-F23-WEBLOAD'!$A:$A,$A128,'EOS GE24-F23-WEBLOAD'!$B:$B,$B128)</f>
        <v>3242.1</v>
      </c>
      <c r="F128" s="153">
        <v>27384</v>
      </c>
      <c r="G128" s="55">
        <f t="shared" si="20"/>
        <v>27384</v>
      </c>
      <c r="H128" s="52">
        <f t="shared" si="21"/>
        <v>8.4463773480151758</v>
      </c>
      <c r="I128" s="64"/>
      <c r="J128" s="52">
        <f>SUMIFS('EOS GE25-F23-WEBLOAD'!$F:$F,'EOS GE25-F23-WEBLOAD'!$A:$A,$A128,'EOS GE25-F23-WEBLOAD'!$B:$B,$B128)</f>
        <v>3242.1</v>
      </c>
      <c r="K128" s="158">
        <f>SUMIF(AIEA!A:A,A128,AIEA!D:D)</f>
        <v>27810</v>
      </c>
      <c r="L128" s="55">
        <f t="shared" si="22"/>
        <v>27810</v>
      </c>
      <c r="M128" s="55">
        <f t="shared" si="23"/>
        <v>8.5777736652169896</v>
      </c>
      <c r="N128" s="51"/>
      <c r="O128" s="167">
        <f t="shared" si="24"/>
        <v>17.024151013232164</v>
      </c>
    </row>
    <row r="129" spans="1:15" x14ac:dyDescent="0.25">
      <c r="A129" s="3">
        <v>199</v>
      </c>
      <c r="B129" s="3">
        <v>1</v>
      </c>
      <c r="C129" s="4" t="s">
        <v>115</v>
      </c>
      <c r="D129" s="5">
        <v>3</v>
      </c>
      <c r="E129" s="52">
        <f>SUMIFS('EOS GE24-F23-WEBLOAD'!$F:$F,'EOS GE24-F23-WEBLOAD'!$A:$A,$A129,'EOS GE24-F23-WEBLOAD'!$B:$B,$B129)</f>
        <v>3200</v>
      </c>
      <c r="F129" s="153">
        <v>26958</v>
      </c>
      <c r="G129" s="55">
        <f t="shared" si="20"/>
        <v>26958</v>
      </c>
      <c r="H129" s="52">
        <f t="shared" si="21"/>
        <v>8.4243749999999995</v>
      </c>
      <c r="I129" s="64"/>
      <c r="J129" s="52">
        <f>SUMIFS('EOS GE25-F23-WEBLOAD'!$F:$F,'EOS GE25-F23-WEBLOAD'!$A:$A,$A129,'EOS GE25-F23-WEBLOAD'!$B:$B,$B129)</f>
        <v>3219</v>
      </c>
      <c r="K129" s="158">
        <f>SUMIF(AIEA!A:A,A129,AIEA!D:D)</f>
        <v>27384</v>
      </c>
      <c r="L129" s="55">
        <f t="shared" si="22"/>
        <v>27384</v>
      </c>
      <c r="M129" s="55">
        <f t="shared" si="23"/>
        <v>8.5069897483690582</v>
      </c>
      <c r="N129" s="51"/>
      <c r="O129" s="167">
        <f t="shared" si="24"/>
        <v>16.931364748369056</v>
      </c>
    </row>
    <row r="130" spans="1:15" x14ac:dyDescent="0.25">
      <c r="A130" s="3">
        <v>181</v>
      </c>
      <c r="B130" s="3">
        <v>1</v>
      </c>
      <c r="C130" s="4" t="s">
        <v>106</v>
      </c>
      <c r="D130" s="5">
        <v>4</v>
      </c>
      <c r="E130" s="52">
        <f>SUMIFS('EOS GE24-F23-WEBLOAD'!$F:$F,'EOS GE24-F23-WEBLOAD'!$A:$A,$A130,'EOS GE24-F23-WEBLOAD'!$B:$B,$B130)</f>
        <v>5929</v>
      </c>
      <c r="F130" s="153">
        <v>48258</v>
      </c>
      <c r="G130" s="55">
        <f t="shared" si="20"/>
        <v>48258</v>
      </c>
      <c r="H130" s="52">
        <f t="shared" si="21"/>
        <v>8.1393152302243212</v>
      </c>
      <c r="I130" s="64"/>
      <c r="J130" s="52">
        <f>SUMIFS('EOS GE25-F23-WEBLOAD'!$F:$F,'EOS GE25-F23-WEBLOAD'!$A:$A,$A130,'EOS GE25-F23-WEBLOAD'!$B:$B,$B130)</f>
        <v>5839</v>
      </c>
      <c r="K130" s="158">
        <f>SUMIF(AIEA!A:A,A130,AIEA!D:D)</f>
        <v>49536</v>
      </c>
      <c r="L130" s="55">
        <f t="shared" si="22"/>
        <v>49536</v>
      </c>
      <c r="M130" s="55">
        <f t="shared" si="23"/>
        <v>8.4836444596677509</v>
      </c>
      <c r="N130" s="51"/>
      <c r="O130" s="167">
        <f t="shared" si="24"/>
        <v>16.62295968989207</v>
      </c>
    </row>
    <row r="131" spans="1:15" x14ac:dyDescent="0.25">
      <c r="A131" s="3">
        <v>2144</v>
      </c>
      <c r="B131" s="3">
        <v>1</v>
      </c>
      <c r="C131" s="4" t="s">
        <v>320</v>
      </c>
      <c r="D131" s="5">
        <v>4</v>
      </c>
      <c r="E131" s="52">
        <f>SUMIFS('EOS GE24-F23-WEBLOAD'!$F:$F,'EOS GE24-F23-WEBLOAD'!$A:$A,$A131,'EOS GE24-F23-WEBLOAD'!$B:$B,$B131)</f>
        <v>3367</v>
      </c>
      <c r="F131" s="153">
        <v>26958</v>
      </c>
      <c r="G131" s="55">
        <f t="shared" si="20"/>
        <v>26958</v>
      </c>
      <c r="H131" s="52">
        <f t="shared" si="21"/>
        <v>8.0065340065340074</v>
      </c>
      <c r="I131" s="64"/>
      <c r="J131" s="52">
        <f>SUMIFS('EOS GE25-F23-WEBLOAD'!$F:$F,'EOS GE25-F23-WEBLOAD'!$A:$A,$A131,'EOS GE25-F23-WEBLOAD'!$B:$B,$B131)</f>
        <v>3393</v>
      </c>
      <c r="K131" s="158">
        <f>SUMIF(AIEA!A:A,A131,AIEA!D:D)</f>
        <v>27384</v>
      </c>
      <c r="L131" s="55">
        <f t="shared" si="22"/>
        <v>27384</v>
      </c>
      <c r="M131" s="55">
        <f t="shared" si="23"/>
        <v>8.0707338638373116</v>
      </c>
      <c r="N131" s="51"/>
      <c r="O131" s="167">
        <f t="shared" si="24"/>
        <v>16.077267870371319</v>
      </c>
    </row>
    <row r="132" spans="1:15" x14ac:dyDescent="0.25">
      <c r="A132" s="3">
        <v>200</v>
      </c>
      <c r="B132" s="3">
        <v>1</v>
      </c>
      <c r="C132" s="4" t="s">
        <v>116</v>
      </c>
      <c r="D132" s="5">
        <v>3</v>
      </c>
      <c r="E132" s="52">
        <f>SUMIFS('EOS GE24-F23-WEBLOAD'!$F:$F,'EOS GE24-F23-WEBLOAD'!$A:$A,$A132,'EOS GE24-F23-WEBLOAD'!$B:$B,$B132)</f>
        <v>4059</v>
      </c>
      <c r="F132" s="153">
        <v>29940</v>
      </c>
      <c r="G132" s="55">
        <f t="shared" si="20"/>
        <v>29940</v>
      </c>
      <c r="H132" s="52">
        <f t="shared" si="21"/>
        <v>7.3762010347376199</v>
      </c>
      <c r="I132" s="64"/>
      <c r="J132" s="52">
        <f>SUMIFS('EOS GE25-F23-WEBLOAD'!$F:$F,'EOS GE25-F23-WEBLOAD'!$A:$A,$A132,'EOS GE25-F23-WEBLOAD'!$B:$B,$B132)</f>
        <v>3975</v>
      </c>
      <c r="K132" s="158">
        <f>SUMIF(AIEA!A:A,A132,AIEA!D:D)</f>
        <v>30508</v>
      </c>
      <c r="L132" s="55">
        <f t="shared" si="22"/>
        <v>30508</v>
      </c>
      <c r="M132" s="55">
        <f t="shared" si="23"/>
        <v>7.6749685534591192</v>
      </c>
      <c r="N132" s="51"/>
      <c r="O132" s="167">
        <f t="shared" si="24"/>
        <v>15.051169588196739</v>
      </c>
    </row>
    <row r="133" spans="1:15" x14ac:dyDescent="0.25">
      <c r="A133" s="3">
        <v>726</v>
      </c>
      <c r="B133" s="3">
        <v>1</v>
      </c>
      <c r="C133" s="4" t="s">
        <v>259</v>
      </c>
      <c r="D133" s="5">
        <v>4</v>
      </c>
      <c r="E133" s="52">
        <f>SUMIFS('EOS GE24-F23-WEBLOAD'!$F:$F,'EOS GE24-F23-WEBLOAD'!$A:$A,$A133,'EOS GE24-F23-WEBLOAD'!$B:$B,$B133)</f>
        <v>2835</v>
      </c>
      <c r="F133" s="153">
        <v>21136</v>
      </c>
      <c r="G133" s="55">
        <f t="shared" si="20"/>
        <v>21136</v>
      </c>
      <c r="H133" s="52">
        <f t="shared" si="21"/>
        <v>7.4553791887125218</v>
      </c>
      <c r="I133" s="64"/>
      <c r="J133" s="52">
        <f>SUMIFS('EOS GE25-F23-WEBLOAD'!$F:$F,'EOS GE25-F23-WEBLOAD'!$A:$A,$A133,'EOS GE25-F23-WEBLOAD'!$B:$B,$B133)</f>
        <v>2860</v>
      </c>
      <c r="K133" s="158">
        <f>SUMIF(AIEA!A:A,A133,AIEA!D:D)</f>
        <v>21278</v>
      </c>
      <c r="L133" s="55">
        <f t="shared" si="22"/>
        <v>21278</v>
      </c>
      <c r="M133" s="55">
        <f t="shared" si="23"/>
        <v>7.4398601398601398</v>
      </c>
      <c r="N133" s="51"/>
      <c r="O133" s="167">
        <f t="shared" si="24"/>
        <v>14.895239328572661</v>
      </c>
    </row>
    <row r="134" spans="1:15" x14ac:dyDescent="0.25">
      <c r="A134" s="3">
        <v>278</v>
      </c>
      <c r="B134" s="3">
        <v>1</v>
      </c>
      <c r="C134" s="4" t="s">
        <v>139</v>
      </c>
      <c r="D134" s="5">
        <v>3</v>
      </c>
      <c r="E134" s="52">
        <f>SUMIFS('EOS GE24-F23-WEBLOAD'!$F:$F,'EOS GE24-F23-WEBLOAD'!$A:$A,$A134,'EOS GE24-F23-WEBLOAD'!$B:$B,$B134)</f>
        <v>2918</v>
      </c>
      <c r="F134" s="153">
        <v>21420</v>
      </c>
      <c r="G134" s="55">
        <f t="shared" si="20"/>
        <v>21420</v>
      </c>
      <c r="H134" s="52">
        <f t="shared" si="21"/>
        <v>7.3406442769019877</v>
      </c>
      <c r="I134" s="64"/>
      <c r="J134" s="52">
        <f>SUMIFS('EOS GE25-F23-WEBLOAD'!$F:$F,'EOS GE25-F23-WEBLOAD'!$A:$A,$A134,'EOS GE25-F23-WEBLOAD'!$B:$B,$B134)</f>
        <v>2962</v>
      </c>
      <c r="K134" s="158">
        <f>SUMIF(AIEA!A:A,A134,AIEA!D:D)</f>
        <v>21562</v>
      </c>
      <c r="L134" s="55">
        <f t="shared" si="22"/>
        <v>21562</v>
      </c>
      <c r="M134" s="55">
        <f t="shared" si="23"/>
        <v>7.2795408507765025</v>
      </c>
      <c r="N134" s="51"/>
      <c r="O134" s="167">
        <f t="shared" si="24"/>
        <v>14.620185127678489</v>
      </c>
    </row>
    <row r="135" spans="1:15" x14ac:dyDescent="0.25">
      <c r="A135" s="3">
        <v>283</v>
      </c>
      <c r="B135" s="3">
        <v>1</v>
      </c>
      <c r="C135" s="4" t="s">
        <v>144</v>
      </c>
      <c r="D135" s="5">
        <v>2</v>
      </c>
      <c r="E135" s="52">
        <f>SUMIFS('EOS GE24-F23-WEBLOAD'!$F:$F,'EOS GE24-F23-WEBLOAD'!$A:$A,$A135,'EOS GE24-F23-WEBLOAD'!$B:$B,$B135)</f>
        <v>4476</v>
      </c>
      <c r="F135" s="153">
        <v>32212</v>
      </c>
      <c r="G135" s="55">
        <f t="shared" si="20"/>
        <v>32212</v>
      </c>
      <c r="H135" s="52">
        <f t="shared" si="21"/>
        <v>7.1966041108132259</v>
      </c>
      <c r="I135" s="64"/>
      <c r="J135" s="52">
        <f>SUMIFS('EOS GE25-F23-WEBLOAD'!$F:$F,'EOS GE25-F23-WEBLOAD'!$A:$A,$A135,'EOS GE25-F23-WEBLOAD'!$B:$B,$B135)</f>
        <v>4476</v>
      </c>
      <c r="K135" s="158">
        <f>SUMIF(AIEA!A:A,A135,AIEA!D:D)</f>
        <v>32780</v>
      </c>
      <c r="L135" s="55">
        <f t="shared" si="22"/>
        <v>32780</v>
      </c>
      <c r="M135" s="55">
        <f t="shared" si="23"/>
        <v>7.3235031277926721</v>
      </c>
      <c r="N135" s="51"/>
      <c r="O135" s="167">
        <f t="shared" si="24"/>
        <v>14.520107238605899</v>
      </c>
    </row>
    <row r="136" spans="1:15" x14ac:dyDescent="0.25">
      <c r="A136" s="3">
        <v>832</v>
      </c>
      <c r="B136" s="3">
        <v>1</v>
      </c>
      <c r="C136" s="4" t="s">
        <v>290</v>
      </c>
      <c r="D136" s="5">
        <v>3</v>
      </c>
      <c r="E136" s="52">
        <f>SUMIFS('EOS GE24-F23-WEBLOAD'!$F:$F,'EOS GE24-F23-WEBLOAD'!$A:$A,$A136,'EOS GE24-F23-WEBLOAD'!$B:$B,$B136)</f>
        <v>3205</v>
      </c>
      <c r="F136" s="153">
        <v>22698</v>
      </c>
      <c r="G136" s="55">
        <f t="shared" si="20"/>
        <v>22698</v>
      </c>
      <c r="H136" s="52">
        <f t="shared" si="21"/>
        <v>7.0820592823712945</v>
      </c>
      <c r="I136" s="64"/>
      <c r="J136" s="52">
        <f>SUMIFS('EOS GE25-F23-WEBLOAD'!$F:$F,'EOS GE25-F23-WEBLOAD'!$A:$A,$A136,'EOS GE25-F23-WEBLOAD'!$B:$B,$B136)</f>
        <v>3178</v>
      </c>
      <c r="K136" s="158">
        <f>SUMIF(AIEA!A:A,A136,AIEA!D:D)</f>
        <v>22982</v>
      </c>
      <c r="L136" s="55">
        <f t="shared" si="22"/>
        <v>22982</v>
      </c>
      <c r="M136" s="55">
        <f t="shared" si="23"/>
        <v>7.2315921963499052</v>
      </c>
      <c r="N136" s="51"/>
      <c r="O136" s="167">
        <f t="shared" si="24"/>
        <v>14.3136514787212</v>
      </c>
    </row>
    <row r="137" spans="1:15" x14ac:dyDescent="0.25">
      <c r="A137" s="3">
        <v>477</v>
      </c>
      <c r="B137" s="3">
        <v>1</v>
      </c>
      <c r="C137" s="4" t="s">
        <v>190</v>
      </c>
      <c r="D137" s="5">
        <v>4</v>
      </c>
      <c r="E137" s="52">
        <f>SUMIFS('EOS GE24-F23-WEBLOAD'!$F:$F,'EOS GE24-F23-WEBLOAD'!$A:$A,$A137,'EOS GE24-F23-WEBLOAD'!$B:$B,$B137)</f>
        <v>3212</v>
      </c>
      <c r="F137" s="153">
        <v>22414</v>
      </c>
      <c r="G137" s="55">
        <f t="shared" si="20"/>
        <v>22414</v>
      </c>
      <c r="H137" s="52">
        <f t="shared" si="21"/>
        <v>6.9782067247820674</v>
      </c>
      <c r="I137" s="64"/>
      <c r="J137" s="52">
        <f>SUMIFS('EOS GE25-F23-WEBLOAD'!$F:$F,'EOS GE25-F23-WEBLOAD'!$A:$A,$A137,'EOS GE25-F23-WEBLOAD'!$B:$B,$B137)</f>
        <v>3180</v>
      </c>
      <c r="K137" s="158">
        <f>SUMIF(AIEA!A:A,A137,AIEA!D:D)</f>
        <v>22698</v>
      </c>
      <c r="L137" s="55">
        <f t="shared" si="22"/>
        <v>22698</v>
      </c>
      <c r="M137" s="55">
        <f t="shared" si="23"/>
        <v>7.1377358490566039</v>
      </c>
      <c r="N137" s="51"/>
      <c r="O137" s="167">
        <f t="shared" si="24"/>
        <v>14.115942573838671</v>
      </c>
    </row>
    <row r="138" spans="1:15" x14ac:dyDescent="0.25">
      <c r="A138" s="3">
        <v>241</v>
      </c>
      <c r="B138" s="3">
        <v>1</v>
      </c>
      <c r="C138" s="4" t="s">
        <v>125</v>
      </c>
      <c r="D138" s="5">
        <v>4</v>
      </c>
      <c r="E138" s="52">
        <f>SUMIFS('EOS GE24-F23-WEBLOAD'!$F:$F,'EOS GE24-F23-WEBLOAD'!$A:$A,$A138,'EOS GE24-F23-WEBLOAD'!$B:$B,$B138)</f>
        <v>3371</v>
      </c>
      <c r="F138" s="153">
        <v>23266</v>
      </c>
      <c r="G138" s="55">
        <f t="shared" si="20"/>
        <v>23266</v>
      </c>
      <c r="H138" s="52">
        <f t="shared" si="21"/>
        <v>6.9018095520617031</v>
      </c>
      <c r="I138" s="64"/>
      <c r="J138" s="52">
        <f>SUMIFS('EOS GE25-F23-WEBLOAD'!$F:$F,'EOS GE25-F23-WEBLOAD'!$A:$A,$A138,'EOS GE25-F23-WEBLOAD'!$B:$B,$B138)</f>
        <v>3304</v>
      </c>
      <c r="K138" s="158">
        <f>SUMIF(AIEA!A:A,A138,AIEA!D:D)</f>
        <v>23550</v>
      </c>
      <c r="L138" s="55">
        <f t="shared" si="22"/>
        <v>23550</v>
      </c>
      <c r="M138" s="55">
        <f t="shared" si="23"/>
        <v>7.1277239709443103</v>
      </c>
      <c r="N138" s="51"/>
      <c r="O138" s="167">
        <f t="shared" si="24"/>
        <v>14.029533523006013</v>
      </c>
    </row>
    <row r="139" spans="1:15" x14ac:dyDescent="0.25">
      <c r="A139" s="3">
        <v>911</v>
      </c>
      <c r="B139" s="3">
        <v>1</v>
      </c>
      <c r="C139" s="4" t="s">
        <v>310</v>
      </c>
      <c r="D139" s="5">
        <v>4</v>
      </c>
      <c r="E139" s="52">
        <f>SUMIFS('EOS GE24-F23-WEBLOAD'!$F:$F,'EOS GE24-F23-WEBLOAD'!$A:$A,$A139,'EOS GE24-F23-WEBLOAD'!$B:$B,$B139)</f>
        <v>4921</v>
      </c>
      <c r="F139" s="153">
        <v>32070</v>
      </c>
      <c r="G139" s="55">
        <f t="shared" si="20"/>
        <v>32070</v>
      </c>
      <c r="H139" s="52">
        <f t="shared" si="21"/>
        <v>6.5169680959154643</v>
      </c>
      <c r="I139" s="64"/>
      <c r="J139" s="52">
        <f>SUMIFS('EOS GE25-F23-WEBLOAD'!$F:$F,'EOS GE25-F23-WEBLOAD'!$A:$A,$A139,'EOS GE25-F23-WEBLOAD'!$B:$B,$B139)</f>
        <v>4850</v>
      </c>
      <c r="K139" s="158">
        <f>SUMIF(AIEA!A:A,A139,AIEA!D:D)</f>
        <v>32638</v>
      </c>
      <c r="L139" s="55">
        <f t="shared" si="22"/>
        <v>32638</v>
      </c>
      <c r="M139" s="55">
        <f t="shared" si="23"/>
        <v>6.7294845360824747</v>
      </c>
      <c r="N139" s="51"/>
      <c r="O139" s="167">
        <f t="shared" si="24"/>
        <v>13.24645263199794</v>
      </c>
    </row>
    <row r="140" spans="1:15" x14ac:dyDescent="0.25">
      <c r="A140" s="3">
        <v>659</v>
      </c>
      <c r="B140" s="3">
        <v>1</v>
      </c>
      <c r="C140" s="4" t="s">
        <v>240</v>
      </c>
      <c r="D140" s="5">
        <v>3</v>
      </c>
      <c r="E140" s="52">
        <f>SUMIFS('EOS GE24-F23-WEBLOAD'!$F:$F,'EOS GE24-F23-WEBLOAD'!$A:$A,$A140,'EOS GE24-F23-WEBLOAD'!$B:$B,$B140)</f>
        <v>3664</v>
      </c>
      <c r="F140" s="153">
        <v>23692</v>
      </c>
      <c r="G140" s="55">
        <f t="shared" si="20"/>
        <v>23692</v>
      </c>
      <c r="H140" s="52">
        <f t="shared" si="21"/>
        <v>6.466157205240175</v>
      </c>
      <c r="I140" s="64"/>
      <c r="J140" s="52">
        <f>SUMIFS('EOS GE25-F23-WEBLOAD'!$F:$F,'EOS GE25-F23-WEBLOAD'!$A:$A,$A140,'EOS GE25-F23-WEBLOAD'!$B:$B,$B140)</f>
        <v>3664</v>
      </c>
      <c r="K140" s="158">
        <f>SUMIF(AIEA!A:A,A140,AIEA!D:D)</f>
        <v>23976</v>
      </c>
      <c r="L140" s="55">
        <f t="shared" si="22"/>
        <v>23976</v>
      </c>
      <c r="M140" s="55">
        <f t="shared" si="23"/>
        <v>6.5436681222707422</v>
      </c>
      <c r="N140" s="51"/>
      <c r="O140" s="167">
        <f t="shared" si="24"/>
        <v>13.009825327510917</v>
      </c>
    </row>
    <row r="141" spans="1:15" x14ac:dyDescent="0.25">
      <c r="A141" s="3">
        <v>623</v>
      </c>
      <c r="B141" s="3">
        <v>1</v>
      </c>
      <c r="C141" s="4" t="s">
        <v>233</v>
      </c>
      <c r="D141" s="5">
        <v>2</v>
      </c>
      <c r="E141" s="52">
        <f>SUMIFS('EOS GE24-F23-WEBLOAD'!$F:$F,'EOS GE24-F23-WEBLOAD'!$A:$A,$A141,'EOS GE24-F23-WEBLOAD'!$B:$B,$B141)</f>
        <v>7318</v>
      </c>
      <c r="F141" s="153">
        <v>44850</v>
      </c>
      <c r="G141" s="55">
        <f t="shared" si="20"/>
        <v>44850</v>
      </c>
      <c r="H141" s="52">
        <f t="shared" si="21"/>
        <v>6.1287236949986337</v>
      </c>
      <c r="I141" s="64"/>
      <c r="J141" s="52">
        <f>SUMIFS('EOS GE25-F23-WEBLOAD'!$F:$F,'EOS GE25-F23-WEBLOAD'!$A:$A,$A141,'EOS GE25-F23-WEBLOAD'!$B:$B,$B141)</f>
        <v>7351</v>
      </c>
      <c r="K141" s="158">
        <f>SUMIF(AIEA!A:A,A141,AIEA!D:D)</f>
        <v>45986</v>
      </c>
      <c r="L141" s="55">
        <f t="shared" si="22"/>
        <v>45986</v>
      </c>
      <c r="M141" s="55">
        <f t="shared" si="23"/>
        <v>6.2557475173445791</v>
      </c>
      <c r="N141" s="51"/>
      <c r="O141" s="167">
        <f t="shared" si="24"/>
        <v>12.384471212343213</v>
      </c>
    </row>
    <row r="142" spans="1:15" x14ac:dyDescent="0.25">
      <c r="A142" s="3">
        <v>518</v>
      </c>
      <c r="B142" s="3">
        <v>1</v>
      </c>
      <c r="C142" s="4" t="s">
        <v>207</v>
      </c>
      <c r="D142" s="5">
        <v>4</v>
      </c>
      <c r="E142" s="52">
        <f>SUMIFS('EOS GE24-F23-WEBLOAD'!$F:$F,'EOS GE24-F23-WEBLOAD'!$A:$A,$A142,'EOS GE24-F23-WEBLOAD'!$B:$B,$B142)</f>
        <v>3345</v>
      </c>
      <c r="F142" s="153">
        <v>21562</v>
      </c>
      <c r="G142" s="55">
        <f t="shared" si="20"/>
        <v>21562</v>
      </c>
      <c r="H142" s="52">
        <f t="shared" si="21"/>
        <v>6.4460388639760833</v>
      </c>
      <c r="I142" s="64"/>
      <c r="J142" s="52">
        <f>SUMIFS('EOS GE25-F23-WEBLOAD'!$F:$F,'EOS GE25-F23-WEBLOAD'!$A:$A,$A142,'EOS GE25-F23-WEBLOAD'!$B:$B,$B142)</f>
        <v>3903</v>
      </c>
      <c r="K142" s="158">
        <f>SUMIF(AIEA!A:A,A142,AIEA!D:D)</f>
        <v>21704</v>
      </c>
      <c r="L142" s="55">
        <f t="shared" si="22"/>
        <v>21704</v>
      </c>
      <c r="M142" s="55">
        <f t="shared" si="23"/>
        <v>5.5608506277222647</v>
      </c>
      <c r="N142" s="51"/>
      <c r="O142" s="167">
        <f t="shared" si="24"/>
        <v>12.006889491698349</v>
      </c>
    </row>
    <row r="143" spans="1:15" x14ac:dyDescent="0.25">
      <c r="A143" s="3">
        <v>831</v>
      </c>
      <c r="B143" s="3">
        <v>1</v>
      </c>
      <c r="C143" s="4" t="s">
        <v>289</v>
      </c>
      <c r="D143" s="5">
        <v>3</v>
      </c>
      <c r="E143" s="52">
        <f>SUMIFS('EOS GE24-F23-WEBLOAD'!$F:$F,'EOS GE24-F23-WEBLOAD'!$A:$A,$A143,'EOS GE24-F23-WEBLOAD'!$B:$B,$B143)</f>
        <v>5551</v>
      </c>
      <c r="F143" s="153">
        <v>32780</v>
      </c>
      <c r="G143" s="55">
        <f t="shared" si="20"/>
        <v>32780</v>
      </c>
      <c r="H143" s="52">
        <f t="shared" si="21"/>
        <v>5.9052422986849216</v>
      </c>
      <c r="I143" s="64"/>
      <c r="J143" s="52">
        <f>SUMIFS('EOS GE25-F23-WEBLOAD'!$F:$F,'EOS GE25-F23-WEBLOAD'!$A:$A,$A143,'EOS GE25-F23-WEBLOAD'!$B:$B,$B143)</f>
        <v>5501</v>
      </c>
      <c r="K143" s="158">
        <f>SUMIF(AIEA!A:A,A143,AIEA!D:D)</f>
        <v>33490</v>
      </c>
      <c r="L143" s="55">
        <f t="shared" si="22"/>
        <v>33490</v>
      </c>
      <c r="M143" s="55">
        <f t="shared" si="23"/>
        <v>6.0879840029085619</v>
      </c>
      <c r="N143" s="51"/>
      <c r="O143" s="167">
        <f t="shared" si="24"/>
        <v>11.993226301593484</v>
      </c>
    </row>
    <row r="144" spans="1:15" x14ac:dyDescent="0.25">
      <c r="A144" s="3">
        <v>197</v>
      </c>
      <c r="B144" s="3">
        <v>1</v>
      </c>
      <c r="C144" s="4" t="s">
        <v>114</v>
      </c>
      <c r="D144" s="5">
        <v>2</v>
      </c>
      <c r="E144" s="52">
        <f>SUMIFS('EOS GE24-F23-WEBLOAD'!$F:$F,'EOS GE24-F23-WEBLOAD'!$A:$A,$A144,'EOS GE24-F23-WEBLOAD'!$B:$B,$B144)</f>
        <v>4945</v>
      </c>
      <c r="F144" s="153">
        <v>30082</v>
      </c>
      <c r="G144" s="55">
        <f t="shared" si="20"/>
        <v>30082</v>
      </c>
      <c r="H144" s="52">
        <f t="shared" si="21"/>
        <v>6.0833164812942364</v>
      </c>
      <c r="I144" s="64"/>
      <c r="J144" s="52">
        <f>SUMIFS('EOS GE25-F23-WEBLOAD'!$F:$F,'EOS GE25-F23-WEBLOAD'!$A:$A,$A144,'EOS GE25-F23-WEBLOAD'!$B:$B,$B144)</f>
        <v>5200</v>
      </c>
      <c r="K144" s="158">
        <f>SUMIF(AIEA!A:A,A144,AIEA!D:D)</f>
        <v>30650</v>
      </c>
      <c r="L144" s="55">
        <f t="shared" si="22"/>
        <v>30650</v>
      </c>
      <c r="M144" s="55">
        <f t="shared" si="23"/>
        <v>5.8942307692307692</v>
      </c>
      <c r="N144" s="51"/>
      <c r="O144" s="167">
        <f t="shared" si="24"/>
        <v>11.977547250525006</v>
      </c>
    </row>
    <row r="145" spans="1:15" x14ac:dyDescent="0.25">
      <c r="A145" s="3">
        <v>206</v>
      </c>
      <c r="B145" s="3">
        <v>1</v>
      </c>
      <c r="C145" s="4" t="s">
        <v>119</v>
      </c>
      <c r="D145" s="5">
        <v>4</v>
      </c>
      <c r="E145" s="52">
        <f>SUMIFS('EOS GE24-F23-WEBLOAD'!$F:$F,'EOS GE24-F23-WEBLOAD'!$A:$A,$A145,'EOS GE24-F23-WEBLOAD'!$B:$B,$B145)</f>
        <v>4087</v>
      </c>
      <c r="F145" s="153">
        <v>23976</v>
      </c>
      <c r="G145" s="55">
        <f t="shared" si="20"/>
        <v>23976</v>
      </c>
      <c r="H145" s="52">
        <f t="shared" si="21"/>
        <v>5.8664056765353561</v>
      </c>
      <c r="I145" s="64"/>
      <c r="J145" s="52">
        <f>SUMIFS('EOS GE25-F23-WEBLOAD'!$F:$F,'EOS GE25-F23-WEBLOAD'!$A:$A,$A145,'EOS GE25-F23-WEBLOAD'!$B:$B,$B145)</f>
        <v>4103</v>
      </c>
      <c r="K145" s="158">
        <f>SUMIF(AIEA!A:A,A145,AIEA!D:D)</f>
        <v>24260</v>
      </c>
      <c r="L145" s="55">
        <f t="shared" si="22"/>
        <v>24260</v>
      </c>
      <c r="M145" s="55">
        <f t="shared" si="23"/>
        <v>5.9127467706556178</v>
      </c>
      <c r="N145" s="51"/>
      <c r="O145" s="167">
        <f t="shared" si="24"/>
        <v>11.779152447190974</v>
      </c>
    </row>
    <row r="146" spans="1:15" x14ac:dyDescent="0.25">
      <c r="A146" s="3">
        <v>622</v>
      </c>
      <c r="B146" s="3">
        <v>1</v>
      </c>
      <c r="C146" s="4" t="s">
        <v>232</v>
      </c>
      <c r="D146" s="5">
        <v>2</v>
      </c>
      <c r="E146" s="52">
        <f>SUMIFS('EOS GE24-F23-WEBLOAD'!$F:$F,'EOS GE24-F23-WEBLOAD'!$A:$A,$A146,'EOS GE24-F23-WEBLOAD'!$B:$B,$B146)</f>
        <v>10225.200000000001</v>
      </c>
      <c r="F146" s="153">
        <v>58340</v>
      </c>
      <c r="G146" s="55">
        <f t="shared" si="20"/>
        <v>58340</v>
      </c>
      <c r="H146" s="52">
        <f t="shared" si="21"/>
        <v>5.7055118726284082</v>
      </c>
      <c r="I146" s="64"/>
      <c r="J146" s="52">
        <f>SUMIFS('EOS GE25-F23-WEBLOAD'!$F:$F,'EOS GE25-F23-WEBLOAD'!$A:$A,$A146,'EOS GE25-F23-WEBLOAD'!$B:$B,$B146)</f>
        <v>10053.200000000001</v>
      </c>
      <c r="K146" s="158">
        <f>SUMIF(AIEA!A:A,A146,AIEA!D:D)</f>
        <v>60044</v>
      </c>
      <c r="L146" s="55">
        <f t="shared" si="22"/>
        <v>60044</v>
      </c>
      <c r="M146" s="55">
        <f t="shared" si="23"/>
        <v>5.9726256316396764</v>
      </c>
      <c r="N146" s="51"/>
      <c r="O146" s="167">
        <f t="shared" si="24"/>
        <v>11.678137504268085</v>
      </c>
    </row>
    <row r="147" spans="1:15" x14ac:dyDescent="0.25">
      <c r="A147" s="3">
        <v>16</v>
      </c>
      <c r="B147" s="3">
        <v>1</v>
      </c>
      <c r="C147" s="4" t="s">
        <v>65</v>
      </c>
      <c r="D147" s="5">
        <v>3</v>
      </c>
      <c r="E147" s="52">
        <f>SUMIFS('EOS GE24-F23-WEBLOAD'!$F:$F,'EOS GE24-F23-WEBLOAD'!$A:$A,$A147,'EOS GE24-F23-WEBLOAD'!$B:$B,$B147)</f>
        <v>6110</v>
      </c>
      <c r="F147" s="153">
        <v>35336</v>
      </c>
      <c r="G147" s="55">
        <f t="shared" si="20"/>
        <v>35336</v>
      </c>
      <c r="H147" s="52">
        <f t="shared" si="21"/>
        <v>5.7833060556464808</v>
      </c>
      <c r="I147" s="64"/>
      <c r="J147" s="52">
        <f>SUMIFS('EOS GE25-F23-WEBLOAD'!$F:$F,'EOS GE25-F23-WEBLOAD'!$A:$A,$A147,'EOS GE25-F23-WEBLOAD'!$B:$B,$B147)</f>
        <v>6135</v>
      </c>
      <c r="K147" s="158">
        <f>SUMIF(AIEA!A:A,A147,AIEA!D:D)</f>
        <v>36046</v>
      </c>
      <c r="L147" s="55">
        <f t="shared" si="22"/>
        <v>36046</v>
      </c>
      <c r="M147" s="55">
        <f t="shared" si="23"/>
        <v>5.8754686226568866</v>
      </c>
      <c r="N147" s="51"/>
      <c r="O147" s="167">
        <f t="shared" si="24"/>
        <v>11.658774678303367</v>
      </c>
    </row>
    <row r="148" spans="1:15" x14ac:dyDescent="0.25">
      <c r="A148" s="3">
        <v>347</v>
      </c>
      <c r="B148" s="3">
        <v>1</v>
      </c>
      <c r="C148" s="4" t="s">
        <v>164</v>
      </c>
      <c r="D148" s="5">
        <v>4</v>
      </c>
      <c r="E148" s="52">
        <f>SUMIFS('EOS GE24-F23-WEBLOAD'!$F:$F,'EOS GE24-F23-WEBLOAD'!$A:$A,$A148,'EOS GE24-F23-WEBLOAD'!$B:$B,$B148)</f>
        <v>3983.83</v>
      </c>
      <c r="F148" s="153">
        <v>22698</v>
      </c>
      <c r="G148" s="55">
        <f t="shared" si="20"/>
        <v>22698</v>
      </c>
      <c r="H148" s="52">
        <f t="shared" si="21"/>
        <v>5.6975322742185286</v>
      </c>
      <c r="I148" s="64"/>
      <c r="J148" s="52">
        <f>SUMIFS('EOS GE25-F23-WEBLOAD'!$F:$F,'EOS GE25-F23-WEBLOAD'!$A:$A,$A148,'EOS GE25-F23-WEBLOAD'!$B:$B,$B148)</f>
        <v>3959.83</v>
      </c>
      <c r="K148" s="158">
        <f>SUMIF(AIEA!A:A,A148,AIEA!D:D)</f>
        <v>22982</v>
      </c>
      <c r="L148" s="55">
        <f t="shared" si="22"/>
        <v>22982</v>
      </c>
      <c r="M148" s="55">
        <f t="shared" si="23"/>
        <v>5.8037845059005058</v>
      </c>
      <c r="N148" s="51"/>
      <c r="O148" s="167">
        <f t="shared" si="24"/>
        <v>11.501316780119033</v>
      </c>
    </row>
    <row r="149" spans="1:15" x14ac:dyDescent="0.25">
      <c r="A149" s="3">
        <v>625</v>
      </c>
      <c r="B149" s="3">
        <v>1</v>
      </c>
      <c r="C149" s="4" t="s">
        <v>235</v>
      </c>
      <c r="D149" s="5">
        <v>1</v>
      </c>
      <c r="E149" s="52">
        <f>SUMIFS('EOS GE24-F23-WEBLOAD'!$F:$F,'EOS GE24-F23-WEBLOAD'!$A:$A,$A149,'EOS GE24-F23-WEBLOAD'!$B:$B,$B149)</f>
        <v>31541.8</v>
      </c>
      <c r="F149" s="153">
        <v>169810</v>
      </c>
      <c r="G149" s="55">
        <f t="shared" si="20"/>
        <v>169810</v>
      </c>
      <c r="H149" s="52">
        <f t="shared" si="21"/>
        <v>5.3836496331851702</v>
      </c>
      <c r="I149" s="64"/>
      <c r="J149" s="52">
        <f>SUMIFS('EOS GE25-F23-WEBLOAD'!$F:$F,'EOS GE25-F23-WEBLOAD'!$A:$A,$A149,'EOS GE25-F23-WEBLOAD'!$B:$B,$B149)</f>
        <v>31128.799999999999</v>
      </c>
      <c r="K149" s="158">
        <f>SUMIF(AIEA!A:A,A149,AIEA!D:D)</f>
        <v>176200</v>
      </c>
      <c r="L149" s="55">
        <f t="shared" si="22"/>
        <v>176200</v>
      </c>
      <c r="M149" s="55">
        <f t="shared" si="23"/>
        <v>5.6603531135154581</v>
      </c>
      <c r="N149" s="51"/>
      <c r="O149" s="167">
        <f t="shared" si="24"/>
        <v>11.044002746700627</v>
      </c>
    </row>
    <row r="150" spans="1:15" x14ac:dyDescent="0.25">
      <c r="A150" s="3">
        <v>47</v>
      </c>
      <c r="B150" s="3">
        <v>1</v>
      </c>
      <c r="C150" s="4" t="s">
        <v>73</v>
      </c>
      <c r="D150" s="5">
        <v>4</v>
      </c>
      <c r="E150" s="52">
        <f>SUMIFS('EOS GE24-F23-WEBLOAD'!$F:$F,'EOS GE24-F23-WEBLOAD'!$A:$A,$A150,'EOS GE24-F23-WEBLOAD'!$B:$B,$B150)</f>
        <v>4292</v>
      </c>
      <c r="F150" s="153">
        <v>22982</v>
      </c>
      <c r="G150" s="55">
        <f t="shared" si="20"/>
        <v>22982</v>
      </c>
      <c r="H150" s="52">
        <f t="shared" si="21"/>
        <v>5.3546132339235788</v>
      </c>
      <c r="I150" s="64"/>
      <c r="J150" s="52">
        <f>SUMIFS('EOS GE25-F23-WEBLOAD'!$F:$F,'EOS GE25-F23-WEBLOAD'!$A:$A,$A150,'EOS GE25-F23-WEBLOAD'!$B:$B,$B150)</f>
        <v>4249</v>
      </c>
      <c r="K150" s="158">
        <f>SUMIF(AIEA!A:A,A150,AIEA!D:D)</f>
        <v>23266</v>
      </c>
      <c r="L150" s="55">
        <f t="shared" si="22"/>
        <v>23266</v>
      </c>
      <c r="M150" s="55">
        <f t="shared" si="23"/>
        <v>5.4756413273711457</v>
      </c>
      <c r="N150" s="51"/>
      <c r="O150" s="167">
        <f t="shared" si="24"/>
        <v>10.830254561294725</v>
      </c>
    </row>
    <row r="151" spans="1:15" x14ac:dyDescent="0.25">
      <c r="A151" s="3">
        <v>12</v>
      </c>
      <c r="B151" s="3">
        <v>1</v>
      </c>
      <c r="C151" s="4" t="s">
        <v>61</v>
      </c>
      <c r="D151" s="5">
        <v>3</v>
      </c>
      <c r="E151" s="52">
        <f>SUMIFS('EOS GE24-F23-WEBLOAD'!$F:$F,'EOS GE24-F23-WEBLOAD'!$A:$A,$A151,'EOS GE24-F23-WEBLOAD'!$B:$B,$B151)</f>
        <v>6465</v>
      </c>
      <c r="F151" s="153">
        <v>34058</v>
      </c>
      <c r="G151" s="55">
        <f t="shared" si="20"/>
        <v>34058</v>
      </c>
      <c r="H151" s="52">
        <f t="shared" si="21"/>
        <v>5.2680587780355763</v>
      </c>
      <c r="I151" s="64"/>
      <c r="J151" s="52">
        <f>SUMIFS('EOS GE25-F23-WEBLOAD'!$F:$F,'EOS GE25-F23-WEBLOAD'!$A:$A,$A151,'EOS GE25-F23-WEBLOAD'!$B:$B,$B151)</f>
        <v>6481</v>
      </c>
      <c r="K151" s="158">
        <f>SUMIF(AIEA!A:A,A151,AIEA!D:D)</f>
        <v>34768</v>
      </c>
      <c r="L151" s="55">
        <f t="shared" si="22"/>
        <v>34768</v>
      </c>
      <c r="M151" s="55">
        <f t="shared" si="23"/>
        <v>5.3646042277426327</v>
      </c>
      <c r="N151" s="51"/>
      <c r="O151" s="167">
        <f t="shared" si="24"/>
        <v>10.632663005778209</v>
      </c>
    </row>
    <row r="152" spans="1:15" x14ac:dyDescent="0.25">
      <c r="A152" s="3">
        <v>281</v>
      </c>
      <c r="B152" s="3">
        <v>1</v>
      </c>
      <c r="C152" s="4" t="s">
        <v>142</v>
      </c>
      <c r="D152" s="5">
        <v>2</v>
      </c>
      <c r="E152" s="52">
        <f>SUMIFS('EOS GE24-F23-WEBLOAD'!$F:$F,'EOS GE24-F23-WEBLOAD'!$A:$A,$A152,'EOS GE24-F23-WEBLOAD'!$B:$B,$B152)</f>
        <v>10520</v>
      </c>
      <c r="F152" s="153">
        <v>54932</v>
      </c>
      <c r="G152" s="55">
        <f t="shared" si="20"/>
        <v>54932</v>
      </c>
      <c r="H152" s="52">
        <f t="shared" si="21"/>
        <v>5.2216730038022812</v>
      </c>
      <c r="I152" s="64"/>
      <c r="J152" s="52">
        <f>SUMIFS('EOS GE25-F23-WEBLOAD'!$F:$F,'EOS GE25-F23-WEBLOAD'!$A:$A,$A152,'EOS GE25-F23-WEBLOAD'!$B:$B,$B152)</f>
        <v>10520</v>
      </c>
      <c r="K152" s="158">
        <f>SUMIF(AIEA!A:A,A152,AIEA!D:D)</f>
        <v>56494</v>
      </c>
      <c r="L152" s="55">
        <f t="shared" si="22"/>
        <v>56494</v>
      </c>
      <c r="M152" s="55">
        <f t="shared" si="23"/>
        <v>5.3701520912547531</v>
      </c>
      <c r="N152" s="51"/>
      <c r="O152" s="167">
        <f t="shared" si="24"/>
        <v>10.591825095057034</v>
      </c>
    </row>
    <row r="153" spans="1:15" x14ac:dyDescent="0.25">
      <c r="A153" s="3">
        <v>271</v>
      </c>
      <c r="B153" s="3">
        <v>1</v>
      </c>
      <c r="C153" s="4" t="s">
        <v>134</v>
      </c>
      <c r="D153" s="5">
        <v>3</v>
      </c>
      <c r="E153" s="52">
        <f>SUMIFS('EOS GE24-F23-WEBLOAD'!$F:$F,'EOS GE24-F23-WEBLOAD'!$A:$A,$A153,'EOS GE24-F23-WEBLOAD'!$B:$B,$B153)</f>
        <v>9976.84</v>
      </c>
      <c r="F153" s="153">
        <v>51382</v>
      </c>
      <c r="G153" s="55">
        <f t="shared" si="20"/>
        <v>51382</v>
      </c>
      <c r="H153" s="52">
        <f t="shared" si="21"/>
        <v>5.1501276957433415</v>
      </c>
      <c r="I153" s="64"/>
      <c r="J153" s="52">
        <f>SUMIFS('EOS GE25-F23-WEBLOAD'!$F:$F,'EOS GE25-F23-WEBLOAD'!$A:$A,$A153,'EOS GE25-F23-WEBLOAD'!$B:$B,$B153)</f>
        <v>9817.84</v>
      </c>
      <c r="K153" s="158">
        <f>SUMIF(AIEA!A:A,A153,AIEA!D:D)</f>
        <v>52802</v>
      </c>
      <c r="L153" s="55">
        <f t="shared" si="22"/>
        <v>52802</v>
      </c>
      <c r="M153" s="55">
        <f t="shared" si="23"/>
        <v>5.378168721429561</v>
      </c>
      <c r="N153" s="51"/>
      <c r="O153" s="167">
        <f t="shared" si="24"/>
        <v>10.528296417172903</v>
      </c>
    </row>
    <row r="154" spans="1:15" x14ac:dyDescent="0.25">
      <c r="A154" s="3">
        <v>719</v>
      </c>
      <c r="B154" s="3">
        <v>1</v>
      </c>
      <c r="C154" s="4" t="s">
        <v>256</v>
      </c>
      <c r="D154" s="5">
        <v>3</v>
      </c>
      <c r="E154" s="52">
        <f>SUMIFS('EOS GE24-F23-WEBLOAD'!$F:$F,'EOS GE24-F23-WEBLOAD'!$A:$A,$A154,'EOS GE24-F23-WEBLOAD'!$B:$B,$B154)</f>
        <v>8728</v>
      </c>
      <c r="F154" s="153">
        <v>45276</v>
      </c>
      <c r="G154" s="55">
        <f t="shared" si="20"/>
        <v>45276</v>
      </c>
      <c r="H154" s="52">
        <f t="shared" si="21"/>
        <v>5.1874427131072407</v>
      </c>
      <c r="I154" s="64"/>
      <c r="J154" s="52">
        <f>SUMIFS('EOS GE25-F23-WEBLOAD'!$F:$F,'EOS GE25-F23-WEBLOAD'!$A:$A,$A154,'EOS GE25-F23-WEBLOAD'!$B:$B,$B154)</f>
        <v>8730</v>
      </c>
      <c r="K154" s="158">
        <f>SUMIF(AIEA!A:A,A154,AIEA!D:D)</f>
        <v>46412</v>
      </c>
      <c r="L154" s="55">
        <f t="shared" si="22"/>
        <v>46412</v>
      </c>
      <c r="M154" s="55">
        <f t="shared" si="23"/>
        <v>5.3163802978235966</v>
      </c>
      <c r="N154" s="51"/>
      <c r="O154" s="167">
        <f t="shared" si="24"/>
        <v>10.503823010930837</v>
      </c>
    </row>
    <row r="155" spans="1:15" x14ac:dyDescent="0.25">
      <c r="A155" s="3">
        <v>748</v>
      </c>
      <c r="B155" s="3">
        <v>1</v>
      </c>
      <c r="C155" s="4" t="s">
        <v>269</v>
      </c>
      <c r="D155" s="5">
        <v>4</v>
      </c>
      <c r="E155" s="52">
        <f>SUMIFS('EOS GE24-F23-WEBLOAD'!$F:$F,'EOS GE24-F23-WEBLOAD'!$A:$A,$A155,'EOS GE24-F23-WEBLOAD'!$B:$B,$B155)</f>
        <v>4018</v>
      </c>
      <c r="F155" s="153">
        <v>20852</v>
      </c>
      <c r="G155" s="55">
        <f t="shared" si="20"/>
        <v>20852</v>
      </c>
      <c r="H155" s="52">
        <f t="shared" si="21"/>
        <v>5.1896465903434548</v>
      </c>
      <c r="I155" s="64"/>
      <c r="J155" s="52">
        <f>SUMIFS('EOS GE25-F23-WEBLOAD'!$F:$F,'EOS GE25-F23-WEBLOAD'!$A:$A,$A155,'EOS GE25-F23-WEBLOAD'!$B:$B,$B155)</f>
        <v>3986</v>
      </c>
      <c r="K155" s="158">
        <f>SUMIF(AIEA!A:A,A155,AIEA!D:D)</f>
        <v>20994</v>
      </c>
      <c r="L155" s="55">
        <f t="shared" si="22"/>
        <v>20994</v>
      </c>
      <c r="M155" s="55">
        <f t="shared" si="23"/>
        <v>5.266934269944807</v>
      </c>
      <c r="N155" s="51"/>
      <c r="O155" s="167">
        <f t="shared" si="24"/>
        <v>10.456580860288263</v>
      </c>
    </row>
    <row r="156" spans="1:15" x14ac:dyDescent="0.25">
      <c r="A156" s="3">
        <v>191</v>
      </c>
      <c r="B156" s="3">
        <v>1</v>
      </c>
      <c r="C156" s="4" t="s">
        <v>109</v>
      </c>
      <c r="D156" s="5">
        <v>3</v>
      </c>
      <c r="E156" s="52">
        <f>SUMIFS('EOS GE24-F23-WEBLOAD'!$F:$F,'EOS GE24-F23-WEBLOAD'!$A:$A,$A156,'EOS GE24-F23-WEBLOAD'!$B:$B,$B156)</f>
        <v>7320.6</v>
      </c>
      <c r="F156" s="153">
        <v>36472</v>
      </c>
      <c r="G156" s="55">
        <f t="shared" si="20"/>
        <v>36472</v>
      </c>
      <c r="H156" s="52">
        <f t="shared" si="21"/>
        <v>4.9821052919159632</v>
      </c>
      <c r="I156" s="64"/>
      <c r="J156" s="52">
        <f>SUMIFS('EOS GE25-F23-WEBLOAD'!$F:$F,'EOS GE25-F23-WEBLOAD'!$A:$A,$A156,'EOS GE25-F23-WEBLOAD'!$B:$B,$B156)</f>
        <v>7019.6</v>
      </c>
      <c r="K156" s="158">
        <f>SUMIF(AIEA!A:A,A156,AIEA!D:D)</f>
        <v>37324</v>
      </c>
      <c r="L156" s="55">
        <f t="shared" si="22"/>
        <v>37324</v>
      </c>
      <c r="M156" s="55">
        <f t="shared" si="23"/>
        <v>5.3171120861587555</v>
      </c>
      <c r="N156" s="51"/>
      <c r="O156" s="167">
        <f t="shared" si="24"/>
        <v>10.299217378074719</v>
      </c>
    </row>
    <row r="157" spans="1:15" x14ac:dyDescent="0.25">
      <c r="A157" s="3">
        <v>492</v>
      </c>
      <c r="B157" s="3">
        <v>1</v>
      </c>
      <c r="C157" s="4" t="s">
        <v>197</v>
      </c>
      <c r="D157" s="5">
        <v>4</v>
      </c>
      <c r="E157" s="52">
        <f>SUMIFS('EOS GE24-F23-WEBLOAD'!$F:$F,'EOS GE24-F23-WEBLOAD'!$A:$A,$A157,'EOS GE24-F23-WEBLOAD'!$B:$B,$B157)</f>
        <v>4988.46</v>
      </c>
      <c r="F157" s="153">
        <v>24686</v>
      </c>
      <c r="G157" s="55">
        <f t="shared" si="20"/>
        <v>24686</v>
      </c>
      <c r="H157" s="52">
        <f t="shared" si="21"/>
        <v>4.9486214182332819</v>
      </c>
      <c r="I157" s="64"/>
      <c r="J157" s="52">
        <f>SUMIFS('EOS GE25-F23-WEBLOAD'!$F:$F,'EOS GE25-F23-WEBLOAD'!$A:$A,$A157,'EOS GE25-F23-WEBLOAD'!$B:$B,$B157)</f>
        <v>4943.46</v>
      </c>
      <c r="K157" s="158">
        <f>SUMIF(AIEA!A:A,A157,AIEA!D:D)</f>
        <v>24970</v>
      </c>
      <c r="L157" s="55">
        <f t="shared" si="22"/>
        <v>24970</v>
      </c>
      <c r="M157" s="55">
        <f t="shared" si="23"/>
        <v>5.0511180428283025</v>
      </c>
      <c r="N157" s="51"/>
      <c r="O157" s="167">
        <f t="shared" si="24"/>
        <v>9.9997394610615835</v>
      </c>
    </row>
    <row r="158" spans="1:15" x14ac:dyDescent="0.25">
      <c r="A158" s="3">
        <v>728</v>
      </c>
      <c r="B158" s="3">
        <v>1</v>
      </c>
      <c r="C158" s="4" t="s">
        <v>261</v>
      </c>
      <c r="D158" s="5">
        <v>4</v>
      </c>
      <c r="E158" s="52">
        <f>SUMIFS('EOS GE24-F23-WEBLOAD'!$F:$F,'EOS GE24-F23-WEBLOAD'!$A:$A,$A158,'EOS GE24-F23-WEBLOAD'!$B:$B,$B158)</f>
        <v>13701</v>
      </c>
      <c r="F158" s="153">
        <v>66150</v>
      </c>
      <c r="G158" s="55">
        <f t="shared" si="20"/>
        <v>66150</v>
      </c>
      <c r="H158" s="52">
        <f t="shared" si="21"/>
        <v>4.8281147361506456</v>
      </c>
      <c r="I158" s="64"/>
      <c r="J158" s="52">
        <f>SUMIFS('EOS GE25-F23-WEBLOAD'!$F:$F,'EOS GE25-F23-WEBLOAD'!$A:$A,$A158,'EOS GE25-F23-WEBLOAD'!$B:$B,$B158)</f>
        <v>13701</v>
      </c>
      <c r="K158" s="158">
        <f>SUMIF(AIEA!A:A,A158,AIEA!D:D)</f>
        <v>68138</v>
      </c>
      <c r="L158" s="55">
        <f t="shared" si="22"/>
        <v>68138</v>
      </c>
      <c r="M158" s="55">
        <f t="shared" si="23"/>
        <v>4.9732136340413104</v>
      </c>
      <c r="N158" s="51"/>
      <c r="O158" s="167">
        <f t="shared" si="24"/>
        <v>9.8013283701919569</v>
      </c>
    </row>
    <row r="159" spans="1:15" x14ac:dyDescent="0.25">
      <c r="A159" s="3">
        <v>11</v>
      </c>
      <c r="B159" s="3">
        <v>1</v>
      </c>
      <c r="C159" s="4" t="s">
        <v>60</v>
      </c>
      <c r="D159" s="5">
        <v>3</v>
      </c>
      <c r="E159" s="52">
        <f>SUMIFS('EOS GE24-F23-WEBLOAD'!$F:$F,'EOS GE24-F23-WEBLOAD'!$A:$A,$A159,'EOS GE24-F23-WEBLOAD'!$B:$B,$B159)</f>
        <v>38127.919999999998</v>
      </c>
      <c r="F159" s="153">
        <v>182448</v>
      </c>
      <c r="G159" s="55">
        <f t="shared" ref="G159:G222" si="25">SUM(F159:F159)</f>
        <v>182448</v>
      </c>
      <c r="H159" s="52">
        <f t="shared" ref="H159:H222" si="26">IFERROR(G159/E159,0)</f>
        <v>4.785154815683625</v>
      </c>
      <c r="I159" s="64"/>
      <c r="J159" s="52">
        <f>SUMIFS('EOS GE25-F23-WEBLOAD'!$F:$F,'EOS GE25-F23-WEBLOAD'!$A:$A,$A159,'EOS GE25-F23-WEBLOAD'!$B:$B,$B159)</f>
        <v>38387.919999999998</v>
      </c>
      <c r="K159" s="158">
        <f>SUMIF(AIEA!A:A,A159,AIEA!D:D)</f>
        <v>189264</v>
      </c>
      <c r="L159" s="55">
        <f t="shared" ref="L159:L222" si="27">SUM(K159:K159)</f>
        <v>189264</v>
      </c>
      <c r="M159" s="55">
        <f t="shared" ref="M159:M222" si="28">IFERROR(L159/J159,0)</f>
        <v>4.9303009905199344</v>
      </c>
      <c r="N159" s="51"/>
      <c r="O159" s="167">
        <f t="shared" ref="O159:O222" si="29">M159+H159</f>
        <v>9.7154558062035594</v>
      </c>
    </row>
    <row r="160" spans="1:15" x14ac:dyDescent="0.25">
      <c r="A160" s="3">
        <v>270</v>
      </c>
      <c r="B160" s="3">
        <v>1</v>
      </c>
      <c r="C160" s="4" t="s">
        <v>133</v>
      </c>
      <c r="D160" s="5">
        <v>2</v>
      </c>
      <c r="E160" s="52">
        <f>SUMIFS('EOS GE24-F23-WEBLOAD'!$F:$F,'EOS GE24-F23-WEBLOAD'!$A:$A,$A160,'EOS GE24-F23-WEBLOAD'!$B:$B,$B160)</f>
        <v>6502</v>
      </c>
      <c r="F160" s="153">
        <v>29656</v>
      </c>
      <c r="G160" s="55">
        <f t="shared" si="25"/>
        <v>29656</v>
      </c>
      <c r="H160" s="52">
        <f t="shared" si="26"/>
        <v>4.5610581359581666</v>
      </c>
      <c r="I160" s="64"/>
      <c r="J160" s="52">
        <f>SUMIFS('EOS GE25-F23-WEBLOAD'!$F:$F,'EOS GE25-F23-WEBLOAD'!$A:$A,$A160,'EOS GE25-F23-WEBLOAD'!$B:$B,$B160)</f>
        <v>6428</v>
      </c>
      <c r="K160" s="158">
        <f>SUMIF(AIEA!A:A,A160,AIEA!D:D)</f>
        <v>30224</v>
      </c>
      <c r="L160" s="55">
        <f t="shared" si="27"/>
        <v>30224</v>
      </c>
      <c r="M160" s="55">
        <f t="shared" si="28"/>
        <v>4.7019290603609214</v>
      </c>
      <c r="N160" s="51"/>
      <c r="O160" s="167">
        <f t="shared" si="29"/>
        <v>9.262987196319088</v>
      </c>
    </row>
    <row r="161" spans="1:15" x14ac:dyDescent="0.25">
      <c r="A161" s="3">
        <v>624</v>
      </c>
      <c r="B161" s="3">
        <v>1</v>
      </c>
      <c r="C161" s="4" t="s">
        <v>234</v>
      </c>
      <c r="D161" s="5">
        <v>3</v>
      </c>
      <c r="E161" s="52">
        <f>SUMIFS('EOS GE24-F23-WEBLOAD'!$F:$F,'EOS GE24-F23-WEBLOAD'!$A:$A,$A161,'EOS GE24-F23-WEBLOAD'!$B:$B,$B161)</f>
        <v>8362</v>
      </c>
      <c r="F161" s="153">
        <v>36756</v>
      </c>
      <c r="G161" s="55">
        <f t="shared" si="25"/>
        <v>36756</v>
      </c>
      <c r="H161" s="52">
        <f t="shared" si="26"/>
        <v>4.3955991389619706</v>
      </c>
      <c r="I161" s="64"/>
      <c r="J161" s="52">
        <f>SUMIFS('EOS GE25-F23-WEBLOAD'!$F:$F,'EOS GE25-F23-WEBLOAD'!$A:$A,$A161,'EOS GE25-F23-WEBLOAD'!$B:$B,$B161)</f>
        <v>8634</v>
      </c>
      <c r="K161" s="158">
        <f>SUMIF(AIEA!A:A,A161,AIEA!D:D)</f>
        <v>37608</v>
      </c>
      <c r="L161" s="55">
        <f t="shared" si="27"/>
        <v>37608</v>
      </c>
      <c r="M161" s="55">
        <f t="shared" si="28"/>
        <v>4.3558026407227244</v>
      </c>
      <c r="N161" s="51"/>
      <c r="O161" s="167">
        <f t="shared" si="29"/>
        <v>8.751401779684695</v>
      </c>
    </row>
    <row r="162" spans="1:15" x14ac:dyDescent="0.25">
      <c r="A162" s="3">
        <v>877</v>
      </c>
      <c r="B162" s="3">
        <v>1</v>
      </c>
      <c r="C162" s="4" t="s">
        <v>303</v>
      </c>
      <c r="D162" s="5">
        <v>4</v>
      </c>
      <c r="E162" s="52">
        <f>SUMIFS('EOS GE24-F23-WEBLOAD'!$F:$F,'EOS GE24-F23-WEBLOAD'!$A:$A,$A162,'EOS GE24-F23-WEBLOAD'!$B:$B,$B162)</f>
        <v>5245</v>
      </c>
      <c r="F162" s="153">
        <v>22272</v>
      </c>
      <c r="G162" s="55">
        <f t="shared" si="25"/>
        <v>22272</v>
      </c>
      <c r="H162" s="52">
        <f t="shared" si="26"/>
        <v>4.2463298379408965</v>
      </c>
      <c r="I162" s="64"/>
      <c r="J162" s="52">
        <f>SUMIFS('EOS GE25-F23-WEBLOAD'!$F:$F,'EOS GE25-F23-WEBLOAD'!$A:$A,$A162,'EOS GE25-F23-WEBLOAD'!$B:$B,$B162)</f>
        <v>5096</v>
      </c>
      <c r="K162" s="158">
        <f>SUMIF(AIEA!A:A,A162,AIEA!D:D)</f>
        <v>22414</v>
      </c>
      <c r="L162" s="55">
        <f t="shared" si="27"/>
        <v>22414</v>
      </c>
      <c r="M162" s="55">
        <f t="shared" si="28"/>
        <v>4.3983516483516487</v>
      </c>
      <c r="N162" s="51"/>
      <c r="O162" s="167">
        <f t="shared" si="29"/>
        <v>8.6446814862925443</v>
      </c>
    </row>
    <row r="163" spans="1:15" x14ac:dyDescent="0.25">
      <c r="A163" s="3">
        <v>77</v>
      </c>
      <c r="B163" s="3">
        <v>1</v>
      </c>
      <c r="C163" s="4" t="s">
        <v>76</v>
      </c>
      <c r="D163" s="5">
        <v>4</v>
      </c>
      <c r="E163" s="52">
        <f>SUMIFS('EOS GE24-F23-WEBLOAD'!$F:$F,'EOS GE24-F23-WEBLOAD'!$A:$A,$A163,'EOS GE24-F23-WEBLOAD'!$B:$B,$B163)</f>
        <v>8410.0400000000009</v>
      </c>
      <c r="F163" s="153">
        <v>35620</v>
      </c>
      <c r="G163" s="55">
        <f t="shared" si="25"/>
        <v>35620</v>
      </c>
      <c r="H163" s="52">
        <f t="shared" si="26"/>
        <v>4.2354138624786559</v>
      </c>
      <c r="I163" s="64"/>
      <c r="J163" s="52">
        <f>SUMIFS('EOS GE25-F23-WEBLOAD'!$F:$F,'EOS GE25-F23-WEBLOAD'!$A:$A,$A163,'EOS GE25-F23-WEBLOAD'!$B:$B,$B163)</f>
        <v>8410.0400000000009</v>
      </c>
      <c r="K163" s="158">
        <f>SUMIF(AIEA!A:A,A163,AIEA!D:D)</f>
        <v>36330</v>
      </c>
      <c r="L163" s="55">
        <f t="shared" si="27"/>
        <v>36330</v>
      </c>
      <c r="M163" s="55">
        <f t="shared" si="28"/>
        <v>4.3198367665314308</v>
      </c>
      <c r="N163" s="51"/>
      <c r="O163" s="167">
        <f t="shared" si="29"/>
        <v>8.5552506290100858</v>
      </c>
    </row>
    <row r="164" spans="1:15" x14ac:dyDescent="0.25">
      <c r="A164" s="3">
        <v>279</v>
      </c>
      <c r="B164" s="3">
        <v>1</v>
      </c>
      <c r="C164" s="4" t="s">
        <v>140</v>
      </c>
      <c r="D164" s="5">
        <v>3</v>
      </c>
      <c r="E164" s="52">
        <f>SUMIFS('EOS GE24-F23-WEBLOAD'!$F:$F,'EOS GE24-F23-WEBLOAD'!$A:$A,$A164,'EOS GE24-F23-WEBLOAD'!$B:$B,$B164)</f>
        <v>20911.5</v>
      </c>
      <c r="F164" s="153">
        <v>83900</v>
      </c>
      <c r="G164" s="55">
        <f t="shared" si="25"/>
        <v>83900</v>
      </c>
      <c r="H164" s="52">
        <f t="shared" si="26"/>
        <v>4.0121464266073694</v>
      </c>
      <c r="I164" s="64"/>
      <c r="J164" s="52">
        <f>SUMIFS('EOS GE25-F23-WEBLOAD'!$F:$F,'EOS GE25-F23-WEBLOAD'!$A:$A,$A164,'EOS GE25-F23-WEBLOAD'!$B:$B,$B164)</f>
        <v>21241.5</v>
      </c>
      <c r="K164" s="158">
        <f>SUMIF(AIEA!A:A,A164,AIEA!D:D)</f>
        <v>86740</v>
      </c>
      <c r="L164" s="55">
        <f t="shared" si="27"/>
        <v>86740</v>
      </c>
      <c r="M164" s="55">
        <f t="shared" si="28"/>
        <v>4.0835157592448743</v>
      </c>
      <c r="N164" s="51"/>
      <c r="O164" s="167">
        <f t="shared" si="29"/>
        <v>8.0956621858522446</v>
      </c>
    </row>
    <row r="165" spans="1:15" x14ac:dyDescent="0.25">
      <c r="A165" s="3">
        <v>192</v>
      </c>
      <c r="B165" s="3">
        <v>1</v>
      </c>
      <c r="C165" s="4" t="s">
        <v>110</v>
      </c>
      <c r="D165" s="5">
        <v>3</v>
      </c>
      <c r="E165" s="52">
        <f>SUMIFS('EOS GE24-F23-WEBLOAD'!$F:$F,'EOS GE24-F23-WEBLOAD'!$A:$A,$A165,'EOS GE24-F23-WEBLOAD'!$B:$B,$B165)</f>
        <v>6899</v>
      </c>
      <c r="F165" s="153">
        <v>26816</v>
      </c>
      <c r="G165" s="55">
        <f t="shared" si="25"/>
        <v>26816</v>
      </c>
      <c r="H165" s="52">
        <f t="shared" si="26"/>
        <v>3.8869401362516305</v>
      </c>
      <c r="I165" s="64"/>
      <c r="J165" s="52">
        <f>SUMIFS('EOS GE25-F23-WEBLOAD'!$F:$F,'EOS GE25-F23-WEBLOAD'!$A:$A,$A165,'EOS GE25-F23-WEBLOAD'!$B:$B,$B165)</f>
        <v>6899</v>
      </c>
      <c r="K165" s="158">
        <f>SUMIF(AIEA!A:A,A165,AIEA!D:D)</f>
        <v>27242</v>
      </c>
      <c r="L165" s="55">
        <f t="shared" si="27"/>
        <v>27242</v>
      </c>
      <c r="M165" s="55">
        <f t="shared" si="28"/>
        <v>3.9486882156834322</v>
      </c>
      <c r="N165" s="51"/>
      <c r="O165" s="167">
        <f t="shared" si="29"/>
        <v>7.8356283519350622</v>
      </c>
    </row>
    <row r="166" spans="1:15" x14ac:dyDescent="0.25">
      <c r="A166" s="3">
        <v>272</v>
      </c>
      <c r="B166" s="3">
        <v>1</v>
      </c>
      <c r="C166" s="4" t="s">
        <v>135</v>
      </c>
      <c r="D166" s="5">
        <v>3</v>
      </c>
      <c r="E166" s="52">
        <f>SUMIFS('EOS GE24-F23-WEBLOAD'!$F:$F,'EOS GE24-F23-WEBLOAD'!$A:$A,$A166,'EOS GE24-F23-WEBLOAD'!$B:$B,$B166)</f>
        <v>8950</v>
      </c>
      <c r="F166" s="153">
        <v>32922</v>
      </c>
      <c r="G166" s="55">
        <f t="shared" si="25"/>
        <v>32922</v>
      </c>
      <c r="H166" s="52">
        <f t="shared" si="26"/>
        <v>3.6784357541899442</v>
      </c>
      <c r="I166" s="64"/>
      <c r="J166" s="52">
        <f>SUMIFS('EOS GE25-F23-WEBLOAD'!$F:$F,'EOS GE25-F23-WEBLOAD'!$A:$A,$A166,'EOS GE25-F23-WEBLOAD'!$B:$B,$B166)</f>
        <v>8950</v>
      </c>
      <c r="K166" s="158">
        <f>SUMIF(AIEA!A:A,A166,AIEA!D:D)</f>
        <v>33632</v>
      </c>
      <c r="L166" s="55">
        <f t="shared" si="27"/>
        <v>33632</v>
      </c>
      <c r="M166" s="55">
        <f t="shared" si="28"/>
        <v>3.7577653631284917</v>
      </c>
      <c r="N166" s="51"/>
      <c r="O166" s="167">
        <f t="shared" si="29"/>
        <v>7.4362011173184364</v>
      </c>
    </row>
    <row r="167" spans="1:15" x14ac:dyDescent="0.25">
      <c r="A167" s="3">
        <v>720</v>
      </c>
      <c r="B167" s="3">
        <v>1</v>
      </c>
      <c r="C167" s="4" t="s">
        <v>257</v>
      </c>
      <c r="D167" s="5">
        <v>3</v>
      </c>
      <c r="E167" s="52">
        <f>SUMIFS('EOS GE24-F23-WEBLOAD'!$F:$F,'EOS GE24-F23-WEBLOAD'!$A:$A,$A167,'EOS GE24-F23-WEBLOAD'!$B:$B,$B167)</f>
        <v>7652</v>
      </c>
      <c r="F167" s="153">
        <v>26548</v>
      </c>
      <c r="G167" s="55">
        <f t="shared" si="25"/>
        <v>26548</v>
      </c>
      <c r="H167" s="52">
        <f t="shared" si="26"/>
        <v>3.4694197595399894</v>
      </c>
      <c r="I167" s="64"/>
      <c r="J167" s="52">
        <f>SUMIFS('EOS GE25-F23-WEBLOAD'!$F:$F,'EOS GE25-F23-WEBLOAD'!$A:$A,$A167,'EOS GE25-F23-WEBLOAD'!$B:$B,$B167)</f>
        <v>7539</v>
      </c>
      <c r="K167" s="158">
        <f>SUMIF(AIEA!A:A,A167,AIEA!D:D)</f>
        <v>29048</v>
      </c>
      <c r="L167" s="55">
        <f t="shared" si="27"/>
        <v>29048</v>
      </c>
      <c r="M167" s="55">
        <f t="shared" si="28"/>
        <v>3.8530309059556971</v>
      </c>
      <c r="N167" s="51"/>
      <c r="O167" s="167">
        <f t="shared" si="29"/>
        <v>7.3224506654956869</v>
      </c>
    </row>
    <row r="168" spans="1:15" x14ac:dyDescent="0.25">
      <c r="A168" s="3">
        <v>742</v>
      </c>
      <c r="B168" s="3">
        <v>1</v>
      </c>
      <c r="C168" s="4" t="s">
        <v>266</v>
      </c>
      <c r="D168" s="5">
        <v>4</v>
      </c>
      <c r="E168" s="52">
        <f>SUMIFS('EOS GE24-F23-WEBLOAD'!$F:$F,'EOS GE24-F23-WEBLOAD'!$A:$A,$A168,'EOS GE24-F23-WEBLOAD'!$B:$B,$B168)</f>
        <v>9096.5</v>
      </c>
      <c r="F168" s="153">
        <v>32212</v>
      </c>
      <c r="G168" s="55">
        <f t="shared" si="25"/>
        <v>32212</v>
      </c>
      <c r="H168" s="52">
        <f t="shared" si="26"/>
        <v>3.5411421975485076</v>
      </c>
      <c r="I168" s="64"/>
      <c r="J168" s="52">
        <f>SUMIFS('EOS GE25-F23-WEBLOAD'!$F:$F,'EOS GE25-F23-WEBLOAD'!$A:$A,$A168,'EOS GE25-F23-WEBLOAD'!$B:$B,$B168)</f>
        <v>9142.5</v>
      </c>
      <c r="K168" s="158">
        <f>SUMIF(AIEA!A:A,A168,AIEA!D:D)</f>
        <v>32780</v>
      </c>
      <c r="L168" s="55">
        <f t="shared" si="27"/>
        <v>32780</v>
      </c>
      <c r="M168" s="55">
        <f t="shared" si="28"/>
        <v>3.5854525567404978</v>
      </c>
      <c r="N168" s="51"/>
      <c r="O168" s="167">
        <f t="shared" si="29"/>
        <v>7.1265947542890054</v>
      </c>
    </row>
    <row r="169" spans="1:15" x14ac:dyDescent="0.25">
      <c r="A169" s="3">
        <v>833</v>
      </c>
      <c r="B169" s="3">
        <v>1</v>
      </c>
      <c r="C169" s="4" t="s">
        <v>291</v>
      </c>
      <c r="D169" s="5">
        <v>2</v>
      </c>
      <c r="E169" s="52">
        <f>SUMIFS('EOS GE24-F23-WEBLOAD'!$F:$F,'EOS GE24-F23-WEBLOAD'!$A:$A,$A169,'EOS GE24-F23-WEBLOAD'!$B:$B,$B169)</f>
        <v>18835.28</v>
      </c>
      <c r="F169" s="153">
        <v>65014</v>
      </c>
      <c r="G169" s="55">
        <f t="shared" si="25"/>
        <v>65014</v>
      </c>
      <c r="H169" s="52">
        <f t="shared" si="26"/>
        <v>3.4517140175245604</v>
      </c>
      <c r="I169" s="64"/>
      <c r="J169" s="52">
        <f>SUMIFS('EOS GE25-F23-WEBLOAD'!$F:$F,'EOS GE25-F23-WEBLOAD'!$A:$A,$A169,'EOS GE25-F23-WEBLOAD'!$B:$B,$B169)</f>
        <v>18999.28</v>
      </c>
      <c r="K169" s="158">
        <f>SUMIF(AIEA!A:A,A169,AIEA!D:D)</f>
        <v>67002</v>
      </c>
      <c r="L169" s="55">
        <f t="shared" si="27"/>
        <v>67002</v>
      </c>
      <c r="M169" s="55">
        <f t="shared" si="28"/>
        <v>3.5265546904935348</v>
      </c>
      <c r="N169" s="51"/>
      <c r="O169" s="167">
        <f t="shared" si="29"/>
        <v>6.9782687080180956</v>
      </c>
    </row>
    <row r="170" spans="1:15" x14ac:dyDescent="0.25">
      <c r="A170" s="3">
        <v>834</v>
      </c>
      <c r="B170" s="3">
        <v>1</v>
      </c>
      <c r="C170" s="4" t="s">
        <v>292</v>
      </c>
      <c r="D170" s="5">
        <v>3</v>
      </c>
      <c r="E170" s="52">
        <f>SUMIFS('EOS GE24-F23-WEBLOAD'!$F:$F,'EOS GE24-F23-WEBLOAD'!$A:$A,$A170,'EOS GE24-F23-WEBLOAD'!$B:$B,$B170)</f>
        <v>8317</v>
      </c>
      <c r="F170" s="153">
        <v>28378</v>
      </c>
      <c r="G170" s="55">
        <f t="shared" si="25"/>
        <v>28378</v>
      </c>
      <c r="H170" s="52">
        <f t="shared" si="26"/>
        <v>3.4120476133221112</v>
      </c>
      <c r="I170" s="64"/>
      <c r="J170" s="52">
        <f>SUMIFS('EOS GE25-F23-WEBLOAD'!$F:$F,'EOS GE25-F23-WEBLOAD'!$A:$A,$A170,'EOS GE25-F23-WEBLOAD'!$B:$B,$B170)</f>
        <v>8387</v>
      </c>
      <c r="K170" s="158">
        <f>SUMIF(AIEA!A:A,A170,AIEA!D:D)</f>
        <v>28804</v>
      </c>
      <c r="L170" s="55">
        <f t="shared" si="27"/>
        <v>28804</v>
      </c>
      <c r="M170" s="55">
        <f t="shared" si="28"/>
        <v>3.4343627041850482</v>
      </c>
      <c r="N170" s="51"/>
      <c r="O170" s="167">
        <f t="shared" si="29"/>
        <v>6.8464103175071589</v>
      </c>
    </row>
    <row r="171" spans="1:15" x14ac:dyDescent="0.25">
      <c r="A171" s="3">
        <v>885</v>
      </c>
      <c r="B171" s="3">
        <v>1</v>
      </c>
      <c r="C171" s="4" t="s">
        <v>308</v>
      </c>
      <c r="D171" s="5">
        <v>4</v>
      </c>
      <c r="E171" s="52">
        <f>SUMIFS('EOS GE24-F23-WEBLOAD'!$F:$F,'EOS GE24-F23-WEBLOAD'!$A:$A,$A171,'EOS GE24-F23-WEBLOAD'!$B:$B,$B171)</f>
        <v>6593</v>
      </c>
      <c r="F171" s="153">
        <v>22272</v>
      </c>
      <c r="G171" s="55">
        <f t="shared" si="25"/>
        <v>22272</v>
      </c>
      <c r="H171" s="52">
        <f t="shared" si="26"/>
        <v>3.378128317912938</v>
      </c>
      <c r="I171" s="64"/>
      <c r="J171" s="52">
        <f>SUMIFS('EOS GE25-F23-WEBLOAD'!$F:$F,'EOS GE25-F23-WEBLOAD'!$A:$A,$A171,'EOS GE25-F23-WEBLOAD'!$B:$B,$B171)</f>
        <v>6625</v>
      </c>
      <c r="K171" s="158">
        <f>SUMIF(AIEA!A:A,A171,AIEA!D:D)</f>
        <v>22414</v>
      </c>
      <c r="L171" s="55">
        <f t="shared" si="27"/>
        <v>22414</v>
      </c>
      <c r="M171" s="55">
        <f t="shared" si="28"/>
        <v>3.383245283018868</v>
      </c>
      <c r="N171" s="51"/>
      <c r="O171" s="167">
        <f t="shared" si="29"/>
        <v>6.7613736009318064</v>
      </c>
    </row>
    <row r="172" spans="1:15" x14ac:dyDescent="0.25">
      <c r="A172" s="3">
        <v>621</v>
      </c>
      <c r="B172" s="3">
        <v>1</v>
      </c>
      <c r="C172" s="4" t="s">
        <v>231</v>
      </c>
      <c r="D172" s="5">
        <v>3</v>
      </c>
      <c r="E172" s="52">
        <f>SUMIFS('EOS GE24-F23-WEBLOAD'!$F:$F,'EOS GE24-F23-WEBLOAD'!$A:$A,$A172,'EOS GE24-F23-WEBLOAD'!$B:$B,$B172)</f>
        <v>11052</v>
      </c>
      <c r="F172" s="153">
        <v>36472</v>
      </c>
      <c r="G172" s="55">
        <f t="shared" si="25"/>
        <v>36472</v>
      </c>
      <c r="H172" s="52">
        <f t="shared" si="26"/>
        <v>3.300036192544336</v>
      </c>
      <c r="I172" s="64"/>
      <c r="J172" s="52">
        <f>SUMIFS('EOS GE25-F23-WEBLOAD'!$F:$F,'EOS GE25-F23-WEBLOAD'!$A:$A,$A172,'EOS GE25-F23-WEBLOAD'!$B:$B,$B172)</f>
        <v>11025</v>
      </c>
      <c r="K172" s="158">
        <f>SUMIF(AIEA!A:A,A172,AIEA!D:D)</f>
        <v>37324</v>
      </c>
      <c r="L172" s="55">
        <f t="shared" si="27"/>
        <v>37324</v>
      </c>
      <c r="M172" s="55">
        <f t="shared" si="28"/>
        <v>3.3853968253968252</v>
      </c>
      <c r="N172" s="51"/>
      <c r="O172" s="167">
        <f t="shared" si="29"/>
        <v>6.6854330179411612</v>
      </c>
    </row>
    <row r="173" spans="1:15" x14ac:dyDescent="0.25">
      <c r="A173" s="3">
        <v>273</v>
      </c>
      <c r="B173" s="3">
        <v>1</v>
      </c>
      <c r="C173" s="4" t="s">
        <v>136</v>
      </c>
      <c r="D173" s="5">
        <v>2</v>
      </c>
      <c r="E173" s="52">
        <f>SUMIFS('EOS GE24-F23-WEBLOAD'!$F:$F,'EOS GE24-F23-WEBLOAD'!$A:$A,$A173,'EOS GE24-F23-WEBLOAD'!$B:$B,$B173)</f>
        <v>8563</v>
      </c>
      <c r="F173" s="153">
        <v>28094</v>
      </c>
      <c r="G173" s="55">
        <f t="shared" si="25"/>
        <v>28094</v>
      </c>
      <c r="H173" s="52">
        <f t="shared" si="26"/>
        <v>3.2808595118533224</v>
      </c>
      <c r="I173" s="64"/>
      <c r="J173" s="52">
        <f>SUMIFS('EOS GE25-F23-WEBLOAD'!$F:$F,'EOS GE25-F23-WEBLOAD'!$A:$A,$A173,'EOS GE25-F23-WEBLOAD'!$B:$B,$B173)</f>
        <v>8603</v>
      </c>
      <c r="K173" s="158">
        <f>SUMIF(AIEA!A:A,A173,AIEA!D:D)</f>
        <v>28520</v>
      </c>
      <c r="L173" s="55">
        <f t="shared" si="27"/>
        <v>28520</v>
      </c>
      <c r="M173" s="55">
        <f t="shared" si="28"/>
        <v>3.3151226316401257</v>
      </c>
      <c r="N173" s="51"/>
      <c r="O173" s="167">
        <f t="shared" si="29"/>
        <v>6.5959821434934476</v>
      </c>
    </row>
    <row r="174" spans="1:15" x14ac:dyDescent="0.25">
      <c r="A174" s="3">
        <v>112</v>
      </c>
      <c r="B174" s="3">
        <v>1</v>
      </c>
      <c r="C174" s="4" t="s">
        <v>91</v>
      </c>
      <c r="D174" s="5">
        <v>3</v>
      </c>
      <c r="E174" s="52">
        <f>SUMIFS('EOS GE24-F23-WEBLOAD'!$F:$F,'EOS GE24-F23-WEBLOAD'!$A:$A,$A174,'EOS GE24-F23-WEBLOAD'!$B:$B,$B174)</f>
        <v>9442</v>
      </c>
      <c r="F174" s="153">
        <v>30224</v>
      </c>
      <c r="G174" s="55">
        <f t="shared" si="25"/>
        <v>30224</v>
      </c>
      <c r="H174" s="52">
        <f t="shared" si="26"/>
        <v>3.201016733742851</v>
      </c>
      <c r="I174" s="64"/>
      <c r="J174" s="52">
        <f>SUMIFS('EOS GE25-F23-WEBLOAD'!$F:$F,'EOS GE25-F23-WEBLOAD'!$A:$A,$A174,'EOS GE25-F23-WEBLOAD'!$B:$B,$B174)</f>
        <v>9564</v>
      </c>
      <c r="K174" s="158">
        <f>SUMIF(AIEA!A:A,A174,AIEA!D:D)</f>
        <v>30792</v>
      </c>
      <c r="L174" s="55">
        <f t="shared" si="27"/>
        <v>30792</v>
      </c>
      <c r="M174" s="55">
        <f t="shared" si="28"/>
        <v>3.2195734002509409</v>
      </c>
      <c r="N174" s="51"/>
      <c r="O174" s="167">
        <f t="shared" si="29"/>
        <v>6.4205901339937919</v>
      </c>
    </row>
    <row r="175" spans="1:15" x14ac:dyDescent="0.25">
      <c r="A175" s="3">
        <v>196</v>
      </c>
      <c r="B175" s="3">
        <v>1</v>
      </c>
      <c r="C175" s="4" t="s">
        <v>113</v>
      </c>
      <c r="D175" s="5">
        <v>3</v>
      </c>
      <c r="E175" s="52">
        <f>SUMIFS('EOS GE24-F23-WEBLOAD'!$F:$F,'EOS GE24-F23-WEBLOAD'!$A:$A,$A175,'EOS GE24-F23-WEBLOAD'!$B:$B,$B175)</f>
        <v>28788.84</v>
      </c>
      <c r="F175" s="153">
        <v>91142</v>
      </c>
      <c r="G175" s="55">
        <f t="shared" si="25"/>
        <v>91142</v>
      </c>
      <c r="H175" s="52">
        <f t="shared" si="26"/>
        <v>3.1658795561057689</v>
      </c>
      <c r="I175" s="64"/>
      <c r="J175" s="52">
        <f>SUMIFS('EOS GE25-F23-WEBLOAD'!$F:$F,'EOS GE25-F23-WEBLOAD'!$A:$A,$A175,'EOS GE25-F23-WEBLOAD'!$B:$B,$B175)</f>
        <v>29051.84</v>
      </c>
      <c r="K175" s="158">
        <f>SUMIF(AIEA!A:A,A175,AIEA!D:D)</f>
        <v>94266</v>
      </c>
      <c r="L175" s="55">
        <f t="shared" si="27"/>
        <v>94266</v>
      </c>
      <c r="M175" s="55">
        <f t="shared" si="28"/>
        <v>3.2447514511989604</v>
      </c>
      <c r="N175" s="51"/>
      <c r="O175" s="167">
        <f t="shared" si="29"/>
        <v>6.4106310073047297</v>
      </c>
    </row>
    <row r="176" spans="1:15" x14ac:dyDescent="0.25">
      <c r="A176" s="3">
        <v>194</v>
      </c>
      <c r="B176" s="3">
        <v>1</v>
      </c>
      <c r="C176" s="4" t="s">
        <v>111</v>
      </c>
      <c r="D176" s="5">
        <v>3</v>
      </c>
      <c r="E176" s="52">
        <f>SUMIFS('EOS GE24-F23-WEBLOAD'!$F:$F,'EOS GE24-F23-WEBLOAD'!$A:$A,$A176,'EOS GE24-F23-WEBLOAD'!$B:$B,$B176)</f>
        <v>11980</v>
      </c>
      <c r="F176" s="153">
        <v>31502</v>
      </c>
      <c r="G176" s="55">
        <f t="shared" si="25"/>
        <v>31502</v>
      </c>
      <c r="H176" s="52">
        <f t="shared" si="26"/>
        <v>2.6295492487479133</v>
      </c>
      <c r="I176" s="64"/>
      <c r="J176" s="52">
        <f>SUMIFS('EOS GE25-F23-WEBLOAD'!$F:$F,'EOS GE25-F23-WEBLOAD'!$A:$A,$A176,'EOS GE25-F23-WEBLOAD'!$B:$B,$B176)</f>
        <v>12083</v>
      </c>
      <c r="K176" s="158">
        <f>SUMIF(AIEA!A:A,A176,AIEA!D:D)</f>
        <v>32070</v>
      </c>
      <c r="L176" s="55">
        <f t="shared" si="27"/>
        <v>32070</v>
      </c>
      <c r="M176" s="55">
        <f t="shared" si="28"/>
        <v>2.6541421832326408</v>
      </c>
      <c r="N176" s="51"/>
      <c r="O176" s="167">
        <f t="shared" si="29"/>
        <v>5.2836914319805537</v>
      </c>
    </row>
    <row r="177" spans="1:15" x14ac:dyDescent="0.25">
      <c r="A177" s="3">
        <v>535</v>
      </c>
      <c r="B177" s="3">
        <v>1</v>
      </c>
      <c r="C177" s="4" t="s">
        <v>211</v>
      </c>
      <c r="D177" s="5">
        <v>4</v>
      </c>
      <c r="E177" s="52">
        <f>SUMIFS('EOS GE24-F23-WEBLOAD'!$F:$F,'EOS GE24-F23-WEBLOAD'!$A:$A,$A177,'EOS GE24-F23-WEBLOAD'!$B:$B,$B177)</f>
        <v>16900</v>
      </c>
      <c r="F177" s="153">
        <v>39028</v>
      </c>
      <c r="G177" s="55">
        <f t="shared" si="25"/>
        <v>39028</v>
      </c>
      <c r="H177" s="52">
        <f t="shared" si="26"/>
        <v>2.3093491124260357</v>
      </c>
      <c r="I177" s="64"/>
      <c r="J177" s="52">
        <f>SUMIFS('EOS GE25-F23-WEBLOAD'!$F:$F,'EOS GE25-F23-WEBLOAD'!$A:$A,$A177,'EOS GE25-F23-WEBLOAD'!$B:$B,$B177)</f>
        <v>16635</v>
      </c>
      <c r="K177" s="158">
        <f>SUMIF(AIEA!A:A,A177,AIEA!D:D)</f>
        <v>39880</v>
      </c>
      <c r="L177" s="55">
        <f t="shared" si="27"/>
        <v>39880</v>
      </c>
      <c r="M177" s="55">
        <f t="shared" si="28"/>
        <v>2.3973549744514577</v>
      </c>
      <c r="N177" s="51"/>
      <c r="O177" s="167">
        <f t="shared" si="29"/>
        <v>4.7067040868774939</v>
      </c>
    </row>
    <row r="178" spans="1:15" x14ac:dyDescent="0.25">
      <c r="A178" s="3">
        <v>276</v>
      </c>
      <c r="B178" s="3">
        <v>1</v>
      </c>
      <c r="C178" s="4" t="s">
        <v>137</v>
      </c>
      <c r="D178" s="5">
        <v>3</v>
      </c>
      <c r="E178" s="52">
        <f>SUMIFS('EOS GE24-F23-WEBLOAD'!$F:$F,'EOS GE24-F23-WEBLOAD'!$A:$A,$A178,'EOS GE24-F23-WEBLOAD'!$B:$B,$B178)</f>
        <v>11200</v>
      </c>
      <c r="F178" s="153">
        <v>23834</v>
      </c>
      <c r="G178" s="55">
        <f t="shared" si="25"/>
        <v>23834</v>
      </c>
      <c r="H178" s="52">
        <f t="shared" si="26"/>
        <v>2.1280357142857143</v>
      </c>
      <c r="I178" s="64"/>
      <c r="J178" s="52">
        <f>SUMIFS('EOS GE25-F23-WEBLOAD'!$F:$F,'EOS GE25-F23-WEBLOAD'!$A:$A,$A178,'EOS GE25-F23-WEBLOAD'!$B:$B,$B178)</f>
        <v>11200</v>
      </c>
      <c r="K178" s="158">
        <f>SUMIF(AIEA!A:A,A178,AIEA!D:D)</f>
        <v>24118</v>
      </c>
      <c r="L178" s="55">
        <f t="shared" si="27"/>
        <v>24118</v>
      </c>
      <c r="M178" s="55">
        <f t="shared" si="28"/>
        <v>2.1533928571428573</v>
      </c>
      <c r="N178" s="51"/>
      <c r="O178" s="167">
        <f t="shared" si="29"/>
        <v>4.281428571428572</v>
      </c>
    </row>
    <row r="179" spans="1:15" x14ac:dyDescent="0.25">
      <c r="A179" s="3">
        <v>284</v>
      </c>
      <c r="B179" s="3">
        <v>1</v>
      </c>
      <c r="C179" s="4" t="s">
        <v>145</v>
      </c>
      <c r="D179" s="5">
        <v>3</v>
      </c>
      <c r="E179" s="52">
        <f>SUMIFS('EOS GE24-F23-WEBLOAD'!$F:$F,'EOS GE24-F23-WEBLOAD'!$A:$A,$A179,'EOS GE24-F23-WEBLOAD'!$B:$B,$B179)</f>
        <v>11923</v>
      </c>
      <c r="F179" s="153">
        <v>22698</v>
      </c>
      <c r="G179" s="55">
        <f t="shared" si="25"/>
        <v>22698</v>
      </c>
      <c r="H179" s="52">
        <f t="shared" si="26"/>
        <v>1.9037155078419861</v>
      </c>
      <c r="I179" s="64"/>
      <c r="J179" s="52">
        <f>SUMIFS('EOS GE25-F23-WEBLOAD'!$F:$F,'EOS GE25-F23-WEBLOAD'!$A:$A,$A179,'EOS GE25-F23-WEBLOAD'!$B:$B,$B179)</f>
        <v>12093</v>
      </c>
      <c r="K179" s="158">
        <f>SUMIF(AIEA!A:A,A179,AIEA!D:D)</f>
        <v>22982</v>
      </c>
      <c r="L179" s="55">
        <f t="shared" si="27"/>
        <v>22982</v>
      </c>
      <c r="M179" s="55">
        <f t="shared" si="28"/>
        <v>1.9004382700735962</v>
      </c>
      <c r="N179" s="51"/>
      <c r="O179" s="167">
        <f t="shared" si="29"/>
        <v>3.8041537779155821</v>
      </c>
    </row>
    <row r="180" spans="1:15" x14ac:dyDescent="0.25">
      <c r="A180" s="126">
        <v>815</v>
      </c>
      <c r="B180" s="126">
        <v>2</v>
      </c>
      <c r="C180" s="127" t="s">
        <v>284</v>
      </c>
      <c r="D180" s="128">
        <v>6</v>
      </c>
      <c r="E180" s="129">
        <f>SUMIFS('EOS GE24-F23-WEBLOAD'!$F:$F,'EOS GE24-F23-WEBLOAD'!$A:$A,$A180,'EOS GE24-F23-WEBLOAD'!$B:$B,$B180)</f>
        <v>1</v>
      </c>
      <c r="F180" s="152">
        <v>0</v>
      </c>
      <c r="G180" s="130">
        <f t="shared" si="25"/>
        <v>0</v>
      </c>
      <c r="H180" s="129">
        <f t="shared" si="26"/>
        <v>0</v>
      </c>
      <c r="I180" s="131"/>
      <c r="J180" s="129">
        <f>SUMIFS('EOS GE25-F23-WEBLOAD'!$F:$F,'EOS GE25-F23-WEBLOAD'!$A:$A,$A180,'EOS GE25-F23-WEBLOAD'!$B:$B,$B180)</f>
        <v>1</v>
      </c>
      <c r="K180" s="157">
        <f>SUMIF(AIEA!A:A,A180,AIEA!D:D)</f>
        <v>0</v>
      </c>
      <c r="L180" s="130">
        <f t="shared" si="27"/>
        <v>0</v>
      </c>
      <c r="M180" s="130">
        <f t="shared" si="28"/>
        <v>0</v>
      </c>
      <c r="N180" s="51"/>
      <c r="O180" s="167">
        <f t="shared" si="29"/>
        <v>0</v>
      </c>
    </row>
    <row r="181" spans="1:15" x14ac:dyDescent="0.25">
      <c r="A181" s="126">
        <v>323</v>
      </c>
      <c r="B181" s="126">
        <v>2</v>
      </c>
      <c r="C181" s="127" t="s">
        <v>159</v>
      </c>
      <c r="D181" s="128">
        <v>6</v>
      </c>
      <c r="E181" s="129">
        <f>SUMIFS('EOS GE24-F23-WEBLOAD'!$F:$F,'EOS GE24-F23-WEBLOAD'!$A:$A,$A181,'EOS GE24-F23-WEBLOAD'!$B:$B,$B181)</f>
        <v>25</v>
      </c>
      <c r="F181" s="152">
        <v>0</v>
      </c>
      <c r="G181" s="130">
        <f t="shared" si="25"/>
        <v>0</v>
      </c>
      <c r="H181" s="129">
        <f t="shared" si="26"/>
        <v>0</v>
      </c>
      <c r="I181" s="131"/>
      <c r="J181" s="129">
        <f>SUMIFS('EOS GE25-F23-WEBLOAD'!$F:$F,'EOS GE25-F23-WEBLOAD'!$A:$A,$A181,'EOS GE25-F23-WEBLOAD'!$B:$B,$B181)</f>
        <v>25</v>
      </c>
      <c r="K181" s="157">
        <f>SUMIF(AIEA!A:A,A181,AIEA!D:D)</f>
        <v>0</v>
      </c>
      <c r="L181" s="130">
        <f t="shared" si="27"/>
        <v>0</v>
      </c>
      <c r="M181" s="130">
        <f t="shared" si="28"/>
        <v>0</v>
      </c>
      <c r="N181" s="51"/>
      <c r="O181" s="167">
        <f t="shared" si="29"/>
        <v>0</v>
      </c>
    </row>
    <row r="182" spans="1:15" x14ac:dyDescent="0.25">
      <c r="A182" s="3">
        <v>635</v>
      </c>
      <c r="B182" s="3">
        <v>1</v>
      </c>
      <c r="C182" s="4" t="s">
        <v>237</v>
      </c>
      <c r="D182" s="5">
        <v>6</v>
      </c>
      <c r="E182" s="52">
        <f>SUMIFS('EOS GE24-F23-WEBLOAD'!$F:$F,'EOS GE24-F23-WEBLOAD'!$A:$A,$A182,'EOS GE24-F23-WEBLOAD'!$B:$B,$B182)</f>
        <v>67</v>
      </c>
      <c r="F182" s="153">
        <v>0</v>
      </c>
      <c r="G182" s="55">
        <f t="shared" si="25"/>
        <v>0</v>
      </c>
      <c r="H182" s="52">
        <f t="shared" si="26"/>
        <v>0</v>
      </c>
      <c r="I182" s="64"/>
      <c r="J182" s="52">
        <f>SUMIFS('EOS GE25-F23-WEBLOAD'!$F:$F,'EOS GE25-F23-WEBLOAD'!$A:$A,$A182,'EOS GE25-F23-WEBLOAD'!$B:$B,$B182)</f>
        <v>67</v>
      </c>
      <c r="K182" s="158">
        <f>SUMIF(AIEA!A:A,A182,AIEA!D:D)</f>
        <v>0</v>
      </c>
      <c r="L182" s="55">
        <f t="shared" si="27"/>
        <v>0</v>
      </c>
      <c r="M182" s="55">
        <f t="shared" si="28"/>
        <v>0</v>
      </c>
      <c r="N182" s="51"/>
      <c r="O182" s="167">
        <f t="shared" si="29"/>
        <v>0</v>
      </c>
    </row>
    <row r="183" spans="1:15" x14ac:dyDescent="0.25">
      <c r="A183" s="3">
        <v>264</v>
      </c>
      <c r="B183" s="3">
        <v>1</v>
      </c>
      <c r="C183" s="4" t="s">
        <v>132</v>
      </c>
      <c r="D183" s="5">
        <v>6</v>
      </c>
      <c r="E183" s="52">
        <f>SUMIFS('EOS GE24-F23-WEBLOAD'!$F:$F,'EOS GE24-F23-WEBLOAD'!$A:$A,$A183,'EOS GE24-F23-WEBLOAD'!$B:$B,$B183)</f>
        <v>94</v>
      </c>
      <c r="F183" s="153">
        <v>0</v>
      </c>
      <c r="G183" s="55">
        <f t="shared" si="25"/>
        <v>0</v>
      </c>
      <c r="H183" s="52">
        <f t="shared" si="26"/>
        <v>0</v>
      </c>
      <c r="I183" s="64"/>
      <c r="J183" s="52">
        <f>SUMIFS('EOS GE25-F23-WEBLOAD'!$F:$F,'EOS GE25-F23-WEBLOAD'!$A:$A,$A183,'EOS GE25-F23-WEBLOAD'!$B:$B,$B183)</f>
        <v>89</v>
      </c>
      <c r="K183" s="158">
        <f>SUMIF(AIEA!A:A,A183,AIEA!D:D)</f>
        <v>0</v>
      </c>
      <c r="L183" s="55">
        <f t="shared" si="27"/>
        <v>0</v>
      </c>
      <c r="M183" s="55">
        <f t="shared" si="28"/>
        <v>0</v>
      </c>
      <c r="N183" s="51"/>
      <c r="O183" s="167">
        <f t="shared" si="29"/>
        <v>0</v>
      </c>
    </row>
    <row r="184" spans="1:15" x14ac:dyDescent="0.25">
      <c r="A184" s="3">
        <v>403</v>
      </c>
      <c r="B184" s="3">
        <v>1</v>
      </c>
      <c r="C184" s="4" t="s">
        <v>174</v>
      </c>
      <c r="D184" s="5">
        <v>6</v>
      </c>
      <c r="E184" s="52">
        <f>SUMIFS('EOS GE24-F23-WEBLOAD'!$F:$F,'EOS GE24-F23-WEBLOAD'!$A:$A,$A184,'EOS GE24-F23-WEBLOAD'!$B:$B,$B184)</f>
        <v>122</v>
      </c>
      <c r="F184" s="153">
        <v>0</v>
      </c>
      <c r="G184" s="55">
        <f t="shared" si="25"/>
        <v>0</v>
      </c>
      <c r="H184" s="52">
        <f t="shared" si="26"/>
        <v>0</v>
      </c>
      <c r="I184" s="64"/>
      <c r="J184" s="52">
        <f>SUMIFS('EOS GE25-F23-WEBLOAD'!$F:$F,'EOS GE25-F23-WEBLOAD'!$A:$A,$A184,'EOS GE25-F23-WEBLOAD'!$B:$B,$B184)</f>
        <v>121</v>
      </c>
      <c r="K184" s="158">
        <f>SUMIF(AIEA!A:A,A184,AIEA!D:D)</f>
        <v>0</v>
      </c>
      <c r="L184" s="55">
        <f t="shared" si="27"/>
        <v>0</v>
      </c>
      <c r="M184" s="55">
        <f t="shared" si="28"/>
        <v>0</v>
      </c>
      <c r="N184" s="51"/>
      <c r="O184" s="167">
        <f t="shared" si="29"/>
        <v>0</v>
      </c>
    </row>
    <row r="185" spans="1:15" x14ac:dyDescent="0.25">
      <c r="A185" s="3">
        <v>81</v>
      </c>
      <c r="B185" s="3">
        <v>1</v>
      </c>
      <c r="C185" s="4" t="s">
        <v>77</v>
      </c>
      <c r="D185" s="5">
        <v>6</v>
      </c>
      <c r="E185" s="52">
        <f>SUMIFS('EOS GE24-F23-WEBLOAD'!$F:$F,'EOS GE24-F23-WEBLOAD'!$A:$A,$A185,'EOS GE24-F23-WEBLOAD'!$B:$B,$B185)</f>
        <v>108</v>
      </c>
      <c r="F185" s="153">
        <v>0</v>
      </c>
      <c r="G185" s="55">
        <f t="shared" si="25"/>
        <v>0</v>
      </c>
      <c r="H185" s="52">
        <f t="shared" si="26"/>
        <v>0</v>
      </c>
      <c r="I185" s="64"/>
      <c r="J185" s="52">
        <f>SUMIFS('EOS GE25-F23-WEBLOAD'!$F:$F,'EOS GE25-F23-WEBLOAD'!$A:$A,$A185,'EOS GE25-F23-WEBLOAD'!$B:$B,$B185)</f>
        <v>103</v>
      </c>
      <c r="K185" s="158">
        <f>SUMIF(AIEA!A:A,A185,AIEA!D:D)</f>
        <v>0</v>
      </c>
      <c r="L185" s="55">
        <f t="shared" si="27"/>
        <v>0</v>
      </c>
      <c r="M185" s="55">
        <f t="shared" si="28"/>
        <v>0</v>
      </c>
      <c r="N185" s="51"/>
      <c r="O185" s="167">
        <f t="shared" si="29"/>
        <v>0</v>
      </c>
    </row>
    <row r="186" spans="1:15" x14ac:dyDescent="0.25">
      <c r="A186" s="3">
        <v>656</v>
      </c>
      <c r="B186" s="3">
        <v>1</v>
      </c>
      <c r="C186" s="4" t="s">
        <v>239</v>
      </c>
      <c r="D186" s="5">
        <v>4</v>
      </c>
      <c r="E186" s="52">
        <f>SUMIFS('EOS GE24-F23-WEBLOAD'!$F:$F,'EOS GE24-F23-WEBLOAD'!$A:$A,$A186,'EOS GE24-F23-WEBLOAD'!$B:$B,$B186)</f>
        <v>3054.97</v>
      </c>
      <c r="F186" s="153">
        <v>0</v>
      </c>
      <c r="G186" s="55">
        <f t="shared" si="25"/>
        <v>0</v>
      </c>
      <c r="H186" s="52">
        <f t="shared" si="26"/>
        <v>0</v>
      </c>
      <c r="I186" s="64"/>
      <c r="J186" s="52">
        <f>SUMIFS('EOS GE25-F23-WEBLOAD'!$F:$F,'EOS GE25-F23-WEBLOAD'!$A:$A,$A186,'EOS GE25-F23-WEBLOAD'!$B:$B,$B186)</f>
        <v>2984.9700000000003</v>
      </c>
      <c r="K186" s="158">
        <f>SUMIF(AIEA!A:A,A186,AIEA!D:D)</f>
        <v>0</v>
      </c>
      <c r="L186" s="55">
        <f t="shared" si="27"/>
        <v>0</v>
      </c>
      <c r="M186" s="55">
        <f t="shared" si="28"/>
        <v>0</v>
      </c>
      <c r="N186" s="51"/>
      <c r="O186" s="167">
        <f t="shared" si="29"/>
        <v>0</v>
      </c>
    </row>
    <row r="187" spans="1:15" x14ac:dyDescent="0.25">
      <c r="A187" s="3">
        <v>514</v>
      </c>
      <c r="B187" s="3">
        <v>1</v>
      </c>
      <c r="C187" s="4" t="s">
        <v>206</v>
      </c>
      <c r="D187" s="5">
        <v>6</v>
      </c>
      <c r="E187" s="52">
        <f>SUMIFS('EOS GE24-F23-WEBLOAD'!$F:$F,'EOS GE24-F23-WEBLOAD'!$A:$A,$A187,'EOS GE24-F23-WEBLOAD'!$B:$B,$B187)</f>
        <v>136</v>
      </c>
      <c r="F187" s="153">
        <v>0</v>
      </c>
      <c r="G187" s="55">
        <f t="shared" si="25"/>
        <v>0</v>
      </c>
      <c r="H187" s="52">
        <f t="shared" si="26"/>
        <v>0</v>
      </c>
      <c r="I187" s="64"/>
      <c r="J187" s="52">
        <f>SUMIFS('EOS GE25-F23-WEBLOAD'!$F:$F,'EOS GE25-F23-WEBLOAD'!$A:$A,$A187,'EOS GE25-F23-WEBLOAD'!$B:$B,$B187)</f>
        <v>136</v>
      </c>
      <c r="K187" s="158">
        <f>SUMIF(AIEA!A:A,A187,AIEA!D:D)</f>
        <v>0</v>
      </c>
      <c r="L187" s="55">
        <f t="shared" si="27"/>
        <v>0</v>
      </c>
      <c r="M187" s="55">
        <f t="shared" si="28"/>
        <v>0</v>
      </c>
      <c r="N187" s="51"/>
      <c r="O187" s="167">
        <f t="shared" si="29"/>
        <v>0</v>
      </c>
    </row>
    <row r="188" spans="1:15" x14ac:dyDescent="0.25">
      <c r="A188" s="3">
        <v>771</v>
      </c>
      <c r="B188" s="3">
        <v>1</v>
      </c>
      <c r="C188" s="4" t="s">
        <v>275</v>
      </c>
      <c r="D188" s="5">
        <v>6</v>
      </c>
      <c r="E188" s="52">
        <f>SUMIFS('EOS GE24-F23-WEBLOAD'!$F:$F,'EOS GE24-F23-WEBLOAD'!$A:$A,$A188,'EOS GE24-F23-WEBLOAD'!$B:$B,$B188)</f>
        <v>135</v>
      </c>
      <c r="F188" s="153">
        <v>0</v>
      </c>
      <c r="G188" s="55">
        <f t="shared" si="25"/>
        <v>0</v>
      </c>
      <c r="H188" s="52">
        <f t="shared" si="26"/>
        <v>0</v>
      </c>
      <c r="I188" s="64"/>
      <c r="J188" s="52">
        <f>SUMIFS('EOS GE25-F23-WEBLOAD'!$F:$F,'EOS GE25-F23-WEBLOAD'!$A:$A,$A188,'EOS GE25-F23-WEBLOAD'!$B:$B,$B188)</f>
        <v>135</v>
      </c>
      <c r="K188" s="158">
        <f>SUMIF(AIEA!A:A,A188,AIEA!D:D)</f>
        <v>0</v>
      </c>
      <c r="L188" s="55">
        <f t="shared" si="27"/>
        <v>0</v>
      </c>
      <c r="M188" s="55">
        <f t="shared" si="28"/>
        <v>0</v>
      </c>
      <c r="N188" s="51"/>
      <c r="O188" s="167">
        <f t="shared" si="29"/>
        <v>0</v>
      </c>
    </row>
    <row r="189" spans="1:15" x14ac:dyDescent="0.25">
      <c r="A189" s="3">
        <v>836</v>
      </c>
      <c r="B189" s="3">
        <v>1</v>
      </c>
      <c r="C189" s="4" t="s">
        <v>293</v>
      </c>
      <c r="D189" s="5">
        <v>6</v>
      </c>
      <c r="E189" s="52">
        <f>SUMIFS('EOS GE24-F23-WEBLOAD'!$F:$F,'EOS GE24-F23-WEBLOAD'!$A:$A,$A189,'EOS GE24-F23-WEBLOAD'!$B:$B,$B189)</f>
        <v>215.6</v>
      </c>
      <c r="F189" s="153">
        <v>0</v>
      </c>
      <c r="G189" s="55">
        <f t="shared" si="25"/>
        <v>0</v>
      </c>
      <c r="H189" s="52">
        <f t="shared" si="26"/>
        <v>0</v>
      </c>
      <c r="I189" s="64"/>
      <c r="J189" s="52">
        <f>SUMIFS('EOS GE25-F23-WEBLOAD'!$F:$F,'EOS GE25-F23-WEBLOAD'!$A:$A,$A189,'EOS GE25-F23-WEBLOAD'!$B:$B,$B189)</f>
        <v>221.6</v>
      </c>
      <c r="K189" s="158">
        <f>SUMIF(AIEA!A:A,A189,AIEA!D:D)</f>
        <v>0</v>
      </c>
      <c r="L189" s="55">
        <f t="shared" si="27"/>
        <v>0</v>
      </c>
      <c r="M189" s="55">
        <f t="shared" si="28"/>
        <v>0</v>
      </c>
      <c r="N189" s="51"/>
      <c r="O189" s="167">
        <f t="shared" si="29"/>
        <v>0</v>
      </c>
    </row>
    <row r="190" spans="1:15" x14ac:dyDescent="0.25">
      <c r="A190" s="3">
        <v>852</v>
      </c>
      <c r="B190" s="3">
        <v>1</v>
      </c>
      <c r="C190" s="4" t="s">
        <v>298</v>
      </c>
      <c r="D190" s="5">
        <v>6</v>
      </c>
      <c r="E190" s="52">
        <f>SUMIFS('EOS GE24-F23-WEBLOAD'!$F:$F,'EOS GE24-F23-WEBLOAD'!$A:$A,$A190,'EOS GE24-F23-WEBLOAD'!$B:$B,$B190)</f>
        <v>123.6</v>
      </c>
      <c r="F190" s="153">
        <v>0</v>
      </c>
      <c r="G190" s="55">
        <f t="shared" si="25"/>
        <v>0</v>
      </c>
      <c r="H190" s="52">
        <f t="shared" si="26"/>
        <v>0</v>
      </c>
      <c r="I190" s="64"/>
      <c r="J190" s="52">
        <f>SUMIFS('EOS GE25-F23-WEBLOAD'!$F:$F,'EOS GE25-F23-WEBLOAD'!$A:$A,$A190,'EOS GE25-F23-WEBLOAD'!$B:$B,$B190)</f>
        <v>118.6</v>
      </c>
      <c r="K190" s="158">
        <f>SUMIF(AIEA!A:A,A190,AIEA!D:D)</f>
        <v>0</v>
      </c>
      <c r="L190" s="55">
        <f t="shared" si="27"/>
        <v>0</v>
      </c>
      <c r="M190" s="55">
        <f t="shared" si="28"/>
        <v>0</v>
      </c>
      <c r="N190" s="51"/>
      <c r="O190" s="167">
        <f t="shared" si="29"/>
        <v>0</v>
      </c>
    </row>
    <row r="191" spans="1:15" x14ac:dyDescent="0.25">
      <c r="A191" s="3">
        <v>2683</v>
      </c>
      <c r="B191" s="3">
        <v>1</v>
      </c>
      <c r="C191" s="4" t="s">
        <v>352</v>
      </c>
      <c r="D191" s="5">
        <v>6</v>
      </c>
      <c r="E191" s="52">
        <f>SUMIFS('EOS GE24-F23-WEBLOAD'!$F:$F,'EOS GE24-F23-WEBLOAD'!$A:$A,$A191,'EOS GE24-F23-WEBLOAD'!$B:$B,$B191)</f>
        <v>219</v>
      </c>
      <c r="F191" s="153">
        <v>0</v>
      </c>
      <c r="G191" s="55">
        <f t="shared" si="25"/>
        <v>0</v>
      </c>
      <c r="H191" s="52">
        <f t="shared" si="26"/>
        <v>0</v>
      </c>
      <c r="I191" s="64"/>
      <c r="J191" s="52">
        <f>SUMIFS('EOS GE25-F23-WEBLOAD'!$F:$F,'EOS GE25-F23-WEBLOAD'!$A:$A,$A191,'EOS GE25-F23-WEBLOAD'!$B:$B,$B191)</f>
        <v>218</v>
      </c>
      <c r="K191" s="158">
        <f>SUMIF(AIEA!A:A,A191,AIEA!D:D)</f>
        <v>0</v>
      </c>
      <c r="L191" s="55">
        <f t="shared" si="27"/>
        <v>0</v>
      </c>
      <c r="M191" s="55">
        <f t="shared" si="28"/>
        <v>0</v>
      </c>
      <c r="N191" s="51"/>
      <c r="O191" s="167">
        <f t="shared" si="29"/>
        <v>0</v>
      </c>
    </row>
    <row r="192" spans="1:15" x14ac:dyDescent="0.25">
      <c r="A192" s="3">
        <v>447</v>
      </c>
      <c r="B192" s="3">
        <v>1</v>
      </c>
      <c r="C192" s="4" t="s">
        <v>184</v>
      </c>
      <c r="D192" s="5">
        <v>6</v>
      </c>
      <c r="E192" s="52">
        <f>SUMIFS('EOS GE24-F23-WEBLOAD'!$F:$F,'EOS GE24-F23-WEBLOAD'!$A:$A,$A192,'EOS GE24-F23-WEBLOAD'!$B:$B,$B192)</f>
        <v>131</v>
      </c>
      <c r="F192" s="153">
        <v>0</v>
      </c>
      <c r="G192" s="55">
        <f t="shared" si="25"/>
        <v>0</v>
      </c>
      <c r="H192" s="52">
        <f t="shared" si="26"/>
        <v>0</v>
      </c>
      <c r="I192" s="64"/>
      <c r="J192" s="52">
        <f>SUMIFS('EOS GE25-F23-WEBLOAD'!$F:$F,'EOS GE25-F23-WEBLOAD'!$A:$A,$A192,'EOS GE25-F23-WEBLOAD'!$B:$B,$B192)</f>
        <v>131</v>
      </c>
      <c r="K192" s="158">
        <f>SUMIF(AIEA!A:A,A192,AIEA!D:D)</f>
        <v>0</v>
      </c>
      <c r="L192" s="55">
        <f t="shared" si="27"/>
        <v>0</v>
      </c>
      <c r="M192" s="55">
        <f t="shared" si="28"/>
        <v>0</v>
      </c>
      <c r="N192" s="51"/>
      <c r="O192" s="167">
        <f t="shared" si="29"/>
        <v>0</v>
      </c>
    </row>
    <row r="193" spans="1:15" x14ac:dyDescent="0.25">
      <c r="A193" s="3">
        <v>2358</v>
      </c>
      <c r="B193" s="3">
        <v>1</v>
      </c>
      <c r="C193" s="4" t="s">
        <v>342</v>
      </c>
      <c r="D193" s="5">
        <v>6</v>
      </c>
      <c r="E193" s="52">
        <f>SUMIFS('EOS GE24-F23-WEBLOAD'!$F:$F,'EOS GE24-F23-WEBLOAD'!$A:$A,$A193,'EOS GE24-F23-WEBLOAD'!$B:$B,$B193)</f>
        <v>218.8</v>
      </c>
      <c r="F193" s="153">
        <v>0</v>
      </c>
      <c r="G193" s="55">
        <f t="shared" si="25"/>
        <v>0</v>
      </c>
      <c r="H193" s="52">
        <f t="shared" si="26"/>
        <v>0</v>
      </c>
      <c r="I193" s="64"/>
      <c r="J193" s="52">
        <f>SUMIFS('EOS GE25-F23-WEBLOAD'!$F:$F,'EOS GE25-F23-WEBLOAD'!$A:$A,$A193,'EOS GE25-F23-WEBLOAD'!$B:$B,$B193)</f>
        <v>218.8</v>
      </c>
      <c r="K193" s="158">
        <f>SUMIF(AIEA!A:A,A193,AIEA!D:D)</f>
        <v>0</v>
      </c>
      <c r="L193" s="55">
        <f t="shared" si="27"/>
        <v>0</v>
      </c>
      <c r="M193" s="55">
        <f t="shared" si="28"/>
        <v>0</v>
      </c>
      <c r="N193" s="51"/>
      <c r="O193" s="167">
        <f t="shared" si="29"/>
        <v>0</v>
      </c>
    </row>
    <row r="194" spans="1:15" x14ac:dyDescent="0.25">
      <c r="A194" s="3">
        <v>698</v>
      </c>
      <c r="B194" s="3">
        <v>1</v>
      </c>
      <c r="C194" s="4" t="s">
        <v>247</v>
      </c>
      <c r="D194" s="5">
        <v>6</v>
      </c>
      <c r="E194" s="52">
        <f>SUMIFS('EOS GE24-F23-WEBLOAD'!$F:$F,'EOS GE24-F23-WEBLOAD'!$A:$A,$A194,'EOS GE24-F23-WEBLOAD'!$B:$B,$B194)</f>
        <v>174</v>
      </c>
      <c r="F194" s="153">
        <v>0</v>
      </c>
      <c r="G194" s="55">
        <f t="shared" si="25"/>
        <v>0</v>
      </c>
      <c r="H194" s="52">
        <f t="shared" si="26"/>
        <v>0</v>
      </c>
      <c r="I194" s="64"/>
      <c r="J194" s="52">
        <f>SUMIFS('EOS GE25-F23-WEBLOAD'!$F:$F,'EOS GE25-F23-WEBLOAD'!$A:$A,$A194,'EOS GE25-F23-WEBLOAD'!$B:$B,$B194)</f>
        <v>176</v>
      </c>
      <c r="K194" s="158">
        <f>SUMIF(AIEA!A:A,A194,AIEA!D:D)</f>
        <v>0</v>
      </c>
      <c r="L194" s="55">
        <f t="shared" si="27"/>
        <v>0</v>
      </c>
      <c r="M194" s="55">
        <f t="shared" si="28"/>
        <v>0</v>
      </c>
      <c r="N194" s="51"/>
      <c r="O194" s="167">
        <f t="shared" si="29"/>
        <v>0</v>
      </c>
    </row>
    <row r="195" spans="1:15" x14ac:dyDescent="0.25">
      <c r="A195" s="3">
        <v>238</v>
      </c>
      <c r="B195" s="3">
        <v>1</v>
      </c>
      <c r="C195" s="4" t="s">
        <v>123</v>
      </c>
      <c r="D195" s="5">
        <v>6</v>
      </c>
      <c r="E195" s="52">
        <f>SUMIFS('EOS GE24-F23-WEBLOAD'!$F:$F,'EOS GE24-F23-WEBLOAD'!$A:$A,$A195,'EOS GE24-F23-WEBLOAD'!$B:$B,$B195)</f>
        <v>251</v>
      </c>
      <c r="F195" s="153">
        <v>0</v>
      </c>
      <c r="G195" s="55">
        <f t="shared" si="25"/>
        <v>0</v>
      </c>
      <c r="H195" s="52">
        <f t="shared" si="26"/>
        <v>0</v>
      </c>
      <c r="I195" s="64"/>
      <c r="J195" s="52">
        <f>SUMIFS('EOS GE25-F23-WEBLOAD'!$F:$F,'EOS GE25-F23-WEBLOAD'!$A:$A,$A195,'EOS GE25-F23-WEBLOAD'!$B:$B,$B195)</f>
        <v>251</v>
      </c>
      <c r="K195" s="158">
        <f>SUMIF(AIEA!A:A,A195,AIEA!D:D)</f>
        <v>0</v>
      </c>
      <c r="L195" s="55">
        <f t="shared" si="27"/>
        <v>0</v>
      </c>
      <c r="M195" s="55">
        <f t="shared" si="28"/>
        <v>0</v>
      </c>
      <c r="N195" s="51"/>
      <c r="O195" s="167">
        <f t="shared" si="29"/>
        <v>0</v>
      </c>
    </row>
    <row r="196" spans="1:15" x14ac:dyDescent="0.25">
      <c r="A196" s="3">
        <v>2365</v>
      </c>
      <c r="B196" s="3">
        <v>1</v>
      </c>
      <c r="C196" s="4" t="s">
        <v>344</v>
      </c>
      <c r="D196" s="5">
        <v>6</v>
      </c>
      <c r="E196" s="52">
        <f>SUMIFS('EOS GE24-F23-WEBLOAD'!$F:$F,'EOS GE24-F23-WEBLOAD'!$A:$A,$A196,'EOS GE24-F23-WEBLOAD'!$B:$B,$B196)</f>
        <v>603</v>
      </c>
      <c r="F196" s="153">
        <v>0</v>
      </c>
      <c r="G196" s="55">
        <f t="shared" si="25"/>
        <v>0</v>
      </c>
      <c r="H196" s="52">
        <f t="shared" si="26"/>
        <v>0</v>
      </c>
      <c r="I196" s="64"/>
      <c r="J196" s="52">
        <f>SUMIFS('EOS GE25-F23-WEBLOAD'!$F:$F,'EOS GE25-F23-WEBLOAD'!$A:$A,$A196,'EOS GE25-F23-WEBLOAD'!$B:$B,$B196)</f>
        <v>574</v>
      </c>
      <c r="K196" s="158">
        <f>SUMIF(AIEA!A:A,A196,AIEA!D:D)</f>
        <v>0</v>
      </c>
      <c r="L196" s="55">
        <f t="shared" si="27"/>
        <v>0</v>
      </c>
      <c r="M196" s="55">
        <f t="shared" si="28"/>
        <v>0</v>
      </c>
      <c r="N196" s="51"/>
      <c r="O196" s="167">
        <f t="shared" si="29"/>
        <v>0</v>
      </c>
    </row>
    <row r="197" spans="1:15" x14ac:dyDescent="0.25">
      <c r="A197" s="3">
        <v>2856</v>
      </c>
      <c r="B197" s="3">
        <v>1</v>
      </c>
      <c r="C197" s="4" t="s">
        <v>363</v>
      </c>
      <c r="D197" s="5">
        <v>6</v>
      </c>
      <c r="E197" s="52">
        <f>SUMIFS('EOS GE24-F23-WEBLOAD'!$F:$F,'EOS GE24-F23-WEBLOAD'!$A:$A,$A197,'EOS GE24-F23-WEBLOAD'!$B:$B,$B197)</f>
        <v>285</v>
      </c>
      <c r="F197" s="153">
        <v>0</v>
      </c>
      <c r="G197" s="55">
        <f t="shared" si="25"/>
        <v>0</v>
      </c>
      <c r="H197" s="52">
        <f t="shared" si="26"/>
        <v>0</v>
      </c>
      <c r="I197" s="64"/>
      <c r="J197" s="52">
        <f>SUMIFS('EOS GE25-F23-WEBLOAD'!$F:$F,'EOS GE25-F23-WEBLOAD'!$A:$A,$A197,'EOS GE25-F23-WEBLOAD'!$B:$B,$B197)</f>
        <v>290</v>
      </c>
      <c r="K197" s="158">
        <f>SUMIF(AIEA!A:A,A197,AIEA!D:D)</f>
        <v>0</v>
      </c>
      <c r="L197" s="55">
        <f t="shared" si="27"/>
        <v>0</v>
      </c>
      <c r="M197" s="55">
        <f t="shared" si="28"/>
        <v>0</v>
      </c>
      <c r="N197" s="51"/>
      <c r="O197" s="167">
        <f t="shared" si="29"/>
        <v>0</v>
      </c>
    </row>
    <row r="198" spans="1:15" x14ac:dyDescent="0.25">
      <c r="A198" s="3">
        <v>592</v>
      </c>
      <c r="B198" s="3">
        <v>1</v>
      </c>
      <c r="C198" s="4" t="s">
        <v>225</v>
      </c>
      <c r="D198" s="5">
        <v>6</v>
      </c>
      <c r="E198" s="52">
        <f>SUMIFS('EOS GE24-F23-WEBLOAD'!$F:$F,'EOS GE24-F23-WEBLOAD'!$A:$A,$A198,'EOS GE24-F23-WEBLOAD'!$B:$B,$B198)</f>
        <v>179.8</v>
      </c>
      <c r="F198" s="153">
        <v>0</v>
      </c>
      <c r="G198" s="55">
        <f t="shared" si="25"/>
        <v>0</v>
      </c>
      <c r="H198" s="52">
        <f t="shared" si="26"/>
        <v>0</v>
      </c>
      <c r="I198" s="64"/>
      <c r="J198" s="52">
        <f>SUMIFS('EOS GE25-F23-WEBLOAD'!$F:$F,'EOS GE25-F23-WEBLOAD'!$A:$A,$A198,'EOS GE25-F23-WEBLOAD'!$B:$B,$B198)</f>
        <v>172.8</v>
      </c>
      <c r="K198" s="158">
        <f>SUMIF(AIEA!A:A,A198,AIEA!D:D)</f>
        <v>0</v>
      </c>
      <c r="L198" s="55">
        <f t="shared" si="27"/>
        <v>0</v>
      </c>
      <c r="M198" s="55">
        <f t="shared" si="28"/>
        <v>0</v>
      </c>
      <c r="N198" s="51"/>
      <c r="O198" s="167">
        <f t="shared" si="29"/>
        <v>0</v>
      </c>
    </row>
    <row r="199" spans="1:15" x14ac:dyDescent="0.25">
      <c r="A199" s="3">
        <v>415</v>
      </c>
      <c r="B199" s="3">
        <v>1</v>
      </c>
      <c r="C199" s="4" t="s">
        <v>178</v>
      </c>
      <c r="D199" s="5">
        <v>6</v>
      </c>
      <c r="E199" s="52">
        <f>SUMIFS('EOS GE24-F23-WEBLOAD'!$F:$F,'EOS GE24-F23-WEBLOAD'!$A:$A,$A199,'EOS GE24-F23-WEBLOAD'!$B:$B,$B199)</f>
        <v>212.2</v>
      </c>
      <c r="F199" s="153">
        <v>0</v>
      </c>
      <c r="G199" s="55">
        <f t="shared" si="25"/>
        <v>0</v>
      </c>
      <c r="H199" s="52">
        <f t="shared" si="26"/>
        <v>0</v>
      </c>
      <c r="I199" s="64"/>
      <c r="J199" s="52">
        <f>SUMIFS('EOS GE25-F23-WEBLOAD'!$F:$F,'EOS GE25-F23-WEBLOAD'!$A:$A,$A199,'EOS GE25-F23-WEBLOAD'!$B:$B,$B199)</f>
        <v>209.2</v>
      </c>
      <c r="K199" s="158">
        <f>SUMIF(AIEA!A:A,A199,AIEA!D:D)</f>
        <v>0</v>
      </c>
      <c r="L199" s="55">
        <f t="shared" si="27"/>
        <v>0</v>
      </c>
      <c r="M199" s="55">
        <f t="shared" si="28"/>
        <v>0</v>
      </c>
      <c r="N199" s="51"/>
      <c r="O199" s="167">
        <f t="shared" si="29"/>
        <v>0</v>
      </c>
    </row>
    <row r="200" spans="1:15" x14ac:dyDescent="0.25">
      <c r="A200" s="3">
        <v>356</v>
      </c>
      <c r="B200" s="3">
        <v>1</v>
      </c>
      <c r="C200" s="4" t="s">
        <v>165</v>
      </c>
      <c r="D200" s="5">
        <v>6</v>
      </c>
      <c r="E200" s="52">
        <f>SUMIFS('EOS GE24-F23-WEBLOAD'!$F:$F,'EOS GE24-F23-WEBLOAD'!$A:$A,$A200,'EOS GE24-F23-WEBLOAD'!$B:$B,$B200)</f>
        <v>181</v>
      </c>
      <c r="F200" s="153">
        <v>0</v>
      </c>
      <c r="G200" s="55">
        <f t="shared" si="25"/>
        <v>0</v>
      </c>
      <c r="H200" s="52">
        <f t="shared" si="26"/>
        <v>0</v>
      </c>
      <c r="I200" s="64"/>
      <c r="J200" s="52">
        <f>SUMIFS('EOS GE25-F23-WEBLOAD'!$F:$F,'EOS GE25-F23-WEBLOAD'!$A:$A,$A200,'EOS GE25-F23-WEBLOAD'!$B:$B,$B200)</f>
        <v>188</v>
      </c>
      <c r="K200" s="158">
        <f>SUMIF(AIEA!A:A,A200,AIEA!D:D)</f>
        <v>0</v>
      </c>
      <c r="L200" s="55">
        <f t="shared" si="27"/>
        <v>0</v>
      </c>
      <c r="M200" s="55">
        <f t="shared" si="28"/>
        <v>0</v>
      </c>
      <c r="N200" s="51"/>
      <c r="O200" s="167">
        <f t="shared" si="29"/>
        <v>0</v>
      </c>
    </row>
    <row r="201" spans="1:15" x14ac:dyDescent="0.25">
      <c r="A201" s="3">
        <v>2906</v>
      </c>
      <c r="B201" s="3">
        <v>1</v>
      </c>
      <c r="C201" s="4" t="s">
        <v>379</v>
      </c>
      <c r="D201" s="5">
        <v>6</v>
      </c>
      <c r="E201" s="52">
        <f>SUMIFS('EOS GE24-F23-WEBLOAD'!$F:$F,'EOS GE24-F23-WEBLOAD'!$A:$A,$A201,'EOS GE24-F23-WEBLOAD'!$B:$B,$B201)</f>
        <v>348.2</v>
      </c>
      <c r="F201" s="153">
        <v>0</v>
      </c>
      <c r="G201" s="55">
        <f t="shared" si="25"/>
        <v>0</v>
      </c>
      <c r="H201" s="52">
        <f t="shared" si="26"/>
        <v>0</v>
      </c>
      <c r="I201" s="64"/>
      <c r="J201" s="52">
        <f>SUMIFS('EOS GE25-F23-WEBLOAD'!$F:$F,'EOS GE25-F23-WEBLOAD'!$A:$A,$A201,'EOS GE25-F23-WEBLOAD'!$B:$B,$B201)</f>
        <v>345.2</v>
      </c>
      <c r="K201" s="158">
        <f>SUMIF(AIEA!A:A,A201,AIEA!D:D)</f>
        <v>0</v>
      </c>
      <c r="L201" s="55">
        <f t="shared" si="27"/>
        <v>0</v>
      </c>
      <c r="M201" s="55">
        <f t="shared" si="28"/>
        <v>0</v>
      </c>
      <c r="N201" s="51"/>
      <c r="O201" s="167">
        <f t="shared" si="29"/>
        <v>0</v>
      </c>
    </row>
    <row r="202" spans="1:15" x14ac:dyDescent="0.25">
      <c r="A202" s="3">
        <v>2898</v>
      </c>
      <c r="B202" s="3">
        <v>1</v>
      </c>
      <c r="C202" s="4" t="s">
        <v>373</v>
      </c>
      <c r="D202" s="5">
        <v>6</v>
      </c>
      <c r="E202" s="52">
        <f>SUMIFS('EOS GE24-F23-WEBLOAD'!$F:$F,'EOS GE24-F23-WEBLOAD'!$A:$A,$A202,'EOS GE24-F23-WEBLOAD'!$B:$B,$B202)</f>
        <v>448.4</v>
      </c>
      <c r="F202" s="153">
        <v>0</v>
      </c>
      <c r="G202" s="55">
        <f t="shared" si="25"/>
        <v>0</v>
      </c>
      <c r="H202" s="52">
        <f t="shared" si="26"/>
        <v>0</v>
      </c>
      <c r="I202" s="64"/>
      <c r="J202" s="52">
        <f>SUMIFS('EOS GE25-F23-WEBLOAD'!$F:$F,'EOS GE25-F23-WEBLOAD'!$A:$A,$A202,'EOS GE25-F23-WEBLOAD'!$B:$B,$B202)</f>
        <v>448.4</v>
      </c>
      <c r="K202" s="158">
        <f>SUMIF(AIEA!A:A,A202,AIEA!D:D)</f>
        <v>0</v>
      </c>
      <c r="L202" s="55">
        <f t="shared" si="27"/>
        <v>0</v>
      </c>
      <c r="M202" s="55">
        <f t="shared" si="28"/>
        <v>0</v>
      </c>
      <c r="N202" s="51"/>
      <c r="O202" s="167">
        <f t="shared" si="29"/>
        <v>0</v>
      </c>
    </row>
    <row r="203" spans="1:15" x14ac:dyDescent="0.25">
      <c r="A203" s="3">
        <v>2888</v>
      </c>
      <c r="B203" s="3">
        <v>1</v>
      </c>
      <c r="C203" s="4" t="s">
        <v>368</v>
      </c>
      <c r="D203" s="5">
        <v>6</v>
      </c>
      <c r="E203" s="52">
        <f>SUMIFS('EOS GE24-F23-WEBLOAD'!$F:$F,'EOS GE24-F23-WEBLOAD'!$A:$A,$A203,'EOS GE24-F23-WEBLOAD'!$B:$B,$B203)</f>
        <v>319.2</v>
      </c>
      <c r="F203" s="153">
        <v>0</v>
      </c>
      <c r="G203" s="55">
        <f t="shared" si="25"/>
        <v>0</v>
      </c>
      <c r="H203" s="52">
        <f t="shared" si="26"/>
        <v>0</v>
      </c>
      <c r="I203" s="64"/>
      <c r="J203" s="52">
        <f>SUMIFS('EOS GE25-F23-WEBLOAD'!$F:$F,'EOS GE25-F23-WEBLOAD'!$A:$A,$A203,'EOS GE25-F23-WEBLOAD'!$B:$B,$B203)</f>
        <v>319.2</v>
      </c>
      <c r="K203" s="158">
        <f>SUMIF(AIEA!A:A,A203,AIEA!D:D)</f>
        <v>0</v>
      </c>
      <c r="L203" s="55">
        <f t="shared" si="27"/>
        <v>0</v>
      </c>
      <c r="M203" s="55">
        <f t="shared" si="28"/>
        <v>0</v>
      </c>
      <c r="N203" s="51"/>
      <c r="O203" s="167">
        <f t="shared" si="29"/>
        <v>0</v>
      </c>
    </row>
    <row r="204" spans="1:15" x14ac:dyDescent="0.25">
      <c r="A204" s="3">
        <v>2753</v>
      </c>
      <c r="B204" s="3">
        <v>1</v>
      </c>
      <c r="C204" s="4" t="s">
        <v>357</v>
      </c>
      <c r="D204" s="5">
        <v>5</v>
      </c>
      <c r="E204" s="52">
        <f>SUMIFS('EOS GE24-F23-WEBLOAD'!$F:$F,'EOS GE24-F23-WEBLOAD'!$A:$A,$A204,'EOS GE24-F23-WEBLOAD'!$B:$B,$B204)</f>
        <v>974</v>
      </c>
      <c r="F204" s="153">
        <v>0</v>
      </c>
      <c r="G204" s="55">
        <f t="shared" si="25"/>
        <v>0</v>
      </c>
      <c r="H204" s="52">
        <f t="shared" si="26"/>
        <v>0</v>
      </c>
      <c r="I204" s="64"/>
      <c r="J204" s="52">
        <f>SUMIFS('EOS GE25-F23-WEBLOAD'!$F:$F,'EOS GE25-F23-WEBLOAD'!$A:$A,$A204,'EOS GE25-F23-WEBLOAD'!$B:$B,$B204)</f>
        <v>961</v>
      </c>
      <c r="K204" s="158">
        <f>SUMIF(AIEA!A:A,A204,AIEA!D:D)</f>
        <v>0</v>
      </c>
      <c r="L204" s="55">
        <f t="shared" si="27"/>
        <v>0</v>
      </c>
      <c r="M204" s="55">
        <f t="shared" si="28"/>
        <v>0</v>
      </c>
      <c r="N204" s="51"/>
      <c r="O204" s="167">
        <f t="shared" si="29"/>
        <v>0</v>
      </c>
    </row>
    <row r="205" spans="1:15" x14ac:dyDescent="0.25">
      <c r="A205" s="3">
        <v>811</v>
      </c>
      <c r="B205" s="3">
        <v>1</v>
      </c>
      <c r="C205" s="4" t="s">
        <v>282</v>
      </c>
      <c r="D205" s="5">
        <v>6</v>
      </c>
      <c r="E205" s="52">
        <f>SUMIFS('EOS GE24-F23-WEBLOAD'!$F:$F,'EOS GE24-F23-WEBLOAD'!$A:$A,$A205,'EOS GE24-F23-WEBLOAD'!$B:$B,$B205)</f>
        <v>484</v>
      </c>
      <c r="F205" s="153">
        <v>0</v>
      </c>
      <c r="G205" s="55">
        <f t="shared" si="25"/>
        <v>0</v>
      </c>
      <c r="H205" s="52">
        <f t="shared" si="26"/>
        <v>0</v>
      </c>
      <c r="I205" s="64"/>
      <c r="J205" s="52">
        <f>SUMIFS('EOS GE25-F23-WEBLOAD'!$F:$F,'EOS GE25-F23-WEBLOAD'!$A:$A,$A205,'EOS GE25-F23-WEBLOAD'!$B:$B,$B205)</f>
        <v>929</v>
      </c>
      <c r="K205" s="158">
        <f>SUMIF(AIEA!A:A,A205,AIEA!D:D)</f>
        <v>0</v>
      </c>
      <c r="L205" s="55">
        <f t="shared" si="27"/>
        <v>0</v>
      </c>
      <c r="M205" s="55">
        <f t="shared" si="28"/>
        <v>0</v>
      </c>
      <c r="N205" s="51"/>
      <c r="O205" s="167">
        <f t="shared" si="29"/>
        <v>0</v>
      </c>
    </row>
    <row r="206" spans="1:15" x14ac:dyDescent="0.25">
      <c r="A206" s="3">
        <v>177</v>
      </c>
      <c r="B206" s="3">
        <v>1</v>
      </c>
      <c r="C206" s="4" t="s">
        <v>105</v>
      </c>
      <c r="D206" s="5">
        <v>6</v>
      </c>
      <c r="E206" s="52">
        <f>SUMIFS('EOS GE24-F23-WEBLOAD'!$F:$F,'EOS GE24-F23-WEBLOAD'!$A:$A,$A206,'EOS GE24-F23-WEBLOAD'!$B:$B,$B206)</f>
        <v>1182</v>
      </c>
      <c r="F206" s="153">
        <v>0</v>
      </c>
      <c r="G206" s="55">
        <f t="shared" si="25"/>
        <v>0</v>
      </c>
      <c r="H206" s="52">
        <f t="shared" si="26"/>
        <v>0</v>
      </c>
      <c r="I206" s="64"/>
      <c r="J206" s="52">
        <f>SUMIFS('EOS GE25-F23-WEBLOAD'!$F:$F,'EOS GE25-F23-WEBLOAD'!$A:$A,$A206,'EOS GE25-F23-WEBLOAD'!$B:$B,$B206)</f>
        <v>1171</v>
      </c>
      <c r="K206" s="158">
        <f>SUMIF(AIEA!A:A,A206,AIEA!D:D)</f>
        <v>0</v>
      </c>
      <c r="L206" s="55">
        <f t="shared" si="27"/>
        <v>0</v>
      </c>
      <c r="M206" s="55">
        <f t="shared" si="28"/>
        <v>0</v>
      </c>
      <c r="N206" s="51"/>
      <c r="O206" s="167">
        <f t="shared" si="29"/>
        <v>0</v>
      </c>
    </row>
    <row r="207" spans="1:15" x14ac:dyDescent="0.25">
      <c r="A207" s="3">
        <v>497</v>
      </c>
      <c r="B207" s="3">
        <v>1</v>
      </c>
      <c r="C207" s="4" t="s">
        <v>199</v>
      </c>
      <c r="D207" s="5">
        <v>6</v>
      </c>
      <c r="E207" s="52">
        <f>SUMIFS('EOS GE24-F23-WEBLOAD'!$F:$F,'EOS GE24-F23-WEBLOAD'!$A:$A,$A207,'EOS GE24-F23-WEBLOAD'!$B:$B,$B207)</f>
        <v>309.39999999999998</v>
      </c>
      <c r="F207" s="153">
        <v>0</v>
      </c>
      <c r="G207" s="55">
        <f t="shared" si="25"/>
        <v>0</v>
      </c>
      <c r="H207" s="52">
        <f t="shared" si="26"/>
        <v>0</v>
      </c>
      <c r="I207" s="64"/>
      <c r="J207" s="52">
        <f>SUMIFS('EOS GE25-F23-WEBLOAD'!$F:$F,'EOS GE25-F23-WEBLOAD'!$A:$A,$A207,'EOS GE25-F23-WEBLOAD'!$B:$B,$B207)</f>
        <v>306.39999999999998</v>
      </c>
      <c r="K207" s="158">
        <f>SUMIF(AIEA!A:A,A207,AIEA!D:D)</f>
        <v>0</v>
      </c>
      <c r="L207" s="55">
        <f t="shared" si="27"/>
        <v>0</v>
      </c>
      <c r="M207" s="55">
        <f t="shared" si="28"/>
        <v>0</v>
      </c>
      <c r="N207" s="51"/>
      <c r="O207" s="167">
        <f t="shared" si="29"/>
        <v>0</v>
      </c>
    </row>
    <row r="208" spans="1:15" x14ac:dyDescent="0.25">
      <c r="A208" s="3">
        <v>108</v>
      </c>
      <c r="B208" s="3">
        <v>1</v>
      </c>
      <c r="C208" s="4" t="s">
        <v>88</v>
      </c>
      <c r="D208" s="5">
        <v>3</v>
      </c>
      <c r="E208" s="52">
        <f>SUMIFS('EOS GE24-F23-WEBLOAD'!$F:$F,'EOS GE24-F23-WEBLOAD'!$A:$A,$A208,'EOS GE24-F23-WEBLOAD'!$B:$B,$B208)</f>
        <v>912</v>
      </c>
      <c r="F208" s="153">
        <v>0</v>
      </c>
      <c r="G208" s="55">
        <f t="shared" si="25"/>
        <v>0</v>
      </c>
      <c r="H208" s="52">
        <f t="shared" si="26"/>
        <v>0</v>
      </c>
      <c r="I208" s="64"/>
      <c r="J208" s="52">
        <f>SUMIFS('EOS GE25-F23-WEBLOAD'!$F:$F,'EOS GE25-F23-WEBLOAD'!$A:$A,$A208,'EOS GE25-F23-WEBLOAD'!$B:$B,$B208)</f>
        <v>921</v>
      </c>
      <c r="K208" s="158">
        <f>SUMIF(AIEA!A:A,A208,AIEA!D:D)</f>
        <v>0</v>
      </c>
      <c r="L208" s="55">
        <f t="shared" si="27"/>
        <v>0</v>
      </c>
      <c r="M208" s="55">
        <f t="shared" si="28"/>
        <v>0</v>
      </c>
      <c r="N208" s="51"/>
      <c r="O208" s="167">
        <f t="shared" si="29"/>
        <v>0</v>
      </c>
    </row>
    <row r="209" spans="1:15" x14ac:dyDescent="0.25">
      <c r="A209" s="3">
        <v>803</v>
      </c>
      <c r="B209" s="3">
        <v>1</v>
      </c>
      <c r="C209" s="4" t="s">
        <v>281</v>
      </c>
      <c r="D209" s="5">
        <v>6</v>
      </c>
      <c r="E209" s="52">
        <f>SUMIFS('EOS GE24-F23-WEBLOAD'!$F:$F,'EOS GE24-F23-WEBLOAD'!$A:$A,$A209,'EOS GE24-F23-WEBLOAD'!$B:$B,$B209)</f>
        <v>358.8</v>
      </c>
      <c r="F209" s="153">
        <v>0</v>
      </c>
      <c r="G209" s="55">
        <f t="shared" si="25"/>
        <v>0</v>
      </c>
      <c r="H209" s="52">
        <f t="shared" si="26"/>
        <v>0</v>
      </c>
      <c r="I209" s="64"/>
      <c r="J209" s="52">
        <f>SUMIFS('EOS GE25-F23-WEBLOAD'!$F:$F,'EOS GE25-F23-WEBLOAD'!$A:$A,$A209,'EOS GE25-F23-WEBLOAD'!$B:$B,$B209)</f>
        <v>358.8</v>
      </c>
      <c r="K209" s="158">
        <f>SUMIF(AIEA!A:A,A209,AIEA!D:D)</f>
        <v>0</v>
      </c>
      <c r="L209" s="55">
        <f t="shared" si="27"/>
        <v>0</v>
      </c>
      <c r="M209" s="55">
        <f t="shared" si="28"/>
        <v>0</v>
      </c>
      <c r="N209" s="51"/>
      <c r="O209" s="167">
        <f t="shared" si="29"/>
        <v>0</v>
      </c>
    </row>
    <row r="210" spans="1:15" x14ac:dyDescent="0.25">
      <c r="A210" s="3">
        <v>458</v>
      </c>
      <c r="B210" s="3">
        <v>1</v>
      </c>
      <c r="C210" s="4" t="s">
        <v>185</v>
      </c>
      <c r="D210" s="5">
        <v>6</v>
      </c>
      <c r="E210" s="52">
        <f>SUMIFS('EOS GE24-F23-WEBLOAD'!$F:$F,'EOS GE24-F23-WEBLOAD'!$A:$A,$A210,'EOS GE24-F23-WEBLOAD'!$B:$B,$B210)</f>
        <v>239.96</v>
      </c>
      <c r="F210" s="153">
        <v>0</v>
      </c>
      <c r="G210" s="55">
        <f t="shared" si="25"/>
        <v>0</v>
      </c>
      <c r="H210" s="52">
        <f t="shared" si="26"/>
        <v>0</v>
      </c>
      <c r="I210" s="64"/>
      <c r="J210" s="52">
        <f>SUMIFS('EOS GE25-F23-WEBLOAD'!$F:$F,'EOS GE25-F23-WEBLOAD'!$A:$A,$A210,'EOS GE25-F23-WEBLOAD'!$B:$B,$B210)</f>
        <v>248.96</v>
      </c>
      <c r="K210" s="158">
        <f>SUMIF(AIEA!A:A,A210,AIEA!D:D)</f>
        <v>0</v>
      </c>
      <c r="L210" s="55">
        <f t="shared" si="27"/>
        <v>0</v>
      </c>
      <c r="M210" s="55">
        <f t="shared" si="28"/>
        <v>0</v>
      </c>
      <c r="N210" s="51"/>
      <c r="O210" s="167">
        <f t="shared" si="29"/>
        <v>0</v>
      </c>
    </row>
    <row r="211" spans="1:15" x14ac:dyDescent="0.25">
      <c r="A211" s="3">
        <v>2180</v>
      </c>
      <c r="B211" s="3">
        <v>1</v>
      </c>
      <c r="C211" s="4" t="s">
        <v>334</v>
      </c>
      <c r="D211" s="5">
        <v>6</v>
      </c>
      <c r="E211" s="52">
        <f>SUMIFS('EOS GE24-F23-WEBLOAD'!$F:$F,'EOS GE24-F23-WEBLOAD'!$A:$A,$A211,'EOS GE24-F23-WEBLOAD'!$B:$B,$B211)</f>
        <v>641</v>
      </c>
      <c r="F211" s="153">
        <v>0</v>
      </c>
      <c r="G211" s="55">
        <f t="shared" si="25"/>
        <v>0</v>
      </c>
      <c r="H211" s="52">
        <f t="shared" si="26"/>
        <v>0</v>
      </c>
      <c r="I211" s="64"/>
      <c r="J211" s="52">
        <f>SUMIFS('EOS GE25-F23-WEBLOAD'!$F:$F,'EOS GE25-F23-WEBLOAD'!$A:$A,$A211,'EOS GE25-F23-WEBLOAD'!$B:$B,$B211)</f>
        <v>694</v>
      </c>
      <c r="K211" s="158">
        <f>SUMIF(AIEA!A:A,A211,AIEA!D:D)</f>
        <v>0</v>
      </c>
      <c r="L211" s="55">
        <f t="shared" si="27"/>
        <v>0</v>
      </c>
      <c r="M211" s="55">
        <f t="shared" si="28"/>
        <v>0</v>
      </c>
      <c r="N211" s="51"/>
      <c r="O211" s="167">
        <f t="shared" si="29"/>
        <v>0</v>
      </c>
    </row>
    <row r="212" spans="1:15" x14ac:dyDescent="0.25">
      <c r="A212" s="3">
        <v>499</v>
      </c>
      <c r="B212" s="3">
        <v>1</v>
      </c>
      <c r="C212" s="4" t="s">
        <v>200</v>
      </c>
      <c r="D212" s="5">
        <v>6</v>
      </c>
      <c r="E212" s="52">
        <f>SUMIFS('EOS GE24-F23-WEBLOAD'!$F:$F,'EOS GE24-F23-WEBLOAD'!$A:$A,$A212,'EOS GE24-F23-WEBLOAD'!$B:$B,$B212)</f>
        <v>274</v>
      </c>
      <c r="F212" s="153">
        <v>0</v>
      </c>
      <c r="G212" s="55">
        <f t="shared" si="25"/>
        <v>0</v>
      </c>
      <c r="H212" s="52">
        <f t="shared" si="26"/>
        <v>0</v>
      </c>
      <c r="I212" s="64"/>
      <c r="J212" s="52">
        <f>SUMIFS('EOS GE25-F23-WEBLOAD'!$F:$F,'EOS GE25-F23-WEBLOAD'!$A:$A,$A212,'EOS GE25-F23-WEBLOAD'!$B:$B,$B212)</f>
        <v>258</v>
      </c>
      <c r="K212" s="158">
        <f>SUMIF(AIEA!A:A,A212,AIEA!D:D)</f>
        <v>0</v>
      </c>
      <c r="L212" s="55">
        <f t="shared" si="27"/>
        <v>0</v>
      </c>
      <c r="M212" s="55">
        <f t="shared" si="28"/>
        <v>0</v>
      </c>
      <c r="N212" s="51"/>
      <c r="O212" s="167">
        <f t="shared" si="29"/>
        <v>0</v>
      </c>
    </row>
    <row r="213" spans="1:15" x14ac:dyDescent="0.25">
      <c r="A213" s="3">
        <v>2904</v>
      </c>
      <c r="B213" s="3">
        <v>1</v>
      </c>
      <c r="C213" s="4" t="s">
        <v>377</v>
      </c>
      <c r="D213" s="5">
        <v>6</v>
      </c>
      <c r="E213" s="52">
        <f>SUMIFS('EOS GE24-F23-WEBLOAD'!$F:$F,'EOS GE24-F23-WEBLOAD'!$A:$A,$A213,'EOS GE24-F23-WEBLOAD'!$B:$B,$B213)</f>
        <v>623</v>
      </c>
      <c r="F213" s="153">
        <v>0</v>
      </c>
      <c r="G213" s="55">
        <f t="shared" si="25"/>
        <v>0</v>
      </c>
      <c r="H213" s="52">
        <f t="shared" si="26"/>
        <v>0</v>
      </c>
      <c r="I213" s="64"/>
      <c r="J213" s="52">
        <f>SUMIFS('EOS GE25-F23-WEBLOAD'!$F:$F,'EOS GE25-F23-WEBLOAD'!$A:$A,$A213,'EOS GE25-F23-WEBLOAD'!$B:$B,$B213)</f>
        <v>580</v>
      </c>
      <c r="K213" s="158">
        <f>SUMIF(AIEA!A:A,A213,AIEA!D:D)</f>
        <v>0</v>
      </c>
      <c r="L213" s="55">
        <f t="shared" si="27"/>
        <v>0</v>
      </c>
      <c r="M213" s="55">
        <f t="shared" si="28"/>
        <v>0</v>
      </c>
      <c r="N213" s="51"/>
      <c r="O213" s="167">
        <f t="shared" si="29"/>
        <v>0</v>
      </c>
    </row>
    <row r="214" spans="1:15" x14ac:dyDescent="0.25">
      <c r="A214" s="3">
        <v>2397</v>
      </c>
      <c r="B214" s="3">
        <v>1</v>
      </c>
      <c r="C214" s="4" t="s">
        <v>346</v>
      </c>
      <c r="D214" s="5">
        <v>5</v>
      </c>
      <c r="E214" s="52">
        <f>SUMIFS('EOS GE24-F23-WEBLOAD'!$F:$F,'EOS GE24-F23-WEBLOAD'!$A:$A,$A214,'EOS GE24-F23-WEBLOAD'!$B:$B,$B214)</f>
        <v>887</v>
      </c>
      <c r="F214" s="153">
        <v>0</v>
      </c>
      <c r="G214" s="55">
        <f t="shared" si="25"/>
        <v>0</v>
      </c>
      <c r="H214" s="52">
        <f t="shared" si="26"/>
        <v>0</v>
      </c>
      <c r="I214" s="64"/>
      <c r="J214" s="52">
        <f>SUMIFS('EOS GE25-F23-WEBLOAD'!$F:$F,'EOS GE25-F23-WEBLOAD'!$A:$A,$A214,'EOS GE25-F23-WEBLOAD'!$B:$B,$B214)</f>
        <v>887</v>
      </c>
      <c r="K214" s="158">
        <f>SUMIF(AIEA!A:A,A214,AIEA!D:D)</f>
        <v>0</v>
      </c>
      <c r="L214" s="55">
        <f t="shared" si="27"/>
        <v>0</v>
      </c>
      <c r="M214" s="55">
        <f t="shared" si="28"/>
        <v>0</v>
      </c>
      <c r="N214" s="51"/>
      <c r="O214" s="167">
        <f t="shared" si="29"/>
        <v>0</v>
      </c>
    </row>
    <row r="215" spans="1:15" x14ac:dyDescent="0.25">
      <c r="A215" s="3">
        <v>676</v>
      </c>
      <c r="B215" s="3">
        <v>1</v>
      </c>
      <c r="C215" s="4" t="s">
        <v>242</v>
      </c>
      <c r="D215" s="5">
        <v>6</v>
      </c>
      <c r="E215" s="52">
        <f>SUMIFS('EOS GE24-F23-WEBLOAD'!$F:$F,'EOS GE24-F23-WEBLOAD'!$A:$A,$A215,'EOS GE24-F23-WEBLOAD'!$B:$B,$B215)</f>
        <v>215</v>
      </c>
      <c r="F215" s="153">
        <v>0</v>
      </c>
      <c r="G215" s="55">
        <f t="shared" si="25"/>
        <v>0</v>
      </c>
      <c r="H215" s="52">
        <f t="shared" si="26"/>
        <v>0</v>
      </c>
      <c r="I215" s="64"/>
      <c r="J215" s="52">
        <f>SUMIFS('EOS GE25-F23-WEBLOAD'!$F:$F,'EOS GE25-F23-WEBLOAD'!$A:$A,$A215,'EOS GE25-F23-WEBLOAD'!$B:$B,$B215)</f>
        <v>209</v>
      </c>
      <c r="K215" s="158">
        <f>SUMIF(AIEA!A:A,A215,AIEA!D:D)</f>
        <v>0</v>
      </c>
      <c r="L215" s="55">
        <f t="shared" si="27"/>
        <v>0</v>
      </c>
      <c r="M215" s="55">
        <f t="shared" si="28"/>
        <v>0</v>
      </c>
      <c r="N215" s="51"/>
      <c r="O215" s="167">
        <f t="shared" si="29"/>
        <v>0</v>
      </c>
    </row>
    <row r="216" spans="1:15" x14ac:dyDescent="0.25">
      <c r="A216" s="3">
        <v>2886</v>
      </c>
      <c r="B216" s="3">
        <v>1</v>
      </c>
      <c r="C216" s="4" t="s">
        <v>367</v>
      </c>
      <c r="D216" s="5">
        <v>6</v>
      </c>
      <c r="E216" s="52">
        <f>SUMIFS('EOS GE24-F23-WEBLOAD'!$F:$F,'EOS GE24-F23-WEBLOAD'!$A:$A,$A216,'EOS GE24-F23-WEBLOAD'!$B:$B,$B216)</f>
        <v>282</v>
      </c>
      <c r="F216" s="153">
        <v>0</v>
      </c>
      <c r="G216" s="55">
        <f t="shared" si="25"/>
        <v>0</v>
      </c>
      <c r="H216" s="52">
        <f t="shared" si="26"/>
        <v>0</v>
      </c>
      <c r="I216" s="64"/>
      <c r="J216" s="52">
        <f>SUMIFS('EOS GE25-F23-WEBLOAD'!$F:$F,'EOS GE25-F23-WEBLOAD'!$A:$A,$A216,'EOS GE25-F23-WEBLOAD'!$B:$B,$B216)</f>
        <v>282</v>
      </c>
      <c r="K216" s="158">
        <f>SUMIF(AIEA!A:A,A216,AIEA!D:D)</f>
        <v>0</v>
      </c>
      <c r="L216" s="55">
        <f t="shared" si="27"/>
        <v>0</v>
      </c>
      <c r="M216" s="55">
        <f t="shared" si="28"/>
        <v>0</v>
      </c>
      <c r="N216" s="51"/>
      <c r="O216" s="167">
        <f t="shared" si="29"/>
        <v>0</v>
      </c>
    </row>
    <row r="217" spans="1:15" x14ac:dyDescent="0.25">
      <c r="A217" s="3">
        <v>404</v>
      </c>
      <c r="B217" s="3">
        <v>1</v>
      </c>
      <c r="C217" s="4" t="s">
        <v>175</v>
      </c>
      <c r="D217" s="5">
        <v>6</v>
      </c>
      <c r="E217" s="52">
        <f>SUMIFS('EOS GE24-F23-WEBLOAD'!$F:$F,'EOS GE24-F23-WEBLOAD'!$A:$A,$A217,'EOS GE24-F23-WEBLOAD'!$B:$B,$B217)</f>
        <v>178</v>
      </c>
      <c r="F217" s="153">
        <v>0</v>
      </c>
      <c r="G217" s="55">
        <f t="shared" si="25"/>
        <v>0</v>
      </c>
      <c r="H217" s="52">
        <f t="shared" si="26"/>
        <v>0</v>
      </c>
      <c r="I217" s="64"/>
      <c r="J217" s="52">
        <f>SUMIFS('EOS GE25-F23-WEBLOAD'!$F:$F,'EOS GE25-F23-WEBLOAD'!$A:$A,$A217,'EOS GE25-F23-WEBLOAD'!$B:$B,$B217)</f>
        <v>186</v>
      </c>
      <c r="K217" s="158">
        <f>SUMIF(AIEA!A:A,A217,AIEA!D:D)</f>
        <v>0</v>
      </c>
      <c r="L217" s="55">
        <f t="shared" si="27"/>
        <v>0</v>
      </c>
      <c r="M217" s="55">
        <f t="shared" si="28"/>
        <v>0</v>
      </c>
      <c r="N217" s="51"/>
      <c r="O217" s="167">
        <f t="shared" si="29"/>
        <v>0</v>
      </c>
    </row>
    <row r="218" spans="1:15" x14ac:dyDescent="0.25">
      <c r="A218" s="3">
        <v>2172</v>
      </c>
      <c r="B218" s="3">
        <v>1</v>
      </c>
      <c r="C218" s="4" t="s">
        <v>331</v>
      </c>
      <c r="D218" s="5">
        <v>6</v>
      </c>
      <c r="E218" s="52">
        <f>SUMIFS('EOS GE24-F23-WEBLOAD'!$F:$F,'EOS GE24-F23-WEBLOAD'!$A:$A,$A218,'EOS GE24-F23-WEBLOAD'!$B:$B,$B218)</f>
        <v>661</v>
      </c>
      <c r="F218" s="153">
        <v>0</v>
      </c>
      <c r="G218" s="55">
        <f t="shared" si="25"/>
        <v>0</v>
      </c>
      <c r="H218" s="52">
        <f t="shared" si="26"/>
        <v>0</v>
      </c>
      <c r="I218" s="64"/>
      <c r="J218" s="52">
        <f>SUMIFS('EOS GE25-F23-WEBLOAD'!$F:$F,'EOS GE25-F23-WEBLOAD'!$A:$A,$A218,'EOS GE25-F23-WEBLOAD'!$B:$B,$B218)</f>
        <v>653</v>
      </c>
      <c r="K218" s="158">
        <f>SUMIF(AIEA!A:A,A218,AIEA!D:D)</f>
        <v>0</v>
      </c>
      <c r="L218" s="55">
        <f t="shared" si="27"/>
        <v>0</v>
      </c>
      <c r="M218" s="55">
        <f t="shared" si="28"/>
        <v>0</v>
      </c>
      <c r="N218" s="51"/>
      <c r="O218" s="167">
        <f t="shared" si="29"/>
        <v>0</v>
      </c>
    </row>
    <row r="219" spans="1:15" x14ac:dyDescent="0.25">
      <c r="A219" s="3">
        <v>2137</v>
      </c>
      <c r="B219" s="3">
        <v>1</v>
      </c>
      <c r="C219" s="4" t="s">
        <v>317</v>
      </c>
      <c r="D219" s="5">
        <v>6</v>
      </c>
      <c r="E219" s="52">
        <f>SUMIFS('EOS GE24-F23-WEBLOAD'!$F:$F,'EOS GE24-F23-WEBLOAD'!$A:$A,$A219,'EOS GE24-F23-WEBLOAD'!$B:$B,$B219)</f>
        <v>549</v>
      </c>
      <c r="F219" s="153">
        <v>0</v>
      </c>
      <c r="G219" s="55">
        <f t="shared" si="25"/>
        <v>0</v>
      </c>
      <c r="H219" s="52">
        <f t="shared" si="26"/>
        <v>0</v>
      </c>
      <c r="I219" s="64"/>
      <c r="J219" s="52">
        <f>SUMIFS('EOS GE25-F23-WEBLOAD'!$F:$F,'EOS GE25-F23-WEBLOAD'!$A:$A,$A219,'EOS GE25-F23-WEBLOAD'!$B:$B,$B219)</f>
        <v>536</v>
      </c>
      <c r="K219" s="158">
        <f>SUMIF(AIEA!A:A,A219,AIEA!D:D)</f>
        <v>0</v>
      </c>
      <c r="L219" s="55">
        <f t="shared" si="27"/>
        <v>0</v>
      </c>
      <c r="M219" s="55">
        <f t="shared" si="28"/>
        <v>0</v>
      </c>
      <c r="N219" s="51"/>
      <c r="O219" s="167">
        <f t="shared" si="29"/>
        <v>0</v>
      </c>
    </row>
    <row r="220" spans="1:15" x14ac:dyDescent="0.25">
      <c r="A220" s="3">
        <v>577</v>
      </c>
      <c r="B220" s="3">
        <v>1</v>
      </c>
      <c r="C220" s="4" t="s">
        <v>222</v>
      </c>
      <c r="D220" s="5">
        <v>6</v>
      </c>
      <c r="E220" s="52">
        <f>SUMIFS('EOS GE24-F23-WEBLOAD'!$F:$F,'EOS GE24-F23-WEBLOAD'!$A:$A,$A220,'EOS GE24-F23-WEBLOAD'!$B:$B,$B220)</f>
        <v>402</v>
      </c>
      <c r="F220" s="153">
        <v>0</v>
      </c>
      <c r="G220" s="55">
        <f t="shared" si="25"/>
        <v>0</v>
      </c>
      <c r="H220" s="52">
        <f t="shared" si="26"/>
        <v>0</v>
      </c>
      <c r="I220" s="64"/>
      <c r="J220" s="52">
        <f>SUMIFS('EOS GE25-F23-WEBLOAD'!$F:$F,'EOS GE25-F23-WEBLOAD'!$A:$A,$A220,'EOS GE25-F23-WEBLOAD'!$B:$B,$B220)</f>
        <v>397</v>
      </c>
      <c r="K220" s="158">
        <f>SUMIF(AIEA!A:A,A220,AIEA!D:D)</f>
        <v>0</v>
      </c>
      <c r="L220" s="55">
        <f t="shared" si="27"/>
        <v>0</v>
      </c>
      <c r="M220" s="55">
        <f t="shared" si="28"/>
        <v>0</v>
      </c>
      <c r="N220" s="51"/>
      <c r="O220" s="167">
        <f t="shared" si="29"/>
        <v>0</v>
      </c>
    </row>
    <row r="221" spans="1:15" x14ac:dyDescent="0.25">
      <c r="A221" s="3">
        <v>545</v>
      </c>
      <c r="B221" s="3">
        <v>1</v>
      </c>
      <c r="C221" s="4" t="s">
        <v>214</v>
      </c>
      <c r="D221" s="5">
        <v>6</v>
      </c>
      <c r="E221" s="52">
        <f>SUMIFS('EOS GE24-F23-WEBLOAD'!$F:$F,'EOS GE24-F23-WEBLOAD'!$A:$A,$A221,'EOS GE24-F23-WEBLOAD'!$B:$B,$B221)</f>
        <v>338</v>
      </c>
      <c r="F221" s="153">
        <v>0</v>
      </c>
      <c r="G221" s="55">
        <f t="shared" si="25"/>
        <v>0</v>
      </c>
      <c r="H221" s="52">
        <f t="shared" si="26"/>
        <v>0</v>
      </c>
      <c r="I221" s="64"/>
      <c r="J221" s="52">
        <f>SUMIFS('EOS GE25-F23-WEBLOAD'!$F:$F,'EOS GE25-F23-WEBLOAD'!$A:$A,$A221,'EOS GE25-F23-WEBLOAD'!$B:$B,$B221)</f>
        <v>338</v>
      </c>
      <c r="K221" s="158">
        <f>SUMIF(AIEA!A:A,A221,AIEA!D:D)</f>
        <v>0</v>
      </c>
      <c r="L221" s="55">
        <f t="shared" si="27"/>
        <v>0</v>
      </c>
      <c r="M221" s="55">
        <f t="shared" si="28"/>
        <v>0</v>
      </c>
      <c r="N221" s="51"/>
      <c r="O221" s="167">
        <f t="shared" si="29"/>
        <v>0</v>
      </c>
    </row>
    <row r="222" spans="1:15" x14ac:dyDescent="0.25">
      <c r="A222" s="3">
        <v>2609</v>
      </c>
      <c r="B222" s="3">
        <v>1</v>
      </c>
      <c r="C222" s="4" t="s">
        <v>351</v>
      </c>
      <c r="D222" s="5">
        <v>6</v>
      </c>
      <c r="E222" s="52">
        <f>SUMIFS('EOS GE24-F23-WEBLOAD'!$F:$F,'EOS GE24-F23-WEBLOAD'!$A:$A,$A222,'EOS GE24-F23-WEBLOAD'!$B:$B,$B222)</f>
        <v>418</v>
      </c>
      <c r="F222" s="153">
        <v>0</v>
      </c>
      <c r="G222" s="55">
        <f t="shared" si="25"/>
        <v>0</v>
      </c>
      <c r="H222" s="52">
        <f t="shared" si="26"/>
        <v>0</v>
      </c>
      <c r="I222" s="64"/>
      <c r="J222" s="52">
        <f>SUMIFS('EOS GE25-F23-WEBLOAD'!$F:$F,'EOS GE25-F23-WEBLOAD'!$A:$A,$A222,'EOS GE25-F23-WEBLOAD'!$B:$B,$B222)</f>
        <v>410</v>
      </c>
      <c r="K222" s="158">
        <f>SUMIF(AIEA!A:A,A222,AIEA!D:D)</f>
        <v>0</v>
      </c>
      <c r="L222" s="55">
        <f t="shared" si="27"/>
        <v>0</v>
      </c>
      <c r="M222" s="55">
        <f t="shared" si="28"/>
        <v>0</v>
      </c>
      <c r="N222" s="51"/>
      <c r="O222" s="167">
        <f t="shared" si="29"/>
        <v>0</v>
      </c>
    </row>
    <row r="223" spans="1:15" x14ac:dyDescent="0.25">
      <c r="A223" s="3">
        <v>500</v>
      </c>
      <c r="B223" s="3">
        <v>1</v>
      </c>
      <c r="C223" s="4" t="s">
        <v>201</v>
      </c>
      <c r="D223" s="5">
        <v>6</v>
      </c>
      <c r="E223" s="52">
        <f>SUMIFS('EOS GE24-F23-WEBLOAD'!$F:$F,'EOS GE24-F23-WEBLOAD'!$A:$A,$A223,'EOS GE24-F23-WEBLOAD'!$B:$B,$B223)</f>
        <v>439</v>
      </c>
      <c r="F223" s="153">
        <v>0</v>
      </c>
      <c r="G223" s="55">
        <f t="shared" ref="G223:G286" si="30">SUM(F223:F223)</f>
        <v>0</v>
      </c>
      <c r="H223" s="52">
        <f t="shared" ref="H223:H286" si="31">IFERROR(G223/E223,0)</f>
        <v>0</v>
      </c>
      <c r="I223" s="64"/>
      <c r="J223" s="52">
        <f>SUMIFS('EOS GE25-F23-WEBLOAD'!$F:$F,'EOS GE25-F23-WEBLOAD'!$A:$A,$A223,'EOS GE25-F23-WEBLOAD'!$B:$B,$B223)</f>
        <v>426</v>
      </c>
      <c r="K223" s="158">
        <f>SUMIF(AIEA!A:A,A223,AIEA!D:D)</f>
        <v>0</v>
      </c>
      <c r="L223" s="55">
        <f t="shared" ref="L223:L286" si="32">SUM(K223:K223)</f>
        <v>0</v>
      </c>
      <c r="M223" s="55">
        <f t="shared" ref="M223:M286" si="33">IFERROR(L223/J223,0)</f>
        <v>0</v>
      </c>
      <c r="N223" s="51"/>
      <c r="O223" s="167">
        <f t="shared" ref="O223:O286" si="34">M223+H223</f>
        <v>0</v>
      </c>
    </row>
    <row r="224" spans="1:15" x14ac:dyDescent="0.25">
      <c r="A224" s="3">
        <v>2890</v>
      </c>
      <c r="B224" s="3">
        <v>1</v>
      </c>
      <c r="C224" s="4" t="s">
        <v>370</v>
      </c>
      <c r="D224" s="5">
        <v>6</v>
      </c>
      <c r="E224" s="52">
        <f>SUMIFS('EOS GE24-F23-WEBLOAD'!$F:$F,'EOS GE24-F23-WEBLOAD'!$A:$A,$A224,'EOS GE24-F23-WEBLOAD'!$B:$B,$B224)</f>
        <v>555.6</v>
      </c>
      <c r="F224" s="153">
        <v>0</v>
      </c>
      <c r="G224" s="55">
        <f t="shared" si="30"/>
        <v>0</v>
      </c>
      <c r="H224" s="52">
        <f t="shared" si="31"/>
        <v>0</v>
      </c>
      <c r="I224" s="64"/>
      <c r="J224" s="52">
        <f>SUMIFS('EOS GE25-F23-WEBLOAD'!$F:$F,'EOS GE25-F23-WEBLOAD'!$A:$A,$A224,'EOS GE25-F23-WEBLOAD'!$B:$B,$B224)</f>
        <v>555.6</v>
      </c>
      <c r="K224" s="158">
        <f>SUMIF(AIEA!A:A,A224,AIEA!D:D)</f>
        <v>0</v>
      </c>
      <c r="L224" s="55">
        <f t="shared" si="32"/>
        <v>0</v>
      </c>
      <c r="M224" s="55">
        <f t="shared" si="33"/>
        <v>0</v>
      </c>
      <c r="N224" s="51"/>
      <c r="O224" s="167">
        <f t="shared" si="34"/>
        <v>0</v>
      </c>
    </row>
    <row r="225" spans="1:15" x14ac:dyDescent="0.25">
      <c r="A225" s="3">
        <v>820</v>
      </c>
      <c r="B225" s="3">
        <v>1</v>
      </c>
      <c r="C225" s="4" t="s">
        <v>286</v>
      </c>
      <c r="D225" s="5">
        <v>6</v>
      </c>
      <c r="E225" s="52">
        <f>SUMIFS('EOS GE24-F23-WEBLOAD'!$F:$F,'EOS GE24-F23-WEBLOAD'!$A:$A,$A225,'EOS GE24-F23-WEBLOAD'!$B:$B,$B225)</f>
        <v>439</v>
      </c>
      <c r="F225" s="153">
        <v>0</v>
      </c>
      <c r="G225" s="55">
        <f t="shared" si="30"/>
        <v>0</v>
      </c>
      <c r="H225" s="52">
        <f t="shared" si="31"/>
        <v>0</v>
      </c>
      <c r="I225" s="64"/>
      <c r="J225" s="52">
        <f>SUMIFS('EOS GE25-F23-WEBLOAD'!$F:$F,'EOS GE25-F23-WEBLOAD'!$A:$A,$A225,'EOS GE25-F23-WEBLOAD'!$B:$B,$B225)</f>
        <v>439</v>
      </c>
      <c r="K225" s="158">
        <f>SUMIF(AIEA!A:A,A225,AIEA!D:D)</f>
        <v>0</v>
      </c>
      <c r="L225" s="55">
        <f t="shared" si="32"/>
        <v>0</v>
      </c>
      <c r="M225" s="55">
        <f t="shared" si="33"/>
        <v>0</v>
      </c>
      <c r="N225" s="51"/>
      <c r="O225" s="167">
        <f t="shared" si="34"/>
        <v>0</v>
      </c>
    </row>
    <row r="226" spans="1:15" x14ac:dyDescent="0.25">
      <c r="A226" s="3">
        <v>505</v>
      </c>
      <c r="B226" s="3">
        <v>1</v>
      </c>
      <c r="C226" s="4" t="s">
        <v>202</v>
      </c>
      <c r="D226" s="5">
        <v>6</v>
      </c>
      <c r="E226" s="52">
        <f>SUMIFS('EOS GE24-F23-WEBLOAD'!$F:$F,'EOS GE24-F23-WEBLOAD'!$A:$A,$A226,'EOS GE24-F23-WEBLOAD'!$B:$B,$B226)</f>
        <v>374</v>
      </c>
      <c r="F226" s="153">
        <v>0</v>
      </c>
      <c r="G226" s="55">
        <f t="shared" si="30"/>
        <v>0</v>
      </c>
      <c r="H226" s="52">
        <f t="shared" si="31"/>
        <v>0</v>
      </c>
      <c r="I226" s="64"/>
      <c r="J226" s="52">
        <f>SUMIFS('EOS GE25-F23-WEBLOAD'!$F:$F,'EOS GE25-F23-WEBLOAD'!$A:$A,$A226,'EOS GE25-F23-WEBLOAD'!$B:$B,$B226)</f>
        <v>361</v>
      </c>
      <c r="K226" s="158">
        <f>SUMIF(AIEA!A:A,A226,AIEA!D:D)</f>
        <v>0</v>
      </c>
      <c r="L226" s="55">
        <f t="shared" si="32"/>
        <v>0</v>
      </c>
      <c r="M226" s="55">
        <f t="shared" si="33"/>
        <v>0</v>
      </c>
      <c r="N226" s="51"/>
      <c r="O226" s="167">
        <f t="shared" si="34"/>
        <v>0</v>
      </c>
    </row>
    <row r="227" spans="1:15" x14ac:dyDescent="0.25">
      <c r="A227" s="3">
        <v>630</v>
      </c>
      <c r="B227" s="3">
        <v>1</v>
      </c>
      <c r="C227" s="4" t="s">
        <v>236</v>
      </c>
      <c r="D227" s="5">
        <v>6</v>
      </c>
      <c r="E227" s="52">
        <f>SUMIFS('EOS GE24-F23-WEBLOAD'!$F:$F,'EOS GE24-F23-WEBLOAD'!$A:$A,$A227,'EOS GE24-F23-WEBLOAD'!$B:$B,$B227)</f>
        <v>377</v>
      </c>
      <c r="F227" s="153">
        <v>0</v>
      </c>
      <c r="G227" s="55">
        <f t="shared" si="30"/>
        <v>0</v>
      </c>
      <c r="H227" s="52">
        <f t="shared" si="31"/>
        <v>0</v>
      </c>
      <c r="I227" s="64"/>
      <c r="J227" s="52">
        <f>SUMIFS('EOS GE25-F23-WEBLOAD'!$F:$F,'EOS GE25-F23-WEBLOAD'!$A:$A,$A227,'EOS GE25-F23-WEBLOAD'!$B:$B,$B227)</f>
        <v>387</v>
      </c>
      <c r="K227" s="158">
        <f>SUMIF(AIEA!A:A,A227,AIEA!D:D)</f>
        <v>0</v>
      </c>
      <c r="L227" s="55">
        <f t="shared" si="32"/>
        <v>0</v>
      </c>
      <c r="M227" s="55">
        <f t="shared" si="33"/>
        <v>0</v>
      </c>
      <c r="N227" s="51"/>
      <c r="O227" s="167">
        <f t="shared" si="34"/>
        <v>0</v>
      </c>
    </row>
    <row r="228" spans="1:15" x14ac:dyDescent="0.25">
      <c r="A228" s="3">
        <v>2171</v>
      </c>
      <c r="B228" s="3">
        <v>1</v>
      </c>
      <c r="C228" s="4" t="s">
        <v>330</v>
      </c>
      <c r="D228" s="5">
        <v>6</v>
      </c>
      <c r="E228" s="52">
        <f>SUMIFS('EOS GE24-F23-WEBLOAD'!$F:$F,'EOS GE24-F23-WEBLOAD'!$A:$A,$A228,'EOS GE24-F23-WEBLOAD'!$B:$B,$B228)</f>
        <v>239</v>
      </c>
      <c r="F228" s="153">
        <v>0</v>
      </c>
      <c r="G228" s="55">
        <f t="shared" si="30"/>
        <v>0</v>
      </c>
      <c r="H228" s="52">
        <f t="shared" si="31"/>
        <v>0</v>
      </c>
      <c r="I228" s="64"/>
      <c r="J228" s="52">
        <f>SUMIFS('EOS GE25-F23-WEBLOAD'!$F:$F,'EOS GE25-F23-WEBLOAD'!$A:$A,$A228,'EOS GE25-F23-WEBLOAD'!$B:$B,$B228)</f>
        <v>239</v>
      </c>
      <c r="K228" s="158">
        <f>SUMIF(AIEA!A:A,A228,AIEA!D:D)</f>
        <v>0</v>
      </c>
      <c r="L228" s="55">
        <f t="shared" si="32"/>
        <v>0</v>
      </c>
      <c r="M228" s="55">
        <f t="shared" si="33"/>
        <v>0</v>
      </c>
      <c r="N228" s="51"/>
      <c r="O228" s="167">
        <f t="shared" si="34"/>
        <v>0</v>
      </c>
    </row>
    <row r="229" spans="1:15" x14ac:dyDescent="0.25">
      <c r="A229" s="3">
        <v>402</v>
      </c>
      <c r="B229" s="3">
        <v>1</v>
      </c>
      <c r="C229" s="4" t="s">
        <v>173</v>
      </c>
      <c r="D229" s="5">
        <v>6</v>
      </c>
      <c r="E229" s="52">
        <f>SUMIFS('EOS GE24-F23-WEBLOAD'!$F:$F,'EOS GE24-F23-WEBLOAD'!$A:$A,$A229,'EOS GE24-F23-WEBLOAD'!$B:$B,$B229)</f>
        <v>169</v>
      </c>
      <c r="F229" s="153">
        <v>0</v>
      </c>
      <c r="G229" s="55">
        <f t="shared" si="30"/>
        <v>0</v>
      </c>
      <c r="H229" s="52">
        <f t="shared" si="31"/>
        <v>0</v>
      </c>
      <c r="I229" s="64"/>
      <c r="J229" s="52">
        <f>SUMIFS('EOS GE25-F23-WEBLOAD'!$F:$F,'EOS GE25-F23-WEBLOAD'!$A:$A,$A229,'EOS GE25-F23-WEBLOAD'!$B:$B,$B229)</f>
        <v>158</v>
      </c>
      <c r="K229" s="158">
        <f>SUMIF(AIEA!A:A,A229,AIEA!D:D)</f>
        <v>0</v>
      </c>
      <c r="L229" s="55">
        <f t="shared" si="32"/>
        <v>0</v>
      </c>
      <c r="M229" s="55">
        <f t="shared" si="33"/>
        <v>0</v>
      </c>
      <c r="N229" s="51"/>
      <c r="O229" s="167">
        <f t="shared" si="34"/>
        <v>0</v>
      </c>
    </row>
    <row r="230" spans="1:15" x14ac:dyDescent="0.25">
      <c r="A230" s="3">
        <v>837</v>
      </c>
      <c r="B230" s="3">
        <v>1</v>
      </c>
      <c r="C230" s="4" t="s">
        <v>294</v>
      </c>
      <c r="D230" s="5">
        <v>6</v>
      </c>
      <c r="E230" s="52">
        <f>SUMIFS('EOS GE24-F23-WEBLOAD'!$F:$F,'EOS GE24-F23-WEBLOAD'!$A:$A,$A230,'EOS GE24-F23-WEBLOAD'!$B:$B,$B230)</f>
        <v>578</v>
      </c>
      <c r="F230" s="153">
        <v>0</v>
      </c>
      <c r="G230" s="55">
        <f t="shared" si="30"/>
        <v>0</v>
      </c>
      <c r="H230" s="52">
        <f t="shared" si="31"/>
        <v>0</v>
      </c>
      <c r="I230" s="64"/>
      <c r="J230" s="52">
        <f>SUMIFS('EOS GE25-F23-WEBLOAD'!$F:$F,'EOS GE25-F23-WEBLOAD'!$A:$A,$A230,'EOS GE25-F23-WEBLOAD'!$B:$B,$B230)</f>
        <v>578</v>
      </c>
      <c r="K230" s="158">
        <f>SUMIF(AIEA!A:A,A230,AIEA!D:D)</f>
        <v>0</v>
      </c>
      <c r="L230" s="55">
        <f t="shared" si="32"/>
        <v>0</v>
      </c>
      <c r="M230" s="55">
        <f t="shared" si="33"/>
        <v>0</v>
      </c>
      <c r="N230" s="51"/>
      <c r="O230" s="167">
        <f t="shared" si="34"/>
        <v>0</v>
      </c>
    </row>
    <row r="231" spans="1:15" x14ac:dyDescent="0.25">
      <c r="A231" s="3">
        <v>2859</v>
      </c>
      <c r="B231" s="3">
        <v>1</v>
      </c>
      <c r="C231" s="4" t="s">
        <v>364</v>
      </c>
      <c r="D231" s="5">
        <v>5</v>
      </c>
      <c r="E231" s="52">
        <f>SUMIFS('EOS GE24-F23-WEBLOAD'!$F:$F,'EOS GE24-F23-WEBLOAD'!$A:$A,$A231,'EOS GE24-F23-WEBLOAD'!$B:$B,$B231)</f>
        <v>1370</v>
      </c>
      <c r="F231" s="153">
        <v>0</v>
      </c>
      <c r="G231" s="55">
        <f t="shared" si="30"/>
        <v>0</v>
      </c>
      <c r="H231" s="52">
        <f t="shared" si="31"/>
        <v>0</v>
      </c>
      <c r="I231" s="64"/>
      <c r="J231" s="52">
        <f>SUMIFS('EOS GE25-F23-WEBLOAD'!$F:$F,'EOS GE25-F23-WEBLOAD'!$A:$A,$A231,'EOS GE25-F23-WEBLOAD'!$B:$B,$B231)</f>
        <v>1343</v>
      </c>
      <c r="K231" s="158">
        <f>SUMIF(AIEA!A:A,A231,AIEA!D:D)</f>
        <v>0</v>
      </c>
      <c r="L231" s="55">
        <f t="shared" si="32"/>
        <v>0</v>
      </c>
      <c r="M231" s="55">
        <f t="shared" si="33"/>
        <v>0</v>
      </c>
      <c r="N231" s="51"/>
      <c r="O231" s="167">
        <f t="shared" si="34"/>
        <v>0</v>
      </c>
    </row>
    <row r="232" spans="1:15" x14ac:dyDescent="0.25">
      <c r="A232" s="3">
        <v>297</v>
      </c>
      <c r="B232" s="3">
        <v>1</v>
      </c>
      <c r="C232" s="4" t="s">
        <v>148</v>
      </c>
      <c r="D232" s="5">
        <v>6</v>
      </c>
      <c r="E232" s="52">
        <f>SUMIFS('EOS GE24-F23-WEBLOAD'!$F:$F,'EOS GE24-F23-WEBLOAD'!$A:$A,$A232,'EOS GE24-F23-WEBLOAD'!$B:$B,$B232)</f>
        <v>351</v>
      </c>
      <c r="F232" s="153">
        <v>0</v>
      </c>
      <c r="G232" s="55">
        <f t="shared" si="30"/>
        <v>0</v>
      </c>
      <c r="H232" s="52">
        <f t="shared" si="31"/>
        <v>0</v>
      </c>
      <c r="I232" s="64"/>
      <c r="J232" s="52">
        <f>SUMIFS('EOS GE25-F23-WEBLOAD'!$F:$F,'EOS GE25-F23-WEBLOAD'!$A:$A,$A232,'EOS GE25-F23-WEBLOAD'!$B:$B,$B232)</f>
        <v>355</v>
      </c>
      <c r="K232" s="158">
        <f>SUMIF(AIEA!A:A,A232,AIEA!D:D)</f>
        <v>0</v>
      </c>
      <c r="L232" s="55">
        <f t="shared" si="32"/>
        <v>0</v>
      </c>
      <c r="M232" s="55">
        <f t="shared" si="33"/>
        <v>0</v>
      </c>
      <c r="N232" s="51"/>
      <c r="O232" s="167">
        <f t="shared" si="34"/>
        <v>0</v>
      </c>
    </row>
    <row r="233" spans="1:15" x14ac:dyDescent="0.25">
      <c r="A233" s="3">
        <v>2159</v>
      </c>
      <c r="B233" s="3">
        <v>1</v>
      </c>
      <c r="C233" s="4" t="s">
        <v>323</v>
      </c>
      <c r="D233" s="5">
        <v>6</v>
      </c>
      <c r="E233" s="52">
        <f>SUMIFS('EOS GE24-F23-WEBLOAD'!$F:$F,'EOS GE24-F23-WEBLOAD'!$A:$A,$A233,'EOS GE24-F23-WEBLOAD'!$B:$B,$B233)</f>
        <v>459</v>
      </c>
      <c r="F233" s="153">
        <v>0</v>
      </c>
      <c r="G233" s="55">
        <f t="shared" si="30"/>
        <v>0</v>
      </c>
      <c r="H233" s="52">
        <f t="shared" si="31"/>
        <v>0</v>
      </c>
      <c r="I233" s="64"/>
      <c r="J233" s="52">
        <f>SUMIFS('EOS GE25-F23-WEBLOAD'!$F:$F,'EOS GE25-F23-WEBLOAD'!$A:$A,$A233,'EOS GE25-F23-WEBLOAD'!$B:$B,$B233)</f>
        <v>459</v>
      </c>
      <c r="K233" s="158">
        <f>SUMIF(AIEA!A:A,A233,AIEA!D:D)</f>
        <v>0</v>
      </c>
      <c r="L233" s="55">
        <f t="shared" si="32"/>
        <v>0</v>
      </c>
      <c r="M233" s="55">
        <f t="shared" si="33"/>
        <v>0</v>
      </c>
      <c r="N233" s="51"/>
      <c r="O233" s="167">
        <f t="shared" si="34"/>
        <v>0</v>
      </c>
    </row>
    <row r="234" spans="1:15" x14ac:dyDescent="0.25">
      <c r="A234" s="3">
        <v>2534</v>
      </c>
      <c r="B234" s="3">
        <v>1</v>
      </c>
      <c r="C234" s="4" t="s">
        <v>348</v>
      </c>
      <c r="D234" s="5">
        <v>6</v>
      </c>
      <c r="E234" s="52">
        <f>SUMIFS('EOS GE24-F23-WEBLOAD'!$F:$F,'EOS GE24-F23-WEBLOAD'!$A:$A,$A234,'EOS GE24-F23-WEBLOAD'!$B:$B,$B234)</f>
        <v>588</v>
      </c>
      <c r="F234" s="153">
        <v>0</v>
      </c>
      <c r="G234" s="55">
        <f t="shared" si="30"/>
        <v>0</v>
      </c>
      <c r="H234" s="52">
        <f t="shared" si="31"/>
        <v>0</v>
      </c>
      <c r="I234" s="64"/>
      <c r="J234" s="52">
        <f>SUMIFS('EOS GE25-F23-WEBLOAD'!$F:$F,'EOS GE25-F23-WEBLOAD'!$A:$A,$A234,'EOS GE25-F23-WEBLOAD'!$B:$B,$B234)</f>
        <v>587</v>
      </c>
      <c r="K234" s="158">
        <f>SUMIF(AIEA!A:A,A234,AIEA!D:D)</f>
        <v>0</v>
      </c>
      <c r="L234" s="55">
        <f t="shared" si="32"/>
        <v>0</v>
      </c>
      <c r="M234" s="55">
        <f t="shared" si="33"/>
        <v>0</v>
      </c>
      <c r="N234" s="51"/>
      <c r="O234" s="167">
        <f t="shared" si="34"/>
        <v>0</v>
      </c>
    </row>
    <row r="235" spans="1:15" x14ac:dyDescent="0.25">
      <c r="A235" s="3">
        <v>330</v>
      </c>
      <c r="B235" s="3">
        <v>1</v>
      </c>
      <c r="C235" s="4" t="s">
        <v>160</v>
      </c>
      <c r="D235" s="5">
        <v>6</v>
      </c>
      <c r="E235" s="52">
        <f>SUMIFS('EOS GE24-F23-WEBLOAD'!$F:$F,'EOS GE24-F23-WEBLOAD'!$A:$A,$A235,'EOS GE24-F23-WEBLOAD'!$B:$B,$B235)</f>
        <v>253.95</v>
      </c>
      <c r="F235" s="153">
        <v>0</v>
      </c>
      <c r="G235" s="55">
        <f t="shared" si="30"/>
        <v>0</v>
      </c>
      <c r="H235" s="52">
        <f t="shared" si="31"/>
        <v>0</v>
      </c>
      <c r="I235" s="64"/>
      <c r="J235" s="52">
        <f>SUMIFS('EOS GE25-F23-WEBLOAD'!$F:$F,'EOS GE25-F23-WEBLOAD'!$A:$A,$A235,'EOS GE25-F23-WEBLOAD'!$B:$B,$B235)</f>
        <v>232.95</v>
      </c>
      <c r="K235" s="158">
        <f>SUMIF(AIEA!A:A,A235,AIEA!D:D)</f>
        <v>0</v>
      </c>
      <c r="L235" s="55">
        <f t="shared" si="32"/>
        <v>0</v>
      </c>
      <c r="M235" s="55">
        <f t="shared" si="33"/>
        <v>0</v>
      </c>
      <c r="N235" s="51"/>
      <c r="O235" s="167">
        <f t="shared" si="34"/>
        <v>0</v>
      </c>
    </row>
    <row r="236" spans="1:15" x14ac:dyDescent="0.25">
      <c r="A236" s="3">
        <v>2174</v>
      </c>
      <c r="B236" s="3">
        <v>1</v>
      </c>
      <c r="C236" s="4" t="s">
        <v>332</v>
      </c>
      <c r="D236" s="5">
        <v>6</v>
      </c>
      <c r="E236" s="52">
        <f>SUMIFS('EOS GE24-F23-WEBLOAD'!$F:$F,'EOS GE24-F23-WEBLOAD'!$A:$A,$A236,'EOS GE24-F23-WEBLOAD'!$B:$B,$B236)</f>
        <v>881.5</v>
      </c>
      <c r="F236" s="153">
        <v>0</v>
      </c>
      <c r="G236" s="55">
        <f t="shared" si="30"/>
        <v>0</v>
      </c>
      <c r="H236" s="52">
        <f t="shared" si="31"/>
        <v>0</v>
      </c>
      <c r="I236" s="64"/>
      <c r="J236" s="52">
        <f>SUMIFS('EOS GE25-F23-WEBLOAD'!$F:$F,'EOS GE25-F23-WEBLOAD'!$A:$A,$A236,'EOS GE25-F23-WEBLOAD'!$B:$B,$B236)</f>
        <v>875.5</v>
      </c>
      <c r="K236" s="158">
        <f>SUMIF(AIEA!A:A,A236,AIEA!D:D)</f>
        <v>0</v>
      </c>
      <c r="L236" s="55">
        <f t="shared" si="32"/>
        <v>0</v>
      </c>
      <c r="M236" s="55">
        <f t="shared" si="33"/>
        <v>0</v>
      </c>
      <c r="N236" s="51"/>
      <c r="O236" s="167">
        <f t="shared" si="34"/>
        <v>0</v>
      </c>
    </row>
    <row r="237" spans="1:15" x14ac:dyDescent="0.25">
      <c r="A237" s="3">
        <v>548</v>
      </c>
      <c r="B237" s="3">
        <v>1</v>
      </c>
      <c r="C237" s="4" t="s">
        <v>216</v>
      </c>
      <c r="D237" s="5">
        <v>6</v>
      </c>
      <c r="E237" s="52">
        <f>SUMIFS('EOS GE24-F23-WEBLOAD'!$F:$F,'EOS GE24-F23-WEBLOAD'!$A:$A,$A237,'EOS GE24-F23-WEBLOAD'!$B:$B,$B237)</f>
        <v>853.8</v>
      </c>
      <c r="F237" s="153">
        <v>0</v>
      </c>
      <c r="G237" s="55">
        <f t="shared" si="30"/>
        <v>0</v>
      </c>
      <c r="H237" s="52">
        <f t="shared" si="31"/>
        <v>0</v>
      </c>
      <c r="I237" s="64"/>
      <c r="J237" s="52">
        <f>SUMIFS('EOS GE25-F23-WEBLOAD'!$F:$F,'EOS GE25-F23-WEBLOAD'!$A:$A,$A237,'EOS GE25-F23-WEBLOAD'!$B:$B,$B237)</f>
        <v>853.8</v>
      </c>
      <c r="K237" s="158">
        <f>SUMIF(AIEA!A:A,A237,AIEA!D:D)</f>
        <v>0</v>
      </c>
      <c r="L237" s="55">
        <f t="shared" si="32"/>
        <v>0</v>
      </c>
      <c r="M237" s="55">
        <f t="shared" si="33"/>
        <v>0</v>
      </c>
      <c r="N237" s="51"/>
      <c r="O237" s="167">
        <f t="shared" si="34"/>
        <v>0</v>
      </c>
    </row>
    <row r="238" spans="1:15" x14ac:dyDescent="0.25">
      <c r="A238" s="3">
        <v>2310</v>
      </c>
      <c r="B238" s="3">
        <v>1</v>
      </c>
      <c r="C238" s="4" t="s">
        <v>339</v>
      </c>
      <c r="D238" s="5">
        <v>5</v>
      </c>
      <c r="E238" s="52">
        <f>SUMIFS('EOS GE24-F23-WEBLOAD'!$F:$F,'EOS GE24-F23-WEBLOAD'!$A:$A,$A238,'EOS GE24-F23-WEBLOAD'!$B:$B,$B238)</f>
        <v>1055</v>
      </c>
      <c r="F238" s="153">
        <v>0</v>
      </c>
      <c r="G238" s="55">
        <f t="shared" si="30"/>
        <v>0</v>
      </c>
      <c r="H238" s="52">
        <f t="shared" si="31"/>
        <v>0</v>
      </c>
      <c r="I238" s="64"/>
      <c r="J238" s="52">
        <f>SUMIFS('EOS GE25-F23-WEBLOAD'!$F:$F,'EOS GE25-F23-WEBLOAD'!$A:$A,$A238,'EOS GE25-F23-WEBLOAD'!$B:$B,$B238)</f>
        <v>1038</v>
      </c>
      <c r="K238" s="158">
        <f>SUMIF(AIEA!A:A,A238,AIEA!D:D)</f>
        <v>0</v>
      </c>
      <c r="L238" s="55">
        <f t="shared" si="32"/>
        <v>0</v>
      </c>
      <c r="M238" s="55">
        <f t="shared" si="33"/>
        <v>0</v>
      </c>
      <c r="N238" s="51"/>
      <c r="O238" s="167">
        <f t="shared" si="34"/>
        <v>0</v>
      </c>
    </row>
    <row r="239" spans="1:15" x14ac:dyDescent="0.25">
      <c r="A239" s="3">
        <v>671</v>
      </c>
      <c r="B239" s="3">
        <v>1</v>
      </c>
      <c r="C239" s="4" t="s">
        <v>241</v>
      </c>
      <c r="D239" s="5">
        <v>6</v>
      </c>
      <c r="E239" s="52">
        <f>SUMIFS('EOS GE24-F23-WEBLOAD'!$F:$F,'EOS GE24-F23-WEBLOAD'!$A:$A,$A239,'EOS GE24-F23-WEBLOAD'!$B:$B,$B239)</f>
        <v>352</v>
      </c>
      <c r="F239" s="153">
        <v>0</v>
      </c>
      <c r="G239" s="55">
        <f t="shared" si="30"/>
        <v>0</v>
      </c>
      <c r="H239" s="52">
        <f t="shared" si="31"/>
        <v>0</v>
      </c>
      <c r="I239" s="64"/>
      <c r="J239" s="52">
        <f>SUMIFS('EOS GE25-F23-WEBLOAD'!$F:$F,'EOS GE25-F23-WEBLOAD'!$A:$A,$A239,'EOS GE25-F23-WEBLOAD'!$B:$B,$B239)</f>
        <v>336</v>
      </c>
      <c r="K239" s="158">
        <f>SUMIF(AIEA!A:A,A239,AIEA!D:D)</f>
        <v>0</v>
      </c>
      <c r="L239" s="55">
        <f t="shared" si="32"/>
        <v>0</v>
      </c>
      <c r="M239" s="55">
        <f t="shared" si="33"/>
        <v>0</v>
      </c>
      <c r="N239" s="51"/>
      <c r="O239" s="167">
        <f t="shared" si="34"/>
        <v>0</v>
      </c>
    </row>
    <row r="240" spans="1:15" x14ac:dyDescent="0.25">
      <c r="A240" s="3">
        <v>600</v>
      </c>
      <c r="B240" s="3">
        <v>1</v>
      </c>
      <c r="C240" s="4" t="s">
        <v>229</v>
      </c>
      <c r="D240" s="5">
        <v>6</v>
      </c>
      <c r="E240" s="52">
        <f>SUMIFS('EOS GE24-F23-WEBLOAD'!$F:$F,'EOS GE24-F23-WEBLOAD'!$A:$A,$A240,'EOS GE24-F23-WEBLOAD'!$B:$B,$B240)</f>
        <v>229</v>
      </c>
      <c r="F240" s="153">
        <v>0</v>
      </c>
      <c r="G240" s="55">
        <f t="shared" si="30"/>
        <v>0</v>
      </c>
      <c r="H240" s="52">
        <f t="shared" si="31"/>
        <v>0</v>
      </c>
      <c r="I240" s="64"/>
      <c r="J240" s="52">
        <f>SUMIFS('EOS GE25-F23-WEBLOAD'!$F:$F,'EOS GE25-F23-WEBLOAD'!$A:$A,$A240,'EOS GE25-F23-WEBLOAD'!$B:$B,$B240)</f>
        <v>234</v>
      </c>
      <c r="K240" s="158">
        <f>SUMIF(AIEA!A:A,A240,AIEA!D:D)</f>
        <v>0</v>
      </c>
      <c r="L240" s="55">
        <f t="shared" si="32"/>
        <v>0</v>
      </c>
      <c r="M240" s="55">
        <f t="shared" si="33"/>
        <v>0</v>
      </c>
      <c r="N240" s="51"/>
      <c r="O240" s="167">
        <f t="shared" si="34"/>
        <v>0</v>
      </c>
    </row>
    <row r="241" spans="1:15" x14ac:dyDescent="0.25">
      <c r="A241" s="3">
        <v>333</v>
      </c>
      <c r="B241" s="3">
        <v>1</v>
      </c>
      <c r="C241" s="4" t="s">
        <v>162</v>
      </c>
      <c r="D241" s="5">
        <v>6</v>
      </c>
      <c r="E241" s="52">
        <f>SUMIFS('EOS GE24-F23-WEBLOAD'!$F:$F,'EOS GE24-F23-WEBLOAD'!$A:$A,$A241,'EOS GE24-F23-WEBLOAD'!$B:$B,$B241)</f>
        <v>485</v>
      </c>
      <c r="F241" s="153">
        <v>0</v>
      </c>
      <c r="G241" s="55">
        <f t="shared" si="30"/>
        <v>0</v>
      </c>
      <c r="H241" s="52">
        <f t="shared" si="31"/>
        <v>0</v>
      </c>
      <c r="I241" s="64"/>
      <c r="J241" s="52">
        <f>SUMIFS('EOS GE25-F23-WEBLOAD'!$F:$F,'EOS GE25-F23-WEBLOAD'!$A:$A,$A241,'EOS GE25-F23-WEBLOAD'!$B:$B,$B241)</f>
        <v>518</v>
      </c>
      <c r="K241" s="158">
        <f>SUMIF(AIEA!A:A,A241,AIEA!D:D)</f>
        <v>0</v>
      </c>
      <c r="L241" s="55">
        <f t="shared" si="32"/>
        <v>0</v>
      </c>
      <c r="M241" s="55">
        <f t="shared" si="33"/>
        <v>0</v>
      </c>
      <c r="N241" s="51"/>
      <c r="O241" s="167">
        <f t="shared" si="34"/>
        <v>0</v>
      </c>
    </row>
    <row r="242" spans="1:15" x14ac:dyDescent="0.25">
      <c r="A242" s="3">
        <v>740</v>
      </c>
      <c r="B242" s="3">
        <v>1</v>
      </c>
      <c r="C242" s="4" t="s">
        <v>264</v>
      </c>
      <c r="D242" s="5">
        <v>5</v>
      </c>
      <c r="E242" s="52">
        <f>SUMIFS('EOS GE24-F23-WEBLOAD'!$F:$F,'EOS GE24-F23-WEBLOAD'!$A:$A,$A242,'EOS GE24-F23-WEBLOAD'!$B:$B,$B242)</f>
        <v>1275</v>
      </c>
      <c r="F242" s="153">
        <v>0</v>
      </c>
      <c r="G242" s="55">
        <f t="shared" si="30"/>
        <v>0</v>
      </c>
      <c r="H242" s="52">
        <f t="shared" si="31"/>
        <v>0</v>
      </c>
      <c r="I242" s="64"/>
      <c r="J242" s="52">
        <f>SUMIFS('EOS GE25-F23-WEBLOAD'!$F:$F,'EOS GE25-F23-WEBLOAD'!$A:$A,$A242,'EOS GE25-F23-WEBLOAD'!$B:$B,$B242)</f>
        <v>1263</v>
      </c>
      <c r="K242" s="158">
        <f>SUMIF(AIEA!A:A,A242,AIEA!D:D)</f>
        <v>0</v>
      </c>
      <c r="L242" s="55">
        <f t="shared" si="32"/>
        <v>0</v>
      </c>
      <c r="M242" s="55">
        <f t="shared" si="33"/>
        <v>0</v>
      </c>
      <c r="N242" s="51"/>
      <c r="O242" s="167">
        <f t="shared" si="34"/>
        <v>0</v>
      </c>
    </row>
    <row r="243" spans="1:15" x14ac:dyDescent="0.25">
      <c r="A243" s="3">
        <v>465</v>
      </c>
      <c r="B243" s="3">
        <v>1</v>
      </c>
      <c r="C243" s="4" t="s">
        <v>187</v>
      </c>
      <c r="D243" s="5">
        <v>5</v>
      </c>
      <c r="E243" s="52">
        <f>SUMIFS('EOS GE24-F23-WEBLOAD'!$F:$F,'EOS GE24-F23-WEBLOAD'!$A:$A,$A243,'EOS GE24-F23-WEBLOAD'!$B:$B,$B243)</f>
        <v>1556</v>
      </c>
      <c r="F243" s="153">
        <v>0</v>
      </c>
      <c r="G243" s="55">
        <f t="shared" si="30"/>
        <v>0</v>
      </c>
      <c r="H243" s="52">
        <f t="shared" si="31"/>
        <v>0</v>
      </c>
      <c r="I243" s="64"/>
      <c r="J243" s="52">
        <f>SUMIFS('EOS GE25-F23-WEBLOAD'!$F:$F,'EOS GE25-F23-WEBLOAD'!$A:$A,$A243,'EOS GE25-F23-WEBLOAD'!$B:$B,$B243)</f>
        <v>1556</v>
      </c>
      <c r="K243" s="158">
        <f>SUMIF(AIEA!A:A,A243,AIEA!D:D)</f>
        <v>0</v>
      </c>
      <c r="L243" s="55">
        <f t="shared" si="32"/>
        <v>0</v>
      </c>
      <c r="M243" s="55">
        <f t="shared" si="33"/>
        <v>0</v>
      </c>
      <c r="N243" s="51"/>
      <c r="O243" s="167">
        <f t="shared" si="34"/>
        <v>0</v>
      </c>
    </row>
    <row r="244" spans="1:15" x14ac:dyDescent="0.25">
      <c r="A244" s="3">
        <v>761</v>
      </c>
      <c r="B244" s="3">
        <v>1</v>
      </c>
      <c r="C244" s="4" t="s">
        <v>272</v>
      </c>
      <c r="D244" s="5">
        <v>4</v>
      </c>
      <c r="E244" s="52">
        <f>SUMIFS('EOS GE24-F23-WEBLOAD'!$F:$F,'EOS GE24-F23-WEBLOAD'!$A:$A,$A244,'EOS GE24-F23-WEBLOAD'!$B:$B,$B244)</f>
        <v>4741</v>
      </c>
      <c r="F244" s="153">
        <v>0</v>
      </c>
      <c r="G244" s="55">
        <f t="shared" si="30"/>
        <v>0</v>
      </c>
      <c r="H244" s="52">
        <f t="shared" si="31"/>
        <v>0</v>
      </c>
      <c r="I244" s="64"/>
      <c r="J244" s="52">
        <f>SUMIFS('EOS GE25-F23-WEBLOAD'!$F:$F,'EOS GE25-F23-WEBLOAD'!$A:$A,$A244,'EOS GE25-F23-WEBLOAD'!$B:$B,$B244)</f>
        <v>4659</v>
      </c>
      <c r="K244" s="158">
        <f>SUMIF(AIEA!A:A,A244,AIEA!D:D)</f>
        <v>0</v>
      </c>
      <c r="L244" s="55">
        <f t="shared" si="32"/>
        <v>0</v>
      </c>
      <c r="M244" s="55">
        <f t="shared" si="33"/>
        <v>0</v>
      </c>
      <c r="N244" s="51"/>
      <c r="O244" s="167">
        <f t="shared" si="34"/>
        <v>0</v>
      </c>
    </row>
    <row r="245" spans="1:15" x14ac:dyDescent="0.25">
      <c r="A245" s="3">
        <v>314</v>
      </c>
      <c r="B245" s="3">
        <v>1</v>
      </c>
      <c r="C245" s="4" t="s">
        <v>154</v>
      </c>
      <c r="D245" s="5">
        <v>6</v>
      </c>
      <c r="E245" s="52">
        <f>SUMIFS('EOS GE24-F23-WEBLOAD'!$F:$F,'EOS GE24-F23-WEBLOAD'!$A:$A,$A245,'EOS GE24-F23-WEBLOAD'!$B:$B,$B245)</f>
        <v>755</v>
      </c>
      <c r="F245" s="153">
        <v>0</v>
      </c>
      <c r="G245" s="55">
        <f t="shared" si="30"/>
        <v>0</v>
      </c>
      <c r="H245" s="52">
        <f t="shared" si="31"/>
        <v>0</v>
      </c>
      <c r="I245" s="64"/>
      <c r="J245" s="52">
        <f>SUMIFS('EOS GE25-F23-WEBLOAD'!$F:$F,'EOS GE25-F23-WEBLOAD'!$A:$A,$A245,'EOS GE25-F23-WEBLOAD'!$B:$B,$B245)</f>
        <v>750</v>
      </c>
      <c r="K245" s="158">
        <f>SUMIF(AIEA!A:A,A245,AIEA!D:D)</f>
        <v>0</v>
      </c>
      <c r="L245" s="55">
        <f t="shared" si="32"/>
        <v>0</v>
      </c>
      <c r="M245" s="55">
        <f t="shared" si="33"/>
        <v>0</v>
      </c>
      <c r="N245" s="51"/>
      <c r="O245" s="167">
        <f t="shared" si="34"/>
        <v>0</v>
      </c>
    </row>
    <row r="246" spans="1:15" x14ac:dyDescent="0.25">
      <c r="A246" s="3">
        <v>2134</v>
      </c>
      <c r="B246" s="3">
        <v>1</v>
      </c>
      <c r="C246" s="4" t="s">
        <v>315</v>
      </c>
      <c r="D246" s="5">
        <v>6</v>
      </c>
      <c r="E246" s="52">
        <f>SUMIFS('EOS GE24-F23-WEBLOAD'!$F:$F,'EOS GE24-F23-WEBLOAD'!$A:$A,$A246,'EOS GE24-F23-WEBLOAD'!$B:$B,$B246)</f>
        <v>709</v>
      </c>
      <c r="F246" s="153">
        <v>0</v>
      </c>
      <c r="G246" s="55">
        <f t="shared" si="30"/>
        <v>0</v>
      </c>
      <c r="H246" s="52">
        <f t="shared" si="31"/>
        <v>0</v>
      </c>
      <c r="I246" s="64"/>
      <c r="J246" s="52">
        <f>SUMIFS('EOS GE25-F23-WEBLOAD'!$F:$F,'EOS GE25-F23-WEBLOAD'!$A:$A,$A246,'EOS GE25-F23-WEBLOAD'!$B:$B,$B246)</f>
        <v>692</v>
      </c>
      <c r="K246" s="158">
        <f>SUMIF(AIEA!A:A,A246,AIEA!D:D)</f>
        <v>0</v>
      </c>
      <c r="L246" s="55">
        <f t="shared" si="32"/>
        <v>0</v>
      </c>
      <c r="M246" s="55">
        <f t="shared" si="33"/>
        <v>0</v>
      </c>
      <c r="N246" s="51"/>
      <c r="O246" s="167">
        <f t="shared" si="34"/>
        <v>0</v>
      </c>
    </row>
    <row r="247" spans="1:15" x14ac:dyDescent="0.25">
      <c r="A247" s="3">
        <v>542</v>
      </c>
      <c r="B247" s="3">
        <v>1</v>
      </c>
      <c r="C247" s="4" t="s">
        <v>212</v>
      </c>
      <c r="D247" s="5">
        <v>6</v>
      </c>
      <c r="E247" s="52">
        <f>SUMIFS('EOS GE24-F23-WEBLOAD'!$F:$F,'EOS GE24-F23-WEBLOAD'!$A:$A,$A247,'EOS GE24-F23-WEBLOAD'!$B:$B,$B247)</f>
        <v>405</v>
      </c>
      <c r="F247" s="153">
        <v>0</v>
      </c>
      <c r="G247" s="55">
        <f t="shared" si="30"/>
        <v>0</v>
      </c>
      <c r="H247" s="52">
        <f t="shared" si="31"/>
        <v>0</v>
      </c>
      <c r="I247" s="64"/>
      <c r="J247" s="52">
        <f>SUMIFS('EOS GE25-F23-WEBLOAD'!$F:$F,'EOS GE25-F23-WEBLOAD'!$A:$A,$A247,'EOS GE25-F23-WEBLOAD'!$B:$B,$B247)</f>
        <v>385</v>
      </c>
      <c r="K247" s="158">
        <f>SUMIF(AIEA!A:A,A247,AIEA!D:D)</f>
        <v>0</v>
      </c>
      <c r="L247" s="55">
        <f t="shared" si="32"/>
        <v>0</v>
      </c>
      <c r="M247" s="55">
        <f t="shared" si="33"/>
        <v>0</v>
      </c>
      <c r="N247" s="51"/>
      <c r="O247" s="167">
        <f t="shared" si="34"/>
        <v>0</v>
      </c>
    </row>
    <row r="248" spans="1:15" x14ac:dyDescent="0.25">
      <c r="A248" s="3">
        <v>2125</v>
      </c>
      <c r="B248" s="3">
        <v>1</v>
      </c>
      <c r="C248" s="4" t="s">
        <v>314</v>
      </c>
      <c r="D248" s="5">
        <v>5</v>
      </c>
      <c r="E248" s="52">
        <f>SUMIFS('EOS GE24-F23-WEBLOAD'!$F:$F,'EOS GE24-F23-WEBLOAD'!$A:$A,$A248,'EOS GE24-F23-WEBLOAD'!$B:$B,$B248)</f>
        <v>984</v>
      </c>
      <c r="F248" s="153">
        <v>0</v>
      </c>
      <c r="G248" s="55">
        <f t="shared" si="30"/>
        <v>0</v>
      </c>
      <c r="H248" s="52">
        <f t="shared" si="31"/>
        <v>0</v>
      </c>
      <c r="I248" s="64"/>
      <c r="J248" s="52">
        <f>SUMIFS('EOS GE25-F23-WEBLOAD'!$F:$F,'EOS GE25-F23-WEBLOAD'!$A:$A,$A248,'EOS GE25-F23-WEBLOAD'!$B:$B,$B248)</f>
        <v>984</v>
      </c>
      <c r="K248" s="158">
        <f>SUMIF(AIEA!A:A,A248,AIEA!D:D)</f>
        <v>0</v>
      </c>
      <c r="L248" s="55">
        <f t="shared" si="32"/>
        <v>0</v>
      </c>
      <c r="M248" s="55">
        <f t="shared" si="33"/>
        <v>0</v>
      </c>
      <c r="N248" s="51"/>
      <c r="O248" s="167">
        <f t="shared" si="34"/>
        <v>0</v>
      </c>
    </row>
    <row r="249" spans="1:15" x14ac:dyDescent="0.25">
      <c r="A249" s="3">
        <v>2853</v>
      </c>
      <c r="B249" s="3">
        <v>1</v>
      </c>
      <c r="C249" s="4" t="s">
        <v>362</v>
      </c>
      <c r="D249" s="5">
        <v>6</v>
      </c>
      <c r="E249" s="52">
        <f>SUMIFS('EOS GE24-F23-WEBLOAD'!$F:$F,'EOS GE24-F23-WEBLOAD'!$A:$A,$A249,'EOS GE24-F23-WEBLOAD'!$B:$B,$B249)</f>
        <v>791</v>
      </c>
      <c r="F249" s="153">
        <v>0</v>
      </c>
      <c r="G249" s="55">
        <f t="shared" si="30"/>
        <v>0</v>
      </c>
      <c r="H249" s="52">
        <f t="shared" si="31"/>
        <v>0</v>
      </c>
      <c r="I249" s="64"/>
      <c r="J249" s="52">
        <f>SUMIFS('EOS GE25-F23-WEBLOAD'!$F:$F,'EOS GE25-F23-WEBLOAD'!$A:$A,$A249,'EOS GE25-F23-WEBLOAD'!$B:$B,$B249)</f>
        <v>807</v>
      </c>
      <c r="K249" s="158">
        <f>SUMIF(AIEA!A:A,A249,AIEA!D:D)</f>
        <v>0</v>
      </c>
      <c r="L249" s="55">
        <f t="shared" si="32"/>
        <v>0</v>
      </c>
      <c r="M249" s="55">
        <f t="shared" si="33"/>
        <v>0</v>
      </c>
      <c r="N249" s="51"/>
      <c r="O249" s="167">
        <f t="shared" si="34"/>
        <v>0</v>
      </c>
    </row>
    <row r="250" spans="1:15" x14ac:dyDescent="0.25">
      <c r="A250" s="3">
        <v>581</v>
      </c>
      <c r="B250" s="3">
        <v>1</v>
      </c>
      <c r="C250" s="4" t="s">
        <v>224</v>
      </c>
      <c r="D250" s="5">
        <v>6</v>
      </c>
      <c r="E250" s="52">
        <f>SUMIFS('EOS GE24-F23-WEBLOAD'!$F:$F,'EOS GE24-F23-WEBLOAD'!$A:$A,$A250,'EOS GE24-F23-WEBLOAD'!$B:$B,$B250)</f>
        <v>400</v>
      </c>
      <c r="F250" s="153">
        <v>0</v>
      </c>
      <c r="G250" s="55">
        <f t="shared" si="30"/>
        <v>0</v>
      </c>
      <c r="H250" s="52">
        <f t="shared" si="31"/>
        <v>0</v>
      </c>
      <c r="I250" s="64"/>
      <c r="J250" s="52">
        <f>SUMIFS('EOS GE25-F23-WEBLOAD'!$F:$F,'EOS GE25-F23-WEBLOAD'!$A:$A,$A250,'EOS GE25-F23-WEBLOAD'!$B:$B,$B250)</f>
        <v>415</v>
      </c>
      <c r="K250" s="158">
        <f>SUMIF(AIEA!A:A,A250,AIEA!D:D)</f>
        <v>0</v>
      </c>
      <c r="L250" s="55">
        <f t="shared" si="32"/>
        <v>0</v>
      </c>
      <c r="M250" s="55">
        <f t="shared" si="33"/>
        <v>0</v>
      </c>
      <c r="N250" s="51"/>
      <c r="O250" s="167">
        <f t="shared" si="34"/>
        <v>0</v>
      </c>
    </row>
    <row r="251" spans="1:15" x14ac:dyDescent="0.25">
      <c r="A251" s="3">
        <v>2448</v>
      </c>
      <c r="B251" s="3">
        <v>1</v>
      </c>
      <c r="C251" s="4" t="s">
        <v>347</v>
      </c>
      <c r="D251" s="5">
        <v>6</v>
      </c>
      <c r="E251" s="52">
        <f>SUMIFS('EOS GE24-F23-WEBLOAD'!$F:$F,'EOS GE24-F23-WEBLOAD'!$A:$A,$A251,'EOS GE24-F23-WEBLOAD'!$B:$B,$B251)</f>
        <v>639</v>
      </c>
      <c r="F251" s="153">
        <v>0</v>
      </c>
      <c r="G251" s="55">
        <f t="shared" si="30"/>
        <v>0</v>
      </c>
      <c r="H251" s="52">
        <f t="shared" si="31"/>
        <v>0</v>
      </c>
      <c r="I251" s="64"/>
      <c r="J251" s="52">
        <f>SUMIFS('EOS GE25-F23-WEBLOAD'!$F:$F,'EOS GE25-F23-WEBLOAD'!$A:$A,$A251,'EOS GE25-F23-WEBLOAD'!$B:$B,$B251)</f>
        <v>611</v>
      </c>
      <c r="K251" s="158">
        <f>SUMIF(AIEA!A:A,A251,AIEA!D:D)</f>
        <v>0</v>
      </c>
      <c r="L251" s="55">
        <f t="shared" si="32"/>
        <v>0</v>
      </c>
      <c r="M251" s="55">
        <f t="shared" si="33"/>
        <v>0</v>
      </c>
      <c r="N251" s="51"/>
      <c r="O251" s="167">
        <f t="shared" si="34"/>
        <v>0</v>
      </c>
    </row>
    <row r="252" spans="1:15" x14ac:dyDescent="0.25">
      <c r="A252" s="3">
        <v>786</v>
      </c>
      <c r="B252" s="3">
        <v>1</v>
      </c>
      <c r="C252" s="4" t="s">
        <v>278</v>
      </c>
      <c r="D252" s="5">
        <v>6</v>
      </c>
      <c r="E252" s="52">
        <f>SUMIFS('EOS GE24-F23-WEBLOAD'!$F:$F,'EOS GE24-F23-WEBLOAD'!$A:$A,$A252,'EOS GE24-F23-WEBLOAD'!$B:$B,$B252)</f>
        <v>471</v>
      </c>
      <c r="F252" s="153">
        <v>0</v>
      </c>
      <c r="G252" s="55">
        <f t="shared" si="30"/>
        <v>0</v>
      </c>
      <c r="H252" s="52">
        <f t="shared" si="31"/>
        <v>0</v>
      </c>
      <c r="I252" s="64"/>
      <c r="J252" s="52">
        <f>SUMIFS('EOS GE25-F23-WEBLOAD'!$F:$F,'EOS GE25-F23-WEBLOAD'!$A:$A,$A252,'EOS GE25-F23-WEBLOAD'!$B:$B,$B252)</f>
        <v>437</v>
      </c>
      <c r="K252" s="158">
        <f>SUMIF(AIEA!A:A,A252,AIEA!D:D)</f>
        <v>0</v>
      </c>
      <c r="L252" s="55">
        <f t="shared" si="32"/>
        <v>0</v>
      </c>
      <c r="M252" s="55">
        <f t="shared" si="33"/>
        <v>0</v>
      </c>
      <c r="N252" s="51"/>
      <c r="O252" s="167">
        <f t="shared" si="34"/>
        <v>0</v>
      </c>
    </row>
    <row r="253" spans="1:15" x14ac:dyDescent="0.25">
      <c r="A253" s="3">
        <v>2342</v>
      </c>
      <c r="B253" s="3">
        <v>1</v>
      </c>
      <c r="C253" s="4" t="s">
        <v>341</v>
      </c>
      <c r="D253" s="5">
        <v>6</v>
      </c>
      <c r="E253" s="52">
        <f>SUMIFS('EOS GE24-F23-WEBLOAD'!$F:$F,'EOS GE24-F23-WEBLOAD'!$A:$A,$A253,'EOS GE24-F23-WEBLOAD'!$B:$B,$B253)</f>
        <v>773</v>
      </c>
      <c r="F253" s="153">
        <v>0</v>
      </c>
      <c r="G253" s="55">
        <f t="shared" si="30"/>
        <v>0</v>
      </c>
      <c r="H253" s="52">
        <f t="shared" si="31"/>
        <v>0</v>
      </c>
      <c r="I253" s="64"/>
      <c r="J253" s="52">
        <f>SUMIFS('EOS GE25-F23-WEBLOAD'!$F:$F,'EOS GE25-F23-WEBLOAD'!$A:$A,$A253,'EOS GE25-F23-WEBLOAD'!$B:$B,$B253)</f>
        <v>773</v>
      </c>
      <c r="K253" s="158">
        <f>SUMIF(AIEA!A:A,A253,AIEA!D:D)</f>
        <v>0</v>
      </c>
      <c r="L253" s="55">
        <f t="shared" si="32"/>
        <v>0</v>
      </c>
      <c r="M253" s="55">
        <f t="shared" si="33"/>
        <v>0</v>
      </c>
      <c r="N253" s="51"/>
      <c r="O253" s="167">
        <f t="shared" si="34"/>
        <v>0</v>
      </c>
    </row>
    <row r="254" spans="1:15" x14ac:dyDescent="0.25">
      <c r="A254" s="3">
        <v>487</v>
      </c>
      <c r="B254" s="3">
        <v>1</v>
      </c>
      <c r="C254" s="4" t="s">
        <v>196</v>
      </c>
      <c r="D254" s="5">
        <v>6</v>
      </c>
      <c r="E254" s="52">
        <f>SUMIFS('EOS GE24-F23-WEBLOAD'!$F:$F,'EOS GE24-F23-WEBLOAD'!$A:$A,$A254,'EOS GE24-F23-WEBLOAD'!$B:$B,$B254)</f>
        <v>337</v>
      </c>
      <c r="F254" s="153">
        <v>0</v>
      </c>
      <c r="G254" s="55">
        <f t="shared" si="30"/>
        <v>0</v>
      </c>
      <c r="H254" s="52">
        <f t="shared" si="31"/>
        <v>0</v>
      </c>
      <c r="I254" s="64"/>
      <c r="J254" s="52">
        <f>SUMIFS('EOS GE25-F23-WEBLOAD'!$F:$F,'EOS GE25-F23-WEBLOAD'!$A:$A,$A254,'EOS GE25-F23-WEBLOAD'!$B:$B,$B254)</f>
        <v>337</v>
      </c>
      <c r="K254" s="158">
        <f>SUMIF(AIEA!A:A,A254,AIEA!D:D)</f>
        <v>0</v>
      </c>
      <c r="L254" s="55">
        <f t="shared" si="32"/>
        <v>0</v>
      </c>
      <c r="M254" s="55">
        <f t="shared" si="33"/>
        <v>0</v>
      </c>
      <c r="N254" s="51"/>
      <c r="O254" s="167">
        <f t="shared" si="34"/>
        <v>0</v>
      </c>
    </row>
    <row r="255" spans="1:15" x14ac:dyDescent="0.25">
      <c r="A255" s="3">
        <v>173</v>
      </c>
      <c r="B255" s="3">
        <v>1</v>
      </c>
      <c r="C255" s="4" t="s">
        <v>104</v>
      </c>
      <c r="D255" s="5">
        <v>6</v>
      </c>
      <c r="E255" s="52">
        <f>SUMIFS('EOS GE24-F23-WEBLOAD'!$F:$F,'EOS GE24-F23-WEBLOAD'!$A:$A,$A255,'EOS GE24-F23-WEBLOAD'!$B:$B,$B255)</f>
        <v>499</v>
      </c>
      <c r="F255" s="153">
        <v>0</v>
      </c>
      <c r="G255" s="55">
        <f t="shared" si="30"/>
        <v>0</v>
      </c>
      <c r="H255" s="52">
        <f t="shared" si="31"/>
        <v>0</v>
      </c>
      <c r="I255" s="64"/>
      <c r="J255" s="52">
        <f>SUMIFS('EOS GE25-F23-WEBLOAD'!$F:$F,'EOS GE25-F23-WEBLOAD'!$A:$A,$A255,'EOS GE25-F23-WEBLOAD'!$B:$B,$B255)</f>
        <v>481</v>
      </c>
      <c r="K255" s="158">
        <f>SUMIF(AIEA!A:A,A255,AIEA!D:D)</f>
        <v>0</v>
      </c>
      <c r="L255" s="55">
        <f t="shared" si="32"/>
        <v>0</v>
      </c>
      <c r="M255" s="55">
        <f t="shared" si="33"/>
        <v>0</v>
      </c>
      <c r="N255" s="51"/>
      <c r="O255" s="167">
        <f t="shared" si="34"/>
        <v>0</v>
      </c>
    </row>
    <row r="256" spans="1:15" x14ac:dyDescent="0.25">
      <c r="A256" s="3">
        <v>362</v>
      </c>
      <c r="B256" s="3">
        <v>1</v>
      </c>
      <c r="C256" s="4" t="s">
        <v>167</v>
      </c>
      <c r="D256" s="5">
        <v>6</v>
      </c>
      <c r="E256" s="52">
        <f>SUMIFS('EOS GE24-F23-WEBLOAD'!$F:$F,'EOS GE24-F23-WEBLOAD'!$A:$A,$A256,'EOS GE24-F23-WEBLOAD'!$B:$B,$B256)</f>
        <v>273</v>
      </c>
      <c r="F256" s="153">
        <v>0</v>
      </c>
      <c r="G256" s="55">
        <f t="shared" si="30"/>
        <v>0</v>
      </c>
      <c r="H256" s="52">
        <f t="shared" si="31"/>
        <v>0</v>
      </c>
      <c r="I256" s="64"/>
      <c r="J256" s="52">
        <f>SUMIFS('EOS GE25-F23-WEBLOAD'!$F:$F,'EOS GE25-F23-WEBLOAD'!$A:$A,$A256,'EOS GE25-F23-WEBLOAD'!$B:$B,$B256)</f>
        <v>273</v>
      </c>
      <c r="K256" s="158">
        <f>SUMIF(AIEA!A:A,A256,AIEA!D:D)</f>
        <v>0</v>
      </c>
      <c r="L256" s="55">
        <f t="shared" si="32"/>
        <v>0</v>
      </c>
      <c r="M256" s="55">
        <f t="shared" si="33"/>
        <v>0</v>
      </c>
      <c r="N256" s="51"/>
      <c r="O256" s="167">
        <f t="shared" si="34"/>
        <v>0</v>
      </c>
    </row>
    <row r="257" spans="1:15" x14ac:dyDescent="0.25">
      <c r="A257" s="3">
        <v>829</v>
      </c>
      <c r="B257" s="3">
        <v>1</v>
      </c>
      <c r="C257" s="4" t="s">
        <v>288</v>
      </c>
      <c r="D257" s="5">
        <v>5</v>
      </c>
      <c r="E257" s="52">
        <f>SUMIFS('EOS GE24-F23-WEBLOAD'!$F:$F,'EOS GE24-F23-WEBLOAD'!$A:$A,$A257,'EOS GE24-F23-WEBLOAD'!$B:$B,$B257)</f>
        <v>1664</v>
      </c>
      <c r="F257" s="153">
        <v>0</v>
      </c>
      <c r="G257" s="55">
        <f t="shared" si="30"/>
        <v>0</v>
      </c>
      <c r="H257" s="52">
        <f t="shared" si="31"/>
        <v>0</v>
      </c>
      <c r="I257" s="64"/>
      <c r="J257" s="52">
        <f>SUMIFS('EOS GE25-F23-WEBLOAD'!$F:$F,'EOS GE25-F23-WEBLOAD'!$A:$A,$A257,'EOS GE25-F23-WEBLOAD'!$B:$B,$B257)</f>
        <v>1578</v>
      </c>
      <c r="K257" s="158">
        <f>SUMIF(AIEA!A:A,A257,AIEA!D:D)</f>
        <v>0</v>
      </c>
      <c r="L257" s="55">
        <f t="shared" si="32"/>
        <v>0</v>
      </c>
      <c r="M257" s="55">
        <f t="shared" si="33"/>
        <v>0</v>
      </c>
      <c r="N257" s="51"/>
      <c r="O257" s="167">
        <f t="shared" si="34"/>
        <v>0</v>
      </c>
    </row>
    <row r="258" spans="1:15" x14ac:dyDescent="0.25">
      <c r="A258" s="3">
        <v>95</v>
      </c>
      <c r="B258" s="3">
        <v>1</v>
      </c>
      <c r="C258" s="4" t="s">
        <v>84</v>
      </c>
      <c r="D258" s="5">
        <v>6</v>
      </c>
      <c r="E258" s="52">
        <f>SUMIFS('EOS GE24-F23-WEBLOAD'!$F:$F,'EOS GE24-F23-WEBLOAD'!$A:$A,$A258,'EOS GE24-F23-WEBLOAD'!$B:$B,$B258)</f>
        <v>293</v>
      </c>
      <c r="F258" s="153">
        <v>0</v>
      </c>
      <c r="G258" s="55">
        <f t="shared" si="30"/>
        <v>0</v>
      </c>
      <c r="H258" s="52">
        <f t="shared" si="31"/>
        <v>0</v>
      </c>
      <c r="I258" s="64"/>
      <c r="J258" s="52">
        <f>SUMIFS('EOS GE25-F23-WEBLOAD'!$F:$F,'EOS GE25-F23-WEBLOAD'!$A:$A,$A258,'EOS GE25-F23-WEBLOAD'!$B:$B,$B258)</f>
        <v>273</v>
      </c>
      <c r="K258" s="158">
        <f>SUMIF(AIEA!A:A,A258,AIEA!D:D)</f>
        <v>0</v>
      </c>
      <c r="L258" s="55">
        <f t="shared" si="32"/>
        <v>0</v>
      </c>
      <c r="M258" s="55">
        <f t="shared" si="33"/>
        <v>0</v>
      </c>
      <c r="N258" s="51"/>
      <c r="O258" s="167">
        <f t="shared" si="34"/>
        <v>0</v>
      </c>
    </row>
    <row r="259" spans="1:15" x14ac:dyDescent="0.25">
      <c r="A259" s="3">
        <v>252</v>
      </c>
      <c r="B259" s="3">
        <v>1</v>
      </c>
      <c r="C259" s="4" t="s">
        <v>127</v>
      </c>
      <c r="D259" s="5">
        <v>5</v>
      </c>
      <c r="E259" s="52">
        <f>SUMIFS('EOS GE24-F23-WEBLOAD'!$F:$F,'EOS GE24-F23-WEBLOAD'!$A:$A,$A259,'EOS GE24-F23-WEBLOAD'!$B:$B,$B259)</f>
        <v>1040</v>
      </c>
      <c r="F259" s="153">
        <v>0</v>
      </c>
      <c r="G259" s="55">
        <f t="shared" si="30"/>
        <v>0</v>
      </c>
      <c r="H259" s="52">
        <f t="shared" si="31"/>
        <v>0</v>
      </c>
      <c r="I259" s="64"/>
      <c r="J259" s="52">
        <f>SUMIFS('EOS GE25-F23-WEBLOAD'!$F:$F,'EOS GE25-F23-WEBLOAD'!$A:$A,$A259,'EOS GE25-F23-WEBLOAD'!$B:$B,$B259)</f>
        <v>1033</v>
      </c>
      <c r="K259" s="158">
        <f>SUMIF(AIEA!A:A,A259,AIEA!D:D)</f>
        <v>0</v>
      </c>
      <c r="L259" s="55">
        <f t="shared" si="32"/>
        <v>0</v>
      </c>
      <c r="M259" s="55">
        <f t="shared" si="33"/>
        <v>0</v>
      </c>
      <c r="N259" s="51"/>
      <c r="O259" s="167">
        <f t="shared" si="34"/>
        <v>0</v>
      </c>
    </row>
    <row r="260" spans="1:15" x14ac:dyDescent="0.25">
      <c r="A260" s="3">
        <v>508</v>
      </c>
      <c r="B260" s="3">
        <v>1</v>
      </c>
      <c r="C260" s="4" t="s">
        <v>204</v>
      </c>
      <c r="D260" s="5">
        <v>5</v>
      </c>
      <c r="E260" s="52">
        <f>SUMIFS('EOS GE24-F23-WEBLOAD'!$F:$F,'EOS GE24-F23-WEBLOAD'!$A:$A,$A260,'EOS GE24-F23-WEBLOAD'!$B:$B,$B260)</f>
        <v>2048</v>
      </c>
      <c r="F260" s="153">
        <v>0</v>
      </c>
      <c r="G260" s="55">
        <f t="shared" si="30"/>
        <v>0</v>
      </c>
      <c r="H260" s="52">
        <f t="shared" si="31"/>
        <v>0</v>
      </c>
      <c r="I260" s="64"/>
      <c r="J260" s="52">
        <f>SUMIFS('EOS GE25-F23-WEBLOAD'!$F:$F,'EOS GE25-F23-WEBLOAD'!$A:$A,$A260,'EOS GE25-F23-WEBLOAD'!$B:$B,$B260)</f>
        <v>2010</v>
      </c>
      <c r="K260" s="158">
        <f>SUMIF(AIEA!A:A,A260,AIEA!D:D)</f>
        <v>0</v>
      </c>
      <c r="L260" s="55">
        <f t="shared" si="32"/>
        <v>0</v>
      </c>
      <c r="M260" s="55">
        <f t="shared" si="33"/>
        <v>0</v>
      </c>
      <c r="N260" s="51"/>
      <c r="O260" s="167">
        <f t="shared" si="34"/>
        <v>0</v>
      </c>
    </row>
    <row r="261" spans="1:15" x14ac:dyDescent="0.25">
      <c r="A261" s="3">
        <v>261</v>
      </c>
      <c r="B261" s="3">
        <v>1</v>
      </c>
      <c r="C261" s="4" t="s">
        <v>131</v>
      </c>
      <c r="D261" s="5">
        <v>6</v>
      </c>
      <c r="E261" s="52">
        <f>SUMIFS('EOS GE24-F23-WEBLOAD'!$F:$F,'EOS GE24-F23-WEBLOAD'!$A:$A,$A261,'EOS GE24-F23-WEBLOAD'!$B:$B,$B261)</f>
        <v>332</v>
      </c>
      <c r="F261" s="153">
        <v>0</v>
      </c>
      <c r="G261" s="55">
        <f t="shared" si="30"/>
        <v>0</v>
      </c>
      <c r="H261" s="52">
        <f t="shared" si="31"/>
        <v>0</v>
      </c>
      <c r="I261" s="64"/>
      <c r="J261" s="52">
        <f>SUMIFS('EOS GE25-F23-WEBLOAD'!$F:$F,'EOS GE25-F23-WEBLOAD'!$A:$A,$A261,'EOS GE25-F23-WEBLOAD'!$B:$B,$B261)</f>
        <v>334</v>
      </c>
      <c r="K261" s="158">
        <f>SUMIF(AIEA!A:A,A261,AIEA!D:D)</f>
        <v>0</v>
      </c>
      <c r="L261" s="55">
        <f t="shared" si="32"/>
        <v>0</v>
      </c>
      <c r="M261" s="55">
        <f t="shared" si="33"/>
        <v>0</v>
      </c>
      <c r="N261" s="51"/>
      <c r="O261" s="167">
        <f t="shared" si="34"/>
        <v>0</v>
      </c>
    </row>
    <row r="262" spans="1:15" x14ac:dyDescent="0.25">
      <c r="A262" s="3">
        <v>741</v>
      </c>
      <c r="B262" s="3">
        <v>1</v>
      </c>
      <c r="C262" s="4" t="s">
        <v>265</v>
      </c>
      <c r="D262" s="5">
        <v>5</v>
      </c>
      <c r="E262" s="52">
        <f>SUMIFS('EOS GE24-F23-WEBLOAD'!$F:$F,'EOS GE24-F23-WEBLOAD'!$A:$A,$A262,'EOS GE24-F23-WEBLOAD'!$B:$B,$B262)</f>
        <v>909</v>
      </c>
      <c r="F262" s="153">
        <v>0</v>
      </c>
      <c r="G262" s="55">
        <f t="shared" si="30"/>
        <v>0</v>
      </c>
      <c r="H262" s="52">
        <f t="shared" si="31"/>
        <v>0</v>
      </c>
      <c r="I262" s="64"/>
      <c r="J262" s="52">
        <f>SUMIFS('EOS GE25-F23-WEBLOAD'!$F:$F,'EOS GE25-F23-WEBLOAD'!$A:$A,$A262,'EOS GE25-F23-WEBLOAD'!$B:$B,$B262)</f>
        <v>884</v>
      </c>
      <c r="K262" s="158">
        <f>SUMIF(AIEA!A:A,A262,AIEA!D:D)</f>
        <v>0</v>
      </c>
      <c r="L262" s="55">
        <f t="shared" si="32"/>
        <v>0</v>
      </c>
      <c r="M262" s="55">
        <f t="shared" si="33"/>
        <v>0</v>
      </c>
      <c r="N262" s="51"/>
      <c r="O262" s="167">
        <f t="shared" si="34"/>
        <v>0</v>
      </c>
    </row>
    <row r="263" spans="1:15" x14ac:dyDescent="0.25">
      <c r="A263" s="3">
        <v>2155</v>
      </c>
      <c r="B263" s="3">
        <v>1</v>
      </c>
      <c r="C263" s="4" t="s">
        <v>322</v>
      </c>
      <c r="D263" s="5">
        <v>5</v>
      </c>
      <c r="E263" s="52">
        <f>SUMIFS('EOS GE24-F23-WEBLOAD'!$F:$F,'EOS GE24-F23-WEBLOAD'!$A:$A,$A263,'EOS GE24-F23-WEBLOAD'!$B:$B,$B263)</f>
        <v>1130</v>
      </c>
      <c r="F263" s="153">
        <v>0</v>
      </c>
      <c r="G263" s="55">
        <f t="shared" si="30"/>
        <v>0</v>
      </c>
      <c r="H263" s="52">
        <f t="shared" si="31"/>
        <v>0</v>
      </c>
      <c r="I263" s="64"/>
      <c r="J263" s="52">
        <f>SUMIFS('EOS GE25-F23-WEBLOAD'!$F:$F,'EOS GE25-F23-WEBLOAD'!$A:$A,$A263,'EOS GE25-F23-WEBLOAD'!$B:$B,$B263)</f>
        <v>1138</v>
      </c>
      <c r="K263" s="158">
        <f>SUMIF(AIEA!A:A,A263,AIEA!D:D)</f>
        <v>0</v>
      </c>
      <c r="L263" s="55">
        <f t="shared" si="32"/>
        <v>0</v>
      </c>
      <c r="M263" s="55">
        <f t="shared" si="33"/>
        <v>0</v>
      </c>
      <c r="N263" s="51"/>
      <c r="O263" s="167">
        <f t="shared" si="34"/>
        <v>0</v>
      </c>
    </row>
    <row r="264" spans="1:15" x14ac:dyDescent="0.25">
      <c r="A264" s="3">
        <v>300</v>
      </c>
      <c r="B264" s="3">
        <v>1</v>
      </c>
      <c r="C264" s="4" t="s">
        <v>150</v>
      </c>
      <c r="D264" s="5">
        <v>5</v>
      </c>
      <c r="E264" s="52">
        <f>SUMIFS('EOS GE24-F23-WEBLOAD'!$F:$F,'EOS GE24-F23-WEBLOAD'!$A:$A,$A264,'EOS GE24-F23-WEBLOAD'!$B:$B,$B264)</f>
        <v>1053</v>
      </c>
      <c r="F264" s="153">
        <v>0</v>
      </c>
      <c r="G264" s="55">
        <f t="shared" si="30"/>
        <v>0</v>
      </c>
      <c r="H264" s="52">
        <f t="shared" si="31"/>
        <v>0</v>
      </c>
      <c r="I264" s="64"/>
      <c r="J264" s="52">
        <f>SUMIFS('EOS GE25-F23-WEBLOAD'!$F:$F,'EOS GE25-F23-WEBLOAD'!$A:$A,$A264,'EOS GE25-F23-WEBLOAD'!$B:$B,$B264)</f>
        <v>1053</v>
      </c>
      <c r="K264" s="158">
        <f>SUMIF(AIEA!A:A,A264,AIEA!D:D)</f>
        <v>0</v>
      </c>
      <c r="L264" s="55">
        <f t="shared" si="32"/>
        <v>0</v>
      </c>
      <c r="M264" s="55">
        <f t="shared" si="33"/>
        <v>0</v>
      </c>
      <c r="N264" s="51"/>
      <c r="O264" s="167">
        <f t="shared" si="34"/>
        <v>0</v>
      </c>
    </row>
    <row r="265" spans="1:15" x14ac:dyDescent="0.25">
      <c r="A265" s="3">
        <v>507</v>
      </c>
      <c r="B265" s="3">
        <v>1</v>
      </c>
      <c r="C265" s="4" t="s">
        <v>203</v>
      </c>
      <c r="D265" s="5">
        <v>6</v>
      </c>
      <c r="E265" s="52">
        <f>SUMIFS('EOS GE24-F23-WEBLOAD'!$F:$F,'EOS GE24-F23-WEBLOAD'!$A:$A,$A265,'EOS GE24-F23-WEBLOAD'!$B:$B,$B265)</f>
        <v>348</v>
      </c>
      <c r="F265" s="153">
        <v>0</v>
      </c>
      <c r="G265" s="55">
        <f t="shared" si="30"/>
        <v>0</v>
      </c>
      <c r="H265" s="52">
        <f t="shared" si="31"/>
        <v>0</v>
      </c>
      <c r="I265" s="64"/>
      <c r="J265" s="52">
        <f>SUMIFS('EOS GE25-F23-WEBLOAD'!$F:$F,'EOS GE25-F23-WEBLOAD'!$A:$A,$A265,'EOS GE25-F23-WEBLOAD'!$B:$B,$B265)</f>
        <v>350</v>
      </c>
      <c r="K265" s="158">
        <f>SUMIF(AIEA!A:A,A265,AIEA!D:D)</f>
        <v>0</v>
      </c>
      <c r="L265" s="55">
        <f t="shared" si="32"/>
        <v>0</v>
      </c>
      <c r="M265" s="55">
        <f t="shared" si="33"/>
        <v>0</v>
      </c>
      <c r="N265" s="51"/>
      <c r="O265" s="167">
        <f t="shared" si="34"/>
        <v>0</v>
      </c>
    </row>
    <row r="266" spans="1:15" x14ac:dyDescent="0.25">
      <c r="A266" s="3">
        <v>84</v>
      </c>
      <c r="B266" s="3">
        <v>1</v>
      </c>
      <c r="C266" s="4" t="s">
        <v>78</v>
      </c>
      <c r="D266" s="5">
        <v>6</v>
      </c>
      <c r="E266" s="52">
        <f>SUMIFS('EOS GE24-F23-WEBLOAD'!$F:$F,'EOS GE24-F23-WEBLOAD'!$A:$A,$A266,'EOS GE24-F23-WEBLOAD'!$B:$B,$B266)</f>
        <v>560</v>
      </c>
      <c r="F266" s="153">
        <v>0</v>
      </c>
      <c r="G266" s="55">
        <f t="shared" si="30"/>
        <v>0</v>
      </c>
      <c r="H266" s="52">
        <f t="shared" si="31"/>
        <v>0</v>
      </c>
      <c r="I266" s="64"/>
      <c r="J266" s="52">
        <f>SUMIFS('EOS GE25-F23-WEBLOAD'!$F:$F,'EOS GE25-F23-WEBLOAD'!$A:$A,$A266,'EOS GE25-F23-WEBLOAD'!$B:$B,$B266)</f>
        <v>560</v>
      </c>
      <c r="K266" s="158">
        <f>SUMIF(AIEA!A:A,A266,AIEA!D:D)</f>
        <v>0</v>
      </c>
      <c r="L266" s="55">
        <f t="shared" si="32"/>
        <v>0</v>
      </c>
      <c r="M266" s="55">
        <f t="shared" si="33"/>
        <v>0</v>
      </c>
      <c r="N266" s="51"/>
      <c r="O266" s="167">
        <f t="shared" si="34"/>
        <v>0</v>
      </c>
    </row>
    <row r="267" spans="1:15" x14ac:dyDescent="0.25">
      <c r="A267" s="3">
        <v>2860</v>
      </c>
      <c r="B267" s="3">
        <v>1</v>
      </c>
      <c r="C267" s="4" t="s">
        <v>365</v>
      </c>
      <c r="D267" s="5">
        <v>5</v>
      </c>
      <c r="E267" s="52">
        <f>SUMIFS('EOS GE24-F23-WEBLOAD'!$F:$F,'EOS GE24-F23-WEBLOAD'!$A:$A,$A267,'EOS GE24-F23-WEBLOAD'!$B:$B,$B267)</f>
        <v>1079</v>
      </c>
      <c r="F267" s="153">
        <v>0</v>
      </c>
      <c r="G267" s="55">
        <f t="shared" si="30"/>
        <v>0</v>
      </c>
      <c r="H267" s="52">
        <f t="shared" si="31"/>
        <v>0</v>
      </c>
      <c r="I267" s="64"/>
      <c r="J267" s="52">
        <f>SUMIFS('EOS GE25-F23-WEBLOAD'!$F:$F,'EOS GE25-F23-WEBLOAD'!$A:$A,$A267,'EOS GE25-F23-WEBLOAD'!$B:$B,$B267)</f>
        <v>1062</v>
      </c>
      <c r="K267" s="158">
        <f>SUMIF(AIEA!A:A,A267,AIEA!D:D)</f>
        <v>0</v>
      </c>
      <c r="L267" s="55">
        <f t="shared" si="32"/>
        <v>0</v>
      </c>
      <c r="M267" s="55">
        <f t="shared" si="33"/>
        <v>0</v>
      </c>
      <c r="N267" s="51"/>
      <c r="O267" s="167">
        <f t="shared" si="34"/>
        <v>0</v>
      </c>
    </row>
    <row r="268" spans="1:15" x14ac:dyDescent="0.25">
      <c r="A268" s="3">
        <v>203</v>
      </c>
      <c r="B268" s="3">
        <v>1</v>
      </c>
      <c r="C268" s="4" t="s">
        <v>117</v>
      </c>
      <c r="D268" s="5">
        <v>6</v>
      </c>
      <c r="E268" s="52">
        <f>SUMIFS('EOS GE24-F23-WEBLOAD'!$F:$F,'EOS GE24-F23-WEBLOAD'!$A:$A,$A268,'EOS GE24-F23-WEBLOAD'!$B:$B,$B268)</f>
        <v>636</v>
      </c>
      <c r="F268" s="153">
        <v>0</v>
      </c>
      <c r="G268" s="55">
        <f t="shared" si="30"/>
        <v>0</v>
      </c>
      <c r="H268" s="52">
        <f t="shared" si="31"/>
        <v>0</v>
      </c>
      <c r="I268" s="64"/>
      <c r="J268" s="52">
        <f>SUMIFS('EOS GE25-F23-WEBLOAD'!$F:$F,'EOS GE25-F23-WEBLOAD'!$A:$A,$A268,'EOS GE25-F23-WEBLOAD'!$B:$B,$B268)</f>
        <v>628</v>
      </c>
      <c r="K268" s="158">
        <f>SUMIF(AIEA!A:A,A268,AIEA!D:D)</f>
        <v>0</v>
      </c>
      <c r="L268" s="55">
        <f t="shared" si="32"/>
        <v>0</v>
      </c>
      <c r="M268" s="55">
        <f t="shared" si="33"/>
        <v>0</v>
      </c>
      <c r="N268" s="51"/>
      <c r="O268" s="167">
        <f t="shared" si="34"/>
        <v>0</v>
      </c>
    </row>
    <row r="269" spans="1:15" x14ac:dyDescent="0.25">
      <c r="A269" s="3">
        <v>2903</v>
      </c>
      <c r="B269" s="3">
        <v>1</v>
      </c>
      <c r="C269" s="4" t="s">
        <v>376</v>
      </c>
      <c r="D269" s="5">
        <v>6</v>
      </c>
      <c r="E269" s="52">
        <f>SUMIFS('EOS GE24-F23-WEBLOAD'!$F:$F,'EOS GE24-F23-WEBLOAD'!$A:$A,$A269,'EOS GE24-F23-WEBLOAD'!$B:$B,$B269)</f>
        <v>489</v>
      </c>
      <c r="F269" s="153">
        <v>0</v>
      </c>
      <c r="G269" s="55">
        <f t="shared" si="30"/>
        <v>0</v>
      </c>
      <c r="H269" s="52">
        <f t="shared" si="31"/>
        <v>0</v>
      </c>
      <c r="I269" s="64"/>
      <c r="J269" s="52">
        <f>SUMIFS('EOS GE25-F23-WEBLOAD'!$F:$F,'EOS GE25-F23-WEBLOAD'!$A:$A,$A269,'EOS GE25-F23-WEBLOAD'!$B:$B,$B269)</f>
        <v>489</v>
      </c>
      <c r="K269" s="158">
        <f>SUMIF(AIEA!A:A,A269,AIEA!D:D)</f>
        <v>0</v>
      </c>
      <c r="L269" s="55">
        <f t="shared" si="32"/>
        <v>0</v>
      </c>
      <c r="M269" s="55">
        <f t="shared" si="33"/>
        <v>0</v>
      </c>
      <c r="N269" s="51"/>
      <c r="O269" s="167">
        <f t="shared" si="34"/>
        <v>0</v>
      </c>
    </row>
    <row r="270" spans="1:15" x14ac:dyDescent="0.25">
      <c r="A270" s="3">
        <v>881</v>
      </c>
      <c r="B270" s="3">
        <v>1</v>
      </c>
      <c r="C270" s="4" t="s">
        <v>305</v>
      </c>
      <c r="D270" s="5">
        <v>5</v>
      </c>
      <c r="E270" s="52">
        <f>SUMIFS('EOS GE24-F23-WEBLOAD'!$F:$F,'EOS GE24-F23-WEBLOAD'!$A:$A,$A270,'EOS GE24-F23-WEBLOAD'!$B:$B,$B270)</f>
        <v>767</v>
      </c>
      <c r="F270" s="153">
        <v>0</v>
      </c>
      <c r="G270" s="55">
        <f t="shared" si="30"/>
        <v>0</v>
      </c>
      <c r="H270" s="52">
        <f t="shared" si="31"/>
        <v>0</v>
      </c>
      <c r="I270" s="64"/>
      <c r="J270" s="52">
        <f>SUMIFS('EOS GE25-F23-WEBLOAD'!$F:$F,'EOS GE25-F23-WEBLOAD'!$A:$A,$A270,'EOS GE25-F23-WEBLOAD'!$B:$B,$B270)</f>
        <v>771</v>
      </c>
      <c r="K270" s="158">
        <f>SUMIF(AIEA!A:A,A270,AIEA!D:D)</f>
        <v>0</v>
      </c>
      <c r="L270" s="55">
        <f t="shared" si="32"/>
        <v>0</v>
      </c>
      <c r="M270" s="55">
        <f t="shared" si="33"/>
        <v>0</v>
      </c>
      <c r="N270" s="51"/>
      <c r="O270" s="167">
        <f t="shared" si="34"/>
        <v>0</v>
      </c>
    </row>
    <row r="271" spans="1:15" x14ac:dyDescent="0.25">
      <c r="A271" s="3">
        <v>299</v>
      </c>
      <c r="B271" s="3">
        <v>1</v>
      </c>
      <c r="C271" s="4" t="s">
        <v>149</v>
      </c>
      <c r="D271" s="5">
        <v>6</v>
      </c>
      <c r="E271" s="52">
        <f>SUMIFS('EOS GE24-F23-WEBLOAD'!$F:$F,'EOS GE24-F23-WEBLOAD'!$A:$A,$A271,'EOS GE24-F23-WEBLOAD'!$B:$B,$B271)</f>
        <v>701</v>
      </c>
      <c r="F271" s="153">
        <v>0</v>
      </c>
      <c r="G271" s="55">
        <f t="shared" si="30"/>
        <v>0</v>
      </c>
      <c r="H271" s="52">
        <f t="shared" si="31"/>
        <v>0</v>
      </c>
      <c r="I271" s="64"/>
      <c r="J271" s="52">
        <f>SUMIFS('EOS GE25-F23-WEBLOAD'!$F:$F,'EOS GE25-F23-WEBLOAD'!$A:$A,$A271,'EOS GE25-F23-WEBLOAD'!$B:$B,$B271)</f>
        <v>685</v>
      </c>
      <c r="K271" s="158">
        <f>SUMIF(AIEA!A:A,A271,AIEA!D:D)</f>
        <v>0</v>
      </c>
      <c r="L271" s="55">
        <f t="shared" si="32"/>
        <v>0</v>
      </c>
      <c r="M271" s="55">
        <f t="shared" si="33"/>
        <v>0</v>
      </c>
      <c r="N271" s="51"/>
      <c r="O271" s="167">
        <f t="shared" si="34"/>
        <v>0</v>
      </c>
    </row>
    <row r="272" spans="1:15" x14ac:dyDescent="0.25">
      <c r="A272" s="3">
        <v>88</v>
      </c>
      <c r="B272" s="3">
        <v>1</v>
      </c>
      <c r="C272" s="4" t="s">
        <v>80</v>
      </c>
      <c r="D272" s="5">
        <v>4</v>
      </c>
      <c r="E272" s="52">
        <f>SUMIFS('EOS GE24-F23-WEBLOAD'!$F:$F,'EOS GE24-F23-WEBLOAD'!$A:$A,$A272,'EOS GE24-F23-WEBLOAD'!$B:$B,$B272)</f>
        <v>2165</v>
      </c>
      <c r="F272" s="153">
        <v>0</v>
      </c>
      <c r="G272" s="55">
        <f t="shared" si="30"/>
        <v>0</v>
      </c>
      <c r="H272" s="52">
        <f t="shared" si="31"/>
        <v>0</v>
      </c>
      <c r="I272" s="64"/>
      <c r="J272" s="52">
        <f>SUMIFS('EOS GE25-F23-WEBLOAD'!$F:$F,'EOS GE25-F23-WEBLOAD'!$A:$A,$A272,'EOS GE25-F23-WEBLOAD'!$B:$B,$B272)</f>
        <v>2154</v>
      </c>
      <c r="K272" s="158">
        <f>SUMIF(AIEA!A:A,A272,AIEA!D:D)</f>
        <v>0</v>
      </c>
      <c r="L272" s="55">
        <f t="shared" si="32"/>
        <v>0</v>
      </c>
      <c r="M272" s="55">
        <f t="shared" si="33"/>
        <v>0</v>
      </c>
      <c r="N272" s="51"/>
      <c r="O272" s="167">
        <f t="shared" si="34"/>
        <v>0</v>
      </c>
    </row>
    <row r="273" spans="1:15" x14ac:dyDescent="0.25">
      <c r="A273" s="3">
        <v>561</v>
      </c>
      <c r="B273" s="3">
        <v>1</v>
      </c>
      <c r="C273" s="4" t="s">
        <v>220</v>
      </c>
      <c r="D273" s="5">
        <v>6</v>
      </c>
      <c r="E273" s="52">
        <f>SUMIFS('EOS GE24-F23-WEBLOAD'!$F:$F,'EOS GE24-F23-WEBLOAD'!$A:$A,$A273,'EOS GE24-F23-WEBLOAD'!$B:$B,$B273)</f>
        <v>245</v>
      </c>
      <c r="F273" s="153">
        <v>0</v>
      </c>
      <c r="G273" s="55">
        <f t="shared" si="30"/>
        <v>0</v>
      </c>
      <c r="H273" s="52">
        <f t="shared" si="31"/>
        <v>0</v>
      </c>
      <c r="I273" s="64"/>
      <c r="J273" s="52">
        <f>SUMIFS('EOS GE25-F23-WEBLOAD'!$F:$F,'EOS GE25-F23-WEBLOAD'!$A:$A,$A273,'EOS GE25-F23-WEBLOAD'!$B:$B,$B273)</f>
        <v>242</v>
      </c>
      <c r="K273" s="158">
        <f>SUMIF(AIEA!A:A,A273,AIEA!D:D)</f>
        <v>0</v>
      </c>
      <c r="L273" s="55">
        <f t="shared" si="32"/>
        <v>0</v>
      </c>
      <c r="M273" s="55">
        <f t="shared" si="33"/>
        <v>0</v>
      </c>
      <c r="N273" s="51"/>
      <c r="O273" s="167">
        <f t="shared" si="34"/>
        <v>0</v>
      </c>
    </row>
    <row r="274" spans="1:15" x14ac:dyDescent="0.25">
      <c r="A274" s="3">
        <v>2364</v>
      </c>
      <c r="B274" s="3">
        <v>1</v>
      </c>
      <c r="C274" s="4" t="s">
        <v>343</v>
      </c>
      <c r="D274" s="5">
        <v>6</v>
      </c>
      <c r="E274" s="52">
        <f>SUMIFS('EOS GE24-F23-WEBLOAD'!$F:$F,'EOS GE24-F23-WEBLOAD'!$A:$A,$A274,'EOS GE24-F23-WEBLOAD'!$B:$B,$B274)</f>
        <v>638</v>
      </c>
      <c r="F274" s="153">
        <v>0</v>
      </c>
      <c r="G274" s="55">
        <f t="shared" si="30"/>
        <v>0</v>
      </c>
      <c r="H274" s="52">
        <f t="shared" si="31"/>
        <v>0</v>
      </c>
      <c r="I274" s="64"/>
      <c r="J274" s="52">
        <f>SUMIFS('EOS GE25-F23-WEBLOAD'!$F:$F,'EOS GE25-F23-WEBLOAD'!$A:$A,$A274,'EOS GE25-F23-WEBLOAD'!$B:$B,$B274)</f>
        <v>656</v>
      </c>
      <c r="K274" s="158">
        <f>SUMIF(AIEA!A:A,A274,AIEA!D:D)</f>
        <v>0</v>
      </c>
      <c r="L274" s="55">
        <f t="shared" si="32"/>
        <v>0</v>
      </c>
      <c r="M274" s="55">
        <f t="shared" si="33"/>
        <v>0</v>
      </c>
      <c r="N274" s="51"/>
      <c r="O274" s="167">
        <f t="shared" si="34"/>
        <v>0</v>
      </c>
    </row>
    <row r="275" spans="1:15" x14ac:dyDescent="0.25">
      <c r="A275" s="3">
        <v>743</v>
      </c>
      <c r="B275" s="3">
        <v>1</v>
      </c>
      <c r="C275" s="4" t="s">
        <v>267</v>
      </c>
      <c r="D275" s="5">
        <v>5</v>
      </c>
      <c r="E275" s="52">
        <f>SUMIFS('EOS GE24-F23-WEBLOAD'!$F:$F,'EOS GE24-F23-WEBLOAD'!$A:$A,$A275,'EOS GE24-F23-WEBLOAD'!$B:$B,$B275)</f>
        <v>1140</v>
      </c>
      <c r="F275" s="153">
        <v>0</v>
      </c>
      <c r="G275" s="55">
        <f t="shared" si="30"/>
        <v>0</v>
      </c>
      <c r="H275" s="52">
        <f t="shared" si="31"/>
        <v>0</v>
      </c>
      <c r="I275" s="64"/>
      <c r="J275" s="52">
        <f>SUMIFS('EOS GE25-F23-WEBLOAD'!$F:$F,'EOS GE25-F23-WEBLOAD'!$A:$A,$A275,'EOS GE25-F23-WEBLOAD'!$B:$B,$B275)</f>
        <v>1144</v>
      </c>
      <c r="K275" s="158">
        <f>SUMIF(AIEA!A:A,A275,AIEA!D:D)</f>
        <v>0</v>
      </c>
      <c r="L275" s="55">
        <f t="shared" si="32"/>
        <v>0</v>
      </c>
      <c r="M275" s="55">
        <f t="shared" si="33"/>
        <v>0</v>
      </c>
      <c r="N275" s="51"/>
      <c r="O275" s="167">
        <f t="shared" si="34"/>
        <v>0</v>
      </c>
    </row>
    <row r="276" spans="1:15" x14ac:dyDescent="0.25">
      <c r="A276" s="3">
        <v>2907</v>
      </c>
      <c r="B276" s="3">
        <v>1</v>
      </c>
      <c r="C276" s="4" t="s">
        <v>380</v>
      </c>
      <c r="D276" s="5">
        <v>6</v>
      </c>
      <c r="E276" s="52">
        <f>SUMIFS('EOS GE24-F23-WEBLOAD'!$F:$F,'EOS GE24-F23-WEBLOAD'!$A:$A,$A276,'EOS GE24-F23-WEBLOAD'!$B:$B,$B276)</f>
        <v>519</v>
      </c>
      <c r="F276" s="153">
        <v>0</v>
      </c>
      <c r="G276" s="55">
        <f t="shared" si="30"/>
        <v>0</v>
      </c>
      <c r="H276" s="52">
        <f t="shared" si="31"/>
        <v>0</v>
      </c>
      <c r="I276" s="64"/>
      <c r="J276" s="52">
        <f>SUMIFS('EOS GE25-F23-WEBLOAD'!$F:$F,'EOS GE25-F23-WEBLOAD'!$A:$A,$A276,'EOS GE25-F23-WEBLOAD'!$B:$B,$B276)</f>
        <v>529</v>
      </c>
      <c r="K276" s="158">
        <f>SUMIF(AIEA!A:A,A276,AIEA!D:D)</f>
        <v>0</v>
      </c>
      <c r="L276" s="55">
        <f t="shared" si="32"/>
        <v>0</v>
      </c>
      <c r="M276" s="55">
        <f t="shared" si="33"/>
        <v>0</v>
      </c>
      <c r="N276" s="51"/>
      <c r="O276" s="167">
        <f t="shared" si="34"/>
        <v>0</v>
      </c>
    </row>
    <row r="277" spans="1:15" x14ac:dyDescent="0.25">
      <c r="A277" s="3">
        <v>2752</v>
      </c>
      <c r="B277" s="3">
        <v>1</v>
      </c>
      <c r="C277" s="4" t="s">
        <v>356</v>
      </c>
      <c r="D277" s="5">
        <v>5</v>
      </c>
      <c r="E277" s="52">
        <f>SUMIFS('EOS GE24-F23-WEBLOAD'!$F:$F,'EOS GE24-F23-WEBLOAD'!$A:$A,$A277,'EOS GE24-F23-WEBLOAD'!$B:$B,$B277)</f>
        <v>1804</v>
      </c>
      <c r="F277" s="153">
        <v>0</v>
      </c>
      <c r="G277" s="55">
        <f t="shared" si="30"/>
        <v>0</v>
      </c>
      <c r="H277" s="52">
        <f t="shared" si="31"/>
        <v>0</v>
      </c>
      <c r="I277" s="64"/>
      <c r="J277" s="52">
        <f>SUMIFS('EOS GE25-F23-WEBLOAD'!$F:$F,'EOS GE25-F23-WEBLOAD'!$A:$A,$A277,'EOS GE25-F23-WEBLOAD'!$B:$B,$B277)</f>
        <v>1786</v>
      </c>
      <c r="K277" s="158">
        <f>SUMIF(AIEA!A:A,A277,AIEA!D:D)</f>
        <v>0</v>
      </c>
      <c r="L277" s="55">
        <f t="shared" si="32"/>
        <v>0</v>
      </c>
      <c r="M277" s="55">
        <f t="shared" si="33"/>
        <v>0</v>
      </c>
      <c r="N277" s="51"/>
      <c r="O277" s="167">
        <f t="shared" si="34"/>
        <v>0</v>
      </c>
    </row>
    <row r="278" spans="1:15" x14ac:dyDescent="0.25">
      <c r="A278" s="3">
        <v>850</v>
      </c>
      <c r="B278" s="3">
        <v>1</v>
      </c>
      <c r="C278" s="4" t="s">
        <v>297</v>
      </c>
      <c r="D278" s="5">
        <v>6</v>
      </c>
      <c r="E278" s="52">
        <f>SUMIFS('EOS GE24-F23-WEBLOAD'!$F:$F,'EOS GE24-F23-WEBLOAD'!$A:$A,$A278,'EOS GE24-F23-WEBLOAD'!$B:$B,$B278)</f>
        <v>302</v>
      </c>
      <c r="F278" s="153">
        <v>0</v>
      </c>
      <c r="G278" s="55">
        <f t="shared" si="30"/>
        <v>0</v>
      </c>
      <c r="H278" s="52">
        <f t="shared" si="31"/>
        <v>0</v>
      </c>
      <c r="I278" s="64"/>
      <c r="J278" s="52">
        <f>SUMIFS('EOS GE25-F23-WEBLOAD'!$F:$F,'EOS GE25-F23-WEBLOAD'!$A:$A,$A278,'EOS GE25-F23-WEBLOAD'!$B:$B,$B278)</f>
        <v>297</v>
      </c>
      <c r="K278" s="158">
        <f>SUMIF(AIEA!A:A,A278,AIEA!D:D)</f>
        <v>0</v>
      </c>
      <c r="L278" s="55">
        <f t="shared" si="32"/>
        <v>0</v>
      </c>
      <c r="M278" s="55">
        <f t="shared" si="33"/>
        <v>0</v>
      </c>
      <c r="N278" s="51"/>
      <c r="O278" s="167">
        <f t="shared" si="34"/>
        <v>0</v>
      </c>
    </row>
    <row r="279" spans="1:15" x14ac:dyDescent="0.25">
      <c r="A279" s="3">
        <v>2198</v>
      </c>
      <c r="B279" s="3">
        <v>1</v>
      </c>
      <c r="C279" s="4" t="s">
        <v>337</v>
      </c>
      <c r="D279" s="5">
        <v>6</v>
      </c>
      <c r="E279" s="52">
        <f>SUMIFS('EOS GE24-F23-WEBLOAD'!$F:$F,'EOS GE24-F23-WEBLOAD'!$A:$A,$A279,'EOS GE24-F23-WEBLOAD'!$B:$B,$B279)</f>
        <v>585</v>
      </c>
      <c r="F279" s="153">
        <v>0</v>
      </c>
      <c r="G279" s="55">
        <f t="shared" si="30"/>
        <v>0</v>
      </c>
      <c r="H279" s="52">
        <f t="shared" si="31"/>
        <v>0</v>
      </c>
      <c r="I279" s="64"/>
      <c r="J279" s="52">
        <f>SUMIFS('EOS GE25-F23-WEBLOAD'!$F:$F,'EOS GE25-F23-WEBLOAD'!$A:$A,$A279,'EOS GE25-F23-WEBLOAD'!$B:$B,$B279)</f>
        <v>578</v>
      </c>
      <c r="K279" s="158">
        <f>SUMIF(AIEA!A:A,A279,AIEA!D:D)</f>
        <v>0</v>
      </c>
      <c r="L279" s="55">
        <f t="shared" si="32"/>
        <v>0</v>
      </c>
      <c r="M279" s="55">
        <f t="shared" si="33"/>
        <v>0</v>
      </c>
      <c r="N279" s="51"/>
      <c r="O279" s="167">
        <f t="shared" si="34"/>
        <v>0</v>
      </c>
    </row>
    <row r="280" spans="1:15" x14ac:dyDescent="0.25">
      <c r="A280" s="3">
        <v>378</v>
      </c>
      <c r="B280" s="3">
        <v>1</v>
      </c>
      <c r="C280" s="4" t="s">
        <v>169</v>
      </c>
      <c r="D280" s="5">
        <v>6</v>
      </c>
      <c r="E280" s="52">
        <f>SUMIFS('EOS GE24-F23-WEBLOAD'!$F:$F,'EOS GE24-F23-WEBLOAD'!$A:$A,$A280,'EOS GE24-F23-WEBLOAD'!$B:$B,$B280)</f>
        <v>563</v>
      </c>
      <c r="F280" s="153">
        <v>0</v>
      </c>
      <c r="G280" s="55">
        <f t="shared" si="30"/>
        <v>0</v>
      </c>
      <c r="H280" s="52">
        <f t="shared" si="31"/>
        <v>0</v>
      </c>
      <c r="I280" s="64"/>
      <c r="J280" s="52">
        <f>SUMIFS('EOS GE25-F23-WEBLOAD'!$F:$F,'EOS GE25-F23-WEBLOAD'!$A:$A,$A280,'EOS GE25-F23-WEBLOAD'!$B:$B,$B280)</f>
        <v>550</v>
      </c>
      <c r="K280" s="158">
        <f>SUMIF(AIEA!A:A,A280,AIEA!D:D)</f>
        <v>0</v>
      </c>
      <c r="L280" s="55">
        <f t="shared" si="32"/>
        <v>0</v>
      </c>
      <c r="M280" s="55">
        <f t="shared" si="33"/>
        <v>0</v>
      </c>
      <c r="N280" s="51"/>
      <c r="O280" s="167">
        <f t="shared" si="34"/>
        <v>0</v>
      </c>
    </row>
    <row r="281" spans="1:15" x14ac:dyDescent="0.25">
      <c r="A281" s="3">
        <v>787</v>
      </c>
      <c r="B281" s="3">
        <v>1</v>
      </c>
      <c r="C281" s="4" t="s">
        <v>279</v>
      </c>
      <c r="D281" s="5">
        <v>6</v>
      </c>
      <c r="E281" s="52">
        <f>SUMIFS('EOS GE24-F23-WEBLOAD'!$F:$F,'EOS GE24-F23-WEBLOAD'!$A:$A,$A281,'EOS GE24-F23-WEBLOAD'!$B:$B,$B281)</f>
        <v>541</v>
      </c>
      <c r="F281" s="153">
        <v>0</v>
      </c>
      <c r="G281" s="55">
        <f t="shared" si="30"/>
        <v>0</v>
      </c>
      <c r="H281" s="52">
        <f t="shared" si="31"/>
        <v>0</v>
      </c>
      <c r="I281" s="64"/>
      <c r="J281" s="52">
        <f>SUMIFS('EOS GE25-F23-WEBLOAD'!$F:$F,'EOS GE25-F23-WEBLOAD'!$A:$A,$A281,'EOS GE25-F23-WEBLOAD'!$B:$B,$B281)</f>
        <v>534</v>
      </c>
      <c r="K281" s="158">
        <f>SUMIF(AIEA!A:A,A281,AIEA!D:D)</f>
        <v>0</v>
      </c>
      <c r="L281" s="55">
        <f t="shared" si="32"/>
        <v>0</v>
      </c>
      <c r="M281" s="55">
        <f t="shared" si="33"/>
        <v>0</v>
      </c>
      <c r="N281" s="51"/>
      <c r="O281" s="167">
        <f t="shared" si="34"/>
        <v>0</v>
      </c>
    </row>
    <row r="282" spans="1:15" x14ac:dyDescent="0.25">
      <c r="A282" s="3">
        <v>2884</v>
      </c>
      <c r="B282" s="3">
        <v>1</v>
      </c>
      <c r="C282" s="4" t="s">
        <v>366</v>
      </c>
      <c r="D282" s="5">
        <v>6</v>
      </c>
      <c r="E282" s="52">
        <f>SUMIFS('EOS GE24-F23-WEBLOAD'!$F:$F,'EOS GE24-F23-WEBLOAD'!$A:$A,$A282,'EOS GE24-F23-WEBLOAD'!$B:$B,$B282)</f>
        <v>405.9</v>
      </c>
      <c r="F282" s="153">
        <v>0</v>
      </c>
      <c r="G282" s="55">
        <f t="shared" si="30"/>
        <v>0</v>
      </c>
      <c r="H282" s="52">
        <f t="shared" si="31"/>
        <v>0</v>
      </c>
      <c r="I282" s="64"/>
      <c r="J282" s="52">
        <f>SUMIFS('EOS GE25-F23-WEBLOAD'!$F:$F,'EOS GE25-F23-WEBLOAD'!$A:$A,$A282,'EOS GE25-F23-WEBLOAD'!$B:$B,$B282)</f>
        <v>405.9</v>
      </c>
      <c r="K282" s="158">
        <f>SUMIF(AIEA!A:A,A282,AIEA!D:D)</f>
        <v>0</v>
      </c>
      <c r="L282" s="55">
        <f t="shared" si="32"/>
        <v>0</v>
      </c>
      <c r="M282" s="55">
        <f t="shared" si="33"/>
        <v>0</v>
      </c>
      <c r="N282" s="51"/>
      <c r="O282" s="167">
        <f t="shared" si="34"/>
        <v>0</v>
      </c>
    </row>
    <row r="283" spans="1:15" x14ac:dyDescent="0.25">
      <c r="A283" s="3">
        <v>239</v>
      </c>
      <c r="B283" s="3">
        <v>1</v>
      </c>
      <c r="C283" s="4" t="s">
        <v>124</v>
      </c>
      <c r="D283" s="5">
        <v>6</v>
      </c>
      <c r="E283" s="52">
        <f>SUMIFS('EOS GE24-F23-WEBLOAD'!$F:$F,'EOS GE24-F23-WEBLOAD'!$A:$A,$A283,'EOS GE24-F23-WEBLOAD'!$B:$B,$B283)</f>
        <v>629</v>
      </c>
      <c r="F283" s="153">
        <v>0</v>
      </c>
      <c r="G283" s="55">
        <f t="shared" si="30"/>
        <v>0</v>
      </c>
      <c r="H283" s="52">
        <f t="shared" si="31"/>
        <v>0</v>
      </c>
      <c r="I283" s="64"/>
      <c r="J283" s="52">
        <f>SUMIFS('EOS GE25-F23-WEBLOAD'!$F:$F,'EOS GE25-F23-WEBLOAD'!$A:$A,$A283,'EOS GE25-F23-WEBLOAD'!$B:$B,$B283)</f>
        <v>620</v>
      </c>
      <c r="K283" s="158">
        <f>SUMIF(AIEA!A:A,A283,AIEA!D:D)</f>
        <v>0</v>
      </c>
      <c r="L283" s="55">
        <f t="shared" si="32"/>
        <v>0</v>
      </c>
      <c r="M283" s="55">
        <f t="shared" si="33"/>
        <v>0</v>
      </c>
      <c r="N283" s="51"/>
      <c r="O283" s="167">
        <f t="shared" si="34"/>
        <v>0</v>
      </c>
    </row>
    <row r="284" spans="1:15" x14ac:dyDescent="0.25">
      <c r="A284" s="3">
        <v>441</v>
      </c>
      <c r="B284" s="3">
        <v>1</v>
      </c>
      <c r="C284" s="4" t="s">
        <v>183</v>
      </c>
      <c r="D284" s="5">
        <v>6</v>
      </c>
      <c r="E284" s="52">
        <f>SUMIFS('EOS GE24-F23-WEBLOAD'!$F:$F,'EOS GE24-F23-WEBLOAD'!$A:$A,$A284,'EOS GE24-F23-WEBLOAD'!$B:$B,$B284)</f>
        <v>448</v>
      </c>
      <c r="F284" s="153">
        <v>0</v>
      </c>
      <c r="G284" s="55">
        <f t="shared" si="30"/>
        <v>0</v>
      </c>
      <c r="H284" s="52">
        <f t="shared" si="31"/>
        <v>0</v>
      </c>
      <c r="I284" s="64"/>
      <c r="J284" s="52">
        <f>SUMIFS('EOS GE25-F23-WEBLOAD'!$F:$F,'EOS GE25-F23-WEBLOAD'!$A:$A,$A284,'EOS GE25-F23-WEBLOAD'!$B:$B,$B284)</f>
        <v>444</v>
      </c>
      <c r="K284" s="158">
        <f>SUMIF(AIEA!A:A,A284,AIEA!D:D)</f>
        <v>0</v>
      </c>
      <c r="L284" s="55">
        <f t="shared" si="32"/>
        <v>0</v>
      </c>
      <c r="M284" s="55">
        <f t="shared" si="33"/>
        <v>0</v>
      </c>
      <c r="N284" s="51"/>
      <c r="O284" s="167">
        <f t="shared" si="34"/>
        <v>0</v>
      </c>
    </row>
    <row r="285" spans="1:15" x14ac:dyDescent="0.25">
      <c r="A285" s="3">
        <v>390</v>
      </c>
      <c r="B285" s="3">
        <v>1</v>
      </c>
      <c r="C285" s="4" t="s">
        <v>171</v>
      </c>
      <c r="D285" s="5">
        <v>6</v>
      </c>
      <c r="E285" s="52">
        <f>SUMIFS('EOS GE24-F23-WEBLOAD'!$F:$F,'EOS GE24-F23-WEBLOAD'!$A:$A,$A285,'EOS GE24-F23-WEBLOAD'!$B:$B,$B285)</f>
        <v>405</v>
      </c>
      <c r="F285" s="153">
        <v>0</v>
      </c>
      <c r="G285" s="55">
        <f t="shared" si="30"/>
        <v>0</v>
      </c>
      <c r="H285" s="52">
        <f t="shared" si="31"/>
        <v>0</v>
      </c>
      <c r="I285" s="64"/>
      <c r="J285" s="52">
        <f>SUMIFS('EOS GE25-F23-WEBLOAD'!$F:$F,'EOS GE25-F23-WEBLOAD'!$A:$A,$A285,'EOS GE25-F23-WEBLOAD'!$B:$B,$B285)</f>
        <v>405</v>
      </c>
      <c r="K285" s="158">
        <f>SUMIF(AIEA!A:A,A285,AIEA!D:D)</f>
        <v>0</v>
      </c>
      <c r="L285" s="55">
        <f t="shared" si="32"/>
        <v>0</v>
      </c>
      <c r="M285" s="55">
        <f t="shared" si="33"/>
        <v>0</v>
      </c>
      <c r="N285" s="51"/>
      <c r="O285" s="167">
        <f t="shared" si="34"/>
        <v>0</v>
      </c>
    </row>
    <row r="286" spans="1:15" x14ac:dyDescent="0.25">
      <c r="A286" s="3">
        <v>486</v>
      </c>
      <c r="B286" s="3">
        <v>1</v>
      </c>
      <c r="C286" s="4" t="s">
        <v>195</v>
      </c>
      <c r="D286" s="5">
        <v>6</v>
      </c>
      <c r="E286" s="52">
        <f>SUMIFS('EOS GE24-F23-WEBLOAD'!$F:$F,'EOS GE24-F23-WEBLOAD'!$A:$A,$A286,'EOS GE24-F23-WEBLOAD'!$B:$B,$B286)</f>
        <v>332</v>
      </c>
      <c r="F286" s="153">
        <v>0</v>
      </c>
      <c r="G286" s="55">
        <f t="shared" si="30"/>
        <v>0</v>
      </c>
      <c r="H286" s="52">
        <f t="shared" si="31"/>
        <v>0</v>
      </c>
      <c r="I286" s="64"/>
      <c r="J286" s="52">
        <f>SUMIFS('EOS GE25-F23-WEBLOAD'!$F:$F,'EOS GE25-F23-WEBLOAD'!$A:$A,$A286,'EOS GE25-F23-WEBLOAD'!$B:$B,$B286)</f>
        <v>332</v>
      </c>
      <c r="K286" s="158">
        <f>SUMIF(AIEA!A:A,A286,AIEA!D:D)</f>
        <v>0</v>
      </c>
      <c r="L286" s="55">
        <f t="shared" si="32"/>
        <v>0</v>
      </c>
      <c r="M286" s="55">
        <f t="shared" si="33"/>
        <v>0</v>
      </c>
      <c r="N286" s="51"/>
      <c r="O286" s="167">
        <f t="shared" si="34"/>
        <v>0</v>
      </c>
    </row>
    <row r="287" spans="1:15" x14ac:dyDescent="0.25">
      <c r="A287" s="3">
        <v>2536</v>
      </c>
      <c r="B287" s="3">
        <v>1</v>
      </c>
      <c r="C287" s="4" t="s">
        <v>349</v>
      </c>
      <c r="D287" s="5">
        <v>6</v>
      </c>
      <c r="E287" s="52">
        <f>SUMIFS('EOS GE24-F23-WEBLOAD'!$F:$F,'EOS GE24-F23-WEBLOAD'!$A:$A,$A287,'EOS GE24-F23-WEBLOAD'!$B:$B,$B287)</f>
        <v>308</v>
      </c>
      <c r="F287" s="153">
        <v>0</v>
      </c>
      <c r="G287" s="55">
        <f t="shared" ref="G287:G350" si="35">SUM(F287:F287)</f>
        <v>0</v>
      </c>
      <c r="H287" s="52">
        <f t="shared" ref="H287:H350" si="36">IFERROR(G287/E287,0)</f>
        <v>0</v>
      </c>
      <c r="I287" s="64"/>
      <c r="J287" s="52">
        <f>SUMIFS('EOS GE25-F23-WEBLOAD'!$F:$F,'EOS GE25-F23-WEBLOAD'!$A:$A,$A287,'EOS GE25-F23-WEBLOAD'!$B:$B,$B287)</f>
        <v>305</v>
      </c>
      <c r="K287" s="158">
        <f>SUMIF(AIEA!A:A,A287,AIEA!D:D)</f>
        <v>0</v>
      </c>
      <c r="L287" s="55">
        <f t="shared" ref="L287:L350" si="37">SUM(K287:K287)</f>
        <v>0</v>
      </c>
      <c r="M287" s="55">
        <f t="shared" ref="M287:M350" si="38">IFERROR(L287/J287,0)</f>
        <v>0</v>
      </c>
      <c r="N287" s="51"/>
      <c r="O287" s="167">
        <f t="shared" ref="O287:O350" si="39">M287+H287</f>
        <v>0</v>
      </c>
    </row>
    <row r="288" spans="1:15" x14ac:dyDescent="0.25">
      <c r="A288" s="3">
        <v>424</v>
      </c>
      <c r="B288" s="3">
        <v>1</v>
      </c>
      <c r="C288" s="4" t="s">
        <v>180</v>
      </c>
      <c r="D288" s="5">
        <v>6</v>
      </c>
      <c r="E288" s="52">
        <f>SUMIFS('EOS GE24-F23-WEBLOAD'!$F:$F,'EOS GE24-F23-WEBLOAD'!$A:$A,$A288,'EOS GE24-F23-WEBLOAD'!$B:$B,$B288)</f>
        <v>501</v>
      </c>
      <c r="F288" s="153">
        <v>0</v>
      </c>
      <c r="G288" s="55">
        <f t="shared" si="35"/>
        <v>0</v>
      </c>
      <c r="H288" s="52">
        <f t="shared" si="36"/>
        <v>0</v>
      </c>
      <c r="I288" s="64"/>
      <c r="J288" s="52">
        <f>SUMIFS('EOS GE25-F23-WEBLOAD'!$F:$F,'EOS GE25-F23-WEBLOAD'!$A:$A,$A288,'EOS GE25-F23-WEBLOAD'!$B:$B,$B288)</f>
        <v>454</v>
      </c>
      <c r="K288" s="158">
        <f>SUMIF(AIEA!A:A,A288,AIEA!D:D)</f>
        <v>0</v>
      </c>
      <c r="L288" s="55">
        <f t="shared" si="37"/>
        <v>0</v>
      </c>
      <c r="M288" s="55">
        <f t="shared" si="38"/>
        <v>0</v>
      </c>
      <c r="N288" s="51"/>
      <c r="O288" s="167">
        <f t="shared" si="39"/>
        <v>0</v>
      </c>
    </row>
    <row r="289" spans="1:15" x14ac:dyDescent="0.25">
      <c r="A289" s="3">
        <v>2169</v>
      </c>
      <c r="B289" s="3">
        <v>1</v>
      </c>
      <c r="C289" s="4" t="s">
        <v>328</v>
      </c>
      <c r="D289" s="5">
        <v>6</v>
      </c>
      <c r="E289" s="52">
        <f>SUMIFS('EOS GE24-F23-WEBLOAD'!$F:$F,'EOS GE24-F23-WEBLOAD'!$A:$A,$A289,'EOS GE24-F23-WEBLOAD'!$B:$B,$B289)</f>
        <v>700</v>
      </c>
      <c r="F289" s="153">
        <v>0</v>
      </c>
      <c r="G289" s="55">
        <f t="shared" si="35"/>
        <v>0</v>
      </c>
      <c r="H289" s="52">
        <f t="shared" si="36"/>
        <v>0</v>
      </c>
      <c r="I289" s="64"/>
      <c r="J289" s="52">
        <f>SUMIFS('EOS GE25-F23-WEBLOAD'!$F:$F,'EOS GE25-F23-WEBLOAD'!$A:$A,$A289,'EOS GE25-F23-WEBLOAD'!$B:$B,$B289)</f>
        <v>699</v>
      </c>
      <c r="K289" s="158">
        <f>SUMIF(AIEA!A:A,A289,AIEA!D:D)</f>
        <v>0</v>
      </c>
      <c r="L289" s="55">
        <f t="shared" si="37"/>
        <v>0</v>
      </c>
      <c r="M289" s="55">
        <f t="shared" si="38"/>
        <v>0</v>
      </c>
      <c r="N289" s="51"/>
      <c r="O289" s="167">
        <f t="shared" si="39"/>
        <v>0</v>
      </c>
    </row>
    <row r="290" spans="1:15" x14ac:dyDescent="0.25">
      <c r="A290" s="3">
        <v>2895</v>
      </c>
      <c r="B290" s="3">
        <v>1</v>
      </c>
      <c r="C290" s="4" t="s">
        <v>371</v>
      </c>
      <c r="D290" s="5">
        <v>5</v>
      </c>
      <c r="E290" s="52">
        <f>SUMIFS('EOS GE24-F23-WEBLOAD'!$F:$F,'EOS GE24-F23-WEBLOAD'!$A:$A,$A290,'EOS GE24-F23-WEBLOAD'!$B:$B,$B290)</f>
        <v>1085</v>
      </c>
      <c r="F290" s="153">
        <v>0</v>
      </c>
      <c r="G290" s="55">
        <f t="shared" si="35"/>
        <v>0</v>
      </c>
      <c r="H290" s="52">
        <f t="shared" si="36"/>
        <v>0</v>
      </c>
      <c r="I290" s="64"/>
      <c r="J290" s="52">
        <f>SUMIFS('EOS GE25-F23-WEBLOAD'!$F:$F,'EOS GE25-F23-WEBLOAD'!$A:$A,$A290,'EOS GE25-F23-WEBLOAD'!$B:$B,$B290)</f>
        <v>1089</v>
      </c>
      <c r="K290" s="158">
        <f>SUMIF(AIEA!A:A,A290,AIEA!D:D)</f>
        <v>0</v>
      </c>
      <c r="L290" s="55">
        <f t="shared" si="37"/>
        <v>0</v>
      </c>
      <c r="M290" s="55">
        <f t="shared" si="38"/>
        <v>0</v>
      </c>
      <c r="N290" s="51"/>
      <c r="O290" s="167">
        <f t="shared" si="39"/>
        <v>0</v>
      </c>
    </row>
    <row r="291" spans="1:15" x14ac:dyDescent="0.25">
      <c r="A291" s="3">
        <v>2687</v>
      </c>
      <c r="B291" s="3">
        <v>1</v>
      </c>
      <c r="C291" s="4" t="s">
        <v>353</v>
      </c>
      <c r="D291" s="5">
        <v>5</v>
      </c>
      <c r="E291" s="52">
        <f>SUMIFS('EOS GE24-F23-WEBLOAD'!$F:$F,'EOS GE24-F23-WEBLOAD'!$A:$A,$A291,'EOS GE24-F23-WEBLOAD'!$B:$B,$B291)</f>
        <v>1261</v>
      </c>
      <c r="F291" s="153">
        <v>0</v>
      </c>
      <c r="G291" s="55">
        <f t="shared" si="35"/>
        <v>0</v>
      </c>
      <c r="H291" s="52">
        <f t="shared" si="36"/>
        <v>0</v>
      </c>
      <c r="I291" s="64"/>
      <c r="J291" s="52">
        <f>SUMIFS('EOS GE25-F23-WEBLOAD'!$F:$F,'EOS GE25-F23-WEBLOAD'!$A:$A,$A291,'EOS GE25-F23-WEBLOAD'!$B:$B,$B291)</f>
        <v>1269</v>
      </c>
      <c r="K291" s="158">
        <f>SUMIF(AIEA!A:A,A291,AIEA!D:D)</f>
        <v>0</v>
      </c>
      <c r="L291" s="55">
        <f t="shared" si="37"/>
        <v>0</v>
      </c>
      <c r="M291" s="55">
        <f t="shared" si="38"/>
        <v>0</v>
      </c>
      <c r="N291" s="51"/>
      <c r="O291" s="167">
        <f t="shared" si="39"/>
        <v>0</v>
      </c>
    </row>
    <row r="292" spans="1:15" x14ac:dyDescent="0.25">
      <c r="A292" s="3">
        <v>282</v>
      </c>
      <c r="B292" s="3">
        <v>1</v>
      </c>
      <c r="C292" s="4" t="s">
        <v>143</v>
      </c>
      <c r="D292" s="5">
        <v>2</v>
      </c>
      <c r="E292" s="52">
        <f>SUMIFS('EOS GE24-F23-WEBLOAD'!$F:$F,'EOS GE24-F23-WEBLOAD'!$A:$A,$A292,'EOS GE24-F23-WEBLOAD'!$B:$B,$B292)</f>
        <v>1818</v>
      </c>
      <c r="F292" s="153">
        <v>0</v>
      </c>
      <c r="G292" s="55">
        <f t="shared" si="35"/>
        <v>0</v>
      </c>
      <c r="H292" s="52">
        <f t="shared" si="36"/>
        <v>0</v>
      </c>
      <c r="I292" s="64"/>
      <c r="J292" s="52">
        <f>SUMIFS('EOS GE25-F23-WEBLOAD'!$F:$F,'EOS GE25-F23-WEBLOAD'!$A:$A,$A292,'EOS GE25-F23-WEBLOAD'!$B:$B,$B292)</f>
        <v>1815</v>
      </c>
      <c r="K292" s="158">
        <f>SUMIF(AIEA!A:A,A292,AIEA!D:D)</f>
        <v>0</v>
      </c>
      <c r="L292" s="55">
        <f t="shared" si="37"/>
        <v>0</v>
      </c>
      <c r="M292" s="55">
        <f t="shared" si="38"/>
        <v>0</v>
      </c>
      <c r="N292" s="51"/>
      <c r="O292" s="167">
        <f t="shared" si="39"/>
        <v>0</v>
      </c>
    </row>
    <row r="293" spans="1:15" x14ac:dyDescent="0.25">
      <c r="A293" s="3">
        <v>423</v>
      </c>
      <c r="B293" s="3">
        <v>1</v>
      </c>
      <c r="C293" s="4" t="s">
        <v>179</v>
      </c>
      <c r="D293" s="5">
        <v>4</v>
      </c>
      <c r="E293" s="52">
        <f>SUMIFS('EOS GE24-F23-WEBLOAD'!$F:$F,'EOS GE24-F23-WEBLOAD'!$A:$A,$A293,'EOS GE24-F23-WEBLOAD'!$B:$B,$B293)</f>
        <v>2555</v>
      </c>
      <c r="F293" s="153">
        <v>0</v>
      </c>
      <c r="G293" s="55">
        <f t="shared" si="35"/>
        <v>0</v>
      </c>
      <c r="H293" s="52">
        <f t="shared" si="36"/>
        <v>0</v>
      </c>
      <c r="I293" s="64"/>
      <c r="J293" s="52">
        <f>SUMIFS('EOS GE25-F23-WEBLOAD'!$F:$F,'EOS GE25-F23-WEBLOAD'!$A:$A,$A293,'EOS GE25-F23-WEBLOAD'!$B:$B,$B293)</f>
        <v>2507</v>
      </c>
      <c r="K293" s="158">
        <f>SUMIF(AIEA!A:A,A293,AIEA!D:D)</f>
        <v>0</v>
      </c>
      <c r="L293" s="55">
        <f t="shared" si="37"/>
        <v>0</v>
      </c>
      <c r="M293" s="55">
        <f t="shared" si="38"/>
        <v>0</v>
      </c>
      <c r="N293" s="51"/>
      <c r="O293" s="167">
        <f t="shared" si="39"/>
        <v>0</v>
      </c>
    </row>
    <row r="294" spans="1:15" x14ac:dyDescent="0.25">
      <c r="A294" s="3">
        <v>2902</v>
      </c>
      <c r="B294" s="3">
        <v>1</v>
      </c>
      <c r="C294" s="4" t="s">
        <v>375</v>
      </c>
      <c r="D294" s="5">
        <v>6</v>
      </c>
      <c r="E294" s="52">
        <f>SUMIFS('EOS GE24-F23-WEBLOAD'!$F:$F,'EOS GE24-F23-WEBLOAD'!$A:$A,$A294,'EOS GE24-F23-WEBLOAD'!$B:$B,$B294)</f>
        <v>615</v>
      </c>
      <c r="F294" s="153">
        <v>0</v>
      </c>
      <c r="G294" s="55">
        <f t="shared" si="35"/>
        <v>0</v>
      </c>
      <c r="H294" s="52">
        <f t="shared" si="36"/>
        <v>0</v>
      </c>
      <c r="I294" s="64"/>
      <c r="J294" s="52">
        <f>SUMIFS('EOS GE25-F23-WEBLOAD'!$F:$F,'EOS GE25-F23-WEBLOAD'!$A:$A,$A294,'EOS GE25-F23-WEBLOAD'!$B:$B,$B294)</f>
        <v>597</v>
      </c>
      <c r="K294" s="158">
        <f>SUMIF(AIEA!A:A,A294,AIEA!D:D)</f>
        <v>0</v>
      </c>
      <c r="L294" s="55">
        <f t="shared" si="37"/>
        <v>0</v>
      </c>
      <c r="M294" s="55">
        <f t="shared" si="38"/>
        <v>0</v>
      </c>
      <c r="N294" s="51"/>
      <c r="O294" s="167">
        <f t="shared" si="39"/>
        <v>0</v>
      </c>
    </row>
    <row r="295" spans="1:15" x14ac:dyDescent="0.25">
      <c r="A295" s="3">
        <v>840</v>
      </c>
      <c r="B295" s="3">
        <v>1</v>
      </c>
      <c r="C295" s="4" t="s">
        <v>295</v>
      </c>
      <c r="D295" s="5">
        <v>5</v>
      </c>
      <c r="E295" s="52">
        <f>SUMIFS('EOS GE24-F23-WEBLOAD'!$F:$F,'EOS GE24-F23-WEBLOAD'!$A:$A,$A295,'EOS GE24-F23-WEBLOAD'!$B:$B,$B295)</f>
        <v>1048.8</v>
      </c>
      <c r="F295" s="153">
        <v>0</v>
      </c>
      <c r="G295" s="55">
        <f t="shared" si="35"/>
        <v>0</v>
      </c>
      <c r="H295" s="52">
        <f t="shared" si="36"/>
        <v>0</v>
      </c>
      <c r="I295" s="64"/>
      <c r="J295" s="52">
        <f>SUMIFS('EOS GE25-F23-WEBLOAD'!$F:$F,'EOS GE25-F23-WEBLOAD'!$A:$A,$A295,'EOS GE25-F23-WEBLOAD'!$B:$B,$B295)</f>
        <v>1041.8</v>
      </c>
      <c r="K295" s="158">
        <f>SUMIF(AIEA!A:A,A295,AIEA!D:D)</f>
        <v>0</v>
      </c>
      <c r="L295" s="55">
        <f t="shared" si="37"/>
        <v>0</v>
      </c>
      <c r="M295" s="55">
        <f t="shared" si="38"/>
        <v>0</v>
      </c>
      <c r="N295" s="51"/>
      <c r="O295" s="167">
        <f t="shared" si="39"/>
        <v>0</v>
      </c>
    </row>
    <row r="296" spans="1:15" x14ac:dyDescent="0.25">
      <c r="A296" s="3">
        <v>2835</v>
      </c>
      <c r="B296" s="3">
        <v>1</v>
      </c>
      <c r="C296" s="4" t="s">
        <v>361</v>
      </c>
      <c r="D296" s="5">
        <v>6</v>
      </c>
      <c r="E296" s="52">
        <f>SUMIFS('EOS GE24-F23-WEBLOAD'!$F:$F,'EOS GE24-F23-WEBLOAD'!$A:$A,$A296,'EOS GE24-F23-WEBLOAD'!$B:$B,$B296)</f>
        <v>683</v>
      </c>
      <c r="F296" s="153">
        <v>0</v>
      </c>
      <c r="G296" s="55">
        <f t="shared" si="35"/>
        <v>0</v>
      </c>
      <c r="H296" s="52">
        <f t="shared" si="36"/>
        <v>0</v>
      </c>
      <c r="I296" s="64"/>
      <c r="J296" s="52">
        <f>SUMIFS('EOS GE25-F23-WEBLOAD'!$F:$F,'EOS GE25-F23-WEBLOAD'!$A:$A,$A296,'EOS GE25-F23-WEBLOAD'!$B:$B,$B296)</f>
        <v>639</v>
      </c>
      <c r="K296" s="158">
        <f>SUMIF(AIEA!A:A,A296,AIEA!D:D)</f>
        <v>0</v>
      </c>
      <c r="L296" s="55">
        <f t="shared" si="37"/>
        <v>0</v>
      </c>
      <c r="M296" s="55">
        <f t="shared" si="38"/>
        <v>0</v>
      </c>
      <c r="N296" s="51"/>
      <c r="O296" s="167">
        <f t="shared" si="39"/>
        <v>0</v>
      </c>
    </row>
    <row r="297" spans="1:15" x14ac:dyDescent="0.25">
      <c r="A297" s="3">
        <v>2135</v>
      </c>
      <c r="B297" s="3">
        <v>1</v>
      </c>
      <c r="C297" s="4" t="s">
        <v>316</v>
      </c>
      <c r="D297" s="5">
        <v>5</v>
      </c>
      <c r="E297" s="52">
        <f>SUMIFS('EOS GE24-F23-WEBLOAD'!$F:$F,'EOS GE24-F23-WEBLOAD'!$A:$A,$A297,'EOS GE24-F23-WEBLOAD'!$B:$B,$B297)</f>
        <v>941</v>
      </c>
      <c r="F297" s="153">
        <v>0</v>
      </c>
      <c r="G297" s="55">
        <f t="shared" si="35"/>
        <v>0</v>
      </c>
      <c r="H297" s="52">
        <f t="shared" si="36"/>
        <v>0</v>
      </c>
      <c r="I297" s="64"/>
      <c r="J297" s="52">
        <f>SUMIFS('EOS GE25-F23-WEBLOAD'!$F:$F,'EOS GE25-F23-WEBLOAD'!$A:$A,$A297,'EOS GE25-F23-WEBLOAD'!$B:$B,$B297)</f>
        <v>956</v>
      </c>
      <c r="K297" s="158">
        <f>SUMIF(AIEA!A:A,A297,AIEA!D:D)</f>
        <v>0</v>
      </c>
      <c r="L297" s="55">
        <f t="shared" si="37"/>
        <v>0</v>
      </c>
      <c r="M297" s="55">
        <f t="shared" si="38"/>
        <v>0</v>
      </c>
      <c r="N297" s="51"/>
      <c r="O297" s="167">
        <f t="shared" si="39"/>
        <v>0</v>
      </c>
    </row>
    <row r="298" spans="1:15" x14ac:dyDescent="0.25">
      <c r="A298" s="3">
        <v>242</v>
      </c>
      <c r="B298" s="3">
        <v>1</v>
      </c>
      <c r="C298" s="4" t="s">
        <v>126</v>
      </c>
      <c r="D298" s="5">
        <v>6</v>
      </c>
      <c r="E298" s="52">
        <f>SUMIFS('EOS GE24-F23-WEBLOAD'!$F:$F,'EOS GE24-F23-WEBLOAD'!$A:$A,$A298,'EOS GE24-F23-WEBLOAD'!$B:$B,$B298)</f>
        <v>457</v>
      </c>
      <c r="F298" s="153">
        <v>0</v>
      </c>
      <c r="G298" s="55">
        <f t="shared" si="35"/>
        <v>0</v>
      </c>
      <c r="H298" s="52">
        <f t="shared" si="36"/>
        <v>0</v>
      </c>
      <c r="I298" s="64"/>
      <c r="J298" s="52">
        <f>SUMIFS('EOS GE25-F23-WEBLOAD'!$F:$F,'EOS GE25-F23-WEBLOAD'!$A:$A,$A298,'EOS GE25-F23-WEBLOAD'!$B:$B,$B298)</f>
        <v>445</v>
      </c>
      <c r="K298" s="158">
        <f>SUMIF(AIEA!A:A,A298,AIEA!D:D)</f>
        <v>0</v>
      </c>
      <c r="L298" s="55">
        <f t="shared" si="37"/>
        <v>0</v>
      </c>
      <c r="M298" s="55">
        <f t="shared" si="38"/>
        <v>0</v>
      </c>
      <c r="N298" s="51"/>
      <c r="O298" s="167">
        <f t="shared" si="39"/>
        <v>0</v>
      </c>
    </row>
    <row r="299" spans="1:15" x14ac:dyDescent="0.25">
      <c r="A299" s="3">
        <v>857</v>
      </c>
      <c r="B299" s="3">
        <v>1</v>
      </c>
      <c r="C299" s="4" t="s">
        <v>299</v>
      </c>
      <c r="D299" s="5">
        <v>6</v>
      </c>
      <c r="E299" s="52">
        <f>SUMIFS('EOS GE24-F23-WEBLOAD'!$F:$F,'EOS GE24-F23-WEBLOAD'!$A:$A,$A299,'EOS GE24-F23-WEBLOAD'!$B:$B,$B299)</f>
        <v>549</v>
      </c>
      <c r="F299" s="153">
        <v>0</v>
      </c>
      <c r="G299" s="55">
        <f t="shared" si="35"/>
        <v>0</v>
      </c>
      <c r="H299" s="52">
        <f t="shared" si="36"/>
        <v>0</v>
      </c>
      <c r="I299" s="64"/>
      <c r="J299" s="52">
        <f>SUMIFS('EOS GE25-F23-WEBLOAD'!$F:$F,'EOS GE25-F23-WEBLOAD'!$A:$A,$A299,'EOS GE25-F23-WEBLOAD'!$B:$B,$B299)</f>
        <v>492</v>
      </c>
      <c r="K299" s="158">
        <f>SUMIF(AIEA!A:A,A299,AIEA!D:D)</f>
        <v>0</v>
      </c>
      <c r="L299" s="55">
        <f t="shared" si="37"/>
        <v>0</v>
      </c>
      <c r="M299" s="55">
        <f t="shared" si="38"/>
        <v>0</v>
      </c>
      <c r="N299" s="51"/>
      <c r="O299" s="167">
        <f t="shared" si="39"/>
        <v>0</v>
      </c>
    </row>
    <row r="300" spans="1:15" x14ac:dyDescent="0.25">
      <c r="A300" s="3">
        <v>777</v>
      </c>
      <c r="B300" s="3">
        <v>1</v>
      </c>
      <c r="C300" s="4" t="s">
        <v>277</v>
      </c>
      <c r="D300" s="5">
        <v>6</v>
      </c>
      <c r="E300" s="52">
        <f>SUMIFS('EOS GE24-F23-WEBLOAD'!$F:$F,'EOS GE24-F23-WEBLOAD'!$A:$A,$A300,'EOS GE24-F23-WEBLOAD'!$B:$B,$B300)</f>
        <v>703.92</v>
      </c>
      <c r="F300" s="153">
        <v>0</v>
      </c>
      <c r="G300" s="55">
        <f t="shared" si="35"/>
        <v>0</v>
      </c>
      <c r="H300" s="52">
        <f t="shared" si="36"/>
        <v>0</v>
      </c>
      <c r="I300" s="64"/>
      <c r="J300" s="52">
        <f>SUMIFS('EOS GE25-F23-WEBLOAD'!$F:$F,'EOS GE25-F23-WEBLOAD'!$A:$A,$A300,'EOS GE25-F23-WEBLOAD'!$B:$B,$B300)</f>
        <v>703.92000000000007</v>
      </c>
      <c r="K300" s="158">
        <f>SUMIF(AIEA!A:A,A300,AIEA!D:D)</f>
        <v>0</v>
      </c>
      <c r="L300" s="55">
        <f t="shared" si="37"/>
        <v>0</v>
      </c>
      <c r="M300" s="55">
        <f t="shared" si="38"/>
        <v>0</v>
      </c>
      <c r="N300" s="51"/>
      <c r="O300" s="167">
        <f t="shared" si="39"/>
        <v>0</v>
      </c>
    </row>
    <row r="301" spans="1:15" x14ac:dyDescent="0.25">
      <c r="A301" s="3">
        <v>414</v>
      </c>
      <c r="B301" s="3">
        <v>1</v>
      </c>
      <c r="C301" s="4" t="s">
        <v>177</v>
      </c>
      <c r="D301" s="5">
        <v>6</v>
      </c>
      <c r="E301" s="52">
        <f>SUMIFS('EOS GE24-F23-WEBLOAD'!$F:$F,'EOS GE24-F23-WEBLOAD'!$A:$A,$A301,'EOS GE24-F23-WEBLOAD'!$B:$B,$B301)</f>
        <v>451</v>
      </c>
      <c r="F301" s="153">
        <v>0</v>
      </c>
      <c r="G301" s="55">
        <f t="shared" si="35"/>
        <v>0</v>
      </c>
      <c r="H301" s="52">
        <f t="shared" si="36"/>
        <v>0</v>
      </c>
      <c r="I301" s="64"/>
      <c r="J301" s="52">
        <f>SUMIFS('EOS GE25-F23-WEBLOAD'!$F:$F,'EOS GE25-F23-WEBLOAD'!$A:$A,$A301,'EOS GE25-F23-WEBLOAD'!$B:$B,$B301)</f>
        <v>446</v>
      </c>
      <c r="K301" s="158">
        <f>SUMIF(AIEA!A:A,A301,AIEA!D:D)</f>
        <v>0</v>
      </c>
      <c r="L301" s="55">
        <f t="shared" si="37"/>
        <v>0</v>
      </c>
      <c r="M301" s="55">
        <f t="shared" si="38"/>
        <v>0</v>
      </c>
      <c r="N301" s="51"/>
      <c r="O301" s="167">
        <f t="shared" si="39"/>
        <v>0</v>
      </c>
    </row>
    <row r="302" spans="1:15" x14ac:dyDescent="0.25">
      <c r="A302" s="3">
        <v>2071</v>
      </c>
      <c r="B302" s="3">
        <v>1</v>
      </c>
      <c r="C302" s="4" t="s">
        <v>313</v>
      </c>
      <c r="D302" s="5">
        <v>6</v>
      </c>
      <c r="E302" s="52">
        <f>SUMIFS('EOS GE24-F23-WEBLOAD'!$F:$F,'EOS GE24-F23-WEBLOAD'!$A:$A,$A302,'EOS GE24-F23-WEBLOAD'!$B:$B,$B302)</f>
        <v>960</v>
      </c>
      <c r="F302" s="153">
        <v>0</v>
      </c>
      <c r="G302" s="55">
        <f t="shared" si="35"/>
        <v>0</v>
      </c>
      <c r="H302" s="52">
        <f t="shared" si="36"/>
        <v>0</v>
      </c>
      <c r="I302" s="64"/>
      <c r="J302" s="52">
        <f>SUMIFS('EOS GE25-F23-WEBLOAD'!$F:$F,'EOS GE25-F23-WEBLOAD'!$A:$A,$A302,'EOS GE25-F23-WEBLOAD'!$B:$B,$B302)</f>
        <v>960</v>
      </c>
      <c r="K302" s="158">
        <f>SUMIF(AIEA!A:A,A302,AIEA!D:D)</f>
        <v>0</v>
      </c>
      <c r="L302" s="55">
        <f t="shared" si="37"/>
        <v>0</v>
      </c>
      <c r="M302" s="55">
        <f t="shared" si="38"/>
        <v>0</v>
      </c>
      <c r="N302" s="51"/>
      <c r="O302" s="167">
        <f t="shared" si="39"/>
        <v>0</v>
      </c>
    </row>
    <row r="303" spans="1:15" x14ac:dyDescent="0.25">
      <c r="A303" s="3">
        <v>100</v>
      </c>
      <c r="B303" s="3">
        <v>1</v>
      </c>
      <c r="C303" s="4" t="s">
        <v>87</v>
      </c>
      <c r="D303" s="5">
        <v>6</v>
      </c>
      <c r="E303" s="52">
        <f>SUMIFS('EOS GE24-F23-WEBLOAD'!$F:$F,'EOS GE24-F23-WEBLOAD'!$A:$A,$A303,'EOS GE24-F23-WEBLOAD'!$B:$B,$B303)</f>
        <v>348</v>
      </c>
      <c r="F303" s="153">
        <v>0</v>
      </c>
      <c r="G303" s="55">
        <f t="shared" si="35"/>
        <v>0</v>
      </c>
      <c r="H303" s="52">
        <f t="shared" si="36"/>
        <v>0</v>
      </c>
      <c r="I303" s="64"/>
      <c r="J303" s="52">
        <f>SUMIFS('EOS GE25-F23-WEBLOAD'!$F:$F,'EOS GE25-F23-WEBLOAD'!$A:$A,$A303,'EOS GE25-F23-WEBLOAD'!$B:$B,$B303)</f>
        <v>323</v>
      </c>
      <c r="K303" s="158">
        <f>SUMIF(AIEA!A:A,A303,AIEA!D:D)</f>
        <v>0</v>
      </c>
      <c r="L303" s="55">
        <f t="shared" si="37"/>
        <v>0</v>
      </c>
      <c r="M303" s="55">
        <f t="shared" si="38"/>
        <v>0</v>
      </c>
      <c r="N303" s="51"/>
      <c r="O303" s="167">
        <f t="shared" si="39"/>
        <v>0</v>
      </c>
    </row>
    <row r="304" spans="1:15" x14ac:dyDescent="0.25">
      <c r="A304" s="3">
        <v>739</v>
      </c>
      <c r="B304" s="3">
        <v>1</v>
      </c>
      <c r="C304" s="4" t="s">
        <v>263</v>
      </c>
      <c r="D304" s="5">
        <v>6</v>
      </c>
      <c r="E304" s="52">
        <f>SUMIFS('EOS GE24-F23-WEBLOAD'!$F:$F,'EOS GE24-F23-WEBLOAD'!$A:$A,$A304,'EOS GE24-F23-WEBLOAD'!$B:$B,$B304)</f>
        <v>757</v>
      </c>
      <c r="F304" s="153">
        <v>0</v>
      </c>
      <c r="G304" s="55">
        <f t="shared" si="35"/>
        <v>0</v>
      </c>
      <c r="H304" s="52">
        <f t="shared" si="36"/>
        <v>0</v>
      </c>
      <c r="I304" s="64"/>
      <c r="J304" s="52">
        <f>SUMIFS('EOS GE25-F23-WEBLOAD'!$F:$F,'EOS GE25-F23-WEBLOAD'!$A:$A,$A304,'EOS GE25-F23-WEBLOAD'!$B:$B,$B304)</f>
        <v>749</v>
      </c>
      <c r="K304" s="158">
        <f>SUMIF(AIEA!A:A,A304,AIEA!D:D)</f>
        <v>0</v>
      </c>
      <c r="L304" s="55">
        <f t="shared" si="37"/>
        <v>0</v>
      </c>
      <c r="M304" s="55">
        <f t="shared" si="38"/>
        <v>0</v>
      </c>
      <c r="N304" s="51"/>
      <c r="O304" s="167">
        <f t="shared" si="39"/>
        <v>0</v>
      </c>
    </row>
    <row r="305" spans="1:15" x14ac:dyDescent="0.25">
      <c r="A305" s="3">
        <v>882</v>
      </c>
      <c r="B305" s="3">
        <v>1</v>
      </c>
      <c r="C305" s="4" t="s">
        <v>306</v>
      </c>
      <c r="D305" s="5">
        <v>4</v>
      </c>
      <c r="E305" s="52">
        <f>SUMIFS('EOS GE24-F23-WEBLOAD'!$F:$F,'EOS GE24-F23-WEBLOAD'!$A:$A,$A305,'EOS GE24-F23-WEBLOAD'!$B:$B,$B305)</f>
        <v>4129</v>
      </c>
      <c r="F305" s="153">
        <v>0</v>
      </c>
      <c r="G305" s="55">
        <f t="shared" si="35"/>
        <v>0</v>
      </c>
      <c r="H305" s="52">
        <f t="shared" si="36"/>
        <v>0</v>
      </c>
      <c r="I305" s="64"/>
      <c r="J305" s="52">
        <f>SUMIFS('EOS GE25-F23-WEBLOAD'!$F:$F,'EOS GE25-F23-WEBLOAD'!$A:$A,$A305,'EOS GE25-F23-WEBLOAD'!$B:$B,$B305)</f>
        <v>4114</v>
      </c>
      <c r="K305" s="158">
        <f>SUMIF(AIEA!A:A,A305,AIEA!D:D)</f>
        <v>0</v>
      </c>
      <c r="L305" s="55">
        <f t="shared" si="37"/>
        <v>0</v>
      </c>
      <c r="M305" s="55">
        <f t="shared" si="38"/>
        <v>0</v>
      </c>
      <c r="N305" s="51"/>
      <c r="O305" s="167">
        <f t="shared" si="39"/>
        <v>0</v>
      </c>
    </row>
    <row r="306" spans="1:15" x14ac:dyDescent="0.25">
      <c r="A306" s="3">
        <v>768</v>
      </c>
      <c r="B306" s="3">
        <v>1</v>
      </c>
      <c r="C306" s="4" t="s">
        <v>274</v>
      </c>
      <c r="D306" s="5">
        <v>6</v>
      </c>
      <c r="E306" s="52">
        <f>SUMIFS('EOS GE24-F23-WEBLOAD'!$F:$F,'EOS GE24-F23-WEBLOAD'!$A:$A,$A306,'EOS GE24-F23-WEBLOAD'!$B:$B,$B306)</f>
        <v>435</v>
      </c>
      <c r="F306" s="153">
        <v>0</v>
      </c>
      <c r="G306" s="55">
        <f t="shared" si="35"/>
        <v>0</v>
      </c>
      <c r="H306" s="52">
        <f t="shared" si="36"/>
        <v>0</v>
      </c>
      <c r="I306" s="64"/>
      <c r="J306" s="52">
        <f>SUMIFS('EOS GE25-F23-WEBLOAD'!$F:$F,'EOS GE25-F23-WEBLOAD'!$A:$A,$A306,'EOS GE25-F23-WEBLOAD'!$B:$B,$B306)</f>
        <v>435</v>
      </c>
      <c r="K306" s="158">
        <f>SUMIF(AIEA!A:A,A306,AIEA!D:D)</f>
        <v>0</v>
      </c>
      <c r="L306" s="55">
        <f t="shared" si="37"/>
        <v>0</v>
      </c>
      <c r="M306" s="55">
        <f t="shared" si="38"/>
        <v>0</v>
      </c>
      <c r="N306" s="51"/>
      <c r="O306" s="167">
        <f t="shared" si="39"/>
        <v>0</v>
      </c>
    </row>
    <row r="307" spans="1:15" x14ac:dyDescent="0.25">
      <c r="A307" s="3">
        <v>110</v>
      </c>
      <c r="B307" s="3">
        <v>1</v>
      </c>
      <c r="C307" s="4" t="s">
        <v>89</v>
      </c>
      <c r="D307" s="5">
        <v>3</v>
      </c>
      <c r="E307" s="52">
        <f>SUMIFS('EOS GE24-F23-WEBLOAD'!$F:$F,'EOS GE24-F23-WEBLOAD'!$A:$A,$A307,'EOS GE24-F23-WEBLOAD'!$B:$B,$B307)</f>
        <v>4112</v>
      </c>
      <c r="F307" s="153">
        <v>0</v>
      </c>
      <c r="G307" s="55">
        <f t="shared" si="35"/>
        <v>0</v>
      </c>
      <c r="H307" s="52">
        <f t="shared" si="36"/>
        <v>0</v>
      </c>
      <c r="I307" s="64"/>
      <c r="J307" s="52">
        <f>SUMIFS('EOS GE25-F23-WEBLOAD'!$F:$F,'EOS GE25-F23-WEBLOAD'!$A:$A,$A307,'EOS GE25-F23-WEBLOAD'!$B:$B,$B307)</f>
        <v>4145</v>
      </c>
      <c r="K307" s="158">
        <f>SUMIF(AIEA!A:A,A307,AIEA!D:D)</f>
        <v>0</v>
      </c>
      <c r="L307" s="55">
        <f t="shared" si="37"/>
        <v>0</v>
      </c>
      <c r="M307" s="55">
        <f t="shared" si="38"/>
        <v>0</v>
      </c>
      <c r="N307" s="51"/>
      <c r="O307" s="167">
        <f t="shared" si="39"/>
        <v>0</v>
      </c>
    </row>
    <row r="308" spans="1:15" x14ac:dyDescent="0.25">
      <c r="A308" s="3">
        <v>2805</v>
      </c>
      <c r="B308" s="3">
        <v>1</v>
      </c>
      <c r="C308" s="4" t="s">
        <v>360</v>
      </c>
      <c r="D308" s="5">
        <v>5</v>
      </c>
      <c r="E308" s="52">
        <f>SUMIFS('EOS GE24-F23-WEBLOAD'!$F:$F,'EOS GE24-F23-WEBLOAD'!$A:$A,$A308,'EOS GE24-F23-WEBLOAD'!$B:$B,$B308)</f>
        <v>1250</v>
      </c>
      <c r="F308" s="153">
        <v>0</v>
      </c>
      <c r="G308" s="55">
        <f t="shared" si="35"/>
        <v>0</v>
      </c>
      <c r="H308" s="52">
        <f t="shared" si="36"/>
        <v>0</v>
      </c>
      <c r="I308" s="64"/>
      <c r="J308" s="52">
        <f>SUMIFS('EOS GE25-F23-WEBLOAD'!$F:$F,'EOS GE25-F23-WEBLOAD'!$A:$A,$A308,'EOS GE25-F23-WEBLOAD'!$B:$B,$B308)</f>
        <v>1303</v>
      </c>
      <c r="K308" s="158">
        <f>SUMIF(AIEA!A:A,A308,AIEA!D:D)</f>
        <v>0</v>
      </c>
      <c r="L308" s="55">
        <f t="shared" si="37"/>
        <v>0</v>
      </c>
      <c r="M308" s="55">
        <f t="shared" si="38"/>
        <v>0</v>
      </c>
      <c r="N308" s="51"/>
      <c r="O308" s="167">
        <f t="shared" si="39"/>
        <v>0</v>
      </c>
    </row>
    <row r="309" spans="1:15" x14ac:dyDescent="0.25">
      <c r="A309" s="3">
        <v>547</v>
      </c>
      <c r="B309" s="3">
        <v>1</v>
      </c>
      <c r="C309" s="4" t="s">
        <v>215</v>
      </c>
      <c r="D309" s="5">
        <v>6</v>
      </c>
      <c r="E309" s="52">
        <f>SUMIFS('EOS GE24-F23-WEBLOAD'!$F:$F,'EOS GE24-F23-WEBLOAD'!$A:$A,$A309,'EOS GE24-F23-WEBLOAD'!$B:$B,$B309)</f>
        <v>493</v>
      </c>
      <c r="F309" s="153">
        <v>0</v>
      </c>
      <c r="G309" s="55">
        <f t="shared" si="35"/>
        <v>0</v>
      </c>
      <c r="H309" s="52">
        <f t="shared" si="36"/>
        <v>0</v>
      </c>
      <c r="I309" s="64"/>
      <c r="J309" s="52">
        <f>SUMIFS('EOS GE25-F23-WEBLOAD'!$F:$F,'EOS GE25-F23-WEBLOAD'!$A:$A,$A309,'EOS GE25-F23-WEBLOAD'!$B:$B,$B309)</f>
        <v>493</v>
      </c>
      <c r="K309" s="158">
        <f>SUMIF(AIEA!A:A,A309,AIEA!D:D)</f>
        <v>0</v>
      </c>
      <c r="L309" s="55">
        <f t="shared" si="37"/>
        <v>0</v>
      </c>
      <c r="M309" s="55">
        <f t="shared" si="38"/>
        <v>0</v>
      </c>
      <c r="N309" s="51"/>
      <c r="O309" s="167">
        <f t="shared" si="39"/>
        <v>0</v>
      </c>
    </row>
    <row r="310" spans="1:15" x14ac:dyDescent="0.25">
      <c r="A310" s="3">
        <v>111</v>
      </c>
      <c r="B310" s="3">
        <v>1</v>
      </c>
      <c r="C310" s="4" t="s">
        <v>90</v>
      </c>
      <c r="D310" s="5">
        <v>3</v>
      </c>
      <c r="E310" s="52">
        <f>SUMIFS('EOS GE24-F23-WEBLOAD'!$F:$F,'EOS GE24-F23-WEBLOAD'!$A:$A,$A310,'EOS GE24-F23-WEBLOAD'!$B:$B,$B310)</f>
        <v>1551</v>
      </c>
      <c r="F310" s="153">
        <v>0</v>
      </c>
      <c r="G310" s="55">
        <f t="shared" si="35"/>
        <v>0</v>
      </c>
      <c r="H310" s="52">
        <f t="shared" si="36"/>
        <v>0</v>
      </c>
      <c r="I310" s="64"/>
      <c r="J310" s="52">
        <f>SUMIFS('EOS GE25-F23-WEBLOAD'!$F:$F,'EOS GE25-F23-WEBLOAD'!$A:$A,$A310,'EOS GE25-F23-WEBLOAD'!$B:$B,$B310)</f>
        <v>1551</v>
      </c>
      <c r="K310" s="158">
        <f>SUMIF(AIEA!A:A,A310,AIEA!D:D)</f>
        <v>0</v>
      </c>
      <c r="L310" s="55">
        <f t="shared" si="37"/>
        <v>0</v>
      </c>
      <c r="M310" s="55">
        <f t="shared" si="38"/>
        <v>0</v>
      </c>
      <c r="N310" s="51"/>
      <c r="O310" s="167">
        <f t="shared" si="39"/>
        <v>0</v>
      </c>
    </row>
    <row r="311" spans="1:15" x14ac:dyDescent="0.25">
      <c r="A311" s="3">
        <v>821</v>
      </c>
      <c r="B311" s="3">
        <v>1</v>
      </c>
      <c r="C311" s="4" t="s">
        <v>287</v>
      </c>
      <c r="D311" s="5">
        <v>6</v>
      </c>
      <c r="E311" s="52">
        <f>SUMIFS('EOS GE24-F23-WEBLOAD'!$F:$F,'EOS GE24-F23-WEBLOAD'!$A:$A,$A311,'EOS GE24-F23-WEBLOAD'!$B:$B,$B311)</f>
        <v>993</v>
      </c>
      <c r="F311" s="153">
        <v>0</v>
      </c>
      <c r="G311" s="55">
        <f t="shared" si="35"/>
        <v>0</v>
      </c>
      <c r="H311" s="52">
        <f t="shared" si="36"/>
        <v>0</v>
      </c>
      <c r="I311" s="64"/>
      <c r="J311" s="52">
        <f>SUMIFS('EOS GE25-F23-WEBLOAD'!$F:$F,'EOS GE25-F23-WEBLOAD'!$A:$A,$A311,'EOS GE25-F23-WEBLOAD'!$B:$B,$B311)</f>
        <v>993</v>
      </c>
      <c r="K311" s="158">
        <f>SUMIF(AIEA!A:A,A311,AIEA!D:D)</f>
        <v>0</v>
      </c>
      <c r="L311" s="55">
        <f t="shared" si="37"/>
        <v>0</v>
      </c>
      <c r="M311" s="55">
        <f t="shared" si="38"/>
        <v>0</v>
      </c>
      <c r="N311" s="51"/>
      <c r="O311" s="167">
        <f t="shared" si="39"/>
        <v>0</v>
      </c>
    </row>
    <row r="312" spans="1:15" x14ac:dyDescent="0.25">
      <c r="A312" s="3">
        <v>463</v>
      </c>
      <c r="B312" s="3">
        <v>1</v>
      </c>
      <c r="C312" s="4" t="s">
        <v>186</v>
      </c>
      <c r="D312" s="5">
        <v>6</v>
      </c>
      <c r="E312" s="52">
        <f>SUMIFS('EOS GE24-F23-WEBLOAD'!$F:$F,'EOS GE24-F23-WEBLOAD'!$A:$A,$A312,'EOS GE24-F23-WEBLOAD'!$B:$B,$B312)</f>
        <v>865</v>
      </c>
      <c r="F312" s="153">
        <v>0</v>
      </c>
      <c r="G312" s="55">
        <f t="shared" si="35"/>
        <v>0</v>
      </c>
      <c r="H312" s="52">
        <f t="shared" si="36"/>
        <v>0</v>
      </c>
      <c r="I312" s="64"/>
      <c r="J312" s="52">
        <f>SUMIFS('EOS GE25-F23-WEBLOAD'!$F:$F,'EOS GE25-F23-WEBLOAD'!$A:$A,$A312,'EOS GE25-F23-WEBLOAD'!$B:$B,$B312)</f>
        <v>839</v>
      </c>
      <c r="K312" s="158">
        <f>SUMIF(AIEA!A:A,A312,AIEA!D:D)</f>
        <v>0</v>
      </c>
      <c r="L312" s="55">
        <f t="shared" si="37"/>
        <v>0</v>
      </c>
      <c r="M312" s="55">
        <f t="shared" si="38"/>
        <v>0</v>
      </c>
      <c r="N312" s="51"/>
      <c r="O312" s="167">
        <f t="shared" si="39"/>
        <v>0</v>
      </c>
    </row>
    <row r="313" spans="1:15" x14ac:dyDescent="0.25">
      <c r="A313" s="3">
        <v>2908</v>
      </c>
      <c r="B313" s="3">
        <v>1</v>
      </c>
      <c r="C313" s="4" t="s">
        <v>381</v>
      </c>
      <c r="D313" s="5">
        <v>6</v>
      </c>
      <c r="E313" s="52">
        <f>SUMIFS('EOS GE24-F23-WEBLOAD'!$F:$F,'EOS GE24-F23-WEBLOAD'!$A:$A,$A313,'EOS GE24-F23-WEBLOAD'!$B:$B,$B313)</f>
        <v>516</v>
      </c>
      <c r="F313" s="153">
        <v>0</v>
      </c>
      <c r="G313" s="55">
        <f t="shared" si="35"/>
        <v>0</v>
      </c>
      <c r="H313" s="52">
        <f t="shared" si="36"/>
        <v>0</v>
      </c>
      <c r="I313" s="64"/>
      <c r="J313" s="52">
        <f>SUMIFS('EOS GE25-F23-WEBLOAD'!$F:$F,'EOS GE25-F23-WEBLOAD'!$A:$A,$A313,'EOS GE25-F23-WEBLOAD'!$B:$B,$B313)</f>
        <v>519</v>
      </c>
      <c r="K313" s="158">
        <f>SUMIF(AIEA!A:A,A313,AIEA!D:D)</f>
        <v>0</v>
      </c>
      <c r="L313" s="55">
        <f t="shared" si="37"/>
        <v>0</v>
      </c>
      <c r="M313" s="55">
        <f t="shared" si="38"/>
        <v>0</v>
      </c>
      <c r="N313" s="51"/>
      <c r="O313" s="167">
        <f t="shared" si="39"/>
        <v>0</v>
      </c>
    </row>
    <row r="314" spans="1:15" x14ac:dyDescent="0.25">
      <c r="A314" s="3">
        <v>97</v>
      </c>
      <c r="B314" s="3">
        <v>1</v>
      </c>
      <c r="C314" s="4" t="s">
        <v>85</v>
      </c>
      <c r="D314" s="5">
        <v>6</v>
      </c>
      <c r="E314" s="52">
        <f>SUMIFS('EOS GE24-F23-WEBLOAD'!$F:$F,'EOS GE24-F23-WEBLOAD'!$A:$A,$A314,'EOS GE24-F23-WEBLOAD'!$B:$B,$B314)</f>
        <v>620</v>
      </c>
      <c r="F314" s="153">
        <v>0</v>
      </c>
      <c r="G314" s="55">
        <f t="shared" si="35"/>
        <v>0</v>
      </c>
      <c r="H314" s="52">
        <f t="shared" si="36"/>
        <v>0</v>
      </c>
      <c r="I314" s="64"/>
      <c r="J314" s="52">
        <f>SUMIFS('EOS GE25-F23-WEBLOAD'!$F:$F,'EOS GE25-F23-WEBLOAD'!$A:$A,$A314,'EOS GE25-F23-WEBLOAD'!$B:$B,$B314)</f>
        <v>605</v>
      </c>
      <c r="K314" s="158">
        <f>SUMIF(AIEA!A:A,A314,AIEA!D:D)</f>
        <v>0</v>
      </c>
      <c r="L314" s="55">
        <f t="shared" si="37"/>
        <v>0</v>
      </c>
      <c r="M314" s="55">
        <f t="shared" si="38"/>
        <v>0</v>
      </c>
      <c r="N314" s="51"/>
      <c r="O314" s="167">
        <f t="shared" si="39"/>
        <v>0</v>
      </c>
    </row>
    <row r="315" spans="1:15" x14ac:dyDescent="0.25">
      <c r="A315" s="3">
        <v>2167</v>
      </c>
      <c r="B315" s="3">
        <v>1</v>
      </c>
      <c r="C315" s="4" t="s">
        <v>326</v>
      </c>
      <c r="D315" s="5">
        <v>6</v>
      </c>
      <c r="E315" s="52">
        <f>SUMIFS('EOS GE24-F23-WEBLOAD'!$F:$F,'EOS GE24-F23-WEBLOAD'!$A:$A,$A315,'EOS GE24-F23-WEBLOAD'!$B:$B,$B315)</f>
        <v>684</v>
      </c>
      <c r="F315" s="153">
        <v>0</v>
      </c>
      <c r="G315" s="55">
        <f t="shared" si="35"/>
        <v>0</v>
      </c>
      <c r="H315" s="52">
        <f t="shared" si="36"/>
        <v>0</v>
      </c>
      <c r="I315" s="64"/>
      <c r="J315" s="52">
        <f>SUMIFS('EOS GE25-F23-WEBLOAD'!$F:$F,'EOS GE25-F23-WEBLOAD'!$A:$A,$A315,'EOS GE25-F23-WEBLOAD'!$B:$B,$B315)</f>
        <v>683</v>
      </c>
      <c r="K315" s="158">
        <f>SUMIF(AIEA!A:A,A315,AIEA!D:D)</f>
        <v>0</v>
      </c>
      <c r="L315" s="55">
        <f t="shared" si="37"/>
        <v>0</v>
      </c>
      <c r="M315" s="55">
        <f t="shared" si="38"/>
        <v>0</v>
      </c>
      <c r="N315" s="51"/>
      <c r="O315" s="167">
        <f t="shared" si="39"/>
        <v>0</v>
      </c>
    </row>
    <row r="316" spans="1:15" x14ac:dyDescent="0.25">
      <c r="A316" s="3">
        <v>85</v>
      </c>
      <c r="B316" s="3">
        <v>1</v>
      </c>
      <c r="C316" s="4" t="s">
        <v>79</v>
      </c>
      <c r="D316" s="5">
        <v>6</v>
      </c>
      <c r="E316" s="52">
        <f>SUMIFS('EOS GE24-F23-WEBLOAD'!$F:$F,'EOS GE24-F23-WEBLOAD'!$A:$A,$A316,'EOS GE24-F23-WEBLOAD'!$B:$B,$B316)</f>
        <v>563</v>
      </c>
      <c r="F316" s="153">
        <v>0</v>
      </c>
      <c r="G316" s="55">
        <f t="shared" si="35"/>
        <v>0</v>
      </c>
      <c r="H316" s="52">
        <f t="shared" si="36"/>
        <v>0</v>
      </c>
      <c r="I316" s="64"/>
      <c r="J316" s="52">
        <f>SUMIFS('EOS GE25-F23-WEBLOAD'!$F:$F,'EOS GE25-F23-WEBLOAD'!$A:$A,$A316,'EOS GE25-F23-WEBLOAD'!$B:$B,$B316)</f>
        <v>557</v>
      </c>
      <c r="K316" s="158">
        <f>SUMIF(AIEA!A:A,A316,AIEA!D:D)</f>
        <v>0</v>
      </c>
      <c r="L316" s="55">
        <f t="shared" si="37"/>
        <v>0</v>
      </c>
      <c r="M316" s="55">
        <f t="shared" si="38"/>
        <v>0</v>
      </c>
      <c r="N316" s="51"/>
      <c r="O316" s="167">
        <f t="shared" si="39"/>
        <v>0</v>
      </c>
    </row>
    <row r="317" spans="1:15" x14ac:dyDescent="0.25">
      <c r="A317" s="3">
        <v>511</v>
      </c>
      <c r="B317" s="3">
        <v>1</v>
      </c>
      <c r="C317" s="4" t="s">
        <v>205</v>
      </c>
      <c r="D317" s="5">
        <v>6</v>
      </c>
      <c r="E317" s="52">
        <f>SUMIFS('EOS GE24-F23-WEBLOAD'!$F:$F,'EOS GE24-F23-WEBLOAD'!$A:$A,$A317,'EOS GE24-F23-WEBLOAD'!$B:$B,$B317)</f>
        <v>566</v>
      </c>
      <c r="F317" s="153">
        <v>0</v>
      </c>
      <c r="G317" s="55">
        <f t="shared" si="35"/>
        <v>0</v>
      </c>
      <c r="H317" s="52">
        <f t="shared" si="36"/>
        <v>0</v>
      </c>
      <c r="I317" s="64"/>
      <c r="J317" s="52">
        <f>SUMIFS('EOS GE25-F23-WEBLOAD'!$F:$F,'EOS GE25-F23-WEBLOAD'!$A:$A,$A317,'EOS GE25-F23-WEBLOAD'!$B:$B,$B317)</f>
        <v>559</v>
      </c>
      <c r="K317" s="158">
        <f>SUMIF(AIEA!A:A,A317,AIEA!D:D)</f>
        <v>0</v>
      </c>
      <c r="L317" s="55">
        <f t="shared" si="37"/>
        <v>0</v>
      </c>
      <c r="M317" s="55">
        <f t="shared" si="38"/>
        <v>0</v>
      </c>
      <c r="N317" s="51"/>
      <c r="O317" s="167">
        <f t="shared" si="39"/>
        <v>0</v>
      </c>
    </row>
    <row r="318" spans="1:15" x14ac:dyDescent="0.25">
      <c r="A318" s="3">
        <v>813</v>
      </c>
      <c r="B318" s="3">
        <v>1</v>
      </c>
      <c r="C318" s="4" t="s">
        <v>283</v>
      </c>
      <c r="D318" s="5">
        <v>5</v>
      </c>
      <c r="E318" s="52">
        <f>SUMIFS('EOS GE24-F23-WEBLOAD'!$F:$F,'EOS GE24-F23-WEBLOAD'!$A:$A,$A318,'EOS GE24-F23-WEBLOAD'!$B:$B,$B318)</f>
        <v>1157</v>
      </c>
      <c r="F318" s="153">
        <v>0</v>
      </c>
      <c r="G318" s="55">
        <f t="shared" si="35"/>
        <v>0</v>
      </c>
      <c r="H318" s="52">
        <f t="shared" si="36"/>
        <v>0</v>
      </c>
      <c r="I318" s="64"/>
      <c r="J318" s="52">
        <f>SUMIFS('EOS GE25-F23-WEBLOAD'!$F:$F,'EOS GE25-F23-WEBLOAD'!$A:$A,$A318,'EOS GE25-F23-WEBLOAD'!$B:$B,$B318)</f>
        <v>1157</v>
      </c>
      <c r="K318" s="158">
        <f>SUMIF(AIEA!A:A,A318,AIEA!D:D)</f>
        <v>0</v>
      </c>
      <c r="L318" s="55">
        <f t="shared" si="37"/>
        <v>0</v>
      </c>
      <c r="M318" s="55">
        <f t="shared" si="38"/>
        <v>0</v>
      </c>
      <c r="N318" s="51"/>
      <c r="O318" s="167">
        <f t="shared" si="39"/>
        <v>0</v>
      </c>
    </row>
    <row r="319" spans="1:15" x14ac:dyDescent="0.25">
      <c r="A319" s="3">
        <v>818</v>
      </c>
      <c r="B319" s="3">
        <v>1</v>
      </c>
      <c r="C319" s="4" t="s">
        <v>285</v>
      </c>
      <c r="D319" s="5">
        <v>6</v>
      </c>
      <c r="E319" s="52">
        <f>SUMIFS('EOS GE24-F23-WEBLOAD'!$F:$F,'EOS GE24-F23-WEBLOAD'!$A:$A,$A319,'EOS GE24-F23-WEBLOAD'!$B:$B,$B319)</f>
        <v>510</v>
      </c>
      <c r="F319" s="153">
        <v>0</v>
      </c>
      <c r="G319" s="55">
        <f t="shared" si="35"/>
        <v>0</v>
      </c>
      <c r="H319" s="52">
        <f t="shared" si="36"/>
        <v>0</v>
      </c>
      <c r="I319" s="64"/>
      <c r="J319" s="52">
        <f>SUMIFS('EOS GE25-F23-WEBLOAD'!$F:$F,'EOS GE25-F23-WEBLOAD'!$A:$A,$A319,'EOS GE25-F23-WEBLOAD'!$B:$B,$B319)</f>
        <v>494</v>
      </c>
      <c r="K319" s="158">
        <f>SUMIF(AIEA!A:A,A319,AIEA!D:D)</f>
        <v>0</v>
      </c>
      <c r="L319" s="55">
        <f t="shared" si="37"/>
        <v>0</v>
      </c>
      <c r="M319" s="55">
        <f t="shared" si="38"/>
        <v>0</v>
      </c>
      <c r="N319" s="51"/>
      <c r="O319" s="167">
        <f t="shared" si="39"/>
        <v>0</v>
      </c>
    </row>
    <row r="320" spans="1:15" x14ac:dyDescent="0.25">
      <c r="A320" s="3">
        <v>756</v>
      </c>
      <c r="B320" s="3">
        <v>1</v>
      </c>
      <c r="C320" s="4" t="s">
        <v>271</v>
      </c>
      <c r="D320" s="5">
        <v>6</v>
      </c>
      <c r="E320" s="52">
        <f>SUMIFS('EOS GE24-F23-WEBLOAD'!$F:$F,'EOS GE24-F23-WEBLOAD'!$A:$A,$A320,'EOS GE24-F23-WEBLOAD'!$B:$B,$B320)</f>
        <v>836</v>
      </c>
      <c r="F320" s="153">
        <v>0</v>
      </c>
      <c r="G320" s="55">
        <f t="shared" si="35"/>
        <v>0</v>
      </c>
      <c r="H320" s="52">
        <f t="shared" si="36"/>
        <v>0</v>
      </c>
      <c r="I320" s="64"/>
      <c r="J320" s="52">
        <f>SUMIFS('EOS GE25-F23-WEBLOAD'!$F:$F,'EOS GE25-F23-WEBLOAD'!$A:$A,$A320,'EOS GE25-F23-WEBLOAD'!$B:$B,$B320)</f>
        <v>802</v>
      </c>
      <c r="K320" s="158">
        <f>SUMIF(AIEA!A:A,A320,AIEA!D:D)</f>
        <v>0</v>
      </c>
      <c r="L320" s="55">
        <f t="shared" si="37"/>
        <v>0</v>
      </c>
      <c r="M320" s="55">
        <f t="shared" si="38"/>
        <v>0</v>
      </c>
      <c r="N320" s="51"/>
      <c r="O320" s="167">
        <f t="shared" si="39"/>
        <v>0</v>
      </c>
    </row>
    <row r="321" spans="1:15" x14ac:dyDescent="0.25">
      <c r="A321" s="3">
        <v>550</v>
      </c>
      <c r="B321" s="3">
        <v>1</v>
      </c>
      <c r="C321" s="4" t="s">
        <v>218</v>
      </c>
      <c r="D321" s="5">
        <v>6</v>
      </c>
      <c r="E321" s="52">
        <f>SUMIFS('EOS GE24-F23-WEBLOAD'!$F:$F,'EOS GE24-F23-WEBLOAD'!$A:$A,$A321,'EOS GE24-F23-WEBLOAD'!$B:$B,$B321)</f>
        <v>565</v>
      </c>
      <c r="F321" s="153">
        <v>0</v>
      </c>
      <c r="G321" s="55">
        <f t="shared" si="35"/>
        <v>0</v>
      </c>
      <c r="H321" s="52">
        <f t="shared" si="36"/>
        <v>0</v>
      </c>
      <c r="I321" s="64"/>
      <c r="J321" s="52">
        <f>SUMIFS('EOS GE25-F23-WEBLOAD'!$F:$F,'EOS GE25-F23-WEBLOAD'!$A:$A,$A321,'EOS GE25-F23-WEBLOAD'!$B:$B,$B321)</f>
        <v>568</v>
      </c>
      <c r="K321" s="158">
        <f>SUMIF(AIEA!A:A,A321,AIEA!D:D)</f>
        <v>0</v>
      </c>
      <c r="L321" s="55">
        <f t="shared" si="37"/>
        <v>0</v>
      </c>
      <c r="M321" s="55">
        <f t="shared" si="38"/>
        <v>0</v>
      </c>
      <c r="N321" s="51"/>
      <c r="O321" s="167">
        <f t="shared" si="39"/>
        <v>0</v>
      </c>
    </row>
    <row r="322" spans="1:15" x14ac:dyDescent="0.25">
      <c r="A322" s="3">
        <v>876</v>
      </c>
      <c r="B322" s="3">
        <v>1</v>
      </c>
      <c r="C322" s="4" t="s">
        <v>302</v>
      </c>
      <c r="D322" s="5">
        <v>5</v>
      </c>
      <c r="E322" s="52">
        <f>SUMIFS('EOS GE24-F23-WEBLOAD'!$F:$F,'EOS GE24-F23-WEBLOAD'!$A:$A,$A322,'EOS GE24-F23-WEBLOAD'!$B:$B,$B322)</f>
        <v>2029</v>
      </c>
      <c r="F322" s="153">
        <v>0</v>
      </c>
      <c r="G322" s="55">
        <f t="shared" si="35"/>
        <v>0</v>
      </c>
      <c r="H322" s="52">
        <f t="shared" si="36"/>
        <v>0</v>
      </c>
      <c r="I322" s="64"/>
      <c r="J322" s="52">
        <f>SUMIFS('EOS GE25-F23-WEBLOAD'!$F:$F,'EOS GE25-F23-WEBLOAD'!$A:$A,$A322,'EOS GE25-F23-WEBLOAD'!$B:$B,$B322)</f>
        <v>2029</v>
      </c>
      <c r="K322" s="158">
        <f>SUMIF(AIEA!A:A,A322,AIEA!D:D)</f>
        <v>0</v>
      </c>
      <c r="L322" s="55">
        <f t="shared" si="37"/>
        <v>0</v>
      </c>
      <c r="M322" s="55">
        <f t="shared" si="38"/>
        <v>0</v>
      </c>
      <c r="N322" s="51"/>
      <c r="O322" s="167">
        <f t="shared" si="39"/>
        <v>0</v>
      </c>
    </row>
    <row r="323" spans="1:15" x14ac:dyDescent="0.25">
      <c r="A323" s="3">
        <v>495</v>
      </c>
      <c r="B323" s="3">
        <v>1</v>
      </c>
      <c r="C323" s="4" t="s">
        <v>198</v>
      </c>
      <c r="D323" s="5">
        <v>6</v>
      </c>
      <c r="E323" s="52">
        <f>SUMIFS('EOS GE24-F23-WEBLOAD'!$F:$F,'EOS GE24-F23-WEBLOAD'!$A:$A,$A323,'EOS GE24-F23-WEBLOAD'!$B:$B,$B323)</f>
        <v>453</v>
      </c>
      <c r="F323" s="153">
        <v>0</v>
      </c>
      <c r="G323" s="55">
        <f t="shared" si="35"/>
        <v>0</v>
      </c>
      <c r="H323" s="52">
        <f t="shared" si="36"/>
        <v>0</v>
      </c>
      <c r="I323" s="64"/>
      <c r="J323" s="52">
        <f>SUMIFS('EOS GE25-F23-WEBLOAD'!$F:$F,'EOS GE25-F23-WEBLOAD'!$A:$A,$A323,'EOS GE25-F23-WEBLOAD'!$B:$B,$B323)</f>
        <v>453</v>
      </c>
      <c r="K323" s="158">
        <f>SUMIF(AIEA!A:A,A323,AIEA!D:D)</f>
        <v>0</v>
      </c>
      <c r="L323" s="55">
        <f t="shared" si="37"/>
        <v>0</v>
      </c>
      <c r="M323" s="55">
        <f t="shared" si="38"/>
        <v>0</v>
      </c>
      <c r="N323" s="51"/>
      <c r="O323" s="167">
        <f t="shared" si="39"/>
        <v>0</v>
      </c>
    </row>
    <row r="324" spans="1:15" x14ac:dyDescent="0.25">
      <c r="A324" s="3">
        <v>2143</v>
      </c>
      <c r="B324" s="3">
        <v>1</v>
      </c>
      <c r="C324" s="4" t="s">
        <v>319</v>
      </c>
      <c r="D324" s="5">
        <v>6</v>
      </c>
      <c r="E324" s="52">
        <f>SUMIFS('EOS GE24-F23-WEBLOAD'!$F:$F,'EOS GE24-F23-WEBLOAD'!$A:$A,$A324,'EOS GE24-F23-WEBLOAD'!$B:$B,$B324)</f>
        <v>729</v>
      </c>
      <c r="F324" s="153">
        <v>0</v>
      </c>
      <c r="G324" s="55">
        <f t="shared" si="35"/>
        <v>0</v>
      </c>
      <c r="H324" s="52">
        <f t="shared" si="36"/>
        <v>0</v>
      </c>
      <c r="I324" s="64"/>
      <c r="J324" s="52">
        <f>SUMIFS('EOS GE25-F23-WEBLOAD'!$F:$F,'EOS GE25-F23-WEBLOAD'!$A:$A,$A324,'EOS GE25-F23-WEBLOAD'!$B:$B,$B324)</f>
        <v>729</v>
      </c>
      <c r="K324" s="158">
        <f>SUMIF(AIEA!A:A,A324,AIEA!D:D)</f>
        <v>0</v>
      </c>
      <c r="L324" s="55">
        <f t="shared" si="37"/>
        <v>0</v>
      </c>
      <c r="M324" s="55">
        <f t="shared" si="38"/>
        <v>0</v>
      </c>
      <c r="N324" s="51"/>
      <c r="O324" s="167">
        <f t="shared" si="39"/>
        <v>0</v>
      </c>
    </row>
    <row r="325" spans="1:15" x14ac:dyDescent="0.25">
      <c r="A325" s="3">
        <v>553</v>
      </c>
      <c r="B325" s="3">
        <v>1</v>
      </c>
      <c r="C325" s="4" t="s">
        <v>219</v>
      </c>
      <c r="D325" s="5">
        <v>6</v>
      </c>
      <c r="E325" s="52">
        <f>SUMIFS('EOS GE24-F23-WEBLOAD'!$F:$F,'EOS GE24-F23-WEBLOAD'!$A:$A,$A325,'EOS GE24-F23-WEBLOAD'!$B:$B,$B325)</f>
        <v>799</v>
      </c>
      <c r="F325" s="153">
        <v>0</v>
      </c>
      <c r="G325" s="55">
        <f t="shared" si="35"/>
        <v>0</v>
      </c>
      <c r="H325" s="52">
        <f t="shared" si="36"/>
        <v>0</v>
      </c>
      <c r="I325" s="64"/>
      <c r="J325" s="52">
        <f>SUMIFS('EOS GE25-F23-WEBLOAD'!$F:$F,'EOS GE25-F23-WEBLOAD'!$A:$A,$A325,'EOS GE25-F23-WEBLOAD'!$B:$B,$B325)</f>
        <v>807</v>
      </c>
      <c r="K325" s="158">
        <f>SUMIF(AIEA!A:A,A325,AIEA!D:D)</f>
        <v>0</v>
      </c>
      <c r="L325" s="55">
        <f t="shared" si="37"/>
        <v>0</v>
      </c>
      <c r="M325" s="55">
        <f t="shared" si="38"/>
        <v>0</v>
      </c>
      <c r="N325" s="51"/>
      <c r="O325" s="167">
        <f t="shared" si="39"/>
        <v>0</v>
      </c>
    </row>
    <row r="326" spans="1:15" x14ac:dyDescent="0.25">
      <c r="A326" s="3">
        <v>745</v>
      </c>
      <c r="B326" s="3">
        <v>1</v>
      </c>
      <c r="C326" s="4" t="s">
        <v>268</v>
      </c>
      <c r="D326" s="5">
        <v>5</v>
      </c>
      <c r="E326" s="52">
        <f>SUMIFS('EOS GE24-F23-WEBLOAD'!$F:$F,'EOS GE24-F23-WEBLOAD'!$A:$A,$A326,'EOS GE24-F23-WEBLOAD'!$B:$B,$B326)</f>
        <v>1785</v>
      </c>
      <c r="F326" s="153">
        <v>0</v>
      </c>
      <c r="G326" s="55">
        <f t="shared" si="35"/>
        <v>0</v>
      </c>
      <c r="H326" s="52">
        <f t="shared" si="36"/>
        <v>0</v>
      </c>
      <c r="I326" s="64"/>
      <c r="J326" s="52">
        <f>SUMIFS('EOS GE25-F23-WEBLOAD'!$F:$F,'EOS GE25-F23-WEBLOAD'!$A:$A,$A326,'EOS GE25-F23-WEBLOAD'!$B:$B,$B326)</f>
        <v>1815</v>
      </c>
      <c r="K326" s="158">
        <f>SUMIF(AIEA!A:A,A326,AIEA!D:D)</f>
        <v>0</v>
      </c>
      <c r="L326" s="55">
        <f t="shared" si="37"/>
        <v>0</v>
      </c>
      <c r="M326" s="55">
        <f t="shared" si="38"/>
        <v>0</v>
      </c>
      <c r="N326" s="51"/>
      <c r="O326" s="167">
        <f t="shared" si="39"/>
        <v>0</v>
      </c>
    </row>
    <row r="327" spans="1:15" x14ac:dyDescent="0.25">
      <c r="A327" s="3">
        <v>253</v>
      </c>
      <c r="B327" s="3">
        <v>1</v>
      </c>
      <c r="C327" s="4" t="s">
        <v>128</v>
      </c>
      <c r="D327" s="5">
        <v>6</v>
      </c>
      <c r="E327" s="52">
        <f>SUMIFS('EOS GE24-F23-WEBLOAD'!$F:$F,'EOS GE24-F23-WEBLOAD'!$A:$A,$A327,'EOS GE24-F23-WEBLOAD'!$B:$B,$B327)</f>
        <v>717</v>
      </c>
      <c r="F327" s="153">
        <v>0</v>
      </c>
      <c r="G327" s="55">
        <f t="shared" si="35"/>
        <v>0</v>
      </c>
      <c r="H327" s="52">
        <f t="shared" si="36"/>
        <v>0</v>
      </c>
      <c r="I327" s="64"/>
      <c r="J327" s="52">
        <f>SUMIFS('EOS GE25-F23-WEBLOAD'!$F:$F,'EOS GE25-F23-WEBLOAD'!$A:$A,$A327,'EOS GE25-F23-WEBLOAD'!$B:$B,$B327)</f>
        <v>705</v>
      </c>
      <c r="K327" s="158">
        <f>SUMIF(AIEA!A:A,A327,AIEA!D:D)</f>
        <v>0</v>
      </c>
      <c r="L327" s="55">
        <f t="shared" si="37"/>
        <v>0</v>
      </c>
      <c r="M327" s="55">
        <f t="shared" si="38"/>
        <v>0</v>
      </c>
      <c r="N327" s="51"/>
      <c r="O327" s="167">
        <f t="shared" si="39"/>
        <v>0</v>
      </c>
    </row>
    <row r="328" spans="1:15" x14ac:dyDescent="0.25">
      <c r="A328" s="3">
        <v>2168</v>
      </c>
      <c r="B328" s="3">
        <v>1</v>
      </c>
      <c r="C328" s="4" t="s">
        <v>327</v>
      </c>
      <c r="D328" s="5">
        <v>6</v>
      </c>
      <c r="E328" s="52">
        <f>SUMIFS('EOS GE24-F23-WEBLOAD'!$F:$F,'EOS GE24-F23-WEBLOAD'!$A:$A,$A328,'EOS GE24-F23-WEBLOAD'!$B:$B,$B328)</f>
        <v>793</v>
      </c>
      <c r="F328" s="153">
        <v>0</v>
      </c>
      <c r="G328" s="55">
        <f t="shared" si="35"/>
        <v>0</v>
      </c>
      <c r="H328" s="52">
        <f t="shared" si="36"/>
        <v>0</v>
      </c>
      <c r="I328" s="64"/>
      <c r="J328" s="52">
        <f>SUMIFS('EOS GE25-F23-WEBLOAD'!$F:$F,'EOS GE25-F23-WEBLOAD'!$A:$A,$A328,'EOS GE25-F23-WEBLOAD'!$B:$B,$B328)</f>
        <v>796</v>
      </c>
      <c r="K328" s="158">
        <f>SUMIF(AIEA!A:A,A328,AIEA!D:D)</f>
        <v>0</v>
      </c>
      <c r="L328" s="55">
        <f t="shared" si="37"/>
        <v>0</v>
      </c>
      <c r="M328" s="55">
        <f t="shared" si="38"/>
        <v>0</v>
      </c>
      <c r="N328" s="51"/>
      <c r="O328" s="167">
        <f t="shared" si="39"/>
        <v>0</v>
      </c>
    </row>
    <row r="329" spans="1:15" x14ac:dyDescent="0.25">
      <c r="A329" s="3">
        <v>750</v>
      </c>
      <c r="B329" s="3">
        <v>1</v>
      </c>
      <c r="C329" s="4" t="s">
        <v>270</v>
      </c>
      <c r="D329" s="5">
        <v>4</v>
      </c>
      <c r="E329" s="52">
        <f>SUMIFS('EOS GE24-F23-WEBLOAD'!$F:$F,'EOS GE24-F23-WEBLOAD'!$A:$A,$A329,'EOS GE24-F23-WEBLOAD'!$B:$B,$B329)</f>
        <v>2389</v>
      </c>
      <c r="F329" s="153">
        <v>0</v>
      </c>
      <c r="G329" s="55">
        <f t="shared" si="35"/>
        <v>0</v>
      </c>
      <c r="H329" s="52">
        <f t="shared" si="36"/>
        <v>0</v>
      </c>
      <c r="I329" s="64"/>
      <c r="J329" s="52">
        <f>SUMIFS('EOS GE25-F23-WEBLOAD'!$F:$F,'EOS GE25-F23-WEBLOAD'!$A:$A,$A329,'EOS GE25-F23-WEBLOAD'!$B:$B,$B329)</f>
        <v>2365</v>
      </c>
      <c r="K329" s="158">
        <f>SUMIF(AIEA!A:A,A329,AIEA!D:D)</f>
        <v>0</v>
      </c>
      <c r="L329" s="55">
        <f t="shared" si="37"/>
        <v>0</v>
      </c>
      <c r="M329" s="55">
        <f t="shared" si="38"/>
        <v>0</v>
      </c>
      <c r="N329" s="51"/>
      <c r="O329" s="167">
        <f t="shared" si="39"/>
        <v>0</v>
      </c>
    </row>
    <row r="330" spans="1:15" x14ac:dyDescent="0.25">
      <c r="A330" s="3">
        <v>879</v>
      </c>
      <c r="B330" s="3">
        <v>1</v>
      </c>
      <c r="C330" s="4" t="s">
        <v>304</v>
      </c>
      <c r="D330" s="5">
        <v>4</v>
      </c>
      <c r="E330" s="52">
        <f>SUMIFS('EOS GE24-F23-WEBLOAD'!$F:$F,'EOS GE24-F23-WEBLOAD'!$A:$A,$A330,'EOS GE24-F23-WEBLOAD'!$B:$B,$B330)</f>
        <v>2374</v>
      </c>
      <c r="F330" s="153">
        <v>0</v>
      </c>
      <c r="G330" s="55">
        <f t="shared" si="35"/>
        <v>0</v>
      </c>
      <c r="H330" s="52">
        <f t="shared" si="36"/>
        <v>0</v>
      </c>
      <c r="I330" s="64"/>
      <c r="J330" s="52">
        <f>SUMIFS('EOS GE25-F23-WEBLOAD'!$F:$F,'EOS GE25-F23-WEBLOAD'!$A:$A,$A330,'EOS GE25-F23-WEBLOAD'!$B:$B,$B330)</f>
        <v>2379</v>
      </c>
      <c r="K330" s="158">
        <f>SUMIF(AIEA!A:A,A330,AIEA!D:D)</f>
        <v>0</v>
      </c>
      <c r="L330" s="55">
        <f t="shared" si="37"/>
        <v>0</v>
      </c>
      <c r="M330" s="55">
        <f t="shared" si="38"/>
        <v>0</v>
      </c>
      <c r="N330" s="51"/>
      <c r="O330" s="167">
        <f t="shared" si="39"/>
        <v>0</v>
      </c>
    </row>
    <row r="331" spans="1:15" x14ac:dyDescent="0.25">
      <c r="A331" s="3">
        <v>891</v>
      </c>
      <c r="B331" s="3">
        <v>1</v>
      </c>
      <c r="C331" s="4" t="s">
        <v>309</v>
      </c>
      <c r="D331" s="5">
        <v>6</v>
      </c>
      <c r="E331" s="52">
        <f>SUMIFS('EOS GE24-F23-WEBLOAD'!$F:$F,'EOS GE24-F23-WEBLOAD'!$A:$A,$A331,'EOS GE24-F23-WEBLOAD'!$B:$B,$B331)</f>
        <v>605</v>
      </c>
      <c r="F331" s="153">
        <v>0</v>
      </c>
      <c r="G331" s="55">
        <f t="shared" si="35"/>
        <v>0</v>
      </c>
      <c r="H331" s="52">
        <f t="shared" si="36"/>
        <v>0</v>
      </c>
      <c r="I331" s="64"/>
      <c r="J331" s="52">
        <f>SUMIFS('EOS GE25-F23-WEBLOAD'!$F:$F,'EOS GE25-F23-WEBLOAD'!$A:$A,$A331,'EOS GE25-F23-WEBLOAD'!$B:$B,$B331)</f>
        <v>604</v>
      </c>
      <c r="K331" s="158">
        <f>SUMIF(AIEA!A:A,A331,AIEA!D:D)</f>
        <v>0</v>
      </c>
      <c r="L331" s="55">
        <f t="shared" si="37"/>
        <v>0</v>
      </c>
      <c r="M331" s="55">
        <f t="shared" si="38"/>
        <v>0</v>
      </c>
      <c r="N331" s="51"/>
      <c r="O331" s="167">
        <f t="shared" si="39"/>
        <v>0</v>
      </c>
    </row>
    <row r="332" spans="1:15" x14ac:dyDescent="0.25">
      <c r="A332" s="3">
        <v>534</v>
      </c>
      <c r="B332" s="3">
        <v>1</v>
      </c>
      <c r="C332" s="4" t="s">
        <v>210</v>
      </c>
      <c r="D332" s="5">
        <v>5</v>
      </c>
      <c r="E332" s="52">
        <f>SUMIFS('EOS GE24-F23-WEBLOAD'!$F:$F,'EOS GE24-F23-WEBLOAD'!$A:$A,$A332,'EOS GE24-F23-WEBLOAD'!$B:$B,$B332)</f>
        <v>2050</v>
      </c>
      <c r="F332" s="153">
        <v>0</v>
      </c>
      <c r="G332" s="55">
        <f t="shared" si="35"/>
        <v>0</v>
      </c>
      <c r="H332" s="52">
        <f t="shared" si="36"/>
        <v>0</v>
      </c>
      <c r="I332" s="64"/>
      <c r="J332" s="52">
        <f>SUMIFS('EOS GE25-F23-WEBLOAD'!$F:$F,'EOS GE25-F23-WEBLOAD'!$A:$A,$A332,'EOS GE25-F23-WEBLOAD'!$B:$B,$B332)</f>
        <v>2050</v>
      </c>
      <c r="K332" s="158">
        <f>SUMIF(AIEA!A:A,A332,AIEA!D:D)</f>
        <v>0</v>
      </c>
      <c r="L332" s="55">
        <f t="shared" si="37"/>
        <v>0</v>
      </c>
      <c r="M332" s="55">
        <f t="shared" si="38"/>
        <v>0</v>
      </c>
      <c r="N332" s="51"/>
      <c r="O332" s="167">
        <f t="shared" si="39"/>
        <v>0</v>
      </c>
    </row>
    <row r="333" spans="1:15" x14ac:dyDescent="0.25">
      <c r="A333" s="3">
        <v>640</v>
      </c>
      <c r="B333" s="3">
        <v>1</v>
      </c>
      <c r="C333" s="4" t="s">
        <v>238</v>
      </c>
      <c r="D333" s="5">
        <v>6</v>
      </c>
      <c r="E333" s="52">
        <f>SUMIFS('EOS GE24-F23-WEBLOAD'!$F:$F,'EOS GE24-F23-WEBLOAD'!$A:$A,$A333,'EOS GE24-F23-WEBLOAD'!$B:$B,$B333)</f>
        <v>394</v>
      </c>
      <c r="F333" s="153">
        <v>0</v>
      </c>
      <c r="G333" s="55">
        <f t="shared" si="35"/>
        <v>0</v>
      </c>
      <c r="H333" s="52">
        <f t="shared" si="36"/>
        <v>0</v>
      </c>
      <c r="I333" s="64"/>
      <c r="J333" s="52">
        <f>SUMIFS('EOS GE25-F23-WEBLOAD'!$F:$F,'EOS GE25-F23-WEBLOAD'!$A:$A,$A333,'EOS GE25-F23-WEBLOAD'!$B:$B,$B333)</f>
        <v>390</v>
      </c>
      <c r="K333" s="158">
        <f>SUMIF(AIEA!A:A,A333,AIEA!D:D)</f>
        <v>0</v>
      </c>
      <c r="L333" s="55">
        <f t="shared" si="37"/>
        <v>0</v>
      </c>
      <c r="M333" s="55">
        <f t="shared" si="38"/>
        <v>0</v>
      </c>
      <c r="N333" s="51"/>
      <c r="O333" s="167">
        <f t="shared" si="39"/>
        <v>0</v>
      </c>
    </row>
    <row r="334" spans="1:15" x14ac:dyDescent="0.25">
      <c r="A334" s="3">
        <v>345</v>
      </c>
      <c r="B334" s="3">
        <v>1</v>
      </c>
      <c r="C334" s="4" t="s">
        <v>163</v>
      </c>
      <c r="D334" s="5">
        <v>5</v>
      </c>
      <c r="E334" s="52">
        <f>SUMIFS('EOS GE24-F23-WEBLOAD'!$F:$F,'EOS GE24-F23-WEBLOAD'!$A:$A,$A334,'EOS GE24-F23-WEBLOAD'!$B:$B,$B334)</f>
        <v>1513</v>
      </c>
      <c r="F334" s="153">
        <v>0</v>
      </c>
      <c r="G334" s="55">
        <f t="shared" si="35"/>
        <v>0</v>
      </c>
      <c r="H334" s="52">
        <f t="shared" si="36"/>
        <v>0</v>
      </c>
      <c r="I334" s="64"/>
      <c r="J334" s="52">
        <f>SUMIFS('EOS GE25-F23-WEBLOAD'!$F:$F,'EOS GE25-F23-WEBLOAD'!$A:$A,$A334,'EOS GE25-F23-WEBLOAD'!$B:$B,$B334)</f>
        <v>1496</v>
      </c>
      <c r="K334" s="158">
        <f>SUMIF(AIEA!A:A,A334,AIEA!D:D)</f>
        <v>0</v>
      </c>
      <c r="L334" s="55">
        <f t="shared" si="37"/>
        <v>0</v>
      </c>
      <c r="M334" s="55">
        <f t="shared" si="38"/>
        <v>0</v>
      </c>
      <c r="N334" s="51"/>
      <c r="O334" s="167">
        <f t="shared" si="39"/>
        <v>0</v>
      </c>
    </row>
    <row r="335" spans="1:15" x14ac:dyDescent="0.25">
      <c r="A335" s="3">
        <v>485</v>
      </c>
      <c r="B335" s="3">
        <v>1</v>
      </c>
      <c r="C335" s="4" t="s">
        <v>194</v>
      </c>
      <c r="D335" s="5">
        <v>6</v>
      </c>
      <c r="E335" s="52">
        <f>SUMIFS('EOS GE24-F23-WEBLOAD'!$F:$F,'EOS GE24-F23-WEBLOAD'!$A:$A,$A335,'EOS GE24-F23-WEBLOAD'!$B:$B,$B335)</f>
        <v>966</v>
      </c>
      <c r="F335" s="153">
        <v>0</v>
      </c>
      <c r="G335" s="55">
        <f t="shared" si="35"/>
        <v>0</v>
      </c>
      <c r="H335" s="52">
        <f t="shared" si="36"/>
        <v>0</v>
      </c>
      <c r="I335" s="64"/>
      <c r="J335" s="52">
        <f>SUMIFS('EOS GE25-F23-WEBLOAD'!$F:$F,'EOS GE25-F23-WEBLOAD'!$A:$A,$A335,'EOS GE25-F23-WEBLOAD'!$B:$B,$B335)</f>
        <v>967</v>
      </c>
      <c r="K335" s="158">
        <f>SUMIF(AIEA!A:A,A335,AIEA!D:D)</f>
        <v>0</v>
      </c>
      <c r="L335" s="55">
        <f t="shared" si="37"/>
        <v>0</v>
      </c>
      <c r="M335" s="55">
        <f t="shared" si="38"/>
        <v>0</v>
      </c>
      <c r="N335" s="51"/>
      <c r="O335" s="167">
        <f t="shared" si="39"/>
        <v>0</v>
      </c>
    </row>
    <row r="336" spans="1:15" x14ac:dyDescent="0.25">
      <c r="A336" s="3">
        <v>858</v>
      </c>
      <c r="B336" s="3">
        <v>1</v>
      </c>
      <c r="C336" s="4" t="s">
        <v>300</v>
      </c>
      <c r="D336" s="5">
        <v>6</v>
      </c>
      <c r="E336" s="52">
        <f>SUMIFS('EOS GE24-F23-WEBLOAD'!$F:$F,'EOS GE24-F23-WEBLOAD'!$A:$A,$A336,'EOS GE24-F23-WEBLOAD'!$B:$B,$B336)</f>
        <v>1062</v>
      </c>
      <c r="F336" s="153">
        <v>0</v>
      </c>
      <c r="G336" s="55">
        <f t="shared" si="35"/>
        <v>0</v>
      </c>
      <c r="H336" s="52">
        <f t="shared" si="36"/>
        <v>0</v>
      </c>
      <c r="I336" s="64"/>
      <c r="J336" s="52">
        <f>SUMIFS('EOS GE25-F23-WEBLOAD'!$F:$F,'EOS GE25-F23-WEBLOAD'!$A:$A,$A336,'EOS GE25-F23-WEBLOAD'!$B:$B,$B336)</f>
        <v>1062</v>
      </c>
      <c r="K336" s="158">
        <f>SUMIF(AIEA!A:A,A336,AIEA!D:D)</f>
        <v>0</v>
      </c>
      <c r="L336" s="55">
        <f t="shared" si="37"/>
        <v>0</v>
      </c>
      <c r="M336" s="55">
        <f t="shared" si="38"/>
        <v>0</v>
      </c>
      <c r="N336" s="51"/>
      <c r="O336" s="167">
        <f t="shared" si="39"/>
        <v>0</v>
      </c>
    </row>
    <row r="337" spans="1:15" x14ac:dyDescent="0.25">
      <c r="A337" s="3">
        <v>2899</v>
      </c>
      <c r="B337" s="3">
        <v>1</v>
      </c>
      <c r="C337" s="4" t="s">
        <v>374</v>
      </c>
      <c r="D337" s="5">
        <v>5</v>
      </c>
      <c r="E337" s="52">
        <f>SUMIFS('EOS GE24-F23-WEBLOAD'!$F:$F,'EOS GE24-F23-WEBLOAD'!$A:$A,$A337,'EOS GE24-F23-WEBLOAD'!$B:$B,$B337)</f>
        <v>1458</v>
      </c>
      <c r="F337" s="153">
        <v>0</v>
      </c>
      <c r="G337" s="55">
        <f t="shared" si="35"/>
        <v>0</v>
      </c>
      <c r="H337" s="52">
        <f t="shared" si="36"/>
        <v>0</v>
      </c>
      <c r="I337" s="64"/>
      <c r="J337" s="52">
        <f>SUMIFS('EOS GE25-F23-WEBLOAD'!$F:$F,'EOS GE25-F23-WEBLOAD'!$A:$A,$A337,'EOS GE25-F23-WEBLOAD'!$B:$B,$B337)</f>
        <v>1450</v>
      </c>
      <c r="K337" s="158">
        <f>SUMIF(AIEA!A:A,A337,AIEA!D:D)</f>
        <v>0</v>
      </c>
      <c r="L337" s="55">
        <f t="shared" si="37"/>
        <v>0</v>
      </c>
      <c r="M337" s="55">
        <f t="shared" si="38"/>
        <v>0</v>
      </c>
      <c r="N337" s="51"/>
      <c r="O337" s="167">
        <f t="shared" si="39"/>
        <v>0</v>
      </c>
    </row>
    <row r="338" spans="1:15" x14ac:dyDescent="0.25">
      <c r="A338" s="3">
        <v>391</v>
      </c>
      <c r="B338" s="3">
        <v>1</v>
      </c>
      <c r="C338" s="4" t="s">
        <v>172</v>
      </c>
      <c r="D338" s="5">
        <v>6</v>
      </c>
      <c r="E338" s="52">
        <f>SUMIFS('EOS GE24-F23-WEBLOAD'!$F:$F,'EOS GE24-F23-WEBLOAD'!$A:$A,$A338,'EOS GE24-F23-WEBLOAD'!$B:$B,$B338)</f>
        <v>598</v>
      </c>
      <c r="F338" s="153">
        <v>0</v>
      </c>
      <c r="G338" s="55">
        <f t="shared" si="35"/>
        <v>0</v>
      </c>
      <c r="H338" s="52">
        <f t="shared" si="36"/>
        <v>0</v>
      </c>
      <c r="I338" s="64"/>
      <c r="J338" s="52">
        <f>SUMIFS('EOS GE25-F23-WEBLOAD'!$F:$F,'EOS GE25-F23-WEBLOAD'!$A:$A,$A338,'EOS GE25-F23-WEBLOAD'!$B:$B,$B338)</f>
        <v>612</v>
      </c>
      <c r="K338" s="158">
        <f>SUMIF(AIEA!A:A,A338,AIEA!D:D)</f>
        <v>0</v>
      </c>
      <c r="L338" s="55">
        <f t="shared" si="37"/>
        <v>0</v>
      </c>
      <c r="M338" s="55">
        <f t="shared" si="38"/>
        <v>0</v>
      </c>
      <c r="N338" s="51"/>
      <c r="O338" s="167">
        <f t="shared" si="39"/>
        <v>0</v>
      </c>
    </row>
    <row r="339" spans="1:15" x14ac:dyDescent="0.25">
      <c r="A339" s="3">
        <v>763</v>
      </c>
      <c r="B339" s="3">
        <v>1</v>
      </c>
      <c r="C339" s="4" t="s">
        <v>273</v>
      </c>
      <c r="D339" s="5">
        <v>6</v>
      </c>
      <c r="E339" s="52">
        <f>SUMIFS('EOS GE24-F23-WEBLOAD'!$F:$F,'EOS GE24-F23-WEBLOAD'!$A:$A,$A339,'EOS GE24-F23-WEBLOAD'!$B:$B,$B339)</f>
        <v>884</v>
      </c>
      <c r="F339" s="153">
        <v>0</v>
      </c>
      <c r="G339" s="55">
        <f t="shared" si="35"/>
        <v>0</v>
      </c>
      <c r="H339" s="52">
        <f t="shared" si="36"/>
        <v>0</v>
      </c>
      <c r="I339" s="64"/>
      <c r="J339" s="52">
        <f>SUMIFS('EOS GE25-F23-WEBLOAD'!$F:$F,'EOS GE25-F23-WEBLOAD'!$A:$A,$A339,'EOS GE25-F23-WEBLOAD'!$B:$B,$B339)</f>
        <v>884</v>
      </c>
      <c r="K339" s="158">
        <f>SUMIF(AIEA!A:A,A339,AIEA!D:D)</f>
        <v>0</v>
      </c>
      <c r="L339" s="55">
        <f t="shared" si="37"/>
        <v>0</v>
      </c>
      <c r="M339" s="55">
        <f t="shared" si="38"/>
        <v>0</v>
      </c>
      <c r="N339" s="51"/>
      <c r="O339" s="167">
        <f t="shared" si="39"/>
        <v>0</v>
      </c>
    </row>
    <row r="340" spans="1:15" x14ac:dyDescent="0.25">
      <c r="A340" s="3">
        <v>775</v>
      </c>
      <c r="B340" s="3">
        <v>1</v>
      </c>
      <c r="C340" s="4" t="s">
        <v>276</v>
      </c>
      <c r="D340" s="5">
        <v>6</v>
      </c>
      <c r="E340" s="52">
        <f>SUMIFS('EOS GE24-F23-WEBLOAD'!$F:$F,'EOS GE24-F23-WEBLOAD'!$A:$A,$A340,'EOS GE24-F23-WEBLOAD'!$B:$B,$B340)</f>
        <v>779</v>
      </c>
      <c r="F340" s="153">
        <v>0</v>
      </c>
      <c r="G340" s="55">
        <f t="shared" si="35"/>
        <v>0</v>
      </c>
      <c r="H340" s="52">
        <f t="shared" si="36"/>
        <v>0</v>
      </c>
      <c r="I340" s="64"/>
      <c r="J340" s="52">
        <f>SUMIFS('EOS GE25-F23-WEBLOAD'!$F:$F,'EOS GE25-F23-WEBLOAD'!$A:$A,$A340,'EOS GE25-F23-WEBLOAD'!$B:$B,$B340)</f>
        <v>759</v>
      </c>
      <c r="K340" s="158">
        <f>SUMIF(AIEA!A:A,A340,AIEA!D:D)</f>
        <v>0</v>
      </c>
      <c r="L340" s="55">
        <f t="shared" si="37"/>
        <v>0</v>
      </c>
      <c r="M340" s="55">
        <f t="shared" si="38"/>
        <v>0</v>
      </c>
      <c r="N340" s="51"/>
      <c r="O340" s="167">
        <f t="shared" si="39"/>
        <v>0</v>
      </c>
    </row>
    <row r="341" spans="1:15" x14ac:dyDescent="0.25">
      <c r="A341" s="3">
        <v>533</v>
      </c>
      <c r="B341" s="3">
        <v>1</v>
      </c>
      <c r="C341" s="4" t="s">
        <v>209</v>
      </c>
      <c r="D341" s="5">
        <v>5</v>
      </c>
      <c r="E341" s="52">
        <f>SUMIFS('EOS GE24-F23-WEBLOAD'!$F:$F,'EOS GE24-F23-WEBLOAD'!$A:$A,$A341,'EOS GE24-F23-WEBLOAD'!$B:$B,$B341)</f>
        <v>1132</v>
      </c>
      <c r="F341" s="153">
        <v>0</v>
      </c>
      <c r="G341" s="55">
        <f t="shared" si="35"/>
        <v>0</v>
      </c>
      <c r="H341" s="52">
        <f t="shared" si="36"/>
        <v>0</v>
      </c>
      <c r="I341" s="64"/>
      <c r="J341" s="52">
        <f>SUMIFS('EOS GE25-F23-WEBLOAD'!$F:$F,'EOS GE25-F23-WEBLOAD'!$A:$A,$A341,'EOS GE25-F23-WEBLOAD'!$B:$B,$B341)</f>
        <v>1132</v>
      </c>
      <c r="K341" s="158">
        <f>SUMIF(AIEA!A:A,A341,AIEA!D:D)</f>
        <v>0</v>
      </c>
      <c r="L341" s="55">
        <f t="shared" si="37"/>
        <v>0</v>
      </c>
      <c r="M341" s="55">
        <f t="shared" si="38"/>
        <v>0</v>
      </c>
      <c r="N341" s="51"/>
      <c r="O341" s="167">
        <f t="shared" si="39"/>
        <v>0</v>
      </c>
    </row>
    <row r="342" spans="1:15" x14ac:dyDescent="0.25">
      <c r="A342" s="3">
        <v>146</v>
      </c>
      <c r="B342" s="3">
        <v>1</v>
      </c>
      <c r="C342" s="4" t="s">
        <v>99</v>
      </c>
      <c r="D342" s="5">
        <v>6</v>
      </c>
      <c r="E342" s="52">
        <f>SUMIFS('EOS GE24-F23-WEBLOAD'!$F:$F,'EOS GE24-F23-WEBLOAD'!$A:$A,$A342,'EOS GE24-F23-WEBLOAD'!$B:$B,$B342)</f>
        <v>896</v>
      </c>
      <c r="F342" s="153">
        <v>0</v>
      </c>
      <c r="G342" s="55">
        <f t="shared" si="35"/>
        <v>0</v>
      </c>
      <c r="H342" s="52">
        <f t="shared" si="36"/>
        <v>0</v>
      </c>
      <c r="I342" s="64"/>
      <c r="J342" s="52">
        <f>SUMIFS('EOS GE25-F23-WEBLOAD'!$F:$F,'EOS GE25-F23-WEBLOAD'!$A:$A,$A342,'EOS GE25-F23-WEBLOAD'!$B:$B,$B342)</f>
        <v>904</v>
      </c>
      <c r="K342" s="158">
        <f>SUMIF(AIEA!A:A,A342,AIEA!D:D)</f>
        <v>0</v>
      </c>
      <c r="L342" s="55">
        <f t="shared" si="37"/>
        <v>0</v>
      </c>
      <c r="M342" s="55">
        <f t="shared" si="38"/>
        <v>0</v>
      </c>
      <c r="N342" s="51"/>
      <c r="O342" s="167">
        <f t="shared" si="39"/>
        <v>0</v>
      </c>
    </row>
    <row r="343" spans="1:15" x14ac:dyDescent="0.25">
      <c r="A343" s="3">
        <v>738</v>
      </c>
      <c r="B343" s="3">
        <v>1</v>
      </c>
      <c r="C343" s="4" t="s">
        <v>262</v>
      </c>
      <c r="D343" s="5">
        <v>5</v>
      </c>
      <c r="E343" s="52">
        <f>SUMIFS('EOS GE24-F23-WEBLOAD'!$F:$F,'EOS GE24-F23-WEBLOAD'!$A:$A,$A343,'EOS GE24-F23-WEBLOAD'!$B:$B,$B343)</f>
        <v>1070</v>
      </c>
      <c r="F343" s="153">
        <v>0</v>
      </c>
      <c r="G343" s="55">
        <f t="shared" si="35"/>
        <v>0</v>
      </c>
      <c r="H343" s="52">
        <f t="shared" si="36"/>
        <v>0</v>
      </c>
      <c r="I343" s="64"/>
      <c r="J343" s="52">
        <f>SUMIFS('EOS GE25-F23-WEBLOAD'!$F:$F,'EOS GE25-F23-WEBLOAD'!$A:$A,$A343,'EOS GE25-F23-WEBLOAD'!$B:$B,$B343)</f>
        <v>1074</v>
      </c>
      <c r="K343" s="158">
        <f>SUMIF(AIEA!A:A,A343,AIEA!D:D)</f>
        <v>0</v>
      </c>
      <c r="L343" s="55">
        <f t="shared" si="37"/>
        <v>0</v>
      </c>
      <c r="M343" s="55">
        <f t="shared" si="38"/>
        <v>0</v>
      </c>
      <c r="N343" s="51"/>
      <c r="O343" s="167">
        <f t="shared" si="39"/>
        <v>0</v>
      </c>
    </row>
    <row r="344" spans="1:15" x14ac:dyDescent="0.25">
      <c r="A344" s="3">
        <v>227</v>
      </c>
      <c r="B344" s="3">
        <v>1</v>
      </c>
      <c r="C344" s="4" t="s">
        <v>121</v>
      </c>
      <c r="D344" s="5">
        <v>6</v>
      </c>
      <c r="E344" s="52">
        <f>SUMIFS('EOS GE24-F23-WEBLOAD'!$F:$F,'EOS GE24-F23-WEBLOAD'!$A:$A,$A344,'EOS GE24-F23-WEBLOAD'!$B:$B,$B344)</f>
        <v>900</v>
      </c>
      <c r="F344" s="153">
        <v>0</v>
      </c>
      <c r="G344" s="55">
        <f t="shared" si="35"/>
        <v>0</v>
      </c>
      <c r="H344" s="52">
        <f t="shared" si="36"/>
        <v>0</v>
      </c>
      <c r="I344" s="64"/>
      <c r="J344" s="52">
        <f>SUMIFS('EOS GE25-F23-WEBLOAD'!$F:$F,'EOS GE25-F23-WEBLOAD'!$A:$A,$A344,'EOS GE25-F23-WEBLOAD'!$B:$B,$B344)</f>
        <v>896</v>
      </c>
      <c r="K344" s="158">
        <f>SUMIF(AIEA!A:A,A344,AIEA!D:D)</f>
        <v>0</v>
      </c>
      <c r="L344" s="55">
        <f t="shared" si="37"/>
        <v>0</v>
      </c>
      <c r="M344" s="55">
        <f t="shared" si="38"/>
        <v>0</v>
      </c>
      <c r="N344" s="51"/>
      <c r="O344" s="167">
        <f t="shared" si="39"/>
        <v>0</v>
      </c>
    </row>
    <row r="345" spans="1:15" x14ac:dyDescent="0.25">
      <c r="A345" s="3">
        <v>484</v>
      </c>
      <c r="B345" s="3">
        <v>1</v>
      </c>
      <c r="C345" s="4" t="s">
        <v>193</v>
      </c>
      <c r="D345" s="5">
        <v>5</v>
      </c>
      <c r="E345" s="52">
        <f>SUMIFS('EOS GE24-F23-WEBLOAD'!$F:$F,'EOS GE24-F23-WEBLOAD'!$A:$A,$A345,'EOS GE24-F23-WEBLOAD'!$B:$B,$B345)</f>
        <v>1246</v>
      </c>
      <c r="F345" s="153">
        <v>0</v>
      </c>
      <c r="G345" s="55">
        <f t="shared" si="35"/>
        <v>0</v>
      </c>
      <c r="H345" s="52">
        <f t="shared" si="36"/>
        <v>0</v>
      </c>
      <c r="I345" s="64"/>
      <c r="J345" s="52">
        <f>SUMIFS('EOS GE25-F23-WEBLOAD'!$F:$F,'EOS GE25-F23-WEBLOAD'!$A:$A,$A345,'EOS GE25-F23-WEBLOAD'!$B:$B,$B345)</f>
        <v>1235</v>
      </c>
      <c r="K345" s="158">
        <f>SUMIF(AIEA!A:A,A345,AIEA!D:D)</f>
        <v>0</v>
      </c>
      <c r="L345" s="55">
        <f t="shared" si="37"/>
        <v>0</v>
      </c>
      <c r="M345" s="55">
        <f t="shared" si="38"/>
        <v>0</v>
      </c>
      <c r="N345" s="51"/>
      <c r="O345" s="167">
        <f t="shared" si="39"/>
        <v>0</v>
      </c>
    </row>
    <row r="346" spans="1:15" x14ac:dyDescent="0.25">
      <c r="A346" s="3">
        <v>2176</v>
      </c>
      <c r="B346" s="3">
        <v>1</v>
      </c>
      <c r="C346" s="4" t="s">
        <v>333</v>
      </c>
      <c r="D346" s="5">
        <v>6</v>
      </c>
      <c r="E346" s="52">
        <f>SUMIFS('EOS GE24-F23-WEBLOAD'!$F:$F,'EOS GE24-F23-WEBLOAD'!$A:$A,$A346,'EOS GE24-F23-WEBLOAD'!$B:$B,$B346)</f>
        <v>574.4</v>
      </c>
      <c r="F346" s="153">
        <v>0</v>
      </c>
      <c r="G346" s="55">
        <f t="shared" si="35"/>
        <v>0</v>
      </c>
      <c r="H346" s="52">
        <f t="shared" si="36"/>
        <v>0</v>
      </c>
      <c r="I346" s="64"/>
      <c r="J346" s="52">
        <f>SUMIFS('EOS GE25-F23-WEBLOAD'!$F:$F,'EOS GE25-F23-WEBLOAD'!$A:$A,$A346,'EOS GE25-F23-WEBLOAD'!$B:$B,$B346)</f>
        <v>574.4</v>
      </c>
      <c r="K346" s="158">
        <f>SUMIF(AIEA!A:A,A346,AIEA!D:D)</f>
        <v>0</v>
      </c>
      <c r="L346" s="55">
        <f t="shared" si="37"/>
        <v>0</v>
      </c>
      <c r="M346" s="55">
        <f t="shared" si="38"/>
        <v>0</v>
      </c>
      <c r="N346" s="51"/>
      <c r="O346" s="167">
        <f t="shared" si="39"/>
        <v>0</v>
      </c>
    </row>
    <row r="347" spans="1:15" x14ac:dyDescent="0.25">
      <c r="A347" s="3">
        <v>186</v>
      </c>
      <c r="B347" s="3">
        <v>1</v>
      </c>
      <c r="C347" s="4" t="s">
        <v>108</v>
      </c>
      <c r="D347" s="5">
        <v>5</v>
      </c>
      <c r="E347" s="52">
        <f>SUMIFS('EOS GE24-F23-WEBLOAD'!$F:$F,'EOS GE24-F23-WEBLOAD'!$A:$A,$A347,'EOS GE24-F23-WEBLOAD'!$B:$B,$B347)</f>
        <v>1810</v>
      </c>
      <c r="F347" s="153">
        <v>0</v>
      </c>
      <c r="G347" s="55">
        <f t="shared" si="35"/>
        <v>0</v>
      </c>
      <c r="H347" s="52">
        <f t="shared" si="36"/>
        <v>0</v>
      </c>
      <c r="I347" s="64"/>
      <c r="J347" s="52">
        <f>SUMIFS('EOS GE25-F23-WEBLOAD'!$F:$F,'EOS GE25-F23-WEBLOAD'!$A:$A,$A347,'EOS GE25-F23-WEBLOAD'!$B:$B,$B347)</f>
        <v>1828</v>
      </c>
      <c r="K347" s="158">
        <f>SUMIF(AIEA!A:A,A347,AIEA!D:D)</f>
        <v>0</v>
      </c>
      <c r="L347" s="55">
        <f t="shared" si="37"/>
        <v>0</v>
      </c>
      <c r="M347" s="55">
        <f t="shared" si="38"/>
        <v>0</v>
      </c>
      <c r="N347" s="51"/>
      <c r="O347" s="167">
        <f t="shared" si="39"/>
        <v>0</v>
      </c>
    </row>
    <row r="348" spans="1:15" x14ac:dyDescent="0.25">
      <c r="A348" s="3">
        <v>721</v>
      </c>
      <c r="B348" s="3">
        <v>1</v>
      </c>
      <c r="C348" s="4" t="s">
        <v>258</v>
      </c>
      <c r="D348" s="5">
        <v>3</v>
      </c>
      <c r="E348" s="52">
        <f>SUMIFS('EOS GE24-F23-WEBLOAD'!$F:$F,'EOS GE24-F23-WEBLOAD'!$A:$A,$A348,'EOS GE24-F23-WEBLOAD'!$B:$B,$B348)</f>
        <v>4096</v>
      </c>
      <c r="F348" s="153">
        <v>0</v>
      </c>
      <c r="G348" s="55">
        <f t="shared" si="35"/>
        <v>0</v>
      </c>
      <c r="H348" s="52">
        <f t="shared" si="36"/>
        <v>0</v>
      </c>
      <c r="I348" s="64"/>
      <c r="J348" s="52">
        <f>SUMIFS('EOS GE25-F23-WEBLOAD'!$F:$F,'EOS GE25-F23-WEBLOAD'!$A:$A,$A348,'EOS GE25-F23-WEBLOAD'!$B:$B,$B348)</f>
        <v>4045</v>
      </c>
      <c r="K348" s="158">
        <f>SUMIF(AIEA!A:A,A348,AIEA!D:D)</f>
        <v>0</v>
      </c>
      <c r="L348" s="55">
        <f t="shared" si="37"/>
        <v>0</v>
      </c>
      <c r="M348" s="55">
        <f t="shared" si="38"/>
        <v>0</v>
      </c>
      <c r="N348" s="51"/>
      <c r="O348" s="167">
        <f t="shared" si="39"/>
        <v>0</v>
      </c>
    </row>
    <row r="349" spans="1:15" x14ac:dyDescent="0.25">
      <c r="A349" s="3">
        <v>229</v>
      </c>
      <c r="B349" s="3">
        <v>1</v>
      </c>
      <c r="C349" s="4" t="s">
        <v>122</v>
      </c>
      <c r="D349" s="5">
        <v>6</v>
      </c>
      <c r="E349" s="52">
        <f>SUMIFS('EOS GE24-F23-WEBLOAD'!$F:$F,'EOS GE24-F23-WEBLOAD'!$A:$A,$A349,'EOS GE24-F23-WEBLOAD'!$B:$B,$B349)</f>
        <v>409</v>
      </c>
      <c r="F349" s="153">
        <v>0</v>
      </c>
      <c r="G349" s="55">
        <f t="shared" si="35"/>
        <v>0</v>
      </c>
      <c r="H349" s="52">
        <f t="shared" si="36"/>
        <v>0</v>
      </c>
      <c r="I349" s="64"/>
      <c r="J349" s="52">
        <f>SUMIFS('EOS GE25-F23-WEBLOAD'!$F:$F,'EOS GE25-F23-WEBLOAD'!$A:$A,$A349,'EOS GE25-F23-WEBLOAD'!$B:$B,$B349)</f>
        <v>392</v>
      </c>
      <c r="K349" s="158">
        <f>SUMIF(AIEA!A:A,A349,AIEA!D:D)</f>
        <v>0</v>
      </c>
      <c r="L349" s="55">
        <f t="shared" si="37"/>
        <v>0</v>
      </c>
      <c r="M349" s="55">
        <f t="shared" si="38"/>
        <v>0</v>
      </c>
      <c r="N349" s="51"/>
      <c r="O349" s="167">
        <f t="shared" si="39"/>
        <v>0</v>
      </c>
    </row>
    <row r="350" spans="1:15" x14ac:dyDescent="0.25">
      <c r="A350" s="3">
        <v>150</v>
      </c>
      <c r="B350" s="3">
        <v>1</v>
      </c>
      <c r="C350" s="4" t="s">
        <v>100</v>
      </c>
      <c r="D350" s="5">
        <v>6</v>
      </c>
      <c r="E350" s="52">
        <f>SUMIFS('EOS GE24-F23-WEBLOAD'!$F:$F,'EOS GE24-F23-WEBLOAD'!$A:$A,$A350,'EOS GE24-F23-WEBLOAD'!$B:$B,$B350)</f>
        <v>1028</v>
      </c>
      <c r="F350" s="153">
        <v>0</v>
      </c>
      <c r="G350" s="55">
        <f t="shared" si="35"/>
        <v>0</v>
      </c>
      <c r="H350" s="52">
        <f t="shared" si="36"/>
        <v>0</v>
      </c>
      <c r="I350" s="64"/>
      <c r="J350" s="52">
        <f>SUMIFS('EOS GE25-F23-WEBLOAD'!$F:$F,'EOS GE25-F23-WEBLOAD'!$A:$A,$A350,'EOS GE25-F23-WEBLOAD'!$B:$B,$B350)</f>
        <v>1028</v>
      </c>
      <c r="K350" s="158">
        <f>SUMIF(AIEA!A:A,A350,AIEA!D:D)</f>
        <v>0</v>
      </c>
      <c r="L350" s="55">
        <f t="shared" si="37"/>
        <v>0</v>
      </c>
      <c r="M350" s="55">
        <f t="shared" si="38"/>
        <v>0</v>
      </c>
      <c r="N350" s="51"/>
      <c r="O350" s="167">
        <f t="shared" si="39"/>
        <v>0</v>
      </c>
    </row>
    <row r="351" spans="1:15" x14ac:dyDescent="0.25">
      <c r="A351" s="3">
        <v>204</v>
      </c>
      <c r="B351" s="3">
        <v>1</v>
      </c>
      <c r="C351" s="4" t="s">
        <v>118</v>
      </c>
      <c r="D351" s="5">
        <v>4</v>
      </c>
      <c r="E351" s="52">
        <f>SUMIFS('EOS GE24-F23-WEBLOAD'!$F:$F,'EOS GE24-F23-WEBLOAD'!$A:$A,$A351,'EOS GE24-F23-WEBLOAD'!$B:$B,$B351)</f>
        <v>2200</v>
      </c>
      <c r="F351" s="153">
        <v>0</v>
      </c>
      <c r="G351" s="55">
        <f t="shared" ref="G351:G360" si="40">SUM(F351:F351)</f>
        <v>0</v>
      </c>
      <c r="H351" s="52">
        <f t="shared" ref="H351:H360" si="41">IFERROR(G351/E351,0)</f>
        <v>0</v>
      </c>
      <c r="I351" s="64"/>
      <c r="J351" s="52">
        <f>SUMIFS('EOS GE25-F23-WEBLOAD'!$F:$F,'EOS GE25-F23-WEBLOAD'!$A:$A,$A351,'EOS GE25-F23-WEBLOAD'!$B:$B,$B351)</f>
        <v>2200</v>
      </c>
      <c r="K351" s="158">
        <f>SUMIF(AIEA!A:A,A351,AIEA!D:D)</f>
        <v>0</v>
      </c>
      <c r="L351" s="55">
        <f t="shared" ref="L351:L360" si="42">SUM(K351:K351)</f>
        <v>0</v>
      </c>
      <c r="M351" s="55">
        <f t="shared" ref="M351:M360" si="43">IFERROR(L351/J351,0)</f>
        <v>0</v>
      </c>
      <c r="N351" s="51"/>
      <c r="O351" s="167">
        <f t="shared" ref="O351:O359" si="44">M351+H351</f>
        <v>0</v>
      </c>
    </row>
    <row r="352" spans="1:15" x14ac:dyDescent="0.25">
      <c r="A352" s="3">
        <v>213</v>
      </c>
      <c r="B352" s="3">
        <v>1</v>
      </c>
      <c r="C352" s="4" t="s">
        <v>120</v>
      </c>
      <c r="D352" s="5">
        <v>6</v>
      </c>
      <c r="E352" s="52">
        <f>SUMIFS('EOS GE24-F23-WEBLOAD'!$F:$F,'EOS GE24-F23-WEBLOAD'!$A:$A,$A352,'EOS GE24-F23-WEBLOAD'!$B:$B,$B352)</f>
        <v>842</v>
      </c>
      <c r="F352" s="153">
        <v>0</v>
      </c>
      <c r="G352" s="55">
        <f t="shared" si="40"/>
        <v>0</v>
      </c>
      <c r="H352" s="52">
        <f t="shared" si="41"/>
        <v>0</v>
      </c>
      <c r="I352" s="64"/>
      <c r="J352" s="52">
        <f>SUMIFS('EOS GE25-F23-WEBLOAD'!$F:$F,'EOS GE25-F23-WEBLOAD'!$A:$A,$A352,'EOS GE25-F23-WEBLOAD'!$B:$B,$B352)</f>
        <v>832</v>
      </c>
      <c r="K352" s="158">
        <f>SUMIF(AIEA!A:A,A352,AIEA!D:D)</f>
        <v>0</v>
      </c>
      <c r="L352" s="55">
        <f t="shared" si="42"/>
        <v>0</v>
      </c>
      <c r="M352" s="55">
        <f t="shared" si="43"/>
        <v>0</v>
      </c>
      <c r="N352" s="51"/>
      <c r="O352" s="167">
        <f t="shared" si="44"/>
        <v>0</v>
      </c>
    </row>
    <row r="353" spans="1:15" x14ac:dyDescent="0.25">
      <c r="A353" s="3">
        <v>99</v>
      </c>
      <c r="B353" s="3">
        <v>1</v>
      </c>
      <c r="C353" s="4" t="s">
        <v>86</v>
      </c>
      <c r="D353" s="5">
        <v>5</v>
      </c>
      <c r="E353" s="52">
        <f>SUMIFS('EOS GE24-F23-WEBLOAD'!$F:$F,'EOS GE24-F23-WEBLOAD'!$A:$A,$A353,'EOS GE24-F23-WEBLOAD'!$B:$B,$B353)</f>
        <v>1270</v>
      </c>
      <c r="F353" s="153">
        <v>0</v>
      </c>
      <c r="G353" s="55">
        <f t="shared" si="40"/>
        <v>0</v>
      </c>
      <c r="H353" s="52">
        <f t="shared" si="41"/>
        <v>0</v>
      </c>
      <c r="I353" s="64"/>
      <c r="J353" s="52">
        <f>SUMIFS('EOS GE25-F23-WEBLOAD'!$F:$F,'EOS GE25-F23-WEBLOAD'!$A:$A,$A353,'EOS GE25-F23-WEBLOAD'!$B:$B,$B353)</f>
        <v>1236</v>
      </c>
      <c r="K353" s="158">
        <f>SUMIF(AIEA!A:A,A353,AIEA!D:D)</f>
        <v>0</v>
      </c>
      <c r="L353" s="55">
        <f t="shared" si="42"/>
        <v>0</v>
      </c>
      <c r="M353" s="55">
        <f t="shared" si="43"/>
        <v>0</v>
      </c>
      <c r="N353" s="51"/>
      <c r="O353" s="167">
        <f t="shared" si="44"/>
        <v>0</v>
      </c>
    </row>
    <row r="354" spans="1:15" x14ac:dyDescent="0.25">
      <c r="A354" s="3">
        <v>195</v>
      </c>
      <c r="B354" s="3">
        <v>1</v>
      </c>
      <c r="C354" s="4" t="s">
        <v>112</v>
      </c>
      <c r="D354" s="5">
        <v>3</v>
      </c>
      <c r="E354" s="52">
        <f>SUMIFS('EOS GE24-F23-WEBLOAD'!$F:$F,'EOS GE24-F23-WEBLOAD'!$A:$A,$A354,'EOS GE24-F23-WEBLOAD'!$B:$B,$B354)</f>
        <v>852</v>
      </c>
      <c r="F354" s="153">
        <v>0</v>
      </c>
      <c r="G354" s="55">
        <f t="shared" si="40"/>
        <v>0</v>
      </c>
      <c r="H354" s="52">
        <f t="shared" si="41"/>
        <v>0</v>
      </c>
      <c r="I354" s="64"/>
      <c r="J354" s="52">
        <f>SUMIFS('EOS GE25-F23-WEBLOAD'!$F:$F,'EOS GE25-F23-WEBLOAD'!$A:$A,$A354,'EOS GE25-F23-WEBLOAD'!$B:$B,$B354)</f>
        <v>842</v>
      </c>
      <c r="K354" s="158">
        <f>SUMIF(AIEA!A:A,A354,AIEA!D:D)</f>
        <v>0</v>
      </c>
      <c r="L354" s="55">
        <f t="shared" si="42"/>
        <v>0</v>
      </c>
      <c r="M354" s="55">
        <f t="shared" si="43"/>
        <v>0</v>
      </c>
      <c r="N354" s="51"/>
      <c r="O354" s="167">
        <f t="shared" si="44"/>
        <v>0</v>
      </c>
    </row>
    <row r="355" spans="1:15" x14ac:dyDescent="0.25">
      <c r="A355" s="3">
        <v>2149</v>
      </c>
      <c r="B355" s="3">
        <v>1</v>
      </c>
      <c r="C355" s="4" t="s">
        <v>321</v>
      </c>
      <c r="D355" s="5">
        <v>5</v>
      </c>
      <c r="E355" s="52">
        <f>SUMIFS('EOS GE24-F23-WEBLOAD'!$F:$F,'EOS GE24-F23-WEBLOAD'!$A:$A,$A355,'EOS GE24-F23-WEBLOAD'!$B:$B,$B355)</f>
        <v>1254</v>
      </c>
      <c r="F355" s="153">
        <v>0</v>
      </c>
      <c r="G355" s="55">
        <f t="shared" si="40"/>
        <v>0</v>
      </c>
      <c r="H355" s="52">
        <f t="shared" si="41"/>
        <v>0</v>
      </c>
      <c r="I355" s="64"/>
      <c r="J355" s="52">
        <f>SUMIFS('EOS GE25-F23-WEBLOAD'!$F:$F,'EOS GE25-F23-WEBLOAD'!$A:$A,$A355,'EOS GE25-F23-WEBLOAD'!$B:$B,$B355)</f>
        <v>1254</v>
      </c>
      <c r="K355" s="158">
        <f>SUMIF(AIEA!A:A,A355,AIEA!D:D)</f>
        <v>0</v>
      </c>
      <c r="L355" s="55">
        <f t="shared" si="42"/>
        <v>0</v>
      </c>
      <c r="M355" s="55">
        <f t="shared" si="43"/>
        <v>0</v>
      </c>
      <c r="N355" s="51"/>
      <c r="O355" s="167">
        <f t="shared" si="44"/>
        <v>0</v>
      </c>
    </row>
    <row r="356" spans="1:15" x14ac:dyDescent="0.25">
      <c r="A356" s="3">
        <v>255</v>
      </c>
      <c r="B356" s="3">
        <v>1</v>
      </c>
      <c r="C356" s="4" t="s">
        <v>129</v>
      </c>
      <c r="D356" s="5">
        <v>5</v>
      </c>
      <c r="E356" s="52">
        <f>SUMIFS('EOS GE24-F23-WEBLOAD'!$F:$F,'EOS GE24-F23-WEBLOAD'!$A:$A,$A356,'EOS GE24-F23-WEBLOAD'!$B:$B,$B356)</f>
        <v>1505</v>
      </c>
      <c r="F356" s="153">
        <v>0</v>
      </c>
      <c r="G356" s="55">
        <f t="shared" si="40"/>
        <v>0</v>
      </c>
      <c r="H356" s="52">
        <f t="shared" si="41"/>
        <v>0</v>
      </c>
      <c r="I356" s="64"/>
      <c r="J356" s="52">
        <f>SUMIFS('EOS GE25-F23-WEBLOAD'!$F:$F,'EOS GE25-F23-WEBLOAD'!$A:$A,$A356,'EOS GE25-F23-WEBLOAD'!$B:$B,$B356)</f>
        <v>1535</v>
      </c>
      <c r="K356" s="158">
        <f>SUMIF(AIEA!A:A,A356,AIEA!D:D)</f>
        <v>0</v>
      </c>
      <c r="L356" s="55">
        <f t="shared" si="42"/>
        <v>0</v>
      </c>
      <c r="M356" s="55">
        <f t="shared" si="43"/>
        <v>0</v>
      </c>
      <c r="N356" s="51"/>
      <c r="O356" s="167">
        <f t="shared" si="44"/>
        <v>0</v>
      </c>
    </row>
    <row r="357" spans="1:15" x14ac:dyDescent="0.25">
      <c r="A357" s="3">
        <v>531</v>
      </c>
      <c r="B357" s="3">
        <v>1</v>
      </c>
      <c r="C357" s="4" t="s">
        <v>208</v>
      </c>
      <c r="D357" s="5">
        <v>5</v>
      </c>
      <c r="E357" s="52">
        <f>SUMIFS('EOS GE24-F23-WEBLOAD'!$F:$F,'EOS GE24-F23-WEBLOAD'!$A:$A,$A357,'EOS GE24-F23-WEBLOAD'!$B:$B,$B357)</f>
        <v>2352</v>
      </c>
      <c r="F357" s="153">
        <v>0</v>
      </c>
      <c r="G357" s="55">
        <f t="shared" si="40"/>
        <v>0</v>
      </c>
      <c r="H357" s="52">
        <f t="shared" si="41"/>
        <v>0</v>
      </c>
      <c r="I357" s="64"/>
      <c r="J357" s="52">
        <f>SUMIFS('EOS GE25-F23-WEBLOAD'!$F:$F,'EOS GE25-F23-WEBLOAD'!$A:$A,$A357,'EOS GE25-F23-WEBLOAD'!$B:$B,$B357)</f>
        <v>2320</v>
      </c>
      <c r="K357" s="158">
        <f>SUMIF(AIEA!A:A,A357,AIEA!D:D)</f>
        <v>0</v>
      </c>
      <c r="L357" s="55">
        <f t="shared" si="42"/>
        <v>0</v>
      </c>
      <c r="M357" s="55">
        <f t="shared" si="43"/>
        <v>0</v>
      </c>
      <c r="N357" s="51"/>
      <c r="O357" s="167">
        <f t="shared" si="44"/>
        <v>0</v>
      </c>
    </row>
    <row r="358" spans="1:15" x14ac:dyDescent="0.25">
      <c r="A358" s="3">
        <v>75</v>
      </c>
      <c r="B358" s="3">
        <v>1</v>
      </c>
      <c r="C358" s="4" t="s">
        <v>75</v>
      </c>
      <c r="D358" s="5">
        <v>6</v>
      </c>
      <c r="E358" s="52">
        <f>SUMIFS('EOS GE24-F23-WEBLOAD'!$F:$F,'EOS GE24-F23-WEBLOAD'!$A:$A,$A358,'EOS GE24-F23-WEBLOAD'!$B:$B,$B358)</f>
        <v>798</v>
      </c>
      <c r="F358" s="153">
        <v>0</v>
      </c>
      <c r="G358" s="55">
        <f t="shared" si="40"/>
        <v>0</v>
      </c>
      <c r="H358" s="52">
        <f t="shared" si="41"/>
        <v>0</v>
      </c>
      <c r="I358" s="64"/>
      <c r="J358" s="52">
        <f>SUMIFS('EOS GE25-F23-WEBLOAD'!$F:$F,'EOS GE25-F23-WEBLOAD'!$A:$A,$A358,'EOS GE25-F23-WEBLOAD'!$B:$B,$B358)</f>
        <v>768</v>
      </c>
      <c r="K358" s="158">
        <f>SUMIF(AIEA!A:A,A358,AIEA!D:D)</f>
        <v>0</v>
      </c>
      <c r="L358" s="55">
        <f t="shared" si="42"/>
        <v>0</v>
      </c>
      <c r="M358" s="55">
        <f t="shared" si="43"/>
        <v>0</v>
      </c>
      <c r="N358" s="51"/>
      <c r="O358" s="167">
        <f t="shared" si="44"/>
        <v>0</v>
      </c>
    </row>
    <row r="359" spans="1:15" ht="15.75" thickBot="1" x14ac:dyDescent="0.3">
      <c r="A359" s="3">
        <v>466</v>
      </c>
      <c r="B359" s="3">
        <v>1</v>
      </c>
      <c r="C359" s="4" t="s">
        <v>188</v>
      </c>
      <c r="D359" s="5">
        <v>4</v>
      </c>
      <c r="E359" s="52">
        <f>SUMIFS('EOS GE24-F23-WEBLOAD'!$F:$F,'EOS GE24-F23-WEBLOAD'!$A:$A,$A359,'EOS GE24-F23-WEBLOAD'!$B:$B,$B359)</f>
        <v>2120</v>
      </c>
      <c r="F359" s="153">
        <v>0</v>
      </c>
      <c r="G359" s="55">
        <f t="shared" si="40"/>
        <v>0</v>
      </c>
      <c r="H359" s="52">
        <f t="shared" si="41"/>
        <v>0</v>
      </c>
      <c r="I359" s="64"/>
      <c r="J359" s="52">
        <f>SUMIFS('EOS GE25-F23-WEBLOAD'!$F:$F,'EOS GE25-F23-WEBLOAD'!$A:$A,$A359,'EOS GE25-F23-WEBLOAD'!$B:$B,$B359)</f>
        <v>2109</v>
      </c>
      <c r="K359" s="158">
        <f>SUMIF(AIEA!A:A,A359,AIEA!D:D)</f>
        <v>0</v>
      </c>
      <c r="L359" s="55">
        <f t="shared" si="42"/>
        <v>0</v>
      </c>
      <c r="M359" s="55">
        <f t="shared" si="43"/>
        <v>0</v>
      </c>
      <c r="N359" s="51"/>
      <c r="O359" s="168">
        <f t="shared" si="44"/>
        <v>0</v>
      </c>
    </row>
    <row r="360" spans="1:15" hidden="1" x14ac:dyDescent="0.25">
      <c r="A360" s="3">
        <v>3999</v>
      </c>
      <c r="B360" s="3">
        <v>1</v>
      </c>
      <c r="C360" s="51" t="s">
        <v>384</v>
      </c>
      <c r="D360" s="5">
        <v>9</v>
      </c>
      <c r="E360" s="52">
        <f>SUMIFS('EOS GE24-F23-WEBLOAD'!$F:$F,'EOS GE24-F23-WEBLOAD'!$A:$A,$A360,'EOS GE24-F23-WEBLOAD'!$B:$B,$B360)</f>
        <v>3749.4250920226332</v>
      </c>
      <c r="F360" s="153">
        <v>0</v>
      </c>
      <c r="G360" s="55">
        <f t="shared" si="40"/>
        <v>0</v>
      </c>
      <c r="H360" s="52">
        <f t="shared" si="41"/>
        <v>0</v>
      </c>
      <c r="I360" s="64"/>
      <c r="J360" s="52">
        <f>SUMIFS('EOS GE25-F23-WEBLOAD'!$F:$F,'EOS GE25-F23-WEBLOAD'!$A:$A,$A360,'EOS GE25-F23-WEBLOAD'!$B:$B,$B360)</f>
        <v>-239.02488044658094</v>
      </c>
      <c r="K360" s="158">
        <f>SUMIF(AIEA!A:A,A360,AIEA!D:D)</f>
        <v>0</v>
      </c>
      <c r="L360" s="55">
        <f t="shared" si="42"/>
        <v>0</v>
      </c>
      <c r="M360" s="55">
        <f t="shared" si="43"/>
        <v>0</v>
      </c>
      <c r="N360" s="51"/>
    </row>
    <row r="361" spans="1:15" x14ac:dyDescent="0.25">
      <c r="A361" s="3"/>
      <c r="B361" s="3"/>
      <c r="C361" s="4"/>
      <c r="D361" s="5"/>
      <c r="E361" s="52"/>
      <c r="F361" s="153"/>
      <c r="G361" s="51"/>
      <c r="H361" s="51"/>
      <c r="I361" s="111"/>
      <c r="J361" s="51"/>
      <c r="K361" s="158"/>
      <c r="L361" s="55"/>
      <c r="M361" s="55"/>
      <c r="N361" s="51"/>
    </row>
    <row r="362" spans="1:15" x14ac:dyDescent="0.25">
      <c r="A362" s="57"/>
      <c r="B362" s="58"/>
      <c r="C362" s="59" t="s">
        <v>385</v>
      </c>
      <c r="D362" s="60"/>
      <c r="E362" s="60">
        <f t="shared" ref="E362:H362" si="45">SUM(E31:E360)</f>
        <v>780482.3850920226</v>
      </c>
      <c r="F362" s="60">
        <f t="shared" si="45"/>
        <v>6054730</v>
      </c>
      <c r="G362" s="60">
        <f>SUM(F362:F362)</f>
        <v>6054730</v>
      </c>
      <c r="H362" s="60">
        <f t="shared" si="45"/>
        <v>4838.3693417856393</v>
      </c>
      <c r="I362" s="112"/>
      <c r="J362" s="60">
        <f t="shared" ref="J362:M362" si="46">SUM(J31:J360)</f>
        <v>774921.93511955335</v>
      </c>
      <c r="K362" s="159">
        <f t="shared" si="46"/>
        <v>6209502</v>
      </c>
      <c r="L362" s="60">
        <f>SUM(K362:K362)</f>
        <v>6209502</v>
      </c>
      <c r="M362" s="60">
        <f t="shared" si="46"/>
        <v>4944.8919558584475</v>
      </c>
      <c r="N362" s="51"/>
      <c r="O362" s="162">
        <f>M362+H362</f>
        <v>9783.2612976440869</v>
      </c>
    </row>
    <row r="363" spans="1:15" s="51" customFormat="1" x14ac:dyDescent="0.25">
      <c r="A363" s="57"/>
      <c r="B363" s="58"/>
      <c r="C363" s="61"/>
      <c r="D363" s="61"/>
      <c r="E363" s="61"/>
      <c r="F363" s="61"/>
      <c r="G363" s="61"/>
      <c r="H363" s="61"/>
      <c r="I363" s="61"/>
      <c r="J363" s="61"/>
      <c r="K363" s="61"/>
      <c r="L363" s="61"/>
      <c r="M363" s="61"/>
      <c r="O363" s="97"/>
    </row>
    <row r="364" spans="1:15" s="51" customFormat="1" ht="15.75" thickBot="1" x14ac:dyDescent="0.3">
      <c r="A364" s="69"/>
      <c r="B364" s="70"/>
      <c r="C364" s="48" t="s">
        <v>386</v>
      </c>
      <c r="D364" s="54"/>
      <c r="E364" s="54"/>
      <c r="F364" s="54"/>
      <c r="G364" s="54"/>
      <c r="H364" s="54"/>
      <c r="I364" s="110"/>
      <c r="J364" s="54"/>
      <c r="K364" s="54"/>
      <c r="L364" s="54"/>
      <c r="M364" s="54"/>
      <c r="O364" s="97"/>
    </row>
    <row r="365" spans="1:15" x14ac:dyDescent="0.25">
      <c r="A365" s="49">
        <v>4195</v>
      </c>
      <c r="B365" s="49">
        <v>7</v>
      </c>
      <c r="C365" s="49" t="s">
        <v>502</v>
      </c>
      <c r="D365" s="5">
        <v>7</v>
      </c>
      <c r="E365" s="52">
        <f>SUMIFS('EOS GE24-F23-WEBLOAD'!$F:$F,'EOS GE24-F23-WEBLOAD'!$A:$A,$A365,'EOS GE24-F23-WEBLOAD'!$B:$B,$B365)</f>
        <v>27</v>
      </c>
      <c r="F365" s="153">
        <v>20710</v>
      </c>
      <c r="G365" s="55">
        <f t="shared" ref="G365:G396" si="47">SUM(F365:F365)</f>
        <v>20710</v>
      </c>
      <c r="H365" s="52">
        <f t="shared" ref="H365:H396" si="48">IFERROR(G365/E365,0)</f>
        <v>767.03703703703707</v>
      </c>
      <c r="I365" s="64"/>
      <c r="J365" s="52">
        <f>SUMIFS('EOS GE25-F23-WEBLOAD'!$F:$F,'EOS GE25-F23-WEBLOAD'!$A:$A,$A365,'EOS GE25-F23-WEBLOAD'!$B:$B,$B365)</f>
        <v>27</v>
      </c>
      <c r="K365" s="158">
        <f>SUMIF(AIEA!A:A,A365,AIEA!D:D)</f>
        <v>20852</v>
      </c>
      <c r="L365" s="55">
        <f t="shared" ref="L365:L396" si="49">SUM(K365:K365)</f>
        <v>20852</v>
      </c>
      <c r="M365" s="55">
        <f t="shared" ref="M365:M396" si="50">IFERROR(L365/J365,0)</f>
        <v>772.2962962962963</v>
      </c>
      <c r="N365" s="51"/>
      <c r="O365" s="166">
        <f t="shared" ref="O365:O396" si="51">M365+H365</f>
        <v>1539.3333333333335</v>
      </c>
    </row>
    <row r="366" spans="1:15" x14ac:dyDescent="0.25">
      <c r="A366" s="49">
        <v>4155</v>
      </c>
      <c r="B366" s="49">
        <v>7</v>
      </c>
      <c r="C366" s="49" t="s">
        <v>478</v>
      </c>
      <c r="D366" s="5">
        <v>7</v>
      </c>
      <c r="E366" s="52">
        <f>SUMIFS('EOS GE24-F23-WEBLOAD'!$F:$F,'EOS GE24-F23-WEBLOAD'!$A:$A,$A366,'EOS GE24-F23-WEBLOAD'!$B:$B,$B366)</f>
        <v>137</v>
      </c>
      <c r="F366" s="153">
        <v>36330</v>
      </c>
      <c r="G366" s="55">
        <f t="shared" si="47"/>
        <v>36330</v>
      </c>
      <c r="H366" s="52">
        <f t="shared" si="48"/>
        <v>265.18248175182481</v>
      </c>
      <c r="I366" s="64"/>
      <c r="J366" s="52">
        <f>SUMIFS('EOS GE25-F23-WEBLOAD'!$F:$F,'EOS GE25-F23-WEBLOAD'!$A:$A,$A366,'EOS GE25-F23-WEBLOAD'!$B:$B,$B366)</f>
        <v>143</v>
      </c>
      <c r="K366" s="158">
        <f>SUMIF(AIEA!A:A,A366,AIEA!D:D)</f>
        <v>37182</v>
      </c>
      <c r="L366" s="55">
        <f t="shared" si="49"/>
        <v>37182</v>
      </c>
      <c r="M366" s="55">
        <f t="shared" si="50"/>
        <v>260.01398601398603</v>
      </c>
      <c r="N366" s="51"/>
      <c r="O366" s="167">
        <f t="shared" si="51"/>
        <v>525.19646776581089</v>
      </c>
    </row>
    <row r="367" spans="1:15" x14ac:dyDescent="0.25">
      <c r="A367" s="49">
        <v>4107</v>
      </c>
      <c r="B367" s="49">
        <v>7</v>
      </c>
      <c r="C367" s="49" t="s">
        <v>449</v>
      </c>
      <c r="D367" s="5">
        <v>7</v>
      </c>
      <c r="E367" s="52">
        <f>SUMIFS('EOS GE24-F23-WEBLOAD'!$F:$F,'EOS GE24-F23-WEBLOAD'!$A:$A,$A367,'EOS GE24-F23-WEBLOAD'!$B:$B,$B367)</f>
        <v>112</v>
      </c>
      <c r="F367" s="153">
        <v>25254</v>
      </c>
      <c r="G367" s="55">
        <f t="shared" si="47"/>
        <v>25254</v>
      </c>
      <c r="H367" s="52">
        <f t="shared" si="48"/>
        <v>225.48214285714286</v>
      </c>
      <c r="I367" s="64"/>
      <c r="J367" s="52">
        <f>SUMIFS('EOS GE25-F23-WEBLOAD'!$F:$F,'EOS GE25-F23-WEBLOAD'!$A:$A,$A367,'EOS GE25-F23-WEBLOAD'!$B:$B,$B367)</f>
        <v>112</v>
      </c>
      <c r="K367" s="158">
        <f>SUMIF(AIEA!A:A,A367,AIEA!D:D)</f>
        <v>25538</v>
      </c>
      <c r="L367" s="55">
        <f t="shared" si="49"/>
        <v>25538</v>
      </c>
      <c r="M367" s="55">
        <f t="shared" si="50"/>
        <v>228.01785714285714</v>
      </c>
      <c r="N367" s="51"/>
      <c r="O367" s="167">
        <f t="shared" si="51"/>
        <v>453.5</v>
      </c>
    </row>
    <row r="368" spans="1:15" x14ac:dyDescent="0.25">
      <c r="A368" s="49">
        <v>4226</v>
      </c>
      <c r="B368" s="49">
        <v>7</v>
      </c>
      <c r="C368" s="49" t="s">
        <v>522</v>
      </c>
      <c r="D368" s="5">
        <v>7</v>
      </c>
      <c r="E368" s="52">
        <f>SUMIFS('EOS GE24-F23-WEBLOAD'!$F:$F,'EOS GE24-F23-WEBLOAD'!$A:$A,$A368,'EOS GE24-F23-WEBLOAD'!$B:$B,$B368)</f>
        <v>145</v>
      </c>
      <c r="F368" s="153">
        <v>31644</v>
      </c>
      <c r="G368" s="55">
        <f t="shared" si="47"/>
        <v>31644</v>
      </c>
      <c r="H368" s="52">
        <f t="shared" si="48"/>
        <v>218.23448275862069</v>
      </c>
      <c r="I368" s="64"/>
      <c r="J368" s="52">
        <f>SUMIFS('EOS GE25-F23-WEBLOAD'!$F:$F,'EOS GE25-F23-WEBLOAD'!$A:$A,$A368,'EOS GE25-F23-WEBLOAD'!$B:$B,$B368)</f>
        <v>145</v>
      </c>
      <c r="K368" s="158">
        <f>SUMIF(AIEA!A:A,A368,AIEA!D:D)</f>
        <v>32212</v>
      </c>
      <c r="L368" s="55">
        <f t="shared" si="49"/>
        <v>32212</v>
      </c>
      <c r="M368" s="55">
        <f t="shared" si="50"/>
        <v>222.15172413793104</v>
      </c>
      <c r="N368" s="51"/>
      <c r="O368" s="167">
        <f t="shared" si="51"/>
        <v>440.3862068965517</v>
      </c>
    </row>
    <row r="369" spans="1:15" x14ac:dyDescent="0.25">
      <c r="A369" s="49">
        <v>4298</v>
      </c>
      <c r="B369" s="49">
        <v>7</v>
      </c>
      <c r="C369" s="49" t="s">
        <v>566</v>
      </c>
      <c r="D369" s="5">
        <v>7</v>
      </c>
      <c r="E369" s="52">
        <f>SUMIFS('EOS GE24-F23-WEBLOAD'!$F:$F,'EOS GE24-F23-WEBLOAD'!$A:$A,$A369,'EOS GE24-F23-WEBLOAD'!$B:$B,$B369)</f>
        <v>169</v>
      </c>
      <c r="F369" s="153">
        <v>27384</v>
      </c>
      <c r="G369" s="55">
        <f t="shared" si="47"/>
        <v>27384</v>
      </c>
      <c r="H369" s="52">
        <f t="shared" si="48"/>
        <v>162.03550295857988</v>
      </c>
      <c r="I369" s="64"/>
      <c r="J369" s="52">
        <f>SUMIFS('EOS GE25-F23-WEBLOAD'!$F:$F,'EOS GE25-F23-WEBLOAD'!$A:$A,$A369,'EOS GE25-F23-WEBLOAD'!$B:$B,$B369)</f>
        <v>169</v>
      </c>
      <c r="K369" s="158">
        <f>SUMIF(AIEA!A:A,A369,AIEA!D:D)</f>
        <v>27810</v>
      </c>
      <c r="L369" s="55">
        <f t="shared" si="49"/>
        <v>27810</v>
      </c>
      <c r="M369" s="55">
        <f t="shared" si="50"/>
        <v>164.55621301775147</v>
      </c>
      <c r="N369" s="51"/>
      <c r="O369" s="167">
        <f t="shared" si="51"/>
        <v>326.59171597633133</v>
      </c>
    </row>
    <row r="370" spans="1:15" x14ac:dyDescent="0.25">
      <c r="A370" s="49">
        <v>4106</v>
      </c>
      <c r="B370" s="49">
        <v>7</v>
      </c>
      <c r="C370" s="49" t="s">
        <v>448</v>
      </c>
      <c r="D370" s="5">
        <v>7</v>
      </c>
      <c r="E370" s="52">
        <f>SUMIFS('EOS GE24-F23-WEBLOAD'!$F:$F,'EOS GE24-F23-WEBLOAD'!$A:$A,$A370,'EOS GE24-F23-WEBLOAD'!$B:$B,$B370)</f>
        <v>245</v>
      </c>
      <c r="F370" s="153">
        <v>35478</v>
      </c>
      <c r="G370" s="55">
        <f t="shared" si="47"/>
        <v>35478</v>
      </c>
      <c r="H370" s="52">
        <f t="shared" si="48"/>
        <v>144.80816326530612</v>
      </c>
      <c r="I370" s="64"/>
      <c r="J370" s="52">
        <f>SUMIFS('EOS GE25-F23-WEBLOAD'!$F:$F,'EOS GE25-F23-WEBLOAD'!$A:$A,$A370,'EOS GE25-F23-WEBLOAD'!$B:$B,$B370)</f>
        <v>245</v>
      </c>
      <c r="K370" s="158">
        <f>SUMIF(AIEA!A:A,A370,AIEA!D:D)</f>
        <v>36188</v>
      </c>
      <c r="L370" s="55">
        <f t="shared" si="49"/>
        <v>36188</v>
      </c>
      <c r="M370" s="55">
        <f t="shared" si="50"/>
        <v>147.70612244897958</v>
      </c>
      <c r="N370" s="51"/>
      <c r="O370" s="167">
        <f t="shared" si="51"/>
        <v>292.51428571428573</v>
      </c>
    </row>
    <row r="371" spans="1:15" x14ac:dyDescent="0.25">
      <c r="A371" s="49">
        <v>4271</v>
      </c>
      <c r="B371" s="49">
        <v>7</v>
      </c>
      <c r="C371" s="49" t="s">
        <v>550</v>
      </c>
      <c r="D371" s="5">
        <v>7</v>
      </c>
      <c r="E371" s="52">
        <f>SUMIFS('EOS GE24-F23-WEBLOAD'!$F:$F,'EOS GE24-F23-WEBLOAD'!$A:$A,$A371,'EOS GE24-F23-WEBLOAD'!$B:$B,$B371)</f>
        <v>165</v>
      </c>
      <c r="F371" s="153">
        <v>22414</v>
      </c>
      <c r="G371" s="55">
        <f t="shared" si="47"/>
        <v>22414</v>
      </c>
      <c r="H371" s="52">
        <f t="shared" si="48"/>
        <v>135.84242424242424</v>
      </c>
      <c r="I371" s="64"/>
      <c r="J371" s="52">
        <f>SUMIFS('EOS GE25-F23-WEBLOAD'!$F:$F,'EOS GE25-F23-WEBLOAD'!$A:$A,$A371,'EOS GE25-F23-WEBLOAD'!$B:$B,$B371)</f>
        <v>165</v>
      </c>
      <c r="K371" s="158">
        <f>SUMIF(AIEA!A:A,A371,AIEA!D:D)</f>
        <v>22698</v>
      </c>
      <c r="L371" s="55">
        <f t="shared" si="49"/>
        <v>22698</v>
      </c>
      <c r="M371" s="55">
        <f t="shared" si="50"/>
        <v>137.56363636363636</v>
      </c>
      <c r="N371" s="51"/>
      <c r="O371" s="167">
        <f t="shared" si="51"/>
        <v>273.40606060606058</v>
      </c>
    </row>
    <row r="372" spans="1:15" x14ac:dyDescent="0.25">
      <c r="A372" s="49">
        <v>4058</v>
      </c>
      <c r="B372" s="49">
        <v>7</v>
      </c>
      <c r="C372" s="49" t="s">
        <v>415</v>
      </c>
      <c r="D372" s="5">
        <v>7</v>
      </c>
      <c r="E372" s="52">
        <f>SUMIFS('EOS GE24-F23-WEBLOAD'!$F:$F,'EOS GE24-F23-WEBLOAD'!$A:$A,$A372,'EOS GE24-F23-WEBLOAD'!$B:$B,$B372)</f>
        <v>205</v>
      </c>
      <c r="F372" s="153">
        <v>22130</v>
      </c>
      <c r="G372" s="55">
        <f t="shared" si="47"/>
        <v>22130</v>
      </c>
      <c r="H372" s="52">
        <f t="shared" si="48"/>
        <v>107.95121951219512</v>
      </c>
      <c r="I372" s="64"/>
      <c r="J372" s="52">
        <f>SUMIFS('EOS GE25-F23-WEBLOAD'!$F:$F,'EOS GE25-F23-WEBLOAD'!$A:$A,$A372,'EOS GE25-F23-WEBLOAD'!$B:$B,$B372)</f>
        <v>205</v>
      </c>
      <c r="K372" s="158">
        <f>SUMIF(AIEA!A:A,A372,AIEA!D:D)</f>
        <v>22272</v>
      </c>
      <c r="L372" s="55">
        <f t="shared" si="49"/>
        <v>22272</v>
      </c>
      <c r="M372" s="55">
        <f t="shared" si="50"/>
        <v>108.64390243902439</v>
      </c>
      <c r="N372" s="51"/>
      <c r="O372" s="167">
        <f t="shared" si="51"/>
        <v>216.59512195121951</v>
      </c>
    </row>
    <row r="373" spans="1:15" x14ac:dyDescent="0.25">
      <c r="A373" s="49">
        <v>4085</v>
      </c>
      <c r="B373" s="49">
        <v>7</v>
      </c>
      <c r="C373" s="49" t="s">
        <v>432</v>
      </c>
      <c r="D373" s="5">
        <v>7</v>
      </c>
      <c r="E373" s="52">
        <f>SUMIFS('EOS GE24-F23-WEBLOAD'!$F:$F,'EOS GE24-F23-WEBLOAD'!$A:$A,$A373,'EOS GE24-F23-WEBLOAD'!$B:$B,$B373)</f>
        <v>220</v>
      </c>
      <c r="F373" s="153">
        <v>20142</v>
      </c>
      <c r="G373" s="55">
        <f t="shared" si="47"/>
        <v>20142</v>
      </c>
      <c r="H373" s="52">
        <f t="shared" si="48"/>
        <v>91.554545454545448</v>
      </c>
      <c r="I373" s="64"/>
      <c r="J373" s="52">
        <f>SUMIFS('EOS GE25-F23-WEBLOAD'!$F:$F,'EOS GE25-F23-WEBLOAD'!$A:$A,$A373,'EOS GE25-F23-WEBLOAD'!$B:$B,$B373)</f>
        <v>220</v>
      </c>
      <c r="K373" s="158">
        <f>SUMIF(AIEA!A:A,A373,AIEA!D:D)</f>
        <v>20284</v>
      </c>
      <c r="L373" s="55">
        <f t="shared" si="49"/>
        <v>20284</v>
      </c>
      <c r="M373" s="55">
        <f t="shared" si="50"/>
        <v>92.2</v>
      </c>
      <c r="N373" s="51"/>
      <c r="O373" s="167">
        <f t="shared" si="51"/>
        <v>183.75454545454545</v>
      </c>
    </row>
    <row r="374" spans="1:15" x14ac:dyDescent="0.25">
      <c r="A374" s="49">
        <v>4039</v>
      </c>
      <c r="B374" s="49">
        <v>7</v>
      </c>
      <c r="C374" s="49" t="s">
        <v>407</v>
      </c>
      <c r="D374" s="5">
        <v>7</v>
      </c>
      <c r="E374" s="52">
        <f>SUMIFS('EOS GE24-F23-WEBLOAD'!$F:$F,'EOS GE24-F23-WEBLOAD'!$A:$A,$A374,'EOS GE24-F23-WEBLOAD'!$B:$B,$B374)</f>
        <v>225</v>
      </c>
      <c r="F374" s="153">
        <v>20426</v>
      </c>
      <c r="G374" s="55">
        <f t="shared" si="47"/>
        <v>20426</v>
      </c>
      <c r="H374" s="52">
        <f t="shared" si="48"/>
        <v>90.782222222222217</v>
      </c>
      <c r="I374" s="64"/>
      <c r="J374" s="52">
        <f>SUMIFS('EOS GE25-F23-WEBLOAD'!$F:$F,'EOS GE25-F23-WEBLOAD'!$A:$A,$A374,'EOS GE25-F23-WEBLOAD'!$B:$B,$B374)</f>
        <v>225</v>
      </c>
      <c r="K374" s="158">
        <f>SUMIF(AIEA!A:A,A374,AIEA!D:D)</f>
        <v>20568</v>
      </c>
      <c r="L374" s="55">
        <f t="shared" si="49"/>
        <v>20568</v>
      </c>
      <c r="M374" s="55">
        <f t="shared" si="50"/>
        <v>91.413333333333327</v>
      </c>
      <c r="N374" s="51"/>
      <c r="O374" s="167">
        <f t="shared" si="51"/>
        <v>182.19555555555553</v>
      </c>
    </row>
    <row r="375" spans="1:15" x14ac:dyDescent="0.25">
      <c r="A375" s="49">
        <v>4166</v>
      </c>
      <c r="B375" s="49">
        <v>7</v>
      </c>
      <c r="C375" s="49" t="s">
        <v>484</v>
      </c>
      <c r="D375" s="5">
        <v>7</v>
      </c>
      <c r="E375" s="52">
        <f>SUMIFS('EOS GE24-F23-WEBLOAD'!$F:$F,'EOS GE24-F23-WEBLOAD'!$A:$A,$A375,'EOS GE24-F23-WEBLOAD'!$B:$B,$B375)</f>
        <v>145</v>
      </c>
      <c r="F375" s="153">
        <v>0</v>
      </c>
      <c r="G375" s="55">
        <f t="shared" si="47"/>
        <v>0</v>
      </c>
      <c r="H375" s="52">
        <f t="shared" si="48"/>
        <v>0</v>
      </c>
      <c r="I375" s="64"/>
      <c r="J375" s="52">
        <f>SUMIFS('EOS GE25-F23-WEBLOAD'!$F:$F,'EOS GE25-F23-WEBLOAD'!$A:$A,$A375,'EOS GE25-F23-WEBLOAD'!$B:$B,$B375)</f>
        <v>150</v>
      </c>
      <c r="K375" s="158">
        <f>SUMIF(AIEA!A:A,A375,AIEA!D:D)</f>
        <v>20142</v>
      </c>
      <c r="L375" s="55">
        <f t="shared" si="49"/>
        <v>20142</v>
      </c>
      <c r="M375" s="55">
        <f t="shared" si="50"/>
        <v>134.28</v>
      </c>
      <c r="N375" s="51"/>
      <c r="O375" s="167">
        <f t="shared" si="51"/>
        <v>134.28</v>
      </c>
    </row>
    <row r="376" spans="1:15" x14ac:dyDescent="0.25">
      <c r="A376" s="49">
        <v>4102</v>
      </c>
      <c r="B376" s="49">
        <v>7</v>
      </c>
      <c r="C376" s="49" t="s">
        <v>444</v>
      </c>
      <c r="D376" s="5">
        <v>7</v>
      </c>
      <c r="E376" s="52">
        <f>SUMIFS('EOS GE24-F23-WEBLOAD'!$F:$F,'EOS GE24-F23-WEBLOAD'!$A:$A,$A376,'EOS GE24-F23-WEBLOAD'!$B:$B,$B376)</f>
        <v>400</v>
      </c>
      <c r="F376" s="153">
        <v>22982</v>
      </c>
      <c r="G376" s="55">
        <f t="shared" si="47"/>
        <v>22982</v>
      </c>
      <c r="H376" s="52">
        <f t="shared" si="48"/>
        <v>57.454999999999998</v>
      </c>
      <c r="I376" s="64"/>
      <c r="J376" s="52">
        <f>SUMIFS('EOS GE25-F23-WEBLOAD'!$F:$F,'EOS GE25-F23-WEBLOAD'!$A:$A,$A376,'EOS GE25-F23-WEBLOAD'!$B:$B,$B376)</f>
        <v>400</v>
      </c>
      <c r="K376" s="158">
        <f>SUMIF(AIEA!A:A,A376,AIEA!D:D)</f>
        <v>23266</v>
      </c>
      <c r="L376" s="55">
        <f t="shared" si="49"/>
        <v>23266</v>
      </c>
      <c r="M376" s="55">
        <f t="shared" si="50"/>
        <v>58.164999999999999</v>
      </c>
      <c r="N376" s="51"/>
      <c r="O376" s="167">
        <f t="shared" si="51"/>
        <v>115.62</v>
      </c>
    </row>
    <row r="377" spans="1:15" x14ac:dyDescent="0.25">
      <c r="A377" s="49">
        <v>4073</v>
      </c>
      <c r="B377" s="49">
        <v>7</v>
      </c>
      <c r="C377" s="49" t="s">
        <v>422</v>
      </c>
      <c r="D377" s="5">
        <v>7</v>
      </c>
      <c r="E377" s="52">
        <f>SUMIFS('EOS GE24-F23-WEBLOAD'!$F:$F,'EOS GE24-F23-WEBLOAD'!$A:$A,$A377,'EOS GE24-F23-WEBLOAD'!$B:$B,$B377)</f>
        <v>544</v>
      </c>
      <c r="F377" s="153">
        <v>29372</v>
      </c>
      <c r="G377" s="55">
        <f t="shared" si="47"/>
        <v>29372</v>
      </c>
      <c r="H377" s="52">
        <f t="shared" si="48"/>
        <v>53.992647058823529</v>
      </c>
      <c r="I377" s="64"/>
      <c r="J377" s="52">
        <f>SUMIFS('EOS GE25-F23-WEBLOAD'!$F:$F,'EOS GE25-F23-WEBLOAD'!$A:$A,$A377,'EOS GE25-F23-WEBLOAD'!$B:$B,$B377)</f>
        <v>554</v>
      </c>
      <c r="K377" s="158">
        <f>SUMIF(AIEA!A:A,A377,AIEA!D:D)</f>
        <v>29940</v>
      </c>
      <c r="L377" s="55">
        <f t="shared" si="49"/>
        <v>29940</v>
      </c>
      <c r="M377" s="55">
        <f t="shared" si="50"/>
        <v>54.04332129963899</v>
      </c>
      <c r="N377" s="51"/>
      <c r="O377" s="167">
        <f t="shared" si="51"/>
        <v>108.03596835846253</v>
      </c>
    </row>
    <row r="378" spans="1:15" x14ac:dyDescent="0.25">
      <c r="A378" s="49">
        <v>4067</v>
      </c>
      <c r="B378" s="49">
        <v>7</v>
      </c>
      <c r="C378" s="49" t="s">
        <v>419</v>
      </c>
      <c r="D378" s="5">
        <v>7</v>
      </c>
      <c r="E378" s="52">
        <f>SUMIFS('EOS GE24-F23-WEBLOAD'!$F:$F,'EOS GE24-F23-WEBLOAD'!$A:$A,$A378,'EOS GE24-F23-WEBLOAD'!$B:$B,$B378)</f>
        <v>447</v>
      </c>
      <c r="F378" s="153">
        <v>22698</v>
      </c>
      <c r="G378" s="55">
        <f t="shared" si="47"/>
        <v>22698</v>
      </c>
      <c r="H378" s="52">
        <f t="shared" si="48"/>
        <v>50.778523489932887</v>
      </c>
      <c r="I378" s="64"/>
      <c r="J378" s="52">
        <f>SUMIFS('EOS GE25-F23-WEBLOAD'!$F:$F,'EOS GE25-F23-WEBLOAD'!$A:$A,$A378,'EOS GE25-F23-WEBLOAD'!$B:$B,$B378)</f>
        <v>447</v>
      </c>
      <c r="K378" s="158">
        <f>SUMIF(AIEA!A:A,A378,AIEA!D:D)</f>
        <v>22982</v>
      </c>
      <c r="L378" s="55">
        <f t="shared" si="49"/>
        <v>22982</v>
      </c>
      <c r="M378" s="55">
        <f t="shared" si="50"/>
        <v>51.413870246085011</v>
      </c>
      <c r="N378" s="51"/>
      <c r="O378" s="167">
        <f t="shared" si="51"/>
        <v>102.19239373601789</v>
      </c>
    </row>
    <row r="379" spans="1:15" x14ac:dyDescent="0.25">
      <c r="A379" s="49">
        <v>4218</v>
      </c>
      <c r="B379" s="49">
        <v>7</v>
      </c>
      <c r="C379" s="49" t="s">
        <v>515</v>
      </c>
      <c r="D379" s="5">
        <v>7</v>
      </c>
      <c r="E379" s="52">
        <f>SUMIFS('EOS GE24-F23-WEBLOAD'!$F:$F,'EOS GE24-F23-WEBLOAD'!$A:$A,$A379,'EOS GE24-F23-WEBLOAD'!$B:$B,$B379)</f>
        <v>475</v>
      </c>
      <c r="F379" s="153">
        <v>24118</v>
      </c>
      <c r="G379" s="55">
        <f t="shared" si="47"/>
        <v>24118</v>
      </c>
      <c r="H379" s="52">
        <f t="shared" si="48"/>
        <v>50.774736842105263</v>
      </c>
      <c r="I379" s="64"/>
      <c r="J379" s="52">
        <f>SUMIFS('EOS GE25-F23-WEBLOAD'!$F:$F,'EOS GE25-F23-WEBLOAD'!$A:$A,$A379,'EOS GE25-F23-WEBLOAD'!$B:$B,$B379)</f>
        <v>535</v>
      </c>
      <c r="K379" s="158">
        <f>SUMIF(AIEA!A:A,A379,AIEA!D:D)</f>
        <v>24402</v>
      </c>
      <c r="L379" s="55">
        <f t="shared" si="49"/>
        <v>24402</v>
      </c>
      <c r="M379" s="55">
        <f t="shared" si="50"/>
        <v>45.61121495327103</v>
      </c>
      <c r="N379" s="51"/>
      <c r="O379" s="167">
        <f t="shared" si="51"/>
        <v>96.385951795376286</v>
      </c>
    </row>
    <row r="380" spans="1:15" x14ac:dyDescent="0.25">
      <c r="A380" s="49">
        <v>4020</v>
      </c>
      <c r="B380" s="49">
        <v>7</v>
      </c>
      <c r="C380" s="49" t="s">
        <v>398</v>
      </c>
      <c r="D380" s="5">
        <v>7</v>
      </c>
      <c r="E380" s="52">
        <f>SUMIFS('EOS GE24-F23-WEBLOAD'!$F:$F,'EOS GE24-F23-WEBLOAD'!$A:$A,$A380,'EOS GE24-F23-WEBLOAD'!$B:$B,$B380)</f>
        <v>932</v>
      </c>
      <c r="F380" s="153">
        <v>28946</v>
      </c>
      <c r="G380" s="55">
        <f t="shared" si="47"/>
        <v>28946</v>
      </c>
      <c r="H380" s="52">
        <f t="shared" si="48"/>
        <v>31.057939914163089</v>
      </c>
      <c r="I380" s="64"/>
      <c r="J380" s="52">
        <f>SUMIFS('EOS GE25-F23-WEBLOAD'!$F:$F,'EOS GE25-F23-WEBLOAD'!$A:$A,$A380,'EOS GE25-F23-WEBLOAD'!$B:$B,$B380)</f>
        <v>932</v>
      </c>
      <c r="K380" s="158">
        <f>SUMIF(AIEA!A:A,A380,AIEA!D:D)</f>
        <v>29372</v>
      </c>
      <c r="L380" s="55">
        <f t="shared" si="49"/>
        <v>29372</v>
      </c>
      <c r="M380" s="55">
        <f t="shared" si="50"/>
        <v>31.515021459227469</v>
      </c>
      <c r="N380" s="51"/>
      <c r="O380" s="167">
        <f t="shared" si="51"/>
        <v>62.572961373390555</v>
      </c>
    </row>
    <row r="381" spans="1:15" x14ac:dyDescent="0.25">
      <c r="A381" s="49">
        <v>4111</v>
      </c>
      <c r="B381" s="49">
        <v>7</v>
      </c>
      <c r="C381" s="49" t="s">
        <v>451</v>
      </c>
      <c r="D381" s="5">
        <v>7</v>
      </c>
      <c r="E381" s="52">
        <f>SUMIFS('EOS GE24-F23-WEBLOAD'!$F:$F,'EOS GE24-F23-WEBLOAD'!$A:$A,$A381,'EOS GE24-F23-WEBLOAD'!$B:$B,$B381)</f>
        <v>112</v>
      </c>
      <c r="F381" s="153">
        <v>3029</v>
      </c>
      <c r="G381" s="55">
        <f t="shared" si="47"/>
        <v>3029</v>
      </c>
      <c r="H381" s="52">
        <f t="shared" si="48"/>
        <v>27.044642857142858</v>
      </c>
      <c r="I381" s="64"/>
      <c r="J381" s="52">
        <f>SUMIFS('EOS GE25-F23-WEBLOAD'!$F:$F,'EOS GE25-F23-WEBLOAD'!$A:$A,$A381,'EOS GE25-F23-WEBLOAD'!$B:$B,$B381)</f>
        <v>112</v>
      </c>
      <c r="K381" s="158">
        <f>SUMIF(AIEA!A:A,A381,AIEA!D:D)</f>
        <v>3529</v>
      </c>
      <c r="L381" s="55">
        <f t="shared" si="49"/>
        <v>3529</v>
      </c>
      <c r="M381" s="55">
        <f t="shared" si="50"/>
        <v>31.508928571428573</v>
      </c>
      <c r="N381" s="51"/>
      <c r="O381" s="167">
        <f t="shared" si="51"/>
        <v>58.553571428571431</v>
      </c>
    </row>
    <row r="382" spans="1:15" x14ac:dyDescent="0.25">
      <c r="A382" s="49">
        <v>4011</v>
      </c>
      <c r="B382" s="49">
        <v>7</v>
      </c>
      <c r="C382" s="49" t="s">
        <v>393</v>
      </c>
      <c r="D382" s="5">
        <v>7</v>
      </c>
      <c r="E382" s="52">
        <f>SUMIFS('EOS GE24-F23-WEBLOAD'!$F:$F,'EOS GE24-F23-WEBLOAD'!$A:$A,$A382,'EOS GE24-F23-WEBLOAD'!$B:$B,$B382)</f>
        <v>920</v>
      </c>
      <c r="F382" s="153">
        <v>21420</v>
      </c>
      <c r="G382" s="55">
        <f t="shared" si="47"/>
        <v>21420</v>
      </c>
      <c r="H382" s="52">
        <f t="shared" si="48"/>
        <v>23.282608695652176</v>
      </c>
      <c r="I382" s="64"/>
      <c r="J382" s="52">
        <f>SUMIFS('EOS GE25-F23-WEBLOAD'!$F:$F,'EOS GE25-F23-WEBLOAD'!$A:$A,$A382,'EOS GE25-F23-WEBLOAD'!$B:$B,$B382)</f>
        <v>920</v>
      </c>
      <c r="K382" s="158">
        <f>SUMIF(AIEA!A:A,A382,AIEA!D:D)</f>
        <v>21562</v>
      </c>
      <c r="L382" s="55">
        <f t="shared" si="49"/>
        <v>21562</v>
      </c>
      <c r="M382" s="55">
        <f t="shared" si="50"/>
        <v>23.43695652173913</v>
      </c>
      <c r="N382" s="51"/>
      <c r="O382" s="167">
        <f t="shared" si="51"/>
        <v>46.719565217391306</v>
      </c>
    </row>
    <row r="383" spans="1:15" x14ac:dyDescent="0.25">
      <c r="A383" s="49">
        <v>4105</v>
      </c>
      <c r="B383" s="49">
        <v>7</v>
      </c>
      <c r="C383" s="49" t="s">
        <v>447</v>
      </c>
      <c r="D383" s="5">
        <v>7</v>
      </c>
      <c r="E383" s="52">
        <f>SUMIFS('EOS GE24-F23-WEBLOAD'!$F:$F,'EOS GE24-F23-WEBLOAD'!$A:$A,$A383,'EOS GE24-F23-WEBLOAD'!$B:$B,$B383)</f>
        <v>779</v>
      </c>
      <c r="F383" s="153">
        <v>0</v>
      </c>
      <c r="G383" s="55">
        <f t="shared" si="47"/>
        <v>0</v>
      </c>
      <c r="H383" s="52">
        <f t="shared" si="48"/>
        <v>0</v>
      </c>
      <c r="I383" s="64"/>
      <c r="J383" s="52">
        <f>SUMIFS('EOS GE25-F23-WEBLOAD'!$F:$F,'EOS GE25-F23-WEBLOAD'!$A:$A,$A383,'EOS GE25-F23-WEBLOAD'!$B:$B,$B383)</f>
        <v>779</v>
      </c>
      <c r="K383" s="158">
        <f>SUMIF(AIEA!A:A,A383,AIEA!D:D)</f>
        <v>20142</v>
      </c>
      <c r="L383" s="55">
        <f t="shared" si="49"/>
        <v>20142</v>
      </c>
      <c r="M383" s="55">
        <f t="shared" si="50"/>
        <v>25.85622593068036</v>
      </c>
      <c r="N383" s="51"/>
      <c r="O383" s="167">
        <f t="shared" si="51"/>
        <v>25.85622593068036</v>
      </c>
    </row>
    <row r="384" spans="1:15" x14ac:dyDescent="0.25">
      <c r="A384" s="49">
        <v>4017</v>
      </c>
      <c r="B384" s="49">
        <v>7</v>
      </c>
      <c r="C384" s="49" t="s">
        <v>396</v>
      </c>
      <c r="D384" s="5">
        <v>7</v>
      </c>
      <c r="E384" s="52">
        <f>SUMIFS('EOS GE24-F23-WEBLOAD'!$F:$F,'EOS GE24-F23-WEBLOAD'!$A:$A,$A384,'EOS GE24-F23-WEBLOAD'!$B:$B,$B384)</f>
        <v>4921</v>
      </c>
      <c r="F384" s="153">
        <v>52376</v>
      </c>
      <c r="G384" s="55">
        <f t="shared" si="47"/>
        <v>52376</v>
      </c>
      <c r="H384" s="52">
        <f t="shared" si="48"/>
        <v>10.643365169680958</v>
      </c>
      <c r="I384" s="64"/>
      <c r="J384" s="52">
        <f>SUMIFS('EOS GE25-F23-WEBLOAD'!$F:$F,'EOS GE25-F23-WEBLOAD'!$A:$A,$A384,'EOS GE25-F23-WEBLOAD'!$B:$B,$B384)</f>
        <v>4921</v>
      </c>
      <c r="K384" s="158">
        <f>SUMIF(AIEA!A:A,A384,AIEA!D:D)</f>
        <v>53796</v>
      </c>
      <c r="L384" s="55">
        <f t="shared" si="49"/>
        <v>53796</v>
      </c>
      <c r="M384" s="55">
        <f t="shared" si="50"/>
        <v>10.931924405608616</v>
      </c>
      <c r="N384" s="51"/>
      <c r="O384" s="167">
        <f t="shared" si="51"/>
        <v>21.575289575289574</v>
      </c>
    </row>
    <row r="385" spans="1:15" x14ac:dyDescent="0.25">
      <c r="A385" s="49">
        <v>4116</v>
      </c>
      <c r="B385" s="49">
        <v>7</v>
      </c>
      <c r="C385" s="49" t="s">
        <v>454</v>
      </c>
      <c r="D385" s="5">
        <v>7</v>
      </c>
      <c r="E385" s="52">
        <f>SUMIFS('EOS GE24-F23-WEBLOAD'!$F:$F,'EOS GE24-F23-WEBLOAD'!$A:$A,$A385,'EOS GE24-F23-WEBLOAD'!$B:$B,$B385)</f>
        <v>1409</v>
      </c>
      <c r="F385" s="153">
        <v>0</v>
      </c>
      <c r="G385" s="55">
        <f t="shared" si="47"/>
        <v>0</v>
      </c>
      <c r="H385" s="52">
        <f t="shared" si="48"/>
        <v>0</v>
      </c>
      <c r="I385" s="64"/>
      <c r="J385" s="52">
        <f>SUMIFS('EOS GE25-F23-WEBLOAD'!$F:$F,'EOS GE25-F23-WEBLOAD'!$A:$A,$A385,'EOS GE25-F23-WEBLOAD'!$B:$B,$B385)</f>
        <v>1457</v>
      </c>
      <c r="K385" s="158">
        <f>SUMIF(AIEA!A:A,A385,AIEA!D:D)</f>
        <v>20142</v>
      </c>
      <c r="L385" s="55">
        <f t="shared" si="49"/>
        <v>20142</v>
      </c>
      <c r="M385" s="55">
        <f t="shared" si="50"/>
        <v>13.824296499656828</v>
      </c>
      <c r="N385" s="51"/>
      <c r="O385" s="167">
        <f t="shared" si="51"/>
        <v>13.824296499656828</v>
      </c>
    </row>
    <row r="386" spans="1:15" x14ac:dyDescent="0.25">
      <c r="A386" s="49">
        <v>4207</v>
      </c>
      <c r="B386" s="49">
        <v>7</v>
      </c>
      <c r="C386" s="49" t="s">
        <v>509</v>
      </c>
      <c r="D386" s="5">
        <v>7</v>
      </c>
      <c r="E386" s="52">
        <f>SUMIFS('EOS GE24-F23-WEBLOAD'!$F:$F,'EOS GE24-F23-WEBLOAD'!$A:$A,$A386,'EOS GE24-F23-WEBLOAD'!$B:$B,$B386)</f>
        <v>30</v>
      </c>
      <c r="F386" s="153">
        <v>0</v>
      </c>
      <c r="G386" s="55">
        <f t="shared" si="47"/>
        <v>0</v>
      </c>
      <c r="H386" s="52">
        <f t="shared" si="48"/>
        <v>0</v>
      </c>
      <c r="I386" s="64"/>
      <c r="J386" s="52">
        <f>SUMIFS('EOS GE25-F23-WEBLOAD'!$F:$F,'EOS GE25-F23-WEBLOAD'!$A:$A,$A386,'EOS GE25-F23-WEBLOAD'!$B:$B,$B386)</f>
        <v>30</v>
      </c>
      <c r="K386" s="158">
        <f>SUMIF(AIEA!A:A,A386,AIEA!D:D)</f>
        <v>0</v>
      </c>
      <c r="L386" s="55">
        <f t="shared" si="49"/>
        <v>0</v>
      </c>
      <c r="M386" s="55">
        <f t="shared" si="50"/>
        <v>0</v>
      </c>
      <c r="N386" s="51"/>
      <c r="O386" s="167">
        <f t="shared" si="51"/>
        <v>0</v>
      </c>
    </row>
    <row r="387" spans="1:15" x14ac:dyDescent="0.25">
      <c r="A387" s="49">
        <v>4293</v>
      </c>
      <c r="B387" s="49">
        <v>7</v>
      </c>
      <c r="C387" s="49" t="s">
        <v>563</v>
      </c>
      <c r="D387" s="5">
        <v>7</v>
      </c>
      <c r="E387" s="52">
        <f>SUMIFS('EOS GE24-F23-WEBLOAD'!$F:$F,'EOS GE24-F23-WEBLOAD'!$A:$A,$A387,'EOS GE24-F23-WEBLOAD'!$B:$B,$B387)</f>
        <v>30</v>
      </c>
      <c r="F387" s="153">
        <v>0</v>
      </c>
      <c r="G387" s="55">
        <f t="shared" si="47"/>
        <v>0</v>
      </c>
      <c r="H387" s="52">
        <f t="shared" si="48"/>
        <v>0</v>
      </c>
      <c r="I387" s="64"/>
      <c r="J387" s="52">
        <f>SUMIFS('EOS GE25-F23-WEBLOAD'!$F:$F,'EOS GE25-F23-WEBLOAD'!$A:$A,$A387,'EOS GE25-F23-WEBLOAD'!$B:$B,$B387)</f>
        <v>30</v>
      </c>
      <c r="K387" s="158">
        <f>SUMIF(AIEA!A:A,A387,AIEA!D:D)</f>
        <v>0</v>
      </c>
      <c r="L387" s="55">
        <f t="shared" si="49"/>
        <v>0</v>
      </c>
      <c r="M387" s="55">
        <f t="shared" si="50"/>
        <v>0</v>
      </c>
      <c r="N387" s="51"/>
      <c r="O387" s="167">
        <f t="shared" si="51"/>
        <v>0</v>
      </c>
    </row>
    <row r="388" spans="1:15" x14ac:dyDescent="0.25">
      <c r="A388" s="49">
        <v>4145</v>
      </c>
      <c r="B388" s="49">
        <v>7</v>
      </c>
      <c r="C388" s="49" t="s">
        <v>472</v>
      </c>
      <c r="D388" s="5">
        <v>7</v>
      </c>
      <c r="E388" s="52">
        <f>SUMIFS('EOS GE24-F23-WEBLOAD'!$F:$F,'EOS GE24-F23-WEBLOAD'!$A:$A,$A388,'EOS GE24-F23-WEBLOAD'!$B:$B,$B388)</f>
        <v>33</v>
      </c>
      <c r="F388" s="153">
        <v>0</v>
      </c>
      <c r="G388" s="55">
        <f t="shared" si="47"/>
        <v>0</v>
      </c>
      <c r="H388" s="52">
        <f t="shared" si="48"/>
        <v>0</v>
      </c>
      <c r="I388" s="64"/>
      <c r="J388" s="52">
        <f>SUMIFS('EOS GE25-F23-WEBLOAD'!$F:$F,'EOS GE25-F23-WEBLOAD'!$A:$A,$A388,'EOS GE25-F23-WEBLOAD'!$B:$B,$B388)</f>
        <v>33</v>
      </c>
      <c r="K388" s="158">
        <f>SUMIF(AIEA!A:A,A388,AIEA!D:D)</f>
        <v>0</v>
      </c>
      <c r="L388" s="55">
        <f t="shared" si="49"/>
        <v>0</v>
      </c>
      <c r="M388" s="55">
        <f t="shared" si="50"/>
        <v>0</v>
      </c>
      <c r="N388" s="51"/>
      <c r="O388" s="167">
        <f t="shared" si="51"/>
        <v>0</v>
      </c>
    </row>
    <row r="389" spans="1:15" x14ac:dyDescent="0.25">
      <c r="A389" s="49">
        <v>4280</v>
      </c>
      <c r="B389" s="49">
        <v>7</v>
      </c>
      <c r="C389" s="49" t="s">
        <v>555</v>
      </c>
      <c r="D389" s="5">
        <v>7</v>
      </c>
      <c r="E389" s="52">
        <f>SUMIFS('EOS GE24-F23-WEBLOAD'!$F:$F,'EOS GE24-F23-WEBLOAD'!$A:$A,$A389,'EOS GE24-F23-WEBLOAD'!$B:$B,$B389)</f>
        <v>67</v>
      </c>
      <c r="F389" s="153">
        <v>0</v>
      </c>
      <c r="G389" s="55">
        <f t="shared" si="47"/>
        <v>0</v>
      </c>
      <c r="H389" s="52">
        <f t="shared" si="48"/>
        <v>0</v>
      </c>
      <c r="I389" s="64"/>
      <c r="J389" s="52">
        <f>SUMIFS('EOS GE25-F23-WEBLOAD'!$F:$F,'EOS GE25-F23-WEBLOAD'!$A:$A,$A389,'EOS GE25-F23-WEBLOAD'!$B:$B,$B389)</f>
        <v>67</v>
      </c>
      <c r="K389" s="158">
        <f>SUMIF(AIEA!A:A,A389,AIEA!D:D)</f>
        <v>0</v>
      </c>
      <c r="L389" s="55">
        <f t="shared" si="49"/>
        <v>0</v>
      </c>
      <c r="M389" s="55">
        <f t="shared" si="50"/>
        <v>0</v>
      </c>
      <c r="N389" s="51"/>
      <c r="O389" s="167">
        <f t="shared" si="51"/>
        <v>0</v>
      </c>
    </row>
    <row r="390" spans="1:15" x14ac:dyDescent="0.25">
      <c r="A390" s="49">
        <v>4269</v>
      </c>
      <c r="B390" s="49">
        <v>7</v>
      </c>
      <c r="C390" s="49" t="s">
        <v>548</v>
      </c>
      <c r="D390" s="5">
        <v>7</v>
      </c>
      <c r="E390" s="52">
        <f>SUMIFS('EOS GE24-F23-WEBLOAD'!$F:$F,'EOS GE24-F23-WEBLOAD'!$A:$A,$A390,'EOS GE24-F23-WEBLOAD'!$B:$B,$B390)</f>
        <v>130</v>
      </c>
      <c r="F390" s="153">
        <v>0</v>
      </c>
      <c r="G390" s="55">
        <f t="shared" si="47"/>
        <v>0</v>
      </c>
      <c r="H390" s="52">
        <f t="shared" si="48"/>
        <v>0</v>
      </c>
      <c r="I390" s="64"/>
      <c r="J390" s="52">
        <f>SUMIFS('EOS GE25-F23-WEBLOAD'!$F:$F,'EOS GE25-F23-WEBLOAD'!$A:$A,$A390,'EOS GE25-F23-WEBLOAD'!$B:$B,$B390)</f>
        <v>140</v>
      </c>
      <c r="K390" s="158">
        <f>SUMIF(AIEA!A:A,A390,AIEA!D:D)</f>
        <v>0</v>
      </c>
      <c r="L390" s="55">
        <f t="shared" si="49"/>
        <v>0</v>
      </c>
      <c r="M390" s="55">
        <f t="shared" si="50"/>
        <v>0</v>
      </c>
      <c r="N390" s="51"/>
      <c r="O390" s="167">
        <f t="shared" si="51"/>
        <v>0</v>
      </c>
    </row>
    <row r="391" spans="1:15" x14ac:dyDescent="0.25">
      <c r="A391" s="49">
        <v>4066</v>
      </c>
      <c r="B391" s="49">
        <v>7</v>
      </c>
      <c r="C391" s="49" t="s">
        <v>418</v>
      </c>
      <c r="D391" s="5">
        <v>7</v>
      </c>
      <c r="E391" s="52">
        <f>SUMIFS('EOS GE24-F23-WEBLOAD'!$F:$F,'EOS GE24-F23-WEBLOAD'!$A:$A,$A391,'EOS GE24-F23-WEBLOAD'!$B:$B,$B391)</f>
        <v>52</v>
      </c>
      <c r="F391" s="153">
        <v>0</v>
      </c>
      <c r="G391" s="55">
        <f t="shared" si="47"/>
        <v>0</v>
      </c>
      <c r="H391" s="52">
        <f t="shared" si="48"/>
        <v>0</v>
      </c>
      <c r="I391" s="64"/>
      <c r="J391" s="52">
        <f>SUMIFS('EOS GE25-F23-WEBLOAD'!$F:$F,'EOS GE25-F23-WEBLOAD'!$A:$A,$A391,'EOS GE25-F23-WEBLOAD'!$B:$B,$B391)</f>
        <v>52</v>
      </c>
      <c r="K391" s="158">
        <f>SUMIF(AIEA!A:A,A391,AIEA!D:D)</f>
        <v>0</v>
      </c>
      <c r="L391" s="55">
        <f t="shared" si="49"/>
        <v>0</v>
      </c>
      <c r="M391" s="55">
        <f t="shared" si="50"/>
        <v>0</v>
      </c>
      <c r="N391" s="51"/>
      <c r="O391" s="167">
        <f t="shared" si="51"/>
        <v>0</v>
      </c>
    </row>
    <row r="392" spans="1:15" x14ac:dyDescent="0.25">
      <c r="A392" s="49">
        <v>4005</v>
      </c>
      <c r="B392" s="49">
        <v>7</v>
      </c>
      <c r="C392" s="49" t="s">
        <v>390</v>
      </c>
      <c r="D392" s="5">
        <v>7</v>
      </c>
      <c r="E392" s="52">
        <f>SUMIFS('EOS GE24-F23-WEBLOAD'!$F:$F,'EOS GE24-F23-WEBLOAD'!$A:$A,$A392,'EOS GE24-F23-WEBLOAD'!$B:$B,$B392)</f>
        <v>44</v>
      </c>
      <c r="F392" s="153">
        <v>0</v>
      </c>
      <c r="G392" s="55">
        <f t="shared" si="47"/>
        <v>0</v>
      </c>
      <c r="H392" s="52">
        <f t="shared" si="48"/>
        <v>0</v>
      </c>
      <c r="I392" s="64"/>
      <c r="J392" s="52">
        <f>SUMIFS('EOS GE25-F23-WEBLOAD'!$F:$F,'EOS GE25-F23-WEBLOAD'!$A:$A,$A392,'EOS GE25-F23-WEBLOAD'!$B:$B,$B392)</f>
        <v>41</v>
      </c>
      <c r="K392" s="158">
        <f>SUMIF(AIEA!A:A,A392,AIEA!D:D)</f>
        <v>0</v>
      </c>
      <c r="L392" s="55">
        <f t="shared" si="49"/>
        <v>0</v>
      </c>
      <c r="M392" s="55">
        <f t="shared" si="50"/>
        <v>0</v>
      </c>
      <c r="N392" s="51"/>
      <c r="O392" s="167">
        <f t="shared" si="51"/>
        <v>0</v>
      </c>
    </row>
    <row r="393" spans="1:15" x14ac:dyDescent="0.25">
      <c r="A393" s="49">
        <v>4282</v>
      </c>
      <c r="B393" s="49">
        <v>7</v>
      </c>
      <c r="C393" s="49" t="s">
        <v>556</v>
      </c>
      <c r="D393" s="5">
        <v>7</v>
      </c>
      <c r="E393" s="52">
        <f>SUMIFS('EOS GE24-F23-WEBLOAD'!$F:$F,'EOS GE24-F23-WEBLOAD'!$A:$A,$A393,'EOS GE24-F23-WEBLOAD'!$B:$B,$B393)</f>
        <v>78</v>
      </c>
      <c r="F393" s="153">
        <v>0</v>
      </c>
      <c r="G393" s="55">
        <f t="shared" si="47"/>
        <v>0</v>
      </c>
      <c r="H393" s="52">
        <f t="shared" si="48"/>
        <v>0</v>
      </c>
      <c r="I393" s="64"/>
      <c r="J393" s="52">
        <f>SUMIFS('EOS GE25-F23-WEBLOAD'!$F:$F,'EOS GE25-F23-WEBLOAD'!$A:$A,$A393,'EOS GE25-F23-WEBLOAD'!$B:$B,$B393)</f>
        <v>78</v>
      </c>
      <c r="K393" s="158">
        <f>SUMIF(AIEA!A:A,A393,AIEA!D:D)</f>
        <v>0</v>
      </c>
      <c r="L393" s="55">
        <f t="shared" si="49"/>
        <v>0</v>
      </c>
      <c r="M393" s="55">
        <f t="shared" si="50"/>
        <v>0</v>
      </c>
      <c r="N393" s="51"/>
      <c r="O393" s="167">
        <f t="shared" si="51"/>
        <v>0</v>
      </c>
    </row>
    <row r="394" spans="1:15" x14ac:dyDescent="0.25">
      <c r="A394" s="49">
        <v>4080</v>
      </c>
      <c r="B394" s="49">
        <v>7</v>
      </c>
      <c r="C394" s="49" t="s">
        <v>427</v>
      </c>
      <c r="D394" s="5">
        <v>7</v>
      </c>
      <c r="E394" s="52">
        <f>SUMIFS('EOS GE24-F23-WEBLOAD'!$F:$F,'EOS GE24-F23-WEBLOAD'!$A:$A,$A394,'EOS GE24-F23-WEBLOAD'!$B:$B,$B394)</f>
        <v>42</v>
      </c>
      <c r="F394" s="153">
        <v>0</v>
      </c>
      <c r="G394" s="55">
        <f t="shared" si="47"/>
        <v>0</v>
      </c>
      <c r="H394" s="52">
        <f t="shared" si="48"/>
        <v>0</v>
      </c>
      <c r="I394" s="64"/>
      <c r="J394" s="52">
        <f>SUMIFS('EOS GE25-F23-WEBLOAD'!$F:$F,'EOS GE25-F23-WEBLOAD'!$A:$A,$A394,'EOS GE25-F23-WEBLOAD'!$B:$B,$B394)</f>
        <v>45</v>
      </c>
      <c r="K394" s="158">
        <f>SUMIF(AIEA!A:A,A394,AIEA!D:D)</f>
        <v>0</v>
      </c>
      <c r="L394" s="55">
        <f t="shared" si="49"/>
        <v>0</v>
      </c>
      <c r="M394" s="55">
        <f t="shared" si="50"/>
        <v>0</v>
      </c>
      <c r="N394" s="51"/>
      <c r="O394" s="167">
        <f t="shared" si="51"/>
        <v>0</v>
      </c>
    </row>
    <row r="395" spans="1:15" x14ac:dyDescent="0.25">
      <c r="A395" s="49">
        <v>4261</v>
      </c>
      <c r="B395" s="49">
        <v>7</v>
      </c>
      <c r="C395" s="49" t="s">
        <v>541</v>
      </c>
      <c r="D395" s="5">
        <v>7</v>
      </c>
      <c r="E395" s="52">
        <f>SUMIFS('EOS GE24-F23-WEBLOAD'!$F:$F,'EOS GE24-F23-WEBLOAD'!$A:$A,$A395,'EOS GE24-F23-WEBLOAD'!$B:$B,$B395)</f>
        <v>203</v>
      </c>
      <c r="F395" s="153">
        <v>0</v>
      </c>
      <c r="G395" s="55">
        <f t="shared" si="47"/>
        <v>0</v>
      </c>
      <c r="H395" s="52">
        <f t="shared" si="48"/>
        <v>0</v>
      </c>
      <c r="I395" s="64"/>
      <c r="J395" s="52">
        <f>SUMIFS('EOS GE25-F23-WEBLOAD'!$F:$F,'EOS GE25-F23-WEBLOAD'!$A:$A,$A395,'EOS GE25-F23-WEBLOAD'!$B:$B,$B395)</f>
        <v>203</v>
      </c>
      <c r="K395" s="158">
        <f>SUMIF(AIEA!A:A,A395,AIEA!D:D)</f>
        <v>0</v>
      </c>
      <c r="L395" s="55">
        <f t="shared" si="49"/>
        <v>0</v>
      </c>
      <c r="M395" s="55">
        <f t="shared" si="50"/>
        <v>0</v>
      </c>
      <c r="N395" s="51"/>
      <c r="O395" s="167">
        <f t="shared" si="51"/>
        <v>0</v>
      </c>
    </row>
    <row r="396" spans="1:15" x14ac:dyDescent="0.25">
      <c r="A396" s="49">
        <v>4026</v>
      </c>
      <c r="B396" s="49">
        <v>7</v>
      </c>
      <c r="C396" s="49" t="s">
        <v>400</v>
      </c>
      <c r="D396" s="5">
        <v>7</v>
      </c>
      <c r="E396" s="52">
        <f>SUMIFS('EOS GE24-F23-WEBLOAD'!$F:$F,'EOS GE24-F23-WEBLOAD'!$A:$A,$A396,'EOS GE24-F23-WEBLOAD'!$B:$B,$B396)</f>
        <v>58</v>
      </c>
      <c r="F396" s="153">
        <v>0</v>
      </c>
      <c r="G396" s="55">
        <f t="shared" si="47"/>
        <v>0</v>
      </c>
      <c r="H396" s="52">
        <f t="shared" si="48"/>
        <v>0</v>
      </c>
      <c r="I396" s="64"/>
      <c r="J396" s="52">
        <f>SUMIFS('EOS GE25-F23-WEBLOAD'!$F:$F,'EOS GE25-F23-WEBLOAD'!$A:$A,$A396,'EOS GE25-F23-WEBLOAD'!$B:$B,$B396)</f>
        <v>58</v>
      </c>
      <c r="K396" s="158">
        <f>SUMIF(AIEA!A:A,A396,AIEA!D:D)</f>
        <v>0</v>
      </c>
      <c r="L396" s="55">
        <f t="shared" si="49"/>
        <v>0</v>
      </c>
      <c r="M396" s="55">
        <f t="shared" si="50"/>
        <v>0</v>
      </c>
      <c r="N396" s="51"/>
      <c r="O396" s="167">
        <f t="shared" si="51"/>
        <v>0</v>
      </c>
    </row>
    <row r="397" spans="1:15" x14ac:dyDescent="0.25">
      <c r="A397" s="49">
        <v>4270</v>
      </c>
      <c r="B397" s="49">
        <v>7</v>
      </c>
      <c r="C397" s="49" t="s">
        <v>549</v>
      </c>
      <c r="D397" s="5">
        <v>7</v>
      </c>
      <c r="E397" s="52">
        <f>SUMIFS('EOS GE24-F23-WEBLOAD'!$F:$F,'EOS GE24-F23-WEBLOAD'!$A:$A,$A397,'EOS GE24-F23-WEBLOAD'!$B:$B,$B397)</f>
        <v>84</v>
      </c>
      <c r="F397" s="153">
        <v>0</v>
      </c>
      <c r="G397" s="55">
        <f t="shared" ref="G397:G428" si="52">SUM(F397:F397)</f>
        <v>0</v>
      </c>
      <c r="H397" s="52">
        <f t="shared" ref="H397:H428" si="53">IFERROR(G397/E397,0)</f>
        <v>0</v>
      </c>
      <c r="I397" s="64"/>
      <c r="J397" s="52">
        <f>SUMIFS('EOS GE25-F23-WEBLOAD'!$F:$F,'EOS GE25-F23-WEBLOAD'!$A:$A,$A397,'EOS GE25-F23-WEBLOAD'!$B:$B,$B397)</f>
        <v>84</v>
      </c>
      <c r="K397" s="158">
        <f>SUMIF(AIEA!A:A,A397,AIEA!D:D)</f>
        <v>0</v>
      </c>
      <c r="L397" s="55">
        <f t="shared" ref="L397:L428" si="54">SUM(K397:K397)</f>
        <v>0</v>
      </c>
      <c r="M397" s="55">
        <f t="shared" ref="M397:M428" si="55">IFERROR(L397/J397,0)</f>
        <v>0</v>
      </c>
      <c r="N397" s="51"/>
      <c r="O397" s="167">
        <f t="shared" ref="O397:O428" si="56">M397+H397</f>
        <v>0</v>
      </c>
    </row>
    <row r="398" spans="1:15" x14ac:dyDescent="0.25">
      <c r="A398" s="49">
        <v>4295</v>
      </c>
      <c r="B398" s="49">
        <v>7</v>
      </c>
      <c r="C398" s="49" t="s">
        <v>564</v>
      </c>
      <c r="D398" s="5">
        <v>7</v>
      </c>
      <c r="E398" s="52">
        <f>SUMIFS('EOS GE24-F23-WEBLOAD'!$F:$F,'EOS GE24-F23-WEBLOAD'!$A:$A,$A398,'EOS GE24-F23-WEBLOAD'!$B:$B,$B398)</f>
        <v>160</v>
      </c>
      <c r="F398" s="153">
        <v>0</v>
      </c>
      <c r="G398" s="55">
        <f t="shared" si="52"/>
        <v>0</v>
      </c>
      <c r="H398" s="52">
        <f t="shared" si="53"/>
        <v>0</v>
      </c>
      <c r="I398" s="64"/>
      <c r="J398" s="52">
        <f>SUMIFS('EOS GE25-F23-WEBLOAD'!$F:$F,'EOS GE25-F23-WEBLOAD'!$A:$A,$A398,'EOS GE25-F23-WEBLOAD'!$B:$B,$B398)</f>
        <v>160</v>
      </c>
      <c r="K398" s="158">
        <f>SUMIF(AIEA!A:A,A398,AIEA!D:D)</f>
        <v>0</v>
      </c>
      <c r="L398" s="55">
        <f t="shared" si="54"/>
        <v>0</v>
      </c>
      <c r="M398" s="55">
        <f t="shared" si="55"/>
        <v>0</v>
      </c>
      <c r="N398" s="51"/>
      <c r="O398" s="167">
        <f t="shared" si="56"/>
        <v>0</v>
      </c>
    </row>
    <row r="399" spans="1:15" x14ac:dyDescent="0.25">
      <c r="A399" s="49">
        <v>4265</v>
      </c>
      <c r="B399" s="49">
        <v>7</v>
      </c>
      <c r="C399" s="49" t="s">
        <v>544</v>
      </c>
      <c r="D399" s="5">
        <v>7</v>
      </c>
      <c r="E399" s="52">
        <f>SUMIFS('EOS GE24-F23-WEBLOAD'!$F:$F,'EOS GE24-F23-WEBLOAD'!$A:$A,$A399,'EOS GE24-F23-WEBLOAD'!$B:$B,$B399)</f>
        <v>50</v>
      </c>
      <c r="F399" s="153">
        <v>0</v>
      </c>
      <c r="G399" s="55">
        <f t="shared" si="52"/>
        <v>0</v>
      </c>
      <c r="H399" s="52">
        <f t="shared" si="53"/>
        <v>0</v>
      </c>
      <c r="I399" s="64"/>
      <c r="J399" s="52">
        <f>SUMIFS('EOS GE25-F23-WEBLOAD'!$F:$F,'EOS GE25-F23-WEBLOAD'!$A:$A,$A399,'EOS GE25-F23-WEBLOAD'!$B:$B,$B399)</f>
        <v>50</v>
      </c>
      <c r="K399" s="158">
        <f>SUMIF(AIEA!A:A,A399,AIEA!D:D)</f>
        <v>0</v>
      </c>
      <c r="L399" s="55">
        <f t="shared" si="54"/>
        <v>0</v>
      </c>
      <c r="M399" s="55">
        <f t="shared" si="55"/>
        <v>0</v>
      </c>
      <c r="N399" s="51"/>
      <c r="O399" s="167">
        <f t="shared" si="56"/>
        <v>0</v>
      </c>
    </row>
    <row r="400" spans="1:15" x14ac:dyDescent="0.25">
      <c r="A400" s="49">
        <v>4276</v>
      </c>
      <c r="B400" s="49">
        <v>7</v>
      </c>
      <c r="C400" s="49" t="s">
        <v>553</v>
      </c>
      <c r="D400" s="5">
        <v>7</v>
      </c>
      <c r="E400" s="52">
        <f>SUMIFS('EOS GE24-F23-WEBLOAD'!$F:$F,'EOS GE24-F23-WEBLOAD'!$A:$A,$A400,'EOS GE24-F23-WEBLOAD'!$B:$B,$B400)</f>
        <v>50</v>
      </c>
      <c r="F400" s="153">
        <v>0</v>
      </c>
      <c r="G400" s="55">
        <f t="shared" si="52"/>
        <v>0</v>
      </c>
      <c r="H400" s="52">
        <f t="shared" si="53"/>
        <v>0</v>
      </c>
      <c r="I400" s="64"/>
      <c r="J400" s="52">
        <f>SUMIFS('EOS GE25-F23-WEBLOAD'!$F:$F,'EOS GE25-F23-WEBLOAD'!$A:$A,$A400,'EOS GE25-F23-WEBLOAD'!$B:$B,$B400)</f>
        <v>60</v>
      </c>
      <c r="K400" s="158">
        <f>SUMIF(AIEA!A:A,A400,AIEA!D:D)</f>
        <v>0</v>
      </c>
      <c r="L400" s="55">
        <f t="shared" si="54"/>
        <v>0</v>
      </c>
      <c r="M400" s="55">
        <f t="shared" si="55"/>
        <v>0</v>
      </c>
      <c r="N400" s="51"/>
      <c r="O400" s="167">
        <f t="shared" si="56"/>
        <v>0</v>
      </c>
    </row>
    <row r="401" spans="1:15" x14ac:dyDescent="0.25">
      <c r="A401" s="49">
        <v>4267</v>
      </c>
      <c r="B401" s="49">
        <v>7</v>
      </c>
      <c r="C401" s="49" t="s">
        <v>546</v>
      </c>
      <c r="D401" s="5">
        <v>7</v>
      </c>
      <c r="E401" s="52">
        <f>SUMIFS('EOS GE24-F23-WEBLOAD'!$F:$F,'EOS GE24-F23-WEBLOAD'!$A:$A,$A401,'EOS GE24-F23-WEBLOAD'!$B:$B,$B401)</f>
        <v>80</v>
      </c>
      <c r="F401" s="153">
        <v>0</v>
      </c>
      <c r="G401" s="55">
        <f t="shared" si="52"/>
        <v>0</v>
      </c>
      <c r="H401" s="52">
        <f t="shared" si="53"/>
        <v>0</v>
      </c>
      <c r="I401" s="64"/>
      <c r="J401" s="52">
        <f>SUMIFS('EOS GE25-F23-WEBLOAD'!$F:$F,'EOS GE25-F23-WEBLOAD'!$A:$A,$A401,'EOS GE25-F23-WEBLOAD'!$B:$B,$B401)</f>
        <v>80</v>
      </c>
      <c r="K401" s="158">
        <f>SUMIF(AIEA!A:A,A401,AIEA!D:D)</f>
        <v>0</v>
      </c>
      <c r="L401" s="55">
        <f t="shared" si="54"/>
        <v>0</v>
      </c>
      <c r="M401" s="55">
        <f t="shared" si="55"/>
        <v>0</v>
      </c>
      <c r="N401" s="51"/>
      <c r="O401" s="167">
        <f t="shared" si="56"/>
        <v>0</v>
      </c>
    </row>
    <row r="402" spans="1:15" x14ac:dyDescent="0.25">
      <c r="A402" s="49">
        <v>4237</v>
      </c>
      <c r="B402" s="49">
        <v>7</v>
      </c>
      <c r="C402" s="49" t="s">
        <v>530</v>
      </c>
      <c r="D402" s="5">
        <v>7</v>
      </c>
      <c r="E402" s="52">
        <f>SUMIFS('EOS GE24-F23-WEBLOAD'!$F:$F,'EOS GE24-F23-WEBLOAD'!$A:$A,$A402,'EOS GE24-F23-WEBLOAD'!$B:$B,$B402)</f>
        <v>87</v>
      </c>
      <c r="F402" s="153">
        <v>0</v>
      </c>
      <c r="G402" s="55">
        <f t="shared" si="52"/>
        <v>0</v>
      </c>
      <c r="H402" s="52">
        <f t="shared" si="53"/>
        <v>0</v>
      </c>
      <c r="I402" s="64"/>
      <c r="J402" s="52">
        <f>SUMIFS('EOS GE25-F23-WEBLOAD'!$F:$F,'EOS GE25-F23-WEBLOAD'!$A:$A,$A402,'EOS GE25-F23-WEBLOAD'!$B:$B,$B402)</f>
        <v>87</v>
      </c>
      <c r="K402" s="158">
        <f>SUMIF(AIEA!A:A,A402,AIEA!D:D)</f>
        <v>0</v>
      </c>
      <c r="L402" s="55">
        <f t="shared" si="54"/>
        <v>0</v>
      </c>
      <c r="M402" s="55">
        <f t="shared" si="55"/>
        <v>0</v>
      </c>
      <c r="N402" s="51"/>
      <c r="O402" s="167">
        <f t="shared" si="56"/>
        <v>0</v>
      </c>
    </row>
    <row r="403" spans="1:15" x14ac:dyDescent="0.25">
      <c r="A403" s="49">
        <v>4178</v>
      </c>
      <c r="B403" s="49">
        <v>7</v>
      </c>
      <c r="C403" s="49" t="s">
        <v>490</v>
      </c>
      <c r="D403" s="5">
        <v>7</v>
      </c>
      <c r="E403" s="52">
        <f>SUMIFS('EOS GE24-F23-WEBLOAD'!$F:$F,'EOS GE24-F23-WEBLOAD'!$A:$A,$A403,'EOS GE24-F23-WEBLOAD'!$B:$B,$B403)</f>
        <v>160</v>
      </c>
      <c r="F403" s="153">
        <v>0</v>
      </c>
      <c r="G403" s="55">
        <f t="shared" si="52"/>
        <v>0</v>
      </c>
      <c r="H403" s="52">
        <f t="shared" si="53"/>
        <v>0</v>
      </c>
      <c r="I403" s="64"/>
      <c r="J403" s="52">
        <f>SUMIFS('EOS GE25-F23-WEBLOAD'!$F:$F,'EOS GE25-F23-WEBLOAD'!$A:$A,$A403,'EOS GE25-F23-WEBLOAD'!$B:$B,$B403)</f>
        <v>160</v>
      </c>
      <c r="K403" s="158">
        <f>SUMIF(AIEA!A:A,A403,AIEA!D:D)</f>
        <v>0</v>
      </c>
      <c r="L403" s="55">
        <f t="shared" si="54"/>
        <v>0</v>
      </c>
      <c r="M403" s="55">
        <f t="shared" si="55"/>
        <v>0</v>
      </c>
      <c r="N403" s="51"/>
      <c r="O403" s="167">
        <f t="shared" si="56"/>
        <v>0</v>
      </c>
    </row>
    <row r="404" spans="1:15" x14ac:dyDescent="0.25">
      <c r="A404" s="49">
        <v>4153</v>
      </c>
      <c r="B404" s="49">
        <v>7</v>
      </c>
      <c r="C404" s="49" t="s">
        <v>477</v>
      </c>
      <c r="D404" s="5">
        <v>7</v>
      </c>
      <c r="E404" s="52">
        <f>SUMIFS('EOS GE24-F23-WEBLOAD'!$F:$F,'EOS GE24-F23-WEBLOAD'!$A:$A,$A404,'EOS GE24-F23-WEBLOAD'!$B:$B,$B404)</f>
        <v>330</v>
      </c>
      <c r="F404" s="153">
        <v>0</v>
      </c>
      <c r="G404" s="55">
        <f t="shared" si="52"/>
        <v>0</v>
      </c>
      <c r="H404" s="52">
        <f t="shared" si="53"/>
        <v>0</v>
      </c>
      <c r="I404" s="64"/>
      <c r="J404" s="52">
        <f>SUMIFS('EOS GE25-F23-WEBLOAD'!$F:$F,'EOS GE25-F23-WEBLOAD'!$A:$A,$A404,'EOS GE25-F23-WEBLOAD'!$B:$B,$B404)</f>
        <v>330</v>
      </c>
      <c r="K404" s="158">
        <f>SUMIF(AIEA!A:A,A404,AIEA!D:D)</f>
        <v>0</v>
      </c>
      <c r="L404" s="55">
        <f t="shared" si="54"/>
        <v>0</v>
      </c>
      <c r="M404" s="55">
        <f t="shared" si="55"/>
        <v>0</v>
      </c>
      <c r="N404" s="51"/>
      <c r="O404" s="167">
        <f t="shared" si="56"/>
        <v>0</v>
      </c>
    </row>
    <row r="405" spans="1:15" x14ac:dyDescent="0.25">
      <c r="A405" s="49">
        <v>4131</v>
      </c>
      <c r="B405" s="49">
        <v>7</v>
      </c>
      <c r="C405" s="49" t="s">
        <v>463</v>
      </c>
      <c r="D405" s="5">
        <v>7</v>
      </c>
      <c r="E405" s="52">
        <f>SUMIFS('EOS GE24-F23-WEBLOAD'!$F:$F,'EOS GE24-F23-WEBLOAD'!$A:$A,$A405,'EOS GE24-F23-WEBLOAD'!$B:$B,$B405)</f>
        <v>546</v>
      </c>
      <c r="F405" s="153">
        <v>0</v>
      </c>
      <c r="G405" s="55">
        <f t="shared" si="52"/>
        <v>0</v>
      </c>
      <c r="H405" s="52">
        <f t="shared" si="53"/>
        <v>0</v>
      </c>
      <c r="I405" s="64"/>
      <c r="J405" s="52">
        <f>SUMIFS('EOS GE25-F23-WEBLOAD'!$F:$F,'EOS GE25-F23-WEBLOAD'!$A:$A,$A405,'EOS GE25-F23-WEBLOAD'!$B:$B,$B405)</f>
        <v>546</v>
      </c>
      <c r="K405" s="158">
        <f>SUMIF(AIEA!A:A,A405,AIEA!D:D)</f>
        <v>0</v>
      </c>
      <c r="L405" s="55">
        <f t="shared" si="54"/>
        <v>0</v>
      </c>
      <c r="M405" s="55">
        <f t="shared" si="55"/>
        <v>0</v>
      </c>
      <c r="N405" s="51"/>
      <c r="O405" s="167">
        <f t="shared" si="56"/>
        <v>0</v>
      </c>
    </row>
    <row r="406" spans="1:15" x14ac:dyDescent="0.25">
      <c r="A406" s="49">
        <v>4092</v>
      </c>
      <c r="B406" s="49">
        <v>7</v>
      </c>
      <c r="C406" s="49" t="s">
        <v>438</v>
      </c>
      <c r="D406" s="5">
        <v>7</v>
      </c>
      <c r="E406" s="52">
        <f>SUMIFS('EOS GE24-F23-WEBLOAD'!$F:$F,'EOS GE24-F23-WEBLOAD'!$A:$A,$A406,'EOS GE24-F23-WEBLOAD'!$B:$B,$B406)</f>
        <v>51</v>
      </c>
      <c r="F406" s="153">
        <v>0</v>
      </c>
      <c r="G406" s="55">
        <f t="shared" si="52"/>
        <v>0</v>
      </c>
      <c r="H406" s="52">
        <f t="shared" si="53"/>
        <v>0</v>
      </c>
      <c r="I406" s="64"/>
      <c r="J406" s="52">
        <f>SUMIFS('EOS GE25-F23-WEBLOAD'!$F:$F,'EOS GE25-F23-WEBLOAD'!$A:$A,$A406,'EOS GE25-F23-WEBLOAD'!$B:$B,$B406)</f>
        <v>51</v>
      </c>
      <c r="K406" s="158">
        <f>SUMIF(AIEA!A:A,A406,AIEA!D:D)</f>
        <v>0</v>
      </c>
      <c r="L406" s="55">
        <f t="shared" si="54"/>
        <v>0</v>
      </c>
      <c r="M406" s="55">
        <f t="shared" si="55"/>
        <v>0</v>
      </c>
      <c r="N406" s="51"/>
      <c r="O406" s="167">
        <f t="shared" si="56"/>
        <v>0</v>
      </c>
    </row>
    <row r="407" spans="1:15" x14ac:dyDescent="0.25">
      <c r="A407" s="49">
        <v>4081</v>
      </c>
      <c r="B407" s="49">
        <v>7</v>
      </c>
      <c r="C407" s="49" t="s">
        <v>428</v>
      </c>
      <c r="D407" s="5">
        <v>7</v>
      </c>
      <c r="E407" s="52">
        <f>SUMIFS('EOS GE24-F23-WEBLOAD'!$F:$F,'EOS GE24-F23-WEBLOAD'!$A:$A,$A407,'EOS GE24-F23-WEBLOAD'!$B:$B,$B407)</f>
        <v>54</v>
      </c>
      <c r="F407" s="153">
        <v>0</v>
      </c>
      <c r="G407" s="55">
        <f t="shared" si="52"/>
        <v>0</v>
      </c>
      <c r="H407" s="52">
        <f t="shared" si="53"/>
        <v>0</v>
      </c>
      <c r="I407" s="64"/>
      <c r="J407" s="52">
        <f>SUMIFS('EOS GE25-F23-WEBLOAD'!$F:$F,'EOS GE25-F23-WEBLOAD'!$A:$A,$A407,'EOS GE25-F23-WEBLOAD'!$B:$B,$B407)</f>
        <v>55</v>
      </c>
      <c r="K407" s="158">
        <f>SUMIF(AIEA!A:A,A407,AIEA!D:D)</f>
        <v>0</v>
      </c>
      <c r="L407" s="55">
        <f t="shared" si="54"/>
        <v>0</v>
      </c>
      <c r="M407" s="55">
        <f t="shared" si="55"/>
        <v>0</v>
      </c>
      <c r="N407" s="51"/>
      <c r="O407" s="167">
        <f t="shared" si="56"/>
        <v>0</v>
      </c>
    </row>
    <row r="408" spans="1:15" x14ac:dyDescent="0.25">
      <c r="A408" s="49">
        <v>4297</v>
      </c>
      <c r="B408" s="49">
        <v>7</v>
      </c>
      <c r="C408" s="49" t="s">
        <v>565</v>
      </c>
      <c r="D408" s="5">
        <v>7</v>
      </c>
      <c r="E408" s="52">
        <f>SUMIFS('EOS GE24-F23-WEBLOAD'!$F:$F,'EOS GE24-F23-WEBLOAD'!$A:$A,$A408,'EOS GE24-F23-WEBLOAD'!$B:$B,$B408)</f>
        <v>45</v>
      </c>
      <c r="F408" s="153">
        <v>0</v>
      </c>
      <c r="G408" s="55">
        <f t="shared" si="52"/>
        <v>0</v>
      </c>
      <c r="H408" s="52">
        <f t="shared" si="53"/>
        <v>0</v>
      </c>
      <c r="I408" s="64"/>
      <c r="J408" s="52">
        <f>SUMIFS('EOS GE25-F23-WEBLOAD'!$F:$F,'EOS GE25-F23-WEBLOAD'!$A:$A,$A408,'EOS GE25-F23-WEBLOAD'!$B:$B,$B408)</f>
        <v>45</v>
      </c>
      <c r="K408" s="158">
        <f>SUMIF(AIEA!A:A,A408,AIEA!D:D)</f>
        <v>0</v>
      </c>
      <c r="L408" s="55">
        <f t="shared" si="54"/>
        <v>0</v>
      </c>
      <c r="M408" s="55">
        <f t="shared" si="55"/>
        <v>0</v>
      </c>
      <c r="N408" s="51"/>
      <c r="O408" s="167">
        <f t="shared" si="56"/>
        <v>0</v>
      </c>
    </row>
    <row r="409" spans="1:15" x14ac:dyDescent="0.25">
      <c r="A409" s="49">
        <v>4240</v>
      </c>
      <c r="B409" s="49">
        <v>7</v>
      </c>
      <c r="C409" s="49" t="s">
        <v>533</v>
      </c>
      <c r="D409" s="5">
        <v>7</v>
      </c>
      <c r="E409" s="52">
        <f>SUMIFS('EOS GE24-F23-WEBLOAD'!$F:$F,'EOS GE24-F23-WEBLOAD'!$A:$A,$A409,'EOS GE24-F23-WEBLOAD'!$B:$B,$B409)</f>
        <v>380</v>
      </c>
      <c r="F409" s="153">
        <v>0</v>
      </c>
      <c r="G409" s="55">
        <f t="shared" si="52"/>
        <v>0</v>
      </c>
      <c r="H409" s="52">
        <f t="shared" si="53"/>
        <v>0</v>
      </c>
      <c r="I409" s="64"/>
      <c r="J409" s="52">
        <f>SUMIFS('EOS GE25-F23-WEBLOAD'!$F:$F,'EOS GE25-F23-WEBLOAD'!$A:$A,$A409,'EOS GE25-F23-WEBLOAD'!$B:$B,$B409)</f>
        <v>380</v>
      </c>
      <c r="K409" s="158">
        <f>SUMIF(AIEA!A:A,A409,AIEA!D:D)</f>
        <v>0</v>
      </c>
      <c r="L409" s="55">
        <f t="shared" si="54"/>
        <v>0</v>
      </c>
      <c r="M409" s="55">
        <f t="shared" si="55"/>
        <v>0</v>
      </c>
      <c r="N409" s="51"/>
      <c r="O409" s="167">
        <f t="shared" si="56"/>
        <v>0</v>
      </c>
    </row>
    <row r="410" spans="1:15" x14ac:dyDescent="0.25">
      <c r="A410" s="49">
        <v>4144</v>
      </c>
      <c r="B410" s="49">
        <v>7</v>
      </c>
      <c r="C410" s="49" t="s">
        <v>471</v>
      </c>
      <c r="D410" s="5">
        <v>7</v>
      </c>
      <c r="E410" s="52">
        <f>SUMIFS('EOS GE24-F23-WEBLOAD'!$F:$F,'EOS GE24-F23-WEBLOAD'!$A:$A,$A410,'EOS GE24-F23-WEBLOAD'!$B:$B,$B410)</f>
        <v>59</v>
      </c>
      <c r="F410" s="153">
        <v>0</v>
      </c>
      <c r="G410" s="55">
        <f t="shared" si="52"/>
        <v>0</v>
      </c>
      <c r="H410" s="52">
        <f t="shared" si="53"/>
        <v>0</v>
      </c>
      <c r="I410" s="64"/>
      <c r="J410" s="52">
        <f>SUMIFS('EOS GE25-F23-WEBLOAD'!$F:$F,'EOS GE25-F23-WEBLOAD'!$A:$A,$A410,'EOS GE25-F23-WEBLOAD'!$B:$B,$B410)</f>
        <v>59</v>
      </c>
      <c r="K410" s="158">
        <f>SUMIF(AIEA!A:A,A410,AIEA!D:D)</f>
        <v>0</v>
      </c>
      <c r="L410" s="55">
        <f t="shared" si="54"/>
        <v>0</v>
      </c>
      <c r="M410" s="55">
        <f t="shared" si="55"/>
        <v>0</v>
      </c>
      <c r="N410" s="51"/>
      <c r="O410" s="167">
        <f t="shared" si="56"/>
        <v>0</v>
      </c>
    </row>
    <row r="411" spans="1:15" x14ac:dyDescent="0.25">
      <c r="A411" s="49">
        <v>4223</v>
      </c>
      <c r="B411" s="49">
        <v>7</v>
      </c>
      <c r="C411" s="49" t="s">
        <v>519</v>
      </c>
      <c r="D411" s="5">
        <v>7</v>
      </c>
      <c r="E411" s="52">
        <f>SUMIFS('EOS GE24-F23-WEBLOAD'!$F:$F,'EOS GE24-F23-WEBLOAD'!$A:$A,$A411,'EOS GE24-F23-WEBLOAD'!$B:$B,$B411)</f>
        <v>250</v>
      </c>
      <c r="F411" s="153">
        <v>0</v>
      </c>
      <c r="G411" s="55">
        <f t="shared" si="52"/>
        <v>0</v>
      </c>
      <c r="H411" s="52">
        <f t="shared" si="53"/>
        <v>0</v>
      </c>
      <c r="I411" s="64"/>
      <c r="J411" s="52">
        <f>SUMIFS('EOS GE25-F23-WEBLOAD'!$F:$F,'EOS GE25-F23-WEBLOAD'!$A:$A,$A411,'EOS GE25-F23-WEBLOAD'!$B:$B,$B411)</f>
        <v>250</v>
      </c>
      <c r="K411" s="158">
        <f>SUMIF(AIEA!A:A,A411,AIEA!D:D)</f>
        <v>0</v>
      </c>
      <c r="L411" s="55">
        <f t="shared" si="54"/>
        <v>0</v>
      </c>
      <c r="M411" s="55">
        <f t="shared" si="55"/>
        <v>0</v>
      </c>
      <c r="N411" s="51"/>
      <c r="O411" s="167">
        <f t="shared" si="56"/>
        <v>0</v>
      </c>
    </row>
    <row r="412" spans="1:15" x14ac:dyDescent="0.25">
      <c r="A412" s="49">
        <v>4255</v>
      </c>
      <c r="B412" s="49">
        <v>7</v>
      </c>
      <c r="C412" s="49" t="s">
        <v>539</v>
      </c>
      <c r="D412" s="5">
        <v>7</v>
      </c>
      <c r="E412" s="52">
        <f>SUMIFS('EOS GE24-F23-WEBLOAD'!$F:$F,'EOS GE24-F23-WEBLOAD'!$A:$A,$A412,'EOS GE24-F23-WEBLOAD'!$B:$B,$B412)</f>
        <v>240</v>
      </c>
      <c r="F412" s="153">
        <v>0</v>
      </c>
      <c r="G412" s="55">
        <f t="shared" si="52"/>
        <v>0</v>
      </c>
      <c r="H412" s="52">
        <f t="shared" si="53"/>
        <v>0</v>
      </c>
      <c r="I412" s="64"/>
      <c r="J412" s="52">
        <f>SUMIFS('EOS GE25-F23-WEBLOAD'!$F:$F,'EOS GE25-F23-WEBLOAD'!$A:$A,$A412,'EOS GE25-F23-WEBLOAD'!$B:$B,$B412)</f>
        <v>260</v>
      </c>
      <c r="K412" s="158">
        <f>SUMIF(AIEA!A:A,A412,AIEA!D:D)</f>
        <v>0</v>
      </c>
      <c r="L412" s="55">
        <f t="shared" si="54"/>
        <v>0</v>
      </c>
      <c r="M412" s="55">
        <f t="shared" si="55"/>
        <v>0</v>
      </c>
      <c r="N412" s="51"/>
      <c r="O412" s="167">
        <f t="shared" si="56"/>
        <v>0</v>
      </c>
    </row>
    <row r="413" spans="1:15" x14ac:dyDescent="0.25">
      <c r="A413" s="49">
        <v>4225</v>
      </c>
      <c r="B413" s="49">
        <v>7</v>
      </c>
      <c r="C413" s="49" t="s">
        <v>521</v>
      </c>
      <c r="D413" s="5">
        <v>7</v>
      </c>
      <c r="E413" s="52">
        <f>SUMIFS('EOS GE24-F23-WEBLOAD'!$F:$F,'EOS GE24-F23-WEBLOAD'!$A:$A,$A413,'EOS GE24-F23-WEBLOAD'!$B:$B,$B413)</f>
        <v>450</v>
      </c>
      <c r="F413" s="153">
        <v>0</v>
      </c>
      <c r="G413" s="55">
        <f t="shared" si="52"/>
        <v>0</v>
      </c>
      <c r="H413" s="52">
        <f t="shared" si="53"/>
        <v>0</v>
      </c>
      <c r="I413" s="64"/>
      <c r="J413" s="52">
        <f>SUMIFS('EOS GE25-F23-WEBLOAD'!$F:$F,'EOS GE25-F23-WEBLOAD'!$A:$A,$A413,'EOS GE25-F23-WEBLOAD'!$B:$B,$B413)</f>
        <v>450</v>
      </c>
      <c r="K413" s="158">
        <f>SUMIF(AIEA!A:A,A413,AIEA!D:D)</f>
        <v>0</v>
      </c>
      <c r="L413" s="55">
        <f t="shared" si="54"/>
        <v>0</v>
      </c>
      <c r="M413" s="55">
        <f t="shared" si="55"/>
        <v>0</v>
      </c>
      <c r="N413" s="51"/>
      <c r="O413" s="167">
        <f t="shared" si="56"/>
        <v>0</v>
      </c>
    </row>
    <row r="414" spans="1:15" x14ac:dyDescent="0.25">
      <c r="A414" s="49">
        <v>4263</v>
      </c>
      <c r="B414" s="49">
        <v>7</v>
      </c>
      <c r="C414" s="49" t="s">
        <v>542</v>
      </c>
      <c r="D414" s="5">
        <v>7</v>
      </c>
      <c r="E414" s="52">
        <f>SUMIFS('EOS GE24-F23-WEBLOAD'!$F:$F,'EOS GE24-F23-WEBLOAD'!$A:$A,$A414,'EOS GE24-F23-WEBLOAD'!$B:$B,$B414)</f>
        <v>80</v>
      </c>
      <c r="F414" s="153">
        <v>0</v>
      </c>
      <c r="G414" s="55">
        <f t="shared" si="52"/>
        <v>0</v>
      </c>
      <c r="H414" s="52">
        <f t="shared" si="53"/>
        <v>0</v>
      </c>
      <c r="I414" s="64"/>
      <c r="J414" s="52">
        <f>SUMIFS('EOS GE25-F23-WEBLOAD'!$F:$F,'EOS GE25-F23-WEBLOAD'!$A:$A,$A414,'EOS GE25-F23-WEBLOAD'!$B:$B,$B414)</f>
        <v>80</v>
      </c>
      <c r="K414" s="158">
        <f>SUMIF(AIEA!A:A,A414,AIEA!D:D)</f>
        <v>0</v>
      </c>
      <c r="L414" s="55">
        <f t="shared" si="54"/>
        <v>0</v>
      </c>
      <c r="M414" s="55">
        <f t="shared" si="55"/>
        <v>0</v>
      </c>
      <c r="N414" s="51"/>
      <c r="O414" s="167">
        <f t="shared" si="56"/>
        <v>0</v>
      </c>
    </row>
    <row r="415" spans="1:15" x14ac:dyDescent="0.25">
      <c r="A415" s="49">
        <v>4208</v>
      </c>
      <c r="B415" s="49">
        <v>7</v>
      </c>
      <c r="C415" s="49" t="s">
        <v>510</v>
      </c>
      <c r="D415" s="5">
        <v>7</v>
      </c>
      <c r="E415" s="52">
        <f>SUMIFS('EOS GE24-F23-WEBLOAD'!$F:$F,'EOS GE24-F23-WEBLOAD'!$A:$A,$A415,'EOS GE24-F23-WEBLOAD'!$B:$B,$B415)</f>
        <v>135</v>
      </c>
      <c r="F415" s="153">
        <v>0</v>
      </c>
      <c r="G415" s="55">
        <f t="shared" si="52"/>
        <v>0</v>
      </c>
      <c r="H415" s="52">
        <f t="shared" si="53"/>
        <v>0</v>
      </c>
      <c r="I415" s="64"/>
      <c r="J415" s="52">
        <f>SUMIFS('EOS GE25-F23-WEBLOAD'!$F:$F,'EOS GE25-F23-WEBLOAD'!$A:$A,$A415,'EOS GE25-F23-WEBLOAD'!$B:$B,$B415)</f>
        <v>135</v>
      </c>
      <c r="K415" s="158">
        <f>SUMIF(AIEA!A:A,A415,AIEA!D:D)</f>
        <v>0</v>
      </c>
      <c r="L415" s="55">
        <f t="shared" si="54"/>
        <v>0</v>
      </c>
      <c r="M415" s="55">
        <f t="shared" si="55"/>
        <v>0</v>
      </c>
      <c r="N415" s="51"/>
      <c r="O415" s="167">
        <f t="shared" si="56"/>
        <v>0</v>
      </c>
    </row>
    <row r="416" spans="1:15" x14ac:dyDescent="0.25">
      <c r="A416" s="49">
        <v>4264</v>
      </c>
      <c r="B416" s="49">
        <v>7</v>
      </c>
      <c r="C416" s="49" t="s">
        <v>543</v>
      </c>
      <c r="D416" s="5">
        <v>7</v>
      </c>
      <c r="E416" s="52">
        <f>SUMIFS('EOS GE24-F23-WEBLOAD'!$F:$F,'EOS GE24-F23-WEBLOAD'!$A:$A,$A416,'EOS GE24-F23-WEBLOAD'!$B:$B,$B416)</f>
        <v>240</v>
      </c>
      <c r="F416" s="153">
        <v>0</v>
      </c>
      <c r="G416" s="55">
        <f t="shared" si="52"/>
        <v>0</v>
      </c>
      <c r="H416" s="52">
        <f t="shared" si="53"/>
        <v>0</v>
      </c>
      <c r="I416" s="64"/>
      <c r="J416" s="52">
        <f>SUMIFS('EOS GE25-F23-WEBLOAD'!$F:$F,'EOS GE25-F23-WEBLOAD'!$A:$A,$A416,'EOS GE25-F23-WEBLOAD'!$B:$B,$B416)</f>
        <v>240</v>
      </c>
      <c r="K416" s="158">
        <f>SUMIF(AIEA!A:A,A416,AIEA!D:D)</f>
        <v>0</v>
      </c>
      <c r="L416" s="55">
        <f t="shared" si="54"/>
        <v>0</v>
      </c>
      <c r="M416" s="55">
        <f t="shared" si="55"/>
        <v>0</v>
      </c>
      <c r="N416" s="51"/>
      <c r="O416" s="167">
        <f t="shared" si="56"/>
        <v>0</v>
      </c>
    </row>
    <row r="417" spans="1:15" x14ac:dyDescent="0.25">
      <c r="A417" s="49">
        <v>4204</v>
      </c>
      <c r="B417" s="49">
        <v>7</v>
      </c>
      <c r="C417" s="49" t="s">
        <v>507</v>
      </c>
      <c r="D417" s="5">
        <v>7</v>
      </c>
      <c r="E417" s="52">
        <f>SUMIFS('EOS GE24-F23-WEBLOAD'!$F:$F,'EOS GE24-F23-WEBLOAD'!$A:$A,$A417,'EOS GE24-F23-WEBLOAD'!$B:$B,$B417)</f>
        <v>129</v>
      </c>
      <c r="F417" s="153">
        <v>0</v>
      </c>
      <c r="G417" s="55">
        <f t="shared" si="52"/>
        <v>0</v>
      </c>
      <c r="H417" s="52">
        <f t="shared" si="53"/>
        <v>0</v>
      </c>
      <c r="I417" s="64"/>
      <c r="J417" s="52">
        <f>SUMIFS('EOS GE25-F23-WEBLOAD'!$F:$F,'EOS GE25-F23-WEBLOAD'!$A:$A,$A417,'EOS GE25-F23-WEBLOAD'!$B:$B,$B417)</f>
        <v>129</v>
      </c>
      <c r="K417" s="158">
        <f>SUMIF(AIEA!A:A,A417,AIEA!D:D)</f>
        <v>0</v>
      </c>
      <c r="L417" s="55">
        <f t="shared" si="54"/>
        <v>0</v>
      </c>
      <c r="M417" s="55">
        <f t="shared" si="55"/>
        <v>0</v>
      </c>
      <c r="N417" s="51"/>
      <c r="O417" s="167">
        <f t="shared" si="56"/>
        <v>0</v>
      </c>
    </row>
    <row r="418" spans="1:15" x14ac:dyDescent="0.25">
      <c r="A418" s="49">
        <v>4087</v>
      </c>
      <c r="B418" s="49">
        <v>7</v>
      </c>
      <c r="C418" s="49" t="s">
        <v>433</v>
      </c>
      <c r="D418" s="5">
        <v>7</v>
      </c>
      <c r="E418" s="52">
        <f>SUMIFS('EOS GE24-F23-WEBLOAD'!$F:$F,'EOS GE24-F23-WEBLOAD'!$A:$A,$A418,'EOS GE24-F23-WEBLOAD'!$B:$B,$B418)</f>
        <v>76</v>
      </c>
      <c r="F418" s="153">
        <v>0</v>
      </c>
      <c r="G418" s="55">
        <f t="shared" si="52"/>
        <v>0</v>
      </c>
      <c r="H418" s="52">
        <f t="shared" si="53"/>
        <v>0</v>
      </c>
      <c r="I418" s="64"/>
      <c r="J418" s="52">
        <f>SUMIFS('EOS GE25-F23-WEBLOAD'!$F:$F,'EOS GE25-F23-WEBLOAD'!$A:$A,$A418,'EOS GE25-F23-WEBLOAD'!$B:$B,$B418)</f>
        <v>76</v>
      </c>
      <c r="K418" s="158">
        <f>SUMIF(AIEA!A:A,A418,AIEA!D:D)</f>
        <v>0</v>
      </c>
      <c r="L418" s="55">
        <f t="shared" si="54"/>
        <v>0</v>
      </c>
      <c r="M418" s="55">
        <f t="shared" si="55"/>
        <v>0</v>
      </c>
      <c r="N418" s="51"/>
      <c r="O418" s="167">
        <f t="shared" si="56"/>
        <v>0</v>
      </c>
    </row>
    <row r="419" spans="1:15" x14ac:dyDescent="0.25">
      <c r="A419" s="49">
        <v>4031</v>
      </c>
      <c r="B419" s="49">
        <v>7</v>
      </c>
      <c r="C419" s="49" t="s">
        <v>403</v>
      </c>
      <c r="D419" s="5">
        <v>7</v>
      </c>
      <c r="E419" s="52">
        <f>SUMIFS('EOS GE24-F23-WEBLOAD'!$F:$F,'EOS GE24-F23-WEBLOAD'!$A:$A,$A419,'EOS GE24-F23-WEBLOAD'!$B:$B,$B419)</f>
        <v>65</v>
      </c>
      <c r="F419" s="153">
        <v>0</v>
      </c>
      <c r="G419" s="55">
        <f t="shared" si="52"/>
        <v>0</v>
      </c>
      <c r="H419" s="52">
        <f t="shared" si="53"/>
        <v>0</v>
      </c>
      <c r="I419" s="64"/>
      <c r="J419" s="52">
        <f>SUMIFS('EOS GE25-F23-WEBLOAD'!$F:$F,'EOS GE25-F23-WEBLOAD'!$A:$A,$A419,'EOS GE25-F23-WEBLOAD'!$B:$B,$B419)</f>
        <v>67</v>
      </c>
      <c r="K419" s="158">
        <f>SUMIF(AIEA!A:A,A419,AIEA!D:D)</f>
        <v>0</v>
      </c>
      <c r="L419" s="55">
        <f t="shared" si="54"/>
        <v>0</v>
      </c>
      <c r="M419" s="55">
        <f t="shared" si="55"/>
        <v>0</v>
      </c>
      <c r="N419" s="51"/>
      <c r="O419" s="167">
        <f t="shared" si="56"/>
        <v>0</v>
      </c>
    </row>
    <row r="420" spans="1:15" x14ac:dyDescent="0.25">
      <c r="A420" s="49">
        <v>4285</v>
      </c>
      <c r="B420" s="49">
        <v>7</v>
      </c>
      <c r="C420" s="49" t="s">
        <v>559</v>
      </c>
      <c r="D420" s="5">
        <v>7</v>
      </c>
      <c r="E420" s="52">
        <f>SUMIFS('EOS GE24-F23-WEBLOAD'!$F:$F,'EOS GE24-F23-WEBLOAD'!$A:$A,$A420,'EOS GE24-F23-WEBLOAD'!$B:$B,$B420)</f>
        <v>145</v>
      </c>
      <c r="F420" s="153">
        <v>0</v>
      </c>
      <c r="G420" s="55">
        <f t="shared" si="52"/>
        <v>0</v>
      </c>
      <c r="H420" s="52">
        <f t="shared" si="53"/>
        <v>0</v>
      </c>
      <c r="I420" s="64"/>
      <c r="J420" s="52">
        <f>SUMIFS('EOS GE25-F23-WEBLOAD'!$F:$F,'EOS GE25-F23-WEBLOAD'!$A:$A,$A420,'EOS GE25-F23-WEBLOAD'!$B:$B,$B420)</f>
        <v>145</v>
      </c>
      <c r="K420" s="158">
        <f>SUMIF(AIEA!A:A,A420,AIEA!D:D)</f>
        <v>0</v>
      </c>
      <c r="L420" s="55">
        <f t="shared" si="54"/>
        <v>0</v>
      </c>
      <c r="M420" s="55">
        <f t="shared" si="55"/>
        <v>0</v>
      </c>
      <c r="N420" s="51"/>
      <c r="O420" s="167">
        <f t="shared" si="56"/>
        <v>0</v>
      </c>
    </row>
    <row r="421" spans="1:15" x14ac:dyDescent="0.25">
      <c r="A421" s="49">
        <v>4283</v>
      </c>
      <c r="B421" s="49">
        <v>7</v>
      </c>
      <c r="C421" s="49" t="s">
        <v>557</v>
      </c>
      <c r="D421" s="5">
        <v>7</v>
      </c>
      <c r="E421" s="52">
        <f>SUMIFS('EOS GE24-F23-WEBLOAD'!$F:$F,'EOS GE24-F23-WEBLOAD'!$A:$A,$A421,'EOS GE24-F23-WEBLOAD'!$B:$B,$B421)</f>
        <v>111</v>
      </c>
      <c r="F421" s="153">
        <v>0</v>
      </c>
      <c r="G421" s="55">
        <f t="shared" si="52"/>
        <v>0</v>
      </c>
      <c r="H421" s="52">
        <f t="shared" si="53"/>
        <v>0</v>
      </c>
      <c r="I421" s="64"/>
      <c r="J421" s="52">
        <f>SUMIFS('EOS GE25-F23-WEBLOAD'!$F:$F,'EOS GE25-F23-WEBLOAD'!$A:$A,$A421,'EOS GE25-F23-WEBLOAD'!$B:$B,$B421)</f>
        <v>111</v>
      </c>
      <c r="K421" s="158">
        <f>SUMIF(AIEA!A:A,A421,AIEA!D:D)</f>
        <v>0</v>
      </c>
      <c r="L421" s="55">
        <f t="shared" si="54"/>
        <v>0</v>
      </c>
      <c r="M421" s="55">
        <f t="shared" si="55"/>
        <v>0</v>
      </c>
      <c r="N421" s="51"/>
      <c r="O421" s="167">
        <f t="shared" si="56"/>
        <v>0</v>
      </c>
    </row>
    <row r="422" spans="1:15" x14ac:dyDescent="0.25">
      <c r="A422" s="49">
        <v>4239</v>
      </c>
      <c r="B422" s="49">
        <v>7</v>
      </c>
      <c r="C422" s="49" t="s">
        <v>532</v>
      </c>
      <c r="D422" s="5">
        <v>7</v>
      </c>
      <c r="E422" s="52">
        <f>SUMIFS('EOS GE24-F23-WEBLOAD'!$F:$F,'EOS GE24-F23-WEBLOAD'!$A:$A,$A422,'EOS GE24-F23-WEBLOAD'!$B:$B,$B422)</f>
        <v>236</v>
      </c>
      <c r="F422" s="153">
        <v>0</v>
      </c>
      <c r="G422" s="55">
        <f t="shared" si="52"/>
        <v>0</v>
      </c>
      <c r="H422" s="52">
        <f t="shared" si="53"/>
        <v>0</v>
      </c>
      <c r="I422" s="64"/>
      <c r="J422" s="52">
        <f>SUMIFS('EOS GE25-F23-WEBLOAD'!$F:$F,'EOS GE25-F23-WEBLOAD'!$A:$A,$A422,'EOS GE25-F23-WEBLOAD'!$B:$B,$B422)</f>
        <v>236</v>
      </c>
      <c r="K422" s="158">
        <f>SUMIF(AIEA!A:A,A422,AIEA!D:D)</f>
        <v>0</v>
      </c>
      <c r="L422" s="55">
        <f t="shared" si="54"/>
        <v>0</v>
      </c>
      <c r="M422" s="55">
        <f t="shared" si="55"/>
        <v>0</v>
      </c>
      <c r="N422" s="51"/>
      <c r="O422" s="167">
        <f t="shared" si="56"/>
        <v>0</v>
      </c>
    </row>
    <row r="423" spans="1:15" x14ac:dyDescent="0.25">
      <c r="A423" s="49">
        <v>4164</v>
      </c>
      <c r="B423" s="49">
        <v>7</v>
      </c>
      <c r="C423" s="49" t="s">
        <v>483</v>
      </c>
      <c r="D423" s="5">
        <v>7</v>
      </c>
      <c r="E423" s="52">
        <f>SUMIFS('EOS GE24-F23-WEBLOAD'!$F:$F,'EOS GE24-F23-WEBLOAD'!$A:$A,$A423,'EOS GE24-F23-WEBLOAD'!$B:$B,$B423)</f>
        <v>75</v>
      </c>
      <c r="F423" s="153">
        <v>0</v>
      </c>
      <c r="G423" s="55">
        <f t="shared" si="52"/>
        <v>0</v>
      </c>
      <c r="H423" s="52">
        <f t="shared" si="53"/>
        <v>0</v>
      </c>
      <c r="I423" s="64"/>
      <c r="J423" s="52">
        <f>SUMIFS('EOS GE25-F23-WEBLOAD'!$F:$F,'EOS GE25-F23-WEBLOAD'!$A:$A,$A423,'EOS GE25-F23-WEBLOAD'!$B:$B,$B423)</f>
        <v>75</v>
      </c>
      <c r="K423" s="158">
        <f>SUMIF(AIEA!A:A,A423,AIEA!D:D)</f>
        <v>0</v>
      </c>
      <c r="L423" s="55">
        <f t="shared" si="54"/>
        <v>0</v>
      </c>
      <c r="M423" s="55">
        <f t="shared" si="55"/>
        <v>0</v>
      </c>
      <c r="N423" s="51"/>
      <c r="O423" s="167">
        <f t="shared" si="56"/>
        <v>0</v>
      </c>
    </row>
    <row r="424" spans="1:15" x14ac:dyDescent="0.25">
      <c r="A424" s="49">
        <v>4097</v>
      </c>
      <c r="B424" s="49">
        <v>7</v>
      </c>
      <c r="C424" s="49" t="s">
        <v>441</v>
      </c>
      <c r="D424" s="5">
        <v>7</v>
      </c>
      <c r="E424" s="52">
        <f>SUMIFS('EOS GE24-F23-WEBLOAD'!$F:$F,'EOS GE24-F23-WEBLOAD'!$A:$A,$A424,'EOS GE24-F23-WEBLOAD'!$B:$B,$B424)</f>
        <v>510.4</v>
      </c>
      <c r="F424" s="153">
        <v>0</v>
      </c>
      <c r="G424" s="55">
        <f t="shared" si="52"/>
        <v>0</v>
      </c>
      <c r="H424" s="52">
        <f t="shared" si="53"/>
        <v>0</v>
      </c>
      <c r="I424" s="64"/>
      <c r="J424" s="52">
        <f>SUMIFS('EOS GE25-F23-WEBLOAD'!$F:$F,'EOS GE25-F23-WEBLOAD'!$A:$A,$A424,'EOS GE25-F23-WEBLOAD'!$B:$B,$B424)</f>
        <v>510.4</v>
      </c>
      <c r="K424" s="158">
        <f>SUMIF(AIEA!A:A,A424,AIEA!D:D)</f>
        <v>0</v>
      </c>
      <c r="L424" s="55">
        <f t="shared" si="54"/>
        <v>0</v>
      </c>
      <c r="M424" s="55">
        <f t="shared" si="55"/>
        <v>0</v>
      </c>
      <c r="N424" s="51"/>
      <c r="O424" s="167">
        <f t="shared" si="56"/>
        <v>0</v>
      </c>
    </row>
    <row r="425" spans="1:15" x14ac:dyDescent="0.25">
      <c r="A425" s="49">
        <v>4193</v>
      </c>
      <c r="B425" s="49">
        <v>7</v>
      </c>
      <c r="C425" s="49" t="s">
        <v>500</v>
      </c>
      <c r="D425" s="5">
        <v>7</v>
      </c>
      <c r="E425" s="52">
        <f>SUMIFS('EOS GE24-F23-WEBLOAD'!$F:$F,'EOS GE24-F23-WEBLOAD'!$A:$A,$A425,'EOS GE24-F23-WEBLOAD'!$B:$B,$B425)</f>
        <v>291</v>
      </c>
      <c r="F425" s="153">
        <v>0</v>
      </c>
      <c r="G425" s="55">
        <f t="shared" si="52"/>
        <v>0</v>
      </c>
      <c r="H425" s="52">
        <f t="shared" si="53"/>
        <v>0</v>
      </c>
      <c r="I425" s="64"/>
      <c r="J425" s="52">
        <f>SUMIFS('EOS GE25-F23-WEBLOAD'!$F:$F,'EOS GE25-F23-WEBLOAD'!$A:$A,$A425,'EOS GE25-F23-WEBLOAD'!$B:$B,$B425)</f>
        <v>291</v>
      </c>
      <c r="K425" s="158">
        <f>SUMIF(AIEA!A:A,A425,AIEA!D:D)</f>
        <v>0</v>
      </c>
      <c r="L425" s="55">
        <f t="shared" si="54"/>
        <v>0</v>
      </c>
      <c r="M425" s="55">
        <f t="shared" si="55"/>
        <v>0</v>
      </c>
      <c r="N425" s="51"/>
      <c r="O425" s="167">
        <f t="shared" si="56"/>
        <v>0</v>
      </c>
    </row>
    <row r="426" spans="1:15" x14ac:dyDescent="0.25">
      <c r="A426" s="49">
        <v>4146</v>
      </c>
      <c r="B426" s="49">
        <v>7</v>
      </c>
      <c r="C426" s="49" t="s">
        <v>473</v>
      </c>
      <c r="D426" s="5">
        <v>7</v>
      </c>
      <c r="E426" s="52">
        <f>SUMIFS('EOS GE24-F23-WEBLOAD'!$F:$F,'EOS GE24-F23-WEBLOAD'!$A:$A,$A426,'EOS GE24-F23-WEBLOAD'!$B:$B,$B426)</f>
        <v>84</v>
      </c>
      <c r="F426" s="153">
        <v>0</v>
      </c>
      <c r="G426" s="55">
        <f t="shared" si="52"/>
        <v>0</v>
      </c>
      <c r="H426" s="52">
        <f t="shared" si="53"/>
        <v>0</v>
      </c>
      <c r="I426" s="64"/>
      <c r="J426" s="52">
        <f>SUMIFS('EOS GE25-F23-WEBLOAD'!$F:$F,'EOS GE25-F23-WEBLOAD'!$A:$A,$A426,'EOS GE25-F23-WEBLOAD'!$B:$B,$B426)</f>
        <v>84</v>
      </c>
      <c r="K426" s="158">
        <f>SUMIF(AIEA!A:A,A426,AIEA!D:D)</f>
        <v>0</v>
      </c>
      <c r="L426" s="55">
        <f t="shared" si="54"/>
        <v>0</v>
      </c>
      <c r="M426" s="55">
        <f t="shared" si="55"/>
        <v>0</v>
      </c>
      <c r="N426" s="51"/>
      <c r="O426" s="167">
        <f t="shared" si="56"/>
        <v>0</v>
      </c>
    </row>
    <row r="427" spans="1:15" x14ac:dyDescent="0.25">
      <c r="A427" s="49">
        <v>4056</v>
      </c>
      <c r="B427" s="49">
        <v>7</v>
      </c>
      <c r="C427" s="49" t="s">
        <v>413</v>
      </c>
      <c r="D427" s="5">
        <v>7</v>
      </c>
      <c r="E427" s="52">
        <f>SUMIFS('EOS GE24-F23-WEBLOAD'!$F:$F,'EOS GE24-F23-WEBLOAD'!$A:$A,$A427,'EOS GE24-F23-WEBLOAD'!$B:$B,$B427)</f>
        <v>70</v>
      </c>
      <c r="F427" s="153">
        <v>0</v>
      </c>
      <c r="G427" s="55">
        <f t="shared" si="52"/>
        <v>0</v>
      </c>
      <c r="H427" s="52">
        <f t="shared" si="53"/>
        <v>0</v>
      </c>
      <c r="I427" s="64"/>
      <c r="J427" s="52">
        <f>SUMIFS('EOS GE25-F23-WEBLOAD'!$F:$F,'EOS GE25-F23-WEBLOAD'!$A:$A,$A427,'EOS GE25-F23-WEBLOAD'!$B:$B,$B427)</f>
        <v>70</v>
      </c>
      <c r="K427" s="158">
        <f>SUMIF(AIEA!A:A,A427,AIEA!D:D)</f>
        <v>0</v>
      </c>
      <c r="L427" s="55">
        <f t="shared" si="54"/>
        <v>0</v>
      </c>
      <c r="M427" s="55">
        <f t="shared" si="55"/>
        <v>0</v>
      </c>
      <c r="N427" s="51"/>
      <c r="O427" s="167">
        <f t="shared" si="56"/>
        <v>0</v>
      </c>
    </row>
    <row r="428" spans="1:15" x14ac:dyDescent="0.25">
      <c r="A428" s="49">
        <v>4127</v>
      </c>
      <c r="B428" s="49">
        <v>7</v>
      </c>
      <c r="C428" s="49" t="s">
        <v>462</v>
      </c>
      <c r="D428" s="5">
        <v>7</v>
      </c>
      <c r="E428" s="52">
        <f>SUMIFS('EOS GE24-F23-WEBLOAD'!$F:$F,'EOS GE24-F23-WEBLOAD'!$A:$A,$A428,'EOS GE24-F23-WEBLOAD'!$B:$B,$B428)</f>
        <v>93</v>
      </c>
      <c r="F428" s="153">
        <v>0</v>
      </c>
      <c r="G428" s="55">
        <f t="shared" si="52"/>
        <v>0</v>
      </c>
      <c r="H428" s="52">
        <f t="shared" si="53"/>
        <v>0</v>
      </c>
      <c r="I428" s="64"/>
      <c r="J428" s="52">
        <f>SUMIFS('EOS GE25-F23-WEBLOAD'!$F:$F,'EOS GE25-F23-WEBLOAD'!$A:$A,$A428,'EOS GE25-F23-WEBLOAD'!$B:$B,$B428)</f>
        <v>96</v>
      </c>
      <c r="K428" s="158">
        <f>SUMIF(AIEA!A:A,A428,AIEA!D:D)</f>
        <v>0</v>
      </c>
      <c r="L428" s="55">
        <f t="shared" si="54"/>
        <v>0</v>
      </c>
      <c r="M428" s="55">
        <f t="shared" si="55"/>
        <v>0</v>
      </c>
      <c r="N428" s="51"/>
      <c r="O428" s="167">
        <f t="shared" si="56"/>
        <v>0</v>
      </c>
    </row>
    <row r="429" spans="1:15" x14ac:dyDescent="0.25">
      <c r="A429" s="49">
        <v>4000</v>
      </c>
      <c r="B429" s="49">
        <v>7</v>
      </c>
      <c r="C429" s="49" t="s">
        <v>387</v>
      </c>
      <c r="D429" s="5">
        <v>7</v>
      </c>
      <c r="E429" s="52">
        <f>SUMIFS('EOS GE24-F23-WEBLOAD'!$F:$F,'EOS GE24-F23-WEBLOAD'!$A:$A,$A429,'EOS GE24-F23-WEBLOAD'!$B:$B,$B429)</f>
        <v>110</v>
      </c>
      <c r="F429" s="153">
        <v>0</v>
      </c>
      <c r="G429" s="55">
        <f t="shared" ref="G429:G460" si="57">SUM(F429:F429)</f>
        <v>0</v>
      </c>
      <c r="H429" s="52">
        <f t="shared" ref="H429:H460" si="58">IFERROR(G429/E429,0)</f>
        <v>0</v>
      </c>
      <c r="I429" s="64"/>
      <c r="J429" s="52">
        <f>SUMIFS('EOS GE25-F23-WEBLOAD'!$F:$F,'EOS GE25-F23-WEBLOAD'!$A:$A,$A429,'EOS GE25-F23-WEBLOAD'!$B:$B,$B429)</f>
        <v>110</v>
      </c>
      <c r="K429" s="158">
        <f>SUMIF(AIEA!A:A,A429,AIEA!D:D)</f>
        <v>0</v>
      </c>
      <c r="L429" s="55">
        <f t="shared" ref="L429:L460" si="59">SUM(K429:K429)</f>
        <v>0</v>
      </c>
      <c r="M429" s="55">
        <f t="shared" ref="M429:M460" si="60">IFERROR(L429/J429,0)</f>
        <v>0</v>
      </c>
      <c r="N429" s="51"/>
      <c r="O429" s="167">
        <f t="shared" ref="O429:O460" si="61">M429+H429</f>
        <v>0</v>
      </c>
    </row>
    <row r="430" spans="1:15" x14ac:dyDescent="0.25">
      <c r="A430" s="49">
        <v>4088</v>
      </c>
      <c r="B430" s="49">
        <v>7</v>
      </c>
      <c r="C430" s="49" t="s">
        <v>434</v>
      </c>
      <c r="D430" s="5">
        <v>7</v>
      </c>
      <c r="E430" s="52">
        <f>SUMIFS('EOS GE24-F23-WEBLOAD'!$F:$F,'EOS GE24-F23-WEBLOAD'!$A:$A,$A430,'EOS GE24-F23-WEBLOAD'!$B:$B,$B430)</f>
        <v>416</v>
      </c>
      <c r="F430" s="153">
        <v>0</v>
      </c>
      <c r="G430" s="55">
        <f t="shared" si="57"/>
        <v>0</v>
      </c>
      <c r="H430" s="52">
        <f t="shared" si="58"/>
        <v>0</v>
      </c>
      <c r="I430" s="64"/>
      <c r="J430" s="52">
        <f>SUMIFS('EOS GE25-F23-WEBLOAD'!$F:$F,'EOS GE25-F23-WEBLOAD'!$A:$A,$A430,'EOS GE25-F23-WEBLOAD'!$B:$B,$B430)</f>
        <v>416</v>
      </c>
      <c r="K430" s="158">
        <f>SUMIF(AIEA!A:A,A430,AIEA!D:D)</f>
        <v>0</v>
      </c>
      <c r="L430" s="55">
        <f t="shared" si="59"/>
        <v>0</v>
      </c>
      <c r="M430" s="55">
        <f t="shared" si="60"/>
        <v>0</v>
      </c>
      <c r="N430" s="51"/>
      <c r="O430" s="167">
        <f t="shared" si="61"/>
        <v>0</v>
      </c>
    </row>
    <row r="431" spans="1:15" x14ac:dyDescent="0.25">
      <c r="A431" s="49">
        <v>4205</v>
      </c>
      <c r="B431" s="49">
        <v>7</v>
      </c>
      <c r="C431" s="49" t="s">
        <v>508</v>
      </c>
      <c r="D431" s="5">
        <v>7</v>
      </c>
      <c r="E431" s="52">
        <f>SUMIFS('EOS GE24-F23-WEBLOAD'!$F:$F,'EOS GE24-F23-WEBLOAD'!$A:$A,$A431,'EOS GE24-F23-WEBLOAD'!$B:$B,$B431)</f>
        <v>521</v>
      </c>
      <c r="F431" s="153">
        <v>0</v>
      </c>
      <c r="G431" s="55">
        <f t="shared" si="57"/>
        <v>0</v>
      </c>
      <c r="H431" s="52">
        <f t="shared" si="58"/>
        <v>0</v>
      </c>
      <c r="I431" s="64"/>
      <c r="J431" s="52">
        <f>SUMIFS('EOS GE25-F23-WEBLOAD'!$F:$F,'EOS GE25-F23-WEBLOAD'!$A:$A,$A431,'EOS GE25-F23-WEBLOAD'!$B:$B,$B431)</f>
        <v>521</v>
      </c>
      <c r="K431" s="158">
        <f>SUMIF(AIEA!A:A,A431,AIEA!D:D)</f>
        <v>0</v>
      </c>
      <c r="L431" s="55">
        <f t="shared" si="59"/>
        <v>0</v>
      </c>
      <c r="M431" s="55">
        <f t="shared" si="60"/>
        <v>0</v>
      </c>
      <c r="N431" s="51"/>
      <c r="O431" s="167">
        <f t="shared" si="61"/>
        <v>0</v>
      </c>
    </row>
    <row r="432" spans="1:15" x14ac:dyDescent="0.25">
      <c r="A432" s="49">
        <v>4279</v>
      </c>
      <c r="B432" s="49">
        <v>7</v>
      </c>
      <c r="C432" s="49" t="s">
        <v>554</v>
      </c>
      <c r="D432" s="5">
        <v>7</v>
      </c>
      <c r="E432" s="52">
        <f>SUMIFS('EOS GE24-F23-WEBLOAD'!$F:$F,'EOS GE24-F23-WEBLOAD'!$A:$A,$A432,'EOS GE24-F23-WEBLOAD'!$B:$B,$B432)</f>
        <v>80</v>
      </c>
      <c r="F432" s="153">
        <v>0</v>
      </c>
      <c r="G432" s="55">
        <f t="shared" si="57"/>
        <v>0</v>
      </c>
      <c r="H432" s="52">
        <f t="shared" si="58"/>
        <v>0</v>
      </c>
      <c r="I432" s="64"/>
      <c r="J432" s="52">
        <f>SUMIFS('EOS GE25-F23-WEBLOAD'!$F:$F,'EOS GE25-F23-WEBLOAD'!$A:$A,$A432,'EOS GE25-F23-WEBLOAD'!$B:$B,$B432)</f>
        <v>80</v>
      </c>
      <c r="K432" s="158">
        <f>SUMIF(AIEA!A:A,A432,AIEA!D:D)</f>
        <v>0</v>
      </c>
      <c r="L432" s="55">
        <f t="shared" si="59"/>
        <v>0</v>
      </c>
      <c r="M432" s="55">
        <f t="shared" si="60"/>
        <v>0</v>
      </c>
      <c r="N432" s="51"/>
      <c r="O432" s="167">
        <f t="shared" si="61"/>
        <v>0</v>
      </c>
    </row>
    <row r="433" spans="1:15" x14ac:dyDescent="0.25">
      <c r="A433" s="49">
        <v>4036</v>
      </c>
      <c r="B433" s="49">
        <v>7</v>
      </c>
      <c r="C433" s="49" t="s">
        <v>405</v>
      </c>
      <c r="D433" s="5">
        <v>7</v>
      </c>
      <c r="E433" s="52">
        <f>SUMIFS('EOS GE24-F23-WEBLOAD'!$F:$F,'EOS GE24-F23-WEBLOAD'!$A:$A,$A433,'EOS GE24-F23-WEBLOAD'!$B:$B,$B433)</f>
        <v>92</v>
      </c>
      <c r="F433" s="153">
        <v>0</v>
      </c>
      <c r="G433" s="55">
        <f t="shared" si="57"/>
        <v>0</v>
      </c>
      <c r="H433" s="52">
        <f t="shared" si="58"/>
        <v>0</v>
      </c>
      <c r="I433" s="64"/>
      <c r="J433" s="52">
        <f>SUMIFS('EOS GE25-F23-WEBLOAD'!$F:$F,'EOS GE25-F23-WEBLOAD'!$A:$A,$A433,'EOS GE25-F23-WEBLOAD'!$B:$B,$B433)</f>
        <v>94</v>
      </c>
      <c r="K433" s="158">
        <f>SUMIF(AIEA!A:A,A433,AIEA!D:D)</f>
        <v>0</v>
      </c>
      <c r="L433" s="55">
        <f t="shared" si="59"/>
        <v>0</v>
      </c>
      <c r="M433" s="55">
        <f t="shared" si="60"/>
        <v>0</v>
      </c>
      <c r="N433" s="51"/>
      <c r="O433" s="167">
        <f t="shared" si="61"/>
        <v>0</v>
      </c>
    </row>
    <row r="434" spans="1:15" x14ac:dyDescent="0.25">
      <c r="A434" s="49">
        <v>4224</v>
      </c>
      <c r="B434" s="49">
        <v>7</v>
      </c>
      <c r="C434" s="49" t="s">
        <v>520</v>
      </c>
      <c r="D434" s="5">
        <v>7</v>
      </c>
      <c r="E434" s="52">
        <f>SUMIFS('EOS GE24-F23-WEBLOAD'!$F:$F,'EOS GE24-F23-WEBLOAD'!$A:$A,$A434,'EOS GE24-F23-WEBLOAD'!$B:$B,$B434)</f>
        <v>169</v>
      </c>
      <c r="F434" s="153">
        <v>0</v>
      </c>
      <c r="G434" s="55">
        <f t="shared" si="57"/>
        <v>0</v>
      </c>
      <c r="H434" s="52">
        <f t="shared" si="58"/>
        <v>0</v>
      </c>
      <c r="I434" s="64"/>
      <c r="J434" s="52">
        <f>SUMIFS('EOS GE25-F23-WEBLOAD'!$F:$F,'EOS GE25-F23-WEBLOAD'!$A:$A,$A434,'EOS GE25-F23-WEBLOAD'!$B:$B,$B434)</f>
        <v>169</v>
      </c>
      <c r="K434" s="158">
        <f>SUMIF(AIEA!A:A,A434,AIEA!D:D)</f>
        <v>0</v>
      </c>
      <c r="L434" s="55">
        <f t="shared" si="59"/>
        <v>0</v>
      </c>
      <c r="M434" s="55">
        <f t="shared" si="60"/>
        <v>0</v>
      </c>
      <c r="N434" s="51"/>
      <c r="O434" s="167">
        <f t="shared" si="61"/>
        <v>0</v>
      </c>
    </row>
    <row r="435" spans="1:15" x14ac:dyDescent="0.25">
      <c r="A435" s="49">
        <v>4119</v>
      </c>
      <c r="B435" s="49">
        <v>7</v>
      </c>
      <c r="C435" s="49" t="s">
        <v>456</v>
      </c>
      <c r="D435" s="5">
        <v>7</v>
      </c>
      <c r="E435" s="52">
        <f>SUMIFS('EOS GE24-F23-WEBLOAD'!$F:$F,'EOS GE24-F23-WEBLOAD'!$A:$A,$A435,'EOS GE24-F23-WEBLOAD'!$B:$B,$B435)</f>
        <v>84</v>
      </c>
      <c r="F435" s="153">
        <v>0</v>
      </c>
      <c r="G435" s="55">
        <f t="shared" si="57"/>
        <v>0</v>
      </c>
      <c r="H435" s="52">
        <f t="shared" si="58"/>
        <v>0</v>
      </c>
      <c r="I435" s="64"/>
      <c r="J435" s="52">
        <f>SUMIFS('EOS GE25-F23-WEBLOAD'!$F:$F,'EOS GE25-F23-WEBLOAD'!$A:$A,$A435,'EOS GE25-F23-WEBLOAD'!$B:$B,$B435)</f>
        <v>84</v>
      </c>
      <c r="K435" s="158">
        <f>SUMIF(AIEA!A:A,A435,AIEA!D:D)</f>
        <v>0</v>
      </c>
      <c r="L435" s="55">
        <f t="shared" si="59"/>
        <v>0</v>
      </c>
      <c r="M435" s="55">
        <f t="shared" si="60"/>
        <v>0</v>
      </c>
      <c r="N435" s="51"/>
      <c r="O435" s="167">
        <f t="shared" si="61"/>
        <v>0</v>
      </c>
    </row>
    <row r="436" spans="1:15" x14ac:dyDescent="0.25">
      <c r="A436" s="49">
        <v>4290</v>
      </c>
      <c r="B436" s="49">
        <v>7</v>
      </c>
      <c r="C436" s="49" t="s">
        <v>561</v>
      </c>
      <c r="D436" s="5">
        <v>7</v>
      </c>
      <c r="E436" s="52">
        <f>SUMIFS('EOS GE24-F23-WEBLOAD'!$F:$F,'EOS GE24-F23-WEBLOAD'!$A:$A,$A436,'EOS GE24-F23-WEBLOAD'!$B:$B,$B436)</f>
        <v>102</v>
      </c>
      <c r="F436" s="153">
        <v>0</v>
      </c>
      <c r="G436" s="55">
        <f t="shared" si="57"/>
        <v>0</v>
      </c>
      <c r="H436" s="52">
        <f t="shared" si="58"/>
        <v>0</v>
      </c>
      <c r="I436" s="64"/>
      <c r="J436" s="52">
        <f>SUMIFS('EOS GE25-F23-WEBLOAD'!$F:$F,'EOS GE25-F23-WEBLOAD'!$A:$A,$A436,'EOS GE25-F23-WEBLOAD'!$B:$B,$B436)</f>
        <v>104</v>
      </c>
      <c r="K436" s="158">
        <f>SUMIF(AIEA!A:A,A436,AIEA!D:D)</f>
        <v>0</v>
      </c>
      <c r="L436" s="55">
        <f t="shared" si="59"/>
        <v>0</v>
      </c>
      <c r="M436" s="55">
        <f t="shared" si="60"/>
        <v>0</v>
      </c>
      <c r="N436" s="51"/>
      <c r="O436" s="167">
        <f t="shared" si="61"/>
        <v>0</v>
      </c>
    </row>
    <row r="437" spans="1:15" x14ac:dyDescent="0.25">
      <c r="A437" s="49">
        <v>4064</v>
      </c>
      <c r="B437" s="49">
        <v>7</v>
      </c>
      <c r="C437" s="49" t="s">
        <v>417</v>
      </c>
      <c r="D437" s="5">
        <v>7</v>
      </c>
      <c r="E437" s="52">
        <f>SUMIFS('EOS GE24-F23-WEBLOAD'!$F:$F,'EOS GE24-F23-WEBLOAD'!$A:$A,$A437,'EOS GE24-F23-WEBLOAD'!$B:$B,$B437)</f>
        <v>119</v>
      </c>
      <c r="F437" s="153">
        <v>0</v>
      </c>
      <c r="G437" s="55">
        <f t="shared" si="57"/>
        <v>0</v>
      </c>
      <c r="H437" s="52">
        <f t="shared" si="58"/>
        <v>0</v>
      </c>
      <c r="I437" s="64"/>
      <c r="J437" s="52">
        <f>SUMIFS('EOS GE25-F23-WEBLOAD'!$F:$F,'EOS GE25-F23-WEBLOAD'!$A:$A,$A437,'EOS GE25-F23-WEBLOAD'!$B:$B,$B437)</f>
        <v>119</v>
      </c>
      <c r="K437" s="158">
        <f>SUMIF(AIEA!A:A,A437,AIEA!D:D)</f>
        <v>0</v>
      </c>
      <c r="L437" s="55">
        <f t="shared" si="59"/>
        <v>0</v>
      </c>
      <c r="M437" s="55">
        <f t="shared" si="60"/>
        <v>0</v>
      </c>
      <c r="N437" s="51"/>
      <c r="O437" s="167">
        <f t="shared" si="61"/>
        <v>0</v>
      </c>
    </row>
    <row r="438" spans="1:15" x14ac:dyDescent="0.25">
      <c r="A438" s="49">
        <v>4151</v>
      </c>
      <c r="B438" s="49">
        <v>7</v>
      </c>
      <c r="C438" s="49" t="s">
        <v>475</v>
      </c>
      <c r="D438" s="5">
        <v>7</v>
      </c>
      <c r="E438" s="52">
        <f>SUMIFS('EOS GE24-F23-WEBLOAD'!$F:$F,'EOS GE24-F23-WEBLOAD'!$A:$A,$A438,'EOS GE24-F23-WEBLOAD'!$B:$B,$B438)</f>
        <v>106</v>
      </c>
      <c r="F438" s="153">
        <v>0</v>
      </c>
      <c r="G438" s="55">
        <f t="shared" si="57"/>
        <v>0</v>
      </c>
      <c r="H438" s="52">
        <f t="shared" si="58"/>
        <v>0</v>
      </c>
      <c r="I438" s="64"/>
      <c r="J438" s="52">
        <f>SUMIFS('EOS GE25-F23-WEBLOAD'!$F:$F,'EOS GE25-F23-WEBLOAD'!$A:$A,$A438,'EOS GE25-F23-WEBLOAD'!$B:$B,$B438)</f>
        <v>106</v>
      </c>
      <c r="K438" s="158">
        <f>SUMIF(AIEA!A:A,A438,AIEA!D:D)</f>
        <v>0</v>
      </c>
      <c r="L438" s="55">
        <f t="shared" si="59"/>
        <v>0</v>
      </c>
      <c r="M438" s="55">
        <f t="shared" si="60"/>
        <v>0</v>
      </c>
      <c r="N438" s="51"/>
      <c r="O438" s="167">
        <f t="shared" si="61"/>
        <v>0</v>
      </c>
    </row>
    <row r="439" spans="1:15" x14ac:dyDescent="0.25">
      <c r="A439" s="49">
        <v>4291</v>
      </c>
      <c r="B439" s="49">
        <v>7</v>
      </c>
      <c r="C439" s="49" t="s">
        <v>562</v>
      </c>
      <c r="D439" s="5">
        <v>7</v>
      </c>
      <c r="E439" s="52">
        <f>SUMIFS('EOS GE24-F23-WEBLOAD'!$F:$F,'EOS GE24-F23-WEBLOAD'!$A:$A,$A439,'EOS GE24-F23-WEBLOAD'!$B:$B,$B439)</f>
        <v>90</v>
      </c>
      <c r="F439" s="153">
        <v>0</v>
      </c>
      <c r="G439" s="55">
        <f t="shared" si="57"/>
        <v>0</v>
      </c>
      <c r="H439" s="52">
        <f t="shared" si="58"/>
        <v>0</v>
      </c>
      <c r="I439" s="64"/>
      <c r="J439" s="52">
        <f>SUMIFS('EOS GE25-F23-WEBLOAD'!$F:$F,'EOS GE25-F23-WEBLOAD'!$A:$A,$A439,'EOS GE25-F23-WEBLOAD'!$B:$B,$B439)</f>
        <v>95</v>
      </c>
      <c r="K439" s="158">
        <f>SUMIF(AIEA!A:A,A439,AIEA!D:D)</f>
        <v>0</v>
      </c>
      <c r="L439" s="55">
        <f t="shared" si="59"/>
        <v>0</v>
      </c>
      <c r="M439" s="55">
        <f t="shared" si="60"/>
        <v>0</v>
      </c>
      <c r="N439" s="51"/>
      <c r="O439" s="167">
        <f t="shared" si="61"/>
        <v>0</v>
      </c>
    </row>
    <row r="440" spans="1:15" x14ac:dyDescent="0.25">
      <c r="A440" s="49">
        <v>4057</v>
      </c>
      <c r="B440" s="49">
        <v>7</v>
      </c>
      <c r="C440" s="49" t="s">
        <v>414</v>
      </c>
      <c r="D440" s="5">
        <v>7</v>
      </c>
      <c r="E440" s="52">
        <f>SUMIFS('EOS GE24-F23-WEBLOAD'!$F:$F,'EOS GE24-F23-WEBLOAD'!$A:$A,$A440,'EOS GE24-F23-WEBLOAD'!$B:$B,$B440)</f>
        <v>140</v>
      </c>
      <c r="F440" s="153">
        <v>0</v>
      </c>
      <c r="G440" s="55">
        <f t="shared" si="57"/>
        <v>0</v>
      </c>
      <c r="H440" s="52">
        <f t="shared" si="58"/>
        <v>0</v>
      </c>
      <c r="I440" s="64"/>
      <c r="J440" s="52">
        <f>SUMIFS('EOS GE25-F23-WEBLOAD'!$F:$F,'EOS GE25-F23-WEBLOAD'!$A:$A,$A440,'EOS GE25-F23-WEBLOAD'!$B:$B,$B440)</f>
        <v>140</v>
      </c>
      <c r="K440" s="158">
        <f>SUMIF(AIEA!A:A,A440,AIEA!D:D)</f>
        <v>0</v>
      </c>
      <c r="L440" s="55">
        <f t="shared" si="59"/>
        <v>0</v>
      </c>
      <c r="M440" s="55">
        <f t="shared" si="60"/>
        <v>0</v>
      </c>
      <c r="N440" s="51"/>
      <c r="O440" s="167">
        <f t="shared" si="61"/>
        <v>0</v>
      </c>
    </row>
    <row r="441" spans="1:15" x14ac:dyDescent="0.25">
      <c r="A441" s="49">
        <v>4143</v>
      </c>
      <c r="B441" s="49">
        <v>7</v>
      </c>
      <c r="C441" s="49" t="s">
        <v>470</v>
      </c>
      <c r="D441" s="5">
        <v>7</v>
      </c>
      <c r="E441" s="52">
        <f>SUMIFS('EOS GE24-F23-WEBLOAD'!$F:$F,'EOS GE24-F23-WEBLOAD'!$A:$A,$A441,'EOS GE24-F23-WEBLOAD'!$B:$B,$B441)</f>
        <v>900</v>
      </c>
      <c r="F441" s="153">
        <v>0</v>
      </c>
      <c r="G441" s="55">
        <f t="shared" si="57"/>
        <v>0</v>
      </c>
      <c r="H441" s="52">
        <f t="shared" si="58"/>
        <v>0</v>
      </c>
      <c r="I441" s="64"/>
      <c r="J441" s="52">
        <f>SUMIFS('EOS GE25-F23-WEBLOAD'!$F:$F,'EOS GE25-F23-WEBLOAD'!$A:$A,$A441,'EOS GE25-F23-WEBLOAD'!$B:$B,$B441)</f>
        <v>960</v>
      </c>
      <c r="K441" s="158">
        <f>SUMIF(AIEA!A:A,A441,AIEA!D:D)</f>
        <v>0</v>
      </c>
      <c r="L441" s="55">
        <f t="shared" si="59"/>
        <v>0</v>
      </c>
      <c r="M441" s="55">
        <f t="shared" si="60"/>
        <v>0</v>
      </c>
      <c r="N441" s="51"/>
      <c r="O441" s="167">
        <f t="shared" si="61"/>
        <v>0</v>
      </c>
    </row>
    <row r="442" spans="1:15" x14ac:dyDescent="0.25">
      <c r="A442" s="49">
        <v>4142</v>
      </c>
      <c r="B442" s="49">
        <v>7</v>
      </c>
      <c r="C442" s="49" t="s">
        <v>469</v>
      </c>
      <c r="D442" s="5">
        <v>7</v>
      </c>
      <c r="E442" s="52">
        <f>SUMIFS('EOS GE24-F23-WEBLOAD'!$F:$F,'EOS GE24-F23-WEBLOAD'!$A:$A,$A442,'EOS GE24-F23-WEBLOAD'!$B:$B,$B442)</f>
        <v>545</v>
      </c>
      <c r="F442" s="153">
        <v>0</v>
      </c>
      <c r="G442" s="55">
        <f t="shared" si="57"/>
        <v>0</v>
      </c>
      <c r="H442" s="52">
        <f t="shared" si="58"/>
        <v>0</v>
      </c>
      <c r="I442" s="64"/>
      <c r="J442" s="52">
        <f>SUMIFS('EOS GE25-F23-WEBLOAD'!$F:$F,'EOS GE25-F23-WEBLOAD'!$A:$A,$A442,'EOS GE25-F23-WEBLOAD'!$B:$B,$B442)</f>
        <v>545</v>
      </c>
      <c r="K442" s="158">
        <f>SUMIF(AIEA!A:A,A442,AIEA!D:D)</f>
        <v>0</v>
      </c>
      <c r="L442" s="55">
        <f t="shared" si="59"/>
        <v>0</v>
      </c>
      <c r="M442" s="55">
        <f t="shared" si="60"/>
        <v>0</v>
      </c>
      <c r="N442" s="51"/>
      <c r="O442" s="167">
        <f t="shared" si="61"/>
        <v>0</v>
      </c>
    </row>
    <row r="443" spans="1:15" x14ac:dyDescent="0.25">
      <c r="A443" s="49">
        <v>4078</v>
      </c>
      <c r="B443" s="49">
        <v>7</v>
      </c>
      <c r="C443" s="49" t="s">
        <v>425</v>
      </c>
      <c r="D443" s="5">
        <v>7</v>
      </c>
      <c r="E443" s="52">
        <f>SUMIFS('EOS GE24-F23-WEBLOAD'!$F:$F,'EOS GE24-F23-WEBLOAD'!$A:$A,$A443,'EOS GE24-F23-WEBLOAD'!$B:$B,$B443)</f>
        <v>1076</v>
      </c>
      <c r="F443" s="153">
        <v>0</v>
      </c>
      <c r="G443" s="55">
        <f t="shared" si="57"/>
        <v>0</v>
      </c>
      <c r="H443" s="52">
        <f t="shared" si="58"/>
        <v>0</v>
      </c>
      <c r="I443" s="64"/>
      <c r="J443" s="52">
        <f>SUMIFS('EOS GE25-F23-WEBLOAD'!$F:$F,'EOS GE25-F23-WEBLOAD'!$A:$A,$A443,'EOS GE25-F23-WEBLOAD'!$B:$B,$B443)</f>
        <v>1076</v>
      </c>
      <c r="K443" s="158">
        <f>SUMIF(AIEA!A:A,A443,AIEA!D:D)</f>
        <v>0</v>
      </c>
      <c r="L443" s="55">
        <f t="shared" si="59"/>
        <v>0</v>
      </c>
      <c r="M443" s="55">
        <f t="shared" si="60"/>
        <v>0</v>
      </c>
      <c r="N443" s="51"/>
      <c r="O443" s="167">
        <f t="shared" si="61"/>
        <v>0</v>
      </c>
    </row>
    <row r="444" spans="1:15" x14ac:dyDescent="0.25">
      <c r="A444" s="49">
        <v>4217</v>
      </c>
      <c r="B444" s="49">
        <v>7</v>
      </c>
      <c r="C444" s="49" t="s">
        <v>514</v>
      </c>
      <c r="D444" s="5">
        <v>7</v>
      </c>
      <c r="E444" s="52">
        <f>SUMIFS('EOS GE24-F23-WEBLOAD'!$F:$F,'EOS GE24-F23-WEBLOAD'!$A:$A,$A444,'EOS GE24-F23-WEBLOAD'!$B:$B,$B444)</f>
        <v>122</v>
      </c>
      <c r="F444" s="153">
        <v>0</v>
      </c>
      <c r="G444" s="55">
        <f t="shared" si="57"/>
        <v>0</v>
      </c>
      <c r="H444" s="52">
        <f t="shared" si="58"/>
        <v>0</v>
      </c>
      <c r="I444" s="64"/>
      <c r="J444" s="52">
        <f>SUMIFS('EOS GE25-F23-WEBLOAD'!$F:$F,'EOS GE25-F23-WEBLOAD'!$A:$A,$A444,'EOS GE25-F23-WEBLOAD'!$B:$B,$B444)</f>
        <v>125</v>
      </c>
      <c r="K444" s="158">
        <f>SUMIF(AIEA!A:A,A444,AIEA!D:D)</f>
        <v>0</v>
      </c>
      <c r="L444" s="55">
        <f t="shared" si="59"/>
        <v>0</v>
      </c>
      <c r="M444" s="55">
        <f t="shared" si="60"/>
        <v>0</v>
      </c>
      <c r="N444" s="51"/>
      <c r="O444" s="167">
        <f t="shared" si="61"/>
        <v>0</v>
      </c>
    </row>
    <row r="445" spans="1:15" x14ac:dyDescent="0.25">
      <c r="A445" s="49">
        <v>4049</v>
      </c>
      <c r="B445" s="49">
        <v>7</v>
      </c>
      <c r="C445" s="49" t="s">
        <v>409</v>
      </c>
      <c r="D445" s="5">
        <v>7</v>
      </c>
      <c r="E445" s="52">
        <f>SUMIFS('EOS GE24-F23-WEBLOAD'!$F:$F,'EOS GE24-F23-WEBLOAD'!$A:$A,$A445,'EOS GE24-F23-WEBLOAD'!$B:$B,$B445)</f>
        <v>125</v>
      </c>
      <c r="F445" s="153">
        <v>0</v>
      </c>
      <c r="G445" s="55">
        <f t="shared" si="57"/>
        <v>0</v>
      </c>
      <c r="H445" s="52">
        <f t="shared" si="58"/>
        <v>0</v>
      </c>
      <c r="I445" s="64"/>
      <c r="J445" s="52">
        <f>SUMIFS('EOS GE25-F23-WEBLOAD'!$F:$F,'EOS GE25-F23-WEBLOAD'!$A:$A,$A445,'EOS GE25-F23-WEBLOAD'!$B:$B,$B445)</f>
        <v>125</v>
      </c>
      <c r="K445" s="158">
        <f>SUMIF(AIEA!A:A,A445,AIEA!D:D)</f>
        <v>0</v>
      </c>
      <c r="L445" s="55">
        <f t="shared" si="59"/>
        <v>0</v>
      </c>
      <c r="M445" s="55">
        <f t="shared" si="60"/>
        <v>0</v>
      </c>
      <c r="N445" s="51"/>
      <c r="O445" s="167">
        <f t="shared" si="61"/>
        <v>0</v>
      </c>
    </row>
    <row r="446" spans="1:15" x14ac:dyDescent="0.25">
      <c r="A446" s="49">
        <v>4181</v>
      </c>
      <c r="B446" s="49">
        <v>7</v>
      </c>
      <c r="C446" s="49" t="s">
        <v>491</v>
      </c>
      <c r="D446" s="5">
        <v>7</v>
      </c>
      <c r="E446" s="52">
        <f>SUMIFS('EOS GE24-F23-WEBLOAD'!$F:$F,'EOS GE24-F23-WEBLOAD'!$A:$A,$A446,'EOS GE24-F23-WEBLOAD'!$B:$B,$B446)</f>
        <v>1535</v>
      </c>
      <c r="F446" s="153">
        <v>0</v>
      </c>
      <c r="G446" s="55">
        <f t="shared" si="57"/>
        <v>0</v>
      </c>
      <c r="H446" s="52">
        <f t="shared" si="58"/>
        <v>0</v>
      </c>
      <c r="I446" s="64"/>
      <c r="J446" s="52">
        <f>SUMIFS('EOS GE25-F23-WEBLOAD'!$F:$F,'EOS GE25-F23-WEBLOAD'!$A:$A,$A446,'EOS GE25-F23-WEBLOAD'!$B:$B,$B446)</f>
        <v>1535</v>
      </c>
      <c r="K446" s="158">
        <f>SUMIF(AIEA!A:A,A446,AIEA!D:D)</f>
        <v>0</v>
      </c>
      <c r="L446" s="55">
        <f t="shared" si="59"/>
        <v>0</v>
      </c>
      <c r="M446" s="55">
        <f t="shared" si="60"/>
        <v>0</v>
      </c>
      <c r="N446" s="51"/>
      <c r="O446" s="167">
        <f t="shared" si="61"/>
        <v>0</v>
      </c>
    </row>
    <row r="447" spans="1:15" x14ac:dyDescent="0.25">
      <c r="A447" s="49">
        <v>4219</v>
      </c>
      <c r="B447" s="49">
        <v>7</v>
      </c>
      <c r="C447" s="49" t="s">
        <v>516</v>
      </c>
      <c r="D447" s="5">
        <v>7</v>
      </c>
      <c r="E447" s="52">
        <f>SUMIFS('EOS GE24-F23-WEBLOAD'!$F:$F,'EOS GE24-F23-WEBLOAD'!$A:$A,$A447,'EOS GE24-F23-WEBLOAD'!$B:$B,$B447)</f>
        <v>390</v>
      </c>
      <c r="F447" s="153">
        <v>0</v>
      </c>
      <c r="G447" s="55">
        <f t="shared" si="57"/>
        <v>0</v>
      </c>
      <c r="H447" s="52">
        <f t="shared" si="58"/>
        <v>0</v>
      </c>
      <c r="I447" s="64"/>
      <c r="J447" s="52">
        <f>SUMIFS('EOS GE25-F23-WEBLOAD'!$F:$F,'EOS GE25-F23-WEBLOAD'!$A:$A,$A447,'EOS GE25-F23-WEBLOAD'!$B:$B,$B447)</f>
        <v>394</v>
      </c>
      <c r="K447" s="158">
        <f>SUMIF(AIEA!A:A,A447,AIEA!D:D)</f>
        <v>0</v>
      </c>
      <c r="L447" s="55">
        <f t="shared" si="59"/>
        <v>0</v>
      </c>
      <c r="M447" s="55">
        <f t="shared" si="60"/>
        <v>0</v>
      </c>
      <c r="N447" s="51"/>
      <c r="O447" s="167">
        <f t="shared" si="61"/>
        <v>0</v>
      </c>
    </row>
    <row r="448" spans="1:15" x14ac:dyDescent="0.25">
      <c r="A448" s="49">
        <v>4070</v>
      </c>
      <c r="B448" s="49">
        <v>7</v>
      </c>
      <c r="C448" s="49" t="s">
        <v>421</v>
      </c>
      <c r="D448" s="5">
        <v>7</v>
      </c>
      <c r="E448" s="52">
        <f>SUMIFS('EOS GE24-F23-WEBLOAD'!$F:$F,'EOS GE24-F23-WEBLOAD'!$A:$A,$A448,'EOS GE24-F23-WEBLOAD'!$B:$B,$B448)</f>
        <v>880</v>
      </c>
      <c r="F448" s="153">
        <v>0</v>
      </c>
      <c r="G448" s="55">
        <f t="shared" si="57"/>
        <v>0</v>
      </c>
      <c r="H448" s="52">
        <f t="shared" si="58"/>
        <v>0</v>
      </c>
      <c r="I448" s="64"/>
      <c r="J448" s="52">
        <f>SUMIFS('EOS GE25-F23-WEBLOAD'!$F:$F,'EOS GE25-F23-WEBLOAD'!$A:$A,$A448,'EOS GE25-F23-WEBLOAD'!$B:$B,$B448)</f>
        <v>880</v>
      </c>
      <c r="K448" s="158">
        <f>SUMIF(AIEA!A:A,A448,AIEA!D:D)</f>
        <v>0</v>
      </c>
      <c r="L448" s="55">
        <f t="shared" si="59"/>
        <v>0</v>
      </c>
      <c r="M448" s="55">
        <f t="shared" si="60"/>
        <v>0</v>
      </c>
      <c r="N448" s="51"/>
      <c r="O448" s="167">
        <f t="shared" si="61"/>
        <v>0</v>
      </c>
    </row>
    <row r="449" spans="1:15" x14ac:dyDescent="0.25">
      <c r="A449" s="49">
        <v>4238</v>
      </c>
      <c r="B449" s="49">
        <v>7</v>
      </c>
      <c r="C449" s="49" t="s">
        <v>531</v>
      </c>
      <c r="D449" s="5">
        <v>7</v>
      </c>
      <c r="E449" s="52">
        <f>SUMIFS('EOS GE24-F23-WEBLOAD'!$F:$F,'EOS GE24-F23-WEBLOAD'!$A:$A,$A449,'EOS GE24-F23-WEBLOAD'!$B:$B,$B449)</f>
        <v>96</v>
      </c>
      <c r="F449" s="153">
        <v>0</v>
      </c>
      <c r="G449" s="55">
        <f t="shared" si="57"/>
        <v>0</v>
      </c>
      <c r="H449" s="52">
        <f t="shared" si="58"/>
        <v>0</v>
      </c>
      <c r="I449" s="64"/>
      <c r="J449" s="52">
        <f>SUMIFS('EOS GE25-F23-WEBLOAD'!$F:$F,'EOS GE25-F23-WEBLOAD'!$A:$A,$A449,'EOS GE25-F23-WEBLOAD'!$B:$B,$B449)</f>
        <v>96</v>
      </c>
      <c r="K449" s="158">
        <f>SUMIF(AIEA!A:A,A449,AIEA!D:D)</f>
        <v>0</v>
      </c>
      <c r="L449" s="55">
        <f t="shared" si="59"/>
        <v>0</v>
      </c>
      <c r="M449" s="55">
        <f t="shared" si="60"/>
        <v>0</v>
      </c>
      <c r="N449" s="51"/>
      <c r="O449" s="167">
        <f t="shared" si="61"/>
        <v>0</v>
      </c>
    </row>
    <row r="450" spans="1:15" x14ac:dyDescent="0.25">
      <c r="A450" s="49">
        <v>4003</v>
      </c>
      <c r="B450" s="49">
        <v>7</v>
      </c>
      <c r="C450" s="49" t="s">
        <v>389</v>
      </c>
      <c r="D450" s="5">
        <v>7</v>
      </c>
      <c r="E450" s="52">
        <f>SUMIFS('EOS GE24-F23-WEBLOAD'!$F:$F,'EOS GE24-F23-WEBLOAD'!$A:$A,$A450,'EOS GE24-F23-WEBLOAD'!$B:$B,$B450)</f>
        <v>100</v>
      </c>
      <c r="F450" s="153">
        <v>0</v>
      </c>
      <c r="G450" s="55">
        <f t="shared" si="57"/>
        <v>0</v>
      </c>
      <c r="H450" s="52">
        <f t="shared" si="58"/>
        <v>0</v>
      </c>
      <c r="I450" s="64"/>
      <c r="J450" s="52">
        <f>SUMIFS('EOS GE25-F23-WEBLOAD'!$F:$F,'EOS GE25-F23-WEBLOAD'!$A:$A,$A450,'EOS GE25-F23-WEBLOAD'!$B:$B,$B450)</f>
        <v>100</v>
      </c>
      <c r="K450" s="158">
        <f>SUMIF(AIEA!A:A,A450,AIEA!D:D)</f>
        <v>0</v>
      </c>
      <c r="L450" s="55">
        <f t="shared" si="59"/>
        <v>0</v>
      </c>
      <c r="M450" s="55">
        <f t="shared" si="60"/>
        <v>0</v>
      </c>
      <c r="N450" s="51"/>
      <c r="O450" s="167">
        <f t="shared" si="61"/>
        <v>0</v>
      </c>
    </row>
    <row r="451" spans="1:15" x14ac:dyDescent="0.25">
      <c r="A451" s="49">
        <v>4168</v>
      </c>
      <c r="B451" s="49">
        <v>7</v>
      </c>
      <c r="C451" s="49" t="s">
        <v>486</v>
      </c>
      <c r="D451" s="5">
        <v>7</v>
      </c>
      <c r="E451" s="52">
        <f>SUMIFS('EOS GE24-F23-WEBLOAD'!$F:$F,'EOS GE24-F23-WEBLOAD'!$A:$A,$A451,'EOS GE24-F23-WEBLOAD'!$B:$B,$B451)</f>
        <v>95</v>
      </c>
      <c r="F451" s="153">
        <v>0</v>
      </c>
      <c r="G451" s="55">
        <f t="shared" si="57"/>
        <v>0</v>
      </c>
      <c r="H451" s="52">
        <f t="shared" si="58"/>
        <v>0</v>
      </c>
      <c r="I451" s="64"/>
      <c r="J451" s="52">
        <f>SUMIFS('EOS GE25-F23-WEBLOAD'!$F:$F,'EOS GE25-F23-WEBLOAD'!$A:$A,$A451,'EOS GE25-F23-WEBLOAD'!$B:$B,$B451)</f>
        <v>95</v>
      </c>
      <c r="K451" s="158">
        <f>SUMIF(AIEA!A:A,A451,AIEA!D:D)</f>
        <v>0</v>
      </c>
      <c r="L451" s="55">
        <f t="shared" si="59"/>
        <v>0</v>
      </c>
      <c r="M451" s="55">
        <f t="shared" si="60"/>
        <v>0</v>
      </c>
      <c r="N451" s="51"/>
      <c r="O451" s="167">
        <f t="shared" si="61"/>
        <v>0</v>
      </c>
    </row>
    <row r="452" spans="1:15" x14ac:dyDescent="0.25">
      <c r="A452" s="49">
        <v>4135</v>
      </c>
      <c r="B452" s="49">
        <v>7</v>
      </c>
      <c r="C452" s="49" t="s">
        <v>465</v>
      </c>
      <c r="D452" s="5">
        <v>7</v>
      </c>
      <c r="E452" s="52">
        <f>SUMIFS('EOS GE24-F23-WEBLOAD'!$F:$F,'EOS GE24-F23-WEBLOAD'!$A:$A,$A452,'EOS GE24-F23-WEBLOAD'!$B:$B,$B452)</f>
        <v>525</v>
      </c>
      <c r="F452" s="153">
        <v>0</v>
      </c>
      <c r="G452" s="55">
        <f t="shared" si="57"/>
        <v>0</v>
      </c>
      <c r="H452" s="52">
        <f t="shared" si="58"/>
        <v>0</v>
      </c>
      <c r="I452" s="64"/>
      <c r="J452" s="52">
        <f>SUMIFS('EOS GE25-F23-WEBLOAD'!$F:$F,'EOS GE25-F23-WEBLOAD'!$A:$A,$A452,'EOS GE25-F23-WEBLOAD'!$B:$B,$B452)</f>
        <v>525</v>
      </c>
      <c r="K452" s="158">
        <f>SUMIF(AIEA!A:A,A452,AIEA!D:D)</f>
        <v>0</v>
      </c>
      <c r="L452" s="55">
        <f t="shared" si="59"/>
        <v>0</v>
      </c>
      <c r="M452" s="55">
        <f t="shared" si="60"/>
        <v>0</v>
      </c>
      <c r="N452" s="51"/>
      <c r="O452" s="167">
        <f t="shared" si="61"/>
        <v>0</v>
      </c>
    </row>
    <row r="453" spans="1:15" x14ac:dyDescent="0.25">
      <c r="A453" s="49">
        <v>4186</v>
      </c>
      <c r="B453" s="49">
        <v>7</v>
      </c>
      <c r="C453" s="49" t="s">
        <v>495</v>
      </c>
      <c r="D453" s="5">
        <v>7</v>
      </c>
      <c r="E453" s="52">
        <f>SUMIFS('EOS GE24-F23-WEBLOAD'!$F:$F,'EOS GE24-F23-WEBLOAD'!$A:$A,$A453,'EOS GE24-F23-WEBLOAD'!$B:$B,$B453)</f>
        <v>458</v>
      </c>
      <c r="F453" s="153">
        <v>0</v>
      </c>
      <c r="G453" s="55">
        <f t="shared" si="57"/>
        <v>0</v>
      </c>
      <c r="H453" s="52">
        <f t="shared" si="58"/>
        <v>0</v>
      </c>
      <c r="I453" s="64"/>
      <c r="J453" s="52">
        <f>SUMIFS('EOS GE25-F23-WEBLOAD'!$F:$F,'EOS GE25-F23-WEBLOAD'!$A:$A,$A453,'EOS GE25-F23-WEBLOAD'!$B:$B,$B453)</f>
        <v>460</v>
      </c>
      <c r="K453" s="158">
        <f>SUMIF(AIEA!A:A,A453,AIEA!D:D)</f>
        <v>0</v>
      </c>
      <c r="L453" s="55">
        <f t="shared" si="59"/>
        <v>0</v>
      </c>
      <c r="M453" s="55">
        <f t="shared" si="60"/>
        <v>0</v>
      </c>
      <c r="N453" s="51"/>
      <c r="O453" s="167">
        <f t="shared" si="61"/>
        <v>0</v>
      </c>
    </row>
    <row r="454" spans="1:15" x14ac:dyDescent="0.25">
      <c r="A454" s="49">
        <v>4215</v>
      </c>
      <c r="B454" s="49">
        <v>7</v>
      </c>
      <c r="C454" s="49" t="s">
        <v>513</v>
      </c>
      <c r="D454" s="5">
        <v>7</v>
      </c>
      <c r="E454" s="52">
        <f>SUMIFS('EOS GE24-F23-WEBLOAD'!$F:$F,'EOS GE24-F23-WEBLOAD'!$A:$A,$A454,'EOS GE24-F23-WEBLOAD'!$B:$B,$B454)</f>
        <v>399</v>
      </c>
      <c r="F454" s="153">
        <v>0</v>
      </c>
      <c r="G454" s="55">
        <f t="shared" si="57"/>
        <v>0</v>
      </c>
      <c r="H454" s="52">
        <f t="shared" si="58"/>
        <v>0</v>
      </c>
      <c r="I454" s="64"/>
      <c r="J454" s="52">
        <f>SUMIFS('EOS GE25-F23-WEBLOAD'!$F:$F,'EOS GE25-F23-WEBLOAD'!$A:$A,$A454,'EOS GE25-F23-WEBLOAD'!$B:$B,$B454)</f>
        <v>399</v>
      </c>
      <c r="K454" s="158">
        <f>SUMIF(AIEA!A:A,A454,AIEA!D:D)</f>
        <v>0</v>
      </c>
      <c r="L454" s="55">
        <f t="shared" si="59"/>
        <v>0</v>
      </c>
      <c r="M454" s="55">
        <f t="shared" si="60"/>
        <v>0</v>
      </c>
      <c r="N454" s="51"/>
      <c r="O454" s="167">
        <f t="shared" si="61"/>
        <v>0</v>
      </c>
    </row>
    <row r="455" spans="1:15" x14ac:dyDescent="0.25">
      <c r="A455" s="49">
        <v>4170</v>
      </c>
      <c r="B455" s="49">
        <v>7</v>
      </c>
      <c r="C455" s="49" t="s">
        <v>488</v>
      </c>
      <c r="D455" s="5">
        <v>7</v>
      </c>
      <c r="E455" s="52">
        <f>SUMIFS('EOS GE24-F23-WEBLOAD'!$F:$F,'EOS GE24-F23-WEBLOAD'!$A:$A,$A455,'EOS GE24-F23-WEBLOAD'!$B:$B,$B455)</f>
        <v>1656</v>
      </c>
      <c r="F455" s="153">
        <v>0</v>
      </c>
      <c r="G455" s="55">
        <f t="shared" si="57"/>
        <v>0</v>
      </c>
      <c r="H455" s="52">
        <f t="shared" si="58"/>
        <v>0</v>
      </c>
      <c r="I455" s="64"/>
      <c r="J455" s="52">
        <f>SUMIFS('EOS GE25-F23-WEBLOAD'!$F:$F,'EOS GE25-F23-WEBLOAD'!$A:$A,$A455,'EOS GE25-F23-WEBLOAD'!$B:$B,$B455)</f>
        <v>1745</v>
      </c>
      <c r="K455" s="158">
        <f>SUMIF(AIEA!A:A,A455,AIEA!D:D)</f>
        <v>0</v>
      </c>
      <c r="L455" s="55">
        <f t="shared" si="59"/>
        <v>0</v>
      </c>
      <c r="M455" s="55">
        <f t="shared" si="60"/>
        <v>0</v>
      </c>
      <c r="N455" s="51"/>
      <c r="O455" s="167">
        <f t="shared" si="61"/>
        <v>0</v>
      </c>
    </row>
    <row r="456" spans="1:15" x14ac:dyDescent="0.25">
      <c r="A456" s="49">
        <v>4054</v>
      </c>
      <c r="B456" s="49">
        <v>7</v>
      </c>
      <c r="C456" s="49" t="s">
        <v>411</v>
      </c>
      <c r="D456" s="5">
        <v>7</v>
      </c>
      <c r="E456" s="52">
        <f>SUMIFS('EOS GE24-F23-WEBLOAD'!$F:$F,'EOS GE24-F23-WEBLOAD'!$A:$A,$A456,'EOS GE24-F23-WEBLOAD'!$B:$B,$B456)</f>
        <v>99</v>
      </c>
      <c r="F456" s="153">
        <v>0</v>
      </c>
      <c r="G456" s="55">
        <f t="shared" si="57"/>
        <v>0</v>
      </c>
      <c r="H456" s="52">
        <f t="shared" si="58"/>
        <v>0</v>
      </c>
      <c r="I456" s="64"/>
      <c r="J456" s="52">
        <f>SUMIFS('EOS GE25-F23-WEBLOAD'!$F:$F,'EOS GE25-F23-WEBLOAD'!$A:$A,$A456,'EOS GE25-F23-WEBLOAD'!$B:$B,$B456)</f>
        <v>99</v>
      </c>
      <c r="K456" s="158">
        <f>SUMIF(AIEA!A:A,A456,AIEA!D:D)</f>
        <v>0</v>
      </c>
      <c r="L456" s="55">
        <f t="shared" si="59"/>
        <v>0</v>
      </c>
      <c r="M456" s="55">
        <f t="shared" si="60"/>
        <v>0</v>
      </c>
      <c r="N456" s="51"/>
      <c r="O456" s="167">
        <f t="shared" si="61"/>
        <v>0</v>
      </c>
    </row>
    <row r="457" spans="1:15" x14ac:dyDescent="0.25">
      <c r="A457" s="49">
        <v>4093</v>
      </c>
      <c r="B457" s="49">
        <v>7</v>
      </c>
      <c r="C457" s="49" t="s">
        <v>439</v>
      </c>
      <c r="D457" s="5">
        <v>7</v>
      </c>
      <c r="E457" s="52">
        <f>SUMIFS('EOS GE24-F23-WEBLOAD'!$F:$F,'EOS GE24-F23-WEBLOAD'!$A:$A,$A457,'EOS GE24-F23-WEBLOAD'!$B:$B,$B457)</f>
        <v>120</v>
      </c>
      <c r="F457" s="153">
        <v>0</v>
      </c>
      <c r="G457" s="55">
        <f t="shared" si="57"/>
        <v>0</v>
      </c>
      <c r="H457" s="52">
        <f t="shared" si="58"/>
        <v>0</v>
      </c>
      <c r="I457" s="64"/>
      <c r="J457" s="52">
        <f>SUMIFS('EOS GE25-F23-WEBLOAD'!$F:$F,'EOS GE25-F23-WEBLOAD'!$A:$A,$A457,'EOS GE25-F23-WEBLOAD'!$B:$B,$B457)</f>
        <v>120</v>
      </c>
      <c r="K457" s="158">
        <f>SUMIF(AIEA!A:A,A457,AIEA!D:D)</f>
        <v>0</v>
      </c>
      <c r="L457" s="55">
        <f t="shared" si="59"/>
        <v>0</v>
      </c>
      <c r="M457" s="55">
        <f t="shared" si="60"/>
        <v>0</v>
      </c>
      <c r="N457" s="51"/>
      <c r="O457" s="167">
        <f t="shared" si="61"/>
        <v>0</v>
      </c>
    </row>
    <row r="458" spans="1:15" x14ac:dyDescent="0.25">
      <c r="A458" s="49">
        <v>4091</v>
      </c>
      <c r="B458" s="49">
        <v>7</v>
      </c>
      <c r="C458" s="49" t="s">
        <v>437</v>
      </c>
      <c r="D458" s="5">
        <v>7</v>
      </c>
      <c r="E458" s="52">
        <f>SUMIFS('EOS GE24-F23-WEBLOAD'!$F:$F,'EOS GE24-F23-WEBLOAD'!$A:$A,$A458,'EOS GE24-F23-WEBLOAD'!$B:$B,$B458)</f>
        <v>127</v>
      </c>
      <c r="F458" s="153">
        <v>0</v>
      </c>
      <c r="G458" s="55">
        <f t="shared" si="57"/>
        <v>0</v>
      </c>
      <c r="H458" s="52">
        <f t="shared" si="58"/>
        <v>0</v>
      </c>
      <c r="I458" s="64"/>
      <c r="J458" s="52">
        <f>SUMIFS('EOS GE25-F23-WEBLOAD'!$F:$F,'EOS GE25-F23-WEBLOAD'!$A:$A,$A458,'EOS GE25-F23-WEBLOAD'!$B:$B,$B458)</f>
        <v>127</v>
      </c>
      <c r="K458" s="158">
        <f>SUMIF(AIEA!A:A,A458,AIEA!D:D)</f>
        <v>0</v>
      </c>
      <c r="L458" s="55">
        <f t="shared" si="59"/>
        <v>0</v>
      </c>
      <c r="M458" s="55">
        <f t="shared" si="60"/>
        <v>0</v>
      </c>
      <c r="N458" s="51"/>
      <c r="O458" s="167">
        <f t="shared" si="61"/>
        <v>0</v>
      </c>
    </row>
    <row r="459" spans="1:15" x14ac:dyDescent="0.25">
      <c r="A459" s="49">
        <v>4229</v>
      </c>
      <c r="B459" s="49">
        <v>7</v>
      </c>
      <c r="C459" s="49" t="s">
        <v>525</v>
      </c>
      <c r="D459" s="5">
        <v>7</v>
      </c>
      <c r="E459" s="52">
        <f>SUMIFS('EOS GE24-F23-WEBLOAD'!$F:$F,'EOS GE24-F23-WEBLOAD'!$A:$A,$A459,'EOS GE24-F23-WEBLOAD'!$B:$B,$B459)</f>
        <v>105</v>
      </c>
      <c r="F459" s="153">
        <v>0</v>
      </c>
      <c r="G459" s="55">
        <f t="shared" si="57"/>
        <v>0</v>
      </c>
      <c r="H459" s="52">
        <f t="shared" si="58"/>
        <v>0</v>
      </c>
      <c r="I459" s="64"/>
      <c r="J459" s="52">
        <f>SUMIFS('EOS GE25-F23-WEBLOAD'!$F:$F,'EOS GE25-F23-WEBLOAD'!$A:$A,$A459,'EOS GE25-F23-WEBLOAD'!$B:$B,$B459)</f>
        <v>105</v>
      </c>
      <c r="K459" s="158">
        <f>SUMIF(AIEA!A:A,A459,AIEA!D:D)</f>
        <v>0</v>
      </c>
      <c r="L459" s="55">
        <f t="shared" si="59"/>
        <v>0</v>
      </c>
      <c r="M459" s="55">
        <f t="shared" si="60"/>
        <v>0</v>
      </c>
      <c r="N459" s="51"/>
      <c r="O459" s="167">
        <f t="shared" si="61"/>
        <v>0</v>
      </c>
    </row>
    <row r="460" spans="1:15" x14ac:dyDescent="0.25">
      <c r="A460" s="49">
        <v>4018</v>
      </c>
      <c r="B460" s="49">
        <v>7</v>
      </c>
      <c r="C460" s="49" t="s">
        <v>397</v>
      </c>
      <c r="D460" s="5">
        <v>7</v>
      </c>
      <c r="E460" s="52">
        <f>SUMIFS('EOS GE24-F23-WEBLOAD'!$F:$F,'EOS GE24-F23-WEBLOAD'!$A:$A,$A460,'EOS GE24-F23-WEBLOAD'!$B:$B,$B460)</f>
        <v>456</v>
      </c>
      <c r="F460" s="153">
        <v>0</v>
      </c>
      <c r="G460" s="55">
        <f t="shared" si="57"/>
        <v>0</v>
      </c>
      <c r="H460" s="52">
        <f t="shared" si="58"/>
        <v>0</v>
      </c>
      <c r="I460" s="64"/>
      <c r="J460" s="52">
        <f>SUMIFS('EOS GE25-F23-WEBLOAD'!$F:$F,'EOS GE25-F23-WEBLOAD'!$A:$A,$A460,'EOS GE25-F23-WEBLOAD'!$B:$B,$B460)</f>
        <v>447</v>
      </c>
      <c r="K460" s="158">
        <f>SUMIF(AIEA!A:A,A460,AIEA!D:D)</f>
        <v>0</v>
      </c>
      <c r="L460" s="55">
        <f t="shared" si="59"/>
        <v>0</v>
      </c>
      <c r="M460" s="55">
        <f t="shared" si="60"/>
        <v>0</v>
      </c>
      <c r="N460" s="51"/>
      <c r="O460" s="167">
        <f t="shared" si="61"/>
        <v>0</v>
      </c>
    </row>
    <row r="461" spans="1:15" x14ac:dyDescent="0.25">
      <c r="A461" s="49">
        <v>4025</v>
      </c>
      <c r="B461" s="49">
        <v>7</v>
      </c>
      <c r="C461" s="49" t="s">
        <v>399</v>
      </c>
      <c r="D461" s="5">
        <v>7</v>
      </c>
      <c r="E461" s="52">
        <f>SUMIFS('EOS GE24-F23-WEBLOAD'!$F:$F,'EOS GE24-F23-WEBLOAD'!$A:$A,$A461,'EOS GE24-F23-WEBLOAD'!$B:$B,$B461)</f>
        <v>160</v>
      </c>
      <c r="F461" s="153">
        <v>0</v>
      </c>
      <c r="G461" s="55">
        <f t="shared" ref="G461:G492" si="62">SUM(F461:F461)</f>
        <v>0</v>
      </c>
      <c r="H461" s="52">
        <f t="shared" ref="H461:H492" si="63">IFERROR(G461/E461,0)</f>
        <v>0</v>
      </c>
      <c r="I461" s="64"/>
      <c r="J461" s="52">
        <f>SUMIFS('EOS GE25-F23-WEBLOAD'!$F:$F,'EOS GE25-F23-WEBLOAD'!$A:$A,$A461,'EOS GE25-F23-WEBLOAD'!$B:$B,$B461)</f>
        <v>160</v>
      </c>
      <c r="K461" s="158">
        <f>SUMIF(AIEA!A:A,A461,AIEA!D:D)</f>
        <v>0</v>
      </c>
      <c r="L461" s="55">
        <f t="shared" ref="L461:L492" si="64">SUM(K461:K461)</f>
        <v>0</v>
      </c>
      <c r="M461" s="55">
        <f t="shared" ref="M461:M492" si="65">IFERROR(L461/J461,0)</f>
        <v>0</v>
      </c>
      <c r="N461" s="51"/>
      <c r="O461" s="167">
        <f t="shared" ref="O461:O492" si="66">M461+H461</f>
        <v>0</v>
      </c>
    </row>
    <row r="462" spans="1:15" x14ac:dyDescent="0.25">
      <c r="A462" s="49">
        <v>4161</v>
      </c>
      <c r="B462" s="49">
        <v>7</v>
      </c>
      <c r="C462" s="49" t="s">
        <v>481</v>
      </c>
      <c r="D462" s="5">
        <v>7</v>
      </c>
      <c r="E462" s="52">
        <f>SUMIFS('EOS GE24-F23-WEBLOAD'!$F:$F,'EOS GE24-F23-WEBLOAD'!$A:$A,$A462,'EOS GE24-F23-WEBLOAD'!$B:$B,$B462)</f>
        <v>181.6</v>
      </c>
      <c r="F462" s="153">
        <v>0</v>
      </c>
      <c r="G462" s="55">
        <f t="shared" si="62"/>
        <v>0</v>
      </c>
      <c r="H462" s="52">
        <f t="shared" si="63"/>
        <v>0</v>
      </c>
      <c r="I462" s="64"/>
      <c r="J462" s="52">
        <f>SUMIFS('EOS GE25-F23-WEBLOAD'!$F:$F,'EOS GE25-F23-WEBLOAD'!$A:$A,$A462,'EOS GE25-F23-WEBLOAD'!$B:$B,$B462)</f>
        <v>224.6</v>
      </c>
      <c r="K462" s="158">
        <f>SUMIF(AIEA!A:A,A462,AIEA!D:D)</f>
        <v>0</v>
      </c>
      <c r="L462" s="55">
        <f t="shared" si="64"/>
        <v>0</v>
      </c>
      <c r="M462" s="55">
        <f t="shared" si="65"/>
        <v>0</v>
      </c>
      <c r="N462" s="51"/>
      <c r="O462" s="167">
        <f t="shared" si="66"/>
        <v>0</v>
      </c>
    </row>
    <row r="463" spans="1:15" x14ac:dyDescent="0.25">
      <c r="A463" s="49">
        <v>4250</v>
      </c>
      <c r="B463" s="49">
        <v>7</v>
      </c>
      <c r="C463" s="49" t="s">
        <v>536</v>
      </c>
      <c r="D463" s="5">
        <v>7</v>
      </c>
      <c r="E463" s="52">
        <f>SUMIFS('EOS GE24-F23-WEBLOAD'!$F:$F,'EOS GE24-F23-WEBLOAD'!$A:$A,$A463,'EOS GE24-F23-WEBLOAD'!$B:$B,$B463)</f>
        <v>645</v>
      </c>
      <c r="F463" s="153">
        <v>0</v>
      </c>
      <c r="G463" s="55">
        <f t="shared" si="62"/>
        <v>0</v>
      </c>
      <c r="H463" s="52">
        <f t="shared" si="63"/>
        <v>0</v>
      </c>
      <c r="I463" s="64"/>
      <c r="J463" s="52">
        <f>SUMIFS('EOS GE25-F23-WEBLOAD'!$F:$F,'EOS GE25-F23-WEBLOAD'!$A:$A,$A463,'EOS GE25-F23-WEBLOAD'!$B:$B,$B463)</f>
        <v>710</v>
      </c>
      <c r="K463" s="158">
        <f>SUMIF(AIEA!A:A,A463,AIEA!D:D)</f>
        <v>0</v>
      </c>
      <c r="L463" s="55">
        <f t="shared" si="64"/>
        <v>0</v>
      </c>
      <c r="M463" s="55">
        <f t="shared" si="65"/>
        <v>0</v>
      </c>
      <c r="N463" s="51"/>
      <c r="O463" s="167">
        <f t="shared" si="66"/>
        <v>0</v>
      </c>
    </row>
    <row r="464" spans="1:15" x14ac:dyDescent="0.25">
      <c r="A464" s="49">
        <v>4231</v>
      </c>
      <c r="B464" s="49">
        <v>7</v>
      </c>
      <c r="C464" s="49" t="s">
        <v>527</v>
      </c>
      <c r="D464" s="5">
        <v>7</v>
      </c>
      <c r="E464" s="52">
        <f>SUMIFS('EOS GE24-F23-WEBLOAD'!$F:$F,'EOS GE24-F23-WEBLOAD'!$A:$A,$A464,'EOS GE24-F23-WEBLOAD'!$B:$B,$B464)</f>
        <v>545</v>
      </c>
      <c r="F464" s="153">
        <v>0</v>
      </c>
      <c r="G464" s="55">
        <f t="shared" si="62"/>
        <v>0</v>
      </c>
      <c r="H464" s="52">
        <f t="shared" si="63"/>
        <v>0</v>
      </c>
      <c r="I464" s="64"/>
      <c r="J464" s="52">
        <f>SUMIFS('EOS GE25-F23-WEBLOAD'!$F:$F,'EOS GE25-F23-WEBLOAD'!$A:$A,$A464,'EOS GE25-F23-WEBLOAD'!$B:$B,$B464)</f>
        <v>545</v>
      </c>
      <c r="K464" s="158">
        <f>SUMIF(AIEA!A:A,A464,AIEA!D:D)</f>
        <v>0</v>
      </c>
      <c r="L464" s="55">
        <f t="shared" si="64"/>
        <v>0</v>
      </c>
      <c r="M464" s="55">
        <f t="shared" si="65"/>
        <v>0</v>
      </c>
      <c r="N464" s="51"/>
      <c r="O464" s="167">
        <f t="shared" si="66"/>
        <v>0</v>
      </c>
    </row>
    <row r="465" spans="1:15" x14ac:dyDescent="0.25">
      <c r="A465" s="49">
        <v>4201</v>
      </c>
      <c r="B465" s="49">
        <v>7</v>
      </c>
      <c r="C465" s="49" t="s">
        <v>506</v>
      </c>
      <c r="D465" s="5">
        <v>7</v>
      </c>
      <c r="E465" s="52">
        <f>SUMIFS('EOS GE24-F23-WEBLOAD'!$F:$F,'EOS GE24-F23-WEBLOAD'!$A:$A,$A465,'EOS GE24-F23-WEBLOAD'!$B:$B,$B465)</f>
        <v>139</v>
      </c>
      <c r="F465" s="153">
        <v>0</v>
      </c>
      <c r="G465" s="55">
        <f t="shared" si="62"/>
        <v>0</v>
      </c>
      <c r="H465" s="52">
        <f t="shared" si="63"/>
        <v>0</v>
      </c>
      <c r="I465" s="64"/>
      <c r="J465" s="52">
        <f>SUMIFS('EOS GE25-F23-WEBLOAD'!$F:$F,'EOS GE25-F23-WEBLOAD'!$A:$A,$A465,'EOS GE25-F23-WEBLOAD'!$B:$B,$B465)</f>
        <v>139</v>
      </c>
      <c r="K465" s="158">
        <f>SUMIF(AIEA!A:A,A465,AIEA!D:D)</f>
        <v>0</v>
      </c>
      <c r="L465" s="55">
        <f t="shared" si="64"/>
        <v>0</v>
      </c>
      <c r="M465" s="55">
        <f t="shared" si="65"/>
        <v>0</v>
      </c>
      <c r="N465" s="51"/>
      <c r="O465" s="167">
        <f t="shared" si="66"/>
        <v>0</v>
      </c>
    </row>
    <row r="466" spans="1:15" x14ac:dyDescent="0.25">
      <c r="A466" s="49">
        <v>4162</v>
      </c>
      <c r="B466" s="49">
        <v>7</v>
      </c>
      <c r="C466" s="49" t="s">
        <v>482</v>
      </c>
      <c r="D466" s="5">
        <v>7</v>
      </c>
      <c r="E466" s="52">
        <f>SUMIFS('EOS GE24-F23-WEBLOAD'!$F:$F,'EOS GE24-F23-WEBLOAD'!$A:$A,$A466,'EOS GE24-F23-WEBLOAD'!$B:$B,$B466)</f>
        <v>130</v>
      </c>
      <c r="F466" s="153">
        <v>0</v>
      </c>
      <c r="G466" s="55">
        <f t="shared" si="62"/>
        <v>0</v>
      </c>
      <c r="H466" s="52">
        <f t="shared" si="63"/>
        <v>0</v>
      </c>
      <c r="I466" s="64"/>
      <c r="J466" s="52">
        <f>SUMIFS('EOS GE25-F23-WEBLOAD'!$F:$F,'EOS GE25-F23-WEBLOAD'!$A:$A,$A466,'EOS GE25-F23-WEBLOAD'!$B:$B,$B466)</f>
        <v>124</v>
      </c>
      <c r="K466" s="158">
        <f>SUMIF(AIEA!A:A,A466,AIEA!D:D)</f>
        <v>0</v>
      </c>
      <c r="L466" s="55">
        <f t="shared" si="64"/>
        <v>0</v>
      </c>
      <c r="M466" s="55">
        <f t="shared" si="65"/>
        <v>0</v>
      </c>
      <c r="N466" s="51"/>
      <c r="O466" s="167">
        <f t="shared" si="66"/>
        <v>0</v>
      </c>
    </row>
    <row r="467" spans="1:15" x14ac:dyDescent="0.25">
      <c r="A467" s="49">
        <v>4059</v>
      </c>
      <c r="B467" s="49">
        <v>7</v>
      </c>
      <c r="C467" s="49" t="s">
        <v>416</v>
      </c>
      <c r="D467" s="5">
        <v>7</v>
      </c>
      <c r="E467" s="52">
        <f>SUMIFS('EOS GE24-F23-WEBLOAD'!$F:$F,'EOS GE24-F23-WEBLOAD'!$A:$A,$A467,'EOS GE24-F23-WEBLOAD'!$B:$B,$B467)</f>
        <v>234</v>
      </c>
      <c r="F467" s="153">
        <v>0</v>
      </c>
      <c r="G467" s="55">
        <f t="shared" si="62"/>
        <v>0</v>
      </c>
      <c r="H467" s="52">
        <f t="shared" si="63"/>
        <v>0</v>
      </c>
      <c r="I467" s="64"/>
      <c r="J467" s="52">
        <f>SUMIFS('EOS GE25-F23-WEBLOAD'!$F:$F,'EOS GE25-F23-WEBLOAD'!$A:$A,$A467,'EOS GE25-F23-WEBLOAD'!$B:$B,$B467)</f>
        <v>234</v>
      </c>
      <c r="K467" s="158">
        <f>SUMIF(AIEA!A:A,A467,AIEA!D:D)</f>
        <v>0</v>
      </c>
      <c r="L467" s="55">
        <f t="shared" si="64"/>
        <v>0</v>
      </c>
      <c r="M467" s="55">
        <f t="shared" si="65"/>
        <v>0</v>
      </c>
      <c r="N467" s="51"/>
      <c r="O467" s="167">
        <f t="shared" si="66"/>
        <v>0</v>
      </c>
    </row>
    <row r="468" spans="1:15" x14ac:dyDescent="0.25">
      <c r="A468" s="49">
        <v>4083</v>
      </c>
      <c r="B468" s="49">
        <v>7</v>
      </c>
      <c r="C468" s="49" t="s">
        <v>430</v>
      </c>
      <c r="D468" s="5">
        <v>7</v>
      </c>
      <c r="E468" s="52">
        <f>SUMIFS('EOS GE24-F23-WEBLOAD'!$F:$F,'EOS GE24-F23-WEBLOAD'!$A:$A,$A468,'EOS GE24-F23-WEBLOAD'!$B:$B,$B468)</f>
        <v>97</v>
      </c>
      <c r="F468" s="153">
        <v>0</v>
      </c>
      <c r="G468" s="55">
        <f t="shared" si="62"/>
        <v>0</v>
      </c>
      <c r="H468" s="52">
        <f t="shared" si="63"/>
        <v>0</v>
      </c>
      <c r="I468" s="64"/>
      <c r="J468" s="52">
        <f>SUMIFS('EOS GE25-F23-WEBLOAD'!$F:$F,'EOS GE25-F23-WEBLOAD'!$A:$A,$A468,'EOS GE25-F23-WEBLOAD'!$B:$B,$B468)</f>
        <v>97</v>
      </c>
      <c r="K468" s="158">
        <f>SUMIF(AIEA!A:A,A468,AIEA!D:D)</f>
        <v>0</v>
      </c>
      <c r="L468" s="55">
        <f t="shared" si="64"/>
        <v>0</v>
      </c>
      <c r="M468" s="55">
        <f t="shared" si="65"/>
        <v>0</v>
      </c>
      <c r="N468" s="51"/>
      <c r="O468" s="167">
        <f t="shared" si="66"/>
        <v>0</v>
      </c>
    </row>
    <row r="469" spans="1:15" x14ac:dyDescent="0.25">
      <c r="A469" s="49">
        <v>4258</v>
      </c>
      <c r="B469" s="49">
        <v>7</v>
      </c>
      <c r="C469" s="49" t="s">
        <v>540</v>
      </c>
      <c r="D469" s="5">
        <v>7</v>
      </c>
      <c r="E469" s="52">
        <f>SUMIFS('EOS GE24-F23-WEBLOAD'!$F:$F,'EOS GE24-F23-WEBLOAD'!$A:$A,$A469,'EOS GE24-F23-WEBLOAD'!$B:$B,$B469)</f>
        <v>175</v>
      </c>
      <c r="F469" s="153">
        <v>0</v>
      </c>
      <c r="G469" s="55">
        <f t="shared" si="62"/>
        <v>0</v>
      </c>
      <c r="H469" s="52">
        <f t="shared" si="63"/>
        <v>0</v>
      </c>
      <c r="I469" s="64"/>
      <c r="J469" s="52">
        <f>SUMIFS('EOS GE25-F23-WEBLOAD'!$F:$F,'EOS GE25-F23-WEBLOAD'!$A:$A,$A469,'EOS GE25-F23-WEBLOAD'!$B:$B,$B469)</f>
        <v>200</v>
      </c>
      <c r="K469" s="158">
        <f>SUMIF(AIEA!A:A,A469,AIEA!D:D)</f>
        <v>0</v>
      </c>
      <c r="L469" s="55">
        <f t="shared" si="64"/>
        <v>0</v>
      </c>
      <c r="M469" s="55">
        <f t="shared" si="65"/>
        <v>0</v>
      </c>
      <c r="N469" s="51"/>
      <c r="O469" s="167">
        <f t="shared" si="66"/>
        <v>0</v>
      </c>
    </row>
    <row r="470" spans="1:15" x14ac:dyDescent="0.25">
      <c r="A470" s="49">
        <v>4029</v>
      </c>
      <c r="B470" s="49">
        <v>7</v>
      </c>
      <c r="C470" s="49" t="s">
        <v>402</v>
      </c>
      <c r="D470" s="5">
        <v>7</v>
      </c>
      <c r="E470" s="52">
        <f>SUMIFS('EOS GE24-F23-WEBLOAD'!$F:$F,'EOS GE24-F23-WEBLOAD'!$A:$A,$A470,'EOS GE24-F23-WEBLOAD'!$B:$B,$B470)</f>
        <v>694.4</v>
      </c>
      <c r="F470" s="153">
        <v>0</v>
      </c>
      <c r="G470" s="55">
        <f t="shared" si="62"/>
        <v>0</v>
      </c>
      <c r="H470" s="52">
        <f t="shared" si="63"/>
        <v>0</v>
      </c>
      <c r="I470" s="64"/>
      <c r="J470" s="52">
        <f>SUMIFS('EOS GE25-F23-WEBLOAD'!$F:$F,'EOS GE25-F23-WEBLOAD'!$A:$A,$A470,'EOS GE25-F23-WEBLOAD'!$B:$B,$B470)</f>
        <v>694.4</v>
      </c>
      <c r="K470" s="158">
        <f>SUMIF(AIEA!A:A,A470,AIEA!D:D)</f>
        <v>0</v>
      </c>
      <c r="L470" s="55">
        <f t="shared" si="64"/>
        <v>0</v>
      </c>
      <c r="M470" s="55">
        <f t="shared" si="65"/>
        <v>0</v>
      </c>
      <c r="N470" s="51"/>
      <c r="O470" s="167">
        <f t="shared" si="66"/>
        <v>0</v>
      </c>
    </row>
    <row r="471" spans="1:15" x14ac:dyDescent="0.25">
      <c r="A471" s="49">
        <v>4027</v>
      </c>
      <c r="B471" s="49">
        <v>7</v>
      </c>
      <c r="C471" s="49" t="s">
        <v>401</v>
      </c>
      <c r="D471" s="5">
        <v>7</v>
      </c>
      <c r="E471" s="52">
        <f>SUMIFS('EOS GE24-F23-WEBLOAD'!$F:$F,'EOS GE24-F23-WEBLOAD'!$A:$A,$A471,'EOS GE24-F23-WEBLOAD'!$B:$B,$B471)</f>
        <v>1105</v>
      </c>
      <c r="F471" s="153">
        <v>0</v>
      </c>
      <c r="G471" s="55">
        <f t="shared" si="62"/>
        <v>0</v>
      </c>
      <c r="H471" s="52">
        <f t="shared" si="63"/>
        <v>0</v>
      </c>
      <c r="I471" s="64"/>
      <c r="J471" s="52">
        <f>SUMIFS('EOS GE25-F23-WEBLOAD'!$F:$F,'EOS GE25-F23-WEBLOAD'!$A:$A,$A471,'EOS GE25-F23-WEBLOAD'!$B:$B,$B471)</f>
        <v>1160</v>
      </c>
      <c r="K471" s="158">
        <f>SUMIF(AIEA!A:A,A471,AIEA!D:D)</f>
        <v>0</v>
      </c>
      <c r="L471" s="55">
        <f t="shared" si="64"/>
        <v>0</v>
      </c>
      <c r="M471" s="55">
        <f t="shared" si="65"/>
        <v>0</v>
      </c>
      <c r="N471" s="51"/>
      <c r="O471" s="167">
        <f t="shared" si="66"/>
        <v>0</v>
      </c>
    </row>
    <row r="472" spans="1:15" x14ac:dyDescent="0.25">
      <c r="A472" s="49">
        <v>4200</v>
      </c>
      <c r="B472" s="49">
        <v>7</v>
      </c>
      <c r="C472" s="49" t="s">
        <v>505</v>
      </c>
      <c r="D472" s="5">
        <v>7</v>
      </c>
      <c r="E472" s="52">
        <f>SUMIFS('EOS GE24-F23-WEBLOAD'!$F:$F,'EOS GE24-F23-WEBLOAD'!$A:$A,$A472,'EOS GE24-F23-WEBLOAD'!$B:$B,$B472)</f>
        <v>710</v>
      </c>
      <c r="F472" s="153">
        <v>0</v>
      </c>
      <c r="G472" s="55">
        <f t="shared" si="62"/>
        <v>0</v>
      </c>
      <c r="H472" s="52">
        <f t="shared" si="63"/>
        <v>0</v>
      </c>
      <c r="I472" s="64"/>
      <c r="J472" s="52">
        <f>SUMIFS('EOS GE25-F23-WEBLOAD'!$F:$F,'EOS GE25-F23-WEBLOAD'!$A:$A,$A472,'EOS GE25-F23-WEBLOAD'!$B:$B,$B472)</f>
        <v>730</v>
      </c>
      <c r="K472" s="158">
        <f>SUMIF(AIEA!A:A,A472,AIEA!D:D)</f>
        <v>0</v>
      </c>
      <c r="L472" s="55">
        <f t="shared" si="64"/>
        <v>0</v>
      </c>
      <c r="M472" s="55">
        <f t="shared" si="65"/>
        <v>0</v>
      </c>
      <c r="N472" s="51"/>
      <c r="O472" s="167">
        <f t="shared" si="66"/>
        <v>0</v>
      </c>
    </row>
    <row r="473" spans="1:15" x14ac:dyDescent="0.25">
      <c r="A473" s="49">
        <v>4230</v>
      </c>
      <c r="B473" s="49">
        <v>7</v>
      </c>
      <c r="C473" s="49" t="s">
        <v>526</v>
      </c>
      <c r="D473" s="5">
        <v>7</v>
      </c>
      <c r="E473" s="52">
        <f>SUMIFS('EOS GE24-F23-WEBLOAD'!$F:$F,'EOS GE24-F23-WEBLOAD'!$A:$A,$A473,'EOS GE24-F23-WEBLOAD'!$B:$B,$B473)</f>
        <v>200</v>
      </c>
      <c r="F473" s="153">
        <v>0</v>
      </c>
      <c r="G473" s="55">
        <f t="shared" si="62"/>
        <v>0</v>
      </c>
      <c r="H473" s="52">
        <f t="shared" si="63"/>
        <v>0</v>
      </c>
      <c r="I473" s="64"/>
      <c r="J473" s="52">
        <f>SUMIFS('EOS GE25-F23-WEBLOAD'!$F:$F,'EOS GE25-F23-WEBLOAD'!$A:$A,$A473,'EOS GE25-F23-WEBLOAD'!$B:$B,$B473)</f>
        <v>340</v>
      </c>
      <c r="K473" s="158">
        <f>SUMIF(AIEA!A:A,A473,AIEA!D:D)</f>
        <v>0</v>
      </c>
      <c r="L473" s="55">
        <f t="shared" si="64"/>
        <v>0</v>
      </c>
      <c r="M473" s="55">
        <f t="shared" si="65"/>
        <v>0</v>
      </c>
      <c r="N473" s="51"/>
      <c r="O473" s="167">
        <f t="shared" si="66"/>
        <v>0</v>
      </c>
    </row>
    <row r="474" spans="1:15" x14ac:dyDescent="0.25">
      <c r="A474" s="49">
        <v>4126</v>
      </c>
      <c r="B474" s="49">
        <v>7</v>
      </c>
      <c r="C474" s="49" t="s">
        <v>461</v>
      </c>
      <c r="D474" s="5">
        <v>7</v>
      </c>
      <c r="E474" s="52">
        <f>SUMIFS('EOS GE24-F23-WEBLOAD'!$F:$F,'EOS GE24-F23-WEBLOAD'!$A:$A,$A474,'EOS GE24-F23-WEBLOAD'!$B:$B,$B474)</f>
        <v>760</v>
      </c>
      <c r="F474" s="153">
        <v>0</v>
      </c>
      <c r="G474" s="55">
        <f t="shared" si="62"/>
        <v>0</v>
      </c>
      <c r="H474" s="52">
        <f t="shared" si="63"/>
        <v>0</v>
      </c>
      <c r="I474" s="64"/>
      <c r="J474" s="52">
        <f>SUMIFS('EOS GE25-F23-WEBLOAD'!$F:$F,'EOS GE25-F23-WEBLOAD'!$A:$A,$A474,'EOS GE25-F23-WEBLOAD'!$B:$B,$B474)</f>
        <v>760</v>
      </c>
      <c r="K474" s="158">
        <f>SUMIF(AIEA!A:A,A474,AIEA!D:D)</f>
        <v>0</v>
      </c>
      <c r="L474" s="55">
        <f t="shared" si="64"/>
        <v>0</v>
      </c>
      <c r="M474" s="55">
        <f t="shared" si="65"/>
        <v>0</v>
      </c>
      <c r="N474" s="51"/>
      <c r="O474" s="167">
        <f t="shared" si="66"/>
        <v>0</v>
      </c>
    </row>
    <row r="475" spans="1:15" x14ac:dyDescent="0.25">
      <c r="A475" s="49">
        <v>4198</v>
      </c>
      <c r="B475" s="49">
        <v>7</v>
      </c>
      <c r="C475" s="49" t="s">
        <v>503</v>
      </c>
      <c r="D475" s="5">
        <v>7</v>
      </c>
      <c r="E475" s="52">
        <f>SUMIFS('EOS GE24-F23-WEBLOAD'!$F:$F,'EOS GE24-F23-WEBLOAD'!$A:$A,$A475,'EOS GE24-F23-WEBLOAD'!$B:$B,$B475)</f>
        <v>120</v>
      </c>
      <c r="F475" s="153">
        <v>0</v>
      </c>
      <c r="G475" s="55">
        <f t="shared" si="62"/>
        <v>0</v>
      </c>
      <c r="H475" s="52">
        <f t="shared" si="63"/>
        <v>0</v>
      </c>
      <c r="I475" s="64"/>
      <c r="J475" s="52">
        <f>SUMIFS('EOS GE25-F23-WEBLOAD'!$F:$F,'EOS GE25-F23-WEBLOAD'!$A:$A,$A475,'EOS GE25-F23-WEBLOAD'!$B:$B,$B475)</f>
        <v>130</v>
      </c>
      <c r="K475" s="158">
        <f>SUMIF(AIEA!A:A,A475,AIEA!D:D)</f>
        <v>0</v>
      </c>
      <c r="L475" s="55">
        <f t="shared" si="64"/>
        <v>0</v>
      </c>
      <c r="M475" s="55">
        <f t="shared" si="65"/>
        <v>0</v>
      </c>
      <c r="N475" s="51"/>
      <c r="O475" s="167">
        <f t="shared" si="66"/>
        <v>0</v>
      </c>
    </row>
    <row r="476" spans="1:15" x14ac:dyDescent="0.25">
      <c r="A476" s="49">
        <v>4289</v>
      </c>
      <c r="B476" s="49">
        <v>7</v>
      </c>
      <c r="C476" s="49" t="s">
        <v>560</v>
      </c>
      <c r="D476" s="5">
        <v>7</v>
      </c>
      <c r="E476" s="52">
        <f>SUMIFS('EOS GE24-F23-WEBLOAD'!$F:$F,'EOS GE24-F23-WEBLOAD'!$A:$A,$A476,'EOS GE24-F23-WEBLOAD'!$B:$B,$B476)</f>
        <v>141</v>
      </c>
      <c r="F476" s="153">
        <v>0</v>
      </c>
      <c r="G476" s="55">
        <f t="shared" si="62"/>
        <v>0</v>
      </c>
      <c r="H476" s="52">
        <f t="shared" si="63"/>
        <v>0</v>
      </c>
      <c r="I476" s="64"/>
      <c r="J476" s="52">
        <f>SUMIFS('EOS GE25-F23-WEBLOAD'!$F:$F,'EOS GE25-F23-WEBLOAD'!$A:$A,$A476,'EOS GE25-F23-WEBLOAD'!$B:$B,$B476)</f>
        <v>141</v>
      </c>
      <c r="K476" s="158">
        <f>SUMIF(AIEA!A:A,A476,AIEA!D:D)</f>
        <v>0</v>
      </c>
      <c r="L476" s="55">
        <f t="shared" si="64"/>
        <v>0</v>
      </c>
      <c r="M476" s="55">
        <f t="shared" si="65"/>
        <v>0</v>
      </c>
      <c r="N476" s="51"/>
      <c r="O476" s="167">
        <f t="shared" si="66"/>
        <v>0</v>
      </c>
    </row>
    <row r="477" spans="1:15" x14ac:dyDescent="0.25">
      <c r="A477" s="49">
        <v>4103</v>
      </c>
      <c r="B477" s="49">
        <v>7</v>
      </c>
      <c r="C477" s="49" t="s">
        <v>445</v>
      </c>
      <c r="D477" s="5">
        <v>7</v>
      </c>
      <c r="E477" s="52">
        <f>SUMIFS('EOS GE24-F23-WEBLOAD'!$F:$F,'EOS GE24-F23-WEBLOAD'!$A:$A,$A477,'EOS GE24-F23-WEBLOAD'!$B:$B,$B477)</f>
        <v>2375</v>
      </c>
      <c r="F477" s="153">
        <v>0</v>
      </c>
      <c r="G477" s="55">
        <f t="shared" si="62"/>
        <v>0</v>
      </c>
      <c r="H477" s="52">
        <f t="shared" si="63"/>
        <v>0</v>
      </c>
      <c r="I477" s="64"/>
      <c r="J477" s="52">
        <f>SUMIFS('EOS GE25-F23-WEBLOAD'!$F:$F,'EOS GE25-F23-WEBLOAD'!$A:$A,$A477,'EOS GE25-F23-WEBLOAD'!$B:$B,$B477)</f>
        <v>2375</v>
      </c>
      <c r="K477" s="158">
        <f>SUMIF(AIEA!A:A,A477,AIEA!D:D)</f>
        <v>0</v>
      </c>
      <c r="L477" s="55">
        <f t="shared" si="64"/>
        <v>0</v>
      </c>
      <c r="M477" s="55">
        <f t="shared" si="65"/>
        <v>0</v>
      </c>
      <c r="N477" s="51"/>
      <c r="O477" s="167">
        <f t="shared" si="66"/>
        <v>0</v>
      </c>
    </row>
    <row r="478" spans="1:15" x14ac:dyDescent="0.25">
      <c r="A478" s="49">
        <v>4082</v>
      </c>
      <c r="B478" s="49">
        <v>7</v>
      </c>
      <c r="C478" s="49" t="s">
        <v>429</v>
      </c>
      <c r="D478" s="5">
        <v>7</v>
      </c>
      <c r="E478" s="52">
        <f>SUMIFS('EOS GE24-F23-WEBLOAD'!$F:$F,'EOS GE24-F23-WEBLOAD'!$A:$A,$A478,'EOS GE24-F23-WEBLOAD'!$B:$B,$B478)</f>
        <v>305</v>
      </c>
      <c r="F478" s="153">
        <v>0</v>
      </c>
      <c r="G478" s="55">
        <f t="shared" si="62"/>
        <v>0</v>
      </c>
      <c r="H478" s="52">
        <f t="shared" si="63"/>
        <v>0</v>
      </c>
      <c r="I478" s="64"/>
      <c r="J478" s="52">
        <f>SUMIFS('EOS GE25-F23-WEBLOAD'!$F:$F,'EOS GE25-F23-WEBLOAD'!$A:$A,$A478,'EOS GE25-F23-WEBLOAD'!$B:$B,$B478)</f>
        <v>305</v>
      </c>
      <c r="K478" s="158">
        <f>SUMIF(AIEA!A:A,A478,AIEA!D:D)</f>
        <v>0</v>
      </c>
      <c r="L478" s="55">
        <f t="shared" si="64"/>
        <v>0</v>
      </c>
      <c r="M478" s="55">
        <f t="shared" si="65"/>
        <v>0</v>
      </c>
      <c r="N478" s="51"/>
      <c r="O478" s="167">
        <f t="shared" si="66"/>
        <v>0</v>
      </c>
    </row>
    <row r="479" spans="1:15" x14ac:dyDescent="0.25">
      <c r="A479" s="49">
        <v>4121</v>
      </c>
      <c r="B479" s="49">
        <v>7</v>
      </c>
      <c r="C479" s="49" t="s">
        <v>458</v>
      </c>
      <c r="D479" s="5">
        <v>7</v>
      </c>
      <c r="E479" s="52">
        <f>SUMIFS('EOS GE24-F23-WEBLOAD'!$F:$F,'EOS GE24-F23-WEBLOAD'!$A:$A,$A479,'EOS GE24-F23-WEBLOAD'!$B:$B,$B479)</f>
        <v>320</v>
      </c>
      <c r="F479" s="153">
        <v>0</v>
      </c>
      <c r="G479" s="55">
        <f t="shared" si="62"/>
        <v>0</v>
      </c>
      <c r="H479" s="52">
        <f t="shared" si="63"/>
        <v>0</v>
      </c>
      <c r="I479" s="64"/>
      <c r="J479" s="52">
        <f>SUMIFS('EOS GE25-F23-WEBLOAD'!$F:$F,'EOS GE25-F23-WEBLOAD'!$A:$A,$A479,'EOS GE25-F23-WEBLOAD'!$B:$B,$B479)</f>
        <v>320</v>
      </c>
      <c r="K479" s="158">
        <f>SUMIF(AIEA!A:A,A479,AIEA!D:D)</f>
        <v>0</v>
      </c>
      <c r="L479" s="55">
        <f t="shared" si="64"/>
        <v>0</v>
      </c>
      <c r="M479" s="55">
        <f t="shared" si="65"/>
        <v>0</v>
      </c>
      <c r="N479" s="51"/>
      <c r="O479" s="167">
        <f t="shared" si="66"/>
        <v>0</v>
      </c>
    </row>
    <row r="480" spans="1:15" x14ac:dyDescent="0.25">
      <c r="A480" s="49">
        <v>4038</v>
      </c>
      <c r="B480" s="49">
        <v>7</v>
      </c>
      <c r="C480" s="49" t="s">
        <v>406</v>
      </c>
      <c r="D480" s="5">
        <v>7</v>
      </c>
      <c r="E480" s="52">
        <f>SUMIFS('EOS GE24-F23-WEBLOAD'!$F:$F,'EOS GE24-F23-WEBLOAD'!$A:$A,$A480,'EOS GE24-F23-WEBLOAD'!$B:$B,$B480)</f>
        <v>336</v>
      </c>
      <c r="F480" s="153">
        <v>0</v>
      </c>
      <c r="G480" s="55">
        <f t="shared" si="62"/>
        <v>0</v>
      </c>
      <c r="H480" s="52">
        <f t="shared" si="63"/>
        <v>0</v>
      </c>
      <c r="I480" s="64"/>
      <c r="J480" s="52">
        <f>SUMIFS('EOS GE25-F23-WEBLOAD'!$F:$F,'EOS GE25-F23-WEBLOAD'!$A:$A,$A480,'EOS GE25-F23-WEBLOAD'!$B:$B,$B480)</f>
        <v>336</v>
      </c>
      <c r="K480" s="158">
        <f>SUMIF(AIEA!A:A,A480,AIEA!D:D)</f>
        <v>0</v>
      </c>
      <c r="L480" s="55">
        <f t="shared" si="64"/>
        <v>0</v>
      </c>
      <c r="M480" s="55">
        <f t="shared" si="65"/>
        <v>0</v>
      </c>
      <c r="N480" s="51"/>
      <c r="O480" s="167">
        <f t="shared" si="66"/>
        <v>0</v>
      </c>
    </row>
    <row r="481" spans="1:15" x14ac:dyDescent="0.25">
      <c r="A481" s="49">
        <v>4139</v>
      </c>
      <c r="B481" s="49">
        <v>7</v>
      </c>
      <c r="C481" s="49" t="s">
        <v>467</v>
      </c>
      <c r="D481" s="5">
        <v>7</v>
      </c>
      <c r="E481" s="52">
        <f>SUMIFS('EOS GE24-F23-WEBLOAD'!$F:$F,'EOS GE24-F23-WEBLOAD'!$A:$A,$A481,'EOS GE24-F23-WEBLOAD'!$B:$B,$B481)</f>
        <v>155</v>
      </c>
      <c r="F481" s="153">
        <v>0</v>
      </c>
      <c r="G481" s="55">
        <f t="shared" si="62"/>
        <v>0</v>
      </c>
      <c r="H481" s="52">
        <f t="shared" si="63"/>
        <v>0</v>
      </c>
      <c r="I481" s="64"/>
      <c r="J481" s="52">
        <f>SUMIFS('EOS GE25-F23-WEBLOAD'!$F:$F,'EOS GE25-F23-WEBLOAD'!$A:$A,$A481,'EOS GE25-F23-WEBLOAD'!$B:$B,$B481)</f>
        <v>155</v>
      </c>
      <c r="K481" s="158">
        <f>SUMIF(AIEA!A:A,A481,AIEA!D:D)</f>
        <v>0</v>
      </c>
      <c r="L481" s="55">
        <f t="shared" si="64"/>
        <v>0</v>
      </c>
      <c r="M481" s="55">
        <f t="shared" si="65"/>
        <v>0</v>
      </c>
      <c r="N481" s="51"/>
      <c r="O481" s="167">
        <f t="shared" si="66"/>
        <v>0</v>
      </c>
    </row>
    <row r="482" spans="1:15" x14ac:dyDescent="0.25">
      <c r="A482" s="49">
        <v>4169</v>
      </c>
      <c r="B482" s="49">
        <v>7</v>
      </c>
      <c r="C482" s="49" t="s">
        <v>487</v>
      </c>
      <c r="D482" s="5">
        <v>7</v>
      </c>
      <c r="E482" s="52">
        <f>SUMIFS('EOS GE24-F23-WEBLOAD'!$F:$F,'EOS GE24-F23-WEBLOAD'!$A:$A,$A482,'EOS GE24-F23-WEBLOAD'!$B:$B,$B482)</f>
        <v>336</v>
      </c>
      <c r="F482" s="153">
        <v>0</v>
      </c>
      <c r="G482" s="55">
        <f t="shared" si="62"/>
        <v>0</v>
      </c>
      <c r="H482" s="52">
        <f t="shared" si="63"/>
        <v>0</v>
      </c>
      <c r="I482" s="64"/>
      <c r="J482" s="52">
        <f>SUMIFS('EOS GE25-F23-WEBLOAD'!$F:$F,'EOS GE25-F23-WEBLOAD'!$A:$A,$A482,'EOS GE25-F23-WEBLOAD'!$B:$B,$B482)</f>
        <v>336</v>
      </c>
      <c r="K482" s="158">
        <f>SUMIF(AIEA!A:A,A482,AIEA!D:D)</f>
        <v>0</v>
      </c>
      <c r="L482" s="55">
        <f t="shared" si="64"/>
        <v>0</v>
      </c>
      <c r="M482" s="55">
        <f t="shared" si="65"/>
        <v>0</v>
      </c>
      <c r="N482" s="51"/>
      <c r="O482" s="167">
        <f t="shared" si="66"/>
        <v>0</v>
      </c>
    </row>
    <row r="483" spans="1:15" x14ac:dyDescent="0.25">
      <c r="A483" s="49">
        <v>4192</v>
      </c>
      <c r="B483" s="49">
        <v>7</v>
      </c>
      <c r="C483" s="49" t="s">
        <v>499</v>
      </c>
      <c r="D483" s="5">
        <v>7</v>
      </c>
      <c r="E483" s="52">
        <f>SUMIFS('EOS GE24-F23-WEBLOAD'!$F:$F,'EOS GE24-F23-WEBLOAD'!$A:$A,$A483,'EOS GE24-F23-WEBLOAD'!$B:$B,$B483)</f>
        <v>765</v>
      </c>
      <c r="F483" s="153">
        <v>0</v>
      </c>
      <c r="G483" s="55">
        <f t="shared" si="62"/>
        <v>0</v>
      </c>
      <c r="H483" s="52">
        <f t="shared" si="63"/>
        <v>0</v>
      </c>
      <c r="I483" s="64"/>
      <c r="J483" s="52">
        <f>SUMIFS('EOS GE25-F23-WEBLOAD'!$F:$F,'EOS GE25-F23-WEBLOAD'!$A:$A,$A483,'EOS GE25-F23-WEBLOAD'!$B:$B,$B483)</f>
        <v>765</v>
      </c>
      <c r="K483" s="158">
        <f>SUMIF(AIEA!A:A,A483,AIEA!D:D)</f>
        <v>0</v>
      </c>
      <c r="L483" s="55">
        <f t="shared" si="64"/>
        <v>0</v>
      </c>
      <c r="M483" s="55">
        <f t="shared" si="65"/>
        <v>0</v>
      </c>
      <c r="N483" s="51"/>
      <c r="O483" s="167">
        <f t="shared" si="66"/>
        <v>0</v>
      </c>
    </row>
    <row r="484" spans="1:15" x14ac:dyDescent="0.25">
      <c r="A484" s="49">
        <v>4171</v>
      </c>
      <c r="B484" s="49">
        <v>7</v>
      </c>
      <c r="C484" s="49" t="s">
        <v>489</v>
      </c>
      <c r="D484" s="5">
        <v>7</v>
      </c>
      <c r="E484" s="52">
        <f>SUMIFS('EOS GE24-F23-WEBLOAD'!$F:$F,'EOS GE24-F23-WEBLOAD'!$A:$A,$A484,'EOS GE24-F23-WEBLOAD'!$B:$B,$B484)</f>
        <v>840</v>
      </c>
      <c r="F484" s="153">
        <v>0</v>
      </c>
      <c r="G484" s="55">
        <f t="shared" si="62"/>
        <v>0</v>
      </c>
      <c r="H484" s="52">
        <f t="shared" si="63"/>
        <v>0</v>
      </c>
      <c r="I484" s="64"/>
      <c r="J484" s="52">
        <f>SUMIFS('EOS GE25-F23-WEBLOAD'!$F:$F,'EOS GE25-F23-WEBLOAD'!$A:$A,$A484,'EOS GE25-F23-WEBLOAD'!$B:$B,$B484)</f>
        <v>840</v>
      </c>
      <c r="K484" s="158">
        <f>SUMIF(AIEA!A:A,A484,AIEA!D:D)</f>
        <v>0</v>
      </c>
      <c r="L484" s="55">
        <f t="shared" si="64"/>
        <v>0</v>
      </c>
      <c r="M484" s="55">
        <f t="shared" si="65"/>
        <v>0</v>
      </c>
      <c r="N484" s="51"/>
      <c r="O484" s="167">
        <f t="shared" si="66"/>
        <v>0</v>
      </c>
    </row>
    <row r="485" spans="1:15" x14ac:dyDescent="0.25">
      <c r="A485" s="49">
        <v>4232</v>
      </c>
      <c r="B485" s="49">
        <v>7</v>
      </c>
      <c r="C485" s="49" t="s">
        <v>528</v>
      </c>
      <c r="D485" s="5">
        <v>7</v>
      </c>
      <c r="E485" s="52">
        <f>SUMIFS('EOS GE24-F23-WEBLOAD'!$F:$F,'EOS GE24-F23-WEBLOAD'!$A:$A,$A485,'EOS GE24-F23-WEBLOAD'!$B:$B,$B485)</f>
        <v>375</v>
      </c>
      <c r="F485" s="153">
        <v>0</v>
      </c>
      <c r="G485" s="55">
        <f t="shared" si="62"/>
        <v>0</v>
      </c>
      <c r="H485" s="52">
        <f t="shared" si="63"/>
        <v>0</v>
      </c>
      <c r="I485" s="64"/>
      <c r="J485" s="52">
        <f>SUMIFS('EOS GE25-F23-WEBLOAD'!$F:$F,'EOS GE25-F23-WEBLOAD'!$A:$A,$A485,'EOS GE25-F23-WEBLOAD'!$B:$B,$B485)</f>
        <v>375</v>
      </c>
      <c r="K485" s="158">
        <f>SUMIF(AIEA!A:A,A485,AIEA!D:D)</f>
        <v>0</v>
      </c>
      <c r="L485" s="55">
        <f t="shared" si="64"/>
        <v>0</v>
      </c>
      <c r="M485" s="55">
        <f t="shared" si="65"/>
        <v>0</v>
      </c>
      <c r="N485" s="51"/>
      <c r="O485" s="167">
        <f t="shared" si="66"/>
        <v>0</v>
      </c>
    </row>
    <row r="486" spans="1:15" x14ac:dyDescent="0.25">
      <c r="A486" s="49">
        <v>4068</v>
      </c>
      <c r="B486" s="49">
        <v>7</v>
      </c>
      <c r="C486" s="49" t="s">
        <v>420</v>
      </c>
      <c r="D486" s="5">
        <v>7</v>
      </c>
      <c r="E486" s="52">
        <f>SUMIFS('EOS GE24-F23-WEBLOAD'!$F:$F,'EOS GE24-F23-WEBLOAD'!$A:$A,$A486,'EOS GE24-F23-WEBLOAD'!$B:$B,$B486)</f>
        <v>581.20000000000005</v>
      </c>
      <c r="F486" s="153">
        <v>0</v>
      </c>
      <c r="G486" s="55">
        <f t="shared" si="62"/>
        <v>0</v>
      </c>
      <c r="H486" s="52">
        <f t="shared" si="63"/>
        <v>0</v>
      </c>
      <c r="I486" s="64"/>
      <c r="J486" s="52">
        <f>SUMIFS('EOS GE25-F23-WEBLOAD'!$F:$F,'EOS GE25-F23-WEBLOAD'!$A:$A,$A486,'EOS GE25-F23-WEBLOAD'!$B:$B,$B486)</f>
        <v>581.20000000000005</v>
      </c>
      <c r="K486" s="158">
        <f>SUMIF(AIEA!A:A,A486,AIEA!D:D)</f>
        <v>0</v>
      </c>
      <c r="L486" s="55">
        <f t="shared" si="64"/>
        <v>0</v>
      </c>
      <c r="M486" s="55">
        <f t="shared" si="65"/>
        <v>0</v>
      </c>
      <c r="N486" s="51"/>
      <c r="O486" s="167">
        <f t="shared" si="66"/>
        <v>0</v>
      </c>
    </row>
    <row r="487" spans="1:15" x14ac:dyDescent="0.25">
      <c r="A487" s="49">
        <v>4189</v>
      </c>
      <c r="B487" s="49">
        <v>7</v>
      </c>
      <c r="C487" s="49" t="s">
        <v>497</v>
      </c>
      <c r="D487" s="5">
        <v>7</v>
      </c>
      <c r="E487" s="52">
        <f>SUMIFS('EOS GE24-F23-WEBLOAD'!$F:$F,'EOS GE24-F23-WEBLOAD'!$A:$A,$A487,'EOS GE24-F23-WEBLOAD'!$B:$B,$B487)</f>
        <v>183</v>
      </c>
      <c r="F487" s="153">
        <v>0</v>
      </c>
      <c r="G487" s="55">
        <f t="shared" si="62"/>
        <v>0</v>
      </c>
      <c r="H487" s="52">
        <f t="shared" si="63"/>
        <v>0</v>
      </c>
      <c r="I487" s="64"/>
      <c r="J487" s="52">
        <f>SUMIFS('EOS GE25-F23-WEBLOAD'!$F:$F,'EOS GE25-F23-WEBLOAD'!$A:$A,$A487,'EOS GE25-F23-WEBLOAD'!$B:$B,$B487)</f>
        <v>183</v>
      </c>
      <c r="K487" s="158">
        <f>SUMIF(AIEA!A:A,A487,AIEA!D:D)</f>
        <v>0</v>
      </c>
      <c r="L487" s="55">
        <f t="shared" si="64"/>
        <v>0</v>
      </c>
      <c r="M487" s="55">
        <f t="shared" si="65"/>
        <v>0</v>
      </c>
      <c r="N487" s="51"/>
      <c r="O487" s="167">
        <f t="shared" si="66"/>
        <v>0</v>
      </c>
    </row>
    <row r="488" spans="1:15" x14ac:dyDescent="0.25">
      <c r="A488" s="49">
        <v>4055</v>
      </c>
      <c r="B488" s="49">
        <v>7</v>
      </c>
      <c r="C488" s="49" t="s">
        <v>412</v>
      </c>
      <c r="D488" s="5">
        <v>7</v>
      </c>
      <c r="E488" s="52">
        <f>SUMIFS('EOS GE24-F23-WEBLOAD'!$F:$F,'EOS GE24-F23-WEBLOAD'!$A:$A,$A488,'EOS GE24-F23-WEBLOAD'!$B:$B,$B488)</f>
        <v>118</v>
      </c>
      <c r="F488" s="153">
        <v>0</v>
      </c>
      <c r="G488" s="55">
        <f t="shared" si="62"/>
        <v>0</v>
      </c>
      <c r="H488" s="52">
        <f t="shared" si="63"/>
        <v>0</v>
      </c>
      <c r="I488" s="64"/>
      <c r="J488" s="52">
        <f>SUMIFS('EOS GE25-F23-WEBLOAD'!$F:$F,'EOS GE25-F23-WEBLOAD'!$A:$A,$A488,'EOS GE25-F23-WEBLOAD'!$B:$B,$B488)</f>
        <v>128</v>
      </c>
      <c r="K488" s="158">
        <f>SUMIF(AIEA!A:A,A488,AIEA!D:D)</f>
        <v>0</v>
      </c>
      <c r="L488" s="55">
        <f t="shared" si="64"/>
        <v>0</v>
      </c>
      <c r="M488" s="55">
        <f t="shared" si="65"/>
        <v>0</v>
      </c>
      <c r="N488" s="51"/>
      <c r="O488" s="167">
        <f t="shared" si="66"/>
        <v>0</v>
      </c>
    </row>
    <row r="489" spans="1:15" x14ac:dyDescent="0.25">
      <c r="A489" s="49">
        <v>4104</v>
      </c>
      <c r="B489" s="49">
        <v>7</v>
      </c>
      <c r="C489" s="49" t="s">
        <v>446</v>
      </c>
      <c r="D489" s="5">
        <v>7</v>
      </c>
      <c r="E489" s="52">
        <f>SUMIFS('EOS GE24-F23-WEBLOAD'!$F:$F,'EOS GE24-F23-WEBLOAD'!$A:$A,$A489,'EOS GE24-F23-WEBLOAD'!$B:$B,$B489)</f>
        <v>240</v>
      </c>
      <c r="F489" s="153">
        <v>0</v>
      </c>
      <c r="G489" s="55">
        <f t="shared" si="62"/>
        <v>0</v>
      </c>
      <c r="H489" s="52">
        <f t="shared" si="63"/>
        <v>0</v>
      </c>
      <c r="I489" s="64"/>
      <c r="J489" s="52">
        <f>SUMIFS('EOS GE25-F23-WEBLOAD'!$F:$F,'EOS GE25-F23-WEBLOAD'!$A:$A,$A489,'EOS GE25-F23-WEBLOAD'!$B:$B,$B489)</f>
        <v>240</v>
      </c>
      <c r="K489" s="158">
        <f>SUMIF(AIEA!A:A,A489,AIEA!D:D)</f>
        <v>0</v>
      </c>
      <c r="L489" s="55">
        <f t="shared" si="64"/>
        <v>0</v>
      </c>
      <c r="M489" s="55">
        <f t="shared" si="65"/>
        <v>0</v>
      </c>
      <c r="N489" s="51"/>
      <c r="O489" s="167">
        <f t="shared" si="66"/>
        <v>0</v>
      </c>
    </row>
    <row r="490" spans="1:15" x14ac:dyDescent="0.25">
      <c r="A490" s="49">
        <v>4100</v>
      </c>
      <c r="B490" s="49">
        <v>7</v>
      </c>
      <c r="C490" s="49" t="s">
        <v>443</v>
      </c>
      <c r="D490" s="5">
        <v>7</v>
      </c>
      <c r="E490" s="52">
        <f>SUMIFS('EOS GE24-F23-WEBLOAD'!$F:$F,'EOS GE24-F23-WEBLOAD'!$A:$A,$A490,'EOS GE24-F23-WEBLOAD'!$B:$B,$B490)</f>
        <v>145</v>
      </c>
      <c r="F490" s="153">
        <v>0</v>
      </c>
      <c r="G490" s="55">
        <f t="shared" si="62"/>
        <v>0</v>
      </c>
      <c r="H490" s="52">
        <f t="shared" si="63"/>
        <v>0</v>
      </c>
      <c r="I490" s="64"/>
      <c r="J490" s="52">
        <f>SUMIFS('EOS GE25-F23-WEBLOAD'!$F:$F,'EOS GE25-F23-WEBLOAD'!$A:$A,$A490,'EOS GE25-F23-WEBLOAD'!$B:$B,$B490)</f>
        <v>145</v>
      </c>
      <c r="K490" s="158">
        <f>SUMIF(AIEA!A:A,A490,AIEA!D:D)</f>
        <v>0</v>
      </c>
      <c r="L490" s="55">
        <f t="shared" si="64"/>
        <v>0</v>
      </c>
      <c r="M490" s="55">
        <f t="shared" si="65"/>
        <v>0</v>
      </c>
      <c r="N490" s="51"/>
      <c r="O490" s="167">
        <f t="shared" si="66"/>
        <v>0</v>
      </c>
    </row>
    <row r="491" spans="1:15" x14ac:dyDescent="0.25">
      <c r="A491" s="49">
        <v>4243</v>
      </c>
      <c r="B491" s="49">
        <v>7</v>
      </c>
      <c r="C491" s="49" t="s">
        <v>534</v>
      </c>
      <c r="D491" s="5">
        <v>7</v>
      </c>
      <c r="E491" s="52">
        <f>SUMIFS('EOS GE24-F23-WEBLOAD'!$F:$F,'EOS GE24-F23-WEBLOAD'!$A:$A,$A491,'EOS GE24-F23-WEBLOAD'!$B:$B,$B491)</f>
        <v>320</v>
      </c>
      <c r="F491" s="153">
        <v>0</v>
      </c>
      <c r="G491" s="55">
        <f t="shared" si="62"/>
        <v>0</v>
      </c>
      <c r="H491" s="52">
        <f t="shared" si="63"/>
        <v>0</v>
      </c>
      <c r="I491" s="64"/>
      <c r="J491" s="52">
        <f>SUMIFS('EOS GE25-F23-WEBLOAD'!$F:$F,'EOS GE25-F23-WEBLOAD'!$A:$A,$A491,'EOS GE25-F23-WEBLOAD'!$B:$B,$B491)</f>
        <v>320</v>
      </c>
      <c r="K491" s="158">
        <f>SUMIF(AIEA!A:A,A491,AIEA!D:D)</f>
        <v>0</v>
      </c>
      <c r="L491" s="55">
        <f t="shared" si="64"/>
        <v>0</v>
      </c>
      <c r="M491" s="55">
        <f t="shared" si="65"/>
        <v>0</v>
      </c>
      <c r="N491" s="51"/>
      <c r="O491" s="167">
        <f t="shared" si="66"/>
        <v>0</v>
      </c>
    </row>
    <row r="492" spans="1:15" x14ac:dyDescent="0.25">
      <c r="A492" s="49">
        <v>4015</v>
      </c>
      <c r="B492" s="49">
        <v>7</v>
      </c>
      <c r="C492" s="49" t="s">
        <v>394</v>
      </c>
      <c r="D492" s="5">
        <v>7</v>
      </c>
      <c r="E492" s="52">
        <f>SUMIFS('EOS GE24-F23-WEBLOAD'!$F:$F,'EOS GE24-F23-WEBLOAD'!$A:$A,$A492,'EOS GE24-F23-WEBLOAD'!$B:$B,$B492)</f>
        <v>894.6</v>
      </c>
      <c r="F492" s="153">
        <v>0</v>
      </c>
      <c r="G492" s="55">
        <f t="shared" si="62"/>
        <v>0</v>
      </c>
      <c r="H492" s="52">
        <f t="shared" si="63"/>
        <v>0</v>
      </c>
      <c r="I492" s="64"/>
      <c r="J492" s="52">
        <f>SUMIFS('EOS GE25-F23-WEBLOAD'!$F:$F,'EOS GE25-F23-WEBLOAD'!$A:$A,$A492,'EOS GE25-F23-WEBLOAD'!$B:$B,$B492)</f>
        <v>931.6</v>
      </c>
      <c r="K492" s="158">
        <f>SUMIF(AIEA!A:A,A492,AIEA!D:D)</f>
        <v>0</v>
      </c>
      <c r="L492" s="55">
        <f t="shared" si="64"/>
        <v>0</v>
      </c>
      <c r="M492" s="55">
        <f t="shared" si="65"/>
        <v>0</v>
      </c>
      <c r="N492" s="51"/>
      <c r="O492" s="167">
        <f t="shared" si="66"/>
        <v>0</v>
      </c>
    </row>
    <row r="493" spans="1:15" x14ac:dyDescent="0.25">
      <c r="A493" s="49">
        <v>4266</v>
      </c>
      <c r="B493" s="49">
        <v>7</v>
      </c>
      <c r="C493" s="49" t="s">
        <v>545</v>
      </c>
      <c r="D493" s="5">
        <v>7</v>
      </c>
      <c r="E493" s="52">
        <f>SUMIFS('EOS GE24-F23-WEBLOAD'!$F:$F,'EOS GE24-F23-WEBLOAD'!$A:$A,$A493,'EOS GE24-F23-WEBLOAD'!$B:$B,$B493)</f>
        <v>157</v>
      </c>
      <c r="F493" s="153">
        <v>0</v>
      </c>
      <c r="G493" s="55">
        <f t="shared" ref="G493:G524" si="67">SUM(F493:F493)</f>
        <v>0</v>
      </c>
      <c r="H493" s="52">
        <f t="shared" ref="H493:H524" si="68">IFERROR(G493/E493,0)</f>
        <v>0</v>
      </c>
      <c r="I493" s="64"/>
      <c r="J493" s="52">
        <f>SUMIFS('EOS GE25-F23-WEBLOAD'!$F:$F,'EOS GE25-F23-WEBLOAD'!$A:$A,$A493,'EOS GE25-F23-WEBLOAD'!$B:$B,$B493)</f>
        <v>157</v>
      </c>
      <c r="K493" s="158">
        <f>SUMIF(AIEA!A:A,A493,AIEA!D:D)</f>
        <v>0</v>
      </c>
      <c r="L493" s="55">
        <f t="shared" ref="L493:L524" si="69">SUM(K493:K493)</f>
        <v>0</v>
      </c>
      <c r="M493" s="55">
        <f t="shared" ref="M493:M524" si="70">IFERROR(L493/J493,0)</f>
        <v>0</v>
      </c>
      <c r="N493" s="51"/>
      <c r="O493" s="167">
        <f t="shared" ref="O493:O524" si="71">M493+H493</f>
        <v>0</v>
      </c>
    </row>
    <row r="494" spans="1:15" x14ac:dyDescent="0.25">
      <c r="A494" s="49">
        <v>4220</v>
      </c>
      <c r="B494" s="49">
        <v>7</v>
      </c>
      <c r="C494" s="49" t="s">
        <v>517</v>
      </c>
      <c r="D494" s="5">
        <v>7</v>
      </c>
      <c r="E494" s="52">
        <f>SUMIFS('EOS GE24-F23-WEBLOAD'!$F:$F,'EOS GE24-F23-WEBLOAD'!$A:$A,$A494,'EOS GE24-F23-WEBLOAD'!$B:$B,$B494)</f>
        <v>310</v>
      </c>
      <c r="F494" s="153">
        <v>0</v>
      </c>
      <c r="G494" s="55">
        <f t="shared" si="67"/>
        <v>0</v>
      </c>
      <c r="H494" s="52">
        <f t="shared" si="68"/>
        <v>0</v>
      </c>
      <c r="I494" s="64"/>
      <c r="J494" s="52">
        <f>SUMIFS('EOS GE25-F23-WEBLOAD'!$F:$F,'EOS GE25-F23-WEBLOAD'!$A:$A,$A494,'EOS GE25-F23-WEBLOAD'!$B:$B,$B494)</f>
        <v>325</v>
      </c>
      <c r="K494" s="158">
        <f>SUMIF(AIEA!A:A,A494,AIEA!D:D)</f>
        <v>0</v>
      </c>
      <c r="L494" s="55">
        <f t="shared" si="69"/>
        <v>0</v>
      </c>
      <c r="M494" s="55">
        <f t="shared" si="70"/>
        <v>0</v>
      </c>
      <c r="N494" s="51"/>
      <c r="O494" s="167">
        <f t="shared" si="71"/>
        <v>0</v>
      </c>
    </row>
    <row r="495" spans="1:15" x14ac:dyDescent="0.25">
      <c r="A495" s="49">
        <v>4253</v>
      </c>
      <c r="B495" s="49">
        <v>7</v>
      </c>
      <c r="C495" s="49" t="s">
        <v>537</v>
      </c>
      <c r="D495" s="5">
        <v>7</v>
      </c>
      <c r="E495" s="52">
        <f>SUMIFS('EOS GE24-F23-WEBLOAD'!$F:$F,'EOS GE24-F23-WEBLOAD'!$A:$A,$A495,'EOS GE24-F23-WEBLOAD'!$B:$B,$B495)</f>
        <v>187</v>
      </c>
      <c r="F495" s="153">
        <v>0</v>
      </c>
      <c r="G495" s="55">
        <f t="shared" si="67"/>
        <v>0</v>
      </c>
      <c r="H495" s="52">
        <f t="shared" si="68"/>
        <v>0</v>
      </c>
      <c r="I495" s="64"/>
      <c r="J495" s="52">
        <f>SUMIFS('EOS GE25-F23-WEBLOAD'!$F:$F,'EOS GE25-F23-WEBLOAD'!$A:$A,$A495,'EOS GE25-F23-WEBLOAD'!$B:$B,$B495)</f>
        <v>201</v>
      </c>
      <c r="K495" s="158">
        <f>SUMIF(AIEA!A:A,A495,AIEA!D:D)</f>
        <v>0</v>
      </c>
      <c r="L495" s="55">
        <f t="shared" si="69"/>
        <v>0</v>
      </c>
      <c r="M495" s="55">
        <f t="shared" si="70"/>
        <v>0</v>
      </c>
      <c r="N495" s="51"/>
      <c r="O495" s="167">
        <f t="shared" si="71"/>
        <v>0</v>
      </c>
    </row>
    <row r="496" spans="1:15" x14ac:dyDescent="0.25">
      <c r="A496" s="49">
        <v>4007</v>
      </c>
      <c r="B496" s="49">
        <v>7</v>
      </c>
      <c r="C496" s="49" t="s">
        <v>391</v>
      </c>
      <c r="D496" s="5">
        <v>7</v>
      </c>
      <c r="E496" s="52">
        <f>SUMIFS('EOS GE24-F23-WEBLOAD'!$F:$F,'EOS GE24-F23-WEBLOAD'!$A:$A,$A496,'EOS GE24-F23-WEBLOAD'!$B:$B,$B496)</f>
        <v>188</v>
      </c>
      <c r="F496" s="153">
        <v>0</v>
      </c>
      <c r="G496" s="55">
        <f t="shared" si="67"/>
        <v>0</v>
      </c>
      <c r="H496" s="52">
        <f t="shared" si="68"/>
        <v>0</v>
      </c>
      <c r="I496" s="64"/>
      <c r="J496" s="52">
        <f>SUMIFS('EOS GE25-F23-WEBLOAD'!$F:$F,'EOS GE25-F23-WEBLOAD'!$A:$A,$A496,'EOS GE25-F23-WEBLOAD'!$B:$B,$B496)</f>
        <v>188</v>
      </c>
      <c r="K496" s="158">
        <f>SUMIF(AIEA!A:A,A496,AIEA!D:D)</f>
        <v>0</v>
      </c>
      <c r="L496" s="55">
        <f t="shared" si="69"/>
        <v>0</v>
      </c>
      <c r="M496" s="55">
        <f t="shared" si="70"/>
        <v>0</v>
      </c>
      <c r="N496" s="51"/>
      <c r="O496" s="167">
        <f t="shared" si="71"/>
        <v>0</v>
      </c>
    </row>
    <row r="497" spans="1:15" x14ac:dyDescent="0.25">
      <c r="A497" s="49">
        <v>4035</v>
      </c>
      <c r="B497" s="49">
        <v>7</v>
      </c>
      <c r="C497" s="49" t="s">
        <v>404</v>
      </c>
      <c r="D497" s="5">
        <v>7</v>
      </c>
      <c r="E497" s="52">
        <f>SUMIFS('EOS GE24-F23-WEBLOAD'!$F:$F,'EOS GE24-F23-WEBLOAD'!$A:$A,$A497,'EOS GE24-F23-WEBLOAD'!$B:$B,$B497)</f>
        <v>330</v>
      </c>
      <c r="F497" s="153">
        <v>0</v>
      </c>
      <c r="G497" s="55">
        <f t="shared" si="67"/>
        <v>0</v>
      </c>
      <c r="H497" s="52">
        <f t="shared" si="68"/>
        <v>0</v>
      </c>
      <c r="I497" s="64"/>
      <c r="J497" s="52">
        <f>SUMIFS('EOS GE25-F23-WEBLOAD'!$F:$F,'EOS GE25-F23-WEBLOAD'!$A:$A,$A497,'EOS GE25-F23-WEBLOAD'!$B:$B,$B497)</f>
        <v>330</v>
      </c>
      <c r="K497" s="158">
        <f>SUMIF(AIEA!A:A,A497,AIEA!D:D)</f>
        <v>0</v>
      </c>
      <c r="L497" s="55">
        <f t="shared" si="69"/>
        <v>0</v>
      </c>
      <c r="M497" s="55">
        <f t="shared" si="70"/>
        <v>0</v>
      </c>
      <c r="N497" s="51"/>
      <c r="O497" s="167">
        <f t="shared" si="71"/>
        <v>0</v>
      </c>
    </row>
    <row r="498" spans="1:15" x14ac:dyDescent="0.25">
      <c r="A498" s="49">
        <v>4095</v>
      </c>
      <c r="B498" s="49">
        <v>7</v>
      </c>
      <c r="C498" s="49" t="s">
        <v>440</v>
      </c>
      <c r="D498" s="5">
        <v>7</v>
      </c>
      <c r="E498" s="52">
        <f>SUMIFS('EOS GE24-F23-WEBLOAD'!$F:$F,'EOS GE24-F23-WEBLOAD'!$A:$A,$A498,'EOS GE24-F23-WEBLOAD'!$B:$B,$B498)</f>
        <v>200</v>
      </c>
      <c r="F498" s="153">
        <v>0</v>
      </c>
      <c r="G498" s="55">
        <f t="shared" si="67"/>
        <v>0</v>
      </c>
      <c r="H498" s="52">
        <f t="shared" si="68"/>
        <v>0</v>
      </c>
      <c r="I498" s="64"/>
      <c r="J498" s="52">
        <f>SUMIFS('EOS GE25-F23-WEBLOAD'!$F:$F,'EOS GE25-F23-WEBLOAD'!$A:$A,$A498,'EOS GE25-F23-WEBLOAD'!$B:$B,$B498)</f>
        <v>200</v>
      </c>
      <c r="K498" s="158">
        <f>SUMIF(AIEA!A:A,A498,AIEA!D:D)</f>
        <v>0</v>
      </c>
      <c r="L498" s="55">
        <f t="shared" si="69"/>
        <v>0</v>
      </c>
      <c r="M498" s="55">
        <f t="shared" si="70"/>
        <v>0</v>
      </c>
      <c r="N498" s="51"/>
      <c r="O498" s="167">
        <f t="shared" si="71"/>
        <v>0</v>
      </c>
    </row>
    <row r="499" spans="1:15" x14ac:dyDescent="0.25">
      <c r="A499" s="49">
        <v>4150</v>
      </c>
      <c r="B499" s="49">
        <v>7</v>
      </c>
      <c r="C499" s="49" t="s">
        <v>474</v>
      </c>
      <c r="D499" s="5">
        <v>7</v>
      </c>
      <c r="E499" s="52">
        <f>SUMIFS('EOS GE24-F23-WEBLOAD'!$F:$F,'EOS GE24-F23-WEBLOAD'!$A:$A,$A499,'EOS GE24-F23-WEBLOAD'!$B:$B,$B499)</f>
        <v>198</v>
      </c>
      <c r="F499" s="153">
        <v>0</v>
      </c>
      <c r="G499" s="55">
        <f t="shared" si="67"/>
        <v>0</v>
      </c>
      <c r="H499" s="52">
        <f t="shared" si="68"/>
        <v>0</v>
      </c>
      <c r="I499" s="64"/>
      <c r="J499" s="52">
        <f>SUMIFS('EOS GE25-F23-WEBLOAD'!$F:$F,'EOS GE25-F23-WEBLOAD'!$A:$A,$A499,'EOS GE25-F23-WEBLOAD'!$B:$B,$B499)</f>
        <v>198</v>
      </c>
      <c r="K499" s="158">
        <f>SUMIF(AIEA!A:A,A499,AIEA!D:D)</f>
        <v>0</v>
      </c>
      <c r="L499" s="55">
        <f t="shared" si="69"/>
        <v>0</v>
      </c>
      <c r="M499" s="55">
        <f t="shared" si="70"/>
        <v>0</v>
      </c>
      <c r="N499" s="51"/>
      <c r="O499" s="167">
        <f t="shared" si="71"/>
        <v>0</v>
      </c>
    </row>
    <row r="500" spans="1:15" x14ac:dyDescent="0.25">
      <c r="A500" s="49">
        <v>4210</v>
      </c>
      <c r="B500" s="49">
        <v>7</v>
      </c>
      <c r="C500" s="49" t="s">
        <v>511</v>
      </c>
      <c r="D500" s="5">
        <v>7</v>
      </c>
      <c r="E500" s="52">
        <f>SUMIFS('EOS GE24-F23-WEBLOAD'!$F:$F,'EOS GE24-F23-WEBLOAD'!$A:$A,$A500,'EOS GE24-F23-WEBLOAD'!$B:$B,$B500)</f>
        <v>255</v>
      </c>
      <c r="F500" s="153">
        <v>0</v>
      </c>
      <c r="G500" s="55">
        <f t="shared" si="67"/>
        <v>0</v>
      </c>
      <c r="H500" s="52">
        <f t="shared" si="68"/>
        <v>0</v>
      </c>
      <c r="I500" s="64"/>
      <c r="J500" s="52">
        <f>SUMIFS('EOS GE25-F23-WEBLOAD'!$F:$F,'EOS GE25-F23-WEBLOAD'!$A:$A,$A500,'EOS GE25-F23-WEBLOAD'!$B:$B,$B500)</f>
        <v>276</v>
      </c>
      <c r="K500" s="158">
        <f>SUMIF(AIEA!A:A,A500,AIEA!D:D)</f>
        <v>0</v>
      </c>
      <c r="L500" s="55">
        <f t="shared" si="69"/>
        <v>0</v>
      </c>
      <c r="M500" s="55">
        <f t="shared" si="70"/>
        <v>0</v>
      </c>
      <c r="N500" s="51"/>
      <c r="O500" s="167">
        <f t="shared" si="71"/>
        <v>0</v>
      </c>
    </row>
    <row r="501" spans="1:15" x14ac:dyDescent="0.25">
      <c r="A501" s="49">
        <v>4075</v>
      </c>
      <c r="B501" s="49">
        <v>7</v>
      </c>
      <c r="C501" s="49" t="s">
        <v>424</v>
      </c>
      <c r="D501" s="5">
        <v>7</v>
      </c>
      <c r="E501" s="52">
        <f>SUMIFS('EOS GE24-F23-WEBLOAD'!$F:$F,'EOS GE24-F23-WEBLOAD'!$A:$A,$A501,'EOS GE24-F23-WEBLOAD'!$B:$B,$B501)</f>
        <v>257</v>
      </c>
      <c r="F501" s="153">
        <v>0</v>
      </c>
      <c r="G501" s="55">
        <f t="shared" si="67"/>
        <v>0</v>
      </c>
      <c r="H501" s="52">
        <f t="shared" si="68"/>
        <v>0</v>
      </c>
      <c r="I501" s="64"/>
      <c r="J501" s="52">
        <f>SUMIFS('EOS GE25-F23-WEBLOAD'!$F:$F,'EOS GE25-F23-WEBLOAD'!$A:$A,$A501,'EOS GE25-F23-WEBLOAD'!$B:$B,$B501)</f>
        <v>208</v>
      </c>
      <c r="K501" s="158">
        <f>SUMIF(AIEA!A:A,A501,AIEA!D:D)</f>
        <v>0</v>
      </c>
      <c r="L501" s="55">
        <f t="shared" si="69"/>
        <v>0</v>
      </c>
      <c r="M501" s="55">
        <f t="shared" si="70"/>
        <v>0</v>
      </c>
      <c r="N501" s="51"/>
      <c r="O501" s="167">
        <f t="shared" si="71"/>
        <v>0</v>
      </c>
    </row>
    <row r="502" spans="1:15" x14ac:dyDescent="0.25">
      <c r="A502" s="49">
        <v>4194</v>
      </c>
      <c r="B502" s="49">
        <v>7</v>
      </c>
      <c r="C502" s="49" t="s">
        <v>501</v>
      </c>
      <c r="D502" s="5">
        <v>7</v>
      </c>
      <c r="E502" s="52">
        <f>SUMIFS('EOS GE24-F23-WEBLOAD'!$F:$F,'EOS GE24-F23-WEBLOAD'!$A:$A,$A502,'EOS GE24-F23-WEBLOAD'!$B:$B,$B502)</f>
        <v>250</v>
      </c>
      <c r="F502" s="153">
        <v>0</v>
      </c>
      <c r="G502" s="55">
        <f t="shared" si="67"/>
        <v>0</v>
      </c>
      <c r="H502" s="52">
        <f t="shared" si="68"/>
        <v>0</v>
      </c>
      <c r="I502" s="64"/>
      <c r="J502" s="52">
        <f>SUMIFS('EOS GE25-F23-WEBLOAD'!$F:$F,'EOS GE25-F23-WEBLOAD'!$A:$A,$A502,'EOS GE25-F23-WEBLOAD'!$B:$B,$B502)</f>
        <v>275</v>
      </c>
      <c r="K502" s="158">
        <f>SUMIF(AIEA!A:A,A502,AIEA!D:D)</f>
        <v>0</v>
      </c>
      <c r="L502" s="55">
        <f t="shared" si="69"/>
        <v>0</v>
      </c>
      <c r="M502" s="55">
        <f t="shared" si="70"/>
        <v>0</v>
      </c>
      <c r="N502" s="51"/>
      <c r="O502" s="167">
        <f t="shared" si="71"/>
        <v>0</v>
      </c>
    </row>
    <row r="503" spans="1:15" x14ac:dyDescent="0.25">
      <c r="A503" s="49">
        <v>4001</v>
      </c>
      <c r="B503" s="49">
        <v>7</v>
      </c>
      <c r="C503" s="49" t="s">
        <v>388</v>
      </c>
      <c r="D503" s="5">
        <v>7</v>
      </c>
      <c r="E503" s="52">
        <f>SUMIFS('EOS GE24-F23-WEBLOAD'!$F:$F,'EOS GE24-F23-WEBLOAD'!$A:$A,$A503,'EOS GE24-F23-WEBLOAD'!$B:$B,$B503)</f>
        <v>212</v>
      </c>
      <c r="F503" s="153">
        <v>0</v>
      </c>
      <c r="G503" s="55">
        <f t="shared" si="67"/>
        <v>0</v>
      </c>
      <c r="H503" s="52">
        <f t="shared" si="68"/>
        <v>0</v>
      </c>
      <c r="I503" s="64"/>
      <c r="J503" s="52">
        <f>SUMIFS('EOS GE25-F23-WEBLOAD'!$F:$F,'EOS GE25-F23-WEBLOAD'!$A:$A,$A503,'EOS GE25-F23-WEBLOAD'!$B:$B,$B503)</f>
        <v>212</v>
      </c>
      <c r="K503" s="158">
        <f>SUMIF(AIEA!A:A,A503,AIEA!D:D)</f>
        <v>0</v>
      </c>
      <c r="L503" s="55">
        <f t="shared" si="69"/>
        <v>0</v>
      </c>
      <c r="M503" s="55">
        <f t="shared" si="70"/>
        <v>0</v>
      </c>
      <c r="N503" s="51"/>
      <c r="O503" s="167">
        <f t="shared" si="71"/>
        <v>0</v>
      </c>
    </row>
    <row r="504" spans="1:15" x14ac:dyDescent="0.25">
      <c r="A504" s="49">
        <v>4079</v>
      </c>
      <c r="B504" s="49">
        <v>7</v>
      </c>
      <c r="C504" s="49" t="s">
        <v>426</v>
      </c>
      <c r="D504" s="5">
        <v>7</v>
      </c>
      <c r="E504" s="52">
        <f>SUMIFS('EOS GE24-F23-WEBLOAD'!$F:$F,'EOS GE24-F23-WEBLOAD'!$A:$A,$A504,'EOS GE24-F23-WEBLOAD'!$B:$B,$B504)</f>
        <v>365</v>
      </c>
      <c r="F504" s="153">
        <v>0</v>
      </c>
      <c r="G504" s="55">
        <f t="shared" si="67"/>
        <v>0</v>
      </c>
      <c r="H504" s="52">
        <f t="shared" si="68"/>
        <v>0</v>
      </c>
      <c r="I504" s="64"/>
      <c r="J504" s="52">
        <f>SUMIFS('EOS GE25-F23-WEBLOAD'!$F:$F,'EOS GE25-F23-WEBLOAD'!$A:$A,$A504,'EOS GE25-F23-WEBLOAD'!$B:$B,$B504)</f>
        <v>373</v>
      </c>
      <c r="K504" s="158">
        <f>SUMIF(AIEA!A:A,A504,AIEA!D:D)</f>
        <v>0</v>
      </c>
      <c r="L504" s="55">
        <f t="shared" si="69"/>
        <v>0</v>
      </c>
      <c r="M504" s="55">
        <f t="shared" si="70"/>
        <v>0</v>
      </c>
      <c r="N504" s="51"/>
      <c r="O504" s="167">
        <f t="shared" si="71"/>
        <v>0</v>
      </c>
    </row>
    <row r="505" spans="1:15" x14ac:dyDescent="0.25">
      <c r="A505" s="49">
        <v>4233</v>
      </c>
      <c r="B505" s="49">
        <v>7</v>
      </c>
      <c r="C505" s="49" t="s">
        <v>529</v>
      </c>
      <c r="D505" s="5">
        <v>7</v>
      </c>
      <c r="E505" s="52">
        <f>SUMIFS('EOS GE24-F23-WEBLOAD'!$F:$F,'EOS GE24-F23-WEBLOAD'!$A:$A,$A505,'EOS GE24-F23-WEBLOAD'!$B:$B,$B505)</f>
        <v>237</v>
      </c>
      <c r="F505" s="153">
        <v>0</v>
      </c>
      <c r="G505" s="55">
        <f t="shared" si="67"/>
        <v>0</v>
      </c>
      <c r="H505" s="52">
        <f t="shared" si="68"/>
        <v>0</v>
      </c>
      <c r="I505" s="64"/>
      <c r="J505" s="52">
        <f>SUMIFS('EOS GE25-F23-WEBLOAD'!$F:$F,'EOS GE25-F23-WEBLOAD'!$A:$A,$A505,'EOS GE25-F23-WEBLOAD'!$B:$B,$B505)</f>
        <v>237</v>
      </c>
      <c r="K505" s="158">
        <f>SUMIF(AIEA!A:A,A505,AIEA!D:D)</f>
        <v>0</v>
      </c>
      <c r="L505" s="55">
        <f t="shared" si="69"/>
        <v>0</v>
      </c>
      <c r="M505" s="55">
        <f t="shared" si="70"/>
        <v>0</v>
      </c>
      <c r="N505" s="51"/>
      <c r="O505" s="167">
        <f t="shared" si="71"/>
        <v>0</v>
      </c>
    </row>
    <row r="506" spans="1:15" x14ac:dyDescent="0.25">
      <c r="A506" s="49">
        <v>4137</v>
      </c>
      <c r="B506" s="49">
        <v>7</v>
      </c>
      <c r="C506" s="49" t="s">
        <v>466</v>
      </c>
      <c r="D506" s="5">
        <v>7</v>
      </c>
      <c r="E506" s="52">
        <f>SUMIFS('EOS GE24-F23-WEBLOAD'!$F:$F,'EOS GE24-F23-WEBLOAD'!$A:$A,$A506,'EOS GE24-F23-WEBLOAD'!$B:$B,$B506)</f>
        <v>163</v>
      </c>
      <c r="F506" s="153">
        <v>0</v>
      </c>
      <c r="G506" s="55">
        <f t="shared" si="67"/>
        <v>0</v>
      </c>
      <c r="H506" s="52">
        <f t="shared" si="68"/>
        <v>0</v>
      </c>
      <c r="I506" s="64"/>
      <c r="J506" s="52">
        <f>SUMIFS('EOS GE25-F23-WEBLOAD'!$F:$F,'EOS GE25-F23-WEBLOAD'!$A:$A,$A506,'EOS GE25-F23-WEBLOAD'!$B:$B,$B506)</f>
        <v>162</v>
      </c>
      <c r="K506" s="158">
        <f>SUMIF(AIEA!A:A,A506,AIEA!D:D)</f>
        <v>0</v>
      </c>
      <c r="L506" s="55">
        <f t="shared" si="69"/>
        <v>0</v>
      </c>
      <c r="M506" s="55">
        <f t="shared" si="70"/>
        <v>0</v>
      </c>
      <c r="N506" s="51"/>
      <c r="O506" s="167">
        <f t="shared" si="71"/>
        <v>0</v>
      </c>
    </row>
    <row r="507" spans="1:15" x14ac:dyDescent="0.25">
      <c r="A507" s="49">
        <v>4221</v>
      </c>
      <c r="B507" s="49">
        <v>7</v>
      </c>
      <c r="C507" s="49" t="s">
        <v>518</v>
      </c>
      <c r="D507" s="5">
        <v>7</v>
      </c>
      <c r="E507" s="52">
        <f>SUMIFS('EOS GE24-F23-WEBLOAD'!$F:$F,'EOS GE24-F23-WEBLOAD'!$A:$A,$A507,'EOS GE24-F23-WEBLOAD'!$B:$B,$B507)</f>
        <v>251</v>
      </c>
      <c r="F507" s="153">
        <v>0</v>
      </c>
      <c r="G507" s="55">
        <f t="shared" si="67"/>
        <v>0</v>
      </c>
      <c r="H507" s="52">
        <f t="shared" si="68"/>
        <v>0</v>
      </c>
      <c r="I507" s="64"/>
      <c r="J507" s="52">
        <f>SUMIFS('EOS GE25-F23-WEBLOAD'!$F:$F,'EOS GE25-F23-WEBLOAD'!$A:$A,$A507,'EOS GE25-F23-WEBLOAD'!$B:$B,$B507)</f>
        <v>334</v>
      </c>
      <c r="K507" s="158">
        <f>SUMIF(AIEA!A:A,A507,AIEA!D:D)</f>
        <v>0</v>
      </c>
      <c r="L507" s="55">
        <f t="shared" si="69"/>
        <v>0</v>
      </c>
      <c r="M507" s="55">
        <f t="shared" si="70"/>
        <v>0</v>
      </c>
      <c r="N507" s="51"/>
      <c r="O507" s="167">
        <f t="shared" si="71"/>
        <v>0</v>
      </c>
    </row>
    <row r="508" spans="1:15" x14ac:dyDescent="0.25">
      <c r="A508" s="49">
        <v>4016</v>
      </c>
      <c r="B508" s="49">
        <v>7</v>
      </c>
      <c r="C508" s="49" t="s">
        <v>395</v>
      </c>
      <c r="D508" s="5">
        <v>7</v>
      </c>
      <c r="E508" s="52">
        <f>SUMIFS('EOS GE24-F23-WEBLOAD'!$F:$F,'EOS GE24-F23-WEBLOAD'!$A:$A,$A508,'EOS GE24-F23-WEBLOAD'!$B:$B,$B508)</f>
        <v>219</v>
      </c>
      <c r="F508" s="153">
        <v>0</v>
      </c>
      <c r="G508" s="55">
        <f t="shared" si="67"/>
        <v>0</v>
      </c>
      <c r="H508" s="52">
        <f t="shared" si="68"/>
        <v>0</v>
      </c>
      <c r="I508" s="64"/>
      <c r="J508" s="52">
        <f>SUMIFS('EOS GE25-F23-WEBLOAD'!$F:$F,'EOS GE25-F23-WEBLOAD'!$A:$A,$A508,'EOS GE25-F23-WEBLOAD'!$B:$B,$B508)</f>
        <v>219</v>
      </c>
      <c r="K508" s="158">
        <f>SUMIF(AIEA!A:A,A508,AIEA!D:D)</f>
        <v>0</v>
      </c>
      <c r="L508" s="55">
        <f t="shared" si="69"/>
        <v>0</v>
      </c>
      <c r="M508" s="55">
        <f t="shared" si="70"/>
        <v>0</v>
      </c>
      <c r="N508" s="51"/>
      <c r="O508" s="167">
        <f t="shared" si="71"/>
        <v>0</v>
      </c>
    </row>
    <row r="509" spans="1:15" x14ac:dyDescent="0.25">
      <c r="A509" s="49">
        <v>4273</v>
      </c>
      <c r="B509" s="49">
        <v>7</v>
      </c>
      <c r="C509" s="49" t="s">
        <v>551</v>
      </c>
      <c r="D509" s="5">
        <v>7</v>
      </c>
      <c r="E509" s="52">
        <f>SUMIFS('EOS GE24-F23-WEBLOAD'!$F:$F,'EOS GE24-F23-WEBLOAD'!$A:$A,$A509,'EOS GE24-F23-WEBLOAD'!$B:$B,$B509)</f>
        <v>235</v>
      </c>
      <c r="F509" s="153">
        <v>0</v>
      </c>
      <c r="G509" s="55">
        <f t="shared" si="67"/>
        <v>0</v>
      </c>
      <c r="H509" s="52">
        <f t="shared" si="68"/>
        <v>0</v>
      </c>
      <c r="I509" s="64"/>
      <c r="J509" s="52">
        <f>SUMIFS('EOS GE25-F23-WEBLOAD'!$F:$F,'EOS GE25-F23-WEBLOAD'!$A:$A,$A509,'EOS GE25-F23-WEBLOAD'!$B:$B,$B509)</f>
        <v>257</v>
      </c>
      <c r="K509" s="158">
        <f>SUMIF(AIEA!A:A,A509,AIEA!D:D)</f>
        <v>0</v>
      </c>
      <c r="L509" s="55">
        <f t="shared" si="69"/>
        <v>0</v>
      </c>
      <c r="M509" s="55">
        <f t="shared" si="70"/>
        <v>0</v>
      </c>
      <c r="N509" s="51"/>
      <c r="O509" s="167">
        <f t="shared" si="71"/>
        <v>0</v>
      </c>
    </row>
    <row r="510" spans="1:15" x14ac:dyDescent="0.25">
      <c r="A510" s="49">
        <v>4213</v>
      </c>
      <c r="B510" s="49">
        <v>7</v>
      </c>
      <c r="C510" s="49" t="s">
        <v>512</v>
      </c>
      <c r="D510" s="5">
        <v>7</v>
      </c>
      <c r="E510" s="52">
        <f>SUMIFS('EOS GE24-F23-WEBLOAD'!$F:$F,'EOS GE24-F23-WEBLOAD'!$A:$A,$A510,'EOS GE24-F23-WEBLOAD'!$B:$B,$B510)</f>
        <v>1109.2</v>
      </c>
      <c r="F510" s="153">
        <v>0</v>
      </c>
      <c r="G510" s="55">
        <f t="shared" si="67"/>
        <v>0</v>
      </c>
      <c r="H510" s="52">
        <f t="shared" si="68"/>
        <v>0</v>
      </c>
      <c r="I510" s="64"/>
      <c r="J510" s="52">
        <f>SUMIFS('EOS GE25-F23-WEBLOAD'!$F:$F,'EOS GE25-F23-WEBLOAD'!$A:$A,$A510,'EOS GE25-F23-WEBLOAD'!$B:$B,$B510)</f>
        <v>1109.2</v>
      </c>
      <c r="K510" s="158">
        <f>SUMIF(AIEA!A:A,A510,AIEA!D:D)</f>
        <v>0</v>
      </c>
      <c r="L510" s="55">
        <f t="shared" si="69"/>
        <v>0</v>
      </c>
      <c r="M510" s="55">
        <f t="shared" si="70"/>
        <v>0</v>
      </c>
      <c r="N510" s="51"/>
      <c r="O510" s="167">
        <f t="shared" si="71"/>
        <v>0</v>
      </c>
    </row>
    <row r="511" spans="1:15" x14ac:dyDescent="0.25">
      <c r="A511" s="49">
        <v>4132</v>
      </c>
      <c r="B511" s="49">
        <v>7</v>
      </c>
      <c r="C511" s="49" t="s">
        <v>464</v>
      </c>
      <c r="D511" s="5">
        <v>7</v>
      </c>
      <c r="E511" s="52">
        <f>SUMIFS('EOS GE24-F23-WEBLOAD'!$F:$F,'EOS GE24-F23-WEBLOAD'!$A:$A,$A511,'EOS GE24-F23-WEBLOAD'!$B:$B,$B511)</f>
        <v>518</v>
      </c>
      <c r="F511" s="153">
        <v>0</v>
      </c>
      <c r="G511" s="55">
        <f t="shared" si="67"/>
        <v>0</v>
      </c>
      <c r="H511" s="52">
        <f t="shared" si="68"/>
        <v>0</v>
      </c>
      <c r="I511" s="64"/>
      <c r="J511" s="52">
        <f>SUMIFS('EOS GE25-F23-WEBLOAD'!$F:$F,'EOS GE25-F23-WEBLOAD'!$A:$A,$A511,'EOS GE25-F23-WEBLOAD'!$B:$B,$B511)</f>
        <v>548</v>
      </c>
      <c r="K511" s="158">
        <f>SUMIF(AIEA!A:A,A511,AIEA!D:D)</f>
        <v>0</v>
      </c>
      <c r="L511" s="55">
        <f t="shared" si="69"/>
        <v>0</v>
      </c>
      <c r="M511" s="55">
        <f t="shared" si="70"/>
        <v>0</v>
      </c>
      <c r="N511" s="51"/>
      <c r="O511" s="167">
        <f t="shared" si="71"/>
        <v>0</v>
      </c>
    </row>
    <row r="512" spans="1:15" x14ac:dyDescent="0.25">
      <c r="A512" s="49">
        <v>4275</v>
      </c>
      <c r="B512" s="49">
        <v>7</v>
      </c>
      <c r="C512" s="49" t="s">
        <v>552</v>
      </c>
      <c r="D512" s="5">
        <v>7</v>
      </c>
      <c r="E512" s="52">
        <f>SUMIFS('EOS GE24-F23-WEBLOAD'!$F:$F,'EOS GE24-F23-WEBLOAD'!$A:$A,$A512,'EOS GE24-F23-WEBLOAD'!$B:$B,$B512)</f>
        <v>256</v>
      </c>
      <c r="F512" s="153">
        <v>0</v>
      </c>
      <c r="G512" s="55">
        <f t="shared" si="67"/>
        <v>0</v>
      </c>
      <c r="H512" s="52">
        <f t="shared" si="68"/>
        <v>0</v>
      </c>
      <c r="I512" s="64"/>
      <c r="J512" s="52">
        <f>SUMIFS('EOS GE25-F23-WEBLOAD'!$F:$F,'EOS GE25-F23-WEBLOAD'!$A:$A,$A512,'EOS GE25-F23-WEBLOAD'!$B:$B,$B512)</f>
        <v>200</v>
      </c>
      <c r="K512" s="158">
        <f>SUMIF(AIEA!A:A,A512,AIEA!D:D)</f>
        <v>0</v>
      </c>
      <c r="L512" s="55">
        <f t="shared" si="69"/>
        <v>0</v>
      </c>
      <c r="M512" s="55">
        <f t="shared" si="70"/>
        <v>0</v>
      </c>
      <c r="N512" s="51"/>
      <c r="O512" s="167">
        <f t="shared" si="71"/>
        <v>0</v>
      </c>
    </row>
    <row r="513" spans="1:15" x14ac:dyDescent="0.25">
      <c r="A513" s="49">
        <v>4074</v>
      </c>
      <c r="B513" s="49">
        <v>7</v>
      </c>
      <c r="C513" s="49" t="s">
        <v>423</v>
      </c>
      <c r="D513" s="5">
        <v>7</v>
      </c>
      <c r="E513" s="52">
        <f>SUMIFS('EOS GE24-F23-WEBLOAD'!$F:$F,'EOS GE24-F23-WEBLOAD'!$A:$A,$A513,'EOS GE24-F23-WEBLOAD'!$B:$B,$B513)</f>
        <v>410</v>
      </c>
      <c r="F513" s="153">
        <v>0</v>
      </c>
      <c r="G513" s="55">
        <f t="shared" si="67"/>
        <v>0</v>
      </c>
      <c r="H513" s="52">
        <f t="shared" si="68"/>
        <v>0</v>
      </c>
      <c r="I513" s="64"/>
      <c r="J513" s="52">
        <f>SUMIFS('EOS GE25-F23-WEBLOAD'!$F:$F,'EOS GE25-F23-WEBLOAD'!$A:$A,$A513,'EOS GE25-F23-WEBLOAD'!$B:$B,$B513)</f>
        <v>410</v>
      </c>
      <c r="K513" s="158">
        <f>SUMIF(AIEA!A:A,A513,AIEA!D:D)</f>
        <v>0</v>
      </c>
      <c r="L513" s="55">
        <f t="shared" si="69"/>
        <v>0</v>
      </c>
      <c r="M513" s="55">
        <f t="shared" si="70"/>
        <v>0</v>
      </c>
      <c r="N513" s="51"/>
      <c r="O513" s="167">
        <f t="shared" si="71"/>
        <v>0</v>
      </c>
    </row>
    <row r="514" spans="1:15" x14ac:dyDescent="0.25">
      <c r="A514" s="49">
        <v>4090</v>
      </c>
      <c r="B514" s="49">
        <v>7</v>
      </c>
      <c r="C514" s="49" t="s">
        <v>436</v>
      </c>
      <c r="D514" s="5">
        <v>7</v>
      </c>
      <c r="E514" s="52">
        <f>SUMIFS('EOS GE24-F23-WEBLOAD'!$F:$F,'EOS GE24-F23-WEBLOAD'!$A:$A,$A514,'EOS GE24-F23-WEBLOAD'!$B:$B,$B514)</f>
        <v>180</v>
      </c>
      <c r="F514" s="153">
        <v>0</v>
      </c>
      <c r="G514" s="55">
        <f t="shared" si="67"/>
        <v>0</v>
      </c>
      <c r="H514" s="52">
        <f t="shared" si="68"/>
        <v>0</v>
      </c>
      <c r="I514" s="64"/>
      <c r="J514" s="52">
        <f>SUMIFS('EOS GE25-F23-WEBLOAD'!$F:$F,'EOS GE25-F23-WEBLOAD'!$A:$A,$A514,'EOS GE25-F23-WEBLOAD'!$B:$B,$B514)</f>
        <v>180</v>
      </c>
      <c r="K514" s="158">
        <f>SUMIF(AIEA!A:A,A514,AIEA!D:D)</f>
        <v>0</v>
      </c>
      <c r="L514" s="55">
        <f t="shared" si="69"/>
        <v>0</v>
      </c>
      <c r="M514" s="55">
        <f t="shared" si="70"/>
        <v>0</v>
      </c>
      <c r="N514" s="51"/>
      <c r="O514" s="167">
        <f t="shared" si="71"/>
        <v>0</v>
      </c>
    </row>
    <row r="515" spans="1:15" x14ac:dyDescent="0.25">
      <c r="A515" s="49">
        <v>4113</v>
      </c>
      <c r="B515" s="49">
        <v>7</v>
      </c>
      <c r="C515" s="49" t="s">
        <v>453</v>
      </c>
      <c r="D515" s="5">
        <v>7</v>
      </c>
      <c r="E515" s="52">
        <f>SUMIFS('EOS GE24-F23-WEBLOAD'!$F:$F,'EOS GE24-F23-WEBLOAD'!$A:$A,$A515,'EOS GE24-F23-WEBLOAD'!$B:$B,$B515)</f>
        <v>268</v>
      </c>
      <c r="F515" s="153">
        <v>0</v>
      </c>
      <c r="G515" s="55">
        <f t="shared" si="67"/>
        <v>0</v>
      </c>
      <c r="H515" s="52">
        <f t="shared" si="68"/>
        <v>0</v>
      </c>
      <c r="I515" s="64"/>
      <c r="J515" s="52">
        <f>SUMIFS('EOS GE25-F23-WEBLOAD'!$F:$F,'EOS GE25-F23-WEBLOAD'!$A:$A,$A515,'EOS GE25-F23-WEBLOAD'!$B:$B,$B515)</f>
        <v>317</v>
      </c>
      <c r="K515" s="158">
        <f>SUMIF(AIEA!A:A,A515,AIEA!D:D)</f>
        <v>0</v>
      </c>
      <c r="L515" s="55">
        <f t="shared" si="69"/>
        <v>0</v>
      </c>
      <c r="M515" s="55">
        <f t="shared" si="70"/>
        <v>0</v>
      </c>
      <c r="N515" s="51"/>
      <c r="O515" s="167">
        <f t="shared" si="71"/>
        <v>0</v>
      </c>
    </row>
    <row r="516" spans="1:15" x14ac:dyDescent="0.25">
      <c r="A516" s="49">
        <v>4183</v>
      </c>
      <c r="B516" s="49">
        <v>7</v>
      </c>
      <c r="C516" s="49" t="s">
        <v>492</v>
      </c>
      <c r="D516" s="5">
        <v>7</v>
      </c>
      <c r="E516" s="52">
        <f>SUMIFS('EOS GE24-F23-WEBLOAD'!$F:$F,'EOS GE24-F23-WEBLOAD'!$A:$A,$A516,'EOS GE24-F23-WEBLOAD'!$B:$B,$B516)</f>
        <v>404</v>
      </c>
      <c r="F516" s="153">
        <v>0</v>
      </c>
      <c r="G516" s="55">
        <f t="shared" si="67"/>
        <v>0</v>
      </c>
      <c r="H516" s="52">
        <f t="shared" si="68"/>
        <v>0</v>
      </c>
      <c r="I516" s="64"/>
      <c r="J516" s="52">
        <f>SUMIFS('EOS GE25-F23-WEBLOAD'!$F:$F,'EOS GE25-F23-WEBLOAD'!$A:$A,$A516,'EOS GE25-F23-WEBLOAD'!$B:$B,$B516)</f>
        <v>386</v>
      </c>
      <c r="K516" s="158">
        <f>SUMIF(AIEA!A:A,A516,AIEA!D:D)</f>
        <v>0</v>
      </c>
      <c r="L516" s="55">
        <f t="shared" si="69"/>
        <v>0</v>
      </c>
      <c r="M516" s="55">
        <f t="shared" si="70"/>
        <v>0</v>
      </c>
      <c r="N516" s="51"/>
      <c r="O516" s="167">
        <f t="shared" si="71"/>
        <v>0</v>
      </c>
    </row>
    <row r="517" spans="1:15" x14ac:dyDescent="0.25">
      <c r="A517" s="49">
        <v>4110</v>
      </c>
      <c r="B517" s="49">
        <v>7</v>
      </c>
      <c r="C517" s="49" t="s">
        <v>450</v>
      </c>
      <c r="D517" s="5">
        <v>7</v>
      </c>
      <c r="E517" s="52">
        <f>SUMIFS('EOS GE24-F23-WEBLOAD'!$F:$F,'EOS GE24-F23-WEBLOAD'!$A:$A,$A517,'EOS GE24-F23-WEBLOAD'!$B:$B,$B517)</f>
        <v>375</v>
      </c>
      <c r="F517" s="153">
        <v>0</v>
      </c>
      <c r="G517" s="55">
        <f t="shared" si="67"/>
        <v>0</v>
      </c>
      <c r="H517" s="52">
        <f t="shared" si="68"/>
        <v>0</v>
      </c>
      <c r="I517" s="64"/>
      <c r="J517" s="52">
        <f>SUMIFS('EOS GE25-F23-WEBLOAD'!$F:$F,'EOS GE25-F23-WEBLOAD'!$A:$A,$A517,'EOS GE25-F23-WEBLOAD'!$B:$B,$B517)</f>
        <v>375</v>
      </c>
      <c r="K517" s="158">
        <f>SUMIF(AIEA!A:A,A517,AIEA!D:D)</f>
        <v>0</v>
      </c>
      <c r="L517" s="55">
        <f t="shared" si="69"/>
        <v>0</v>
      </c>
      <c r="M517" s="55">
        <f t="shared" si="70"/>
        <v>0</v>
      </c>
      <c r="N517" s="51"/>
      <c r="O517" s="167">
        <f t="shared" si="71"/>
        <v>0</v>
      </c>
    </row>
    <row r="518" spans="1:15" x14ac:dyDescent="0.25">
      <c r="A518" s="49">
        <v>4089</v>
      </c>
      <c r="B518" s="49">
        <v>7</v>
      </c>
      <c r="C518" s="49" t="s">
        <v>435</v>
      </c>
      <c r="D518" s="5">
        <v>7</v>
      </c>
      <c r="E518" s="52">
        <f>SUMIFS('EOS GE24-F23-WEBLOAD'!$F:$F,'EOS GE24-F23-WEBLOAD'!$A:$A,$A518,'EOS GE24-F23-WEBLOAD'!$B:$B,$B518)</f>
        <v>367</v>
      </c>
      <c r="F518" s="153">
        <v>0</v>
      </c>
      <c r="G518" s="55">
        <f t="shared" si="67"/>
        <v>0</v>
      </c>
      <c r="H518" s="52">
        <f t="shared" si="68"/>
        <v>0</v>
      </c>
      <c r="I518" s="64"/>
      <c r="J518" s="52">
        <f>SUMIFS('EOS GE25-F23-WEBLOAD'!$F:$F,'EOS GE25-F23-WEBLOAD'!$A:$A,$A518,'EOS GE25-F23-WEBLOAD'!$B:$B,$B518)</f>
        <v>361</v>
      </c>
      <c r="K518" s="158">
        <f>SUMIF(AIEA!A:A,A518,AIEA!D:D)</f>
        <v>0</v>
      </c>
      <c r="L518" s="55">
        <f t="shared" si="69"/>
        <v>0</v>
      </c>
      <c r="M518" s="55">
        <f t="shared" si="70"/>
        <v>0</v>
      </c>
      <c r="N518" s="51"/>
      <c r="O518" s="167">
        <f t="shared" si="71"/>
        <v>0</v>
      </c>
    </row>
    <row r="519" spans="1:15" x14ac:dyDescent="0.25">
      <c r="A519" s="49">
        <v>4084</v>
      </c>
      <c r="B519" s="49">
        <v>7</v>
      </c>
      <c r="C519" s="49" t="s">
        <v>431</v>
      </c>
      <c r="D519" s="5">
        <v>7</v>
      </c>
      <c r="E519" s="52">
        <f>SUMIFS('EOS GE24-F23-WEBLOAD'!$F:$F,'EOS GE24-F23-WEBLOAD'!$A:$A,$A519,'EOS GE24-F23-WEBLOAD'!$B:$B,$B519)</f>
        <v>360</v>
      </c>
      <c r="F519" s="153">
        <v>0</v>
      </c>
      <c r="G519" s="55">
        <f t="shared" si="67"/>
        <v>0</v>
      </c>
      <c r="H519" s="52">
        <f t="shared" si="68"/>
        <v>0</v>
      </c>
      <c r="I519" s="64"/>
      <c r="J519" s="52">
        <f>SUMIFS('EOS GE25-F23-WEBLOAD'!$F:$F,'EOS GE25-F23-WEBLOAD'!$A:$A,$A519,'EOS GE25-F23-WEBLOAD'!$B:$B,$B519)</f>
        <v>345</v>
      </c>
      <c r="K519" s="158">
        <f>SUMIF(AIEA!A:A,A519,AIEA!D:D)</f>
        <v>0</v>
      </c>
      <c r="L519" s="55">
        <f t="shared" si="69"/>
        <v>0</v>
      </c>
      <c r="M519" s="55">
        <f t="shared" si="70"/>
        <v>0</v>
      </c>
      <c r="N519" s="51"/>
      <c r="O519" s="167">
        <f t="shared" si="71"/>
        <v>0</v>
      </c>
    </row>
    <row r="520" spans="1:15" x14ac:dyDescent="0.25">
      <c r="A520" s="49">
        <v>4244</v>
      </c>
      <c r="B520" s="49">
        <v>7</v>
      </c>
      <c r="C520" s="49" t="s">
        <v>535</v>
      </c>
      <c r="D520" s="5">
        <v>7</v>
      </c>
      <c r="E520" s="52">
        <f>SUMIFS('EOS GE24-F23-WEBLOAD'!$F:$F,'EOS GE24-F23-WEBLOAD'!$A:$A,$A520,'EOS GE24-F23-WEBLOAD'!$B:$B,$B520)</f>
        <v>420</v>
      </c>
      <c r="F520" s="153">
        <v>0</v>
      </c>
      <c r="G520" s="55">
        <f t="shared" si="67"/>
        <v>0</v>
      </c>
      <c r="H520" s="52">
        <f t="shared" si="68"/>
        <v>0</v>
      </c>
      <c r="I520" s="64"/>
      <c r="J520" s="52">
        <f>SUMIFS('EOS GE25-F23-WEBLOAD'!$F:$F,'EOS GE25-F23-WEBLOAD'!$A:$A,$A520,'EOS GE25-F23-WEBLOAD'!$B:$B,$B520)</f>
        <v>420</v>
      </c>
      <c r="K520" s="158">
        <f>SUMIF(AIEA!A:A,A520,AIEA!D:D)</f>
        <v>0</v>
      </c>
      <c r="L520" s="55">
        <f t="shared" si="69"/>
        <v>0</v>
      </c>
      <c r="M520" s="55">
        <f t="shared" si="70"/>
        <v>0</v>
      </c>
      <c r="N520" s="51"/>
      <c r="O520" s="167">
        <f t="shared" si="71"/>
        <v>0</v>
      </c>
    </row>
    <row r="521" spans="1:15" x14ac:dyDescent="0.25">
      <c r="A521" s="49">
        <v>4227</v>
      </c>
      <c r="B521" s="49">
        <v>7</v>
      </c>
      <c r="C521" s="49" t="s">
        <v>523</v>
      </c>
      <c r="D521" s="5">
        <v>7</v>
      </c>
      <c r="E521" s="52">
        <f>SUMIFS('EOS GE24-F23-WEBLOAD'!$F:$F,'EOS GE24-F23-WEBLOAD'!$A:$A,$A521,'EOS GE24-F23-WEBLOAD'!$B:$B,$B521)</f>
        <v>369</v>
      </c>
      <c r="F521" s="153">
        <v>0</v>
      </c>
      <c r="G521" s="55">
        <f t="shared" si="67"/>
        <v>0</v>
      </c>
      <c r="H521" s="52">
        <f t="shared" si="68"/>
        <v>0</v>
      </c>
      <c r="I521" s="64"/>
      <c r="J521" s="52">
        <f>SUMIFS('EOS GE25-F23-WEBLOAD'!$F:$F,'EOS GE25-F23-WEBLOAD'!$A:$A,$A521,'EOS GE25-F23-WEBLOAD'!$B:$B,$B521)</f>
        <v>385</v>
      </c>
      <c r="K521" s="158">
        <f>SUMIF(AIEA!A:A,A521,AIEA!D:D)</f>
        <v>0</v>
      </c>
      <c r="L521" s="55">
        <f t="shared" si="69"/>
        <v>0</v>
      </c>
      <c r="M521" s="55">
        <f t="shared" si="70"/>
        <v>0</v>
      </c>
      <c r="N521" s="51"/>
      <c r="O521" s="167">
        <f t="shared" si="71"/>
        <v>0</v>
      </c>
    </row>
    <row r="522" spans="1:15" x14ac:dyDescent="0.25">
      <c r="A522" s="49">
        <v>4268</v>
      </c>
      <c r="B522" s="49">
        <v>7</v>
      </c>
      <c r="C522" s="49" t="s">
        <v>547</v>
      </c>
      <c r="D522" s="5">
        <v>7</v>
      </c>
      <c r="E522" s="52">
        <f>SUMIFS('EOS GE24-F23-WEBLOAD'!$F:$F,'EOS GE24-F23-WEBLOAD'!$A:$A,$A522,'EOS GE24-F23-WEBLOAD'!$B:$B,$B522)</f>
        <v>340</v>
      </c>
      <c r="F522" s="153">
        <v>0</v>
      </c>
      <c r="G522" s="55">
        <f t="shared" si="67"/>
        <v>0</v>
      </c>
      <c r="H522" s="52">
        <f t="shared" si="68"/>
        <v>0</v>
      </c>
      <c r="I522" s="64"/>
      <c r="J522" s="52">
        <f>SUMIFS('EOS GE25-F23-WEBLOAD'!$F:$F,'EOS GE25-F23-WEBLOAD'!$A:$A,$A522,'EOS GE25-F23-WEBLOAD'!$B:$B,$B522)</f>
        <v>340</v>
      </c>
      <c r="K522" s="158">
        <f>SUMIF(AIEA!A:A,A522,AIEA!D:D)</f>
        <v>0</v>
      </c>
      <c r="L522" s="55">
        <f t="shared" si="69"/>
        <v>0</v>
      </c>
      <c r="M522" s="55">
        <f t="shared" si="70"/>
        <v>0</v>
      </c>
      <c r="N522" s="51"/>
      <c r="O522" s="167">
        <f t="shared" si="71"/>
        <v>0</v>
      </c>
    </row>
    <row r="523" spans="1:15" x14ac:dyDescent="0.25">
      <c r="A523" s="49">
        <v>4284</v>
      </c>
      <c r="B523" s="49">
        <v>7</v>
      </c>
      <c r="C523" s="49" t="s">
        <v>558</v>
      </c>
      <c r="D523" s="5">
        <v>7</v>
      </c>
      <c r="E523" s="52">
        <f>SUMIFS('EOS GE24-F23-WEBLOAD'!$F:$F,'EOS GE24-F23-WEBLOAD'!$A:$A,$A523,'EOS GE24-F23-WEBLOAD'!$B:$B,$B523)</f>
        <v>342</v>
      </c>
      <c r="F523" s="153">
        <v>0</v>
      </c>
      <c r="G523" s="55">
        <f t="shared" si="67"/>
        <v>0</v>
      </c>
      <c r="H523" s="52">
        <f t="shared" si="68"/>
        <v>0</v>
      </c>
      <c r="I523" s="64"/>
      <c r="J523" s="52">
        <f>SUMIFS('EOS GE25-F23-WEBLOAD'!$F:$F,'EOS GE25-F23-WEBLOAD'!$A:$A,$A523,'EOS GE25-F23-WEBLOAD'!$B:$B,$B523)</f>
        <v>303</v>
      </c>
      <c r="K523" s="158">
        <f>SUMIF(AIEA!A:A,A523,AIEA!D:D)</f>
        <v>0</v>
      </c>
      <c r="L523" s="55">
        <f t="shared" si="69"/>
        <v>0</v>
      </c>
      <c r="M523" s="55">
        <f t="shared" si="70"/>
        <v>0</v>
      </c>
      <c r="N523" s="51"/>
      <c r="O523" s="167">
        <f t="shared" si="71"/>
        <v>0</v>
      </c>
    </row>
    <row r="524" spans="1:15" x14ac:dyDescent="0.25">
      <c r="A524" s="49">
        <v>4254</v>
      </c>
      <c r="B524" s="49">
        <v>7</v>
      </c>
      <c r="C524" s="49" t="s">
        <v>538</v>
      </c>
      <c r="D524" s="5">
        <v>7</v>
      </c>
      <c r="E524" s="52">
        <f>SUMIFS('EOS GE24-F23-WEBLOAD'!$F:$F,'EOS GE24-F23-WEBLOAD'!$A:$A,$A524,'EOS GE24-F23-WEBLOAD'!$B:$B,$B524)</f>
        <v>275</v>
      </c>
      <c r="F524" s="153">
        <v>0</v>
      </c>
      <c r="G524" s="55">
        <f t="shared" si="67"/>
        <v>0</v>
      </c>
      <c r="H524" s="52">
        <f t="shared" si="68"/>
        <v>0</v>
      </c>
      <c r="I524" s="64"/>
      <c r="J524" s="52">
        <f>SUMIFS('EOS GE25-F23-WEBLOAD'!$F:$F,'EOS GE25-F23-WEBLOAD'!$A:$A,$A524,'EOS GE25-F23-WEBLOAD'!$B:$B,$B524)</f>
        <v>240</v>
      </c>
      <c r="K524" s="158">
        <f>SUMIF(AIEA!A:A,A524,AIEA!D:D)</f>
        <v>0</v>
      </c>
      <c r="L524" s="55">
        <f t="shared" si="69"/>
        <v>0</v>
      </c>
      <c r="M524" s="55">
        <f t="shared" si="70"/>
        <v>0</v>
      </c>
      <c r="N524" s="51"/>
      <c r="O524" s="167">
        <f t="shared" si="71"/>
        <v>0</v>
      </c>
    </row>
    <row r="525" spans="1:15" x14ac:dyDescent="0.25">
      <c r="A525" s="49">
        <v>4112</v>
      </c>
      <c r="B525" s="49">
        <v>7</v>
      </c>
      <c r="C525" s="49" t="s">
        <v>452</v>
      </c>
      <c r="D525" s="5">
        <v>7</v>
      </c>
      <c r="E525" s="52">
        <f>SUMIFS('EOS GE24-F23-WEBLOAD'!$F:$F,'EOS GE24-F23-WEBLOAD'!$A:$A,$A525,'EOS GE24-F23-WEBLOAD'!$B:$B,$B525)</f>
        <v>430</v>
      </c>
      <c r="F525" s="153">
        <v>0</v>
      </c>
      <c r="G525" s="55">
        <f t="shared" ref="G525:G545" si="72">SUM(F525:F525)</f>
        <v>0</v>
      </c>
      <c r="H525" s="52">
        <f t="shared" ref="H525:H545" si="73">IFERROR(G525/E525,0)</f>
        <v>0</v>
      </c>
      <c r="I525" s="64"/>
      <c r="J525" s="52">
        <f>SUMIFS('EOS GE25-F23-WEBLOAD'!$F:$F,'EOS GE25-F23-WEBLOAD'!$A:$A,$A525,'EOS GE25-F23-WEBLOAD'!$B:$B,$B525)</f>
        <v>435</v>
      </c>
      <c r="K525" s="158">
        <f>SUMIF(AIEA!A:A,A525,AIEA!D:D)</f>
        <v>0</v>
      </c>
      <c r="L525" s="55">
        <f t="shared" ref="L525:L545" si="74">SUM(K525:K525)</f>
        <v>0</v>
      </c>
      <c r="M525" s="55">
        <f t="shared" ref="M525:M545" si="75">IFERROR(L525/J525,0)</f>
        <v>0</v>
      </c>
      <c r="N525" s="51"/>
      <c r="O525" s="167">
        <f t="shared" ref="O525:O544" si="76">M525+H525</f>
        <v>0</v>
      </c>
    </row>
    <row r="526" spans="1:15" x14ac:dyDescent="0.25">
      <c r="A526" s="49">
        <v>4124</v>
      </c>
      <c r="B526" s="49">
        <v>7</v>
      </c>
      <c r="C526" s="49" t="s">
        <v>460</v>
      </c>
      <c r="D526" s="5">
        <v>7</v>
      </c>
      <c r="E526" s="52">
        <f>SUMIFS('EOS GE24-F23-WEBLOAD'!$F:$F,'EOS GE24-F23-WEBLOAD'!$A:$A,$A526,'EOS GE24-F23-WEBLOAD'!$B:$B,$B526)</f>
        <v>600</v>
      </c>
      <c r="F526" s="153">
        <v>0</v>
      </c>
      <c r="G526" s="55">
        <f t="shared" si="72"/>
        <v>0</v>
      </c>
      <c r="H526" s="52">
        <f t="shared" si="73"/>
        <v>0</v>
      </c>
      <c r="I526" s="64"/>
      <c r="J526" s="52">
        <f>SUMIFS('EOS GE25-F23-WEBLOAD'!$F:$F,'EOS GE25-F23-WEBLOAD'!$A:$A,$A526,'EOS GE25-F23-WEBLOAD'!$B:$B,$B526)</f>
        <v>690</v>
      </c>
      <c r="K526" s="158">
        <f>SUMIF(AIEA!A:A,A526,AIEA!D:D)</f>
        <v>0</v>
      </c>
      <c r="L526" s="55">
        <f t="shared" si="74"/>
        <v>0</v>
      </c>
      <c r="M526" s="55">
        <f t="shared" si="75"/>
        <v>0</v>
      </c>
      <c r="N526" s="51"/>
      <c r="O526" s="167">
        <f t="shared" si="76"/>
        <v>0</v>
      </c>
    </row>
    <row r="527" spans="1:15" x14ac:dyDescent="0.25">
      <c r="A527" s="49">
        <v>4199</v>
      </c>
      <c r="B527" s="49">
        <v>7</v>
      </c>
      <c r="C527" s="49" t="s">
        <v>504</v>
      </c>
      <c r="D527" s="5">
        <v>7</v>
      </c>
      <c r="E527" s="52">
        <f>SUMIFS('EOS GE24-F23-WEBLOAD'!$F:$F,'EOS GE24-F23-WEBLOAD'!$A:$A,$A527,'EOS GE24-F23-WEBLOAD'!$B:$B,$B527)</f>
        <v>1368</v>
      </c>
      <c r="F527" s="153">
        <v>0</v>
      </c>
      <c r="G527" s="55">
        <f t="shared" si="72"/>
        <v>0</v>
      </c>
      <c r="H527" s="52">
        <f t="shared" si="73"/>
        <v>0</v>
      </c>
      <c r="I527" s="64"/>
      <c r="J527" s="52">
        <f>SUMIFS('EOS GE25-F23-WEBLOAD'!$F:$F,'EOS GE25-F23-WEBLOAD'!$A:$A,$A527,'EOS GE25-F23-WEBLOAD'!$B:$B,$B527)</f>
        <v>1395</v>
      </c>
      <c r="K527" s="158">
        <f>SUMIF(AIEA!A:A,A527,AIEA!D:D)</f>
        <v>0</v>
      </c>
      <c r="L527" s="55">
        <f t="shared" si="74"/>
        <v>0</v>
      </c>
      <c r="M527" s="55">
        <f t="shared" si="75"/>
        <v>0</v>
      </c>
      <c r="N527" s="51"/>
      <c r="O527" s="167">
        <f t="shared" si="76"/>
        <v>0</v>
      </c>
    </row>
    <row r="528" spans="1:15" x14ac:dyDescent="0.25">
      <c r="A528" s="49">
        <v>4191</v>
      </c>
      <c r="B528" s="49">
        <v>7</v>
      </c>
      <c r="C528" s="49" t="s">
        <v>498</v>
      </c>
      <c r="D528" s="5">
        <v>7</v>
      </c>
      <c r="E528" s="52">
        <f>SUMIFS('EOS GE24-F23-WEBLOAD'!$F:$F,'EOS GE24-F23-WEBLOAD'!$A:$A,$A528,'EOS GE24-F23-WEBLOAD'!$B:$B,$B528)</f>
        <v>927</v>
      </c>
      <c r="F528" s="153">
        <v>0</v>
      </c>
      <c r="G528" s="55">
        <f t="shared" si="72"/>
        <v>0</v>
      </c>
      <c r="H528" s="52">
        <f t="shared" si="73"/>
        <v>0</v>
      </c>
      <c r="I528" s="64"/>
      <c r="J528" s="52">
        <f>SUMIFS('EOS GE25-F23-WEBLOAD'!$F:$F,'EOS GE25-F23-WEBLOAD'!$A:$A,$A528,'EOS GE25-F23-WEBLOAD'!$B:$B,$B528)</f>
        <v>927</v>
      </c>
      <c r="K528" s="158">
        <f>SUMIF(AIEA!A:A,A528,AIEA!D:D)</f>
        <v>0</v>
      </c>
      <c r="L528" s="55">
        <f t="shared" si="74"/>
        <v>0</v>
      </c>
      <c r="M528" s="55">
        <f t="shared" si="75"/>
        <v>0</v>
      </c>
      <c r="N528" s="51"/>
      <c r="O528" s="167">
        <f t="shared" si="76"/>
        <v>0</v>
      </c>
    </row>
    <row r="529" spans="1:15" x14ac:dyDescent="0.25">
      <c r="A529" s="49">
        <v>4043</v>
      </c>
      <c r="B529" s="49">
        <v>7</v>
      </c>
      <c r="C529" s="49" t="s">
        <v>408</v>
      </c>
      <c r="D529" s="5">
        <v>7</v>
      </c>
      <c r="E529" s="52">
        <f>SUMIFS('EOS GE24-F23-WEBLOAD'!$F:$F,'EOS GE24-F23-WEBLOAD'!$A:$A,$A529,'EOS GE24-F23-WEBLOAD'!$B:$B,$B529)</f>
        <v>545</v>
      </c>
      <c r="F529" s="153">
        <v>0</v>
      </c>
      <c r="G529" s="55">
        <f t="shared" si="72"/>
        <v>0</v>
      </c>
      <c r="H529" s="52">
        <f t="shared" si="73"/>
        <v>0</v>
      </c>
      <c r="I529" s="64"/>
      <c r="J529" s="52">
        <f>SUMIFS('EOS GE25-F23-WEBLOAD'!$F:$F,'EOS GE25-F23-WEBLOAD'!$A:$A,$A529,'EOS GE25-F23-WEBLOAD'!$B:$B,$B529)</f>
        <v>547</v>
      </c>
      <c r="K529" s="158">
        <f>SUMIF(AIEA!A:A,A529,AIEA!D:D)</f>
        <v>0</v>
      </c>
      <c r="L529" s="55">
        <f t="shared" si="74"/>
        <v>0</v>
      </c>
      <c r="M529" s="55">
        <f t="shared" si="75"/>
        <v>0</v>
      </c>
      <c r="N529" s="51"/>
      <c r="O529" s="167">
        <f t="shared" si="76"/>
        <v>0</v>
      </c>
    </row>
    <row r="530" spans="1:15" x14ac:dyDescent="0.25">
      <c r="A530" s="49">
        <v>4160</v>
      </c>
      <c r="B530" s="49">
        <v>7</v>
      </c>
      <c r="C530" s="49" t="s">
        <v>480</v>
      </c>
      <c r="D530" s="5">
        <v>7</v>
      </c>
      <c r="E530" s="52">
        <f>SUMIFS('EOS GE24-F23-WEBLOAD'!$F:$F,'EOS GE24-F23-WEBLOAD'!$A:$A,$A530,'EOS GE24-F23-WEBLOAD'!$B:$B,$B530)</f>
        <v>835</v>
      </c>
      <c r="F530" s="153">
        <v>0</v>
      </c>
      <c r="G530" s="55">
        <f t="shared" si="72"/>
        <v>0</v>
      </c>
      <c r="H530" s="52">
        <f t="shared" si="73"/>
        <v>0</v>
      </c>
      <c r="I530" s="64"/>
      <c r="J530" s="52">
        <f>SUMIFS('EOS GE25-F23-WEBLOAD'!$F:$F,'EOS GE25-F23-WEBLOAD'!$A:$A,$A530,'EOS GE25-F23-WEBLOAD'!$B:$B,$B530)</f>
        <v>835</v>
      </c>
      <c r="K530" s="158">
        <f>SUMIF(AIEA!A:A,A530,AIEA!D:D)</f>
        <v>0</v>
      </c>
      <c r="L530" s="55">
        <f t="shared" si="74"/>
        <v>0</v>
      </c>
      <c r="M530" s="55">
        <f t="shared" si="75"/>
        <v>0</v>
      </c>
      <c r="N530" s="51"/>
      <c r="O530" s="167">
        <f t="shared" si="76"/>
        <v>0</v>
      </c>
    </row>
    <row r="531" spans="1:15" x14ac:dyDescent="0.25">
      <c r="A531" s="49">
        <v>4167</v>
      </c>
      <c r="B531" s="49">
        <v>7</v>
      </c>
      <c r="C531" s="49" t="s">
        <v>485</v>
      </c>
      <c r="D531" s="5">
        <v>7</v>
      </c>
      <c r="E531" s="52">
        <f>SUMIFS('EOS GE24-F23-WEBLOAD'!$F:$F,'EOS GE24-F23-WEBLOAD'!$A:$A,$A531,'EOS GE24-F23-WEBLOAD'!$B:$B,$B531)</f>
        <v>455</v>
      </c>
      <c r="F531" s="153">
        <v>0</v>
      </c>
      <c r="G531" s="55">
        <f t="shared" si="72"/>
        <v>0</v>
      </c>
      <c r="H531" s="52">
        <f t="shared" si="73"/>
        <v>0</v>
      </c>
      <c r="I531" s="64"/>
      <c r="J531" s="52">
        <f>SUMIFS('EOS GE25-F23-WEBLOAD'!$F:$F,'EOS GE25-F23-WEBLOAD'!$A:$A,$A531,'EOS GE25-F23-WEBLOAD'!$B:$B,$B531)</f>
        <v>455</v>
      </c>
      <c r="K531" s="158">
        <f>SUMIF(AIEA!A:A,A531,AIEA!D:D)</f>
        <v>0</v>
      </c>
      <c r="L531" s="55">
        <f t="shared" si="74"/>
        <v>0</v>
      </c>
      <c r="M531" s="55">
        <f t="shared" si="75"/>
        <v>0</v>
      </c>
      <c r="N531" s="51"/>
      <c r="O531" s="167">
        <f t="shared" si="76"/>
        <v>0</v>
      </c>
    </row>
    <row r="532" spans="1:15" x14ac:dyDescent="0.25">
      <c r="A532" s="49">
        <v>4159</v>
      </c>
      <c r="B532" s="49">
        <v>7</v>
      </c>
      <c r="C532" s="49" t="s">
        <v>479</v>
      </c>
      <c r="D532" s="5">
        <v>7</v>
      </c>
      <c r="E532" s="52">
        <f>SUMIFS('EOS GE24-F23-WEBLOAD'!$F:$F,'EOS GE24-F23-WEBLOAD'!$A:$A,$A532,'EOS GE24-F23-WEBLOAD'!$B:$B,$B532)</f>
        <v>1265</v>
      </c>
      <c r="F532" s="153">
        <v>0</v>
      </c>
      <c r="G532" s="55">
        <f t="shared" si="72"/>
        <v>0</v>
      </c>
      <c r="H532" s="52">
        <f t="shared" si="73"/>
        <v>0</v>
      </c>
      <c r="I532" s="64"/>
      <c r="J532" s="52">
        <f>SUMIFS('EOS GE25-F23-WEBLOAD'!$F:$F,'EOS GE25-F23-WEBLOAD'!$A:$A,$A532,'EOS GE25-F23-WEBLOAD'!$B:$B,$B532)</f>
        <v>1265</v>
      </c>
      <c r="K532" s="158">
        <f>SUMIF(AIEA!A:A,A532,AIEA!D:D)</f>
        <v>0</v>
      </c>
      <c r="L532" s="55">
        <f t="shared" si="74"/>
        <v>0</v>
      </c>
      <c r="M532" s="55">
        <f t="shared" si="75"/>
        <v>0</v>
      </c>
      <c r="N532" s="51"/>
      <c r="O532" s="167">
        <f t="shared" si="76"/>
        <v>0</v>
      </c>
    </row>
    <row r="533" spans="1:15" x14ac:dyDescent="0.25">
      <c r="A533" s="49">
        <v>4184</v>
      </c>
      <c r="B533" s="49">
        <v>7</v>
      </c>
      <c r="C533" s="49" t="s">
        <v>493</v>
      </c>
      <c r="D533" s="5">
        <v>7</v>
      </c>
      <c r="E533" s="52">
        <f>SUMIFS('EOS GE24-F23-WEBLOAD'!$F:$F,'EOS GE24-F23-WEBLOAD'!$A:$A,$A533,'EOS GE24-F23-WEBLOAD'!$B:$B,$B533)</f>
        <v>667</v>
      </c>
      <c r="F533" s="153">
        <v>0</v>
      </c>
      <c r="G533" s="55">
        <f t="shared" si="72"/>
        <v>0</v>
      </c>
      <c r="H533" s="52">
        <f t="shared" si="73"/>
        <v>0</v>
      </c>
      <c r="I533" s="64"/>
      <c r="J533" s="52">
        <f>SUMIFS('EOS GE25-F23-WEBLOAD'!$F:$F,'EOS GE25-F23-WEBLOAD'!$A:$A,$A533,'EOS GE25-F23-WEBLOAD'!$B:$B,$B533)</f>
        <v>667</v>
      </c>
      <c r="K533" s="158">
        <f>SUMIF(AIEA!A:A,A533,AIEA!D:D)</f>
        <v>0</v>
      </c>
      <c r="L533" s="55">
        <f t="shared" si="74"/>
        <v>0</v>
      </c>
      <c r="M533" s="55">
        <f t="shared" si="75"/>
        <v>0</v>
      </c>
      <c r="N533" s="51"/>
      <c r="O533" s="167">
        <f t="shared" si="76"/>
        <v>0</v>
      </c>
    </row>
    <row r="534" spans="1:15" x14ac:dyDescent="0.25">
      <c r="A534" s="49">
        <v>4053</v>
      </c>
      <c r="B534" s="49">
        <v>7</v>
      </c>
      <c r="C534" s="49" t="s">
        <v>410</v>
      </c>
      <c r="D534" s="5">
        <v>7</v>
      </c>
      <c r="E534" s="52">
        <f>SUMIFS('EOS GE24-F23-WEBLOAD'!$F:$F,'EOS GE24-F23-WEBLOAD'!$A:$A,$A534,'EOS GE24-F23-WEBLOAD'!$B:$B,$B534)</f>
        <v>675</v>
      </c>
      <c r="F534" s="153">
        <v>0</v>
      </c>
      <c r="G534" s="55">
        <f t="shared" si="72"/>
        <v>0</v>
      </c>
      <c r="H534" s="52">
        <f t="shared" si="73"/>
        <v>0</v>
      </c>
      <c r="I534" s="64"/>
      <c r="J534" s="52">
        <f>SUMIFS('EOS GE25-F23-WEBLOAD'!$F:$F,'EOS GE25-F23-WEBLOAD'!$A:$A,$A534,'EOS GE25-F23-WEBLOAD'!$B:$B,$B534)</f>
        <v>750</v>
      </c>
      <c r="K534" s="158">
        <f>SUMIF(AIEA!A:A,A534,AIEA!D:D)</f>
        <v>0</v>
      </c>
      <c r="L534" s="55">
        <f t="shared" si="74"/>
        <v>0</v>
      </c>
      <c r="M534" s="55">
        <f t="shared" si="75"/>
        <v>0</v>
      </c>
      <c r="N534" s="51"/>
      <c r="O534" s="167">
        <f t="shared" si="76"/>
        <v>0</v>
      </c>
    </row>
    <row r="535" spans="1:15" x14ac:dyDescent="0.25">
      <c r="A535" s="49">
        <v>4122</v>
      </c>
      <c r="B535" s="49">
        <v>7</v>
      </c>
      <c r="C535" s="49" t="s">
        <v>459</v>
      </c>
      <c r="D535" s="5">
        <v>7</v>
      </c>
      <c r="E535" s="52">
        <f>SUMIFS('EOS GE24-F23-WEBLOAD'!$F:$F,'EOS GE24-F23-WEBLOAD'!$A:$A,$A535,'EOS GE24-F23-WEBLOAD'!$B:$B,$B535)</f>
        <v>1488</v>
      </c>
      <c r="F535" s="153">
        <v>0</v>
      </c>
      <c r="G535" s="55">
        <f t="shared" si="72"/>
        <v>0</v>
      </c>
      <c r="H535" s="52">
        <f t="shared" si="73"/>
        <v>0</v>
      </c>
      <c r="I535" s="64"/>
      <c r="J535" s="52">
        <f>SUMIFS('EOS GE25-F23-WEBLOAD'!$F:$F,'EOS GE25-F23-WEBLOAD'!$A:$A,$A535,'EOS GE25-F23-WEBLOAD'!$B:$B,$B535)</f>
        <v>1503</v>
      </c>
      <c r="K535" s="158">
        <f>SUMIF(AIEA!A:A,A535,AIEA!D:D)</f>
        <v>0</v>
      </c>
      <c r="L535" s="55">
        <f t="shared" si="74"/>
        <v>0</v>
      </c>
      <c r="M535" s="55">
        <f t="shared" si="75"/>
        <v>0</v>
      </c>
      <c r="N535" s="51"/>
      <c r="O535" s="167">
        <f t="shared" si="76"/>
        <v>0</v>
      </c>
    </row>
    <row r="536" spans="1:15" x14ac:dyDescent="0.25">
      <c r="A536" s="49">
        <v>4008</v>
      </c>
      <c r="B536" s="49">
        <v>7</v>
      </c>
      <c r="C536" s="49" t="s">
        <v>392</v>
      </c>
      <c r="D536" s="5">
        <v>7</v>
      </c>
      <c r="E536" s="52">
        <f>SUMIFS('EOS GE24-F23-WEBLOAD'!$F:$F,'EOS GE24-F23-WEBLOAD'!$A:$A,$A536,'EOS GE24-F23-WEBLOAD'!$B:$B,$B536)</f>
        <v>962</v>
      </c>
      <c r="F536" s="153">
        <v>0</v>
      </c>
      <c r="G536" s="55">
        <f t="shared" si="72"/>
        <v>0</v>
      </c>
      <c r="H536" s="52">
        <f t="shared" si="73"/>
        <v>0</v>
      </c>
      <c r="I536" s="64"/>
      <c r="J536" s="52">
        <f>SUMIFS('EOS GE25-F23-WEBLOAD'!$F:$F,'EOS GE25-F23-WEBLOAD'!$A:$A,$A536,'EOS GE25-F23-WEBLOAD'!$B:$B,$B536)</f>
        <v>1091</v>
      </c>
      <c r="K536" s="158">
        <f>SUMIF(AIEA!A:A,A536,AIEA!D:D)</f>
        <v>0</v>
      </c>
      <c r="L536" s="55">
        <f t="shared" si="74"/>
        <v>0</v>
      </c>
      <c r="M536" s="55">
        <f t="shared" si="75"/>
        <v>0</v>
      </c>
      <c r="N536" s="51"/>
      <c r="O536" s="167">
        <f t="shared" si="76"/>
        <v>0</v>
      </c>
    </row>
    <row r="537" spans="1:15" x14ac:dyDescent="0.25">
      <c r="A537" s="49">
        <v>4118</v>
      </c>
      <c r="B537" s="49">
        <v>7</v>
      </c>
      <c r="C537" s="49" t="s">
        <v>455</v>
      </c>
      <c r="D537" s="5">
        <v>7</v>
      </c>
      <c r="E537" s="52">
        <f>SUMIFS('EOS GE24-F23-WEBLOAD'!$F:$F,'EOS GE24-F23-WEBLOAD'!$A:$A,$A537,'EOS GE24-F23-WEBLOAD'!$B:$B,$B537)</f>
        <v>702</v>
      </c>
      <c r="F537" s="153">
        <v>0</v>
      </c>
      <c r="G537" s="55">
        <f t="shared" si="72"/>
        <v>0</v>
      </c>
      <c r="H537" s="52">
        <f t="shared" si="73"/>
        <v>0</v>
      </c>
      <c r="I537" s="64"/>
      <c r="J537" s="52">
        <f>SUMIFS('EOS GE25-F23-WEBLOAD'!$F:$F,'EOS GE25-F23-WEBLOAD'!$A:$A,$A537,'EOS GE25-F23-WEBLOAD'!$B:$B,$B537)</f>
        <v>702</v>
      </c>
      <c r="K537" s="158">
        <f>SUMIF(AIEA!A:A,A537,AIEA!D:D)</f>
        <v>0</v>
      </c>
      <c r="L537" s="55">
        <f t="shared" si="74"/>
        <v>0</v>
      </c>
      <c r="M537" s="55">
        <f t="shared" si="75"/>
        <v>0</v>
      </c>
      <c r="N537" s="51"/>
      <c r="O537" s="167">
        <f t="shared" si="76"/>
        <v>0</v>
      </c>
    </row>
    <row r="538" spans="1:15" x14ac:dyDescent="0.25">
      <c r="A538" s="49">
        <v>4152</v>
      </c>
      <c r="B538" s="49">
        <v>7</v>
      </c>
      <c r="C538" s="49" t="s">
        <v>476</v>
      </c>
      <c r="D538" s="5">
        <v>7</v>
      </c>
      <c r="E538" s="52">
        <f>SUMIFS('EOS GE24-F23-WEBLOAD'!$F:$F,'EOS GE24-F23-WEBLOAD'!$A:$A,$A538,'EOS GE24-F23-WEBLOAD'!$B:$B,$B538)</f>
        <v>626</v>
      </c>
      <c r="F538" s="153">
        <v>0</v>
      </c>
      <c r="G538" s="55">
        <f t="shared" si="72"/>
        <v>0</v>
      </c>
      <c r="H538" s="52">
        <f t="shared" si="73"/>
        <v>0</v>
      </c>
      <c r="I538" s="64"/>
      <c r="J538" s="52">
        <f>SUMIFS('EOS GE25-F23-WEBLOAD'!$F:$F,'EOS GE25-F23-WEBLOAD'!$A:$A,$A538,'EOS GE25-F23-WEBLOAD'!$B:$B,$B538)</f>
        <v>626</v>
      </c>
      <c r="K538" s="158">
        <f>SUMIF(AIEA!A:A,A538,AIEA!D:D)</f>
        <v>0</v>
      </c>
      <c r="L538" s="55">
        <f t="shared" si="74"/>
        <v>0</v>
      </c>
      <c r="M538" s="55">
        <f t="shared" si="75"/>
        <v>0</v>
      </c>
      <c r="N538" s="51"/>
      <c r="O538" s="167">
        <f t="shared" si="76"/>
        <v>0</v>
      </c>
    </row>
    <row r="539" spans="1:15" x14ac:dyDescent="0.25">
      <c r="A539" s="49">
        <v>4185</v>
      </c>
      <c r="B539" s="49">
        <v>7</v>
      </c>
      <c r="C539" s="49" t="s">
        <v>494</v>
      </c>
      <c r="D539" s="5">
        <v>7</v>
      </c>
      <c r="E539" s="52">
        <f>SUMIFS('EOS GE24-F23-WEBLOAD'!$F:$F,'EOS GE24-F23-WEBLOAD'!$A:$A,$A539,'EOS GE24-F23-WEBLOAD'!$B:$B,$B539)</f>
        <v>978</v>
      </c>
      <c r="F539" s="153">
        <v>0</v>
      </c>
      <c r="G539" s="55">
        <f t="shared" si="72"/>
        <v>0</v>
      </c>
      <c r="H539" s="52">
        <f t="shared" si="73"/>
        <v>0</v>
      </c>
      <c r="I539" s="64"/>
      <c r="J539" s="52">
        <f>SUMIFS('EOS GE25-F23-WEBLOAD'!$F:$F,'EOS GE25-F23-WEBLOAD'!$A:$A,$A539,'EOS GE25-F23-WEBLOAD'!$B:$B,$B539)</f>
        <v>978</v>
      </c>
      <c r="K539" s="158">
        <f>SUMIF(AIEA!A:A,A539,AIEA!D:D)</f>
        <v>0</v>
      </c>
      <c r="L539" s="55">
        <f t="shared" si="74"/>
        <v>0</v>
      </c>
      <c r="M539" s="55">
        <f t="shared" si="75"/>
        <v>0</v>
      </c>
      <c r="N539" s="51"/>
      <c r="O539" s="167">
        <f t="shared" si="76"/>
        <v>0</v>
      </c>
    </row>
    <row r="540" spans="1:15" x14ac:dyDescent="0.25">
      <c r="A540" s="49">
        <v>4140</v>
      </c>
      <c r="B540" s="49">
        <v>7</v>
      </c>
      <c r="C540" s="49" t="s">
        <v>468</v>
      </c>
      <c r="D540" s="5">
        <v>7</v>
      </c>
      <c r="E540" s="52">
        <f>SUMIFS('EOS GE24-F23-WEBLOAD'!$F:$F,'EOS GE24-F23-WEBLOAD'!$A:$A,$A540,'EOS GE24-F23-WEBLOAD'!$B:$B,$B540)</f>
        <v>790</v>
      </c>
      <c r="F540" s="153">
        <v>0</v>
      </c>
      <c r="G540" s="55">
        <f t="shared" si="72"/>
        <v>0</v>
      </c>
      <c r="H540" s="52">
        <f t="shared" si="73"/>
        <v>0</v>
      </c>
      <c r="I540" s="64"/>
      <c r="J540" s="52">
        <f>SUMIFS('EOS GE25-F23-WEBLOAD'!$F:$F,'EOS GE25-F23-WEBLOAD'!$A:$A,$A540,'EOS GE25-F23-WEBLOAD'!$B:$B,$B540)</f>
        <v>790</v>
      </c>
      <c r="K540" s="158">
        <f>SUMIF(AIEA!A:A,A540,AIEA!D:D)</f>
        <v>0</v>
      </c>
      <c r="L540" s="55">
        <f t="shared" si="74"/>
        <v>0</v>
      </c>
      <c r="M540" s="55">
        <f t="shared" si="75"/>
        <v>0</v>
      </c>
      <c r="N540" s="51"/>
      <c r="O540" s="167">
        <f t="shared" si="76"/>
        <v>0</v>
      </c>
    </row>
    <row r="541" spans="1:15" x14ac:dyDescent="0.25">
      <c r="A541" s="49">
        <v>4188</v>
      </c>
      <c r="B541" s="49">
        <v>7</v>
      </c>
      <c r="C541" s="49" t="s">
        <v>496</v>
      </c>
      <c r="D541" s="5">
        <v>7</v>
      </c>
      <c r="E541" s="52">
        <f>SUMIFS('EOS GE24-F23-WEBLOAD'!$F:$F,'EOS GE24-F23-WEBLOAD'!$A:$A,$A541,'EOS GE24-F23-WEBLOAD'!$B:$B,$B541)</f>
        <v>900</v>
      </c>
      <c r="F541" s="153">
        <v>0</v>
      </c>
      <c r="G541" s="55">
        <f t="shared" si="72"/>
        <v>0</v>
      </c>
      <c r="H541" s="52">
        <f t="shared" si="73"/>
        <v>0</v>
      </c>
      <c r="I541" s="64"/>
      <c r="J541" s="52">
        <f>SUMIFS('EOS GE25-F23-WEBLOAD'!$F:$F,'EOS GE25-F23-WEBLOAD'!$A:$A,$A541,'EOS GE25-F23-WEBLOAD'!$B:$B,$B541)</f>
        <v>900</v>
      </c>
      <c r="K541" s="158">
        <f>SUMIF(AIEA!A:A,A541,AIEA!D:D)</f>
        <v>0</v>
      </c>
      <c r="L541" s="55">
        <f t="shared" si="74"/>
        <v>0</v>
      </c>
      <c r="M541" s="55">
        <f t="shared" si="75"/>
        <v>0</v>
      </c>
      <c r="N541" s="51"/>
      <c r="O541" s="167">
        <f t="shared" si="76"/>
        <v>0</v>
      </c>
    </row>
    <row r="542" spans="1:15" x14ac:dyDescent="0.25">
      <c r="A542" s="49">
        <v>4098</v>
      </c>
      <c r="B542" s="49">
        <v>7</v>
      </c>
      <c r="C542" s="49" t="s">
        <v>442</v>
      </c>
      <c r="D542" s="5">
        <v>7</v>
      </c>
      <c r="E542" s="52">
        <f>SUMIFS('EOS GE24-F23-WEBLOAD'!$F:$F,'EOS GE24-F23-WEBLOAD'!$A:$A,$A542,'EOS GE24-F23-WEBLOAD'!$B:$B,$B542)</f>
        <v>1042</v>
      </c>
      <c r="F542" s="153">
        <v>0</v>
      </c>
      <c r="G542" s="55">
        <f t="shared" si="72"/>
        <v>0</v>
      </c>
      <c r="H542" s="52">
        <f t="shared" si="73"/>
        <v>0</v>
      </c>
      <c r="I542" s="64"/>
      <c r="J542" s="52">
        <f>SUMIFS('EOS GE25-F23-WEBLOAD'!$F:$F,'EOS GE25-F23-WEBLOAD'!$A:$A,$A542,'EOS GE25-F23-WEBLOAD'!$B:$B,$B542)</f>
        <v>1042</v>
      </c>
      <c r="K542" s="158">
        <f>SUMIF(AIEA!A:A,A542,AIEA!D:D)</f>
        <v>0</v>
      </c>
      <c r="L542" s="55">
        <f t="shared" si="74"/>
        <v>0</v>
      </c>
      <c r="M542" s="55">
        <f t="shared" si="75"/>
        <v>0</v>
      </c>
      <c r="N542" s="51"/>
      <c r="O542" s="167">
        <f t="shared" si="76"/>
        <v>0</v>
      </c>
    </row>
    <row r="543" spans="1:15" x14ac:dyDescent="0.25">
      <c r="A543" s="49">
        <v>4228</v>
      </c>
      <c r="B543" s="49">
        <v>7</v>
      </c>
      <c r="C543" s="49" t="s">
        <v>524</v>
      </c>
      <c r="D543" s="5">
        <v>7</v>
      </c>
      <c r="E543" s="52">
        <f>SUMIFS('EOS GE24-F23-WEBLOAD'!$F:$F,'EOS GE24-F23-WEBLOAD'!$A:$A,$A543,'EOS GE24-F23-WEBLOAD'!$B:$B,$B543)</f>
        <v>832</v>
      </c>
      <c r="F543" s="153">
        <v>0</v>
      </c>
      <c r="G543" s="55">
        <f t="shared" si="72"/>
        <v>0</v>
      </c>
      <c r="H543" s="52">
        <f t="shared" si="73"/>
        <v>0</v>
      </c>
      <c r="I543" s="64"/>
      <c r="J543" s="52">
        <f>SUMIFS('EOS GE25-F23-WEBLOAD'!$F:$F,'EOS GE25-F23-WEBLOAD'!$A:$A,$A543,'EOS GE25-F23-WEBLOAD'!$B:$B,$B543)</f>
        <v>832</v>
      </c>
      <c r="K543" s="158">
        <f>SUMIF(AIEA!A:A,A543,AIEA!D:D)</f>
        <v>0</v>
      </c>
      <c r="L543" s="55">
        <f t="shared" si="74"/>
        <v>0</v>
      </c>
      <c r="M543" s="55">
        <f t="shared" si="75"/>
        <v>0</v>
      </c>
      <c r="N543" s="51"/>
      <c r="O543" s="167">
        <f t="shared" si="76"/>
        <v>0</v>
      </c>
    </row>
    <row r="544" spans="1:15" ht="15.75" thickBot="1" x14ac:dyDescent="0.3">
      <c r="A544" s="49">
        <v>4120</v>
      </c>
      <c r="B544" s="49">
        <v>7</v>
      </c>
      <c r="C544" s="49" t="s">
        <v>457</v>
      </c>
      <c r="D544" s="5">
        <v>7</v>
      </c>
      <c r="E544" s="52">
        <f>SUMIFS('EOS GE24-F23-WEBLOAD'!$F:$F,'EOS GE24-F23-WEBLOAD'!$A:$A,$A544,'EOS GE24-F23-WEBLOAD'!$B:$B,$B544)</f>
        <v>1202</v>
      </c>
      <c r="F544" s="153">
        <v>0</v>
      </c>
      <c r="G544" s="55">
        <f t="shared" si="72"/>
        <v>0</v>
      </c>
      <c r="H544" s="52">
        <f t="shared" si="73"/>
        <v>0</v>
      </c>
      <c r="I544" s="64"/>
      <c r="J544" s="52">
        <f>SUMIFS('EOS GE25-F23-WEBLOAD'!$F:$F,'EOS GE25-F23-WEBLOAD'!$A:$A,$A544,'EOS GE25-F23-WEBLOAD'!$B:$B,$B544)</f>
        <v>1202</v>
      </c>
      <c r="K544" s="158">
        <f>SUMIF(AIEA!A:A,A544,AIEA!D:D)</f>
        <v>0</v>
      </c>
      <c r="L544" s="55">
        <f t="shared" si="74"/>
        <v>0</v>
      </c>
      <c r="M544" s="55">
        <f t="shared" si="75"/>
        <v>0</v>
      </c>
      <c r="N544" s="51"/>
      <c r="O544" s="168">
        <f t="shared" si="76"/>
        <v>0</v>
      </c>
    </row>
    <row r="545" spans="1:15" hidden="1" x14ac:dyDescent="0.25">
      <c r="A545" s="49">
        <v>4999</v>
      </c>
      <c r="B545" s="49">
        <v>7</v>
      </c>
      <c r="C545" s="49" t="s">
        <v>567</v>
      </c>
      <c r="D545" s="5">
        <v>7</v>
      </c>
      <c r="E545" s="52">
        <f>SUMIFS('EOS GE24-F23-WEBLOAD'!$F:$F,'EOS GE24-F23-WEBLOAD'!$A:$A,$A545,'EOS GE24-F23-WEBLOAD'!$B:$B,$B545)</f>
        <v>-1561.3635404866218</v>
      </c>
      <c r="F545" s="153">
        <v>0</v>
      </c>
      <c r="G545" s="55">
        <f t="shared" si="72"/>
        <v>0</v>
      </c>
      <c r="H545" s="52">
        <f t="shared" si="73"/>
        <v>0</v>
      </c>
      <c r="I545" s="64"/>
      <c r="J545" s="52">
        <f>SUMIFS('EOS GE25-F23-WEBLOAD'!$F:$F,'EOS GE25-F23-WEBLOAD'!$A:$A,$A545,'EOS GE25-F23-WEBLOAD'!$B:$B,$B545)</f>
        <v>173.87368677092633</v>
      </c>
      <c r="K545" s="158">
        <f>SUMIF(AIEA!A:A,A545,AIEA!D:D)</f>
        <v>0</v>
      </c>
      <c r="L545" s="55">
        <f t="shared" si="74"/>
        <v>0</v>
      </c>
      <c r="M545" s="55">
        <f t="shared" si="75"/>
        <v>0</v>
      </c>
      <c r="N545" s="51"/>
    </row>
    <row r="546" spans="1:15" x14ac:dyDescent="0.25">
      <c r="D546" s="5"/>
      <c r="E546" s="52"/>
      <c r="F546" s="153"/>
      <c r="G546" s="55"/>
      <c r="H546" s="52"/>
      <c r="I546" s="64"/>
      <c r="J546" s="52"/>
      <c r="K546" s="158"/>
      <c r="L546" s="55"/>
      <c r="M546" s="55"/>
      <c r="N546" s="51"/>
    </row>
    <row r="547" spans="1:15" x14ac:dyDescent="0.25">
      <c r="A547" s="57"/>
      <c r="B547" s="58"/>
      <c r="C547" s="59" t="s">
        <v>385</v>
      </c>
      <c r="D547" s="60"/>
      <c r="E547" s="60">
        <f t="shared" ref="E547:H547" si="77">SUM(E365:E546)</f>
        <v>70816.036459513372</v>
      </c>
      <c r="F547" s="60">
        <f t="shared" si="77"/>
        <v>466853</v>
      </c>
      <c r="G547" s="60">
        <f>SUM(F547:F547)</f>
        <v>466853</v>
      </c>
      <c r="H547" s="60">
        <f t="shared" si="77"/>
        <v>2513.9396860873985</v>
      </c>
      <c r="I547" s="112"/>
      <c r="J547" s="60">
        <f t="shared" ref="J547:M547" si="78">SUM(J365:J546)</f>
        <v>73690.273686770917</v>
      </c>
      <c r="K547" s="60">
        <f t="shared" si="78"/>
        <v>534879</v>
      </c>
      <c r="L547" s="60">
        <f>SUM(K547:K547)</f>
        <v>534879</v>
      </c>
      <c r="M547" s="60">
        <f t="shared" si="78"/>
        <v>2705.1498310811317</v>
      </c>
      <c r="N547" s="51"/>
      <c r="O547" s="162">
        <f>M547+H547</f>
        <v>5219.0895171685297</v>
      </c>
    </row>
    <row r="548" spans="1:15" x14ac:dyDescent="0.25">
      <c r="D548" s="5"/>
      <c r="E548" s="52"/>
      <c r="F548" s="52"/>
      <c r="G548" s="55"/>
      <c r="H548" s="52"/>
      <c r="I548" s="52"/>
      <c r="J548" s="52"/>
      <c r="K548" s="53"/>
      <c r="L548" s="55"/>
      <c r="M548" s="55"/>
      <c r="N548" s="51"/>
    </row>
    <row r="549" spans="1:15" s="51" customFormat="1" x14ac:dyDescent="0.25">
      <c r="A549" s="69"/>
      <c r="B549" s="70"/>
      <c r="C549" s="48" t="s">
        <v>568</v>
      </c>
      <c r="D549" s="54"/>
      <c r="E549" s="54"/>
      <c r="F549" s="54"/>
      <c r="G549" s="54"/>
      <c r="H549" s="54"/>
      <c r="I549" s="110"/>
      <c r="J549" s="54"/>
      <c r="K549" s="54"/>
      <c r="L549" s="54"/>
      <c r="M549" s="54"/>
      <c r="O549" s="97"/>
    </row>
    <row r="550" spans="1:15" x14ac:dyDescent="0.25">
      <c r="A550" s="49">
        <v>1094</v>
      </c>
      <c r="B550" s="49">
        <v>34</v>
      </c>
      <c r="C550" s="49" t="s">
        <v>569</v>
      </c>
      <c r="D550" s="5">
        <v>12</v>
      </c>
      <c r="E550" s="52">
        <v>0</v>
      </c>
      <c r="F550" s="52">
        <v>43998</v>
      </c>
      <c r="G550" s="55">
        <f>SUM(F550:F550)</f>
        <v>43998</v>
      </c>
      <c r="H550" s="52">
        <f>IFERROR(G550/E550,0)</f>
        <v>0</v>
      </c>
      <c r="I550" s="64"/>
      <c r="J550" s="52">
        <v>0</v>
      </c>
      <c r="K550" s="53">
        <f>SUMIF(AIEA!A:A,A550,AIEA!D:D)</f>
        <v>45134</v>
      </c>
      <c r="L550" s="55">
        <f>SUM(K550:K550)</f>
        <v>45134</v>
      </c>
      <c r="M550" s="55">
        <f>IFERROR(L550/J550,0)</f>
        <v>0</v>
      </c>
      <c r="N550" s="51"/>
    </row>
    <row r="551" spans="1:15" x14ac:dyDescent="0.25">
      <c r="A551" s="49">
        <v>1115</v>
      </c>
      <c r="B551" s="49">
        <v>34</v>
      </c>
      <c r="C551" s="49" t="s">
        <v>570</v>
      </c>
      <c r="D551" s="5">
        <v>12</v>
      </c>
      <c r="E551" s="52">
        <v>0</v>
      </c>
      <c r="F551" s="52">
        <v>46128</v>
      </c>
      <c r="G551" s="55">
        <f>SUM(F551:F551)</f>
        <v>46128</v>
      </c>
      <c r="H551" s="52">
        <f>IFERROR(G551/E551,0)</f>
        <v>0</v>
      </c>
      <c r="I551" s="64"/>
      <c r="J551" s="52">
        <v>0</v>
      </c>
      <c r="K551" s="53">
        <f>SUMIF(AIEA!A:A,A551,AIEA!D:D)</f>
        <v>47264</v>
      </c>
      <c r="L551" s="55">
        <f>SUM(K551:K551)</f>
        <v>47264</v>
      </c>
      <c r="M551" s="55">
        <f>IFERROR(L551/J551,0)</f>
        <v>0</v>
      </c>
      <c r="N551" s="51"/>
    </row>
    <row r="552" spans="1:15" x14ac:dyDescent="0.25">
      <c r="A552" s="49">
        <v>1435</v>
      </c>
      <c r="B552" s="49">
        <v>34</v>
      </c>
      <c r="C552" s="49" t="s">
        <v>571</v>
      </c>
      <c r="D552" s="5">
        <v>12</v>
      </c>
      <c r="E552" s="52">
        <v>0</v>
      </c>
      <c r="F552" s="52">
        <v>31218</v>
      </c>
      <c r="G552" s="55">
        <f>SUM(F552:F552)</f>
        <v>31218</v>
      </c>
      <c r="H552" s="52">
        <f>IFERROR(G552/E552,0)</f>
        <v>0</v>
      </c>
      <c r="I552" s="64"/>
      <c r="J552" s="52">
        <v>0</v>
      </c>
      <c r="K552" s="53">
        <f>SUMIF(AIEA!A:A,A552,AIEA!D:D)</f>
        <v>31786</v>
      </c>
      <c r="L552" s="55">
        <f>SUM(K552:K552)</f>
        <v>31786</v>
      </c>
      <c r="M552" s="55">
        <f>IFERROR(L552/J552,0)</f>
        <v>0</v>
      </c>
      <c r="N552" s="51"/>
    </row>
    <row r="553" spans="1:15" x14ac:dyDescent="0.25">
      <c r="A553" s="49">
        <v>1480</v>
      </c>
      <c r="B553" s="49">
        <v>34</v>
      </c>
      <c r="C553" s="49" t="s">
        <v>572</v>
      </c>
      <c r="D553" s="5">
        <v>12</v>
      </c>
      <c r="E553" s="52">
        <v>0</v>
      </c>
      <c r="F553" s="52">
        <v>26048</v>
      </c>
      <c r="G553" s="55">
        <f>SUM(F553:F553)</f>
        <v>26048</v>
      </c>
      <c r="H553" s="52">
        <f>IFERROR(G553/E553,0)</f>
        <v>0</v>
      </c>
      <c r="I553" s="64"/>
      <c r="J553" s="52">
        <v>0</v>
      </c>
      <c r="K553" s="53">
        <f>SUMIF(AIEA!A:A,A553,AIEA!D:D)</f>
        <v>28548</v>
      </c>
      <c r="L553" s="55">
        <f>SUM(K553:K553)</f>
        <v>28548</v>
      </c>
      <c r="M553" s="55">
        <f>IFERROR(L553/J553,0)</f>
        <v>0</v>
      </c>
      <c r="N553" s="51"/>
    </row>
    <row r="554" spans="1:15" x14ac:dyDescent="0.25">
      <c r="D554" s="5"/>
      <c r="E554" s="51"/>
      <c r="F554" s="51"/>
      <c r="G554" s="51"/>
      <c r="H554" s="51"/>
      <c r="I554" s="111"/>
      <c r="J554" s="52"/>
      <c r="K554" s="51"/>
      <c r="L554" s="51"/>
      <c r="M554" s="51"/>
      <c r="N554" s="51"/>
    </row>
    <row r="555" spans="1:15" x14ac:dyDescent="0.25">
      <c r="A555" s="57"/>
      <c r="B555" s="58"/>
      <c r="C555" s="59" t="s">
        <v>385</v>
      </c>
      <c r="D555" s="60"/>
      <c r="E555" s="60">
        <f>SUM(E550:E553)</f>
        <v>0</v>
      </c>
      <c r="F555" s="60">
        <f>SUM(F550:F553)</f>
        <v>147392</v>
      </c>
      <c r="G555" s="60">
        <f>SUM(F555:F555)</f>
        <v>147392</v>
      </c>
      <c r="H555" s="60">
        <f t="shared" ref="H555:M555" si="79">SUM(H550:H553)</f>
        <v>0</v>
      </c>
      <c r="I555" s="112"/>
      <c r="J555" s="60">
        <f>SUM(J550:J554)</f>
        <v>0</v>
      </c>
      <c r="K555" s="60">
        <f t="shared" si="79"/>
        <v>152732</v>
      </c>
      <c r="L555" s="60">
        <f>SUM(K555:K555)</f>
        <v>152732</v>
      </c>
      <c r="M555" s="60">
        <f t="shared" si="79"/>
        <v>0</v>
      </c>
      <c r="N555" s="51"/>
    </row>
    <row r="556" spans="1:15" x14ac:dyDescent="0.25">
      <c r="A556" s="57"/>
      <c r="B556" s="58"/>
      <c r="C556" s="62"/>
      <c r="D556" s="61"/>
      <c r="E556" s="61"/>
      <c r="F556" s="61"/>
      <c r="G556" s="61"/>
      <c r="H556" s="61"/>
      <c r="I556" s="61"/>
      <c r="J556" s="61"/>
      <c r="K556" s="61"/>
      <c r="L556" s="61"/>
      <c r="M556" s="61"/>
      <c r="N556" s="51"/>
    </row>
    <row r="557" spans="1:15" s="51" customFormat="1" x14ac:dyDescent="0.25">
      <c r="A557" s="69"/>
      <c r="B557" s="70"/>
      <c r="C557" s="48" t="s">
        <v>573</v>
      </c>
      <c r="D557" s="54"/>
      <c r="E557" s="54"/>
      <c r="F557" s="54"/>
      <c r="G557" s="54"/>
      <c r="H557" s="54"/>
      <c r="I557" s="110"/>
      <c r="J557" s="54"/>
      <c r="K557" s="54"/>
      <c r="L557" s="54"/>
      <c r="M557" s="54"/>
      <c r="O557" s="97"/>
    </row>
    <row r="558" spans="1:15" s="51" customFormat="1" x14ac:dyDescent="0.25">
      <c r="A558" s="49">
        <v>160</v>
      </c>
      <c r="B558" s="49">
        <v>70</v>
      </c>
      <c r="C558" s="49" t="s">
        <v>2312</v>
      </c>
      <c r="D558" s="5">
        <v>11</v>
      </c>
      <c r="E558" s="52">
        <v>0</v>
      </c>
      <c r="F558" s="52">
        <f>SUMIFS(SPED!D:D,SPED!A:A,A558,SPED!B:B,B558)</f>
        <v>0</v>
      </c>
      <c r="G558" s="52">
        <f>SUM(F558:F558)</f>
        <v>0</v>
      </c>
      <c r="H558" s="52">
        <f>IFERROR(G558/E558,0)</f>
        <v>0</v>
      </c>
      <c r="I558" s="64"/>
      <c r="J558" s="52">
        <v>0</v>
      </c>
      <c r="K558" s="52">
        <f>SUMIFS(SPED!E:E,SPED!A:A,A558,SPED!B:B,B558)</f>
        <v>0</v>
      </c>
      <c r="L558" s="52">
        <f>SUM(K558:K558)</f>
        <v>0</v>
      </c>
      <c r="M558" s="52">
        <f>IFERROR(L558/J558,0)</f>
        <v>0</v>
      </c>
      <c r="O558" s="97"/>
    </row>
    <row r="559" spans="1:15" x14ac:dyDescent="0.25">
      <c r="A559" s="49">
        <v>6000</v>
      </c>
      <c r="B559" s="49">
        <v>62</v>
      </c>
      <c r="C559" s="49" t="s">
        <v>574</v>
      </c>
      <c r="D559" s="5">
        <v>10</v>
      </c>
      <c r="E559" s="52">
        <v>0</v>
      </c>
      <c r="F559" s="52">
        <v>0</v>
      </c>
      <c r="G559" s="52">
        <f>SUM(F559:F559)</f>
        <v>0</v>
      </c>
      <c r="H559" s="52">
        <f>IFERROR(G559/E559,0)</f>
        <v>0</v>
      </c>
      <c r="I559" s="64"/>
      <c r="J559" s="52">
        <v>0</v>
      </c>
      <c r="K559" s="52">
        <f>SUMIF(AIEA!A:A,A559,AIEA!D:D)</f>
        <v>0</v>
      </c>
      <c r="L559" s="52">
        <f>SUM(K559:K559)</f>
        <v>0</v>
      </c>
      <c r="M559" s="52">
        <f>IFERROR(L559/J559,0)</f>
        <v>0</v>
      </c>
      <c r="N559" s="51"/>
    </row>
    <row r="560" spans="1:15" x14ac:dyDescent="0.25">
      <c r="A560" s="57"/>
      <c r="B560" s="58"/>
      <c r="C560" s="59" t="s">
        <v>385</v>
      </c>
      <c r="D560" s="60"/>
      <c r="E560" s="60">
        <f t="shared" ref="E560:H560" si="80">SUM(E559:E559)</f>
        <v>0</v>
      </c>
      <c r="F560" s="60">
        <f t="shared" si="80"/>
        <v>0</v>
      </c>
      <c r="G560" s="60">
        <f t="shared" si="80"/>
        <v>0</v>
      </c>
      <c r="H560" s="60">
        <f t="shared" si="80"/>
        <v>0</v>
      </c>
      <c r="I560" s="112"/>
      <c r="J560" s="60">
        <f t="shared" ref="J560:K560" si="81">SUM(J559:J559)</f>
        <v>0</v>
      </c>
      <c r="K560" s="60">
        <f t="shared" si="81"/>
        <v>0</v>
      </c>
      <c r="L560" s="60">
        <f>SUM(L559:L559)</f>
        <v>0</v>
      </c>
      <c r="M560" s="60">
        <f>SUM(M559:M559)</f>
        <v>0</v>
      </c>
      <c r="N560" s="61"/>
    </row>
    <row r="561" spans="3:14" x14ac:dyDescent="0.25">
      <c r="D561" s="5"/>
      <c r="E561" s="51"/>
      <c r="F561" s="51"/>
      <c r="G561" s="51"/>
      <c r="H561" s="51"/>
      <c r="J561" s="51"/>
      <c r="K561" s="51"/>
      <c r="L561" s="51"/>
      <c r="M561" s="51"/>
      <c r="N561" s="51"/>
    </row>
    <row r="562" spans="3:14" x14ac:dyDescent="0.25">
      <c r="C562" s="71" t="s">
        <v>575</v>
      </c>
      <c r="D562" s="22"/>
      <c r="E562" s="72"/>
      <c r="F562" s="72"/>
      <c r="G562" s="72"/>
      <c r="H562" s="51"/>
      <c r="J562" s="51"/>
      <c r="K562" s="51"/>
      <c r="L562" s="51"/>
      <c r="M562" s="51"/>
      <c r="N562" s="51"/>
    </row>
    <row r="563" spans="3:14" x14ac:dyDescent="0.25">
      <c r="C563" s="71" t="s">
        <v>576</v>
      </c>
      <c r="D563" s="22"/>
      <c r="E563" s="72"/>
      <c r="F563" s="72"/>
      <c r="G563" s="72"/>
      <c r="H563" s="51"/>
      <c r="J563" s="51"/>
      <c r="K563" s="51"/>
      <c r="L563" s="51"/>
      <c r="M563" s="51"/>
      <c r="N563" s="51"/>
    </row>
    <row r="564" spans="3:14" x14ac:dyDescent="0.25">
      <c r="C564" s="71"/>
      <c r="D564" s="22"/>
      <c r="E564" s="72"/>
      <c r="F564" s="72"/>
      <c r="G564" s="72"/>
      <c r="H564" s="51"/>
      <c r="J564" s="51"/>
      <c r="K564" s="51"/>
      <c r="L564" s="51"/>
      <c r="M564" s="51"/>
      <c r="N564" s="51"/>
    </row>
    <row r="565" spans="3:14" x14ac:dyDescent="0.25">
      <c r="C565" s="71" t="s">
        <v>577</v>
      </c>
      <c r="D565" s="22"/>
      <c r="E565" s="72"/>
      <c r="F565" s="72"/>
      <c r="G565" s="72"/>
      <c r="H565" s="51"/>
      <c r="J565" s="51"/>
      <c r="K565" s="51"/>
      <c r="L565" s="51"/>
      <c r="M565" s="51"/>
      <c r="N565" s="51"/>
    </row>
    <row r="566" spans="3:14" x14ac:dyDescent="0.25">
      <c r="C566" s="71" t="s">
        <v>578</v>
      </c>
      <c r="D566" s="22"/>
      <c r="E566" s="72"/>
      <c r="F566" s="72"/>
      <c r="G566" s="72"/>
      <c r="H566" s="51"/>
      <c r="J566" s="51"/>
      <c r="K566" s="51"/>
      <c r="L566" s="51"/>
      <c r="M566" s="51"/>
      <c r="N566" s="51"/>
    </row>
    <row r="567" spans="3:14" x14ac:dyDescent="0.25">
      <c r="C567" s="71"/>
      <c r="D567" s="73"/>
      <c r="E567" s="71"/>
      <c r="F567" s="71"/>
      <c r="G567" s="71"/>
    </row>
    <row r="568" spans="3:14" x14ac:dyDescent="0.25">
      <c r="C568" s="71" t="s">
        <v>579</v>
      </c>
      <c r="D568" s="73"/>
      <c r="E568" s="71"/>
      <c r="F568" s="71"/>
      <c r="G568" s="71"/>
    </row>
    <row r="569" spans="3:14" x14ac:dyDescent="0.25">
      <c r="C569" s="71"/>
      <c r="D569" s="73"/>
      <c r="E569" s="71"/>
      <c r="F569" s="71"/>
      <c r="G569" s="71"/>
    </row>
    <row r="570" spans="3:14" x14ac:dyDescent="0.25">
      <c r="C570" s="71" t="s">
        <v>580</v>
      </c>
      <c r="D570" s="73"/>
      <c r="E570" s="71"/>
      <c r="F570" s="71"/>
      <c r="G570" s="71"/>
    </row>
  </sheetData>
  <sortState ref="A31:O359">
    <sortCondition descending="1" ref="O31:O359"/>
  </sortState>
  <mergeCells count="2">
    <mergeCell ref="E4:H4"/>
    <mergeCell ref="J4:M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3C638-35AB-42F2-AB28-B9B2F754AE8D}">
  <dimension ref="A1:C338"/>
  <sheetViews>
    <sheetView workbookViewId="0">
      <selection activeCell="C4" sqref="C4"/>
    </sheetView>
  </sheetViews>
  <sheetFormatPr defaultRowHeight="15" x14ac:dyDescent="0.25"/>
  <cols>
    <col min="3" max="3" width="13.5703125" style="18" bestFit="1" customWidth="1"/>
  </cols>
  <sheetData>
    <row r="1" spans="1:3" x14ac:dyDescent="0.25">
      <c r="A1" s="113"/>
      <c r="B1" s="113"/>
    </row>
    <row r="2" spans="1:3" x14ac:dyDescent="0.25">
      <c r="A2" s="113"/>
      <c r="B2" s="113"/>
      <c r="C2" s="18">
        <v>9272861.5</v>
      </c>
    </row>
    <row r="3" spans="1:3" x14ac:dyDescent="0.25">
      <c r="A3" s="114" t="s">
        <v>581</v>
      </c>
      <c r="B3" s="114" t="s">
        <v>582</v>
      </c>
      <c r="C3" s="18" t="s">
        <v>583</v>
      </c>
    </row>
    <row r="4" spans="1:3" x14ac:dyDescent="0.25">
      <c r="A4" s="115">
        <v>1</v>
      </c>
      <c r="B4" s="115">
        <v>1</v>
      </c>
      <c r="C4" s="18">
        <v>8468.06</v>
      </c>
    </row>
    <row r="5" spans="1:3" x14ac:dyDescent="0.25">
      <c r="A5" s="116">
        <v>1</v>
      </c>
      <c r="B5" s="116">
        <v>3</v>
      </c>
      <c r="C5" s="18">
        <v>12187.85</v>
      </c>
    </row>
    <row r="6" spans="1:3" x14ac:dyDescent="0.25">
      <c r="A6" s="115">
        <v>2</v>
      </c>
      <c r="B6" s="115">
        <v>1</v>
      </c>
      <c r="C6" s="18">
        <v>10749.27</v>
      </c>
    </row>
    <row r="7" spans="1:3" x14ac:dyDescent="0.25">
      <c r="A7" s="116">
        <v>4</v>
      </c>
      <c r="B7" s="116">
        <v>1</v>
      </c>
      <c r="C7" s="18" t="s">
        <v>584</v>
      </c>
    </row>
    <row r="8" spans="1:3" x14ac:dyDescent="0.25">
      <c r="A8" s="115">
        <v>6</v>
      </c>
      <c r="B8" s="115">
        <v>3</v>
      </c>
      <c r="C8" s="18">
        <v>63266.02</v>
      </c>
    </row>
    <row r="9" spans="1:3" x14ac:dyDescent="0.25">
      <c r="A9" s="116">
        <v>11</v>
      </c>
      <c r="B9" s="116">
        <v>1</v>
      </c>
      <c r="C9" s="18">
        <v>469739.11</v>
      </c>
    </row>
    <row r="10" spans="1:3" x14ac:dyDescent="0.25">
      <c r="A10" s="115">
        <v>12</v>
      </c>
      <c r="B10" s="115">
        <v>1</v>
      </c>
      <c r="C10" s="18">
        <v>64334.29</v>
      </c>
    </row>
    <row r="11" spans="1:3" x14ac:dyDescent="0.25">
      <c r="A11" s="116">
        <v>13</v>
      </c>
      <c r="B11" s="116">
        <v>1</v>
      </c>
      <c r="C11" s="18">
        <v>93394.23</v>
      </c>
    </row>
    <row r="12" spans="1:3" x14ac:dyDescent="0.25">
      <c r="A12" s="115">
        <v>14</v>
      </c>
      <c r="B12" s="115">
        <v>1</v>
      </c>
      <c r="C12" s="18">
        <v>56191.16</v>
      </c>
    </row>
    <row r="13" spans="1:3" x14ac:dyDescent="0.25">
      <c r="A13" s="116">
        <v>15</v>
      </c>
      <c r="B13" s="116">
        <v>1</v>
      </c>
      <c r="C13" s="18">
        <v>75727.960000000006</v>
      </c>
    </row>
    <row r="14" spans="1:3" x14ac:dyDescent="0.25">
      <c r="A14" s="115">
        <v>16</v>
      </c>
      <c r="B14" s="115">
        <v>1</v>
      </c>
      <c r="C14" s="18">
        <v>30823.61</v>
      </c>
    </row>
    <row r="15" spans="1:3" x14ac:dyDescent="0.25">
      <c r="A15" s="116">
        <v>22</v>
      </c>
      <c r="B15" s="116">
        <v>1</v>
      </c>
      <c r="C15" s="18">
        <v>130.04</v>
      </c>
    </row>
    <row r="16" spans="1:3" x14ac:dyDescent="0.25">
      <c r="A16" s="115">
        <v>23</v>
      </c>
      <c r="B16" s="115">
        <v>1</v>
      </c>
      <c r="C16" s="18">
        <v>31713.71</v>
      </c>
    </row>
    <row r="17" spans="1:3" x14ac:dyDescent="0.25">
      <c r="A17" s="116">
        <v>25</v>
      </c>
      <c r="B17" s="116">
        <v>1</v>
      </c>
      <c r="C17" s="18">
        <v>10382.99</v>
      </c>
    </row>
    <row r="18" spans="1:3" x14ac:dyDescent="0.25">
      <c r="A18" s="115">
        <v>31</v>
      </c>
      <c r="B18" s="115">
        <v>1</v>
      </c>
      <c r="C18" s="18">
        <v>118718.36</v>
      </c>
    </row>
    <row r="19" spans="1:3" x14ac:dyDescent="0.25">
      <c r="A19" s="116">
        <v>32</v>
      </c>
      <c r="B19" s="116">
        <v>1</v>
      </c>
      <c r="C19" s="18">
        <v>25626.34</v>
      </c>
    </row>
    <row r="20" spans="1:3" x14ac:dyDescent="0.25">
      <c r="A20" s="115">
        <v>36</v>
      </c>
      <c r="B20" s="115">
        <v>1</v>
      </c>
      <c r="C20" s="18">
        <v>7844.48</v>
      </c>
    </row>
    <row r="21" spans="1:3" x14ac:dyDescent="0.25">
      <c r="A21" s="116">
        <v>38</v>
      </c>
      <c r="B21" s="116">
        <v>1</v>
      </c>
      <c r="C21" s="18">
        <v>61285.33</v>
      </c>
    </row>
    <row r="22" spans="1:3" x14ac:dyDescent="0.25">
      <c r="A22" s="115">
        <v>47</v>
      </c>
      <c r="B22" s="115">
        <v>1</v>
      </c>
      <c r="C22" s="18">
        <v>91719.79</v>
      </c>
    </row>
    <row r="23" spans="1:3" x14ac:dyDescent="0.25">
      <c r="A23" s="116">
        <v>51</v>
      </c>
      <c r="B23" s="116">
        <v>1</v>
      </c>
      <c r="C23" s="18">
        <v>59853.85</v>
      </c>
    </row>
    <row r="24" spans="1:3" x14ac:dyDescent="0.25">
      <c r="A24" s="115">
        <v>75</v>
      </c>
      <c r="B24" s="115">
        <v>1</v>
      </c>
      <c r="C24" s="18">
        <v>5303.49</v>
      </c>
    </row>
    <row r="25" spans="1:3" x14ac:dyDescent="0.25">
      <c r="A25" s="116">
        <v>77</v>
      </c>
      <c r="B25" s="116">
        <v>1</v>
      </c>
      <c r="C25" s="18">
        <v>169493.83</v>
      </c>
    </row>
    <row r="26" spans="1:3" x14ac:dyDescent="0.25">
      <c r="A26" s="115">
        <v>81</v>
      </c>
      <c r="B26" s="115">
        <v>1</v>
      </c>
      <c r="C26" s="18" t="s">
        <v>584</v>
      </c>
    </row>
    <row r="27" spans="1:3" x14ac:dyDescent="0.25">
      <c r="A27" s="116">
        <v>84</v>
      </c>
      <c r="B27" s="116">
        <v>1</v>
      </c>
      <c r="C27" s="18">
        <v>16807.18</v>
      </c>
    </row>
    <row r="28" spans="1:3" x14ac:dyDescent="0.25">
      <c r="A28" s="115">
        <v>85</v>
      </c>
      <c r="B28" s="115">
        <v>1</v>
      </c>
      <c r="C28" s="18">
        <v>7457.74</v>
      </c>
    </row>
    <row r="29" spans="1:3" x14ac:dyDescent="0.25">
      <c r="A29" s="116">
        <v>88</v>
      </c>
      <c r="B29" s="116">
        <v>1</v>
      </c>
      <c r="C29" s="18">
        <v>58047.1</v>
      </c>
    </row>
    <row r="30" spans="1:3" x14ac:dyDescent="0.25">
      <c r="A30" s="115">
        <v>91</v>
      </c>
      <c r="B30" s="115">
        <v>1</v>
      </c>
      <c r="C30" s="18">
        <v>24702.46</v>
      </c>
    </row>
    <row r="31" spans="1:3" x14ac:dyDescent="0.25">
      <c r="A31" s="116">
        <v>93</v>
      </c>
      <c r="B31" s="116">
        <v>1</v>
      </c>
      <c r="C31" s="18">
        <v>23699.14</v>
      </c>
    </row>
    <row r="32" spans="1:3" x14ac:dyDescent="0.25">
      <c r="A32" s="115">
        <v>94</v>
      </c>
      <c r="B32" s="115">
        <v>1</v>
      </c>
      <c r="C32" s="18">
        <v>71127.86</v>
      </c>
    </row>
    <row r="33" spans="1:3" x14ac:dyDescent="0.25">
      <c r="A33" s="116">
        <v>95</v>
      </c>
      <c r="B33" s="116">
        <v>1</v>
      </c>
      <c r="C33" s="18">
        <v>9159.39</v>
      </c>
    </row>
    <row r="34" spans="1:3" x14ac:dyDescent="0.25">
      <c r="A34" s="115">
        <v>97</v>
      </c>
      <c r="B34" s="115">
        <v>1</v>
      </c>
      <c r="C34" s="18">
        <v>39879.629999999997</v>
      </c>
    </row>
    <row r="35" spans="1:3" x14ac:dyDescent="0.25">
      <c r="A35" s="116">
        <v>99</v>
      </c>
      <c r="B35" s="116">
        <v>1</v>
      </c>
      <c r="C35" s="18">
        <v>29146.639999999999</v>
      </c>
    </row>
    <row r="36" spans="1:3" x14ac:dyDescent="0.25">
      <c r="A36" s="115">
        <v>100</v>
      </c>
      <c r="B36" s="115">
        <v>1</v>
      </c>
      <c r="C36" s="18">
        <v>3468.57</v>
      </c>
    </row>
    <row r="37" spans="1:3" x14ac:dyDescent="0.25">
      <c r="A37" s="116">
        <v>108</v>
      </c>
      <c r="B37" s="116">
        <v>1</v>
      </c>
      <c r="C37" s="18">
        <v>38699.449999999997</v>
      </c>
    </row>
    <row r="38" spans="1:3" x14ac:dyDescent="0.25">
      <c r="A38" s="115">
        <v>110</v>
      </c>
      <c r="B38" s="115">
        <v>1</v>
      </c>
      <c r="C38" s="18">
        <v>23874.71</v>
      </c>
    </row>
    <row r="39" spans="1:3" x14ac:dyDescent="0.25">
      <c r="A39" s="116">
        <v>111</v>
      </c>
      <c r="B39" s="116">
        <v>1</v>
      </c>
      <c r="C39" s="18">
        <v>24795.56</v>
      </c>
    </row>
    <row r="40" spans="1:3" x14ac:dyDescent="0.25">
      <c r="A40" s="115">
        <v>112</v>
      </c>
      <c r="B40" s="115">
        <v>1</v>
      </c>
      <c r="C40" s="18">
        <v>17752.28</v>
      </c>
    </row>
    <row r="41" spans="1:3" x14ac:dyDescent="0.25">
      <c r="A41" s="116">
        <v>113</v>
      </c>
      <c r="B41" s="116">
        <v>1</v>
      </c>
      <c r="C41" s="18" t="s">
        <v>584</v>
      </c>
    </row>
    <row r="42" spans="1:3" x14ac:dyDescent="0.25">
      <c r="A42" s="115">
        <v>115</v>
      </c>
      <c r="B42" s="115">
        <v>1</v>
      </c>
      <c r="C42" s="18">
        <v>9593.39</v>
      </c>
    </row>
    <row r="43" spans="1:3" x14ac:dyDescent="0.25">
      <c r="A43" s="116">
        <v>116</v>
      </c>
      <c r="B43" s="116">
        <v>1</v>
      </c>
      <c r="C43" s="18">
        <v>4487.57</v>
      </c>
    </row>
    <row r="44" spans="1:3" x14ac:dyDescent="0.25">
      <c r="A44" s="115">
        <v>118</v>
      </c>
      <c r="B44" s="115">
        <v>1</v>
      </c>
      <c r="C44" s="18" t="s">
        <v>584</v>
      </c>
    </row>
    <row r="45" spans="1:3" x14ac:dyDescent="0.25">
      <c r="A45" s="116">
        <v>129</v>
      </c>
      <c r="B45" s="116">
        <v>1</v>
      </c>
      <c r="C45" s="18">
        <v>39583.449999999997</v>
      </c>
    </row>
    <row r="46" spans="1:3" x14ac:dyDescent="0.25">
      <c r="A46" s="115">
        <v>138</v>
      </c>
      <c r="B46" s="115">
        <v>1</v>
      </c>
      <c r="C46" s="18">
        <v>67606.41</v>
      </c>
    </row>
    <row r="47" spans="1:3" x14ac:dyDescent="0.25">
      <c r="A47" s="116">
        <v>139</v>
      </c>
      <c r="B47" s="116">
        <v>1</v>
      </c>
      <c r="C47" s="18">
        <v>43386.19</v>
      </c>
    </row>
    <row r="48" spans="1:3" x14ac:dyDescent="0.25">
      <c r="A48" s="115">
        <v>146</v>
      </c>
      <c r="B48" s="115">
        <v>1</v>
      </c>
      <c r="C48" s="18">
        <v>7267.41</v>
      </c>
    </row>
    <row r="49" spans="1:3" x14ac:dyDescent="0.25">
      <c r="A49" s="116">
        <v>150</v>
      </c>
      <c r="B49" s="116">
        <v>1</v>
      </c>
      <c r="C49" s="18">
        <v>21510.23</v>
      </c>
    </row>
    <row r="50" spans="1:3" x14ac:dyDescent="0.25">
      <c r="A50" s="115">
        <v>152</v>
      </c>
      <c r="B50" s="115">
        <v>1</v>
      </c>
      <c r="C50" s="18">
        <v>177077.14</v>
      </c>
    </row>
    <row r="51" spans="1:3" x14ac:dyDescent="0.25">
      <c r="A51" s="116">
        <v>162</v>
      </c>
      <c r="B51" s="116">
        <v>1</v>
      </c>
      <c r="C51" s="18">
        <v>36783.5</v>
      </c>
    </row>
    <row r="52" spans="1:3" x14ac:dyDescent="0.25">
      <c r="A52" s="115">
        <v>166</v>
      </c>
      <c r="B52" s="115">
        <v>1</v>
      </c>
      <c r="C52" s="18" t="s">
        <v>584</v>
      </c>
    </row>
    <row r="53" spans="1:3" x14ac:dyDescent="0.25">
      <c r="A53" s="116">
        <v>173</v>
      </c>
      <c r="B53" s="116">
        <v>1</v>
      </c>
      <c r="C53" s="18" t="s">
        <v>584</v>
      </c>
    </row>
    <row r="54" spans="1:3" x14ac:dyDescent="0.25">
      <c r="A54" s="115">
        <v>177</v>
      </c>
      <c r="B54" s="115">
        <v>1</v>
      </c>
      <c r="C54" s="18">
        <v>20198.689999999999</v>
      </c>
    </row>
    <row r="55" spans="1:3" x14ac:dyDescent="0.25">
      <c r="A55" s="116">
        <v>181</v>
      </c>
      <c r="B55" s="116">
        <v>1</v>
      </c>
      <c r="C55" s="18">
        <v>43813.39</v>
      </c>
    </row>
    <row r="56" spans="1:3" x14ac:dyDescent="0.25">
      <c r="A56" s="115">
        <v>182</v>
      </c>
      <c r="B56" s="115">
        <v>1</v>
      </c>
      <c r="C56" s="18" t="s">
        <v>584</v>
      </c>
    </row>
    <row r="57" spans="1:3" x14ac:dyDescent="0.25">
      <c r="A57" s="116">
        <v>186</v>
      </c>
      <c r="B57" s="116">
        <v>1</v>
      </c>
      <c r="C57" s="18" t="s">
        <v>584</v>
      </c>
    </row>
    <row r="58" spans="1:3" x14ac:dyDescent="0.25">
      <c r="A58" s="115">
        <v>191</v>
      </c>
      <c r="B58" s="115">
        <v>1</v>
      </c>
      <c r="C58" s="18">
        <v>91344.11</v>
      </c>
    </row>
    <row r="59" spans="1:3" x14ac:dyDescent="0.25">
      <c r="A59" s="116">
        <v>192</v>
      </c>
      <c r="B59" s="116">
        <v>1</v>
      </c>
      <c r="C59" s="18">
        <v>90264.56</v>
      </c>
    </row>
    <row r="60" spans="1:3" x14ac:dyDescent="0.25">
      <c r="A60" s="115">
        <v>194</v>
      </c>
      <c r="B60" s="115">
        <v>1</v>
      </c>
      <c r="C60" s="18">
        <v>2819.59</v>
      </c>
    </row>
    <row r="61" spans="1:3" x14ac:dyDescent="0.25">
      <c r="A61" s="116">
        <v>195</v>
      </c>
      <c r="B61" s="116">
        <v>1</v>
      </c>
      <c r="C61" s="18" t="s">
        <v>584</v>
      </c>
    </row>
    <row r="62" spans="1:3" x14ac:dyDescent="0.25">
      <c r="A62" s="115">
        <v>196</v>
      </c>
      <c r="B62" s="115">
        <v>1</v>
      </c>
      <c r="C62" s="18">
        <v>168023.52</v>
      </c>
    </row>
    <row r="63" spans="1:3" x14ac:dyDescent="0.25">
      <c r="A63" s="116">
        <v>197</v>
      </c>
      <c r="B63" s="116">
        <v>1</v>
      </c>
      <c r="C63" s="18" t="s">
        <v>584</v>
      </c>
    </row>
    <row r="64" spans="1:3" x14ac:dyDescent="0.25">
      <c r="A64" s="115">
        <v>199</v>
      </c>
      <c r="B64" s="115">
        <v>1</v>
      </c>
      <c r="C64" s="18">
        <v>44792.07</v>
      </c>
    </row>
    <row r="65" spans="1:3" x14ac:dyDescent="0.25">
      <c r="A65" s="116">
        <v>200</v>
      </c>
      <c r="B65" s="116">
        <v>1</v>
      </c>
      <c r="C65" s="18">
        <v>38371.730000000003</v>
      </c>
    </row>
    <row r="66" spans="1:3" x14ac:dyDescent="0.25">
      <c r="A66" s="115">
        <v>203</v>
      </c>
      <c r="B66" s="115">
        <v>1</v>
      </c>
      <c r="C66" s="18">
        <v>2098.62</v>
      </c>
    </row>
    <row r="67" spans="1:3" x14ac:dyDescent="0.25">
      <c r="A67" s="116">
        <v>204</v>
      </c>
      <c r="B67" s="116">
        <v>1</v>
      </c>
      <c r="C67" s="18">
        <v>39050.94</v>
      </c>
    </row>
    <row r="68" spans="1:3" x14ac:dyDescent="0.25">
      <c r="A68" s="115">
        <v>206</v>
      </c>
      <c r="B68" s="115">
        <v>1</v>
      </c>
      <c r="C68" s="18">
        <v>2310.02</v>
      </c>
    </row>
    <row r="69" spans="1:3" x14ac:dyDescent="0.25">
      <c r="A69" s="116">
        <v>213</v>
      </c>
      <c r="B69" s="116">
        <v>1</v>
      </c>
      <c r="C69" s="18">
        <v>18448.400000000001</v>
      </c>
    </row>
    <row r="70" spans="1:3" x14ac:dyDescent="0.25">
      <c r="A70" s="115">
        <v>227</v>
      </c>
      <c r="B70" s="115">
        <v>1</v>
      </c>
      <c r="C70" s="18">
        <v>20642.82</v>
      </c>
    </row>
    <row r="71" spans="1:3" x14ac:dyDescent="0.25">
      <c r="A71" s="116">
        <v>229</v>
      </c>
      <c r="B71" s="116">
        <v>1</v>
      </c>
      <c r="C71" s="18">
        <v>4515.53</v>
      </c>
    </row>
    <row r="72" spans="1:3" x14ac:dyDescent="0.25">
      <c r="A72" s="115">
        <v>238</v>
      </c>
      <c r="B72" s="115">
        <v>1</v>
      </c>
      <c r="C72" s="18">
        <v>7468</v>
      </c>
    </row>
    <row r="73" spans="1:3" x14ac:dyDescent="0.25">
      <c r="A73" s="116">
        <v>239</v>
      </c>
      <c r="B73" s="116">
        <v>1</v>
      </c>
      <c r="C73" s="18">
        <v>16993.349999999999</v>
      </c>
    </row>
    <row r="74" spans="1:3" x14ac:dyDescent="0.25">
      <c r="A74" s="115">
        <v>241</v>
      </c>
      <c r="B74" s="115">
        <v>1</v>
      </c>
      <c r="C74" s="18">
        <v>94628.37</v>
      </c>
    </row>
    <row r="75" spans="1:3" x14ac:dyDescent="0.25">
      <c r="A75" s="116">
        <v>242</v>
      </c>
      <c r="B75" s="116">
        <v>1</v>
      </c>
      <c r="C75" s="18">
        <v>2211.7600000000002</v>
      </c>
    </row>
    <row r="76" spans="1:3" x14ac:dyDescent="0.25">
      <c r="A76" s="115">
        <v>252</v>
      </c>
      <c r="B76" s="115">
        <v>1</v>
      </c>
      <c r="C76" s="18">
        <v>24213.89</v>
      </c>
    </row>
    <row r="77" spans="1:3" x14ac:dyDescent="0.25">
      <c r="A77" s="116">
        <v>253</v>
      </c>
      <c r="B77" s="116">
        <v>1</v>
      </c>
      <c r="C77" s="18">
        <v>7187.3</v>
      </c>
    </row>
    <row r="78" spans="1:3" x14ac:dyDescent="0.25">
      <c r="A78" s="115">
        <v>255</v>
      </c>
      <c r="B78" s="115">
        <v>1</v>
      </c>
      <c r="C78" s="18">
        <v>31640.02</v>
      </c>
    </row>
    <row r="79" spans="1:3" x14ac:dyDescent="0.25">
      <c r="A79" s="116">
        <v>256</v>
      </c>
      <c r="B79" s="116">
        <v>1</v>
      </c>
      <c r="C79" s="18" t="s">
        <v>584</v>
      </c>
    </row>
    <row r="80" spans="1:3" x14ac:dyDescent="0.25">
      <c r="A80" s="115">
        <v>261</v>
      </c>
      <c r="B80" s="115">
        <v>1</v>
      </c>
      <c r="C80" s="18">
        <v>2533.66</v>
      </c>
    </row>
    <row r="81" spans="1:3" x14ac:dyDescent="0.25">
      <c r="A81" s="116">
        <v>264</v>
      </c>
      <c r="B81" s="116">
        <v>1</v>
      </c>
      <c r="C81" s="18" t="s">
        <v>584</v>
      </c>
    </row>
    <row r="82" spans="1:3" x14ac:dyDescent="0.25">
      <c r="A82" s="115">
        <v>270</v>
      </c>
      <c r="B82" s="115">
        <v>1</v>
      </c>
      <c r="C82" s="18" t="s">
        <v>584</v>
      </c>
    </row>
    <row r="83" spans="1:3" x14ac:dyDescent="0.25">
      <c r="A83" s="116">
        <v>271</v>
      </c>
      <c r="B83" s="116">
        <v>1</v>
      </c>
      <c r="C83" s="18" t="s">
        <v>584</v>
      </c>
    </row>
    <row r="84" spans="1:3" x14ac:dyDescent="0.25">
      <c r="A84" s="115">
        <v>272</v>
      </c>
      <c r="B84" s="115">
        <v>1</v>
      </c>
      <c r="C84" s="18" t="s">
        <v>584</v>
      </c>
    </row>
    <row r="85" spans="1:3" x14ac:dyDescent="0.25">
      <c r="A85" s="116">
        <v>273</v>
      </c>
      <c r="B85" s="116">
        <v>1</v>
      </c>
      <c r="C85" s="18" t="s">
        <v>584</v>
      </c>
    </row>
    <row r="86" spans="1:3" x14ac:dyDescent="0.25">
      <c r="A86" s="115">
        <v>276</v>
      </c>
      <c r="B86" s="115">
        <v>1</v>
      </c>
      <c r="C86" s="18" t="s">
        <v>584</v>
      </c>
    </row>
    <row r="87" spans="1:3" x14ac:dyDescent="0.25">
      <c r="A87" s="116">
        <v>277</v>
      </c>
      <c r="B87" s="116">
        <v>1</v>
      </c>
      <c r="C87" s="18" t="s">
        <v>584</v>
      </c>
    </row>
    <row r="88" spans="1:3" x14ac:dyDescent="0.25">
      <c r="A88" s="115">
        <v>278</v>
      </c>
      <c r="B88" s="115">
        <v>1</v>
      </c>
      <c r="C88" s="18" t="s">
        <v>584</v>
      </c>
    </row>
    <row r="89" spans="1:3" x14ac:dyDescent="0.25">
      <c r="A89" s="116">
        <v>279</v>
      </c>
      <c r="B89" s="116">
        <v>1</v>
      </c>
      <c r="C89" s="18">
        <v>105124.05</v>
      </c>
    </row>
    <row r="90" spans="1:3" x14ac:dyDescent="0.25">
      <c r="A90" s="115">
        <v>280</v>
      </c>
      <c r="B90" s="115">
        <v>1</v>
      </c>
      <c r="C90" s="18">
        <v>58685.83</v>
      </c>
    </row>
    <row r="91" spans="1:3" x14ac:dyDescent="0.25">
      <c r="A91" s="116">
        <v>281</v>
      </c>
      <c r="B91" s="116">
        <v>1</v>
      </c>
      <c r="C91" s="18">
        <v>185607.86</v>
      </c>
    </row>
    <row r="92" spans="1:3" x14ac:dyDescent="0.25">
      <c r="A92" s="115">
        <v>282</v>
      </c>
      <c r="B92" s="115">
        <v>1</v>
      </c>
      <c r="C92" s="18">
        <v>33438.03</v>
      </c>
    </row>
    <row r="93" spans="1:3" x14ac:dyDescent="0.25">
      <c r="A93" s="116">
        <v>283</v>
      </c>
      <c r="B93" s="116">
        <v>1</v>
      </c>
      <c r="C93" s="18" t="s">
        <v>584</v>
      </c>
    </row>
    <row r="94" spans="1:3" x14ac:dyDescent="0.25">
      <c r="A94" s="115">
        <v>284</v>
      </c>
      <c r="B94" s="115">
        <v>1</v>
      </c>
      <c r="C94" s="18" t="s">
        <v>584</v>
      </c>
    </row>
    <row r="95" spans="1:3" x14ac:dyDescent="0.25">
      <c r="A95" s="116">
        <v>286</v>
      </c>
      <c r="B95" s="116">
        <v>1</v>
      </c>
      <c r="C95" s="18">
        <v>61579.34</v>
      </c>
    </row>
    <row r="96" spans="1:3" x14ac:dyDescent="0.25">
      <c r="A96" s="115">
        <v>294</v>
      </c>
      <c r="B96" s="115">
        <v>1</v>
      </c>
      <c r="C96" s="18">
        <v>12089.87</v>
      </c>
    </row>
    <row r="97" spans="1:3" x14ac:dyDescent="0.25">
      <c r="A97" s="116">
        <v>297</v>
      </c>
      <c r="B97" s="116">
        <v>1</v>
      </c>
      <c r="C97" s="18">
        <v>8941.52</v>
      </c>
    </row>
    <row r="98" spans="1:3" x14ac:dyDescent="0.25">
      <c r="A98" s="115">
        <v>299</v>
      </c>
      <c r="B98" s="115">
        <v>1</v>
      </c>
      <c r="C98" s="18">
        <v>32449.03</v>
      </c>
    </row>
    <row r="99" spans="1:3" x14ac:dyDescent="0.25">
      <c r="A99" s="116">
        <v>300</v>
      </c>
      <c r="B99" s="116">
        <v>1</v>
      </c>
      <c r="C99" s="18">
        <v>50247.08</v>
      </c>
    </row>
    <row r="100" spans="1:3" x14ac:dyDescent="0.25">
      <c r="A100" s="115">
        <v>306</v>
      </c>
      <c r="B100" s="115">
        <v>1</v>
      </c>
      <c r="C100" s="18">
        <v>4122.41</v>
      </c>
    </row>
    <row r="101" spans="1:3" x14ac:dyDescent="0.25">
      <c r="A101" s="116">
        <v>308</v>
      </c>
      <c r="B101" s="116">
        <v>1</v>
      </c>
      <c r="C101" s="18" t="s">
        <v>584</v>
      </c>
    </row>
    <row r="102" spans="1:3" x14ac:dyDescent="0.25">
      <c r="A102" s="115">
        <v>309</v>
      </c>
      <c r="B102" s="115">
        <v>1</v>
      </c>
      <c r="C102" s="18" t="s">
        <v>584</v>
      </c>
    </row>
    <row r="103" spans="1:3" x14ac:dyDescent="0.25">
      <c r="A103" s="116">
        <v>314</v>
      </c>
      <c r="B103" s="116">
        <v>1</v>
      </c>
      <c r="C103" s="18">
        <v>40045.94</v>
      </c>
    </row>
    <row r="104" spans="1:3" x14ac:dyDescent="0.25">
      <c r="A104" s="115">
        <v>316</v>
      </c>
      <c r="B104" s="115">
        <v>1</v>
      </c>
      <c r="C104" s="18">
        <v>58117.41</v>
      </c>
    </row>
    <row r="105" spans="1:3" x14ac:dyDescent="0.25">
      <c r="A105" s="116">
        <v>317</v>
      </c>
      <c r="B105" s="116">
        <v>1</v>
      </c>
      <c r="C105" s="18">
        <v>20502.310000000001</v>
      </c>
    </row>
    <row r="106" spans="1:3" x14ac:dyDescent="0.25">
      <c r="A106" s="115">
        <v>318</v>
      </c>
      <c r="B106" s="115">
        <v>1</v>
      </c>
      <c r="C106" s="18">
        <v>14516.24</v>
      </c>
    </row>
    <row r="107" spans="1:3" x14ac:dyDescent="0.25">
      <c r="A107" s="116">
        <v>319</v>
      </c>
      <c r="B107" s="116">
        <v>1</v>
      </c>
      <c r="C107" s="18">
        <v>24047.75</v>
      </c>
    </row>
    <row r="108" spans="1:3" x14ac:dyDescent="0.25">
      <c r="A108" s="115">
        <v>323</v>
      </c>
      <c r="B108" s="115">
        <v>2</v>
      </c>
      <c r="C108" s="18">
        <v>6270.41</v>
      </c>
    </row>
    <row r="109" spans="1:3" x14ac:dyDescent="0.25">
      <c r="A109" s="116">
        <v>330</v>
      </c>
      <c r="B109" s="116">
        <v>1</v>
      </c>
      <c r="C109" s="18" t="s">
        <v>584</v>
      </c>
    </row>
    <row r="110" spans="1:3" x14ac:dyDescent="0.25">
      <c r="A110" s="115">
        <v>332</v>
      </c>
      <c r="B110" s="115">
        <v>1</v>
      </c>
      <c r="C110" s="18">
        <v>53519.49</v>
      </c>
    </row>
    <row r="111" spans="1:3" x14ac:dyDescent="0.25">
      <c r="A111" s="116">
        <v>333</v>
      </c>
      <c r="B111" s="116">
        <v>1</v>
      </c>
      <c r="C111" s="18">
        <v>17114.46</v>
      </c>
    </row>
    <row r="112" spans="1:3" x14ac:dyDescent="0.25">
      <c r="A112" s="115">
        <v>345</v>
      </c>
      <c r="B112" s="115">
        <v>1</v>
      </c>
      <c r="C112" s="18">
        <v>9443.0499999999993</v>
      </c>
    </row>
    <row r="113" spans="1:3" x14ac:dyDescent="0.25">
      <c r="A113" s="116">
        <v>347</v>
      </c>
      <c r="B113" s="116">
        <v>1</v>
      </c>
      <c r="C113" s="18">
        <v>100709.07</v>
      </c>
    </row>
    <row r="114" spans="1:3" x14ac:dyDescent="0.25">
      <c r="A114" s="115">
        <v>356</v>
      </c>
      <c r="B114" s="115">
        <v>1</v>
      </c>
      <c r="C114" s="18">
        <v>4098.13</v>
      </c>
    </row>
    <row r="115" spans="1:3" x14ac:dyDescent="0.25">
      <c r="A115" s="116">
        <v>361</v>
      </c>
      <c r="B115" s="116">
        <v>1</v>
      </c>
      <c r="C115" s="18">
        <v>43771.47</v>
      </c>
    </row>
    <row r="116" spans="1:3" x14ac:dyDescent="0.25">
      <c r="A116" s="115">
        <v>362</v>
      </c>
      <c r="B116" s="115">
        <v>1</v>
      </c>
      <c r="C116" s="18">
        <v>6344.33</v>
      </c>
    </row>
    <row r="117" spans="1:3" x14ac:dyDescent="0.25">
      <c r="A117" s="116">
        <v>363</v>
      </c>
      <c r="B117" s="116">
        <v>1</v>
      </c>
      <c r="C117" s="18">
        <v>6018.99</v>
      </c>
    </row>
    <row r="118" spans="1:3" x14ac:dyDescent="0.25">
      <c r="A118" s="115">
        <v>378</v>
      </c>
      <c r="B118" s="115">
        <v>1</v>
      </c>
      <c r="C118" s="18" t="s">
        <v>584</v>
      </c>
    </row>
    <row r="119" spans="1:3" x14ac:dyDescent="0.25">
      <c r="A119" s="116">
        <v>381</v>
      </c>
      <c r="B119" s="116">
        <v>1</v>
      </c>
      <c r="C119" s="18" t="s">
        <v>584</v>
      </c>
    </row>
    <row r="120" spans="1:3" x14ac:dyDescent="0.25">
      <c r="A120" s="115">
        <v>390</v>
      </c>
      <c r="B120" s="115">
        <v>1</v>
      </c>
      <c r="C120" s="18">
        <v>3022.75</v>
      </c>
    </row>
    <row r="121" spans="1:3" x14ac:dyDescent="0.25">
      <c r="A121" s="116">
        <v>391</v>
      </c>
      <c r="B121" s="116">
        <v>1</v>
      </c>
      <c r="C121" s="18" t="s">
        <v>584</v>
      </c>
    </row>
    <row r="122" spans="1:3" x14ac:dyDescent="0.25">
      <c r="A122" s="115">
        <v>402</v>
      </c>
      <c r="B122" s="115">
        <v>1</v>
      </c>
      <c r="C122" s="18">
        <v>548.77</v>
      </c>
    </row>
    <row r="123" spans="1:3" x14ac:dyDescent="0.25">
      <c r="A123" s="116">
        <v>403</v>
      </c>
      <c r="B123" s="116">
        <v>1</v>
      </c>
      <c r="C123" s="18" t="s">
        <v>584</v>
      </c>
    </row>
    <row r="124" spans="1:3" x14ac:dyDescent="0.25">
      <c r="A124" s="115">
        <v>404</v>
      </c>
      <c r="B124" s="115">
        <v>1</v>
      </c>
      <c r="C124" s="18" t="s">
        <v>584</v>
      </c>
    </row>
    <row r="125" spans="1:3" x14ac:dyDescent="0.25">
      <c r="A125" s="116">
        <v>413</v>
      </c>
      <c r="B125" s="116">
        <v>1</v>
      </c>
      <c r="C125" s="18">
        <v>45319.93</v>
      </c>
    </row>
    <row r="126" spans="1:3" x14ac:dyDescent="0.25">
      <c r="A126" s="115">
        <v>414</v>
      </c>
      <c r="B126" s="115">
        <v>1</v>
      </c>
      <c r="C126" s="18" t="s">
        <v>584</v>
      </c>
    </row>
    <row r="127" spans="1:3" x14ac:dyDescent="0.25">
      <c r="A127" s="116">
        <v>415</v>
      </c>
      <c r="B127" s="116">
        <v>1</v>
      </c>
      <c r="C127" s="18">
        <v>35.43</v>
      </c>
    </row>
    <row r="128" spans="1:3" x14ac:dyDescent="0.25">
      <c r="A128" s="115">
        <v>423</v>
      </c>
      <c r="B128" s="115">
        <v>1</v>
      </c>
      <c r="C128" s="18">
        <v>60599.6</v>
      </c>
    </row>
    <row r="129" spans="1:3" x14ac:dyDescent="0.25">
      <c r="A129" s="116">
        <v>424</v>
      </c>
      <c r="B129" s="116">
        <v>1</v>
      </c>
      <c r="C129" s="18">
        <v>12042.39</v>
      </c>
    </row>
    <row r="130" spans="1:3" x14ac:dyDescent="0.25">
      <c r="A130" s="115">
        <v>432</v>
      </c>
      <c r="B130" s="115">
        <v>1</v>
      </c>
      <c r="C130" s="18">
        <v>11928.68</v>
      </c>
    </row>
    <row r="131" spans="1:3" x14ac:dyDescent="0.25">
      <c r="A131" s="116">
        <v>435</v>
      </c>
      <c r="B131" s="116">
        <v>1</v>
      </c>
      <c r="C131" s="18">
        <v>345.02</v>
      </c>
    </row>
    <row r="132" spans="1:3" x14ac:dyDescent="0.25">
      <c r="A132" s="115">
        <v>441</v>
      </c>
      <c r="B132" s="115">
        <v>1</v>
      </c>
      <c r="C132" s="18" t="s">
        <v>584</v>
      </c>
    </row>
    <row r="133" spans="1:3" x14ac:dyDescent="0.25">
      <c r="A133" s="116">
        <v>447</v>
      </c>
      <c r="B133" s="116">
        <v>1</v>
      </c>
      <c r="C133" s="18">
        <v>3004.21</v>
      </c>
    </row>
    <row r="134" spans="1:3" x14ac:dyDescent="0.25">
      <c r="A134" s="115">
        <v>458</v>
      </c>
      <c r="B134" s="115">
        <v>1</v>
      </c>
      <c r="C134" s="18" t="s">
        <v>584</v>
      </c>
    </row>
    <row r="135" spans="1:3" x14ac:dyDescent="0.25">
      <c r="A135" s="116">
        <v>463</v>
      </c>
      <c r="B135" s="116">
        <v>1</v>
      </c>
      <c r="C135" s="18">
        <v>11774.27</v>
      </c>
    </row>
    <row r="136" spans="1:3" x14ac:dyDescent="0.25">
      <c r="A136" s="115">
        <v>465</v>
      </c>
      <c r="B136" s="115">
        <v>1</v>
      </c>
      <c r="C136" s="18">
        <v>34162.93</v>
      </c>
    </row>
    <row r="137" spans="1:3" x14ac:dyDescent="0.25">
      <c r="A137" s="116">
        <v>466</v>
      </c>
      <c r="B137" s="116">
        <v>1</v>
      </c>
      <c r="C137" s="18">
        <v>34103.339999999997</v>
      </c>
    </row>
    <row r="138" spans="1:3" x14ac:dyDescent="0.25">
      <c r="A138" s="115">
        <v>473</v>
      </c>
      <c r="B138" s="115">
        <v>1</v>
      </c>
      <c r="C138" s="18">
        <v>919.08</v>
      </c>
    </row>
    <row r="139" spans="1:3" x14ac:dyDescent="0.25">
      <c r="A139" s="116">
        <v>477</v>
      </c>
      <c r="B139" s="116">
        <v>1</v>
      </c>
      <c r="C139" s="18">
        <v>73045.17</v>
      </c>
    </row>
    <row r="140" spans="1:3" x14ac:dyDescent="0.25">
      <c r="A140" s="115">
        <v>480</v>
      </c>
      <c r="B140" s="115">
        <v>1</v>
      </c>
      <c r="C140" s="18">
        <v>9164.52</v>
      </c>
    </row>
    <row r="141" spans="1:3" x14ac:dyDescent="0.25">
      <c r="A141" s="116">
        <v>482</v>
      </c>
      <c r="B141" s="116">
        <v>1</v>
      </c>
      <c r="C141" s="18">
        <v>75777.72</v>
      </c>
    </row>
    <row r="142" spans="1:3" x14ac:dyDescent="0.25">
      <c r="A142" s="115">
        <v>484</v>
      </c>
      <c r="B142" s="115">
        <v>1</v>
      </c>
      <c r="C142" s="18">
        <v>21820.25</v>
      </c>
    </row>
    <row r="143" spans="1:3" x14ac:dyDescent="0.25">
      <c r="A143" s="116">
        <v>485</v>
      </c>
      <c r="B143" s="116">
        <v>1</v>
      </c>
      <c r="C143" s="18">
        <v>13443.92</v>
      </c>
    </row>
    <row r="144" spans="1:3" x14ac:dyDescent="0.25">
      <c r="A144" s="115">
        <v>486</v>
      </c>
      <c r="B144" s="115">
        <v>1</v>
      </c>
      <c r="C144" s="18">
        <v>3337.72</v>
      </c>
    </row>
    <row r="145" spans="1:3" x14ac:dyDescent="0.25">
      <c r="A145" s="116">
        <v>487</v>
      </c>
      <c r="B145" s="116">
        <v>1</v>
      </c>
      <c r="C145" s="18">
        <v>9133.7099999999991</v>
      </c>
    </row>
    <row r="146" spans="1:3" x14ac:dyDescent="0.25">
      <c r="A146" s="115">
        <v>492</v>
      </c>
      <c r="B146" s="115">
        <v>1</v>
      </c>
      <c r="C146" s="18">
        <v>145524.5</v>
      </c>
    </row>
    <row r="147" spans="1:3" x14ac:dyDescent="0.25">
      <c r="A147" s="116">
        <v>495</v>
      </c>
      <c r="B147" s="116">
        <v>1</v>
      </c>
      <c r="C147" s="18" t="s">
        <v>584</v>
      </c>
    </row>
    <row r="148" spans="1:3" x14ac:dyDescent="0.25">
      <c r="A148" s="115">
        <v>497</v>
      </c>
      <c r="B148" s="115">
        <v>1</v>
      </c>
      <c r="C148" s="18" t="s">
        <v>584</v>
      </c>
    </row>
    <row r="149" spans="1:3" x14ac:dyDescent="0.25">
      <c r="A149" s="116">
        <v>499</v>
      </c>
      <c r="B149" s="116">
        <v>1</v>
      </c>
      <c r="C149" s="18" t="s">
        <v>584</v>
      </c>
    </row>
    <row r="150" spans="1:3" x14ac:dyDescent="0.25">
      <c r="A150" s="115">
        <v>500</v>
      </c>
      <c r="B150" s="115">
        <v>1</v>
      </c>
      <c r="C150" s="18" t="s">
        <v>584</v>
      </c>
    </row>
    <row r="151" spans="1:3" x14ac:dyDescent="0.25">
      <c r="A151" s="116">
        <v>505</v>
      </c>
      <c r="B151" s="116">
        <v>1</v>
      </c>
      <c r="C151" s="18" t="s">
        <v>584</v>
      </c>
    </row>
    <row r="152" spans="1:3" x14ac:dyDescent="0.25">
      <c r="A152" s="115">
        <v>507</v>
      </c>
      <c r="B152" s="115">
        <v>1</v>
      </c>
      <c r="C152" s="18" t="s">
        <v>584</v>
      </c>
    </row>
    <row r="153" spans="1:3" x14ac:dyDescent="0.25">
      <c r="A153" s="116">
        <v>508</v>
      </c>
      <c r="B153" s="116">
        <v>1</v>
      </c>
      <c r="C153" s="18">
        <v>66793.3</v>
      </c>
    </row>
    <row r="154" spans="1:3" x14ac:dyDescent="0.25">
      <c r="A154" s="115">
        <v>511</v>
      </c>
      <c r="B154" s="115">
        <v>1</v>
      </c>
      <c r="C154" s="18" t="s">
        <v>584</v>
      </c>
    </row>
    <row r="155" spans="1:3" x14ac:dyDescent="0.25">
      <c r="A155" s="116">
        <v>514</v>
      </c>
      <c r="B155" s="116">
        <v>1</v>
      </c>
      <c r="C155" s="18" t="s">
        <v>584</v>
      </c>
    </row>
    <row r="156" spans="1:3" x14ac:dyDescent="0.25">
      <c r="A156" s="115">
        <v>518</v>
      </c>
      <c r="B156" s="115">
        <v>1</v>
      </c>
      <c r="C156" s="18">
        <v>36402.730000000003</v>
      </c>
    </row>
    <row r="157" spans="1:3" x14ac:dyDescent="0.25">
      <c r="A157" s="116">
        <v>531</v>
      </c>
      <c r="B157" s="116">
        <v>1</v>
      </c>
      <c r="C157" s="18">
        <v>20426.66</v>
      </c>
    </row>
    <row r="158" spans="1:3" x14ac:dyDescent="0.25">
      <c r="A158" s="115">
        <v>533</v>
      </c>
      <c r="B158" s="115">
        <v>1</v>
      </c>
      <c r="C158" s="18">
        <v>9965.51</v>
      </c>
    </row>
    <row r="159" spans="1:3" x14ac:dyDescent="0.25">
      <c r="A159" s="116">
        <v>534</v>
      </c>
      <c r="B159" s="116">
        <v>1</v>
      </c>
      <c r="C159" s="18">
        <v>26235.67</v>
      </c>
    </row>
    <row r="160" spans="1:3" x14ac:dyDescent="0.25">
      <c r="A160" s="115">
        <v>535</v>
      </c>
      <c r="B160" s="115">
        <v>1</v>
      </c>
      <c r="C160" s="18">
        <v>82951.91</v>
      </c>
    </row>
    <row r="161" spans="1:3" x14ac:dyDescent="0.25">
      <c r="A161" s="116">
        <v>542</v>
      </c>
      <c r="B161" s="116">
        <v>1</v>
      </c>
      <c r="C161" s="18" t="s">
        <v>584</v>
      </c>
    </row>
    <row r="162" spans="1:3" x14ac:dyDescent="0.25">
      <c r="A162" s="115">
        <v>544</v>
      </c>
      <c r="B162" s="115">
        <v>1</v>
      </c>
      <c r="C162" s="18">
        <v>53494.16</v>
      </c>
    </row>
    <row r="163" spans="1:3" x14ac:dyDescent="0.25">
      <c r="A163" s="116">
        <v>545</v>
      </c>
      <c r="B163" s="116">
        <v>1</v>
      </c>
      <c r="C163" s="18">
        <v>1545.34</v>
      </c>
    </row>
    <row r="164" spans="1:3" x14ac:dyDescent="0.25">
      <c r="A164" s="115">
        <v>547</v>
      </c>
      <c r="B164" s="115">
        <v>1</v>
      </c>
      <c r="C164" s="18">
        <v>3654.48</v>
      </c>
    </row>
    <row r="165" spans="1:3" x14ac:dyDescent="0.25">
      <c r="A165" s="116">
        <v>548</v>
      </c>
      <c r="B165" s="116">
        <v>1</v>
      </c>
      <c r="C165" s="18" t="s">
        <v>584</v>
      </c>
    </row>
    <row r="166" spans="1:3" x14ac:dyDescent="0.25">
      <c r="A166" s="115">
        <v>549</v>
      </c>
      <c r="B166" s="115">
        <v>1</v>
      </c>
      <c r="C166" s="18" t="s">
        <v>584</v>
      </c>
    </row>
    <row r="167" spans="1:3" x14ac:dyDescent="0.25">
      <c r="A167" s="116">
        <v>550</v>
      </c>
      <c r="B167" s="116">
        <v>1</v>
      </c>
      <c r="C167" s="18">
        <v>2912.85</v>
      </c>
    </row>
    <row r="168" spans="1:3" x14ac:dyDescent="0.25">
      <c r="A168" s="115">
        <v>553</v>
      </c>
      <c r="B168" s="115">
        <v>1</v>
      </c>
      <c r="C168" s="18">
        <v>15970.82</v>
      </c>
    </row>
    <row r="169" spans="1:3" x14ac:dyDescent="0.25">
      <c r="A169" s="116">
        <v>561</v>
      </c>
      <c r="B169" s="116">
        <v>1</v>
      </c>
      <c r="C169" s="18">
        <v>1979.21</v>
      </c>
    </row>
    <row r="170" spans="1:3" x14ac:dyDescent="0.25">
      <c r="A170" s="115">
        <v>564</v>
      </c>
      <c r="B170" s="115">
        <v>1</v>
      </c>
      <c r="C170" s="18">
        <v>51449.13</v>
      </c>
    </row>
    <row r="171" spans="1:3" x14ac:dyDescent="0.25">
      <c r="A171" s="116">
        <v>577</v>
      </c>
      <c r="B171" s="116">
        <v>1</v>
      </c>
      <c r="C171" s="18">
        <v>10479.56</v>
      </c>
    </row>
    <row r="172" spans="1:3" x14ac:dyDescent="0.25">
      <c r="A172" s="115">
        <v>578</v>
      </c>
      <c r="B172" s="115">
        <v>1</v>
      </c>
      <c r="C172" s="18">
        <v>41299.089999999997</v>
      </c>
    </row>
    <row r="173" spans="1:3" x14ac:dyDescent="0.25">
      <c r="A173" s="116">
        <v>581</v>
      </c>
      <c r="B173" s="116">
        <v>1</v>
      </c>
      <c r="C173" s="18" t="s">
        <v>584</v>
      </c>
    </row>
    <row r="174" spans="1:3" x14ac:dyDescent="0.25">
      <c r="A174" s="115">
        <v>592</v>
      </c>
      <c r="B174" s="115">
        <v>1</v>
      </c>
      <c r="C174" s="18" t="s">
        <v>584</v>
      </c>
    </row>
    <row r="175" spans="1:3" x14ac:dyDescent="0.25">
      <c r="A175" s="116">
        <v>593</v>
      </c>
      <c r="B175" s="116">
        <v>1</v>
      </c>
      <c r="C175" s="18">
        <v>25692.5</v>
      </c>
    </row>
    <row r="176" spans="1:3" x14ac:dyDescent="0.25">
      <c r="A176" s="115">
        <v>595</v>
      </c>
      <c r="B176" s="115">
        <v>1</v>
      </c>
      <c r="C176" s="18">
        <v>28929.59</v>
      </c>
    </row>
    <row r="177" spans="1:3" x14ac:dyDescent="0.25">
      <c r="A177" s="116">
        <v>599</v>
      </c>
      <c r="B177" s="116">
        <v>1</v>
      </c>
      <c r="C177" s="18" t="s">
        <v>584</v>
      </c>
    </row>
    <row r="178" spans="1:3" x14ac:dyDescent="0.25">
      <c r="A178" s="115">
        <v>600</v>
      </c>
      <c r="B178" s="115">
        <v>1</v>
      </c>
      <c r="C178" s="18" t="s">
        <v>584</v>
      </c>
    </row>
    <row r="179" spans="1:3" x14ac:dyDescent="0.25">
      <c r="A179" s="116">
        <v>601</v>
      </c>
      <c r="B179" s="116">
        <v>1</v>
      </c>
      <c r="C179" s="18">
        <v>10400.14</v>
      </c>
    </row>
    <row r="180" spans="1:3" x14ac:dyDescent="0.25">
      <c r="A180" s="115">
        <v>621</v>
      </c>
      <c r="B180" s="115">
        <v>1</v>
      </c>
      <c r="C180" s="18">
        <v>36652.69</v>
      </c>
    </row>
    <row r="181" spans="1:3" x14ac:dyDescent="0.25">
      <c r="A181" s="116">
        <v>622</v>
      </c>
      <c r="B181" s="116">
        <v>1</v>
      </c>
      <c r="C181" s="18">
        <v>121438.86</v>
      </c>
    </row>
    <row r="182" spans="1:3" x14ac:dyDescent="0.25">
      <c r="A182" s="115">
        <v>623</v>
      </c>
      <c r="B182" s="115">
        <v>1</v>
      </c>
      <c r="C182" s="18">
        <v>50449.88</v>
      </c>
    </row>
    <row r="183" spans="1:3" x14ac:dyDescent="0.25">
      <c r="A183" s="116">
        <v>624</v>
      </c>
      <c r="B183" s="116">
        <v>1</v>
      </c>
      <c r="C183" s="18">
        <v>31351.02</v>
      </c>
    </row>
    <row r="184" spans="1:3" x14ac:dyDescent="0.25">
      <c r="A184" s="115">
        <v>625</v>
      </c>
      <c r="B184" s="115">
        <v>1</v>
      </c>
      <c r="C184" s="18">
        <v>680626.32</v>
      </c>
    </row>
    <row r="185" spans="1:3" x14ac:dyDescent="0.25">
      <c r="A185" s="116">
        <v>630</v>
      </c>
      <c r="B185" s="116">
        <v>1</v>
      </c>
      <c r="C185" s="18">
        <v>9225.26</v>
      </c>
    </row>
    <row r="186" spans="1:3" x14ac:dyDescent="0.25">
      <c r="A186" s="115">
        <v>635</v>
      </c>
      <c r="B186" s="115">
        <v>1</v>
      </c>
      <c r="C186" s="18" t="s">
        <v>584</v>
      </c>
    </row>
    <row r="187" spans="1:3" x14ac:dyDescent="0.25">
      <c r="A187" s="116">
        <v>640</v>
      </c>
      <c r="B187" s="116">
        <v>1</v>
      </c>
      <c r="C187" s="18" t="s">
        <v>584</v>
      </c>
    </row>
    <row r="188" spans="1:3" x14ac:dyDescent="0.25">
      <c r="A188" s="115">
        <v>656</v>
      </c>
      <c r="B188" s="115">
        <v>1</v>
      </c>
      <c r="C188" s="18">
        <v>92089.35</v>
      </c>
    </row>
    <row r="189" spans="1:3" x14ac:dyDescent="0.25">
      <c r="A189" s="116">
        <v>659</v>
      </c>
      <c r="B189" s="116">
        <v>1</v>
      </c>
      <c r="C189" s="18">
        <v>76197.47</v>
      </c>
    </row>
    <row r="190" spans="1:3" x14ac:dyDescent="0.25">
      <c r="A190" s="115">
        <v>671</v>
      </c>
      <c r="B190" s="115">
        <v>1</v>
      </c>
      <c r="C190" s="18" t="s">
        <v>584</v>
      </c>
    </row>
    <row r="191" spans="1:3" x14ac:dyDescent="0.25">
      <c r="A191" s="116">
        <v>676</v>
      </c>
      <c r="B191" s="116">
        <v>1</v>
      </c>
      <c r="C191" s="18">
        <v>7191.06</v>
      </c>
    </row>
    <row r="192" spans="1:3" x14ac:dyDescent="0.25">
      <c r="A192" s="115">
        <v>682</v>
      </c>
      <c r="B192" s="115">
        <v>1</v>
      </c>
      <c r="C192" s="18">
        <v>29536.32</v>
      </c>
    </row>
    <row r="193" spans="1:3" x14ac:dyDescent="0.25">
      <c r="A193" s="116">
        <v>690</v>
      </c>
      <c r="B193" s="116">
        <v>1</v>
      </c>
      <c r="C193" s="18">
        <v>24451.22</v>
      </c>
    </row>
    <row r="194" spans="1:3" x14ac:dyDescent="0.25">
      <c r="A194" s="115">
        <v>695</v>
      </c>
      <c r="B194" s="115">
        <v>1</v>
      </c>
      <c r="C194" s="18">
        <v>37564.410000000003</v>
      </c>
    </row>
    <row r="195" spans="1:3" x14ac:dyDescent="0.25">
      <c r="A195" s="116">
        <v>696</v>
      </c>
      <c r="B195" s="116">
        <v>1</v>
      </c>
      <c r="C195" s="18">
        <v>9615.02</v>
      </c>
    </row>
    <row r="196" spans="1:3" x14ac:dyDescent="0.25">
      <c r="A196" s="115">
        <v>698</v>
      </c>
      <c r="B196" s="115">
        <v>1</v>
      </c>
      <c r="C196" s="18" t="s">
        <v>584</v>
      </c>
    </row>
    <row r="197" spans="1:3" x14ac:dyDescent="0.25">
      <c r="A197" s="116">
        <v>700</v>
      </c>
      <c r="B197" s="116">
        <v>1</v>
      </c>
      <c r="C197" s="18">
        <v>15307.38</v>
      </c>
    </row>
    <row r="198" spans="1:3" x14ac:dyDescent="0.25">
      <c r="A198" s="115">
        <v>701</v>
      </c>
      <c r="B198" s="115">
        <v>1</v>
      </c>
      <c r="C198" s="18">
        <v>94937.16</v>
      </c>
    </row>
    <row r="199" spans="1:3" x14ac:dyDescent="0.25">
      <c r="A199" s="116">
        <v>704</v>
      </c>
      <c r="B199" s="116">
        <v>1</v>
      </c>
      <c r="C199" s="18">
        <v>44274.68</v>
      </c>
    </row>
    <row r="200" spans="1:3" x14ac:dyDescent="0.25">
      <c r="A200" s="115">
        <v>707</v>
      </c>
      <c r="B200" s="115">
        <v>1</v>
      </c>
      <c r="C200" s="18">
        <v>9377.0400000000009</v>
      </c>
    </row>
    <row r="201" spans="1:3" x14ac:dyDescent="0.25">
      <c r="A201" s="116">
        <v>709</v>
      </c>
      <c r="B201" s="116">
        <v>1</v>
      </c>
      <c r="C201" s="18">
        <v>276321.78999999998</v>
      </c>
    </row>
    <row r="202" spans="1:3" x14ac:dyDescent="0.25">
      <c r="A202" s="115">
        <v>712</v>
      </c>
      <c r="B202" s="115">
        <v>1</v>
      </c>
      <c r="C202" s="18">
        <v>21778.69</v>
      </c>
    </row>
    <row r="203" spans="1:3" x14ac:dyDescent="0.25">
      <c r="A203" s="116">
        <v>716</v>
      </c>
      <c r="B203" s="116">
        <v>1</v>
      </c>
      <c r="C203" s="18">
        <v>22562.75</v>
      </c>
    </row>
    <row r="204" spans="1:3" x14ac:dyDescent="0.25">
      <c r="A204" s="115">
        <v>717</v>
      </c>
      <c r="B204" s="115">
        <v>1</v>
      </c>
      <c r="C204" s="18">
        <v>18037.12</v>
      </c>
    </row>
    <row r="205" spans="1:3" x14ac:dyDescent="0.25">
      <c r="A205" s="116">
        <v>719</v>
      </c>
      <c r="B205" s="116">
        <v>1</v>
      </c>
      <c r="C205" s="18">
        <v>16339.37</v>
      </c>
    </row>
    <row r="206" spans="1:3" x14ac:dyDescent="0.25">
      <c r="A206" s="115">
        <v>720</v>
      </c>
      <c r="B206" s="115">
        <v>1</v>
      </c>
      <c r="C206" s="18">
        <v>41973.97</v>
      </c>
    </row>
    <row r="207" spans="1:3" x14ac:dyDescent="0.25">
      <c r="A207" s="116">
        <v>721</v>
      </c>
      <c r="B207" s="116">
        <v>1</v>
      </c>
      <c r="C207" s="18">
        <v>29822.14</v>
      </c>
    </row>
    <row r="208" spans="1:3" x14ac:dyDescent="0.25">
      <c r="A208" s="115">
        <v>726</v>
      </c>
      <c r="B208" s="115">
        <v>1</v>
      </c>
      <c r="C208" s="18" t="s">
        <v>584</v>
      </c>
    </row>
    <row r="209" spans="1:3" x14ac:dyDescent="0.25">
      <c r="A209" s="116">
        <v>727</v>
      </c>
      <c r="B209" s="116">
        <v>1</v>
      </c>
      <c r="C209" s="18">
        <v>73193.34</v>
      </c>
    </row>
    <row r="210" spans="1:3" x14ac:dyDescent="0.25">
      <c r="A210" s="115">
        <v>728</v>
      </c>
      <c r="B210" s="115">
        <v>1</v>
      </c>
      <c r="C210" s="18">
        <v>138923.79</v>
      </c>
    </row>
    <row r="211" spans="1:3" x14ac:dyDescent="0.25">
      <c r="A211" s="116">
        <v>738</v>
      </c>
      <c r="B211" s="116">
        <v>1</v>
      </c>
      <c r="C211" s="18">
        <v>19308.68</v>
      </c>
    </row>
    <row r="212" spans="1:3" x14ac:dyDescent="0.25">
      <c r="A212" s="115">
        <v>739</v>
      </c>
      <c r="B212" s="115">
        <v>1</v>
      </c>
      <c r="C212" s="18">
        <v>12193.49</v>
      </c>
    </row>
    <row r="213" spans="1:3" x14ac:dyDescent="0.25">
      <c r="A213" s="116">
        <v>740</v>
      </c>
      <c r="B213" s="116">
        <v>1</v>
      </c>
      <c r="C213" s="18">
        <v>21861.24</v>
      </c>
    </row>
    <row r="214" spans="1:3" x14ac:dyDescent="0.25">
      <c r="A214" s="115">
        <v>741</v>
      </c>
      <c r="B214" s="115">
        <v>1</v>
      </c>
      <c r="C214" s="18">
        <v>9115.68</v>
      </c>
    </row>
    <row r="215" spans="1:3" x14ac:dyDescent="0.25">
      <c r="A215" s="116">
        <v>742</v>
      </c>
      <c r="B215" s="116">
        <v>1</v>
      </c>
      <c r="C215" s="18">
        <v>339180.41</v>
      </c>
    </row>
    <row r="216" spans="1:3" x14ac:dyDescent="0.25">
      <c r="A216" s="115">
        <v>743</v>
      </c>
      <c r="B216" s="115">
        <v>1</v>
      </c>
      <c r="C216" s="18">
        <v>16712.189999999999</v>
      </c>
    </row>
    <row r="217" spans="1:3" x14ac:dyDescent="0.25">
      <c r="A217" s="116">
        <v>745</v>
      </c>
      <c r="B217" s="116">
        <v>1</v>
      </c>
      <c r="C217" s="18">
        <v>28161.42</v>
      </c>
    </row>
    <row r="218" spans="1:3" x14ac:dyDescent="0.25">
      <c r="A218" s="115">
        <v>748</v>
      </c>
      <c r="B218" s="115">
        <v>1</v>
      </c>
      <c r="C218" s="18">
        <v>76143.350000000006</v>
      </c>
    </row>
    <row r="219" spans="1:3" x14ac:dyDescent="0.25">
      <c r="A219" s="116">
        <v>750</v>
      </c>
      <c r="B219" s="116">
        <v>1</v>
      </c>
      <c r="C219" s="18">
        <v>30817.37</v>
      </c>
    </row>
    <row r="220" spans="1:3" x14ac:dyDescent="0.25">
      <c r="A220" s="115">
        <v>756</v>
      </c>
      <c r="B220" s="115">
        <v>1</v>
      </c>
      <c r="C220" s="18" t="s">
        <v>584</v>
      </c>
    </row>
    <row r="221" spans="1:3" x14ac:dyDescent="0.25">
      <c r="A221" s="116">
        <v>761</v>
      </c>
      <c r="B221" s="116">
        <v>1</v>
      </c>
      <c r="C221" s="18">
        <v>82967.89</v>
      </c>
    </row>
    <row r="222" spans="1:3" x14ac:dyDescent="0.25">
      <c r="A222" s="115">
        <v>763</v>
      </c>
      <c r="B222" s="115">
        <v>1</v>
      </c>
      <c r="C222" s="18">
        <v>6119.24</v>
      </c>
    </row>
    <row r="223" spans="1:3" x14ac:dyDescent="0.25">
      <c r="A223" s="116">
        <v>768</v>
      </c>
      <c r="B223" s="116">
        <v>1</v>
      </c>
      <c r="C223" s="18" t="s">
        <v>584</v>
      </c>
    </row>
    <row r="224" spans="1:3" x14ac:dyDescent="0.25">
      <c r="A224" s="115">
        <v>771</v>
      </c>
      <c r="B224" s="115">
        <v>1</v>
      </c>
      <c r="C224" s="18" t="s">
        <v>584</v>
      </c>
    </row>
    <row r="225" spans="1:3" x14ac:dyDescent="0.25">
      <c r="A225" s="116">
        <v>775</v>
      </c>
      <c r="B225" s="116">
        <v>1</v>
      </c>
      <c r="C225" s="18" t="s">
        <v>584</v>
      </c>
    </row>
    <row r="226" spans="1:3" x14ac:dyDescent="0.25">
      <c r="A226" s="115">
        <v>777</v>
      </c>
      <c r="B226" s="115">
        <v>1</v>
      </c>
      <c r="C226" s="18" t="s">
        <v>584</v>
      </c>
    </row>
    <row r="227" spans="1:3" x14ac:dyDescent="0.25">
      <c r="A227" s="116">
        <v>786</v>
      </c>
      <c r="B227" s="116">
        <v>1</v>
      </c>
      <c r="C227" s="18">
        <v>20634.88</v>
      </c>
    </row>
    <row r="228" spans="1:3" x14ac:dyDescent="0.25">
      <c r="A228" s="115">
        <v>787</v>
      </c>
      <c r="B228" s="115">
        <v>1</v>
      </c>
      <c r="C228" s="18">
        <v>18108.7</v>
      </c>
    </row>
    <row r="229" spans="1:3" x14ac:dyDescent="0.25">
      <c r="A229" s="116">
        <v>801</v>
      </c>
      <c r="B229" s="116">
        <v>1</v>
      </c>
      <c r="C229" s="18">
        <v>4335.32</v>
      </c>
    </row>
    <row r="230" spans="1:3" x14ac:dyDescent="0.25">
      <c r="A230" s="115">
        <v>803</v>
      </c>
      <c r="B230" s="115">
        <v>1</v>
      </c>
      <c r="C230" s="18" t="s">
        <v>584</v>
      </c>
    </row>
    <row r="231" spans="1:3" x14ac:dyDescent="0.25">
      <c r="A231" s="116">
        <v>811</v>
      </c>
      <c r="B231" s="116">
        <v>1</v>
      </c>
      <c r="C231" s="18">
        <v>10807.68</v>
      </c>
    </row>
    <row r="232" spans="1:3" x14ac:dyDescent="0.25">
      <c r="A232" s="115">
        <v>813</v>
      </c>
      <c r="B232" s="115">
        <v>1</v>
      </c>
      <c r="C232" s="18">
        <v>15852.92</v>
      </c>
    </row>
    <row r="233" spans="1:3" x14ac:dyDescent="0.25">
      <c r="A233" s="116">
        <v>815</v>
      </c>
      <c r="B233" s="116">
        <v>2</v>
      </c>
      <c r="C233" s="18">
        <v>4689.58</v>
      </c>
    </row>
    <row r="234" spans="1:3" x14ac:dyDescent="0.25">
      <c r="A234" s="115">
        <v>818</v>
      </c>
      <c r="B234" s="115">
        <v>1</v>
      </c>
      <c r="C234" s="18">
        <v>7128.28</v>
      </c>
    </row>
    <row r="235" spans="1:3" x14ac:dyDescent="0.25">
      <c r="A235" s="116">
        <v>820</v>
      </c>
      <c r="B235" s="116">
        <v>1</v>
      </c>
      <c r="C235" s="18">
        <v>11373.17</v>
      </c>
    </row>
    <row r="236" spans="1:3" x14ac:dyDescent="0.25">
      <c r="A236" s="115">
        <v>821</v>
      </c>
      <c r="B236" s="115">
        <v>1</v>
      </c>
      <c r="C236" s="18">
        <v>18399.36</v>
      </c>
    </row>
    <row r="237" spans="1:3" x14ac:dyDescent="0.25">
      <c r="A237" s="116">
        <v>829</v>
      </c>
      <c r="B237" s="116">
        <v>1</v>
      </c>
      <c r="C237" s="18">
        <v>50131.46</v>
      </c>
    </row>
    <row r="238" spans="1:3" x14ac:dyDescent="0.25">
      <c r="A238" s="115">
        <v>831</v>
      </c>
      <c r="B238" s="115">
        <v>1</v>
      </c>
      <c r="C238" s="18">
        <v>57006.34</v>
      </c>
    </row>
    <row r="239" spans="1:3" x14ac:dyDescent="0.25">
      <c r="A239" s="116">
        <v>832</v>
      </c>
      <c r="B239" s="116">
        <v>1</v>
      </c>
      <c r="C239" s="18" t="s">
        <v>584</v>
      </c>
    </row>
    <row r="240" spans="1:3" x14ac:dyDescent="0.25">
      <c r="A240" s="115">
        <v>833</v>
      </c>
      <c r="B240" s="115">
        <v>1</v>
      </c>
      <c r="C240" s="18">
        <v>147718.85999999999</v>
      </c>
    </row>
    <row r="241" spans="1:3" x14ac:dyDescent="0.25">
      <c r="A241" s="116">
        <v>834</v>
      </c>
      <c r="B241" s="116">
        <v>1</v>
      </c>
      <c r="C241" s="18" t="s">
        <v>584</v>
      </c>
    </row>
    <row r="242" spans="1:3" x14ac:dyDescent="0.25">
      <c r="A242" s="115">
        <v>836</v>
      </c>
      <c r="B242" s="115">
        <v>1</v>
      </c>
      <c r="C242" s="18" t="s">
        <v>584</v>
      </c>
    </row>
    <row r="243" spans="1:3" x14ac:dyDescent="0.25">
      <c r="A243" s="116">
        <v>837</v>
      </c>
      <c r="B243" s="116">
        <v>1</v>
      </c>
      <c r="C243" s="18">
        <v>1987.93</v>
      </c>
    </row>
    <row r="244" spans="1:3" x14ac:dyDescent="0.25">
      <c r="A244" s="115">
        <v>840</v>
      </c>
      <c r="B244" s="115">
        <v>1</v>
      </c>
      <c r="C244" s="18">
        <v>15977.56</v>
      </c>
    </row>
    <row r="245" spans="1:3" x14ac:dyDescent="0.25">
      <c r="A245" s="116">
        <v>846</v>
      </c>
      <c r="B245" s="116">
        <v>1</v>
      </c>
      <c r="C245" s="18" t="s">
        <v>584</v>
      </c>
    </row>
    <row r="246" spans="1:3" x14ac:dyDescent="0.25">
      <c r="A246" s="115">
        <v>850</v>
      </c>
      <c r="B246" s="115">
        <v>1</v>
      </c>
      <c r="C246" s="18" t="s">
        <v>584</v>
      </c>
    </row>
    <row r="247" spans="1:3" x14ac:dyDescent="0.25">
      <c r="A247" s="116">
        <v>852</v>
      </c>
      <c r="B247" s="116">
        <v>1</v>
      </c>
      <c r="C247" s="18" t="s">
        <v>584</v>
      </c>
    </row>
    <row r="248" spans="1:3" x14ac:dyDescent="0.25">
      <c r="A248" s="115">
        <v>857</v>
      </c>
      <c r="B248" s="115">
        <v>1</v>
      </c>
      <c r="C248" s="18">
        <v>8073.42</v>
      </c>
    </row>
    <row r="249" spans="1:3" x14ac:dyDescent="0.25">
      <c r="A249" s="116">
        <v>858</v>
      </c>
      <c r="B249" s="116">
        <v>1</v>
      </c>
      <c r="C249" s="18">
        <v>20446.64</v>
      </c>
    </row>
    <row r="250" spans="1:3" x14ac:dyDescent="0.25">
      <c r="A250" s="115">
        <v>861</v>
      </c>
      <c r="B250" s="115">
        <v>1</v>
      </c>
      <c r="C250" s="18">
        <v>141818.42000000001</v>
      </c>
    </row>
    <row r="251" spans="1:3" x14ac:dyDescent="0.25">
      <c r="A251" s="116">
        <v>876</v>
      </c>
      <c r="B251" s="116">
        <v>1</v>
      </c>
      <c r="C251" s="18" t="s">
        <v>584</v>
      </c>
    </row>
    <row r="252" spans="1:3" x14ac:dyDescent="0.25">
      <c r="A252" s="115">
        <v>877</v>
      </c>
      <c r="B252" s="115">
        <v>1</v>
      </c>
      <c r="C252" s="18">
        <v>75213.17</v>
      </c>
    </row>
    <row r="253" spans="1:3" x14ac:dyDescent="0.25">
      <c r="A253" s="116">
        <v>879</v>
      </c>
      <c r="B253" s="116">
        <v>1</v>
      </c>
      <c r="C253" s="18">
        <v>18963.12</v>
      </c>
    </row>
    <row r="254" spans="1:3" x14ac:dyDescent="0.25">
      <c r="A254" s="115">
        <v>881</v>
      </c>
      <c r="B254" s="115">
        <v>1</v>
      </c>
      <c r="C254" s="18">
        <v>12279.89</v>
      </c>
    </row>
    <row r="255" spans="1:3" x14ac:dyDescent="0.25">
      <c r="A255" s="116">
        <v>882</v>
      </c>
      <c r="B255" s="116">
        <v>1</v>
      </c>
      <c r="C255" s="18" t="s">
        <v>584</v>
      </c>
    </row>
    <row r="256" spans="1:3" x14ac:dyDescent="0.25">
      <c r="A256" s="115">
        <v>883</v>
      </c>
      <c r="B256" s="115">
        <v>1</v>
      </c>
      <c r="C256" s="18">
        <v>23695.73</v>
      </c>
    </row>
    <row r="257" spans="1:3" x14ac:dyDescent="0.25">
      <c r="A257" s="116">
        <v>885</v>
      </c>
      <c r="B257" s="116">
        <v>1</v>
      </c>
      <c r="C257" s="18">
        <v>78900.92</v>
      </c>
    </row>
    <row r="258" spans="1:3" x14ac:dyDescent="0.25">
      <c r="A258" s="115">
        <v>891</v>
      </c>
      <c r="B258" s="115">
        <v>1</v>
      </c>
      <c r="C258" s="18" t="s">
        <v>584</v>
      </c>
    </row>
    <row r="259" spans="1:3" x14ac:dyDescent="0.25">
      <c r="A259" s="116">
        <v>911</v>
      </c>
      <c r="B259" s="116">
        <v>1</v>
      </c>
      <c r="C259" s="18">
        <v>111352.74</v>
      </c>
    </row>
    <row r="260" spans="1:3" x14ac:dyDescent="0.25">
      <c r="A260" s="115">
        <v>912</v>
      </c>
      <c r="B260" s="115">
        <v>1</v>
      </c>
      <c r="C260" s="18">
        <v>57688.28</v>
      </c>
    </row>
    <row r="261" spans="1:3" x14ac:dyDescent="0.25">
      <c r="A261" s="116">
        <v>914</v>
      </c>
      <c r="B261" s="116">
        <v>1</v>
      </c>
      <c r="C261" s="18" t="s">
        <v>584</v>
      </c>
    </row>
    <row r="262" spans="1:3" x14ac:dyDescent="0.25">
      <c r="A262" s="115">
        <v>2071</v>
      </c>
      <c r="B262" s="115">
        <v>1</v>
      </c>
      <c r="C262" s="18" t="s">
        <v>584</v>
      </c>
    </row>
    <row r="263" spans="1:3" x14ac:dyDescent="0.25">
      <c r="A263" s="116">
        <v>2125</v>
      </c>
      <c r="B263" s="116">
        <v>1</v>
      </c>
      <c r="C263" s="18" t="s">
        <v>584</v>
      </c>
    </row>
    <row r="264" spans="1:3" x14ac:dyDescent="0.25">
      <c r="A264" s="115">
        <v>2134</v>
      </c>
      <c r="B264" s="115">
        <v>1</v>
      </c>
      <c r="C264" s="18" t="s">
        <v>584</v>
      </c>
    </row>
    <row r="265" spans="1:3" x14ac:dyDescent="0.25">
      <c r="A265" s="116">
        <v>2135</v>
      </c>
      <c r="B265" s="116">
        <v>1</v>
      </c>
      <c r="C265" s="18" t="s">
        <v>584</v>
      </c>
    </row>
    <row r="266" spans="1:3" x14ac:dyDescent="0.25">
      <c r="A266" s="115">
        <v>2137</v>
      </c>
      <c r="B266" s="115">
        <v>1</v>
      </c>
      <c r="C266" s="18">
        <v>10720.2</v>
      </c>
    </row>
    <row r="267" spans="1:3" x14ac:dyDescent="0.25">
      <c r="A267" s="116">
        <v>2142</v>
      </c>
      <c r="B267" s="116">
        <v>1</v>
      </c>
      <c r="C267" s="18" t="s">
        <v>584</v>
      </c>
    </row>
    <row r="268" spans="1:3" x14ac:dyDescent="0.25">
      <c r="A268" s="115">
        <v>2143</v>
      </c>
      <c r="B268" s="115">
        <v>1</v>
      </c>
      <c r="C268" s="18">
        <v>8536.93</v>
      </c>
    </row>
    <row r="269" spans="1:3" x14ac:dyDescent="0.25">
      <c r="A269" s="116">
        <v>2144</v>
      </c>
      <c r="B269" s="116">
        <v>1</v>
      </c>
      <c r="C269" s="18">
        <v>48542.61</v>
      </c>
    </row>
    <row r="270" spans="1:3" x14ac:dyDescent="0.25">
      <c r="A270" s="115">
        <v>2149</v>
      </c>
      <c r="B270" s="115">
        <v>1</v>
      </c>
      <c r="C270" s="18">
        <v>539.38</v>
      </c>
    </row>
    <row r="271" spans="1:3" x14ac:dyDescent="0.25">
      <c r="A271" s="116">
        <v>2155</v>
      </c>
      <c r="B271" s="116">
        <v>1</v>
      </c>
      <c r="C271" s="18">
        <v>46315.6</v>
      </c>
    </row>
    <row r="272" spans="1:3" x14ac:dyDescent="0.25">
      <c r="A272" s="115">
        <v>2159</v>
      </c>
      <c r="B272" s="115">
        <v>1</v>
      </c>
      <c r="C272" s="18" t="s">
        <v>584</v>
      </c>
    </row>
    <row r="273" spans="1:3" x14ac:dyDescent="0.25">
      <c r="A273" s="116">
        <v>2164</v>
      </c>
      <c r="B273" s="116">
        <v>1</v>
      </c>
      <c r="C273" s="18">
        <v>9677.76</v>
      </c>
    </row>
    <row r="274" spans="1:3" x14ac:dyDescent="0.25">
      <c r="A274" s="115">
        <v>2165</v>
      </c>
      <c r="B274" s="115">
        <v>1</v>
      </c>
      <c r="C274" s="18">
        <v>21578.14</v>
      </c>
    </row>
    <row r="275" spans="1:3" x14ac:dyDescent="0.25">
      <c r="A275" s="116">
        <v>2167</v>
      </c>
      <c r="B275" s="116">
        <v>1</v>
      </c>
      <c r="C275" s="18" t="s">
        <v>584</v>
      </c>
    </row>
    <row r="276" spans="1:3" x14ac:dyDescent="0.25">
      <c r="A276" s="115">
        <v>2168</v>
      </c>
      <c r="B276" s="115">
        <v>1</v>
      </c>
      <c r="C276" s="18" t="s">
        <v>584</v>
      </c>
    </row>
    <row r="277" spans="1:3" x14ac:dyDescent="0.25">
      <c r="A277" s="116">
        <v>2169</v>
      </c>
      <c r="B277" s="116">
        <v>1</v>
      </c>
      <c r="C277" s="18" t="s">
        <v>584</v>
      </c>
    </row>
    <row r="278" spans="1:3" x14ac:dyDescent="0.25">
      <c r="A278" s="115">
        <v>2170</v>
      </c>
      <c r="B278" s="115">
        <v>1</v>
      </c>
      <c r="C278" s="18">
        <v>34929.64</v>
      </c>
    </row>
    <row r="279" spans="1:3" x14ac:dyDescent="0.25">
      <c r="A279" s="116">
        <v>2171</v>
      </c>
      <c r="B279" s="116">
        <v>1</v>
      </c>
      <c r="C279" s="18" t="s">
        <v>584</v>
      </c>
    </row>
    <row r="280" spans="1:3" x14ac:dyDescent="0.25">
      <c r="A280" s="115">
        <v>2172</v>
      </c>
      <c r="B280" s="115">
        <v>1</v>
      </c>
      <c r="C280" s="18" t="s">
        <v>584</v>
      </c>
    </row>
    <row r="281" spans="1:3" x14ac:dyDescent="0.25">
      <c r="A281" s="116">
        <v>2174</v>
      </c>
      <c r="B281" s="116">
        <v>1</v>
      </c>
      <c r="C281" s="18" t="s">
        <v>584</v>
      </c>
    </row>
    <row r="282" spans="1:3" x14ac:dyDescent="0.25">
      <c r="A282" s="115">
        <v>2176</v>
      </c>
      <c r="B282" s="115">
        <v>1</v>
      </c>
      <c r="C282" s="18" t="s">
        <v>584</v>
      </c>
    </row>
    <row r="283" spans="1:3" x14ac:dyDescent="0.25">
      <c r="A283" s="116">
        <v>2180</v>
      </c>
      <c r="B283" s="116">
        <v>1</v>
      </c>
      <c r="C283" s="18" t="s">
        <v>584</v>
      </c>
    </row>
    <row r="284" spans="1:3" x14ac:dyDescent="0.25">
      <c r="A284" s="115">
        <v>2184</v>
      </c>
      <c r="B284" s="115">
        <v>1</v>
      </c>
      <c r="C284" s="18" t="s">
        <v>584</v>
      </c>
    </row>
    <row r="285" spans="1:3" x14ac:dyDescent="0.25">
      <c r="A285" s="116">
        <v>2190</v>
      </c>
      <c r="B285" s="116">
        <v>1</v>
      </c>
      <c r="C285" s="18" t="s">
        <v>584</v>
      </c>
    </row>
    <row r="286" spans="1:3" x14ac:dyDescent="0.25">
      <c r="A286" s="115">
        <v>2198</v>
      </c>
      <c r="B286" s="115">
        <v>1</v>
      </c>
      <c r="C286" s="18">
        <v>5421.63</v>
      </c>
    </row>
    <row r="287" spans="1:3" x14ac:dyDescent="0.25">
      <c r="A287" s="116">
        <v>2215</v>
      </c>
      <c r="B287" s="116">
        <v>1</v>
      </c>
      <c r="C287" s="18" t="s">
        <v>584</v>
      </c>
    </row>
    <row r="288" spans="1:3" x14ac:dyDescent="0.25">
      <c r="A288" s="115">
        <v>2310</v>
      </c>
      <c r="B288" s="115">
        <v>1</v>
      </c>
      <c r="C288" s="18">
        <v>12069.39</v>
      </c>
    </row>
    <row r="289" spans="1:3" x14ac:dyDescent="0.25">
      <c r="A289" s="116">
        <v>2311</v>
      </c>
      <c r="B289" s="116">
        <v>1</v>
      </c>
      <c r="C289" s="18" t="s">
        <v>584</v>
      </c>
    </row>
    <row r="290" spans="1:3" x14ac:dyDescent="0.25">
      <c r="A290" s="115">
        <v>2342</v>
      </c>
      <c r="B290" s="115">
        <v>1</v>
      </c>
      <c r="C290" s="18" t="s">
        <v>584</v>
      </c>
    </row>
    <row r="291" spans="1:3" x14ac:dyDescent="0.25">
      <c r="A291" s="116">
        <v>2358</v>
      </c>
      <c r="B291" s="116">
        <v>1</v>
      </c>
      <c r="C291" s="18">
        <v>3418.75</v>
      </c>
    </row>
    <row r="292" spans="1:3" x14ac:dyDescent="0.25">
      <c r="A292" s="115">
        <v>2364</v>
      </c>
      <c r="B292" s="115">
        <v>1</v>
      </c>
      <c r="C292" s="18" t="s">
        <v>584</v>
      </c>
    </row>
    <row r="293" spans="1:3" x14ac:dyDescent="0.25">
      <c r="A293" s="116">
        <v>2365</v>
      </c>
      <c r="B293" s="116">
        <v>1</v>
      </c>
      <c r="C293" s="18" t="s">
        <v>584</v>
      </c>
    </row>
    <row r="294" spans="1:3" x14ac:dyDescent="0.25">
      <c r="A294" s="115">
        <v>2396</v>
      </c>
      <c r="B294" s="115">
        <v>1</v>
      </c>
      <c r="C294" s="18" t="s">
        <v>584</v>
      </c>
    </row>
    <row r="295" spans="1:3" x14ac:dyDescent="0.25">
      <c r="A295" s="116">
        <v>2397</v>
      </c>
      <c r="B295" s="116">
        <v>1</v>
      </c>
      <c r="C295" s="18">
        <v>16312.14</v>
      </c>
    </row>
    <row r="296" spans="1:3" x14ac:dyDescent="0.25">
      <c r="A296" s="115">
        <v>2448</v>
      </c>
      <c r="B296" s="115">
        <v>1</v>
      </c>
      <c r="C296" s="18" t="s">
        <v>584</v>
      </c>
    </row>
    <row r="297" spans="1:3" x14ac:dyDescent="0.25">
      <c r="A297" s="116">
        <v>2534</v>
      </c>
      <c r="B297" s="116">
        <v>1</v>
      </c>
      <c r="C297" s="18" t="s">
        <v>584</v>
      </c>
    </row>
    <row r="298" spans="1:3" x14ac:dyDescent="0.25">
      <c r="A298" s="115">
        <v>2536</v>
      </c>
      <c r="B298" s="115">
        <v>1</v>
      </c>
      <c r="C298" s="18" t="s">
        <v>584</v>
      </c>
    </row>
    <row r="299" spans="1:3" x14ac:dyDescent="0.25">
      <c r="A299" s="116">
        <v>2580</v>
      </c>
      <c r="B299" s="116">
        <v>1</v>
      </c>
      <c r="C299" s="18">
        <v>27759.27</v>
      </c>
    </row>
    <row r="300" spans="1:3" x14ac:dyDescent="0.25">
      <c r="A300" s="115">
        <v>2609</v>
      </c>
      <c r="B300" s="115">
        <v>1</v>
      </c>
      <c r="C300" s="18">
        <v>553.41</v>
      </c>
    </row>
    <row r="301" spans="1:3" x14ac:dyDescent="0.25">
      <c r="A301" s="116">
        <v>2683</v>
      </c>
      <c r="B301" s="116">
        <v>1</v>
      </c>
      <c r="C301" s="18">
        <v>6917.82</v>
      </c>
    </row>
    <row r="302" spans="1:3" x14ac:dyDescent="0.25">
      <c r="A302" s="115">
        <v>2687</v>
      </c>
      <c r="B302" s="115">
        <v>1</v>
      </c>
      <c r="C302" s="18">
        <v>33536.94</v>
      </c>
    </row>
    <row r="303" spans="1:3" x14ac:dyDescent="0.25">
      <c r="A303" s="116">
        <v>2689</v>
      </c>
      <c r="B303" s="116">
        <v>1</v>
      </c>
      <c r="C303" s="18" t="s">
        <v>584</v>
      </c>
    </row>
    <row r="304" spans="1:3" x14ac:dyDescent="0.25">
      <c r="A304" s="115">
        <v>2711</v>
      </c>
      <c r="B304" s="115">
        <v>1</v>
      </c>
      <c r="C304" s="18">
        <v>35430.03</v>
      </c>
    </row>
    <row r="305" spans="1:3" x14ac:dyDescent="0.25">
      <c r="A305" s="116">
        <v>2752</v>
      </c>
      <c r="B305" s="116">
        <v>1</v>
      </c>
      <c r="C305" s="18">
        <v>32773.57</v>
      </c>
    </row>
    <row r="306" spans="1:3" x14ac:dyDescent="0.25">
      <c r="A306" s="115">
        <v>2753</v>
      </c>
      <c r="B306" s="115">
        <v>1</v>
      </c>
      <c r="C306" s="18">
        <v>41515.08</v>
      </c>
    </row>
    <row r="307" spans="1:3" x14ac:dyDescent="0.25">
      <c r="A307" s="116">
        <v>2754</v>
      </c>
      <c r="B307" s="116">
        <v>1</v>
      </c>
      <c r="C307" s="18" t="s">
        <v>584</v>
      </c>
    </row>
    <row r="308" spans="1:3" x14ac:dyDescent="0.25">
      <c r="A308" s="115">
        <v>2769</v>
      </c>
      <c r="B308" s="115">
        <v>1</v>
      </c>
      <c r="C308" s="18">
        <v>16163.14</v>
      </c>
    </row>
    <row r="309" spans="1:3" x14ac:dyDescent="0.25">
      <c r="A309" s="116">
        <v>2805</v>
      </c>
      <c r="B309" s="116">
        <v>1</v>
      </c>
      <c r="C309" s="18">
        <v>14001.53</v>
      </c>
    </row>
    <row r="310" spans="1:3" x14ac:dyDescent="0.25">
      <c r="A310" s="115">
        <v>2835</v>
      </c>
      <c r="B310" s="115">
        <v>1</v>
      </c>
      <c r="C310" s="18" t="s">
        <v>584</v>
      </c>
    </row>
    <row r="311" spans="1:3" x14ac:dyDescent="0.25">
      <c r="A311" s="116">
        <v>2853</v>
      </c>
      <c r="B311" s="116">
        <v>1</v>
      </c>
      <c r="C311" s="18" t="s">
        <v>584</v>
      </c>
    </row>
    <row r="312" spans="1:3" x14ac:dyDescent="0.25">
      <c r="A312" s="115">
        <v>2856</v>
      </c>
      <c r="B312" s="115">
        <v>1</v>
      </c>
      <c r="C312" s="18" t="s">
        <v>584</v>
      </c>
    </row>
    <row r="313" spans="1:3" x14ac:dyDescent="0.25">
      <c r="A313" s="116">
        <v>2859</v>
      </c>
      <c r="B313" s="116">
        <v>1</v>
      </c>
      <c r="C313" s="18">
        <v>36501.06</v>
      </c>
    </row>
    <row r="314" spans="1:3" x14ac:dyDescent="0.25">
      <c r="A314" s="115">
        <v>2860</v>
      </c>
      <c r="B314" s="115">
        <v>1</v>
      </c>
      <c r="C314" s="18" t="s">
        <v>584</v>
      </c>
    </row>
    <row r="315" spans="1:3" x14ac:dyDescent="0.25">
      <c r="A315" s="116">
        <v>2884</v>
      </c>
      <c r="B315" s="116">
        <v>1</v>
      </c>
      <c r="C315" s="18" t="s">
        <v>584</v>
      </c>
    </row>
    <row r="316" spans="1:3" x14ac:dyDescent="0.25">
      <c r="A316" s="115">
        <v>2886</v>
      </c>
      <c r="B316" s="115">
        <v>1</v>
      </c>
      <c r="C316" s="18" t="s">
        <v>584</v>
      </c>
    </row>
    <row r="317" spans="1:3" x14ac:dyDescent="0.25">
      <c r="A317" s="116">
        <v>2888</v>
      </c>
      <c r="B317" s="116">
        <v>1</v>
      </c>
      <c r="C317" s="18" t="s">
        <v>584</v>
      </c>
    </row>
    <row r="318" spans="1:3" x14ac:dyDescent="0.25">
      <c r="A318" s="115">
        <v>2889</v>
      </c>
      <c r="B318" s="115">
        <v>1</v>
      </c>
      <c r="C318" s="18" t="s">
        <v>584</v>
      </c>
    </row>
    <row r="319" spans="1:3" x14ac:dyDescent="0.25">
      <c r="A319" s="116">
        <v>2890</v>
      </c>
      <c r="B319" s="116">
        <v>1</v>
      </c>
      <c r="C319" s="18" t="s">
        <v>584</v>
      </c>
    </row>
    <row r="320" spans="1:3" x14ac:dyDescent="0.25">
      <c r="A320" s="115">
        <v>2895</v>
      </c>
      <c r="B320" s="115">
        <v>1</v>
      </c>
      <c r="C320" s="18" t="s">
        <v>584</v>
      </c>
    </row>
    <row r="321" spans="1:3" x14ac:dyDescent="0.25">
      <c r="A321" s="116">
        <v>2897</v>
      </c>
      <c r="B321" s="116">
        <v>1</v>
      </c>
      <c r="C321" s="18">
        <v>14227.17</v>
      </c>
    </row>
    <row r="322" spans="1:3" x14ac:dyDescent="0.25">
      <c r="A322" s="115">
        <v>2898</v>
      </c>
      <c r="B322" s="115">
        <v>1</v>
      </c>
      <c r="C322" s="18" t="s">
        <v>584</v>
      </c>
    </row>
    <row r="323" spans="1:3" x14ac:dyDescent="0.25">
      <c r="A323" s="116">
        <v>2899</v>
      </c>
      <c r="B323" s="116">
        <v>1</v>
      </c>
      <c r="C323" s="18">
        <v>16198.83</v>
      </c>
    </row>
    <row r="324" spans="1:3" x14ac:dyDescent="0.25">
      <c r="A324" s="115">
        <v>2902</v>
      </c>
      <c r="B324" s="115">
        <v>1</v>
      </c>
      <c r="C324" s="18" t="s">
        <v>584</v>
      </c>
    </row>
    <row r="325" spans="1:3" x14ac:dyDescent="0.25">
      <c r="A325" s="116">
        <v>2903</v>
      </c>
      <c r="B325" s="116">
        <v>1</v>
      </c>
      <c r="C325" s="18" t="s">
        <v>584</v>
      </c>
    </row>
    <row r="326" spans="1:3" x14ac:dyDescent="0.25">
      <c r="A326" s="115">
        <v>2904</v>
      </c>
      <c r="B326" s="115">
        <v>1</v>
      </c>
      <c r="C326" s="18" t="s">
        <v>584</v>
      </c>
    </row>
    <row r="327" spans="1:3" x14ac:dyDescent="0.25">
      <c r="A327" s="116">
        <v>2905</v>
      </c>
      <c r="B327" s="116">
        <v>1</v>
      </c>
      <c r="C327" s="18">
        <v>39906</v>
      </c>
    </row>
    <row r="328" spans="1:3" x14ac:dyDescent="0.25">
      <c r="A328" s="115">
        <v>2906</v>
      </c>
      <c r="B328" s="115">
        <v>1</v>
      </c>
      <c r="C328" s="18" t="s">
        <v>584</v>
      </c>
    </row>
    <row r="329" spans="1:3" x14ac:dyDescent="0.25">
      <c r="A329" s="116">
        <v>2907</v>
      </c>
      <c r="B329" s="116">
        <v>1</v>
      </c>
      <c r="C329" s="18" t="s">
        <v>584</v>
      </c>
    </row>
    <row r="330" spans="1:3" x14ac:dyDescent="0.25">
      <c r="A330" s="115">
        <v>2908</v>
      </c>
      <c r="B330" s="115">
        <v>1</v>
      </c>
      <c r="C330" s="18">
        <v>1690.76</v>
      </c>
    </row>
    <row r="331" spans="1:3" x14ac:dyDescent="0.25">
      <c r="A331" s="116">
        <v>2909</v>
      </c>
      <c r="B331" s="116">
        <v>1</v>
      </c>
      <c r="C331" s="18">
        <v>100343.5</v>
      </c>
    </row>
    <row r="332" spans="1:3" x14ac:dyDescent="0.25">
      <c r="A332" s="115">
        <v>2910</v>
      </c>
      <c r="B332" s="115">
        <v>1</v>
      </c>
      <c r="C332" s="18" t="s">
        <v>584</v>
      </c>
    </row>
    <row r="333" spans="1:3" x14ac:dyDescent="0.25">
      <c r="A333" s="113"/>
      <c r="B333" s="113"/>
      <c r="C333" s="18">
        <v>217</v>
      </c>
    </row>
    <row r="334" spans="1:3" x14ac:dyDescent="0.25">
      <c r="A334" s="113"/>
      <c r="B334" s="113"/>
    </row>
    <row r="335" spans="1:3" x14ac:dyDescent="0.25">
      <c r="A335" s="113"/>
      <c r="B335" s="113"/>
    </row>
    <row r="336" spans="1:3" x14ac:dyDescent="0.25">
      <c r="A336" s="113"/>
      <c r="B336" s="113"/>
    </row>
    <row r="337" spans="1:2" x14ac:dyDescent="0.25">
      <c r="A337" s="113"/>
      <c r="B337" s="113"/>
    </row>
    <row r="338" spans="1:2" x14ac:dyDescent="0.25">
      <c r="A338" s="113"/>
      <c r="B338" s="11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271BA-BB3A-48B5-8DBF-6EE6F48C03A8}">
  <dimension ref="A1:I557"/>
  <sheetViews>
    <sheetView workbookViewId="0"/>
  </sheetViews>
  <sheetFormatPr defaultRowHeight="15" x14ac:dyDescent="0.25"/>
  <cols>
    <col min="3" max="3" width="40.85546875" bestFit="1" customWidth="1"/>
    <col min="4" max="7" width="18.42578125" style="96" customWidth="1"/>
  </cols>
  <sheetData>
    <row r="1" spans="1:9" x14ac:dyDescent="0.25">
      <c r="A1" t="s">
        <v>585</v>
      </c>
      <c r="B1" t="s">
        <v>586</v>
      </c>
      <c r="C1" t="s">
        <v>587</v>
      </c>
      <c r="D1" s="96" t="s">
        <v>588</v>
      </c>
      <c r="E1" s="96" t="s">
        <v>589</v>
      </c>
      <c r="F1" s="96" t="s">
        <v>590</v>
      </c>
      <c r="G1" s="96" t="s">
        <v>591</v>
      </c>
      <c r="I1" s="96" t="s">
        <v>592</v>
      </c>
    </row>
    <row r="2" spans="1:9" x14ac:dyDescent="0.25">
      <c r="A2">
        <v>1</v>
      </c>
      <c r="B2">
        <v>1</v>
      </c>
      <c r="C2" t="s">
        <v>55</v>
      </c>
      <c r="D2" s="96">
        <v>349815.13641909044</v>
      </c>
      <c r="E2" s="96">
        <v>338314.13061790378</v>
      </c>
      <c r="F2" s="96">
        <v>354973.16885920172</v>
      </c>
      <c r="G2" s="96">
        <v>435085.10928192479</v>
      </c>
      <c r="I2" t="s">
        <v>593</v>
      </c>
    </row>
    <row r="3" spans="1:9" x14ac:dyDescent="0.25">
      <c r="A3">
        <v>1</v>
      </c>
      <c r="B3">
        <v>3</v>
      </c>
      <c r="C3" t="s">
        <v>594</v>
      </c>
      <c r="D3" s="96">
        <v>21913436.199493431</v>
      </c>
      <c r="E3" s="96">
        <v>23573087.395451374</v>
      </c>
      <c r="F3" s="96">
        <v>25224264.390670806</v>
      </c>
      <c r="G3" s="96">
        <v>31191283.512476861</v>
      </c>
    </row>
    <row r="4" spans="1:9" x14ac:dyDescent="0.25">
      <c r="A4">
        <v>2</v>
      </c>
      <c r="B4">
        <v>1</v>
      </c>
      <c r="C4" t="s">
        <v>57</v>
      </c>
      <c r="D4" s="96">
        <v>43907.323527023895</v>
      </c>
      <c r="E4" s="96">
        <v>43185.421644663846</v>
      </c>
      <c r="F4" s="96">
        <v>44592.95539228979</v>
      </c>
      <c r="G4" s="96">
        <v>53964.126925025252</v>
      </c>
    </row>
    <row r="5" spans="1:9" x14ac:dyDescent="0.25">
      <c r="A5">
        <v>4</v>
      </c>
      <c r="B5">
        <v>1</v>
      </c>
      <c r="C5" t="s">
        <v>58</v>
      </c>
      <c r="D5" s="96">
        <v>195581.99116864731</v>
      </c>
      <c r="E5" s="96">
        <v>208159.87158674921</v>
      </c>
      <c r="F5" s="96">
        <v>247287.07130027073</v>
      </c>
      <c r="G5" s="96">
        <v>274026.25030938513</v>
      </c>
    </row>
    <row r="6" spans="1:9" x14ac:dyDescent="0.25">
      <c r="A6">
        <v>6</v>
      </c>
      <c r="B6">
        <v>3</v>
      </c>
      <c r="C6" t="s">
        <v>595</v>
      </c>
      <c r="D6" s="96">
        <v>1574851.2186602764</v>
      </c>
      <c r="E6" s="96">
        <v>1587838.8329952816</v>
      </c>
      <c r="F6" s="96">
        <v>1669144.7410973748</v>
      </c>
      <c r="G6" s="96">
        <v>2066026.5650065914</v>
      </c>
    </row>
    <row r="7" spans="1:9" x14ac:dyDescent="0.25">
      <c r="A7">
        <v>11</v>
      </c>
      <c r="B7">
        <v>1</v>
      </c>
      <c r="C7" t="s">
        <v>596</v>
      </c>
      <c r="D7" s="96">
        <v>17305861.391078264</v>
      </c>
      <c r="E7" s="96">
        <v>18060381.394886866</v>
      </c>
      <c r="F7" s="96">
        <v>18915324.224227384</v>
      </c>
      <c r="G7" s="96">
        <v>22264427.174525335</v>
      </c>
    </row>
    <row r="8" spans="1:9" x14ac:dyDescent="0.25">
      <c r="A8">
        <v>12</v>
      </c>
      <c r="B8">
        <v>1</v>
      </c>
      <c r="C8" t="s">
        <v>61</v>
      </c>
      <c r="D8" s="96">
        <v>1837256.5522165075</v>
      </c>
      <c r="E8" s="96">
        <v>2132937.9582632445</v>
      </c>
      <c r="F8" s="96">
        <v>2532771.951604154</v>
      </c>
      <c r="G8" s="96">
        <v>3167609.8434280716</v>
      </c>
    </row>
    <row r="9" spans="1:9" x14ac:dyDescent="0.25">
      <c r="A9">
        <v>13</v>
      </c>
      <c r="B9">
        <v>1</v>
      </c>
      <c r="C9" t="s">
        <v>62</v>
      </c>
      <c r="D9" s="96">
        <v>2425058.2018358763</v>
      </c>
      <c r="E9" s="96">
        <v>2608633.736406846</v>
      </c>
      <c r="F9" s="96">
        <v>2787875.0989424419</v>
      </c>
      <c r="G9" s="96">
        <v>3390088.3791902941</v>
      </c>
    </row>
    <row r="10" spans="1:9" x14ac:dyDescent="0.25">
      <c r="A10">
        <v>14</v>
      </c>
      <c r="B10">
        <v>1</v>
      </c>
      <c r="C10" t="s">
        <v>63</v>
      </c>
      <c r="D10" s="96">
        <v>1038687.7311263233</v>
      </c>
      <c r="E10" s="96">
        <v>1120744.084874779</v>
      </c>
      <c r="F10" s="96">
        <v>1231039.8429765552</v>
      </c>
      <c r="G10" s="96">
        <v>1565014.0059650503</v>
      </c>
    </row>
    <row r="11" spans="1:9" x14ac:dyDescent="0.25">
      <c r="A11">
        <v>15</v>
      </c>
      <c r="B11">
        <v>1</v>
      </c>
      <c r="C11" t="s">
        <v>64</v>
      </c>
      <c r="D11" s="96">
        <v>1452489.5632834006</v>
      </c>
      <c r="E11" s="96">
        <v>1538809.0976452418</v>
      </c>
      <c r="F11" s="96">
        <v>1594085.9953020103</v>
      </c>
      <c r="G11" s="96">
        <v>1937141.6862948872</v>
      </c>
    </row>
    <row r="12" spans="1:9" x14ac:dyDescent="0.25">
      <c r="A12">
        <v>16</v>
      </c>
      <c r="B12">
        <v>1</v>
      </c>
      <c r="C12" t="s">
        <v>65</v>
      </c>
      <c r="D12" s="96">
        <v>2803480.8865066599</v>
      </c>
      <c r="E12" s="96">
        <v>2898924.8853173451</v>
      </c>
      <c r="F12" s="96">
        <v>3071752.7496739142</v>
      </c>
      <c r="G12" s="96">
        <v>3674037.2046464123</v>
      </c>
    </row>
    <row r="13" spans="1:9" x14ac:dyDescent="0.25">
      <c r="A13">
        <v>22</v>
      </c>
      <c r="B13">
        <v>1</v>
      </c>
      <c r="C13" t="s">
        <v>597</v>
      </c>
      <c r="D13" s="96">
        <v>984741.35327116959</v>
      </c>
      <c r="E13" s="96">
        <v>1037596.1998346597</v>
      </c>
      <c r="F13" s="96">
        <v>1050383.820550872</v>
      </c>
      <c r="G13" s="96">
        <v>1295377.590719494</v>
      </c>
    </row>
    <row r="14" spans="1:9" x14ac:dyDescent="0.25">
      <c r="A14">
        <v>23</v>
      </c>
      <c r="B14">
        <v>1</v>
      </c>
      <c r="C14" t="s">
        <v>598</v>
      </c>
      <c r="D14" s="96">
        <v>316901.60159268649</v>
      </c>
      <c r="E14" s="96">
        <v>343048.85903213779</v>
      </c>
      <c r="F14" s="96">
        <v>376762.78702464793</v>
      </c>
      <c r="G14" s="96">
        <v>463532.72935063392</v>
      </c>
    </row>
    <row r="15" spans="1:9" x14ac:dyDescent="0.25">
      <c r="A15">
        <v>25</v>
      </c>
      <c r="B15">
        <v>1</v>
      </c>
      <c r="C15" t="s">
        <v>68</v>
      </c>
      <c r="D15" s="96">
        <v>22260.830615718936</v>
      </c>
      <c r="E15" s="96">
        <v>41455.651024266495</v>
      </c>
      <c r="F15" s="96">
        <v>41793.150754691684</v>
      </c>
      <c r="G15" s="96">
        <v>50178.5397280365</v>
      </c>
    </row>
    <row r="16" spans="1:9" x14ac:dyDescent="0.25">
      <c r="A16">
        <v>31</v>
      </c>
      <c r="B16">
        <v>1</v>
      </c>
      <c r="C16" t="s">
        <v>69</v>
      </c>
      <c r="D16" s="96">
        <v>2231797.3873462752</v>
      </c>
      <c r="E16" s="96">
        <v>2349956.6329143345</v>
      </c>
      <c r="F16" s="96">
        <v>2592389.1045447234</v>
      </c>
      <c r="G16" s="96">
        <v>2995463.8441947885</v>
      </c>
    </row>
    <row r="17" spans="1:7" x14ac:dyDescent="0.25">
      <c r="A17">
        <v>32</v>
      </c>
      <c r="B17">
        <v>1</v>
      </c>
      <c r="C17" t="s">
        <v>70</v>
      </c>
      <c r="D17" s="96">
        <v>118448.06698268093</v>
      </c>
      <c r="E17" s="96">
        <v>108007.51423557382</v>
      </c>
      <c r="F17" s="96">
        <v>110727.03235725826</v>
      </c>
      <c r="G17" s="96">
        <v>138951.33060425217</v>
      </c>
    </row>
    <row r="18" spans="1:7" x14ac:dyDescent="0.25">
      <c r="A18">
        <v>36</v>
      </c>
      <c r="B18">
        <v>1</v>
      </c>
      <c r="C18" t="s">
        <v>71</v>
      </c>
      <c r="D18" s="96">
        <v>124915.78943162179</v>
      </c>
      <c r="E18" s="96">
        <v>90073.841407922446</v>
      </c>
      <c r="F18" s="96">
        <v>114747.66713146609</v>
      </c>
      <c r="G18" s="96">
        <v>134629.37244948093</v>
      </c>
    </row>
    <row r="19" spans="1:7" x14ac:dyDescent="0.25">
      <c r="A19">
        <v>38</v>
      </c>
      <c r="B19">
        <v>1</v>
      </c>
      <c r="C19" t="s">
        <v>72</v>
      </c>
      <c r="D19" s="96">
        <v>1103446.5579278814</v>
      </c>
      <c r="E19" s="96">
        <v>986792.21141088195</v>
      </c>
      <c r="F19" s="96">
        <v>1104928.1157877203</v>
      </c>
      <c r="G19" s="96">
        <v>1270373.9103144109</v>
      </c>
    </row>
    <row r="20" spans="1:7" x14ac:dyDescent="0.25">
      <c r="A20">
        <v>47</v>
      </c>
      <c r="B20">
        <v>1</v>
      </c>
      <c r="C20" t="s">
        <v>73</v>
      </c>
      <c r="D20" s="96">
        <v>1812087.4871452097</v>
      </c>
      <c r="E20" s="96">
        <v>1820607.1633398775</v>
      </c>
      <c r="F20" s="96">
        <v>1852498.6148975734</v>
      </c>
      <c r="G20" s="96">
        <v>2242136.649148345</v>
      </c>
    </row>
    <row r="21" spans="1:7" x14ac:dyDescent="0.25">
      <c r="A21">
        <v>51</v>
      </c>
      <c r="B21">
        <v>1</v>
      </c>
      <c r="C21" t="s">
        <v>74</v>
      </c>
      <c r="D21" s="96">
        <v>620098.41194955772</v>
      </c>
      <c r="E21" s="96">
        <v>646400.53124259971</v>
      </c>
      <c r="F21" s="96">
        <v>718284.02324061841</v>
      </c>
      <c r="G21" s="96">
        <v>893733.48415206559</v>
      </c>
    </row>
    <row r="22" spans="1:7" x14ac:dyDescent="0.25">
      <c r="A22">
        <v>75</v>
      </c>
      <c r="B22">
        <v>1</v>
      </c>
      <c r="C22" t="s">
        <v>75</v>
      </c>
      <c r="D22" s="96">
        <v>115562.98861343297</v>
      </c>
      <c r="E22" s="96">
        <v>110612.4650454839</v>
      </c>
      <c r="F22" s="96">
        <v>105197.05068477686</v>
      </c>
      <c r="G22" s="96">
        <v>132550.07545275812</v>
      </c>
    </row>
    <row r="23" spans="1:7" x14ac:dyDescent="0.25">
      <c r="A23">
        <v>77</v>
      </c>
      <c r="B23">
        <v>1</v>
      </c>
      <c r="C23" t="s">
        <v>76</v>
      </c>
      <c r="D23" s="96">
        <v>3259047.8257285245</v>
      </c>
      <c r="E23" s="96">
        <v>3264996.8293631412</v>
      </c>
      <c r="F23" s="96">
        <v>3408283.6985564902</v>
      </c>
      <c r="G23" s="96">
        <v>4053343.5225837342</v>
      </c>
    </row>
    <row r="24" spans="1:7" x14ac:dyDescent="0.25">
      <c r="A24">
        <v>81</v>
      </c>
      <c r="B24">
        <v>1</v>
      </c>
      <c r="C24" t="s">
        <v>77</v>
      </c>
      <c r="D24" s="96">
        <v>44325.424600276514</v>
      </c>
      <c r="E24" s="96">
        <v>48641.247868669685</v>
      </c>
      <c r="F24" s="96">
        <v>54768.710827213188</v>
      </c>
      <c r="G24" s="96">
        <v>67986.859173202654</v>
      </c>
    </row>
    <row r="25" spans="1:7" x14ac:dyDescent="0.25">
      <c r="A25">
        <v>84</v>
      </c>
      <c r="B25">
        <v>1</v>
      </c>
      <c r="C25" t="s">
        <v>78</v>
      </c>
      <c r="D25" s="96">
        <v>186040.65870231646</v>
      </c>
      <c r="E25" s="96">
        <v>197895.80812756636</v>
      </c>
      <c r="F25" s="96">
        <v>216822.73925448291</v>
      </c>
      <c r="G25" s="96">
        <v>269298.51130207093</v>
      </c>
    </row>
    <row r="26" spans="1:7" x14ac:dyDescent="0.25">
      <c r="A26">
        <v>85</v>
      </c>
      <c r="B26">
        <v>1</v>
      </c>
      <c r="C26" t="s">
        <v>79</v>
      </c>
      <c r="D26" s="96">
        <v>113093.16278348863</v>
      </c>
      <c r="E26" s="96">
        <v>121277.42267345777</v>
      </c>
      <c r="F26" s="96">
        <v>123584.38078311249</v>
      </c>
      <c r="G26" s="96">
        <v>150439.63672323362</v>
      </c>
    </row>
    <row r="27" spans="1:7" x14ac:dyDescent="0.25">
      <c r="A27">
        <v>88</v>
      </c>
      <c r="B27">
        <v>1</v>
      </c>
      <c r="C27" t="s">
        <v>80</v>
      </c>
      <c r="D27" s="96">
        <v>1031991.9008386093</v>
      </c>
      <c r="E27" s="96">
        <v>1063520.1098783724</v>
      </c>
      <c r="F27" s="96">
        <v>1091240.7163944906</v>
      </c>
      <c r="G27" s="96">
        <v>1318973.5662911823</v>
      </c>
    </row>
    <row r="28" spans="1:7" x14ac:dyDescent="0.25">
      <c r="A28">
        <v>91</v>
      </c>
      <c r="B28">
        <v>1</v>
      </c>
      <c r="C28" t="s">
        <v>81</v>
      </c>
      <c r="D28" s="96">
        <v>213634.83074298128</v>
      </c>
      <c r="E28" s="96">
        <v>216043.77044677269</v>
      </c>
      <c r="F28" s="96">
        <v>228490.06118272734</v>
      </c>
      <c r="G28" s="96">
        <v>270397.49110916769</v>
      </c>
    </row>
    <row r="29" spans="1:7" x14ac:dyDescent="0.25">
      <c r="A29">
        <v>93</v>
      </c>
      <c r="B29">
        <v>1</v>
      </c>
      <c r="C29" t="s">
        <v>82</v>
      </c>
      <c r="D29" s="96">
        <v>146857.29225919652</v>
      </c>
      <c r="E29" s="96">
        <v>160047.96719460469</v>
      </c>
      <c r="F29" s="96">
        <v>162088.45054446138</v>
      </c>
      <c r="G29" s="96">
        <v>196391.50725765782</v>
      </c>
    </row>
    <row r="30" spans="1:7" x14ac:dyDescent="0.25">
      <c r="A30">
        <v>94</v>
      </c>
      <c r="B30">
        <v>1</v>
      </c>
      <c r="C30" t="s">
        <v>83</v>
      </c>
      <c r="D30" s="96">
        <v>844955.89959670976</v>
      </c>
      <c r="E30" s="96">
        <v>935904.31417546049</v>
      </c>
      <c r="F30" s="96">
        <v>1041121.2908006422</v>
      </c>
      <c r="G30" s="96">
        <v>1167636.0851059183</v>
      </c>
    </row>
    <row r="31" spans="1:7" x14ac:dyDescent="0.25">
      <c r="A31">
        <v>95</v>
      </c>
      <c r="B31">
        <v>1</v>
      </c>
      <c r="C31" t="s">
        <v>84</v>
      </c>
      <c r="D31" s="96">
        <v>55848.818136347574</v>
      </c>
      <c r="E31" s="96">
        <v>59571.412193701486</v>
      </c>
      <c r="F31" s="96">
        <v>51462.098812806245</v>
      </c>
      <c r="G31" s="96">
        <v>68722.936021613074</v>
      </c>
    </row>
    <row r="32" spans="1:7" x14ac:dyDescent="0.25">
      <c r="A32">
        <v>97</v>
      </c>
      <c r="B32">
        <v>1</v>
      </c>
      <c r="C32" t="s">
        <v>85</v>
      </c>
      <c r="D32" s="96">
        <v>158966.78326214454</v>
      </c>
      <c r="E32" s="96">
        <v>176062.55237122439</v>
      </c>
      <c r="F32" s="96">
        <v>195007.92685222777</v>
      </c>
      <c r="G32" s="96">
        <v>240664.4495625901</v>
      </c>
    </row>
    <row r="33" spans="1:7" x14ac:dyDescent="0.25">
      <c r="A33">
        <v>99</v>
      </c>
      <c r="B33">
        <v>1</v>
      </c>
      <c r="C33" t="s">
        <v>86</v>
      </c>
      <c r="D33" s="96">
        <v>287074.7793441629</v>
      </c>
      <c r="E33" s="96">
        <v>288004.74427937949</v>
      </c>
      <c r="F33" s="96">
        <v>280968.95221347059</v>
      </c>
      <c r="G33" s="96">
        <v>346736.2602492366</v>
      </c>
    </row>
    <row r="34" spans="1:7" x14ac:dyDescent="0.25">
      <c r="A34">
        <v>100</v>
      </c>
      <c r="B34">
        <v>1</v>
      </c>
      <c r="C34" t="s">
        <v>87</v>
      </c>
      <c r="D34" s="96">
        <v>53734.678056705277</v>
      </c>
      <c r="E34" s="96">
        <v>53238.367571531096</v>
      </c>
      <c r="F34" s="96">
        <v>48036.718101895414</v>
      </c>
      <c r="G34" s="96">
        <v>64487.520536034834</v>
      </c>
    </row>
    <row r="35" spans="1:7" x14ac:dyDescent="0.25">
      <c r="A35">
        <v>108</v>
      </c>
      <c r="B35">
        <v>1</v>
      </c>
      <c r="C35" t="s">
        <v>88</v>
      </c>
      <c r="D35" s="96">
        <v>592371.30079493416</v>
      </c>
      <c r="E35" s="96">
        <v>624494.0191674002</v>
      </c>
      <c r="F35" s="96">
        <v>670299.63124680496</v>
      </c>
      <c r="G35" s="96">
        <v>817909.53746047802</v>
      </c>
    </row>
    <row r="36" spans="1:7" x14ac:dyDescent="0.25">
      <c r="A36">
        <v>110</v>
      </c>
      <c r="B36">
        <v>1</v>
      </c>
      <c r="C36" t="s">
        <v>89</v>
      </c>
      <c r="D36" s="96">
        <v>1744617.0512947384</v>
      </c>
      <c r="E36" s="96">
        <v>1841825.8449689411</v>
      </c>
      <c r="F36" s="96">
        <v>1885032.0042720139</v>
      </c>
      <c r="G36" s="96">
        <v>2231204.1551281661</v>
      </c>
    </row>
    <row r="37" spans="1:7" x14ac:dyDescent="0.25">
      <c r="A37">
        <v>111</v>
      </c>
      <c r="B37">
        <v>1</v>
      </c>
      <c r="C37" t="s">
        <v>599</v>
      </c>
      <c r="D37" s="96">
        <v>599164.11537008919</v>
      </c>
      <c r="E37" s="96">
        <v>642513.64128566626</v>
      </c>
      <c r="F37" s="96">
        <v>706877.80314327916</v>
      </c>
      <c r="G37" s="96">
        <v>869636.46522620739</v>
      </c>
    </row>
    <row r="38" spans="1:7" x14ac:dyDescent="0.25">
      <c r="A38">
        <v>112</v>
      </c>
      <c r="B38">
        <v>1</v>
      </c>
      <c r="C38" t="s">
        <v>91</v>
      </c>
      <c r="D38" s="96">
        <v>3723657.1759294793</v>
      </c>
      <c r="E38" s="96">
        <v>4055611.3281113636</v>
      </c>
      <c r="F38" s="96">
        <v>4155151.2865167223</v>
      </c>
      <c r="G38" s="96">
        <v>4849209.9711188413</v>
      </c>
    </row>
    <row r="39" spans="1:7" x14ac:dyDescent="0.25">
      <c r="A39">
        <v>113</v>
      </c>
      <c r="B39">
        <v>1</v>
      </c>
      <c r="C39" t="s">
        <v>92</v>
      </c>
      <c r="D39" s="96">
        <v>229088.45515106921</v>
      </c>
      <c r="E39" s="96">
        <v>239375.25235054269</v>
      </c>
      <c r="F39" s="96">
        <v>244838.58294244576</v>
      </c>
      <c r="G39" s="96">
        <v>296804.04589292477</v>
      </c>
    </row>
    <row r="40" spans="1:7" x14ac:dyDescent="0.25">
      <c r="A40">
        <v>115</v>
      </c>
      <c r="B40">
        <v>1</v>
      </c>
      <c r="C40" t="s">
        <v>93</v>
      </c>
      <c r="D40" s="96">
        <v>469749.66617229907</v>
      </c>
      <c r="E40" s="96">
        <v>637315.69315920211</v>
      </c>
      <c r="F40" s="96">
        <v>653563.05910474155</v>
      </c>
      <c r="G40" s="96">
        <v>783855.58821894089</v>
      </c>
    </row>
    <row r="41" spans="1:7" x14ac:dyDescent="0.25">
      <c r="A41">
        <v>116</v>
      </c>
      <c r="B41">
        <v>1</v>
      </c>
      <c r="C41" t="s">
        <v>94</v>
      </c>
      <c r="D41" s="96">
        <v>289855.60882293386</v>
      </c>
      <c r="E41" s="96">
        <v>311369.25390530797</v>
      </c>
      <c r="F41" s="96">
        <v>320301.54574119113</v>
      </c>
      <c r="G41" s="96">
        <v>376270.2887556185</v>
      </c>
    </row>
    <row r="42" spans="1:7" x14ac:dyDescent="0.25">
      <c r="A42">
        <v>118</v>
      </c>
      <c r="B42">
        <v>1</v>
      </c>
      <c r="C42" t="s">
        <v>95</v>
      </c>
      <c r="D42" s="96">
        <v>164465.9383922366</v>
      </c>
      <c r="E42" s="96">
        <v>154774.08095211827</v>
      </c>
      <c r="F42" s="96">
        <v>173072.11987846671</v>
      </c>
      <c r="G42" s="96">
        <v>203975.85545042041</v>
      </c>
    </row>
    <row r="43" spans="1:7" x14ac:dyDescent="0.25">
      <c r="A43">
        <v>129</v>
      </c>
      <c r="B43">
        <v>1</v>
      </c>
      <c r="C43" t="s">
        <v>96</v>
      </c>
      <c r="D43" s="96">
        <v>725953.34815129917</v>
      </c>
      <c r="E43" s="96">
        <v>536911.6357327681</v>
      </c>
      <c r="F43" s="96">
        <v>653090.72097579297</v>
      </c>
      <c r="G43" s="96">
        <v>770803.54706919193</v>
      </c>
    </row>
    <row r="44" spans="1:7" x14ac:dyDescent="0.25">
      <c r="A44">
        <v>138</v>
      </c>
      <c r="B44">
        <v>1</v>
      </c>
      <c r="C44" t="s">
        <v>97</v>
      </c>
      <c r="D44" s="96">
        <v>1203753.6405519592</v>
      </c>
      <c r="E44" s="96">
        <v>1281775.8595284522</v>
      </c>
      <c r="F44" s="96">
        <v>1354812.2804882172</v>
      </c>
      <c r="G44" s="96">
        <v>1662673.4009412779</v>
      </c>
    </row>
    <row r="45" spans="1:7" x14ac:dyDescent="0.25">
      <c r="A45">
        <v>139</v>
      </c>
      <c r="B45">
        <v>1</v>
      </c>
      <c r="C45" t="s">
        <v>98</v>
      </c>
      <c r="D45" s="96">
        <v>349547.02966811555</v>
      </c>
      <c r="E45" s="96">
        <v>328131.05387458391</v>
      </c>
      <c r="F45" s="96">
        <v>324411.29550618795</v>
      </c>
      <c r="G45" s="96">
        <v>407553.34167621075</v>
      </c>
    </row>
    <row r="46" spans="1:7" x14ac:dyDescent="0.25">
      <c r="A46">
        <v>146</v>
      </c>
      <c r="B46">
        <v>1</v>
      </c>
      <c r="C46" t="s">
        <v>600</v>
      </c>
      <c r="D46" s="96">
        <v>228057.11198587681</v>
      </c>
      <c r="E46" s="96">
        <v>249500.01444735634</v>
      </c>
      <c r="F46" s="96">
        <v>258754.68633852759</v>
      </c>
      <c r="G46" s="96">
        <v>305972.66622707131</v>
      </c>
    </row>
    <row r="47" spans="1:7" x14ac:dyDescent="0.25">
      <c r="A47">
        <v>150</v>
      </c>
      <c r="B47">
        <v>1</v>
      </c>
      <c r="C47" t="s">
        <v>100</v>
      </c>
      <c r="D47" s="96">
        <v>230414.52891233144</v>
      </c>
      <c r="E47" s="96">
        <v>242618.36372127873</v>
      </c>
      <c r="F47" s="96">
        <v>256232.02733086341</v>
      </c>
      <c r="G47" s="96">
        <v>313426.29418891529</v>
      </c>
    </row>
    <row r="48" spans="1:7" x14ac:dyDescent="0.25">
      <c r="A48">
        <v>152</v>
      </c>
      <c r="B48">
        <v>1</v>
      </c>
      <c r="C48" t="s">
        <v>101</v>
      </c>
      <c r="D48" s="96">
        <v>2872389.3163902555</v>
      </c>
      <c r="E48" s="96">
        <v>2924020.3377198689</v>
      </c>
      <c r="F48" s="96">
        <v>3020888.3225287311</v>
      </c>
      <c r="G48" s="96">
        <v>3583542.0419317782</v>
      </c>
    </row>
    <row r="49" spans="1:7" x14ac:dyDescent="0.25">
      <c r="A49">
        <v>160</v>
      </c>
      <c r="B49">
        <v>70</v>
      </c>
      <c r="C49" t="s">
        <v>601</v>
      </c>
      <c r="D49" s="96">
        <v>0</v>
      </c>
      <c r="E49" s="96">
        <v>0</v>
      </c>
      <c r="F49" s="96">
        <v>0</v>
      </c>
      <c r="G49" s="96">
        <v>0</v>
      </c>
    </row>
    <row r="50" spans="1:7" x14ac:dyDescent="0.25">
      <c r="A50">
        <v>162</v>
      </c>
      <c r="B50">
        <v>1</v>
      </c>
      <c r="C50" t="s">
        <v>102</v>
      </c>
      <c r="D50" s="96">
        <v>281019.27734703198</v>
      </c>
      <c r="E50" s="96">
        <v>305870.6578066512</v>
      </c>
      <c r="F50" s="96">
        <v>346417.64686827175</v>
      </c>
      <c r="G50" s="96">
        <v>424798.6635420064</v>
      </c>
    </row>
    <row r="51" spans="1:7" x14ac:dyDescent="0.25">
      <c r="A51">
        <v>166</v>
      </c>
      <c r="B51">
        <v>1</v>
      </c>
      <c r="C51" t="s">
        <v>103</v>
      </c>
      <c r="D51" s="96">
        <v>435288.80109903868</v>
      </c>
      <c r="E51" s="96">
        <v>436810.47768929973</v>
      </c>
      <c r="F51" s="96">
        <v>441238.42192643322</v>
      </c>
      <c r="G51" s="96">
        <v>540717.30576715386</v>
      </c>
    </row>
    <row r="52" spans="1:7" x14ac:dyDescent="0.25">
      <c r="A52">
        <v>173</v>
      </c>
      <c r="B52">
        <v>1</v>
      </c>
      <c r="C52" t="s">
        <v>104</v>
      </c>
      <c r="D52" s="96">
        <v>155775.40117548115</v>
      </c>
      <c r="E52" s="96">
        <v>176265.48744172603</v>
      </c>
      <c r="F52" s="96">
        <v>165062.53560255794</v>
      </c>
      <c r="G52" s="96">
        <v>205951.47137382661</v>
      </c>
    </row>
    <row r="53" spans="1:7" x14ac:dyDescent="0.25">
      <c r="A53">
        <v>177</v>
      </c>
      <c r="B53">
        <v>1</v>
      </c>
      <c r="C53" t="s">
        <v>105</v>
      </c>
      <c r="D53" s="96">
        <v>636128.68000403838</v>
      </c>
      <c r="E53" s="96">
        <v>668943.20040929038</v>
      </c>
      <c r="F53" s="96">
        <v>689175.28036527126</v>
      </c>
      <c r="G53" s="96">
        <v>839143.54546960793</v>
      </c>
    </row>
    <row r="54" spans="1:7" x14ac:dyDescent="0.25">
      <c r="A54">
        <v>181</v>
      </c>
      <c r="B54">
        <v>1</v>
      </c>
      <c r="C54" t="s">
        <v>106</v>
      </c>
      <c r="D54" s="96">
        <v>2717513.2186549231</v>
      </c>
      <c r="E54" s="96">
        <v>2728146.4721296988</v>
      </c>
      <c r="F54" s="96">
        <v>2805542.164273601</v>
      </c>
      <c r="G54" s="96">
        <v>3416323.2476493455</v>
      </c>
    </row>
    <row r="55" spans="1:7" x14ac:dyDescent="0.25">
      <c r="A55">
        <v>182</v>
      </c>
      <c r="B55">
        <v>1</v>
      </c>
      <c r="C55" t="s">
        <v>602</v>
      </c>
      <c r="D55" s="96">
        <v>484836.20665163547</v>
      </c>
      <c r="E55" s="96">
        <v>466887.43636845797</v>
      </c>
      <c r="F55" s="96">
        <v>497368.70710857492</v>
      </c>
      <c r="G55" s="96">
        <v>598114.48645708431</v>
      </c>
    </row>
    <row r="56" spans="1:7" x14ac:dyDescent="0.25">
      <c r="A56">
        <v>186</v>
      </c>
      <c r="B56">
        <v>1</v>
      </c>
      <c r="C56" t="s">
        <v>108</v>
      </c>
      <c r="D56" s="96">
        <v>482160.71802336979</v>
      </c>
      <c r="E56" s="96">
        <v>485955.50758520979</v>
      </c>
      <c r="F56" s="96">
        <v>518408.11365724215</v>
      </c>
      <c r="G56" s="96">
        <v>610812.07079896517</v>
      </c>
    </row>
    <row r="57" spans="1:7" x14ac:dyDescent="0.25">
      <c r="A57">
        <v>191</v>
      </c>
      <c r="B57">
        <v>1</v>
      </c>
      <c r="C57" t="s">
        <v>109</v>
      </c>
      <c r="D57" s="96">
        <v>4724242.4201722294</v>
      </c>
      <c r="E57" s="96">
        <v>4559871.1271380596</v>
      </c>
      <c r="F57" s="96">
        <v>4653958.9285336398</v>
      </c>
      <c r="G57" s="96">
        <v>5946114.770556476</v>
      </c>
    </row>
    <row r="58" spans="1:7" x14ac:dyDescent="0.25">
      <c r="A58">
        <v>192</v>
      </c>
      <c r="B58">
        <v>1</v>
      </c>
      <c r="C58" t="s">
        <v>110</v>
      </c>
      <c r="D58" s="96">
        <v>3715426.045343373</v>
      </c>
      <c r="E58" s="96">
        <v>4004545.773821827</v>
      </c>
      <c r="F58" s="96">
        <v>4101140.5313640889</v>
      </c>
      <c r="G58" s="96">
        <v>4937074.8455905933</v>
      </c>
    </row>
    <row r="59" spans="1:7" x14ac:dyDescent="0.25">
      <c r="A59">
        <v>194</v>
      </c>
      <c r="B59">
        <v>1</v>
      </c>
      <c r="C59" t="s">
        <v>111</v>
      </c>
      <c r="D59" s="96">
        <v>6272583.1281761155</v>
      </c>
      <c r="E59" s="96">
        <v>6506278.3465064541</v>
      </c>
      <c r="F59" s="96">
        <v>6727840.4895134568</v>
      </c>
      <c r="G59" s="96">
        <v>7980823.7135713249</v>
      </c>
    </row>
    <row r="60" spans="1:7" x14ac:dyDescent="0.25">
      <c r="A60">
        <v>195</v>
      </c>
      <c r="B60">
        <v>1</v>
      </c>
      <c r="C60" t="s">
        <v>112</v>
      </c>
      <c r="D60" s="96">
        <v>157137.63588004303</v>
      </c>
      <c r="E60" s="96">
        <v>153863.01268932037</v>
      </c>
      <c r="F60" s="96">
        <v>158661.38287199556</v>
      </c>
      <c r="G60" s="96">
        <v>193728.02267402911</v>
      </c>
    </row>
    <row r="61" spans="1:7" x14ac:dyDescent="0.25">
      <c r="A61">
        <v>196</v>
      </c>
      <c r="B61">
        <v>1</v>
      </c>
      <c r="C61" t="s">
        <v>113</v>
      </c>
      <c r="D61" s="96">
        <v>11553285.816796094</v>
      </c>
      <c r="E61" s="96">
        <v>11928418.58547768</v>
      </c>
      <c r="F61" s="96">
        <v>12572321.028434217</v>
      </c>
      <c r="G61" s="96">
        <v>14766862.634219408</v>
      </c>
    </row>
    <row r="62" spans="1:7" x14ac:dyDescent="0.25">
      <c r="A62">
        <v>197</v>
      </c>
      <c r="B62">
        <v>1</v>
      </c>
      <c r="C62" t="s">
        <v>114</v>
      </c>
      <c r="D62" s="96">
        <v>2724120.4208479971</v>
      </c>
      <c r="E62" s="96">
        <v>2817243.9734958</v>
      </c>
      <c r="F62" s="96">
        <v>3276938.9791067149</v>
      </c>
      <c r="G62" s="96">
        <v>3675483.8153905496</v>
      </c>
    </row>
    <row r="63" spans="1:7" x14ac:dyDescent="0.25">
      <c r="A63">
        <v>199</v>
      </c>
      <c r="B63">
        <v>1</v>
      </c>
      <c r="C63" t="s">
        <v>115</v>
      </c>
      <c r="D63" s="96">
        <v>1503133.8939077538</v>
      </c>
      <c r="E63" s="96">
        <v>1619382.0364024304</v>
      </c>
      <c r="F63" s="96">
        <v>1769110.1423209338</v>
      </c>
      <c r="G63" s="96">
        <v>2101226.5166478679</v>
      </c>
    </row>
    <row r="64" spans="1:7" x14ac:dyDescent="0.25">
      <c r="A64">
        <v>200</v>
      </c>
      <c r="B64">
        <v>1</v>
      </c>
      <c r="C64" t="s">
        <v>116</v>
      </c>
      <c r="D64" s="96">
        <v>1960658.7039552843</v>
      </c>
      <c r="E64" s="96">
        <v>2071159.4995837063</v>
      </c>
      <c r="F64" s="96">
        <v>2069530.317438894</v>
      </c>
      <c r="G64" s="96">
        <v>2568014.6183452308</v>
      </c>
    </row>
    <row r="65" spans="1:7" x14ac:dyDescent="0.25">
      <c r="A65">
        <v>203</v>
      </c>
      <c r="B65">
        <v>1</v>
      </c>
      <c r="C65" t="s">
        <v>117</v>
      </c>
      <c r="D65" s="96">
        <v>241916.97599267587</v>
      </c>
      <c r="E65" s="96">
        <v>258911.29380594124</v>
      </c>
      <c r="F65" s="96">
        <v>283172.0170939574</v>
      </c>
      <c r="G65" s="96">
        <v>355062.38496260741</v>
      </c>
    </row>
    <row r="66" spans="1:7" x14ac:dyDescent="0.25">
      <c r="A66">
        <v>204</v>
      </c>
      <c r="B66">
        <v>1</v>
      </c>
      <c r="C66" t="s">
        <v>118</v>
      </c>
      <c r="D66" s="96">
        <v>586463.48389839055</v>
      </c>
      <c r="E66" s="96">
        <v>577180.85368759721</v>
      </c>
      <c r="F66" s="96">
        <v>606340.30787956808</v>
      </c>
      <c r="G66" s="96">
        <v>727784.95857058931</v>
      </c>
    </row>
    <row r="67" spans="1:7" x14ac:dyDescent="0.25">
      <c r="A67">
        <v>206</v>
      </c>
      <c r="B67">
        <v>1</v>
      </c>
      <c r="C67" t="s">
        <v>119</v>
      </c>
      <c r="D67" s="96">
        <v>1777124.8646716755</v>
      </c>
      <c r="E67" s="96">
        <v>1881568.2812181935</v>
      </c>
      <c r="F67" s="96">
        <v>1952955.8174679913</v>
      </c>
      <c r="G67" s="96">
        <v>2307580.8319429997</v>
      </c>
    </row>
    <row r="68" spans="1:7" x14ac:dyDescent="0.25">
      <c r="A68">
        <v>213</v>
      </c>
      <c r="B68">
        <v>1</v>
      </c>
      <c r="C68" t="s">
        <v>120</v>
      </c>
      <c r="D68" s="96">
        <v>142578.05687339325</v>
      </c>
      <c r="E68" s="96">
        <v>150258.5177335341</v>
      </c>
      <c r="F68" s="96">
        <v>162647.02774543641</v>
      </c>
      <c r="G68" s="96">
        <v>215810.24647571822</v>
      </c>
    </row>
    <row r="69" spans="1:7" x14ac:dyDescent="0.25">
      <c r="A69">
        <v>227</v>
      </c>
      <c r="B69">
        <v>1</v>
      </c>
      <c r="C69" t="s">
        <v>121</v>
      </c>
      <c r="D69" s="96">
        <v>226553.67223606468</v>
      </c>
      <c r="E69" s="96">
        <v>236145.72058433853</v>
      </c>
      <c r="F69" s="96">
        <v>238658.5238596308</v>
      </c>
      <c r="G69" s="96">
        <v>286060.09965398628</v>
      </c>
    </row>
    <row r="70" spans="1:7" x14ac:dyDescent="0.25">
      <c r="A70">
        <v>229</v>
      </c>
      <c r="B70">
        <v>1</v>
      </c>
      <c r="C70" t="s">
        <v>122</v>
      </c>
      <c r="D70" s="96">
        <v>27093.08759652538</v>
      </c>
      <c r="E70" s="96">
        <v>34278.739189917222</v>
      </c>
      <c r="F70" s="96">
        <v>33173.354704159894</v>
      </c>
      <c r="G70" s="96">
        <v>37996.30518921453</v>
      </c>
    </row>
    <row r="71" spans="1:7" x14ac:dyDescent="0.25">
      <c r="A71">
        <v>238</v>
      </c>
      <c r="B71">
        <v>1</v>
      </c>
      <c r="C71" t="s">
        <v>603</v>
      </c>
      <c r="D71" s="96">
        <v>131825.12259541929</v>
      </c>
      <c r="E71" s="96">
        <v>121565.0956337676</v>
      </c>
      <c r="F71" s="96">
        <v>124834.31258382899</v>
      </c>
      <c r="G71" s="96">
        <v>149509.7620627149</v>
      </c>
    </row>
    <row r="72" spans="1:7" x14ac:dyDescent="0.25">
      <c r="A72">
        <v>239</v>
      </c>
      <c r="B72">
        <v>1</v>
      </c>
      <c r="C72" t="s">
        <v>124</v>
      </c>
      <c r="D72" s="96">
        <v>218574.51283969928</v>
      </c>
      <c r="E72" s="96">
        <v>232296.69539559318</v>
      </c>
      <c r="F72" s="96">
        <v>250870.2618482426</v>
      </c>
      <c r="G72" s="96">
        <v>307173.49442388781</v>
      </c>
    </row>
    <row r="73" spans="1:7" x14ac:dyDescent="0.25">
      <c r="A73">
        <v>241</v>
      </c>
      <c r="B73">
        <v>1</v>
      </c>
      <c r="C73" t="s">
        <v>125</v>
      </c>
      <c r="D73" s="96">
        <v>1531086.2832152266</v>
      </c>
      <c r="E73" s="96">
        <v>1694827.7409987785</v>
      </c>
      <c r="F73" s="96">
        <v>1851681.8081804924</v>
      </c>
      <c r="G73" s="96">
        <v>2339664.9934720937</v>
      </c>
    </row>
    <row r="74" spans="1:7" x14ac:dyDescent="0.25">
      <c r="A74">
        <v>242</v>
      </c>
      <c r="B74">
        <v>1</v>
      </c>
      <c r="C74" t="s">
        <v>126</v>
      </c>
      <c r="D74" s="96">
        <v>120637.41416211193</v>
      </c>
      <c r="E74" s="96">
        <v>119311.49404575792</v>
      </c>
      <c r="F74" s="96">
        <v>120010.96780978306</v>
      </c>
      <c r="G74" s="96">
        <v>147398.25550436089</v>
      </c>
    </row>
    <row r="75" spans="1:7" x14ac:dyDescent="0.25">
      <c r="A75">
        <v>252</v>
      </c>
      <c r="B75">
        <v>1</v>
      </c>
      <c r="C75" t="s">
        <v>127</v>
      </c>
      <c r="D75" s="96">
        <v>487280.06416471559</v>
      </c>
      <c r="E75" s="96">
        <v>498481.99018212315</v>
      </c>
      <c r="F75" s="96">
        <v>526244.298891271</v>
      </c>
      <c r="G75" s="96">
        <v>638509.37801093608</v>
      </c>
    </row>
    <row r="76" spans="1:7" x14ac:dyDescent="0.25">
      <c r="A76">
        <v>253</v>
      </c>
      <c r="B76">
        <v>1</v>
      </c>
      <c r="C76" t="s">
        <v>128</v>
      </c>
      <c r="D76" s="96">
        <v>182223.56136083044</v>
      </c>
      <c r="E76" s="96">
        <v>192625.95202527696</v>
      </c>
      <c r="F76" s="96">
        <v>190928.64446647349</v>
      </c>
      <c r="G76" s="96">
        <v>233798.33284353325</v>
      </c>
    </row>
    <row r="77" spans="1:7" x14ac:dyDescent="0.25">
      <c r="A77">
        <v>255</v>
      </c>
      <c r="B77">
        <v>1</v>
      </c>
      <c r="C77" t="s">
        <v>604</v>
      </c>
      <c r="D77" s="96">
        <v>344103.22953265789</v>
      </c>
      <c r="E77" s="96">
        <v>368708.38881854201</v>
      </c>
      <c r="F77" s="96">
        <v>382265.69960265537</v>
      </c>
      <c r="G77" s="96">
        <v>455714.56914263614</v>
      </c>
    </row>
    <row r="78" spans="1:7" x14ac:dyDescent="0.25">
      <c r="A78">
        <v>256</v>
      </c>
      <c r="B78">
        <v>1</v>
      </c>
      <c r="C78" t="s">
        <v>130</v>
      </c>
      <c r="D78" s="96">
        <v>1378551.411772334</v>
      </c>
      <c r="E78" s="96">
        <v>1446700.2296368526</v>
      </c>
      <c r="F78" s="96">
        <v>1466863.1944271065</v>
      </c>
      <c r="G78" s="96">
        <v>1832515.5104944883</v>
      </c>
    </row>
    <row r="79" spans="1:7" x14ac:dyDescent="0.25">
      <c r="A79">
        <v>261</v>
      </c>
      <c r="B79">
        <v>1</v>
      </c>
      <c r="C79" t="s">
        <v>131</v>
      </c>
      <c r="D79" s="96">
        <v>89272.414720683359</v>
      </c>
      <c r="E79" s="96">
        <v>92610.360304424947</v>
      </c>
      <c r="F79" s="96">
        <v>96800.041127204255</v>
      </c>
      <c r="G79" s="96">
        <v>115651.87734417635</v>
      </c>
    </row>
    <row r="80" spans="1:7" x14ac:dyDescent="0.25">
      <c r="A80">
        <v>264</v>
      </c>
      <c r="B80">
        <v>1</v>
      </c>
      <c r="C80" t="s">
        <v>132</v>
      </c>
      <c r="D80" s="96">
        <v>34050.682296630926</v>
      </c>
      <c r="E80" s="96">
        <v>32921.027226982522</v>
      </c>
      <c r="F80" s="96">
        <v>31447.979510698118</v>
      </c>
      <c r="G80" s="96">
        <v>41336.337085724168</v>
      </c>
    </row>
    <row r="81" spans="1:7" x14ac:dyDescent="0.25">
      <c r="A81">
        <v>270</v>
      </c>
      <c r="B81">
        <v>1</v>
      </c>
      <c r="C81" t="s">
        <v>133</v>
      </c>
      <c r="D81" s="96">
        <v>3546912.5514980201</v>
      </c>
      <c r="E81" s="96">
        <v>3581949.231180029</v>
      </c>
      <c r="F81" s="96">
        <v>3890252.4979788214</v>
      </c>
      <c r="G81" s="96">
        <v>4808542.0743147489</v>
      </c>
    </row>
    <row r="82" spans="1:7" x14ac:dyDescent="0.25">
      <c r="A82">
        <v>271</v>
      </c>
      <c r="B82">
        <v>1</v>
      </c>
      <c r="C82" t="s">
        <v>134</v>
      </c>
      <c r="D82" s="96">
        <v>6129695.8178496398</v>
      </c>
      <c r="E82" s="96">
        <v>6391852.8703952655</v>
      </c>
      <c r="F82" s="96">
        <v>6516213.7837842628</v>
      </c>
      <c r="G82" s="96">
        <v>8054859.7874950394</v>
      </c>
    </row>
    <row r="83" spans="1:7" x14ac:dyDescent="0.25">
      <c r="A83">
        <v>272</v>
      </c>
      <c r="B83">
        <v>1</v>
      </c>
      <c r="C83" t="s">
        <v>135</v>
      </c>
      <c r="D83" s="96">
        <v>2901424.1476812381</v>
      </c>
      <c r="E83" s="96">
        <v>3184721.5507862978</v>
      </c>
      <c r="F83" s="96">
        <v>3557650.9183211513</v>
      </c>
      <c r="G83" s="96">
        <v>4412252.5573035516</v>
      </c>
    </row>
    <row r="84" spans="1:7" x14ac:dyDescent="0.25">
      <c r="A84">
        <v>273</v>
      </c>
      <c r="B84">
        <v>1</v>
      </c>
      <c r="C84" t="s">
        <v>136</v>
      </c>
      <c r="D84" s="96">
        <v>3587811.7302223146</v>
      </c>
      <c r="E84" s="96">
        <v>3673124.7712984197</v>
      </c>
      <c r="F84" s="96">
        <v>3785664.8769333325</v>
      </c>
      <c r="G84" s="96">
        <v>4517314.5652100034</v>
      </c>
    </row>
    <row r="85" spans="1:7" x14ac:dyDescent="0.25">
      <c r="A85">
        <v>276</v>
      </c>
      <c r="B85">
        <v>1</v>
      </c>
      <c r="C85" t="s">
        <v>137</v>
      </c>
      <c r="D85" s="96">
        <v>2739799.7299813665</v>
      </c>
      <c r="E85" s="96">
        <v>2836361.6254517771</v>
      </c>
      <c r="F85" s="96">
        <v>2889054.2414084636</v>
      </c>
      <c r="G85" s="96">
        <v>3450261.405628711</v>
      </c>
    </row>
    <row r="86" spans="1:7" x14ac:dyDescent="0.25">
      <c r="A86">
        <v>277</v>
      </c>
      <c r="B86">
        <v>1</v>
      </c>
      <c r="C86" t="s">
        <v>138</v>
      </c>
      <c r="D86" s="96">
        <v>1268203.7977703526</v>
      </c>
      <c r="E86" s="96">
        <v>1247493.1250919751</v>
      </c>
      <c r="F86" s="96">
        <v>1351211.036780606</v>
      </c>
      <c r="G86" s="96">
        <v>1612467.1722217156</v>
      </c>
    </row>
    <row r="87" spans="1:7" x14ac:dyDescent="0.25">
      <c r="A87">
        <v>278</v>
      </c>
      <c r="B87">
        <v>1</v>
      </c>
      <c r="C87" t="s">
        <v>139</v>
      </c>
      <c r="D87" s="96">
        <v>915747.96677687857</v>
      </c>
      <c r="E87" s="96">
        <v>939185.08768054238</v>
      </c>
      <c r="F87" s="96">
        <v>993488.98104307614</v>
      </c>
      <c r="G87" s="96">
        <v>1166829.1364192432</v>
      </c>
    </row>
    <row r="88" spans="1:7" x14ac:dyDescent="0.25">
      <c r="A88">
        <v>279</v>
      </c>
      <c r="B88">
        <v>1</v>
      </c>
      <c r="C88" t="s">
        <v>140</v>
      </c>
      <c r="D88" s="96">
        <v>11212323.06059581</v>
      </c>
      <c r="E88" s="96">
        <v>12007095.213975377</v>
      </c>
      <c r="F88" s="96">
        <v>12654209.210434943</v>
      </c>
      <c r="G88" s="96">
        <v>14906750.540152811</v>
      </c>
    </row>
    <row r="89" spans="1:7" x14ac:dyDescent="0.25">
      <c r="A89">
        <v>280</v>
      </c>
      <c r="B89">
        <v>1</v>
      </c>
      <c r="C89" t="s">
        <v>141</v>
      </c>
      <c r="D89" s="96">
        <v>2656384.4272955693</v>
      </c>
      <c r="E89" s="96">
        <v>2671637.472608625</v>
      </c>
      <c r="F89" s="96">
        <v>2805320.950393904</v>
      </c>
      <c r="G89" s="96">
        <v>3535197.1007284671</v>
      </c>
    </row>
    <row r="90" spans="1:7" x14ac:dyDescent="0.25">
      <c r="A90">
        <v>281</v>
      </c>
      <c r="B90">
        <v>1</v>
      </c>
      <c r="C90" t="s">
        <v>142</v>
      </c>
      <c r="D90" s="96">
        <v>7211675.5679196827</v>
      </c>
      <c r="E90" s="96">
        <v>7305850.0884656757</v>
      </c>
      <c r="F90" s="96">
        <v>8051309.8669533432</v>
      </c>
      <c r="G90" s="96">
        <v>9702380.927470915</v>
      </c>
    </row>
    <row r="91" spans="1:7" x14ac:dyDescent="0.25">
      <c r="A91">
        <v>282</v>
      </c>
      <c r="B91">
        <v>1</v>
      </c>
      <c r="C91" t="s">
        <v>143</v>
      </c>
      <c r="D91" s="96">
        <v>731387.64030563738</v>
      </c>
      <c r="E91" s="96">
        <v>759192.46526007866</v>
      </c>
      <c r="F91" s="96">
        <v>787428.62035758188</v>
      </c>
      <c r="G91" s="96">
        <v>944165.7483651042</v>
      </c>
    </row>
    <row r="92" spans="1:7" x14ac:dyDescent="0.25">
      <c r="A92">
        <v>283</v>
      </c>
      <c r="B92">
        <v>1</v>
      </c>
      <c r="C92" t="s">
        <v>605</v>
      </c>
      <c r="D92" s="96">
        <v>2076628.4760407861</v>
      </c>
      <c r="E92" s="96">
        <v>2132513.5849517118</v>
      </c>
      <c r="F92" s="96">
        <v>2225543.1894994639</v>
      </c>
      <c r="G92" s="96">
        <v>2688185.305107262</v>
      </c>
    </row>
    <row r="93" spans="1:7" x14ac:dyDescent="0.25">
      <c r="A93">
        <v>284</v>
      </c>
      <c r="B93">
        <v>1</v>
      </c>
      <c r="C93" t="s">
        <v>145</v>
      </c>
      <c r="D93" s="96">
        <v>4431061.5715645291</v>
      </c>
      <c r="E93" s="96">
        <v>4654250.422428675</v>
      </c>
      <c r="F93" s="96">
        <v>4900321.5533297174</v>
      </c>
      <c r="G93" s="96">
        <v>5758666.91166557</v>
      </c>
    </row>
    <row r="94" spans="1:7" x14ac:dyDescent="0.25">
      <c r="A94">
        <v>286</v>
      </c>
      <c r="B94">
        <v>1</v>
      </c>
      <c r="C94" t="s">
        <v>146</v>
      </c>
      <c r="D94" s="96">
        <v>1381722.7008088939</v>
      </c>
      <c r="E94" s="96">
        <v>1611523.5532401428</v>
      </c>
      <c r="F94" s="96">
        <v>1695451.4189524353</v>
      </c>
      <c r="G94" s="96">
        <v>2041586.2238125671</v>
      </c>
    </row>
    <row r="95" spans="1:7" x14ac:dyDescent="0.25">
      <c r="A95">
        <v>287</v>
      </c>
      <c r="B95">
        <v>6</v>
      </c>
      <c r="C95" t="s">
        <v>606</v>
      </c>
      <c r="D95" s="96">
        <v>0</v>
      </c>
      <c r="E95" s="96">
        <v>0</v>
      </c>
      <c r="F95" s="96">
        <v>0</v>
      </c>
      <c r="G95" s="96">
        <v>0</v>
      </c>
    </row>
    <row r="96" spans="1:7" x14ac:dyDescent="0.25">
      <c r="A96">
        <v>288</v>
      </c>
      <c r="B96">
        <v>6</v>
      </c>
      <c r="C96" t="s">
        <v>607</v>
      </c>
      <c r="D96" s="96">
        <v>0</v>
      </c>
      <c r="E96" s="96">
        <v>0</v>
      </c>
      <c r="F96" s="96">
        <v>0</v>
      </c>
      <c r="G96" s="96">
        <v>0</v>
      </c>
    </row>
    <row r="97" spans="1:7" x14ac:dyDescent="0.25">
      <c r="A97">
        <v>294</v>
      </c>
      <c r="B97">
        <v>1</v>
      </c>
      <c r="C97" t="s">
        <v>147</v>
      </c>
      <c r="D97" s="96">
        <v>183956.07828970067</v>
      </c>
      <c r="E97" s="96">
        <v>214898.81982980855</v>
      </c>
      <c r="F97" s="96">
        <v>257985.96617169073</v>
      </c>
      <c r="G97" s="96">
        <v>304483.7620930397</v>
      </c>
    </row>
    <row r="98" spans="1:7" x14ac:dyDescent="0.25">
      <c r="A98">
        <v>297</v>
      </c>
      <c r="B98">
        <v>1</v>
      </c>
      <c r="C98" t="s">
        <v>148</v>
      </c>
      <c r="D98" s="96">
        <v>131349.85095280595</v>
      </c>
      <c r="E98" s="96">
        <v>133258.19884279912</v>
      </c>
      <c r="F98" s="96">
        <v>141778.91298875969</v>
      </c>
      <c r="G98" s="96">
        <v>167310.88984132512</v>
      </c>
    </row>
    <row r="99" spans="1:7" x14ac:dyDescent="0.25">
      <c r="A99">
        <v>299</v>
      </c>
      <c r="B99">
        <v>1</v>
      </c>
      <c r="C99" t="s">
        <v>149</v>
      </c>
      <c r="D99" s="96">
        <v>269577.84193417151</v>
      </c>
      <c r="E99" s="96">
        <v>280174.3328098706</v>
      </c>
      <c r="F99" s="96">
        <v>303592.4391881125</v>
      </c>
      <c r="G99" s="96">
        <v>373902.21646696283</v>
      </c>
    </row>
    <row r="100" spans="1:7" x14ac:dyDescent="0.25">
      <c r="A100">
        <v>300</v>
      </c>
      <c r="B100">
        <v>1</v>
      </c>
      <c r="C100" t="s">
        <v>150</v>
      </c>
      <c r="D100" s="96">
        <v>486674.75732510071</v>
      </c>
      <c r="E100" s="96">
        <v>529020.21082996204</v>
      </c>
      <c r="F100" s="96">
        <v>586951.83413092513</v>
      </c>
      <c r="G100" s="96">
        <v>702307.69716459326</v>
      </c>
    </row>
    <row r="101" spans="1:7" x14ac:dyDescent="0.25">
      <c r="A101">
        <v>306</v>
      </c>
      <c r="B101">
        <v>1</v>
      </c>
      <c r="C101" t="s">
        <v>151</v>
      </c>
      <c r="D101" s="96">
        <v>152982.09610307799</v>
      </c>
      <c r="E101" s="96">
        <v>138132.13510071021</v>
      </c>
      <c r="F101" s="96">
        <v>154016.21477895044</v>
      </c>
      <c r="G101" s="96">
        <v>183318.64926395414</v>
      </c>
    </row>
    <row r="102" spans="1:7" x14ac:dyDescent="0.25">
      <c r="A102">
        <v>308</v>
      </c>
      <c r="B102">
        <v>1</v>
      </c>
      <c r="C102" t="s">
        <v>152</v>
      </c>
      <c r="D102" s="96">
        <v>160567.66441986104</v>
      </c>
      <c r="E102" s="96">
        <v>155651.74520761229</v>
      </c>
      <c r="F102" s="96">
        <v>159667.55391899915</v>
      </c>
      <c r="G102" s="96">
        <v>188865.74372797529</v>
      </c>
    </row>
    <row r="103" spans="1:7" x14ac:dyDescent="0.25">
      <c r="A103">
        <v>309</v>
      </c>
      <c r="B103">
        <v>1</v>
      </c>
      <c r="C103" t="s">
        <v>153</v>
      </c>
      <c r="D103" s="96">
        <v>643521.57892046543</v>
      </c>
      <c r="E103" s="96">
        <v>682560.00876893103</v>
      </c>
      <c r="F103" s="96">
        <v>680749.87202630192</v>
      </c>
      <c r="G103" s="96">
        <v>829542.4203944644</v>
      </c>
    </row>
    <row r="104" spans="1:7" x14ac:dyDescent="0.25">
      <c r="A104">
        <v>314</v>
      </c>
      <c r="B104">
        <v>1</v>
      </c>
      <c r="C104" t="s">
        <v>154</v>
      </c>
      <c r="D104" s="96">
        <v>320669.38115266594</v>
      </c>
      <c r="E104" s="96">
        <v>314520.06718297664</v>
      </c>
      <c r="F104" s="96">
        <v>328547.87388607836</v>
      </c>
      <c r="G104" s="96">
        <v>394353.80476234155</v>
      </c>
    </row>
    <row r="105" spans="1:7" x14ac:dyDescent="0.25">
      <c r="A105">
        <v>316</v>
      </c>
      <c r="B105">
        <v>1</v>
      </c>
      <c r="C105" t="s">
        <v>155</v>
      </c>
      <c r="D105" s="96">
        <v>452360.30827381974</v>
      </c>
      <c r="E105" s="96">
        <v>506654.02454880299</v>
      </c>
      <c r="F105" s="96">
        <v>560577.58545835456</v>
      </c>
      <c r="G105" s="96">
        <v>698474.8541605901</v>
      </c>
    </row>
    <row r="106" spans="1:7" x14ac:dyDescent="0.25">
      <c r="A106">
        <v>317</v>
      </c>
      <c r="B106">
        <v>1</v>
      </c>
      <c r="C106" t="s">
        <v>156</v>
      </c>
      <c r="D106" s="96">
        <v>365934.02182703</v>
      </c>
      <c r="E106" s="96">
        <v>430763.92083761562</v>
      </c>
      <c r="F106" s="96">
        <v>453906.11187062459</v>
      </c>
      <c r="G106" s="96">
        <v>529596.84977590619</v>
      </c>
    </row>
    <row r="107" spans="1:7" x14ac:dyDescent="0.25">
      <c r="A107">
        <v>318</v>
      </c>
      <c r="B107">
        <v>1</v>
      </c>
      <c r="C107" t="s">
        <v>157</v>
      </c>
      <c r="D107" s="96">
        <v>1528017.2756658373</v>
      </c>
      <c r="E107" s="96">
        <v>1609583.0726578236</v>
      </c>
      <c r="F107" s="96">
        <v>1657372.3902697414</v>
      </c>
      <c r="G107" s="96">
        <v>1960747.9492046051</v>
      </c>
    </row>
    <row r="108" spans="1:7" x14ac:dyDescent="0.25">
      <c r="A108">
        <v>319</v>
      </c>
      <c r="B108">
        <v>1</v>
      </c>
      <c r="C108" t="s">
        <v>158</v>
      </c>
      <c r="D108" s="96">
        <v>200400.58634322695</v>
      </c>
      <c r="E108" s="96">
        <v>213214.14344343776</v>
      </c>
      <c r="F108" s="96">
        <v>240016.9565942646</v>
      </c>
      <c r="G108" s="96">
        <v>279529.96466688765</v>
      </c>
    </row>
    <row r="109" spans="1:7" x14ac:dyDescent="0.25">
      <c r="A109">
        <v>323</v>
      </c>
      <c r="B109">
        <v>2</v>
      </c>
      <c r="C109" t="s">
        <v>159</v>
      </c>
      <c r="D109" s="96">
        <v>14057.498738566297</v>
      </c>
      <c r="E109" s="96">
        <v>16014.671401530351</v>
      </c>
      <c r="F109" s="96">
        <v>16917.677541583998</v>
      </c>
      <c r="G109" s="96">
        <v>20367.089082467162</v>
      </c>
    </row>
    <row r="110" spans="1:7" x14ac:dyDescent="0.25">
      <c r="A110">
        <v>330</v>
      </c>
      <c r="B110">
        <v>1</v>
      </c>
      <c r="C110" t="s">
        <v>160</v>
      </c>
      <c r="D110" s="96">
        <v>34477.516385406198</v>
      </c>
      <c r="E110" s="96">
        <v>38578.50968492782</v>
      </c>
      <c r="F110" s="96">
        <v>42901.908357619017</v>
      </c>
      <c r="G110" s="96">
        <v>54550.778950869513</v>
      </c>
    </row>
    <row r="111" spans="1:7" x14ac:dyDescent="0.25">
      <c r="A111">
        <v>332</v>
      </c>
      <c r="B111">
        <v>1</v>
      </c>
      <c r="C111" t="s">
        <v>161</v>
      </c>
      <c r="D111" s="96">
        <v>650330.12091828091</v>
      </c>
      <c r="E111" s="96">
        <v>650793.20987752546</v>
      </c>
      <c r="F111" s="96">
        <v>691518.30891203647</v>
      </c>
      <c r="G111" s="96">
        <v>830162.50277418364</v>
      </c>
    </row>
    <row r="112" spans="1:7" x14ac:dyDescent="0.25">
      <c r="A112">
        <v>333</v>
      </c>
      <c r="B112">
        <v>1</v>
      </c>
      <c r="C112" t="s">
        <v>162</v>
      </c>
      <c r="D112" s="96">
        <v>201260.85268622672</v>
      </c>
      <c r="E112" s="96">
        <v>211840.11614347238</v>
      </c>
      <c r="F112" s="96">
        <v>254881.43225720199</v>
      </c>
      <c r="G112" s="96">
        <v>284649.03997606004</v>
      </c>
    </row>
    <row r="113" spans="1:7" x14ac:dyDescent="0.25">
      <c r="A113">
        <v>345</v>
      </c>
      <c r="B113">
        <v>1</v>
      </c>
      <c r="C113" t="s">
        <v>163</v>
      </c>
      <c r="D113" s="96">
        <v>460815.89355152799</v>
      </c>
      <c r="E113" s="96">
        <v>478349.46634576842</v>
      </c>
      <c r="F113" s="96">
        <v>484032.08397102822</v>
      </c>
      <c r="G113" s="96">
        <v>587763.29166447511</v>
      </c>
    </row>
    <row r="114" spans="1:7" x14ac:dyDescent="0.25">
      <c r="A114">
        <v>347</v>
      </c>
      <c r="B114">
        <v>1</v>
      </c>
      <c r="C114" t="s">
        <v>164</v>
      </c>
      <c r="D114" s="96">
        <v>1887427.1490251776</v>
      </c>
      <c r="E114" s="96">
        <v>1915154.6559986565</v>
      </c>
      <c r="F114" s="96">
        <v>2040228.04710708</v>
      </c>
      <c r="G114" s="96">
        <v>2458646.7536629103</v>
      </c>
    </row>
    <row r="115" spans="1:7" x14ac:dyDescent="0.25">
      <c r="A115">
        <v>356</v>
      </c>
      <c r="B115">
        <v>1</v>
      </c>
      <c r="C115" t="s">
        <v>165</v>
      </c>
      <c r="D115" s="96">
        <v>55641.219511507661</v>
      </c>
      <c r="E115" s="96">
        <v>63897.092666570272</v>
      </c>
      <c r="F115" s="96">
        <v>71001.959651437297</v>
      </c>
      <c r="G115" s="96">
        <v>81736.810610063374</v>
      </c>
    </row>
    <row r="116" spans="1:7" x14ac:dyDescent="0.25">
      <c r="A116">
        <v>361</v>
      </c>
      <c r="B116">
        <v>1</v>
      </c>
      <c r="C116" t="s">
        <v>166</v>
      </c>
      <c r="D116" s="96">
        <v>331347.14065296506</v>
      </c>
      <c r="E116" s="96">
        <v>327757.45473411737</v>
      </c>
      <c r="F116" s="96">
        <v>360441.48889761791</v>
      </c>
      <c r="G116" s="96">
        <v>428212.74706321699</v>
      </c>
    </row>
    <row r="117" spans="1:7" x14ac:dyDescent="0.25">
      <c r="A117">
        <v>362</v>
      </c>
      <c r="B117">
        <v>1</v>
      </c>
      <c r="C117" t="s">
        <v>608</v>
      </c>
      <c r="D117" s="96">
        <v>22391.888441556017</v>
      </c>
      <c r="E117" s="96">
        <v>23427.526392435306</v>
      </c>
      <c r="F117" s="96">
        <v>32061.823525633372</v>
      </c>
      <c r="G117" s="96">
        <v>42080.41133251373</v>
      </c>
    </row>
    <row r="118" spans="1:7" x14ac:dyDescent="0.25">
      <c r="A118">
        <v>363</v>
      </c>
      <c r="B118">
        <v>1</v>
      </c>
      <c r="C118" t="s">
        <v>168</v>
      </c>
      <c r="D118" s="96">
        <v>65062.142741883756</v>
      </c>
      <c r="E118" s="96">
        <v>63924.214165171725</v>
      </c>
      <c r="F118" s="96">
        <v>73597.436948393239</v>
      </c>
      <c r="G118" s="96">
        <v>86110.255805612192</v>
      </c>
    </row>
    <row r="119" spans="1:7" x14ac:dyDescent="0.25">
      <c r="A119">
        <v>378</v>
      </c>
      <c r="B119">
        <v>1</v>
      </c>
      <c r="C119" t="s">
        <v>169</v>
      </c>
      <c r="D119" s="96">
        <v>186584.08366596699</v>
      </c>
      <c r="E119" s="96">
        <v>194769.85019383184</v>
      </c>
      <c r="F119" s="96">
        <v>187523.00166038447</v>
      </c>
      <c r="G119" s="96">
        <v>233792.16803201404</v>
      </c>
    </row>
    <row r="120" spans="1:7" x14ac:dyDescent="0.25">
      <c r="A120">
        <v>381</v>
      </c>
      <c r="B120">
        <v>1</v>
      </c>
      <c r="C120" t="s">
        <v>609</v>
      </c>
      <c r="D120" s="96">
        <v>591164.45293082111</v>
      </c>
      <c r="E120" s="96">
        <v>551465.59658651147</v>
      </c>
      <c r="F120" s="96">
        <v>602168.6703440845</v>
      </c>
      <c r="G120" s="96">
        <v>716655.82083213283</v>
      </c>
    </row>
    <row r="121" spans="1:7" x14ac:dyDescent="0.25">
      <c r="A121">
        <v>390</v>
      </c>
      <c r="B121">
        <v>1</v>
      </c>
      <c r="C121" t="s">
        <v>171</v>
      </c>
      <c r="D121" s="96">
        <v>77362.936122888757</v>
      </c>
      <c r="E121" s="96">
        <v>75336.042466040351</v>
      </c>
      <c r="F121" s="96">
        <v>80591.515220728237</v>
      </c>
      <c r="G121" s="96">
        <v>96626.044756981661</v>
      </c>
    </row>
    <row r="122" spans="1:7" x14ac:dyDescent="0.25">
      <c r="A122">
        <v>391</v>
      </c>
      <c r="B122">
        <v>1</v>
      </c>
      <c r="C122" t="s">
        <v>172</v>
      </c>
      <c r="D122" s="96">
        <v>115176.03429488442</v>
      </c>
      <c r="E122" s="96">
        <v>63848.392110313405</v>
      </c>
      <c r="F122" s="96">
        <v>89986.677653904771</v>
      </c>
      <c r="G122" s="96">
        <v>103753.65483544243</v>
      </c>
    </row>
    <row r="123" spans="1:7" x14ac:dyDescent="0.25">
      <c r="A123">
        <v>397</v>
      </c>
      <c r="B123">
        <v>52</v>
      </c>
      <c r="C123" t="s">
        <v>610</v>
      </c>
      <c r="D123" s="96">
        <v>0</v>
      </c>
      <c r="E123" s="96">
        <v>0</v>
      </c>
      <c r="F123" s="96">
        <v>0</v>
      </c>
      <c r="G123" s="96">
        <v>0</v>
      </c>
    </row>
    <row r="124" spans="1:7" x14ac:dyDescent="0.25">
      <c r="A124">
        <v>398</v>
      </c>
      <c r="B124">
        <v>52</v>
      </c>
      <c r="C124" t="s">
        <v>611</v>
      </c>
      <c r="D124" s="96">
        <v>0</v>
      </c>
      <c r="E124" s="96">
        <v>0</v>
      </c>
      <c r="F124" s="96">
        <v>0</v>
      </c>
      <c r="G124" s="96">
        <v>0</v>
      </c>
    </row>
    <row r="125" spans="1:7" x14ac:dyDescent="0.25">
      <c r="A125">
        <v>402</v>
      </c>
      <c r="B125">
        <v>1</v>
      </c>
      <c r="C125" t="s">
        <v>173</v>
      </c>
      <c r="D125" s="96">
        <v>7070.4783405424096</v>
      </c>
      <c r="E125" s="96">
        <v>7016.6348450924852</v>
      </c>
      <c r="F125" s="96">
        <v>7712.8797676397953</v>
      </c>
      <c r="G125" s="96">
        <v>8552.1077780017222</v>
      </c>
    </row>
    <row r="126" spans="1:7" x14ac:dyDescent="0.25">
      <c r="A126">
        <v>403</v>
      </c>
      <c r="B126">
        <v>1</v>
      </c>
      <c r="C126" t="s">
        <v>174</v>
      </c>
      <c r="D126" s="96">
        <v>66984.063648773357</v>
      </c>
      <c r="E126" s="96">
        <v>68958.026652391141</v>
      </c>
      <c r="F126" s="96">
        <v>70753.505167377574</v>
      </c>
      <c r="G126" s="96">
        <v>85886.455419415157</v>
      </c>
    </row>
    <row r="127" spans="1:7" x14ac:dyDescent="0.25">
      <c r="A127">
        <v>404</v>
      </c>
      <c r="B127">
        <v>1</v>
      </c>
      <c r="C127" t="s">
        <v>175</v>
      </c>
      <c r="D127" s="96">
        <v>33108.951542381314</v>
      </c>
      <c r="E127" s="96">
        <v>34717.913758055191</v>
      </c>
      <c r="F127" s="96">
        <v>35629.796900512418</v>
      </c>
      <c r="G127" s="96">
        <v>44362.297374806134</v>
      </c>
    </row>
    <row r="128" spans="1:7" x14ac:dyDescent="0.25">
      <c r="A128">
        <v>413</v>
      </c>
      <c r="B128">
        <v>1</v>
      </c>
      <c r="C128" t="s">
        <v>176</v>
      </c>
      <c r="D128" s="96">
        <v>914360.83762447536</v>
      </c>
      <c r="E128" s="96">
        <v>912482.72079618089</v>
      </c>
      <c r="F128" s="96">
        <v>980159.5073749302</v>
      </c>
      <c r="G128" s="96">
        <v>1160967.4373290259</v>
      </c>
    </row>
    <row r="129" spans="1:7" x14ac:dyDescent="0.25">
      <c r="A129">
        <v>414</v>
      </c>
      <c r="B129">
        <v>1</v>
      </c>
      <c r="C129" t="s">
        <v>177</v>
      </c>
      <c r="D129" s="96">
        <v>112087.97341416136</v>
      </c>
      <c r="E129" s="96">
        <v>116792.42307975539</v>
      </c>
      <c r="F129" s="96">
        <v>130967.21345781558</v>
      </c>
      <c r="G129" s="96">
        <v>160284.2417679436</v>
      </c>
    </row>
    <row r="130" spans="1:7" x14ac:dyDescent="0.25">
      <c r="A130">
        <v>415</v>
      </c>
      <c r="B130">
        <v>1</v>
      </c>
      <c r="C130" t="s">
        <v>178</v>
      </c>
      <c r="D130" s="96">
        <v>47183.142038857564</v>
      </c>
      <c r="E130" s="96">
        <v>47842.686741795216</v>
      </c>
      <c r="F130" s="96">
        <v>51320.05211628665</v>
      </c>
      <c r="G130" s="96">
        <v>61414.834852236731</v>
      </c>
    </row>
    <row r="131" spans="1:7" x14ac:dyDescent="0.25">
      <c r="A131">
        <v>423</v>
      </c>
      <c r="B131">
        <v>1</v>
      </c>
      <c r="C131" t="s">
        <v>179</v>
      </c>
      <c r="D131" s="96">
        <v>1096046.2343485244</v>
      </c>
      <c r="E131" s="96">
        <v>1014543.4366250057</v>
      </c>
      <c r="F131" s="96">
        <v>1264659.5956257079</v>
      </c>
      <c r="G131" s="96">
        <v>1316123.7323790723</v>
      </c>
    </row>
    <row r="132" spans="1:7" x14ac:dyDescent="0.25">
      <c r="A132">
        <v>424</v>
      </c>
      <c r="B132">
        <v>1</v>
      </c>
      <c r="C132" t="s">
        <v>612</v>
      </c>
      <c r="D132" s="96">
        <v>118748.39094438747</v>
      </c>
      <c r="E132" s="96">
        <v>126787.09143989824</v>
      </c>
      <c r="F132" s="96">
        <v>124989.08914761816</v>
      </c>
      <c r="G132" s="96">
        <v>152813.87186971592</v>
      </c>
    </row>
    <row r="133" spans="1:7" x14ac:dyDescent="0.25">
      <c r="A133">
        <v>432</v>
      </c>
      <c r="B133">
        <v>1</v>
      </c>
      <c r="C133" t="s">
        <v>181</v>
      </c>
      <c r="D133" s="96">
        <v>312503.16685885447</v>
      </c>
      <c r="E133" s="96">
        <v>346558.32962034969</v>
      </c>
      <c r="F133" s="96">
        <v>374922.11099078355</v>
      </c>
      <c r="G133" s="96">
        <v>451513.81255672779</v>
      </c>
    </row>
    <row r="134" spans="1:7" x14ac:dyDescent="0.25">
      <c r="A134">
        <v>435</v>
      </c>
      <c r="B134">
        <v>1</v>
      </c>
      <c r="C134" t="s">
        <v>182</v>
      </c>
      <c r="D134" s="96">
        <v>177018.00313872471</v>
      </c>
      <c r="E134" s="96">
        <v>201245.43705922202</v>
      </c>
      <c r="F134" s="96">
        <v>220273.54854055704</v>
      </c>
      <c r="G134" s="96">
        <v>276528.67658681097</v>
      </c>
    </row>
    <row r="135" spans="1:7" x14ac:dyDescent="0.25">
      <c r="A135">
        <v>441</v>
      </c>
      <c r="B135">
        <v>1</v>
      </c>
      <c r="C135" t="s">
        <v>183</v>
      </c>
      <c r="D135" s="96">
        <v>91979.117152692517</v>
      </c>
      <c r="E135" s="96">
        <v>88337.311551097548</v>
      </c>
      <c r="F135" s="96">
        <v>90904.247490148409</v>
      </c>
      <c r="G135" s="96">
        <v>108374.82063125016</v>
      </c>
    </row>
    <row r="136" spans="1:7" x14ac:dyDescent="0.25">
      <c r="A136">
        <v>447</v>
      </c>
      <c r="B136">
        <v>1</v>
      </c>
      <c r="C136" t="s">
        <v>184</v>
      </c>
      <c r="D136" s="96">
        <v>16288.039274193754</v>
      </c>
      <c r="E136" s="96">
        <v>17012.866917721811</v>
      </c>
      <c r="F136" s="96">
        <v>23212.485680671583</v>
      </c>
      <c r="G136" s="96">
        <v>28120.82467208599</v>
      </c>
    </row>
    <row r="137" spans="1:7" x14ac:dyDescent="0.25">
      <c r="A137">
        <v>458</v>
      </c>
      <c r="B137">
        <v>1</v>
      </c>
      <c r="C137" t="s">
        <v>185</v>
      </c>
      <c r="D137" s="96">
        <v>78650.333931643865</v>
      </c>
      <c r="E137" s="96">
        <v>81839.735222596326</v>
      </c>
      <c r="F137" s="96">
        <v>91655.854252202203</v>
      </c>
      <c r="G137" s="96">
        <v>102839.27468040516</v>
      </c>
    </row>
    <row r="138" spans="1:7" x14ac:dyDescent="0.25">
      <c r="A138">
        <v>463</v>
      </c>
      <c r="B138">
        <v>1</v>
      </c>
      <c r="C138" t="s">
        <v>186</v>
      </c>
      <c r="D138" s="96">
        <v>273841.15928334231</v>
      </c>
      <c r="E138" s="96">
        <v>256298.25011113239</v>
      </c>
      <c r="F138" s="96">
        <v>261638.55670522875</v>
      </c>
      <c r="G138" s="96">
        <v>324413.11559105502</v>
      </c>
    </row>
    <row r="139" spans="1:7" x14ac:dyDescent="0.25">
      <c r="A139">
        <v>465</v>
      </c>
      <c r="B139">
        <v>1</v>
      </c>
      <c r="C139" t="s">
        <v>187</v>
      </c>
      <c r="D139" s="96">
        <v>820214.6615933096</v>
      </c>
      <c r="E139" s="96">
        <v>810704.25062892446</v>
      </c>
      <c r="F139" s="96">
        <v>862305.2434818279</v>
      </c>
      <c r="G139" s="96">
        <v>1012565.5098262527</v>
      </c>
    </row>
    <row r="140" spans="1:7" x14ac:dyDescent="0.25">
      <c r="A140">
        <v>466</v>
      </c>
      <c r="B140">
        <v>1</v>
      </c>
      <c r="C140" t="s">
        <v>613</v>
      </c>
      <c r="D140" s="96">
        <v>375408.78435881203</v>
      </c>
      <c r="E140" s="96">
        <v>421889.32221075008</v>
      </c>
      <c r="F140" s="96">
        <v>484359.65843136609</v>
      </c>
      <c r="G140" s="96">
        <v>609079.4104760089</v>
      </c>
    </row>
    <row r="141" spans="1:7" x14ac:dyDescent="0.25">
      <c r="A141">
        <v>473</v>
      </c>
      <c r="B141">
        <v>1</v>
      </c>
      <c r="C141" t="s">
        <v>189</v>
      </c>
      <c r="D141" s="96">
        <v>163710.28739251231</v>
      </c>
      <c r="E141" s="96">
        <v>162784.67518496572</v>
      </c>
      <c r="F141" s="96">
        <v>171638.99068114022</v>
      </c>
      <c r="G141" s="96">
        <v>205932.84839808836</v>
      </c>
    </row>
    <row r="142" spans="1:7" x14ac:dyDescent="0.25">
      <c r="A142">
        <v>477</v>
      </c>
      <c r="B142">
        <v>1</v>
      </c>
      <c r="C142" t="s">
        <v>190</v>
      </c>
      <c r="D142" s="96">
        <v>1432392.8529431568</v>
      </c>
      <c r="E142" s="96">
        <v>1404733.4937829524</v>
      </c>
      <c r="F142" s="96">
        <v>1453875.0441501513</v>
      </c>
      <c r="G142" s="96">
        <v>1764068.4567649374</v>
      </c>
    </row>
    <row r="143" spans="1:7" x14ac:dyDescent="0.25">
      <c r="A143">
        <v>480</v>
      </c>
      <c r="B143">
        <v>1</v>
      </c>
      <c r="C143" t="s">
        <v>191</v>
      </c>
      <c r="D143" s="96">
        <v>499566.48138027731</v>
      </c>
      <c r="E143" s="96">
        <v>515477.63350476604</v>
      </c>
      <c r="F143" s="96">
        <v>544514.75404372346</v>
      </c>
      <c r="G143" s="96">
        <v>666971.19675793638</v>
      </c>
    </row>
    <row r="144" spans="1:7" x14ac:dyDescent="0.25">
      <c r="A144">
        <v>482</v>
      </c>
      <c r="B144">
        <v>1</v>
      </c>
      <c r="C144" t="s">
        <v>192</v>
      </c>
      <c r="D144" s="96">
        <v>905402.18050187081</v>
      </c>
      <c r="E144" s="96">
        <v>937780.16770369885</v>
      </c>
      <c r="F144" s="96">
        <v>960999.79626535717</v>
      </c>
      <c r="G144" s="96">
        <v>1167190.1396653503</v>
      </c>
    </row>
    <row r="145" spans="1:7" x14ac:dyDescent="0.25">
      <c r="A145">
        <v>484</v>
      </c>
      <c r="B145">
        <v>1</v>
      </c>
      <c r="C145" t="s">
        <v>193</v>
      </c>
      <c r="D145" s="96">
        <v>311455.70211949968</v>
      </c>
      <c r="E145" s="96">
        <v>345583.40205626632</v>
      </c>
      <c r="F145" s="96">
        <v>384851.44636235409</v>
      </c>
      <c r="G145" s="96">
        <v>477847.28184639942</v>
      </c>
    </row>
    <row r="146" spans="1:7" x14ac:dyDescent="0.25">
      <c r="A146">
        <v>485</v>
      </c>
      <c r="B146">
        <v>1</v>
      </c>
      <c r="C146" t="s">
        <v>194</v>
      </c>
      <c r="D146" s="96">
        <v>274222.54414308374</v>
      </c>
      <c r="E146" s="96">
        <v>273074.92203603126</v>
      </c>
      <c r="F146" s="96">
        <v>284681.2290739629</v>
      </c>
      <c r="G146" s="96">
        <v>341754.50348301651</v>
      </c>
    </row>
    <row r="147" spans="1:7" x14ac:dyDescent="0.25">
      <c r="A147">
        <v>486</v>
      </c>
      <c r="B147">
        <v>1</v>
      </c>
      <c r="C147" t="s">
        <v>195</v>
      </c>
      <c r="D147" s="96">
        <v>65438.614872795297</v>
      </c>
      <c r="E147" s="96">
        <v>70841.835694041802</v>
      </c>
      <c r="F147" s="96">
        <v>72033.664766682836</v>
      </c>
      <c r="G147" s="96">
        <v>88344.943468822166</v>
      </c>
    </row>
    <row r="148" spans="1:7" x14ac:dyDescent="0.25">
      <c r="A148">
        <v>487</v>
      </c>
      <c r="B148">
        <v>1</v>
      </c>
      <c r="C148" t="s">
        <v>196</v>
      </c>
      <c r="D148" s="96">
        <v>111402.17141341174</v>
      </c>
      <c r="E148" s="96">
        <v>119440.41179391847</v>
      </c>
      <c r="F148" s="96">
        <v>130337.75663037645</v>
      </c>
      <c r="G148" s="96">
        <v>151316.79340090405</v>
      </c>
    </row>
    <row r="149" spans="1:7" x14ac:dyDescent="0.25">
      <c r="A149">
        <v>492</v>
      </c>
      <c r="B149">
        <v>1</v>
      </c>
      <c r="C149" t="s">
        <v>197</v>
      </c>
      <c r="D149" s="96">
        <v>2333984.833266018</v>
      </c>
      <c r="E149" s="96">
        <v>2410239.7254152186</v>
      </c>
      <c r="F149" s="96">
        <v>2501623.5712887831</v>
      </c>
      <c r="G149" s="96">
        <v>3028753.7823703699</v>
      </c>
    </row>
    <row r="150" spans="1:7" x14ac:dyDescent="0.25">
      <c r="A150">
        <v>495</v>
      </c>
      <c r="B150">
        <v>1</v>
      </c>
      <c r="C150" t="s">
        <v>198</v>
      </c>
      <c r="D150" s="96">
        <v>96579.592467616545</v>
      </c>
      <c r="E150" s="96">
        <v>101805.76552064554</v>
      </c>
      <c r="F150" s="96">
        <v>107961.66350639454</v>
      </c>
      <c r="G150" s="96">
        <v>133781.20833612967</v>
      </c>
    </row>
    <row r="151" spans="1:7" x14ac:dyDescent="0.25">
      <c r="A151">
        <v>497</v>
      </c>
      <c r="B151">
        <v>1</v>
      </c>
      <c r="C151" t="s">
        <v>199</v>
      </c>
      <c r="D151" s="96">
        <v>124012.71893578948</v>
      </c>
      <c r="E151" s="96">
        <v>133115.46098097746</v>
      </c>
      <c r="F151" s="96">
        <v>143189.36111125414</v>
      </c>
      <c r="G151" s="96">
        <v>176283.54861606675</v>
      </c>
    </row>
    <row r="152" spans="1:7" x14ac:dyDescent="0.25">
      <c r="A152">
        <v>499</v>
      </c>
      <c r="B152">
        <v>1</v>
      </c>
      <c r="C152" t="s">
        <v>200</v>
      </c>
      <c r="D152" s="96">
        <v>99004.137251838227</v>
      </c>
      <c r="E152" s="96">
        <v>111780.47508962709</v>
      </c>
      <c r="F152" s="96">
        <v>118425.48500600434</v>
      </c>
      <c r="G152" s="96">
        <v>145501.27240111755</v>
      </c>
    </row>
    <row r="153" spans="1:7" x14ac:dyDescent="0.25">
      <c r="A153">
        <v>500</v>
      </c>
      <c r="B153">
        <v>1</v>
      </c>
      <c r="C153" t="s">
        <v>201</v>
      </c>
      <c r="D153" s="96">
        <v>184527.48998853652</v>
      </c>
      <c r="E153" s="96">
        <v>196067.82760183263</v>
      </c>
      <c r="F153" s="96">
        <v>205676.0100515259</v>
      </c>
      <c r="G153" s="96">
        <v>251749.66715092171</v>
      </c>
    </row>
    <row r="154" spans="1:7" x14ac:dyDescent="0.25">
      <c r="A154">
        <v>505</v>
      </c>
      <c r="B154">
        <v>1</v>
      </c>
      <c r="C154" t="s">
        <v>202</v>
      </c>
      <c r="D154" s="96">
        <v>115443.61412752885</v>
      </c>
      <c r="E154" s="96">
        <v>124829.24208911264</v>
      </c>
      <c r="F154" s="96">
        <v>132496.42702861084</v>
      </c>
      <c r="G154" s="96">
        <v>156631.20992622839</v>
      </c>
    </row>
    <row r="155" spans="1:7" x14ac:dyDescent="0.25">
      <c r="A155">
        <v>507</v>
      </c>
      <c r="B155">
        <v>1</v>
      </c>
      <c r="C155" t="s">
        <v>203</v>
      </c>
      <c r="D155" s="96">
        <v>107484.42985439347</v>
      </c>
      <c r="E155" s="96">
        <v>119736.28404158336</v>
      </c>
      <c r="F155" s="96">
        <v>128606.32664091571</v>
      </c>
      <c r="G155" s="96">
        <v>157020.00415204209</v>
      </c>
    </row>
    <row r="156" spans="1:7" x14ac:dyDescent="0.25">
      <c r="A156">
        <v>508</v>
      </c>
      <c r="B156">
        <v>1</v>
      </c>
      <c r="C156" t="s">
        <v>204</v>
      </c>
      <c r="D156" s="96">
        <v>917557.33318950236</v>
      </c>
      <c r="E156" s="96">
        <v>873292.37085970305</v>
      </c>
      <c r="F156" s="96">
        <v>910173.4939742228</v>
      </c>
      <c r="G156" s="96">
        <v>1119618.5046908259</v>
      </c>
    </row>
    <row r="157" spans="1:7" x14ac:dyDescent="0.25">
      <c r="A157">
        <v>511</v>
      </c>
      <c r="B157">
        <v>1</v>
      </c>
      <c r="C157" t="s">
        <v>205</v>
      </c>
      <c r="D157" s="96">
        <v>124396.57492565177</v>
      </c>
      <c r="E157" s="96">
        <v>126525.4433435041</v>
      </c>
      <c r="F157" s="96">
        <v>130792.73552638257</v>
      </c>
      <c r="G157" s="96">
        <v>155095.82939135679</v>
      </c>
    </row>
    <row r="158" spans="1:7" x14ac:dyDescent="0.25">
      <c r="A158">
        <v>514</v>
      </c>
      <c r="B158">
        <v>1</v>
      </c>
      <c r="C158" t="s">
        <v>206</v>
      </c>
      <c r="D158" s="96">
        <v>39170.048404843837</v>
      </c>
      <c r="E158" s="96">
        <v>38305.837483197043</v>
      </c>
      <c r="F158" s="96">
        <v>40161.971737458953</v>
      </c>
      <c r="G158" s="96">
        <v>48591.528864357242</v>
      </c>
    </row>
    <row r="159" spans="1:7" x14ac:dyDescent="0.25">
      <c r="A159">
        <v>518</v>
      </c>
      <c r="B159">
        <v>1</v>
      </c>
      <c r="C159" t="s">
        <v>207</v>
      </c>
      <c r="D159" s="96">
        <v>932494.76500094682</v>
      </c>
      <c r="E159" s="96">
        <v>1280449.8027088093</v>
      </c>
      <c r="F159" s="96">
        <v>1473622.138776483</v>
      </c>
      <c r="G159" s="96">
        <v>1639427.4488306046</v>
      </c>
    </row>
    <row r="160" spans="1:7" x14ac:dyDescent="0.25">
      <c r="A160">
        <v>531</v>
      </c>
      <c r="B160">
        <v>1</v>
      </c>
      <c r="C160" t="s">
        <v>208</v>
      </c>
      <c r="D160" s="96">
        <v>521915.03662326839</v>
      </c>
      <c r="E160" s="96">
        <v>538262.30586732272</v>
      </c>
      <c r="F160" s="96">
        <v>531795.55292997649</v>
      </c>
      <c r="G160" s="96">
        <v>650221.34212171379</v>
      </c>
    </row>
    <row r="161" spans="1:7" x14ac:dyDescent="0.25">
      <c r="A161">
        <v>533</v>
      </c>
      <c r="B161">
        <v>1</v>
      </c>
      <c r="C161" t="s">
        <v>209</v>
      </c>
      <c r="D161" s="96">
        <v>309221.18290290679</v>
      </c>
      <c r="E161" s="96">
        <v>289420.58100469178</v>
      </c>
      <c r="F161" s="96">
        <v>302259.09656595113</v>
      </c>
      <c r="G161" s="96">
        <v>361338.45071494533</v>
      </c>
    </row>
    <row r="162" spans="1:7" x14ac:dyDescent="0.25">
      <c r="A162">
        <v>534</v>
      </c>
      <c r="B162">
        <v>1</v>
      </c>
      <c r="C162" t="s">
        <v>210</v>
      </c>
      <c r="D162" s="96">
        <v>680438.14600339346</v>
      </c>
      <c r="E162" s="96">
        <v>730733.04510399327</v>
      </c>
      <c r="F162" s="96">
        <v>762085.90406485833</v>
      </c>
      <c r="G162" s="96">
        <v>921577.84398407675</v>
      </c>
    </row>
    <row r="163" spans="1:7" x14ac:dyDescent="0.25">
      <c r="A163">
        <v>535</v>
      </c>
      <c r="B163">
        <v>1</v>
      </c>
      <c r="C163" t="s">
        <v>211</v>
      </c>
      <c r="D163" s="96">
        <v>7135758.806199111</v>
      </c>
      <c r="E163" s="96">
        <v>7391746.4742252678</v>
      </c>
      <c r="F163" s="96">
        <v>7412823.2854831889</v>
      </c>
      <c r="G163" s="96">
        <v>9126894.1299823746</v>
      </c>
    </row>
    <row r="164" spans="1:7" x14ac:dyDescent="0.25">
      <c r="A164">
        <v>542</v>
      </c>
      <c r="B164">
        <v>1</v>
      </c>
      <c r="C164" t="s">
        <v>212</v>
      </c>
      <c r="D164" s="96">
        <v>121490.18823793187</v>
      </c>
      <c r="E164" s="96">
        <v>127563.45630087075</v>
      </c>
      <c r="F164" s="96">
        <v>121732.71427585656</v>
      </c>
      <c r="G164" s="96">
        <v>153775.79668233346</v>
      </c>
    </row>
    <row r="165" spans="1:7" x14ac:dyDescent="0.25">
      <c r="A165">
        <v>544</v>
      </c>
      <c r="B165">
        <v>1</v>
      </c>
      <c r="C165" t="s">
        <v>213</v>
      </c>
      <c r="D165" s="96">
        <v>936798.23361347103</v>
      </c>
      <c r="E165" s="96">
        <v>973204.11750745308</v>
      </c>
      <c r="F165" s="96">
        <v>1028757.3952028467</v>
      </c>
      <c r="G165" s="96">
        <v>1241619.1452448526</v>
      </c>
    </row>
    <row r="166" spans="1:7" x14ac:dyDescent="0.25">
      <c r="A166">
        <v>545</v>
      </c>
      <c r="B166">
        <v>1</v>
      </c>
      <c r="C166" t="s">
        <v>214</v>
      </c>
      <c r="D166" s="96">
        <v>124603.84349416191</v>
      </c>
      <c r="E166" s="96">
        <v>128634.60295870638</v>
      </c>
      <c r="F166" s="96">
        <v>139994.12917048601</v>
      </c>
      <c r="G166" s="96">
        <v>166448.16970688757</v>
      </c>
    </row>
    <row r="167" spans="1:7" x14ac:dyDescent="0.25">
      <c r="A167">
        <v>547</v>
      </c>
      <c r="B167">
        <v>1</v>
      </c>
      <c r="C167" t="s">
        <v>614</v>
      </c>
      <c r="D167" s="96">
        <v>115088.63126285502</v>
      </c>
      <c r="E167" s="96">
        <v>121266.86266533996</v>
      </c>
      <c r="F167" s="96">
        <v>138898.4712659443</v>
      </c>
      <c r="G167" s="96">
        <v>172702.57150076795</v>
      </c>
    </row>
    <row r="168" spans="1:7" x14ac:dyDescent="0.25">
      <c r="A168">
        <v>548</v>
      </c>
      <c r="B168">
        <v>1</v>
      </c>
      <c r="C168" t="s">
        <v>615</v>
      </c>
      <c r="D168" s="96">
        <v>285816.79288633936</v>
      </c>
      <c r="E168" s="96">
        <v>289679.79415577871</v>
      </c>
      <c r="F168" s="96">
        <v>304907.13934441889</v>
      </c>
      <c r="G168" s="96">
        <v>362983.65364761767</v>
      </c>
    </row>
    <row r="169" spans="1:7" x14ac:dyDescent="0.25">
      <c r="A169">
        <v>549</v>
      </c>
      <c r="B169">
        <v>1</v>
      </c>
      <c r="C169" t="s">
        <v>217</v>
      </c>
      <c r="D169" s="96">
        <v>565424.9403020665</v>
      </c>
      <c r="E169" s="96">
        <v>575010.81466228236</v>
      </c>
      <c r="F169" s="96">
        <v>608875.61856630864</v>
      </c>
      <c r="G169" s="96">
        <v>702546.14428229025</v>
      </c>
    </row>
    <row r="170" spans="1:7" x14ac:dyDescent="0.25">
      <c r="A170">
        <v>550</v>
      </c>
      <c r="B170">
        <v>1</v>
      </c>
      <c r="C170" t="s">
        <v>218</v>
      </c>
      <c r="D170" s="96">
        <v>118509.23094817484</v>
      </c>
      <c r="E170" s="96">
        <v>128266.95604188147</v>
      </c>
      <c r="F170" s="96">
        <v>134267.90445579588</v>
      </c>
      <c r="G170" s="96">
        <v>160201.20317805419</v>
      </c>
    </row>
    <row r="171" spans="1:7" x14ac:dyDescent="0.25">
      <c r="A171">
        <v>553</v>
      </c>
      <c r="B171">
        <v>1</v>
      </c>
      <c r="C171" t="s">
        <v>616</v>
      </c>
      <c r="D171" s="96">
        <v>215660.24585101474</v>
      </c>
      <c r="E171" s="96">
        <v>223736.70388964401</v>
      </c>
      <c r="F171" s="96">
        <v>234865.11355175299</v>
      </c>
      <c r="G171" s="96">
        <v>275622.22374318051</v>
      </c>
    </row>
    <row r="172" spans="1:7" x14ac:dyDescent="0.25">
      <c r="A172">
        <v>561</v>
      </c>
      <c r="B172">
        <v>1</v>
      </c>
      <c r="C172" t="s">
        <v>220</v>
      </c>
      <c r="D172" s="96">
        <v>21816.886553083197</v>
      </c>
      <c r="E172" s="96">
        <v>22848.15880374203</v>
      </c>
      <c r="F172" s="96">
        <v>23478.796032405691</v>
      </c>
      <c r="G172" s="96">
        <v>27981.164756664366</v>
      </c>
    </row>
    <row r="173" spans="1:7" x14ac:dyDescent="0.25">
      <c r="A173">
        <v>564</v>
      </c>
      <c r="B173">
        <v>1</v>
      </c>
      <c r="C173" t="s">
        <v>221</v>
      </c>
      <c r="D173" s="96">
        <v>550917.90108182514</v>
      </c>
      <c r="E173" s="96">
        <v>538594.38589100493</v>
      </c>
      <c r="F173" s="96">
        <v>551519.41552895634</v>
      </c>
      <c r="G173" s="96">
        <v>667850.2052751286</v>
      </c>
    </row>
    <row r="174" spans="1:7" x14ac:dyDescent="0.25">
      <c r="A174">
        <v>577</v>
      </c>
      <c r="B174">
        <v>1</v>
      </c>
      <c r="C174" t="s">
        <v>222</v>
      </c>
      <c r="D174" s="96">
        <v>168466.23293360812</v>
      </c>
      <c r="E174" s="96">
        <v>171197.15415512107</v>
      </c>
      <c r="F174" s="96">
        <v>174266.15751097281</v>
      </c>
      <c r="G174" s="96">
        <v>213961.85894169647</v>
      </c>
    </row>
    <row r="175" spans="1:7" x14ac:dyDescent="0.25">
      <c r="A175">
        <v>578</v>
      </c>
      <c r="B175">
        <v>1</v>
      </c>
      <c r="C175" t="s">
        <v>223</v>
      </c>
      <c r="D175" s="96">
        <v>451759.03442780999</v>
      </c>
      <c r="E175" s="96">
        <v>490804.21124347951</v>
      </c>
      <c r="F175" s="96">
        <v>571304.55419680197</v>
      </c>
      <c r="G175" s="96">
        <v>718282.58287137467</v>
      </c>
    </row>
    <row r="176" spans="1:7" x14ac:dyDescent="0.25">
      <c r="A176">
        <v>581</v>
      </c>
      <c r="B176">
        <v>1</v>
      </c>
      <c r="C176" t="s">
        <v>224</v>
      </c>
      <c r="D176" s="96">
        <v>111989.15967256913</v>
      </c>
      <c r="E176" s="96">
        <v>121825.33568107651</v>
      </c>
      <c r="F176" s="96">
        <v>143002.91664611897</v>
      </c>
      <c r="G176" s="96">
        <v>181975.58437504736</v>
      </c>
    </row>
    <row r="177" spans="1:7" x14ac:dyDescent="0.25">
      <c r="A177">
        <v>592</v>
      </c>
      <c r="B177">
        <v>1</v>
      </c>
      <c r="C177" t="s">
        <v>225</v>
      </c>
      <c r="D177" s="96">
        <v>48957.047551952768</v>
      </c>
      <c r="E177" s="96">
        <v>45597.950677220069</v>
      </c>
      <c r="F177" s="96">
        <v>43123.370788108674</v>
      </c>
      <c r="G177" s="96">
        <v>54605.541511206131</v>
      </c>
    </row>
    <row r="178" spans="1:7" x14ac:dyDescent="0.25">
      <c r="A178">
        <v>593</v>
      </c>
      <c r="B178">
        <v>1</v>
      </c>
      <c r="C178" t="s">
        <v>226</v>
      </c>
      <c r="D178" s="96">
        <v>483398.05193470116</v>
      </c>
      <c r="E178" s="96">
        <v>490769.26175056025</v>
      </c>
      <c r="F178" s="96">
        <v>522365.5587347676</v>
      </c>
      <c r="G178" s="96">
        <v>618908.86248639436</v>
      </c>
    </row>
    <row r="179" spans="1:7" x14ac:dyDescent="0.25">
      <c r="A179">
        <v>595</v>
      </c>
      <c r="B179">
        <v>1</v>
      </c>
      <c r="C179" t="s">
        <v>227</v>
      </c>
      <c r="D179" s="96">
        <v>619537.67158907512</v>
      </c>
      <c r="E179" s="96">
        <v>662211.71895361831</v>
      </c>
      <c r="F179" s="96">
        <v>657369.50264681224</v>
      </c>
      <c r="G179" s="96">
        <v>789037.10797143821</v>
      </c>
    </row>
    <row r="180" spans="1:7" x14ac:dyDescent="0.25">
      <c r="A180">
        <v>599</v>
      </c>
      <c r="B180">
        <v>1</v>
      </c>
      <c r="C180" t="s">
        <v>228</v>
      </c>
      <c r="D180" s="96">
        <v>98278.594931577332</v>
      </c>
      <c r="E180" s="96">
        <v>89522.239926629351</v>
      </c>
      <c r="F180" s="96">
        <v>83363.32654329529</v>
      </c>
      <c r="G180" s="96">
        <v>106278.68894905911</v>
      </c>
    </row>
    <row r="181" spans="1:7" x14ac:dyDescent="0.25">
      <c r="A181">
        <v>600</v>
      </c>
      <c r="B181">
        <v>1</v>
      </c>
      <c r="C181" t="s">
        <v>229</v>
      </c>
      <c r="D181" s="96">
        <v>49136.267442439508</v>
      </c>
      <c r="E181" s="96">
        <v>39183.760994810844</v>
      </c>
      <c r="F181" s="96">
        <v>46342.920658691437</v>
      </c>
      <c r="G181" s="96">
        <v>53137.333494736813</v>
      </c>
    </row>
    <row r="182" spans="1:7" x14ac:dyDescent="0.25">
      <c r="A182">
        <v>601</v>
      </c>
      <c r="B182">
        <v>1</v>
      </c>
      <c r="C182" t="s">
        <v>230</v>
      </c>
      <c r="D182" s="96">
        <v>208377.67064438993</v>
      </c>
      <c r="E182" s="96">
        <v>190855.87635370996</v>
      </c>
      <c r="F182" s="96">
        <v>190337.83421294461</v>
      </c>
      <c r="G182" s="96">
        <v>237123.99745527515</v>
      </c>
    </row>
    <row r="183" spans="1:7" x14ac:dyDescent="0.25">
      <c r="A183">
        <v>621</v>
      </c>
      <c r="B183">
        <v>1</v>
      </c>
      <c r="C183" t="s">
        <v>231</v>
      </c>
      <c r="D183" s="96">
        <v>3543653.6594828181</v>
      </c>
      <c r="E183" s="96">
        <v>3728766.4578005821</v>
      </c>
      <c r="F183" s="96">
        <v>4133470.3639561236</v>
      </c>
      <c r="G183" s="96">
        <v>5530969.4400781617</v>
      </c>
    </row>
    <row r="184" spans="1:7" x14ac:dyDescent="0.25">
      <c r="A184">
        <v>622</v>
      </c>
      <c r="B184">
        <v>1</v>
      </c>
      <c r="C184" t="s">
        <v>232</v>
      </c>
      <c r="D184" s="96">
        <v>5058281.2149177976</v>
      </c>
      <c r="E184" s="96">
        <v>5523959.8907813728</v>
      </c>
      <c r="F184" s="96">
        <v>5543202.6622371301</v>
      </c>
      <c r="G184" s="96">
        <v>6785914.7075616904</v>
      </c>
    </row>
    <row r="185" spans="1:7" x14ac:dyDescent="0.25">
      <c r="A185">
        <v>623</v>
      </c>
      <c r="B185">
        <v>1</v>
      </c>
      <c r="C185" t="s">
        <v>233</v>
      </c>
      <c r="D185" s="96">
        <v>3361293.4695209675</v>
      </c>
      <c r="E185" s="96">
        <v>3430887.0749247149</v>
      </c>
      <c r="F185" s="96">
        <v>3588914.9135506861</v>
      </c>
      <c r="G185" s="96">
        <v>4262689.0835169032</v>
      </c>
    </row>
    <row r="186" spans="1:7" x14ac:dyDescent="0.25">
      <c r="A186">
        <v>624</v>
      </c>
      <c r="B186">
        <v>1</v>
      </c>
      <c r="C186" t="s">
        <v>234</v>
      </c>
      <c r="D186" s="96">
        <v>4300556.4285601452</v>
      </c>
      <c r="E186" s="96">
        <v>4374708.6864</v>
      </c>
      <c r="F186" s="96">
        <v>4837734.9293074869</v>
      </c>
      <c r="G186" s="96">
        <v>5529462.2124749348</v>
      </c>
    </row>
    <row r="187" spans="1:7" x14ac:dyDescent="0.25">
      <c r="A187">
        <v>625</v>
      </c>
      <c r="B187">
        <v>1</v>
      </c>
      <c r="C187" t="s">
        <v>235</v>
      </c>
      <c r="D187" s="96">
        <v>19426281.802218936</v>
      </c>
      <c r="E187" s="96">
        <v>20657630.137472153</v>
      </c>
      <c r="F187" s="96">
        <v>22595606.419559419</v>
      </c>
      <c r="G187" s="96">
        <v>27746340.2543419</v>
      </c>
    </row>
    <row r="188" spans="1:7" x14ac:dyDescent="0.25">
      <c r="A188">
        <v>630</v>
      </c>
      <c r="B188">
        <v>1</v>
      </c>
      <c r="C188" t="s">
        <v>617</v>
      </c>
      <c r="D188" s="96">
        <v>149381.86746049591</v>
      </c>
      <c r="E188" s="96">
        <v>142949.1158293297</v>
      </c>
      <c r="F188" s="96">
        <v>159379.82851669111</v>
      </c>
      <c r="G188" s="96">
        <v>180871.80428196199</v>
      </c>
    </row>
    <row r="189" spans="1:7" x14ac:dyDescent="0.25">
      <c r="A189">
        <v>635</v>
      </c>
      <c r="B189">
        <v>1</v>
      </c>
      <c r="C189" t="s">
        <v>237</v>
      </c>
      <c r="D189" s="96">
        <v>54616.342098065885</v>
      </c>
      <c r="E189" s="96">
        <v>54027.694644394709</v>
      </c>
      <c r="F189" s="96">
        <v>55870.861944551114</v>
      </c>
      <c r="G189" s="96">
        <v>67152.166183832916</v>
      </c>
    </row>
    <row r="190" spans="1:7" x14ac:dyDescent="0.25">
      <c r="A190">
        <v>640</v>
      </c>
      <c r="B190">
        <v>1</v>
      </c>
      <c r="C190" t="s">
        <v>238</v>
      </c>
      <c r="D190" s="96">
        <v>42536.409291957476</v>
      </c>
      <c r="E190" s="96">
        <v>45656.318422423996</v>
      </c>
      <c r="F190" s="96">
        <v>46704.917741598387</v>
      </c>
      <c r="G190" s="96">
        <v>56634.071295291127</v>
      </c>
    </row>
    <row r="191" spans="1:7" x14ac:dyDescent="0.25">
      <c r="A191">
        <v>656</v>
      </c>
      <c r="B191">
        <v>1</v>
      </c>
      <c r="C191" t="s">
        <v>239</v>
      </c>
      <c r="D191" s="96">
        <v>2332029.3282340039</v>
      </c>
      <c r="E191" s="96">
        <v>2525546.7277308404</v>
      </c>
      <c r="F191" s="96">
        <v>2650140.6769671319</v>
      </c>
      <c r="G191" s="96">
        <v>3278494.0581220109</v>
      </c>
    </row>
    <row r="192" spans="1:7" x14ac:dyDescent="0.25">
      <c r="A192">
        <v>659</v>
      </c>
      <c r="B192">
        <v>1</v>
      </c>
      <c r="C192" t="s">
        <v>240</v>
      </c>
      <c r="D192" s="96">
        <v>1802739.0298278965</v>
      </c>
      <c r="E192" s="96">
        <v>2012098.8749321681</v>
      </c>
      <c r="F192" s="96">
        <v>2097003.3144032573</v>
      </c>
      <c r="G192" s="96">
        <v>2526159.6535618193</v>
      </c>
    </row>
    <row r="193" spans="1:7" x14ac:dyDescent="0.25">
      <c r="A193">
        <v>671</v>
      </c>
      <c r="B193">
        <v>1</v>
      </c>
      <c r="C193" t="s">
        <v>241</v>
      </c>
      <c r="D193" s="96">
        <v>120959.8396764826</v>
      </c>
      <c r="E193" s="96">
        <v>117102.0626221007</v>
      </c>
      <c r="F193" s="96">
        <v>109281.00696031819</v>
      </c>
      <c r="G193" s="96">
        <v>141781.76014010678</v>
      </c>
    </row>
    <row r="194" spans="1:7" x14ac:dyDescent="0.25">
      <c r="A194">
        <v>676</v>
      </c>
      <c r="B194">
        <v>1</v>
      </c>
      <c r="C194" t="s">
        <v>242</v>
      </c>
      <c r="D194" s="96">
        <v>58287.408122250112</v>
      </c>
      <c r="E194" s="96">
        <v>55402.291795317316</v>
      </c>
      <c r="F194" s="96">
        <v>56883.708100285265</v>
      </c>
      <c r="G194" s="96">
        <v>70474.454030886292</v>
      </c>
    </row>
    <row r="195" spans="1:7" x14ac:dyDescent="0.25">
      <c r="A195">
        <v>682</v>
      </c>
      <c r="B195">
        <v>1</v>
      </c>
      <c r="C195" t="s">
        <v>243</v>
      </c>
      <c r="D195" s="96">
        <v>364847.88241815125</v>
      </c>
      <c r="E195" s="96">
        <v>371753.73719662894</v>
      </c>
      <c r="F195" s="96">
        <v>385334.1234178897</v>
      </c>
      <c r="G195" s="96">
        <v>458989.32645160216</v>
      </c>
    </row>
    <row r="196" spans="1:7" x14ac:dyDescent="0.25">
      <c r="A196">
        <v>690</v>
      </c>
      <c r="B196">
        <v>1</v>
      </c>
      <c r="C196" t="s">
        <v>244</v>
      </c>
      <c r="D196" s="96">
        <v>365416.6028978508</v>
      </c>
      <c r="E196" s="96">
        <v>287512.59884496941</v>
      </c>
      <c r="F196" s="96">
        <v>355759.03529318888</v>
      </c>
      <c r="G196" s="96">
        <v>419221.60922200792</v>
      </c>
    </row>
    <row r="197" spans="1:7" x14ac:dyDescent="0.25">
      <c r="A197">
        <v>695</v>
      </c>
      <c r="B197">
        <v>1</v>
      </c>
      <c r="C197" t="s">
        <v>245</v>
      </c>
      <c r="D197" s="96">
        <v>339611.4158747301</v>
      </c>
      <c r="E197" s="96">
        <v>366172.42881655646</v>
      </c>
      <c r="F197" s="96">
        <v>380987.84101197962</v>
      </c>
      <c r="G197" s="96">
        <v>454060.50248978706</v>
      </c>
    </row>
    <row r="198" spans="1:7" x14ac:dyDescent="0.25">
      <c r="A198">
        <v>696</v>
      </c>
      <c r="B198">
        <v>1</v>
      </c>
      <c r="C198" t="s">
        <v>246</v>
      </c>
      <c r="D198" s="96">
        <v>205488.66814546939</v>
      </c>
      <c r="E198" s="96">
        <v>191120.49298942951</v>
      </c>
      <c r="F198" s="96">
        <v>203647.19239523658</v>
      </c>
      <c r="G198" s="96">
        <v>245175.1584774456</v>
      </c>
    </row>
    <row r="199" spans="1:7" x14ac:dyDescent="0.25">
      <c r="A199">
        <v>698</v>
      </c>
      <c r="B199">
        <v>1</v>
      </c>
      <c r="C199" t="s">
        <v>247</v>
      </c>
      <c r="D199" s="96">
        <v>45909.173655991675</v>
      </c>
      <c r="E199" s="96">
        <v>50633.423803041922</v>
      </c>
      <c r="F199" s="96">
        <v>51777.978439640545</v>
      </c>
      <c r="G199" s="96">
        <v>62914.28977411997</v>
      </c>
    </row>
    <row r="200" spans="1:7" x14ac:dyDescent="0.25">
      <c r="A200">
        <v>700</v>
      </c>
      <c r="B200">
        <v>1</v>
      </c>
      <c r="C200" t="s">
        <v>248</v>
      </c>
      <c r="D200" s="96">
        <v>674299.29826980876</v>
      </c>
      <c r="E200" s="96">
        <v>662985.59943425236</v>
      </c>
      <c r="F200" s="96">
        <v>684921.10960518615</v>
      </c>
      <c r="G200" s="96">
        <v>816876.42130018864</v>
      </c>
    </row>
    <row r="201" spans="1:7" x14ac:dyDescent="0.25">
      <c r="A201">
        <v>701</v>
      </c>
      <c r="B201">
        <v>1</v>
      </c>
      <c r="C201" t="s">
        <v>249</v>
      </c>
      <c r="D201" s="96">
        <v>974514.42360284925</v>
      </c>
      <c r="E201" s="96">
        <v>1009308.6916111987</v>
      </c>
      <c r="F201" s="96">
        <v>1052309.7135760095</v>
      </c>
      <c r="G201" s="96">
        <v>1247989.5704000769</v>
      </c>
    </row>
    <row r="202" spans="1:7" x14ac:dyDescent="0.25">
      <c r="A202">
        <v>704</v>
      </c>
      <c r="B202">
        <v>1</v>
      </c>
      <c r="C202" t="s">
        <v>250</v>
      </c>
      <c r="D202" s="96">
        <v>572856.76491427422</v>
      </c>
      <c r="E202" s="96">
        <v>604726.37784729619</v>
      </c>
      <c r="F202" s="96">
        <v>630189.52932471689</v>
      </c>
      <c r="G202" s="96">
        <v>750920.22319983505</v>
      </c>
    </row>
    <row r="203" spans="1:7" x14ac:dyDescent="0.25">
      <c r="A203">
        <v>707</v>
      </c>
      <c r="B203">
        <v>1</v>
      </c>
      <c r="C203" t="s">
        <v>251</v>
      </c>
      <c r="D203" s="96">
        <v>146727.93563939485</v>
      </c>
      <c r="E203" s="96">
        <v>142213.59572348307</v>
      </c>
      <c r="F203" s="96">
        <v>143641.19924018614</v>
      </c>
      <c r="G203" s="96">
        <v>175510.82071619338</v>
      </c>
    </row>
    <row r="204" spans="1:7" x14ac:dyDescent="0.25">
      <c r="A204">
        <v>709</v>
      </c>
      <c r="B204">
        <v>1</v>
      </c>
      <c r="C204" t="s">
        <v>252</v>
      </c>
      <c r="D204" s="96">
        <v>3780502.9994697496</v>
      </c>
      <c r="E204" s="96">
        <v>4176367.6635276079</v>
      </c>
      <c r="F204" s="96">
        <v>4321664.2784258686</v>
      </c>
      <c r="G204" s="96">
        <v>5240371.7521938235</v>
      </c>
    </row>
    <row r="205" spans="1:7" x14ac:dyDescent="0.25">
      <c r="A205">
        <v>712</v>
      </c>
      <c r="B205">
        <v>1</v>
      </c>
      <c r="C205" t="s">
        <v>253</v>
      </c>
      <c r="D205" s="96">
        <v>267254.17997120833</v>
      </c>
      <c r="E205" s="96">
        <v>270760.17186547653</v>
      </c>
      <c r="F205" s="96">
        <v>312936.49880584283</v>
      </c>
      <c r="G205" s="96">
        <v>352387.62257324345</v>
      </c>
    </row>
    <row r="206" spans="1:7" x14ac:dyDescent="0.25">
      <c r="A206">
        <v>716</v>
      </c>
      <c r="B206">
        <v>1</v>
      </c>
      <c r="C206" t="s">
        <v>254</v>
      </c>
      <c r="D206" s="96">
        <v>726231.55315361917</v>
      </c>
      <c r="E206" s="96">
        <v>821740.08750440949</v>
      </c>
      <c r="F206" s="96">
        <v>831427.13957349304</v>
      </c>
      <c r="G206" s="96">
        <v>1007421.9028366134</v>
      </c>
    </row>
    <row r="207" spans="1:7" x14ac:dyDescent="0.25">
      <c r="A207">
        <v>717</v>
      </c>
      <c r="B207">
        <v>1</v>
      </c>
      <c r="C207" t="s">
        <v>255</v>
      </c>
      <c r="D207" s="96">
        <v>803813.9728606022</v>
      </c>
      <c r="E207" s="96">
        <v>783099.44178966712</v>
      </c>
      <c r="F207" s="96">
        <v>835983.66901170136</v>
      </c>
      <c r="G207" s="96">
        <v>992502.50140320789</v>
      </c>
    </row>
    <row r="208" spans="1:7" x14ac:dyDescent="0.25">
      <c r="A208">
        <v>719</v>
      </c>
      <c r="B208">
        <v>1</v>
      </c>
      <c r="C208" t="s">
        <v>256</v>
      </c>
      <c r="D208" s="96">
        <v>2958654.1190351434</v>
      </c>
      <c r="E208" s="96">
        <v>3098297.9694936965</v>
      </c>
      <c r="F208" s="96">
        <v>3190733.8813206069</v>
      </c>
      <c r="G208" s="96">
        <v>3814419.9736369308</v>
      </c>
    </row>
    <row r="209" spans="1:7" x14ac:dyDescent="0.25">
      <c r="A209">
        <v>720</v>
      </c>
      <c r="B209">
        <v>1</v>
      </c>
      <c r="C209" t="s">
        <v>257</v>
      </c>
      <c r="D209" s="96">
        <v>3835350.0932827871</v>
      </c>
      <c r="E209" s="96">
        <v>3887632.716774907</v>
      </c>
      <c r="F209" s="96">
        <v>4056108.9767816104</v>
      </c>
      <c r="G209" s="96">
        <v>4952230.6985396035</v>
      </c>
    </row>
    <row r="210" spans="1:7" x14ac:dyDescent="0.25">
      <c r="A210">
        <v>721</v>
      </c>
      <c r="B210">
        <v>1</v>
      </c>
      <c r="C210" t="s">
        <v>258</v>
      </c>
      <c r="D210" s="96">
        <v>1206010.9664633237</v>
      </c>
      <c r="E210" s="96">
        <v>1262784.8166648578</v>
      </c>
      <c r="F210" s="96">
        <v>1268801.0331456559</v>
      </c>
      <c r="G210" s="96">
        <v>1536020.5817655213</v>
      </c>
    </row>
    <row r="211" spans="1:7" x14ac:dyDescent="0.25">
      <c r="A211">
        <v>726</v>
      </c>
      <c r="B211">
        <v>1</v>
      </c>
      <c r="C211" t="s">
        <v>259</v>
      </c>
      <c r="D211" s="96">
        <v>1157980.760569836</v>
      </c>
      <c r="E211" s="96">
        <v>1187459.9272059128</v>
      </c>
      <c r="F211" s="96">
        <v>1240796.3521634946</v>
      </c>
      <c r="G211" s="96">
        <v>1473027.6106824167</v>
      </c>
    </row>
    <row r="212" spans="1:7" x14ac:dyDescent="0.25">
      <c r="A212">
        <v>727</v>
      </c>
      <c r="B212">
        <v>1</v>
      </c>
      <c r="C212" t="s">
        <v>260</v>
      </c>
      <c r="D212" s="96">
        <v>1944490.1619577184</v>
      </c>
      <c r="E212" s="96">
        <v>2012531.6925263908</v>
      </c>
      <c r="F212" s="96">
        <v>2106528.1016715439</v>
      </c>
      <c r="G212" s="96">
        <v>2522076.7598065864</v>
      </c>
    </row>
    <row r="213" spans="1:7" x14ac:dyDescent="0.25">
      <c r="A213">
        <v>728</v>
      </c>
      <c r="B213">
        <v>1</v>
      </c>
      <c r="C213" t="s">
        <v>261</v>
      </c>
      <c r="D213" s="96">
        <v>5068832.7036934197</v>
      </c>
      <c r="E213" s="96">
        <v>5261806.4537085965</v>
      </c>
      <c r="F213" s="96">
        <v>5370543.7483240105</v>
      </c>
      <c r="G213" s="96">
        <v>6401394.987731006</v>
      </c>
    </row>
    <row r="214" spans="1:7" x14ac:dyDescent="0.25">
      <c r="A214">
        <v>738</v>
      </c>
      <c r="B214">
        <v>1</v>
      </c>
      <c r="C214" t="s">
        <v>262</v>
      </c>
      <c r="D214" s="96">
        <v>290525.41150299693</v>
      </c>
      <c r="E214" s="96">
        <v>297872.57547268993</v>
      </c>
      <c r="F214" s="96">
        <v>308933.23232661234</v>
      </c>
      <c r="G214" s="96">
        <v>364547.18939213548</v>
      </c>
    </row>
    <row r="215" spans="1:7" x14ac:dyDescent="0.25">
      <c r="A215">
        <v>739</v>
      </c>
      <c r="B215">
        <v>1</v>
      </c>
      <c r="C215" t="s">
        <v>263</v>
      </c>
      <c r="D215" s="96">
        <v>244499.24267979409</v>
      </c>
      <c r="E215" s="96">
        <v>241446.61352755013</v>
      </c>
      <c r="F215" s="96">
        <v>249367.87224623468</v>
      </c>
      <c r="G215" s="96">
        <v>301008.73400771501</v>
      </c>
    </row>
    <row r="216" spans="1:7" x14ac:dyDescent="0.25">
      <c r="A216">
        <v>740</v>
      </c>
      <c r="B216">
        <v>1</v>
      </c>
      <c r="C216" t="s">
        <v>264</v>
      </c>
      <c r="D216" s="96">
        <v>533421.53507023118</v>
      </c>
      <c r="E216" s="96">
        <v>570814.76357743051</v>
      </c>
      <c r="F216" s="96">
        <v>575333.89821598679</v>
      </c>
      <c r="G216" s="96">
        <v>693589.67313133087</v>
      </c>
    </row>
    <row r="217" spans="1:7" x14ac:dyDescent="0.25">
      <c r="A217">
        <v>741</v>
      </c>
      <c r="B217">
        <v>1</v>
      </c>
      <c r="C217" t="s">
        <v>265</v>
      </c>
      <c r="D217" s="96">
        <v>408497.86914073303</v>
      </c>
      <c r="E217" s="96">
        <v>417795.60656306613</v>
      </c>
      <c r="F217" s="96">
        <v>406409.77764209453</v>
      </c>
      <c r="G217" s="96">
        <v>503281.32022946724</v>
      </c>
    </row>
    <row r="218" spans="1:7" x14ac:dyDescent="0.25">
      <c r="A218">
        <v>742</v>
      </c>
      <c r="B218">
        <v>1</v>
      </c>
      <c r="C218" t="s">
        <v>266</v>
      </c>
      <c r="D218" s="96">
        <v>5438089.4051866494</v>
      </c>
      <c r="E218" s="96">
        <v>5512495.5631193854</v>
      </c>
      <c r="F218" s="96">
        <v>5889775.311342936</v>
      </c>
      <c r="G218" s="96">
        <v>6981190.6184609495</v>
      </c>
    </row>
    <row r="219" spans="1:7" x14ac:dyDescent="0.25">
      <c r="A219">
        <v>743</v>
      </c>
      <c r="B219">
        <v>1</v>
      </c>
      <c r="C219" t="s">
        <v>267</v>
      </c>
      <c r="D219" s="96">
        <v>482412.47096161521</v>
      </c>
      <c r="E219" s="96">
        <v>512718.94513069559</v>
      </c>
      <c r="F219" s="96">
        <v>517938.86215558229</v>
      </c>
      <c r="G219" s="96">
        <v>613403.89564589737</v>
      </c>
    </row>
    <row r="220" spans="1:7" x14ac:dyDescent="0.25">
      <c r="A220">
        <v>745</v>
      </c>
      <c r="B220">
        <v>1</v>
      </c>
      <c r="C220" t="s">
        <v>268</v>
      </c>
      <c r="D220" s="96">
        <v>620079.4466505507</v>
      </c>
      <c r="E220" s="96">
        <v>649658.39043056965</v>
      </c>
      <c r="F220" s="96">
        <v>686701.40781365661</v>
      </c>
      <c r="G220" s="96">
        <v>796537.59309854498</v>
      </c>
    </row>
    <row r="221" spans="1:7" x14ac:dyDescent="0.25">
      <c r="A221">
        <v>748</v>
      </c>
      <c r="B221">
        <v>1</v>
      </c>
      <c r="C221" t="s">
        <v>269</v>
      </c>
      <c r="D221" s="96">
        <v>1504672.9008832881</v>
      </c>
      <c r="E221" s="96">
        <v>1520422.8901060587</v>
      </c>
      <c r="F221" s="96">
        <v>1571983.801524369</v>
      </c>
      <c r="G221" s="96">
        <v>1893184.0603297586</v>
      </c>
    </row>
    <row r="222" spans="1:7" x14ac:dyDescent="0.25">
      <c r="A222">
        <v>750</v>
      </c>
      <c r="B222">
        <v>1</v>
      </c>
      <c r="C222" t="s">
        <v>270</v>
      </c>
      <c r="D222" s="96">
        <v>742074.60666120471</v>
      </c>
      <c r="E222" s="96">
        <v>762436.46471206099</v>
      </c>
      <c r="F222" s="96">
        <v>757054.60032070708</v>
      </c>
      <c r="G222" s="96">
        <v>913311.49487027712</v>
      </c>
    </row>
    <row r="223" spans="1:7" x14ac:dyDescent="0.25">
      <c r="A223">
        <v>756</v>
      </c>
      <c r="B223">
        <v>1</v>
      </c>
      <c r="C223" t="s">
        <v>271</v>
      </c>
      <c r="D223" s="96">
        <v>235233.67145734513</v>
      </c>
      <c r="E223" s="96">
        <v>236426.27402330958</v>
      </c>
      <c r="F223" s="96">
        <v>218607.91656197235</v>
      </c>
      <c r="G223" s="96">
        <v>284810.46686264058</v>
      </c>
    </row>
    <row r="224" spans="1:7" x14ac:dyDescent="0.25">
      <c r="A224">
        <v>761</v>
      </c>
      <c r="B224">
        <v>1</v>
      </c>
      <c r="C224" t="s">
        <v>272</v>
      </c>
      <c r="D224" s="96">
        <v>2406206.621333221</v>
      </c>
      <c r="E224" s="96">
        <v>2435605.1065512802</v>
      </c>
      <c r="F224" s="96">
        <v>2525164.0248625986</v>
      </c>
      <c r="G224" s="96">
        <v>3106297.8539976887</v>
      </c>
    </row>
    <row r="225" spans="1:7" x14ac:dyDescent="0.25">
      <c r="A225">
        <v>763</v>
      </c>
      <c r="B225">
        <v>1</v>
      </c>
      <c r="C225" t="s">
        <v>273</v>
      </c>
      <c r="D225" s="96">
        <v>203792.4446443487</v>
      </c>
      <c r="E225" s="96">
        <v>211954.8555166861</v>
      </c>
      <c r="F225" s="96">
        <v>222613.59312016657</v>
      </c>
      <c r="G225" s="96">
        <v>268158.06710377289</v>
      </c>
    </row>
    <row r="226" spans="1:7" x14ac:dyDescent="0.25">
      <c r="A226">
        <v>768</v>
      </c>
      <c r="B226">
        <v>1</v>
      </c>
      <c r="C226" t="s">
        <v>274</v>
      </c>
      <c r="D226" s="96">
        <v>104373.76891013334</v>
      </c>
      <c r="E226" s="96">
        <v>112245.87080702477</v>
      </c>
      <c r="F226" s="96">
        <v>113236.10093221196</v>
      </c>
      <c r="G226" s="96">
        <v>134631.3041151436</v>
      </c>
    </row>
    <row r="227" spans="1:7" x14ac:dyDescent="0.25">
      <c r="A227">
        <v>771</v>
      </c>
      <c r="B227">
        <v>1</v>
      </c>
      <c r="C227" t="s">
        <v>618</v>
      </c>
      <c r="D227" s="96">
        <v>52833.066323587555</v>
      </c>
      <c r="E227" s="96">
        <v>67528.00649684231</v>
      </c>
      <c r="F227" s="96">
        <v>68353.677203389991</v>
      </c>
      <c r="G227" s="96">
        <v>81024.056708543387</v>
      </c>
    </row>
    <row r="228" spans="1:7" x14ac:dyDescent="0.25">
      <c r="A228">
        <v>775</v>
      </c>
      <c r="B228">
        <v>1</v>
      </c>
      <c r="C228" t="s">
        <v>276</v>
      </c>
      <c r="D228" s="96">
        <v>151657.27346627205</v>
      </c>
      <c r="E228" s="96">
        <v>146853.85139386426</v>
      </c>
      <c r="F228" s="96">
        <v>147014.05239956337</v>
      </c>
      <c r="G228" s="96">
        <v>185843.94791346486</v>
      </c>
    </row>
    <row r="229" spans="1:7" x14ac:dyDescent="0.25">
      <c r="A229">
        <v>777</v>
      </c>
      <c r="B229">
        <v>1</v>
      </c>
      <c r="C229" t="s">
        <v>277</v>
      </c>
      <c r="D229" s="96">
        <v>197744.89103165246</v>
      </c>
      <c r="E229" s="96">
        <v>199336.62870415556</v>
      </c>
      <c r="F229" s="96">
        <v>204492.4139325663</v>
      </c>
      <c r="G229" s="96">
        <v>250207.88625241979</v>
      </c>
    </row>
    <row r="230" spans="1:7" x14ac:dyDescent="0.25">
      <c r="A230">
        <v>786</v>
      </c>
      <c r="B230">
        <v>1</v>
      </c>
      <c r="C230" t="s">
        <v>619</v>
      </c>
      <c r="D230" s="96">
        <v>149272.78087795782</v>
      </c>
      <c r="E230" s="96">
        <v>151762.62491267524</v>
      </c>
      <c r="F230" s="96">
        <v>156230.00467539532</v>
      </c>
      <c r="G230" s="96">
        <v>184456.65592275024</v>
      </c>
    </row>
    <row r="231" spans="1:7" x14ac:dyDescent="0.25">
      <c r="A231">
        <v>787</v>
      </c>
      <c r="B231">
        <v>1</v>
      </c>
      <c r="C231" t="s">
        <v>279</v>
      </c>
      <c r="D231" s="96">
        <v>140890.86826513289</v>
      </c>
      <c r="E231" s="96">
        <v>151975.19040185679</v>
      </c>
      <c r="F231" s="96">
        <v>176894.97398874001</v>
      </c>
      <c r="G231" s="96">
        <v>217638.45675648004</v>
      </c>
    </row>
    <row r="232" spans="1:7" x14ac:dyDescent="0.25">
      <c r="A232">
        <v>801</v>
      </c>
      <c r="B232">
        <v>1</v>
      </c>
      <c r="C232" t="s">
        <v>620</v>
      </c>
      <c r="D232" s="96">
        <v>51254.591476690373</v>
      </c>
      <c r="E232" s="96">
        <v>49774.664024454542</v>
      </c>
      <c r="F232" s="96">
        <v>56442.284496740031</v>
      </c>
      <c r="G232" s="96">
        <v>64643.701721655787</v>
      </c>
    </row>
    <row r="233" spans="1:7" x14ac:dyDescent="0.25">
      <c r="A233">
        <v>803</v>
      </c>
      <c r="B233">
        <v>1</v>
      </c>
      <c r="C233" t="s">
        <v>281</v>
      </c>
      <c r="D233" s="96">
        <v>121940.2835163913</v>
      </c>
      <c r="E233" s="96">
        <v>126191.80588550307</v>
      </c>
      <c r="F233" s="96">
        <v>130695.97484684875</v>
      </c>
      <c r="G233" s="96">
        <v>155250.36428146157</v>
      </c>
    </row>
    <row r="234" spans="1:7" x14ac:dyDescent="0.25">
      <c r="A234">
        <v>811</v>
      </c>
      <c r="B234">
        <v>1</v>
      </c>
      <c r="C234" t="s">
        <v>621</v>
      </c>
      <c r="D234" s="96">
        <v>216329.36869865004</v>
      </c>
      <c r="E234" s="96">
        <v>15842.55246768659</v>
      </c>
      <c r="F234" s="96">
        <v>287539.48976215045</v>
      </c>
      <c r="G234" s="96">
        <v>365123.86077254242</v>
      </c>
    </row>
    <row r="235" spans="1:7" x14ac:dyDescent="0.25">
      <c r="A235">
        <v>813</v>
      </c>
      <c r="B235">
        <v>1</v>
      </c>
      <c r="C235" t="s">
        <v>283</v>
      </c>
      <c r="D235" s="96">
        <v>349223.692276638</v>
      </c>
      <c r="E235" s="96">
        <v>353562.19424666604</v>
      </c>
      <c r="F235" s="96">
        <v>392553.46734368452</v>
      </c>
      <c r="G235" s="96">
        <v>463819.06993065472</v>
      </c>
    </row>
    <row r="236" spans="1:7" x14ac:dyDescent="0.25">
      <c r="A236">
        <v>815</v>
      </c>
      <c r="B236">
        <v>2</v>
      </c>
      <c r="C236" t="s">
        <v>284</v>
      </c>
      <c r="D236" s="96">
        <v>27535.156504538842</v>
      </c>
      <c r="E236" s="96">
        <v>26316.77345645614</v>
      </c>
      <c r="F236" s="96">
        <v>30545.655752083054</v>
      </c>
      <c r="G236" s="96">
        <v>36301.584404885536</v>
      </c>
    </row>
    <row r="237" spans="1:7" x14ac:dyDescent="0.25">
      <c r="A237">
        <v>818</v>
      </c>
      <c r="B237">
        <v>1</v>
      </c>
      <c r="C237" t="s">
        <v>285</v>
      </c>
      <c r="D237" s="96">
        <v>85552.824279244523</v>
      </c>
      <c r="E237" s="96">
        <v>99696.150993201649</v>
      </c>
      <c r="F237" s="96">
        <v>114749.30831758736</v>
      </c>
      <c r="G237" s="96">
        <v>145255.04011435923</v>
      </c>
    </row>
    <row r="238" spans="1:7" x14ac:dyDescent="0.25">
      <c r="A238">
        <v>820</v>
      </c>
      <c r="B238">
        <v>1</v>
      </c>
      <c r="C238" t="s">
        <v>286</v>
      </c>
      <c r="D238" s="96">
        <v>176399.98263720586</v>
      </c>
      <c r="E238" s="96">
        <v>180970.86266252032</v>
      </c>
      <c r="F238" s="96">
        <v>193587.98628742213</v>
      </c>
      <c r="G238" s="96">
        <v>229961.77365141886</v>
      </c>
    </row>
    <row r="239" spans="1:7" x14ac:dyDescent="0.25">
      <c r="A239">
        <v>821</v>
      </c>
      <c r="B239">
        <v>1</v>
      </c>
      <c r="C239" t="s">
        <v>287</v>
      </c>
      <c r="D239" s="96">
        <v>267401.75243121106</v>
      </c>
      <c r="E239" s="96">
        <v>293239.47554969578</v>
      </c>
      <c r="F239" s="96">
        <v>294685.24140750547</v>
      </c>
      <c r="G239" s="96">
        <v>353037.56934944913</v>
      </c>
    </row>
    <row r="240" spans="1:7" x14ac:dyDescent="0.25">
      <c r="A240">
        <v>829</v>
      </c>
      <c r="B240">
        <v>1</v>
      </c>
      <c r="C240" t="s">
        <v>288</v>
      </c>
      <c r="D240" s="96">
        <v>779728.25999031309</v>
      </c>
      <c r="E240" s="96">
        <v>765073.0592947742</v>
      </c>
      <c r="F240" s="96">
        <v>766402.31354700029</v>
      </c>
      <c r="G240" s="96">
        <v>995519.17386230128</v>
      </c>
    </row>
    <row r="241" spans="1:7" x14ac:dyDescent="0.25">
      <c r="A241">
        <v>831</v>
      </c>
      <c r="B241">
        <v>1</v>
      </c>
      <c r="C241" t="s">
        <v>289</v>
      </c>
      <c r="D241" s="96">
        <v>2991433.9790421315</v>
      </c>
      <c r="E241" s="96">
        <v>3174674.1674512923</v>
      </c>
      <c r="F241" s="96">
        <v>3455965.3402972147</v>
      </c>
      <c r="G241" s="96">
        <v>4192458.5613427162</v>
      </c>
    </row>
    <row r="242" spans="1:7" x14ac:dyDescent="0.25">
      <c r="A242">
        <v>832</v>
      </c>
      <c r="B242">
        <v>1</v>
      </c>
      <c r="C242" t="s">
        <v>290</v>
      </c>
      <c r="D242" s="96">
        <v>1171577.4121292206</v>
      </c>
      <c r="E242" s="96">
        <v>1195796.4036814272</v>
      </c>
      <c r="F242" s="96">
        <v>1208266.6270116856</v>
      </c>
      <c r="G242" s="96">
        <v>1456608.5203088811</v>
      </c>
    </row>
    <row r="243" spans="1:7" x14ac:dyDescent="0.25">
      <c r="A243">
        <v>833</v>
      </c>
      <c r="B243">
        <v>1</v>
      </c>
      <c r="C243" t="s">
        <v>291</v>
      </c>
      <c r="D243" s="96">
        <v>8245523.5628074259</v>
      </c>
      <c r="E243" s="96">
        <v>8748758.4096472785</v>
      </c>
      <c r="F243" s="96">
        <v>9025278.8070310205</v>
      </c>
      <c r="G243" s="96">
        <v>10675780.676240534</v>
      </c>
    </row>
    <row r="244" spans="1:7" x14ac:dyDescent="0.25">
      <c r="A244">
        <v>834</v>
      </c>
      <c r="B244">
        <v>1</v>
      </c>
      <c r="C244" t="s">
        <v>622</v>
      </c>
      <c r="D244" s="96">
        <v>4825934.6184725165</v>
      </c>
      <c r="E244" s="96">
        <v>5028457.3544251993</v>
      </c>
      <c r="F244" s="96">
        <v>5172578.6283146702</v>
      </c>
      <c r="G244" s="96">
        <v>6211003.0989182889</v>
      </c>
    </row>
    <row r="245" spans="1:7" x14ac:dyDescent="0.25">
      <c r="A245">
        <v>836</v>
      </c>
      <c r="B245">
        <v>1</v>
      </c>
      <c r="C245" t="s">
        <v>293</v>
      </c>
      <c r="D245" s="96">
        <v>56904.538655585435</v>
      </c>
      <c r="E245" s="96">
        <v>56581.887057186512</v>
      </c>
      <c r="F245" s="96">
        <v>69887.0643457275</v>
      </c>
      <c r="G245" s="96">
        <v>82420.485116613854</v>
      </c>
    </row>
    <row r="246" spans="1:7" x14ac:dyDescent="0.25">
      <c r="A246">
        <v>837</v>
      </c>
      <c r="B246">
        <v>1</v>
      </c>
      <c r="C246" t="s">
        <v>294</v>
      </c>
      <c r="D246" s="96">
        <v>187642.57219606126</v>
      </c>
      <c r="E246" s="96">
        <v>198276.49715715507</v>
      </c>
      <c r="F246" s="96">
        <v>214779.16561589926</v>
      </c>
      <c r="G246" s="96">
        <v>258154.32773701893</v>
      </c>
    </row>
    <row r="247" spans="1:7" x14ac:dyDescent="0.25">
      <c r="A247">
        <v>840</v>
      </c>
      <c r="B247">
        <v>1</v>
      </c>
      <c r="C247" t="s">
        <v>295</v>
      </c>
      <c r="D247" s="96">
        <v>278747.09444797295</v>
      </c>
      <c r="E247" s="96">
        <v>292177.60282272799</v>
      </c>
      <c r="F247" s="96">
        <v>309489.94381928653</v>
      </c>
      <c r="G247" s="96">
        <v>388816.47975757881</v>
      </c>
    </row>
    <row r="248" spans="1:7" x14ac:dyDescent="0.25">
      <c r="A248">
        <v>846</v>
      </c>
      <c r="B248">
        <v>1</v>
      </c>
      <c r="C248" t="s">
        <v>296</v>
      </c>
      <c r="D248" s="96">
        <v>256658.03687108844</v>
      </c>
      <c r="E248" s="96">
        <v>255321.52428904781</v>
      </c>
      <c r="F248" s="96">
        <v>272994.00592648587</v>
      </c>
      <c r="G248" s="96">
        <v>325122.74895949231</v>
      </c>
    </row>
    <row r="249" spans="1:7" x14ac:dyDescent="0.25">
      <c r="A249">
        <v>850</v>
      </c>
      <c r="B249">
        <v>1</v>
      </c>
      <c r="C249" t="s">
        <v>297</v>
      </c>
      <c r="D249" s="96">
        <v>58656.676213309838</v>
      </c>
      <c r="E249" s="96">
        <v>52861.787515171891</v>
      </c>
      <c r="F249" s="96">
        <v>56679.40142935075</v>
      </c>
      <c r="G249" s="96">
        <v>69409.054482846521</v>
      </c>
    </row>
    <row r="250" spans="1:7" x14ac:dyDescent="0.25">
      <c r="A250">
        <v>852</v>
      </c>
      <c r="B250">
        <v>1</v>
      </c>
      <c r="C250" t="s">
        <v>623</v>
      </c>
      <c r="D250" s="96">
        <v>23653.573419372551</v>
      </c>
      <c r="E250" s="96">
        <v>25311.734534078976</v>
      </c>
      <c r="F250" s="96">
        <v>24510.420583468192</v>
      </c>
      <c r="G250" s="96">
        <v>30591.533923950745</v>
      </c>
    </row>
    <row r="251" spans="1:7" x14ac:dyDescent="0.25">
      <c r="A251">
        <v>857</v>
      </c>
      <c r="B251">
        <v>1</v>
      </c>
      <c r="C251" t="s">
        <v>624</v>
      </c>
      <c r="D251" s="96">
        <v>153054.74567486648</v>
      </c>
      <c r="E251" s="96">
        <v>176482.4340928779</v>
      </c>
      <c r="F251" s="96">
        <v>150042.51395933959</v>
      </c>
      <c r="G251" s="96">
        <v>217853.43204785581</v>
      </c>
    </row>
    <row r="252" spans="1:7" x14ac:dyDescent="0.25">
      <c r="A252">
        <v>858</v>
      </c>
      <c r="B252">
        <v>1</v>
      </c>
      <c r="C252" t="s">
        <v>300</v>
      </c>
      <c r="D252" s="96">
        <v>278610.56815655064</v>
      </c>
      <c r="E252" s="96">
        <v>279128.55936118634</v>
      </c>
      <c r="F252" s="96">
        <v>282122.62715585995</v>
      </c>
      <c r="G252" s="96">
        <v>340458.69695799449</v>
      </c>
    </row>
    <row r="253" spans="1:7" x14ac:dyDescent="0.25">
      <c r="A253">
        <v>861</v>
      </c>
      <c r="B253">
        <v>1</v>
      </c>
      <c r="C253" t="s">
        <v>301</v>
      </c>
      <c r="D253" s="96">
        <v>1166150.6023725569</v>
      </c>
      <c r="E253" s="96">
        <v>1208329.7863186551</v>
      </c>
      <c r="F253" s="96">
        <v>1251764.193262428</v>
      </c>
      <c r="G253" s="96">
        <v>1592553.9626751021</v>
      </c>
    </row>
    <row r="254" spans="1:7" x14ac:dyDescent="0.25">
      <c r="A254">
        <v>876</v>
      </c>
      <c r="B254">
        <v>1</v>
      </c>
      <c r="C254" t="s">
        <v>302</v>
      </c>
      <c r="D254" s="96">
        <v>722027.27342991158</v>
      </c>
      <c r="E254" s="96">
        <v>771433.47045553243</v>
      </c>
      <c r="F254" s="96">
        <v>794589.9521202622</v>
      </c>
      <c r="G254" s="96">
        <v>950497.64927671384</v>
      </c>
    </row>
    <row r="255" spans="1:7" x14ac:dyDescent="0.25">
      <c r="A255">
        <v>877</v>
      </c>
      <c r="B255">
        <v>1</v>
      </c>
      <c r="C255" t="s">
        <v>303</v>
      </c>
      <c r="D255" s="96">
        <v>2640685.2648169156</v>
      </c>
      <c r="E255" s="96">
        <v>2739212.8956129942</v>
      </c>
      <c r="F255" s="96">
        <v>2734244.8665211946</v>
      </c>
      <c r="G255" s="96">
        <v>3410028.9749115482</v>
      </c>
    </row>
    <row r="256" spans="1:7" x14ac:dyDescent="0.25">
      <c r="A256">
        <v>879</v>
      </c>
      <c r="B256">
        <v>1</v>
      </c>
      <c r="C256" t="s">
        <v>304</v>
      </c>
      <c r="D256" s="96">
        <v>841262.39484977396</v>
      </c>
      <c r="E256" s="96">
        <v>868287.48269669898</v>
      </c>
      <c r="F256" s="96">
        <v>902209.92683195136</v>
      </c>
      <c r="G256" s="96">
        <v>1071360.2012851061</v>
      </c>
    </row>
    <row r="257" spans="1:7" x14ac:dyDescent="0.25">
      <c r="A257">
        <v>881</v>
      </c>
      <c r="B257">
        <v>1</v>
      </c>
      <c r="C257" t="s">
        <v>305</v>
      </c>
      <c r="D257" s="96">
        <v>326647.3916082012</v>
      </c>
      <c r="E257" s="96">
        <v>364374.21764195804</v>
      </c>
      <c r="F257" s="96">
        <v>376830.69792811759</v>
      </c>
      <c r="G257" s="96">
        <v>447366.92336962395</v>
      </c>
    </row>
    <row r="258" spans="1:7" x14ac:dyDescent="0.25">
      <c r="A258">
        <v>882</v>
      </c>
      <c r="B258">
        <v>1</v>
      </c>
      <c r="C258" t="s">
        <v>306</v>
      </c>
      <c r="D258" s="96">
        <v>1712977.9112683227</v>
      </c>
      <c r="E258" s="96">
        <v>1830437.9859434054</v>
      </c>
      <c r="F258" s="96">
        <v>1976122.7719449168</v>
      </c>
      <c r="G258" s="96">
        <v>2427731.9003083277</v>
      </c>
    </row>
    <row r="259" spans="1:7" x14ac:dyDescent="0.25">
      <c r="A259">
        <v>883</v>
      </c>
      <c r="B259">
        <v>1</v>
      </c>
      <c r="C259" t="s">
        <v>307</v>
      </c>
      <c r="D259" s="96">
        <v>589775.23918269714</v>
      </c>
      <c r="E259" s="96">
        <v>604469.23912639078</v>
      </c>
      <c r="F259" s="96">
        <v>619687.98646575399</v>
      </c>
      <c r="G259" s="96">
        <v>747958.08576350706</v>
      </c>
    </row>
    <row r="260" spans="1:7" x14ac:dyDescent="0.25">
      <c r="A260">
        <v>885</v>
      </c>
      <c r="B260">
        <v>1</v>
      </c>
      <c r="C260" t="s">
        <v>308</v>
      </c>
      <c r="D260" s="96">
        <v>1715567.6789812334</v>
      </c>
      <c r="E260" s="96">
        <v>1793287.2592025977</v>
      </c>
      <c r="F260" s="96">
        <v>1845477.5301065538</v>
      </c>
      <c r="G260" s="96">
        <v>2175391.5832477324</v>
      </c>
    </row>
    <row r="261" spans="1:7" x14ac:dyDescent="0.25">
      <c r="A261">
        <v>891</v>
      </c>
      <c r="B261">
        <v>1</v>
      </c>
      <c r="C261" t="s">
        <v>309</v>
      </c>
      <c r="D261" s="96">
        <v>109181.46197565703</v>
      </c>
      <c r="E261" s="96">
        <v>118911.96980893239</v>
      </c>
      <c r="F261" s="96">
        <v>134793.24342281208</v>
      </c>
      <c r="G261" s="96">
        <v>166223.88733067422</v>
      </c>
    </row>
    <row r="262" spans="1:7" x14ac:dyDescent="0.25">
      <c r="A262">
        <v>911</v>
      </c>
      <c r="B262">
        <v>1</v>
      </c>
      <c r="C262" t="s">
        <v>310</v>
      </c>
      <c r="D262" s="96">
        <v>2025862.8119805455</v>
      </c>
      <c r="E262" s="96">
        <v>2112167.3347470742</v>
      </c>
      <c r="F262" s="96">
        <v>2168184.3528005499</v>
      </c>
      <c r="G262" s="96">
        <v>2637720.2023935318</v>
      </c>
    </row>
    <row r="263" spans="1:7" x14ac:dyDescent="0.25">
      <c r="A263">
        <v>912</v>
      </c>
      <c r="B263">
        <v>1</v>
      </c>
      <c r="C263" t="s">
        <v>311</v>
      </c>
      <c r="D263" s="96">
        <v>742001.7730541029</v>
      </c>
      <c r="E263" s="96">
        <v>784568.71599558322</v>
      </c>
      <c r="F263" s="96">
        <v>822818.30119762849</v>
      </c>
      <c r="G263" s="96">
        <v>1004538.8990129558</v>
      </c>
    </row>
    <row r="264" spans="1:7" x14ac:dyDescent="0.25">
      <c r="A264">
        <v>914</v>
      </c>
      <c r="B264">
        <v>1</v>
      </c>
      <c r="C264" t="s">
        <v>312</v>
      </c>
      <c r="D264" s="96">
        <v>114857.16969775589</v>
      </c>
      <c r="E264" s="96">
        <v>122540.23261131265</v>
      </c>
      <c r="F264" s="96">
        <v>131818.43016671122</v>
      </c>
      <c r="G264" s="96">
        <v>159892.78495927877</v>
      </c>
    </row>
    <row r="265" spans="1:7" x14ac:dyDescent="0.25">
      <c r="A265">
        <v>915</v>
      </c>
      <c r="B265">
        <v>52</v>
      </c>
      <c r="C265" t="s">
        <v>625</v>
      </c>
      <c r="D265" s="96">
        <v>0</v>
      </c>
      <c r="E265" s="96">
        <v>0</v>
      </c>
      <c r="F265" s="96">
        <v>0</v>
      </c>
      <c r="G265" s="96">
        <v>0</v>
      </c>
    </row>
    <row r="266" spans="1:7" x14ac:dyDescent="0.25">
      <c r="A266">
        <v>916</v>
      </c>
      <c r="B266">
        <v>6</v>
      </c>
      <c r="C266" t="s">
        <v>626</v>
      </c>
      <c r="D266" s="96">
        <v>0</v>
      </c>
      <c r="E266" s="96">
        <v>0</v>
      </c>
      <c r="F266" s="96">
        <v>0</v>
      </c>
      <c r="G266" s="96">
        <v>0</v>
      </c>
    </row>
    <row r="267" spans="1:7" x14ac:dyDescent="0.25">
      <c r="A267">
        <v>917</v>
      </c>
      <c r="B267">
        <v>6</v>
      </c>
      <c r="C267" t="s">
        <v>627</v>
      </c>
      <c r="D267" s="96">
        <v>0</v>
      </c>
      <c r="E267" s="96">
        <v>0</v>
      </c>
      <c r="F267" s="96">
        <v>0</v>
      </c>
      <c r="G267" s="96">
        <v>0</v>
      </c>
    </row>
    <row r="268" spans="1:7" x14ac:dyDescent="0.25">
      <c r="A268">
        <v>926</v>
      </c>
      <c r="B268">
        <v>83</v>
      </c>
      <c r="C268" t="s">
        <v>628</v>
      </c>
      <c r="D268" s="96">
        <v>0</v>
      </c>
      <c r="E268" s="96">
        <v>0</v>
      </c>
      <c r="F268" s="96">
        <v>0</v>
      </c>
      <c r="G268" s="96">
        <v>0</v>
      </c>
    </row>
    <row r="269" spans="1:7" x14ac:dyDescent="0.25">
      <c r="A269">
        <v>935</v>
      </c>
      <c r="B269">
        <v>52</v>
      </c>
      <c r="C269" t="s">
        <v>629</v>
      </c>
      <c r="D269" s="96">
        <v>0</v>
      </c>
      <c r="E269" s="96">
        <v>0</v>
      </c>
      <c r="F269" s="96">
        <v>0</v>
      </c>
      <c r="G269" s="96">
        <v>0</v>
      </c>
    </row>
    <row r="270" spans="1:7" x14ac:dyDescent="0.25">
      <c r="A270">
        <v>938</v>
      </c>
      <c r="B270">
        <v>52</v>
      </c>
      <c r="C270" t="s">
        <v>630</v>
      </c>
      <c r="D270" s="96">
        <v>0</v>
      </c>
      <c r="E270" s="96">
        <v>0</v>
      </c>
      <c r="F270" s="96">
        <v>0</v>
      </c>
      <c r="G270" s="96">
        <v>0</v>
      </c>
    </row>
    <row r="271" spans="1:7" x14ac:dyDescent="0.25">
      <c r="A271">
        <v>966</v>
      </c>
      <c r="B271">
        <v>51</v>
      </c>
      <c r="C271" t="s">
        <v>631</v>
      </c>
      <c r="D271" s="96">
        <v>0</v>
      </c>
      <c r="E271" s="96">
        <v>0</v>
      </c>
      <c r="F271" s="96">
        <v>0</v>
      </c>
      <c r="G271" s="96">
        <v>0</v>
      </c>
    </row>
    <row r="272" spans="1:7" x14ac:dyDescent="0.25">
      <c r="A272">
        <v>991</v>
      </c>
      <c r="B272">
        <v>83</v>
      </c>
      <c r="C272" t="s">
        <v>632</v>
      </c>
      <c r="D272" s="96">
        <v>0</v>
      </c>
      <c r="E272" s="96">
        <v>0</v>
      </c>
      <c r="F272" s="96">
        <v>0</v>
      </c>
      <c r="G272" s="96">
        <v>0</v>
      </c>
    </row>
    <row r="273" spans="1:7" x14ac:dyDescent="0.25">
      <c r="A273">
        <v>997</v>
      </c>
      <c r="B273">
        <v>52</v>
      </c>
      <c r="C273" t="s">
        <v>633</v>
      </c>
      <c r="D273" s="96">
        <v>0</v>
      </c>
      <c r="E273" s="96">
        <v>0</v>
      </c>
      <c r="F273" s="96">
        <v>0</v>
      </c>
      <c r="G273" s="96">
        <v>0</v>
      </c>
    </row>
    <row r="274" spans="1:7" x14ac:dyDescent="0.25">
      <c r="A274">
        <v>998</v>
      </c>
      <c r="B274">
        <v>52</v>
      </c>
      <c r="C274" t="s">
        <v>634</v>
      </c>
      <c r="D274" s="96">
        <v>0</v>
      </c>
      <c r="E274" s="96">
        <v>0</v>
      </c>
      <c r="F274" s="96">
        <v>0</v>
      </c>
      <c r="G274" s="96">
        <v>0</v>
      </c>
    </row>
    <row r="275" spans="1:7" x14ac:dyDescent="0.25">
      <c r="A275">
        <v>2071</v>
      </c>
      <c r="B275">
        <v>1</v>
      </c>
      <c r="C275" t="s">
        <v>313</v>
      </c>
      <c r="D275" s="96">
        <v>349666.45067717531</v>
      </c>
      <c r="E275" s="96">
        <v>346421.52639168873</v>
      </c>
      <c r="F275" s="96">
        <v>358951.53305870784</v>
      </c>
      <c r="G275" s="96">
        <v>432285.94501660531</v>
      </c>
    </row>
    <row r="276" spans="1:7" x14ac:dyDescent="0.25">
      <c r="A276">
        <v>2125</v>
      </c>
      <c r="B276">
        <v>1</v>
      </c>
      <c r="C276" t="s">
        <v>314</v>
      </c>
      <c r="D276" s="96">
        <v>453717.81530129735</v>
      </c>
      <c r="E276" s="96">
        <v>428956.57729870931</v>
      </c>
      <c r="F276" s="96">
        <v>465095.95276654838</v>
      </c>
      <c r="G276" s="96">
        <v>560752.38262864109</v>
      </c>
    </row>
    <row r="277" spans="1:7" x14ac:dyDescent="0.25">
      <c r="A277">
        <v>2134</v>
      </c>
      <c r="B277">
        <v>1</v>
      </c>
      <c r="C277" t="s">
        <v>635</v>
      </c>
      <c r="D277" s="96">
        <v>300886.76113196998</v>
      </c>
      <c r="E277" s="96">
        <v>326104.57789244503</v>
      </c>
      <c r="F277" s="96">
        <v>349515.28740977636</v>
      </c>
      <c r="G277" s="96">
        <v>434331.08295193734</v>
      </c>
    </row>
    <row r="278" spans="1:7" x14ac:dyDescent="0.25">
      <c r="A278">
        <v>2135</v>
      </c>
      <c r="B278">
        <v>1</v>
      </c>
      <c r="C278" t="s">
        <v>316</v>
      </c>
      <c r="D278" s="96">
        <v>356609.23581745266</v>
      </c>
      <c r="E278" s="96">
        <v>390578.14003697643</v>
      </c>
      <c r="F278" s="96">
        <v>413535.52147244336</v>
      </c>
      <c r="G278" s="96">
        <v>481885.69192862185</v>
      </c>
    </row>
    <row r="279" spans="1:7" x14ac:dyDescent="0.25">
      <c r="A279">
        <v>2137</v>
      </c>
      <c r="B279">
        <v>1</v>
      </c>
      <c r="C279" t="s">
        <v>317</v>
      </c>
      <c r="D279" s="96">
        <v>291305.82895684149</v>
      </c>
      <c r="E279" s="96">
        <v>306315.84392347035</v>
      </c>
      <c r="F279" s="96">
        <v>322265.01772472926</v>
      </c>
      <c r="G279" s="96">
        <v>395907.73271493637</v>
      </c>
    </row>
    <row r="280" spans="1:7" x14ac:dyDescent="0.25">
      <c r="A280">
        <v>2142</v>
      </c>
      <c r="B280">
        <v>1</v>
      </c>
      <c r="C280" t="s">
        <v>318</v>
      </c>
      <c r="D280" s="96">
        <v>843757.48225396965</v>
      </c>
      <c r="E280" s="96">
        <v>802303.03113160562</v>
      </c>
      <c r="F280" s="96">
        <v>829869.94850810524</v>
      </c>
      <c r="G280" s="96">
        <v>1021582.1770709679</v>
      </c>
    </row>
    <row r="281" spans="1:7" x14ac:dyDescent="0.25">
      <c r="A281">
        <v>2143</v>
      </c>
      <c r="B281">
        <v>1</v>
      </c>
      <c r="C281" t="s">
        <v>319</v>
      </c>
      <c r="D281" s="96">
        <v>174552.39951341064</v>
      </c>
      <c r="E281" s="96">
        <v>180546.38540702185</v>
      </c>
      <c r="F281" s="96">
        <v>188610.47506298125</v>
      </c>
      <c r="G281" s="96">
        <v>230922.3031997222</v>
      </c>
    </row>
    <row r="282" spans="1:7" x14ac:dyDescent="0.25">
      <c r="A282">
        <v>2144</v>
      </c>
      <c r="B282">
        <v>1</v>
      </c>
      <c r="C282" t="s">
        <v>320</v>
      </c>
      <c r="D282" s="96">
        <v>1453977.923431769</v>
      </c>
      <c r="E282" s="96">
        <v>1488311.7721620537</v>
      </c>
      <c r="F282" s="96">
        <v>1555990.0542033203</v>
      </c>
      <c r="G282" s="96">
        <v>1836676.0661220765</v>
      </c>
    </row>
    <row r="283" spans="1:7" x14ac:dyDescent="0.25">
      <c r="A283">
        <v>2149</v>
      </c>
      <c r="B283">
        <v>1</v>
      </c>
      <c r="C283" t="s">
        <v>321</v>
      </c>
      <c r="D283" s="96">
        <v>219012.68491086084</v>
      </c>
      <c r="E283" s="96">
        <v>240215.49762434326</v>
      </c>
      <c r="F283" s="96">
        <v>325519.18126145378</v>
      </c>
      <c r="G283" s="96">
        <v>437557.63915944565</v>
      </c>
    </row>
    <row r="284" spans="1:7" x14ac:dyDescent="0.25">
      <c r="A284">
        <v>2155</v>
      </c>
      <c r="B284">
        <v>1</v>
      </c>
      <c r="C284" t="s">
        <v>322</v>
      </c>
      <c r="D284" s="96">
        <v>492232.55608035298</v>
      </c>
      <c r="E284" s="96">
        <v>577672.79484321969</v>
      </c>
      <c r="F284" s="96">
        <v>574695.96439187462</v>
      </c>
      <c r="G284" s="96">
        <v>683837.85211294983</v>
      </c>
    </row>
    <row r="285" spans="1:7" x14ac:dyDescent="0.25">
      <c r="A285">
        <v>2159</v>
      </c>
      <c r="B285">
        <v>1</v>
      </c>
      <c r="C285" t="s">
        <v>323</v>
      </c>
      <c r="D285" s="96">
        <v>170756.15917603165</v>
      </c>
      <c r="E285" s="96">
        <v>180129.02530316578</v>
      </c>
      <c r="F285" s="96">
        <v>192082.50491056702</v>
      </c>
      <c r="G285" s="96">
        <v>233878.78242553066</v>
      </c>
    </row>
    <row r="286" spans="1:7" x14ac:dyDescent="0.25">
      <c r="A286">
        <v>2164</v>
      </c>
      <c r="B286">
        <v>1</v>
      </c>
      <c r="C286" t="s">
        <v>324</v>
      </c>
      <c r="D286" s="96">
        <v>479969.16385550192</v>
      </c>
      <c r="E286" s="96">
        <v>527030.63221162837</v>
      </c>
      <c r="F286" s="96">
        <v>499944.7349551674</v>
      </c>
      <c r="G286" s="96">
        <v>590878.53387851873</v>
      </c>
    </row>
    <row r="287" spans="1:7" x14ac:dyDescent="0.25">
      <c r="A287">
        <v>2165</v>
      </c>
      <c r="B287">
        <v>1</v>
      </c>
      <c r="C287" t="s">
        <v>325</v>
      </c>
      <c r="D287" s="96">
        <v>481713.29324661451</v>
      </c>
      <c r="E287" s="96">
        <v>470273.94462057203</v>
      </c>
      <c r="F287" s="96">
        <v>491798.7474824267</v>
      </c>
      <c r="G287" s="96">
        <v>605347.52724234527</v>
      </c>
    </row>
    <row r="288" spans="1:7" x14ac:dyDescent="0.25">
      <c r="A288">
        <v>2167</v>
      </c>
      <c r="B288">
        <v>1</v>
      </c>
      <c r="C288" t="s">
        <v>326</v>
      </c>
      <c r="D288" s="96">
        <v>183888.38506317418</v>
      </c>
      <c r="E288" s="96">
        <v>164337.53292878391</v>
      </c>
      <c r="F288" s="96">
        <v>173939.06144719198</v>
      </c>
      <c r="G288" s="96">
        <v>207115.77912165667</v>
      </c>
    </row>
    <row r="289" spans="1:7" x14ac:dyDescent="0.25">
      <c r="A289">
        <v>2168</v>
      </c>
      <c r="B289">
        <v>1</v>
      </c>
      <c r="C289" t="s">
        <v>327</v>
      </c>
      <c r="D289" s="96">
        <v>193297.31556633767</v>
      </c>
      <c r="E289" s="96">
        <v>207174.88890284719</v>
      </c>
      <c r="F289" s="96">
        <v>232352.69671954552</v>
      </c>
      <c r="G289" s="96">
        <v>295371.90071460558</v>
      </c>
    </row>
    <row r="290" spans="1:7" x14ac:dyDescent="0.25">
      <c r="A290">
        <v>2169</v>
      </c>
      <c r="B290">
        <v>1</v>
      </c>
      <c r="C290" t="s">
        <v>636</v>
      </c>
      <c r="D290" s="96">
        <v>238723.14710678975</v>
      </c>
      <c r="E290" s="96">
        <v>257381.42988252034</v>
      </c>
      <c r="F290" s="96">
        <v>284652.58894001122</v>
      </c>
      <c r="G290" s="96">
        <v>330302.05111463275</v>
      </c>
    </row>
    <row r="291" spans="1:7" x14ac:dyDescent="0.25">
      <c r="A291">
        <v>2170</v>
      </c>
      <c r="B291">
        <v>1</v>
      </c>
      <c r="C291" t="s">
        <v>329</v>
      </c>
      <c r="D291" s="96">
        <v>448350.47430386953</v>
      </c>
      <c r="E291" s="96">
        <v>471091.44133192301</v>
      </c>
      <c r="F291" s="96">
        <v>491916.99456852349</v>
      </c>
      <c r="G291" s="96">
        <v>595770.92149317171</v>
      </c>
    </row>
    <row r="292" spans="1:7" x14ac:dyDescent="0.25">
      <c r="A292">
        <v>2171</v>
      </c>
      <c r="B292">
        <v>1</v>
      </c>
      <c r="C292" t="s">
        <v>330</v>
      </c>
      <c r="D292" s="96">
        <v>63215.79040764831</v>
      </c>
      <c r="E292" s="96">
        <v>68879.031605195603</v>
      </c>
      <c r="F292" s="96">
        <v>77400.347503420722</v>
      </c>
      <c r="G292" s="96">
        <v>93169.001872686844</v>
      </c>
    </row>
    <row r="293" spans="1:7" x14ac:dyDescent="0.25">
      <c r="A293">
        <v>2172</v>
      </c>
      <c r="B293">
        <v>1</v>
      </c>
      <c r="C293" t="s">
        <v>331</v>
      </c>
      <c r="D293" s="96">
        <v>345392.53142011282</v>
      </c>
      <c r="E293" s="96">
        <v>371002.17471765168</v>
      </c>
      <c r="F293" s="96">
        <v>382437.32847273746</v>
      </c>
      <c r="G293" s="96">
        <v>464247.48526739702</v>
      </c>
    </row>
    <row r="294" spans="1:7" x14ac:dyDescent="0.25">
      <c r="A294">
        <v>2174</v>
      </c>
      <c r="B294">
        <v>1</v>
      </c>
      <c r="C294" t="s">
        <v>332</v>
      </c>
      <c r="D294" s="96">
        <v>387639.94952059328</v>
      </c>
      <c r="E294" s="96">
        <v>370341.24101234134</v>
      </c>
      <c r="F294" s="96">
        <v>397942.48208997236</v>
      </c>
      <c r="G294" s="96">
        <v>474395.53351163073</v>
      </c>
    </row>
    <row r="295" spans="1:7" x14ac:dyDescent="0.25">
      <c r="A295">
        <v>2176</v>
      </c>
      <c r="B295">
        <v>1</v>
      </c>
      <c r="C295" t="s">
        <v>637</v>
      </c>
      <c r="D295" s="96">
        <v>73779.496965731669</v>
      </c>
      <c r="E295" s="96">
        <v>78378.095373481978</v>
      </c>
      <c r="F295" s="96">
        <v>81402.806475003017</v>
      </c>
      <c r="G295" s="96">
        <v>98504.739300009445</v>
      </c>
    </row>
    <row r="296" spans="1:7" x14ac:dyDescent="0.25">
      <c r="A296">
        <v>2180</v>
      </c>
      <c r="B296">
        <v>1</v>
      </c>
      <c r="C296" t="s">
        <v>334</v>
      </c>
      <c r="D296" s="96">
        <v>266760.72554750252</v>
      </c>
      <c r="E296" s="96">
        <v>195203.79714040901</v>
      </c>
      <c r="F296" s="96">
        <v>305602.35129484348</v>
      </c>
      <c r="G296" s="96">
        <v>323363.13207958336</v>
      </c>
    </row>
    <row r="297" spans="1:7" x14ac:dyDescent="0.25">
      <c r="A297">
        <v>2184</v>
      </c>
      <c r="B297">
        <v>1</v>
      </c>
      <c r="C297" t="s">
        <v>335</v>
      </c>
      <c r="D297" s="96">
        <v>430632.82441636478</v>
      </c>
      <c r="E297" s="96">
        <v>457291.5156277183</v>
      </c>
      <c r="F297" s="96">
        <v>474785.30514312163</v>
      </c>
      <c r="G297" s="96">
        <v>564413.32161687873</v>
      </c>
    </row>
    <row r="298" spans="1:7" x14ac:dyDescent="0.25">
      <c r="A298">
        <v>2190</v>
      </c>
      <c r="B298">
        <v>1</v>
      </c>
      <c r="C298" t="s">
        <v>336</v>
      </c>
      <c r="D298" s="96">
        <v>393255.06042847689</v>
      </c>
      <c r="E298" s="96">
        <v>384414.43371001026</v>
      </c>
      <c r="F298" s="96">
        <v>438986.0351059828</v>
      </c>
      <c r="G298" s="96">
        <v>509753.0082720113</v>
      </c>
    </row>
    <row r="299" spans="1:7" x14ac:dyDescent="0.25">
      <c r="A299">
        <v>2198</v>
      </c>
      <c r="B299">
        <v>1</v>
      </c>
      <c r="C299" t="s">
        <v>337</v>
      </c>
      <c r="D299" s="96">
        <v>182213.08423840755</v>
      </c>
      <c r="E299" s="96">
        <v>181391.34381374868</v>
      </c>
      <c r="F299" s="96">
        <v>183696.4248738226</v>
      </c>
      <c r="G299" s="96">
        <v>222815.44752859883</v>
      </c>
    </row>
    <row r="300" spans="1:7" x14ac:dyDescent="0.25">
      <c r="A300">
        <v>2215</v>
      </c>
      <c r="B300">
        <v>1</v>
      </c>
      <c r="C300" t="s">
        <v>338</v>
      </c>
      <c r="D300" s="96">
        <v>96221.178526386007</v>
      </c>
      <c r="E300" s="96">
        <v>101698.86670354544</v>
      </c>
      <c r="F300" s="96">
        <v>105426.8889223896</v>
      </c>
      <c r="G300" s="96">
        <v>129503.13567460317</v>
      </c>
    </row>
    <row r="301" spans="1:7" x14ac:dyDescent="0.25">
      <c r="A301">
        <v>2310</v>
      </c>
      <c r="B301">
        <v>1</v>
      </c>
      <c r="C301" t="s">
        <v>339</v>
      </c>
      <c r="D301" s="96">
        <v>483185.24056776427</v>
      </c>
      <c r="E301" s="96">
        <v>511503.20085447468</v>
      </c>
      <c r="F301" s="96">
        <v>545577.34880530578</v>
      </c>
      <c r="G301" s="96">
        <v>667275.69268823648</v>
      </c>
    </row>
    <row r="302" spans="1:7" x14ac:dyDescent="0.25">
      <c r="A302">
        <v>2311</v>
      </c>
      <c r="B302">
        <v>1</v>
      </c>
      <c r="C302" t="s">
        <v>340</v>
      </c>
      <c r="D302" s="96">
        <v>203455.60392848682</v>
      </c>
      <c r="E302" s="96">
        <v>185265.18673842447</v>
      </c>
      <c r="F302" s="96">
        <v>200015.1331535764</v>
      </c>
      <c r="G302" s="96">
        <v>230155.4867394655</v>
      </c>
    </row>
    <row r="303" spans="1:7" x14ac:dyDescent="0.25">
      <c r="A303">
        <v>2342</v>
      </c>
      <c r="B303">
        <v>1</v>
      </c>
      <c r="C303" t="s">
        <v>341</v>
      </c>
      <c r="D303" s="96">
        <v>323875.01776277646</v>
      </c>
      <c r="E303" s="96">
        <v>322300.48700714961</v>
      </c>
      <c r="F303" s="96">
        <v>340355.60646968347</v>
      </c>
      <c r="G303" s="96">
        <v>405105.2241998855</v>
      </c>
    </row>
    <row r="304" spans="1:7" x14ac:dyDescent="0.25">
      <c r="A304">
        <v>2358</v>
      </c>
      <c r="B304">
        <v>1</v>
      </c>
      <c r="C304" t="s">
        <v>342</v>
      </c>
      <c r="D304" s="96">
        <v>95467.382256229059</v>
      </c>
      <c r="E304" s="96">
        <v>104169.64444173581</v>
      </c>
      <c r="F304" s="96">
        <v>96503.619662067562</v>
      </c>
      <c r="G304" s="96">
        <v>113878.91432282381</v>
      </c>
    </row>
    <row r="305" spans="1:7" x14ac:dyDescent="0.25">
      <c r="A305">
        <v>2364</v>
      </c>
      <c r="B305">
        <v>1</v>
      </c>
      <c r="C305" t="s">
        <v>343</v>
      </c>
      <c r="D305" s="96">
        <v>227006.48572109931</v>
      </c>
      <c r="E305" s="96">
        <v>238560.54598472908</v>
      </c>
      <c r="F305" s="96">
        <v>257139.01044985524</v>
      </c>
      <c r="G305" s="96">
        <v>296500.31925442</v>
      </c>
    </row>
    <row r="306" spans="1:7" x14ac:dyDescent="0.25">
      <c r="A306">
        <v>2365</v>
      </c>
      <c r="B306">
        <v>1</v>
      </c>
      <c r="C306" t="s">
        <v>344</v>
      </c>
      <c r="D306" s="96">
        <v>389820.66675874684</v>
      </c>
      <c r="E306" s="96">
        <v>385216.06434389902</v>
      </c>
      <c r="F306" s="96">
        <v>385666.31046921154</v>
      </c>
      <c r="G306" s="96">
        <v>486322.44843985909</v>
      </c>
    </row>
    <row r="307" spans="1:7" x14ac:dyDescent="0.25">
      <c r="A307">
        <v>2396</v>
      </c>
      <c r="B307">
        <v>1</v>
      </c>
      <c r="C307" t="s">
        <v>345</v>
      </c>
      <c r="D307" s="96">
        <v>369022.76236797543</v>
      </c>
      <c r="E307" s="96">
        <v>381307.78418102372</v>
      </c>
      <c r="F307" s="96">
        <v>402179.99224296724</v>
      </c>
      <c r="G307" s="96">
        <v>479902.8833993997</v>
      </c>
    </row>
    <row r="308" spans="1:7" x14ac:dyDescent="0.25">
      <c r="A308">
        <v>2397</v>
      </c>
      <c r="B308">
        <v>1</v>
      </c>
      <c r="C308" t="s">
        <v>346</v>
      </c>
      <c r="D308" s="96">
        <v>516398.56209823</v>
      </c>
      <c r="E308" s="96">
        <v>511743.31141039473</v>
      </c>
      <c r="F308" s="96">
        <v>569017.24019424617</v>
      </c>
      <c r="G308" s="96">
        <v>690269.20223037899</v>
      </c>
    </row>
    <row r="309" spans="1:7" x14ac:dyDescent="0.25">
      <c r="A309">
        <v>2448</v>
      </c>
      <c r="B309">
        <v>1</v>
      </c>
      <c r="C309" t="s">
        <v>347</v>
      </c>
      <c r="D309" s="96">
        <v>235739.20764498017</v>
      </c>
      <c r="E309" s="96">
        <v>239032.70604460093</v>
      </c>
      <c r="F309" s="96">
        <v>256687.98687344894</v>
      </c>
      <c r="G309" s="96">
        <v>310855.90274684329</v>
      </c>
    </row>
    <row r="310" spans="1:7" x14ac:dyDescent="0.25">
      <c r="A310">
        <v>2527</v>
      </c>
      <c r="B310">
        <v>1</v>
      </c>
      <c r="C310" t="s">
        <v>638</v>
      </c>
      <c r="D310" s="96">
        <v>0</v>
      </c>
      <c r="E310" s="96">
        <v>0</v>
      </c>
      <c r="F310" s="96">
        <v>0</v>
      </c>
      <c r="G310" s="96">
        <v>0</v>
      </c>
    </row>
    <row r="311" spans="1:7" x14ac:dyDescent="0.25">
      <c r="A311">
        <v>2534</v>
      </c>
      <c r="B311">
        <v>1</v>
      </c>
      <c r="C311" t="s">
        <v>348</v>
      </c>
      <c r="D311" s="96">
        <v>247068.35894730361</v>
      </c>
      <c r="E311" s="96">
        <v>240238.96270981478</v>
      </c>
      <c r="F311" s="96">
        <v>259567.99893999239</v>
      </c>
      <c r="G311" s="96">
        <v>313488.16355377366</v>
      </c>
    </row>
    <row r="312" spans="1:7" x14ac:dyDescent="0.25">
      <c r="A312">
        <v>2536</v>
      </c>
      <c r="B312">
        <v>1</v>
      </c>
      <c r="C312" t="s">
        <v>349</v>
      </c>
      <c r="D312" s="96">
        <v>51706.199686801527</v>
      </c>
      <c r="E312" s="96">
        <v>55728.477856068756</v>
      </c>
      <c r="F312" s="96">
        <v>57006.225299892132</v>
      </c>
      <c r="G312" s="96">
        <v>69458.90225541906</v>
      </c>
    </row>
    <row r="313" spans="1:7" x14ac:dyDescent="0.25">
      <c r="A313">
        <v>2580</v>
      </c>
      <c r="B313">
        <v>1</v>
      </c>
      <c r="C313" t="s">
        <v>350</v>
      </c>
      <c r="D313" s="96">
        <v>371068.53885738435</v>
      </c>
      <c r="E313" s="96">
        <v>361972.40244628862</v>
      </c>
      <c r="F313" s="96">
        <v>370332.96391583281</v>
      </c>
      <c r="G313" s="96">
        <v>469077.6309765731</v>
      </c>
    </row>
    <row r="314" spans="1:7" x14ac:dyDescent="0.25">
      <c r="A314">
        <v>2609</v>
      </c>
      <c r="B314">
        <v>1</v>
      </c>
      <c r="C314" t="s">
        <v>351</v>
      </c>
      <c r="D314" s="96">
        <v>176437.24938902364</v>
      </c>
      <c r="E314" s="96">
        <v>158810.7564330427</v>
      </c>
      <c r="F314" s="96">
        <v>164233.29279685335</v>
      </c>
      <c r="G314" s="96">
        <v>200710.31488190033</v>
      </c>
    </row>
    <row r="315" spans="1:7" x14ac:dyDescent="0.25">
      <c r="A315">
        <v>2683</v>
      </c>
      <c r="B315">
        <v>1</v>
      </c>
      <c r="C315" t="s">
        <v>639</v>
      </c>
      <c r="D315" s="96">
        <v>91596.580509223655</v>
      </c>
      <c r="E315" s="96">
        <v>92005.235811779741</v>
      </c>
      <c r="F315" s="96">
        <v>94333.646543124691</v>
      </c>
      <c r="G315" s="96">
        <v>113597.96528503264</v>
      </c>
    </row>
    <row r="316" spans="1:7" x14ac:dyDescent="0.25">
      <c r="A316">
        <v>2687</v>
      </c>
      <c r="B316">
        <v>1</v>
      </c>
      <c r="C316" t="s">
        <v>353</v>
      </c>
      <c r="D316" s="96">
        <v>516136.69186456921</v>
      </c>
      <c r="E316" s="96">
        <v>561651.09331061132</v>
      </c>
      <c r="F316" s="96">
        <v>626508.94621144282</v>
      </c>
      <c r="G316" s="96">
        <v>767921.93112441711</v>
      </c>
    </row>
    <row r="317" spans="1:7" x14ac:dyDescent="0.25">
      <c r="A317">
        <v>2689</v>
      </c>
      <c r="B317">
        <v>1</v>
      </c>
      <c r="C317" t="s">
        <v>354</v>
      </c>
      <c r="D317" s="96">
        <v>348896.86226966884</v>
      </c>
      <c r="E317" s="96">
        <v>367960.49616656033</v>
      </c>
      <c r="F317" s="96">
        <v>388479.19846924441</v>
      </c>
      <c r="G317" s="96">
        <v>472815.41676730616</v>
      </c>
    </row>
    <row r="318" spans="1:7" x14ac:dyDescent="0.25">
      <c r="A318">
        <v>2711</v>
      </c>
      <c r="B318">
        <v>1</v>
      </c>
      <c r="C318" t="s">
        <v>355</v>
      </c>
      <c r="D318" s="96">
        <v>399657.72741489415</v>
      </c>
      <c r="E318" s="96">
        <v>400506.47345087631</v>
      </c>
      <c r="F318" s="96">
        <v>418615.75072202482</v>
      </c>
      <c r="G318" s="96">
        <v>507260.38791627646</v>
      </c>
    </row>
    <row r="319" spans="1:7" x14ac:dyDescent="0.25">
      <c r="A319">
        <v>2752</v>
      </c>
      <c r="B319">
        <v>1</v>
      </c>
      <c r="C319" t="s">
        <v>356</v>
      </c>
      <c r="D319" s="96">
        <v>723690.54929997865</v>
      </c>
      <c r="E319" s="96">
        <v>748042.43976365682</v>
      </c>
      <c r="F319" s="96">
        <v>765715.15267901402</v>
      </c>
      <c r="G319" s="96">
        <v>929508.67828583624</v>
      </c>
    </row>
    <row r="320" spans="1:7" x14ac:dyDescent="0.25">
      <c r="A320">
        <v>2753</v>
      </c>
      <c r="B320">
        <v>1</v>
      </c>
      <c r="C320" t="s">
        <v>357</v>
      </c>
      <c r="D320" s="96">
        <v>444140.80245299614</v>
      </c>
      <c r="E320" s="96">
        <v>455722.47658424033</v>
      </c>
      <c r="F320" s="96">
        <v>456596.35065799626</v>
      </c>
      <c r="G320" s="96">
        <v>555331.20110715483</v>
      </c>
    </row>
    <row r="321" spans="1:7" x14ac:dyDescent="0.25">
      <c r="A321">
        <v>2754</v>
      </c>
      <c r="B321">
        <v>1</v>
      </c>
      <c r="C321" t="s">
        <v>358</v>
      </c>
      <c r="D321" s="96">
        <v>128145.36219339957</v>
      </c>
      <c r="E321" s="96">
        <v>124908.99963096739</v>
      </c>
      <c r="F321" s="96">
        <v>147577.64501851192</v>
      </c>
      <c r="G321" s="96">
        <v>174164.92239065655</v>
      </c>
    </row>
    <row r="322" spans="1:7" x14ac:dyDescent="0.25">
      <c r="A322">
        <v>2769</v>
      </c>
      <c r="B322">
        <v>1</v>
      </c>
      <c r="C322" t="s">
        <v>359</v>
      </c>
      <c r="D322" s="96">
        <v>223003.61537392274</v>
      </c>
      <c r="E322" s="96">
        <v>234313.10881574033</v>
      </c>
      <c r="F322" s="96">
        <v>273878.54754297668</v>
      </c>
      <c r="G322" s="96">
        <v>354580.18847762025</v>
      </c>
    </row>
    <row r="323" spans="1:7" x14ac:dyDescent="0.25">
      <c r="A323">
        <v>2805</v>
      </c>
      <c r="B323">
        <v>1</v>
      </c>
      <c r="C323" t="s">
        <v>360</v>
      </c>
      <c r="D323" s="96">
        <v>464797.69338266738</v>
      </c>
      <c r="E323" s="96">
        <v>499846.78861711128</v>
      </c>
      <c r="F323" s="96">
        <v>559105.5788123142</v>
      </c>
      <c r="G323" s="96">
        <v>631899.07170620095</v>
      </c>
    </row>
    <row r="324" spans="1:7" x14ac:dyDescent="0.25">
      <c r="A324">
        <v>2835</v>
      </c>
      <c r="B324">
        <v>1</v>
      </c>
      <c r="C324" t="s">
        <v>361</v>
      </c>
      <c r="D324" s="96">
        <v>230378.36799850897</v>
      </c>
      <c r="E324" s="96">
        <v>245986.69513922883</v>
      </c>
      <c r="F324" s="96">
        <v>227803.61807718081</v>
      </c>
      <c r="G324" s="96">
        <v>306114.96068462078</v>
      </c>
    </row>
    <row r="325" spans="1:7" x14ac:dyDescent="0.25">
      <c r="A325">
        <v>2853</v>
      </c>
      <c r="B325">
        <v>1</v>
      </c>
      <c r="C325" t="s">
        <v>640</v>
      </c>
      <c r="D325" s="96">
        <v>298401.36696021212</v>
      </c>
      <c r="E325" s="96">
        <v>302532.96857542405</v>
      </c>
      <c r="F325" s="96">
        <v>321572.38340731105</v>
      </c>
      <c r="G325" s="96">
        <v>392111.41521944921</v>
      </c>
    </row>
    <row r="326" spans="1:7" x14ac:dyDescent="0.25">
      <c r="A326">
        <v>2854</v>
      </c>
      <c r="B326">
        <v>1</v>
      </c>
      <c r="C326" t="s">
        <v>641</v>
      </c>
      <c r="D326" s="96">
        <v>0</v>
      </c>
      <c r="E326" s="96">
        <v>0</v>
      </c>
      <c r="F326" s="96">
        <v>0</v>
      </c>
      <c r="G326" s="96">
        <v>0</v>
      </c>
    </row>
    <row r="327" spans="1:7" x14ac:dyDescent="0.25">
      <c r="A327">
        <v>2856</v>
      </c>
      <c r="B327">
        <v>1</v>
      </c>
      <c r="C327" t="s">
        <v>363</v>
      </c>
      <c r="D327" s="96">
        <v>122094.4622744089</v>
      </c>
      <c r="E327" s="96">
        <v>128568.8870696543</v>
      </c>
      <c r="F327" s="96">
        <v>136186.73025865969</v>
      </c>
      <c r="G327" s="96">
        <v>158445.88703384763</v>
      </c>
    </row>
    <row r="328" spans="1:7" x14ac:dyDescent="0.25">
      <c r="A328">
        <v>2859</v>
      </c>
      <c r="B328">
        <v>1</v>
      </c>
      <c r="C328" t="s">
        <v>364</v>
      </c>
      <c r="D328" s="96">
        <v>716777.16182325082</v>
      </c>
      <c r="E328" s="96">
        <v>764823.98872882221</v>
      </c>
      <c r="F328" s="96">
        <v>818816.00601956854</v>
      </c>
      <c r="G328" s="96">
        <v>963184.5706911874</v>
      </c>
    </row>
    <row r="329" spans="1:7" x14ac:dyDescent="0.25">
      <c r="A329">
        <v>2860</v>
      </c>
      <c r="B329">
        <v>1</v>
      </c>
      <c r="C329" t="s">
        <v>365</v>
      </c>
      <c r="D329" s="96">
        <v>448506.73011174914</v>
      </c>
      <c r="E329" s="96">
        <v>438930.93964772741</v>
      </c>
      <c r="F329" s="96">
        <v>458940.69454108085</v>
      </c>
      <c r="G329" s="96">
        <v>562531.37874420546</v>
      </c>
    </row>
    <row r="330" spans="1:7" x14ac:dyDescent="0.25">
      <c r="A330">
        <v>2884</v>
      </c>
      <c r="B330">
        <v>1</v>
      </c>
      <c r="C330" t="s">
        <v>366</v>
      </c>
      <c r="D330" s="96">
        <v>90251.813665729656</v>
      </c>
      <c r="E330" s="96">
        <v>105012.93891513691</v>
      </c>
      <c r="F330" s="96">
        <v>112145.6035971914</v>
      </c>
      <c r="G330" s="96">
        <v>138618.5796016088</v>
      </c>
    </row>
    <row r="331" spans="1:7" x14ac:dyDescent="0.25">
      <c r="A331">
        <v>2886</v>
      </c>
      <c r="B331">
        <v>1</v>
      </c>
      <c r="C331" t="s">
        <v>367</v>
      </c>
      <c r="D331" s="96">
        <v>104857.87428613845</v>
      </c>
      <c r="E331" s="96">
        <v>95512.972056446713</v>
      </c>
      <c r="F331" s="96">
        <v>100210.65645368607</v>
      </c>
      <c r="G331" s="96">
        <v>120184.06235046836</v>
      </c>
    </row>
    <row r="332" spans="1:7" x14ac:dyDescent="0.25">
      <c r="A332">
        <v>2888</v>
      </c>
      <c r="B332">
        <v>1</v>
      </c>
      <c r="C332" t="s">
        <v>368</v>
      </c>
      <c r="D332" s="96">
        <v>105918.11266934569</v>
      </c>
      <c r="E332" s="96">
        <v>98929.77952659491</v>
      </c>
      <c r="F332" s="96">
        <v>103084.00160231767</v>
      </c>
      <c r="G332" s="96">
        <v>123349.75033093186</v>
      </c>
    </row>
    <row r="333" spans="1:7" x14ac:dyDescent="0.25">
      <c r="A333">
        <v>2889</v>
      </c>
      <c r="B333">
        <v>1</v>
      </c>
      <c r="C333" t="s">
        <v>369</v>
      </c>
      <c r="D333" s="96">
        <v>243827.77236375166</v>
      </c>
      <c r="E333" s="96">
        <v>244378.14930237003</v>
      </c>
      <c r="F333" s="96">
        <v>260722.64583575923</v>
      </c>
      <c r="G333" s="96">
        <v>312016.80154641229</v>
      </c>
    </row>
    <row r="334" spans="1:7" x14ac:dyDescent="0.25">
      <c r="A334">
        <v>2890</v>
      </c>
      <c r="B334">
        <v>1</v>
      </c>
      <c r="C334" t="s">
        <v>642</v>
      </c>
      <c r="D334" s="96">
        <v>209333.34801877313</v>
      </c>
      <c r="E334" s="96">
        <v>223961.86467950046</v>
      </c>
      <c r="F334" s="96">
        <v>248889.6185435208</v>
      </c>
      <c r="G334" s="96">
        <v>305777.09645978152</v>
      </c>
    </row>
    <row r="335" spans="1:7" x14ac:dyDescent="0.25">
      <c r="A335">
        <v>2895</v>
      </c>
      <c r="B335">
        <v>1</v>
      </c>
      <c r="C335" t="s">
        <v>643</v>
      </c>
      <c r="D335" s="96">
        <v>407915.67463959497</v>
      </c>
      <c r="E335" s="96">
        <v>401535.54696313851</v>
      </c>
      <c r="F335" s="96">
        <v>446743.69880369445</v>
      </c>
      <c r="G335" s="96">
        <v>533825.55112198461</v>
      </c>
    </row>
    <row r="336" spans="1:7" x14ac:dyDescent="0.25">
      <c r="A336">
        <v>2897</v>
      </c>
      <c r="B336">
        <v>1</v>
      </c>
      <c r="C336" t="s">
        <v>372</v>
      </c>
      <c r="D336" s="96">
        <v>419093.74095346523</v>
      </c>
      <c r="E336" s="96">
        <v>425247.41442369577</v>
      </c>
      <c r="F336" s="96">
        <v>446268.54895608127</v>
      </c>
      <c r="G336" s="96">
        <v>532538.14171618596</v>
      </c>
    </row>
    <row r="337" spans="1:7" x14ac:dyDescent="0.25">
      <c r="A337">
        <v>2898</v>
      </c>
      <c r="B337">
        <v>1</v>
      </c>
      <c r="C337" t="s">
        <v>373</v>
      </c>
      <c r="D337" s="96">
        <v>198921.43782261107</v>
      </c>
      <c r="E337" s="96">
        <v>204662.1601038347</v>
      </c>
      <c r="F337" s="96">
        <v>209151.10207974911</v>
      </c>
      <c r="G337" s="96">
        <v>254076.25095928251</v>
      </c>
    </row>
    <row r="338" spans="1:7" x14ac:dyDescent="0.25">
      <c r="A338">
        <v>2899</v>
      </c>
      <c r="B338">
        <v>1</v>
      </c>
      <c r="C338" t="s">
        <v>374</v>
      </c>
      <c r="D338" s="96">
        <v>409847.80558791896</v>
      </c>
      <c r="E338" s="96">
        <v>427336.07024024567</v>
      </c>
      <c r="F338" s="96">
        <v>443428.06555309123</v>
      </c>
      <c r="G338" s="96">
        <v>534862.16866853088</v>
      </c>
    </row>
    <row r="339" spans="1:7" x14ac:dyDescent="0.25">
      <c r="A339">
        <v>2902</v>
      </c>
      <c r="B339">
        <v>1</v>
      </c>
      <c r="C339" t="s">
        <v>375</v>
      </c>
      <c r="D339" s="96">
        <v>150119.10287118063</v>
      </c>
      <c r="E339" s="96">
        <v>166839.18259198451</v>
      </c>
      <c r="F339" s="96">
        <v>182218.4800539508</v>
      </c>
      <c r="G339" s="96">
        <v>219367.95198319177</v>
      </c>
    </row>
    <row r="340" spans="1:7" x14ac:dyDescent="0.25">
      <c r="A340">
        <v>2903</v>
      </c>
      <c r="B340">
        <v>1</v>
      </c>
      <c r="C340" t="s">
        <v>376</v>
      </c>
      <c r="D340" s="96">
        <v>145891.21210319013</v>
      </c>
      <c r="E340" s="96">
        <v>158526.45128379564</v>
      </c>
      <c r="F340" s="96">
        <v>178638.97662426508</v>
      </c>
      <c r="G340" s="96">
        <v>223232.68102879403</v>
      </c>
    </row>
    <row r="341" spans="1:7" x14ac:dyDescent="0.25">
      <c r="A341">
        <v>2904</v>
      </c>
      <c r="B341">
        <v>1</v>
      </c>
      <c r="C341" t="s">
        <v>377</v>
      </c>
      <c r="D341" s="96">
        <v>307746.19843950018</v>
      </c>
      <c r="E341" s="96">
        <v>312593.57065252855</v>
      </c>
      <c r="F341" s="96">
        <v>293389.1366740095</v>
      </c>
      <c r="G341" s="96">
        <v>386572.58623780648</v>
      </c>
    </row>
    <row r="342" spans="1:7" x14ac:dyDescent="0.25">
      <c r="A342">
        <v>2905</v>
      </c>
      <c r="B342">
        <v>1</v>
      </c>
      <c r="C342" t="s">
        <v>378</v>
      </c>
      <c r="D342" s="96">
        <v>771187.18699298985</v>
      </c>
      <c r="E342" s="96">
        <v>792248.79321341077</v>
      </c>
      <c r="F342" s="96">
        <v>813686.87861739658</v>
      </c>
      <c r="G342" s="96">
        <v>994875.71525421785</v>
      </c>
    </row>
    <row r="343" spans="1:7" x14ac:dyDescent="0.25">
      <c r="A343">
        <v>2906</v>
      </c>
      <c r="B343">
        <v>1</v>
      </c>
      <c r="C343" t="s">
        <v>379</v>
      </c>
      <c r="D343" s="96">
        <v>144601.83058470394</v>
      </c>
      <c r="E343" s="96">
        <v>138483.62225853116</v>
      </c>
      <c r="F343" s="96">
        <v>148172.05325580225</v>
      </c>
      <c r="G343" s="96">
        <v>179788.5695576329</v>
      </c>
    </row>
    <row r="344" spans="1:7" x14ac:dyDescent="0.25">
      <c r="A344">
        <v>2907</v>
      </c>
      <c r="B344">
        <v>1</v>
      </c>
      <c r="C344" t="s">
        <v>380</v>
      </c>
      <c r="D344" s="96">
        <v>44024.754459242278</v>
      </c>
      <c r="E344" s="96">
        <v>43549.244079609227</v>
      </c>
      <c r="F344" s="96">
        <v>46549.510857572255</v>
      </c>
      <c r="G344" s="96">
        <v>54193.807436893461</v>
      </c>
    </row>
    <row r="345" spans="1:7" x14ac:dyDescent="0.25">
      <c r="A345">
        <v>2908</v>
      </c>
      <c r="B345">
        <v>1</v>
      </c>
      <c r="C345" t="s">
        <v>381</v>
      </c>
      <c r="D345" s="96">
        <v>103429.64913054009</v>
      </c>
      <c r="E345" s="96">
        <v>109427.34775324294</v>
      </c>
      <c r="F345" s="96">
        <v>114053.82461125334</v>
      </c>
      <c r="G345" s="96">
        <v>134408.76214783173</v>
      </c>
    </row>
    <row r="346" spans="1:7" x14ac:dyDescent="0.25">
      <c r="A346">
        <v>2909</v>
      </c>
      <c r="B346">
        <v>1</v>
      </c>
      <c r="C346" t="s">
        <v>382</v>
      </c>
      <c r="D346" s="96">
        <v>530969.33236251678</v>
      </c>
      <c r="E346" s="96">
        <v>565920.37002497073</v>
      </c>
      <c r="F346" s="96">
        <v>590607.83439624589</v>
      </c>
      <c r="G346" s="96">
        <v>720574.39357763715</v>
      </c>
    </row>
    <row r="347" spans="1:7" x14ac:dyDescent="0.25">
      <c r="A347">
        <v>2910</v>
      </c>
      <c r="B347">
        <v>1</v>
      </c>
      <c r="C347" t="s">
        <v>644</v>
      </c>
      <c r="D347" s="96">
        <v>234899.67095069611</v>
      </c>
      <c r="E347" s="96">
        <v>285518.53664843854</v>
      </c>
      <c r="F347" s="96">
        <v>265179.44477947243</v>
      </c>
      <c r="G347" s="96">
        <v>313805.39539623377</v>
      </c>
    </row>
    <row r="348" spans="1:7" x14ac:dyDescent="0.25">
      <c r="A348">
        <v>4000</v>
      </c>
      <c r="B348">
        <v>7</v>
      </c>
      <c r="C348" t="s">
        <v>645</v>
      </c>
      <c r="D348" s="96">
        <v>0</v>
      </c>
      <c r="E348" s="96">
        <v>0</v>
      </c>
      <c r="F348" s="96">
        <v>0</v>
      </c>
      <c r="G348" s="96">
        <v>0</v>
      </c>
    </row>
    <row r="349" spans="1:7" x14ac:dyDescent="0.25">
      <c r="A349">
        <v>4001</v>
      </c>
      <c r="B349">
        <v>7</v>
      </c>
      <c r="C349" t="s">
        <v>646</v>
      </c>
      <c r="D349" s="96">
        <v>0</v>
      </c>
      <c r="E349" s="96">
        <v>0</v>
      </c>
      <c r="F349" s="96">
        <v>0</v>
      </c>
      <c r="G349" s="96">
        <v>0</v>
      </c>
    </row>
    <row r="350" spans="1:7" x14ac:dyDescent="0.25">
      <c r="A350">
        <v>4003</v>
      </c>
      <c r="B350">
        <v>7</v>
      </c>
      <c r="C350" t="s">
        <v>647</v>
      </c>
      <c r="D350" s="96">
        <v>0</v>
      </c>
      <c r="E350" s="96">
        <v>0</v>
      </c>
      <c r="F350" s="96">
        <v>0</v>
      </c>
      <c r="G350" s="96">
        <v>0</v>
      </c>
    </row>
    <row r="351" spans="1:7" x14ac:dyDescent="0.25">
      <c r="A351">
        <v>4004</v>
      </c>
      <c r="B351">
        <v>7</v>
      </c>
      <c r="C351" t="s">
        <v>648</v>
      </c>
      <c r="D351" s="96">
        <v>0</v>
      </c>
      <c r="E351" s="96">
        <v>0</v>
      </c>
      <c r="F351" s="96">
        <v>0</v>
      </c>
      <c r="G351" s="96">
        <v>0</v>
      </c>
    </row>
    <row r="352" spans="1:7" x14ac:dyDescent="0.25">
      <c r="A352">
        <v>4005</v>
      </c>
      <c r="B352">
        <v>7</v>
      </c>
      <c r="C352" t="s">
        <v>649</v>
      </c>
      <c r="D352" s="96">
        <v>0</v>
      </c>
      <c r="E352" s="96">
        <v>0</v>
      </c>
      <c r="F352" s="96">
        <v>0</v>
      </c>
      <c r="G352" s="96">
        <v>0</v>
      </c>
    </row>
    <row r="353" spans="1:7" x14ac:dyDescent="0.25">
      <c r="A353">
        <v>4007</v>
      </c>
      <c r="B353">
        <v>7</v>
      </c>
      <c r="C353" t="s">
        <v>650</v>
      </c>
      <c r="D353" s="96">
        <v>0</v>
      </c>
      <c r="E353" s="96">
        <v>0</v>
      </c>
      <c r="F353" s="96">
        <v>0</v>
      </c>
      <c r="G353" s="96">
        <v>0</v>
      </c>
    </row>
    <row r="354" spans="1:7" x14ac:dyDescent="0.25">
      <c r="A354">
        <v>4008</v>
      </c>
      <c r="B354">
        <v>7</v>
      </c>
      <c r="C354" t="s">
        <v>651</v>
      </c>
      <c r="D354" s="96">
        <v>0</v>
      </c>
      <c r="E354" s="96">
        <v>0</v>
      </c>
      <c r="F354" s="96">
        <v>0</v>
      </c>
      <c r="G354" s="96">
        <v>0</v>
      </c>
    </row>
    <row r="355" spans="1:7" x14ac:dyDescent="0.25">
      <c r="A355">
        <v>4011</v>
      </c>
      <c r="B355">
        <v>7</v>
      </c>
      <c r="C355" t="s">
        <v>652</v>
      </c>
      <c r="D355" s="96">
        <v>0</v>
      </c>
      <c r="E355" s="96">
        <v>0</v>
      </c>
      <c r="F355" s="96">
        <v>0</v>
      </c>
      <c r="G355" s="96">
        <v>0</v>
      </c>
    </row>
    <row r="356" spans="1:7" x14ac:dyDescent="0.25">
      <c r="A356">
        <v>4015</v>
      </c>
      <c r="B356">
        <v>7</v>
      </c>
      <c r="C356" t="s">
        <v>653</v>
      </c>
      <c r="D356" s="96">
        <v>0</v>
      </c>
      <c r="E356" s="96">
        <v>0</v>
      </c>
      <c r="F356" s="96">
        <v>0</v>
      </c>
      <c r="G356" s="96">
        <v>0</v>
      </c>
    </row>
    <row r="357" spans="1:7" x14ac:dyDescent="0.25">
      <c r="A357">
        <v>4016</v>
      </c>
      <c r="B357">
        <v>7</v>
      </c>
      <c r="C357" t="s">
        <v>654</v>
      </c>
      <c r="D357" s="96">
        <v>0</v>
      </c>
      <c r="E357" s="96">
        <v>0</v>
      </c>
      <c r="F357" s="96">
        <v>0</v>
      </c>
      <c r="G357" s="96">
        <v>0</v>
      </c>
    </row>
    <row r="358" spans="1:7" x14ac:dyDescent="0.25">
      <c r="A358">
        <v>4017</v>
      </c>
      <c r="B358">
        <v>7</v>
      </c>
      <c r="C358" t="s">
        <v>655</v>
      </c>
      <c r="D358" s="96">
        <v>0</v>
      </c>
      <c r="E358" s="96">
        <v>0</v>
      </c>
      <c r="F358" s="96">
        <v>0</v>
      </c>
      <c r="G358" s="96">
        <v>0</v>
      </c>
    </row>
    <row r="359" spans="1:7" x14ac:dyDescent="0.25">
      <c r="A359">
        <v>4018</v>
      </c>
      <c r="B359">
        <v>7</v>
      </c>
      <c r="C359" t="s">
        <v>656</v>
      </c>
      <c r="D359" s="96">
        <v>0</v>
      </c>
      <c r="E359" s="96">
        <v>0</v>
      </c>
      <c r="F359" s="96">
        <v>0</v>
      </c>
      <c r="G359" s="96">
        <v>0</v>
      </c>
    </row>
    <row r="360" spans="1:7" x14ac:dyDescent="0.25">
      <c r="A360">
        <v>4020</v>
      </c>
      <c r="B360">
        <v>7</v>
      </c>
      <c r="C360" t="s">
        <v>657</v>
      </c>
      <c r="D360" s="96">
        <v>0</v>
      </c>
      <c r="E360" s="96">
        <v>0</v>
      </c>
      <c r="F360" s="96">
        <v>0</v>
      </c>
      <c r="G360" s="96">
        <v>0</v>
      </c>
    </row>
    <row r="361" spans="1:7" x14ac:dyDescent="0.25">
      <c r="A361">
        <v>4025</v>
      </c>
      <c r="B361">
        <v>7</v>
      </c>
      <c r="C361" t="s">
        <v>658</v>
      </c>
      <c r="D361" s="96">
        <v>0</v>
      </c>
      <c r="E361" s="96">
        <v>0</v>
      </c>
      <c r="F361" s="96">
        <v>0</v>
      </c>
      <c r="G361" s="96">
        <v>0</v>
      </c>
    </row>
    <row r="362" spans="1:7" x14ac:dyDescent="0.25">
      <c r="A362">
        <v>4026</v>
      </c>
      <c r="B362">
        <v>7</v>
      </c>
      <c r="C362" t="s">
        <v>659</v>
      </c>
      <c r="D362" s="96">
        <v>0</v>
      </c>
      <c r="E362" s="96">
        <v>0</v>
      </c>
      <c r="F362" s="96">
        <v>0</v>
      </c>
      <c r="G362" s="96">
        <v>0</v>
      </c>
    </row>
    <row r="363" spans="1:7" x14ac:dyDescent="0.25">
      <c r="A363">
        <v>4027</v>
      </c>
      <c r="B363">
        <v>7</v>
      </c>
      <c r="C363" t="s">
        <v>660</v>
      </c>
      <c r="D363" s="96">
        <v>0</v>
      </c>
      <c r="E363" s="96">
        <v>0</v>
      </c>
      <c r="F363" s="96">
        <v>0</v>
      </c>
      <c r="G363" s="96">
        <v>0</v>
      </c>
    </row>
    <row r="364" spans="1:7" x14ac:dyDescent="0.25">
      <c r="A364">
        <v>4029</v>
      </c>
      <c r="B364">
        <v>7</v>
      </c>
      <c r="C364" t="s">
        <v>661</v>
      </c>
      <c r="D364" s="96">
        <v>0</v>
      </c>
      <c r="E364" s="96">
        <v>0</v>
      </c>
      <c r="F364" s="96">
        <v>0</v>
      </c>
      <c r="G364" s="96">
        <v>0</v>
      </c>
    </row>
    <row r="365" spans="1:7" x14ac:dyDescent="0.25">
      <c r="A365">
        <v>4031</v>
      </c>
      <c r="B365">
        <v>7</v>
      </c>
      <c r="C365" t="s">
        <v>662</v>
      </c>
      <c r="D365" s="96">
        <v>0</v>
      </c>
      <c r="E365" s="96">
        <v>0</v>
      </c>
      <c r="F365" s="96">
        <v>0</v>
      </c>
      <c r="G365" s="96">
        <v>0</v>
      </c>
    </row>
    <row r="366" spans="1:7" x14ac:dyDescent="0.25">
      <c r="A366">
        <v>4035</v>
      </c>
      <c r="B366">
        <v>7</v>
      </c>
      <c r="C366" t="s">
        <v>663</v>
      </c>
      <c r="D366" s="96">
        <v>0</v>
      </c>
      <c r="E366" s="96">
        <v>0</v>
      </c>
      <c r="F366" s="96">
        <v>0</v>
      </c>
      <c r="G366" s="96">
        <v>0</v>
      </c>
    </row>
    <row r="367" spans="1:7" x14ac:dyDescent="0.25">
      <c r="A367">
        <v>4036</v>
      </c>
      <c r="B367">
        <v>7</v>
      </c>
      <c r="C367" t="s">
        <v>664</v>
      </c>
      <c r="D367" s="96">
        <v>0</v>
      </c>
      <c r="E367" s="96">
        <v>0</v>
      </c>
      <c r="F367" s="96">
        <v>0</v>
      </c>
      <c r="G367" s="96">
        <v>0</v>
      </c>
    </row>
    <row r="368" spans="1:7" x14ac:dyDescent="0.25">
      <c r="A368">
        <v>4038</v>
      </c>
      <c r="B368">
        <v>7</v>
      </c>
      <c r="C368" t="s">
        <v>665</v>
      </c>
      <c r="D368" s="96">
        <v>0</v>
      </c>
      <c r="E368" s="96">
        <v>0</v>
      </c>
      <c r="F368" s="96">
        <v>0</v>
      </c>
      <c r="G368" s="96">
        <v>0</v>
      </c>
    </row>
    <row r="369" spans="1:7" x14ac:dyDescent="0.25">
      <c r="A369">
        <v>4039</v>
      </c>
      <c r="B369">
        <v>7</v>
      </c>
      <c r="C369" t="s">
        <v>666</v>
      </c>
      <c r="D369" s="96">
        <v>0</v>
      </c>
      <c r="E369" s="96">
        <v>0</v>
      </c>
      <c r="F369" s="96">
        <v>0</v>
      </c>
      <c r="G369" s="96">
        <v>0</v>
      </c>
    </row>
    <row r="370" spans="1:7" x14ac:dyDescent="0.25">
      <c r="A370">
        <v>4043</v>
      </c>
      <c r="B370">
        <v>7</v>
      </c>
      <c r="C370" t="s">
        <v>667</v>
      </c>
      <c r="D370" s="96">
        <v>0</v>
      </c>
      <c r="E370" s="96">
        <v>0</v>
      </c>
      <c r="F370" s="96">
        <v>0</v>
      </c>
      <c r="G370" s="96">
        <v>0</v>
      </c>
    </row>
    <row r="371" spans="1:7" x14ac:dyDescent="0.25">
      <c r="A371">
        <v>4049</v>
      </c>
      <c r="B371">
        <v>7</v>
      </c>
      <c r="C371" t="s">
        <v>668</v>
      </c>
      <c r="D371" s="96">
        <v>0</v>
      </c>
      <c r="E371" s="96">
        <v>0</v>
      </c>
      <c r="F371" s="96">
        <v>0</v>
      </c>
      <c r="G371" s="96">
        <v>0</v>
      </c>
    </row>
    <row r="372" spans="1:7" x14ac:dyDescent="0.25">
      <c r="A372">
        <v>4050</v>
      </c>
      <c r="B372">
        <v>7</v>
      </c>
      <c r="C372" t="s">
        <v>669</v>
      </c>
      <c r="D372" s="96">
        <v>0</v>
      </c>
      <c r="E372" s="96">
        <v>0</v>
      </c>
      <c r="F372" s="96">
        <v>0</v>
      </c>
      <c r="G372" s="96">
        <v>0</v>
      </c>
    </row>
    <row r="373" spans="1:7" x14ac:dyDescent="0.25">
      <c r="A373">
        <v>4053</v>
      </c>
      <c r="B373">
        <v>7</v>
      </c>
      <c r="C373" t="s">
        <v>670</v>
      </c>
      <c r="D373" s="96">
        <v>0</v>
      </c>
      <c r="E373" s="96">
        <v>0</v>
      </c>
      <c r="F373" s="96">
        <v>0</v>
      </c>
      <c r="G373" s="96">
        <v>0</v>
      </c>
    </row>
    <row r="374" spans="1:7" x14ac:dyDescent="0.25">
      <c r="A374">
        <v>4054</v>
      </c>
      <c r="B374">
        <v>7</v>
      </c>
      <c r="C374" t="s">
        <v>671</v>
      </c>
      <c r="D374" s="96">
        <v>0</v>
      </c>
      <c r="E374" s="96">
        <v>0</v>
      </c>
      <c r="F374" s="96">
        <v>0</v>
      </c>
      <c r="G374" s="96">
        <v>0</v>
      </c>
    </row>
    <row r="375" spans="1:7" x14ac:dyDescent="0.25">
      <c r="A375">
        <v>4055</v>
      </c>
      <c r="B375">
        <v>7</v>
      </c>
      <c r="C375" t="s">
        <v>672</v>
      </c>
      <c r="D375" s="96">
        <v>0</v>
      </c>
      <c r="E375" s="96">
        <v>0</v>
      </c>
      <c r="F375" s="96">
        <v>0</v>
      </c>
      <c r="G375" s="96">
        <v>0</v>
      </c>
    </row>
    <row r="376" spans="1:7" x14ac:dyDescent="0.25">
      <c r="A376">
        <v>4056</v>
      </c>
      <c r="B376">
        <v>7</v>
      </c>
      <c r="C376" t="s">
        <v>673</v>
      </c>
      <c r="D376" s="96">
        <v>0</v>
      </c>
      <c r="E376" s="96">
        <v>0</v>
      </c>
      <c r="F376" s="96">
        <v>0</v>
      </c>
      <c r="G376" s="96">
        <v>0</v>
      </c>
    </row>
    <row r="377" spans="1:7" x14ac:dyDescent="0.25">
      <c r="A377">
        <v>4057</v>
      </c>
      <c r="B377">
        <v>7</v>
      </c>
      <c r="C377" t="s">
        <v>674</v>
      </c>
      <c r="D377" s="96">
        <v>0</v>
      </c>
      <c r="E377" s="96">
        <v>0</v>
      </c>
      <c r="F377" s="96">
        <v>0</v>
      </c>
      <c r="G377" s="96">
        <v>0</v>
      </c>
    </row>
    <row r="378" spans="1:7" x14ac:dyDescent="0.25">
      <c r="A378">
        <v>4058</v>
      </c>
      <c r="B378">
        <v>7</v>
      </c>
      <c r="C378" t="s">
        <v>415</v>
      </c>
      <c r="D378" s="96">
        <v>0</v>
      </c>
      <c r="E378" s="96">
        <v>0</v>
      </c>
      <c r="F378" s="96">
        <v>0</v>
      </c>
      <c r="G378" s="96">
        <v>0</v>
      </c>
    </row>
    <row r="379" spans="1:7" x14ac:dyDescent="0.25">
      <c r="A379">
        <v>4059</v>
      </c>
      <c r="B379">
        <v>7</v>
      </c>
      <c r="C379" t="s">
        <v>675</v>
      </c>
      <c r="D379" s="96">
        <v>0</v>
      </c>
      <c r="E379" s="96">
        <v>0</v>
      </c>
      <c r="F379" s="96">
        <v>0</v>
      </c>
      <c r="G379" s="96">
        <v>0</v>
      </c>
    </row>
    <row r="380" spans="1:7" x14ac:dyDescent="0.25">
      <c r="A380">
        <v>4064</v>
      </c>
      <c r="B380">
        <v>7</v>
      </c>
      <c r="C380" t="s">
        <v>676</v>
      </c>
      <c r="D380" s="96">
        <v>0</v>
      </c>
      <c r="E380" s="96">
        <v>0</v>
      </c>
      <c r="F380" s="96">
        <v>0</v>
      </c>
      <c r="G380" s="96">
        <v>0</v>
      </c>
    </row>
    <row r="381" spans="1:7" x14ac:dyDescent="0.25">
      <c r="A381">
        <v>4066</v>
      </c>
      <c r="B381">
        <v>7</v>
      </c>
      <c r="C381" t="s">
        <v>677</v>
      </c>
      <c r="D381" s="96">
        <v>0</v>
      </c>
      <c r="E381" s="96">
        <v>0</v>
      </c>
      <c r="F381" s="96">
        <v>0</v>
      </c>
      <c r="G381" s="96">
        <v>0</v>
      </c>
    </row>
    <row r="382" spans="1:7" x14ac:dyDescent="0.25">
      <c r="A382">
        <v>4067</v>
      </c>
      <c r="B382">
        <v>7</v>
      </c>
      <c r="C382" t="s">
        <v>678</v>
      </c>
      <c r="D382" s="96">
        <v>0</v>
      </c>
      <c r="E382" s="96">
        <v>0</v>
      </c>
      <c r="F382" s="96">
        <v>0</v>
      </c>
      <c r="G382" s="96">
        <v>0</v>
      </c>
    </row>
    <row r="383" spans="1:7" x14ac:dyDescent="0.25">
      <c r="A383">
        <v>4068</v>
      </c>
      <c r="B383">
        <v>7</v>
      </c>
      <c r="C383" t="s">
        <v>679</v>
      </c>
      <c r="D383" s="96">
        <v>0</v>
      </c>
      <c r="E383" s="96">
        <v>0</v>
      </c>
      <c r="F383" s="96">
        <v>0</v>
      </c>
      <c r="G383" s="96">
        <v>0</v>
      </c>
    </row>
    <row r="384" spans="1:7" x14ac:dyDescent="0.25">
      <c r="A384">
        <v>4070</v>
      </c>
      <c r="B384">
        <v>7</v>
      </c>
      <c r="C384" t="s">
        <v>680</v>
      </c>
      <c r="D384" s="96">
        <v>0</v>
      </c>
      <c r="E384" s="96">
        <v>0</v>
      </c>
      <c r="F384" s="96">
        <v>0</v>
      </c>
      <c r="G384" s="96">
        <v>0</v>
      </c>
    </row>
    <row r="385" spans="1:7" x14ac:dyDescent="0.25">
      <c r="A385">
        <v>4073</v>
      </c>
      <c r="B385">
        <v>7</v>
      </c>
      <c r="C385" t="s">
        <v>681</v>
      </c>
      <c r="D385" s="96">
        <v>0</v>
      </c>
      <c r="E385" s="96">
        <v>0</v>
      </c>
      <c r="F385" s="96">
        <v>0</v>
      </c>
      <c r="G385" s="96">
        <v>0</v>
      </c>
    </row>
    <row r="386" spans="1:7" x14ac:dyDescent="0.25">
      <c r="A386">
        <v>4074</v>
      </c>
      <c r="B386">
        <v>7</v>
      </c>
      <c r="C386" t="s">
        <v>682</v>
      </c>
      <c r="D386" s="96">
        <v>0</v>
      </c>
      <c r="E386" s="96">
        <v>0</v>
      </c>
      <c r="F386" s="96">
        <v>0</v>
      </c>
      <c r="G386" s="96">
        <v>0</v>
      </c>
    </row>
    <row r="387" spans="1:7" x14ac:dyDescent="0.25">
      <c r="A387">
        <v>4075</v>
      </c>
      <c r="B387">
        <v>7</v>
      </c>
      <c r="C387" t="s">
        <v>683</v>
      </c>
      <c r="D387" s="96">
        <v>0</v>
      </c>
      <c r="E387" s="96">
        <v>0</v>
      </c>
      <c r="F387" s="96">
        <v>0</v>
      </c>
      <c r="G387" s="96">
        <v>0</v>
      </c>
    </row>
    <row r="388" spans="1:7" x14ac:dyDescent="0.25">
      <c r="A388">
        <v>4078</v>
      </c>
      <c r="B388">
        <v>7</v>
      </c>
      <c r="C388" t="s">
        <v>684</v>
      </c>
      <c r="D388" s="96">
        <v>0</v>
      </c>
      <c r="E388" s="96">
        <v>0</v>
      </c>
      <c r="F388" s="96">
        <v>0</v>
      </c>
      <c r="G388" s="96">
        <v>0</v>
      </c>
    </row>
    <row r="389" spans="1:7" x14ac:dyDescent="0.25">
      <c r="A389">
        <v>4079</v>
      </c>
      <c r="B389">
        <v>7</v>
      </c>
      <c r="C389" t="s">
        <v>685</v>
      </c>
      <c r="D389" s="96">
        <v>0</v>
      </c>
      <c r="E389" s="96">
        <v>0</v>
      </c>
      <c r="F389" s="96">
        <v>0</v>
      </c>
      <c r="G389" s="96">
        <v>0</v>
      </c>
    </row>
    <row r="390" spans="1:7" x14ac:dyDescent="0.25">
      <c r="A390">
        <v>4080</v>
      </c>
      <c r="B390">
        <v>7</v>
      </c>
      <c r="C390" t="s">
        <v>686</v>
      </c>
      <c r="D390" s="96">
        <v>0</v>
      </c>
      <c r="E390" s="96">
        <v>0</v>
      </c>
      <c r="F390" s="96">
        <v>0</v>
      </c>
      <c r="G390" s="96">
        <v>0</v>
      </c>
    </row>
    <row r="391" spans="1:7" x14ac:dyDescent="0.25">
      <c r="A391">
        <v>4081</v>
      </c>
      <c r="B391">
        <v>7</v>
      </c>
      <c r="C391" t="s">
        <v>687</v>
      </c>
      <c r="D391" s="96">
        <v>0</v>
      </c>
      <c r="E391" s="96">
        <v>0</v>
      </c>
      <c r="F391" s="96">
        <v>0</v>
      </c>
      <c r="G391" s="96">
        <v>0</v>
      </c>
    </row>
    <row r="392" spans="1:7" x14ac:dyDescent="0.25">
      <c r="A392">
        <v>4082</v>
      </c>
      <c r="B392">
        <v>7</v>
      </c>
      <c r="C392" t="s">
        <v>688</v>
      </c>
      <c r="D392" s="96">
        <v>0</v>
      </c>
      <c r="E392" s="96">
        <v>0</v>
      </c>
      <c r="F392" s="96">
        <v>0</v>
      </c>
      <c r="G392" s="96">
        <v>0</v>
      </c>
    </row>
    <row r="393" spans="1:7" x14ac:dyDescent="0.25">
      <c r="A393">
        <v>4083</v>
      </c>
      <c r="B393">
        <v>7</v>
      </c>
      <c r="C393" t="s">
        <v>689</v>
      </c>
      <c r="D393" s="96">
        <v>0</v>
      </c>
      <c r="E393" s="96">
        <v>0</v>
      </c>
      <c r="F393" s="96">
        <v>0</v>
      </c>
      <c r="G393" s="96">
        <v>0</v>
      </c>
    </row>
    <row r="394" spans="1:7" x14ac:dyDescent="0.25">
      <c r="A394">
        <v>4084</v>
      </c>
      <c r="B394">
        <v>7</v>
      </c>
      <c r="C394" t="s">
        <v>690</v>
      </c>
      <c r="D394" s="96">
        <v>0</v>
      </c>
      <c r="E394" s="96">
        <v>0</v>
      </c>
      <c r="F394" s="96">
        <v>0</v>
      </c>
      <c r="G394" s="96">
        <v>0</v>
      </c>
    </row>
    <row r="395" spans="1:7" x14ac:dyDescent="0.25">
      <c r="A395">
        <v>4085</v>
      </c>
      <c r="B395">
        <v>7</v>
      </c>
      <c r="C395" t="s">
        <v>691</v>
      </c>
      <c r="D395" s="96">
        <v>0</v>
      </c>
      <c r="E395" s="96">
        <v>0</v>
      </c>
      <c r="F395" s="96">
        <v>0</v>
      </c>
      <c r="G395" s="96">
        <v>0</v>
      </c>
    </row>
    <row r="396" spans="1:7" x14ac:dyDescent="0.25">
      <c r="A396">
        <v>4087</v>
      </c>
      <c r="B396">
        <v>7</v>
      </c>
      <c r="C396" t="s">
        <v>692</v>
      </c>
      <c r="D396" s="96">
        <v>0</v>
      </c>
      <c r="E396" s="96">
        <v>0</v>
      </c>
      <c r="F396" s="96">
        <v>0</v>
      </c>
      <c r="G396" s="96">
        <v>0</v>
      </c>
    </row>
    <row r="397" spans="1:7" x14ac:dyDescent="0.25">
      <c r="A397">
        <v>4088</v>
      </c>
      <c r="B397">
        <v>7</v>
      </c>
      <c r="C397" t="s">
        <v>693</v>
      </c>
      <c r="D397" s="96">
        <v>0</v>
      </c>
      <c r="E397" s="96">
        <v>0</v>
      </c>
      <c r="F397" s="96">
        <v>0</v>
      </c>
      <c r="G397" s="96">
        <v>0</v>
      </c>
    </row>
    <row r="398" spans="1:7" x14ac:dyDescent="0.25">
      <c r="A398">
        <v>4089</v>
      </c>
      <c r="B398">
        <v>7</v>
      </c>
      <c r="C398" t="s">
        <v>694</v>
      </c>
      <c r="D398" s="96">
        <v>0</v>
      </c>
      <c r="E398" s="96">
        <v>0</v>
      </c>
      <c r="F398" s="96">
        <v>0</v>
      </c>
      <c r="G398" s="96">
        <v>0</v>
      </c>
    </row>
    <row r="399" spans="1:7" x14ac:dyDescent="0.25">
      <c r="A399">
        <v>4090</v>
      </c>
      <c r="B399">
        <v>7</v>
      </c>
      <c r="C399" t="s">
        <v>695</v>
      </c>
      <c r="D399" s="96">
        <v>0</v>
      </c>
      <c r="E399" s="96">
        <v>0</v>
      </c>
      <c r="F399" s="96">
        <v>0</v>
      </c>
      <c r="G399" s="96">
        <v>0</v>
      </c>
    </row>
    <row r="400" spans="1:7" x14ac:dyDescent="0.25">
      <c r="A400">
        <v>4091</v>
      </c>
      <c r="B400">
        <v>7</v>
      </c>
      <c r="C400" t="s">
        <v>696</v>
      </c>
      <c r="D400" s="96">
        <v>0</v>
      </c>
      <c r="E400" s="96">
        <v>0</v>
      </c>
      <c r="F400" s="96">
        <v>0</v>
      </c>
      <c r="G400" s="96">
        <v>0</v>
      </c>
    </row>
    <row r="401" spans="1:7" x14ac:dyDescent="0.25">
      <c r="A401">
        <v>4092</v>
      </c>
      <c r="B401">
        <v>7</v>
      </c>
      <c r="C401" t="s">
        <v>697</v>
      </c>
      <c r="D401" s="96">
        <v>0</v>
      </c>
      <c r="E401" s="96">
        <v>0</v>
      </c>
      <c r="F401" s="96">
        <v>0</v>
      </c>
      <c r="G401" s="96">
        <v>0</v>
      </c>
    </row>
    <row r="402" spans="1:7" x14ac:dyDescent="0.25">
      <c r="A402">
        <v>4093</v>
      </c>
      <c r="B402">
        <v>7</v>
      </c>
      <c r="C402" t="s">
        <v>698</v>
      </c>
      <c r="D402" s="96">
        <v>0</v>
      </c>
      <c r="E402" s="96">
        <v>0</v>
      </c>
      <c r="F402" s="96">
        <v>0</v>
      </c>
      <c r="G402" s="96">
        <v>0</v>
      </c>
    </row>
    <row r="403" spans="1:7" x14ac:dyDescent="0.25">
      <c r="A403">
        <v>4095</v>
      </c>
      <c r="B403">
        <v>7</v>
      </c>
      <c r="C403" t="s">
        <v>699</v>
      </c>
      <c r="D403" s="96">
        <v>0</v>
      </c>
      <c r="E403" s="96">
        <v>0</v>
      </c>
      <c r="F403" s="96">
        <v>0</v>
      </c>
      <c r="G403" s="96">
        <v>0</v>
      </c>
    </row>
    <row r="404" spans="1:7" x14ac:dyDescent="0.25">
      <c r="A404">
        <v>4097</v>
      </c>
      <c r="B404">
        <v>7</v>
      </c>
      <c r="C404" t="s">
        <v>700</v>
      </c>
      <c r="D404" s="96">
        <v>0</v>
      </c>
      <c r="E404" s="96">
        <v>0</v>
      </c>
      <c r="F404" s="96">
        <v>0</v>
      </c>
      <c r="G404" s="96">
        <v>0</v>
      </c>
    </row>
    <row r="405" spans="1:7" x14ac:dyDescent="0.25">
      <c r="A405">
        <v>4098</v>
      </c>
      <c r="B405">
        <v>7</v>
      </c>
      <c r="C405" t="s">
        <v>701</v>
      </c>
      <c r="D405" s="96">
        <v>0</v>
      </c>
      <c r="E405" s="96">
        <v>0</v>
      </c>
      <c r="F405" s="96">
        <v>0</v>
      </c>
      <c r="G405" s="96">
        <v>0</v>
      </c>
    </row>
    <row r="406" spans="1:7" x14ac:dyDescent="0.25">
      <c r="A406">
        <v>4100</v>
      </c>
      <c r="B406">
        <v>7</v>
      </c>
      <c r="C406" t="s">
        <v>702</v>
      </c>
      <c r="D406" s="96">
        <v>0</v>
      </c>
      <c r="E406" s="96">
        <v>0</v>
      </c>
      <c r="F406" s="96">
        <v>0</v>
      </c>
      <c r="G406" s="96">
        <v>0</v>
      </c>
    </row>
    <row r="407" spans="1:7" x14ac:dyDescent="0.25">
      <c r="A407">
        <v>4102</v>
      </c>
      <c r="B407">
        <v>7</v>
      </c>
      <c r="C407" t="s">
        <v>703</v>
      </c>
      <c r="D407" s="96">
        <v>0</v>
      </c>
      <c r="E407" s="96">
        <v>0</v>
      </c>
      <c r="F407" s="96">
        <v>0</v>
      </c>
      <c r="G407" s="96">
        <v>0</v>
      </c>
    </row>
    <row r="408" spans="1:7" x14ac:dyDescent="0.25">
      <c r="A408">
        <v>4103</v>
      </c>
      <c r="B408">
        <v>7</v>
      </c>
      <c r="C408" t="s">
        <v>704</v>
      </c>
      <c r="D408" s="96">
        <v>0</v>
      </c>
      <c r="E408" s="96">
        <v>0</v>
      </c>
      <c r="F408" s="96">
        <v>0</v>
      </c>
      <c r="G408" s="96">
        <v>0</v>
      </c>
    </row>
    <row r="409" spans="1:7" x14ac:dyDescent="0.25">
      <c r="A409">
        <v>4104</v>
      </c>
      <c r="B409">
        <v>7</v>
      </c>
      <c r="C409" t="s">
        <v>705</v>
      </c>
      <c r="D409" s="96">
        <v>0</v>
      </c>
      <c r="E409" s="96">
        <v>0</v>
      </c>
      <c r="F409" s="96">
        <v>0</v>
      </c>
      <c r="G409" s="96">
        <v>0</v>
      </c>
    </row>
    <row r="410" spans="1:7" x14ac:dyDescent="0.25">
      <c r="A410">
        <v>4105</v>
      </c>
      <c r="B410">
        <v>7</v>
      </c>
      <c r="C410" t="s">
        <v>706</v>
      </c>
      <c r="D410" s="96">
        <v>0</v>
      </c>
      <c r="E410" s="96">
        <v>0</v>
      </c>
      <c r="F410" s="96">
        <v>0</v>
      </c>
      <c r="G410" s="96">
        <v>0</v>
      </c>
    </row>
    <row r="411" spans="1:7" x14ac:dyDescent="0.25">
      <c r="A411">
        <v>4106</v>
      </c>
      <c r="B411">
        <v>7</v>
      </c>
      <c r="C411" t="s">
        <v>707</v>
      </c>
      <c r="D411" s="96">
        <v>0</v>
      </c>
      <c r="E411" s="96">
        <v>0</v>
      </c>
      <c r="F411" s="96">
        <v>0</v>
      </c>
      <c r="G411" s="96">
        <v>0</v>
      </c>
    </row>
    <row r="412" spans="1:7" x14ac:dyDescent="0.25">
      <c r="A412">
        <v>4107</v>
      </c>
      <c r="B412">
        <v>7</v>
      </c>
      <c r="C412" t="s">
        <v>708</v>
      </c>
      <c r="D412" s="96">
        <v>0</v>
      </c>
      <c r="E412" s="96">
        <v>0</v>
      </c>
      <c r="F412" s="96">
        <v>0</v>
      </c>
      <c r="G412" s="96">
        <v>0</v>
      </c>
    </row>
    <row r="413" spans="1:7" x14ac:dyDescent="0.25">
      <c r="A413">
        <v>4110</v>
      </c>
      <c r="B413">
        <v>7</v>
      </c>
      <c r="C413" t="s">
        <v>709</v>
      </c>
      <c r="D413" s="96">
        <v>0</v>
      </c>
      <c r="E413" s="96">
        <v>0</v>
      </c>
      <c r="F413" s="96">
        <v>0</v>
      </c>
      <c r="G413" s="96">
        <v>0</v>
      </c>
    </row>
    <row r="414" spans="1:7" x14ac:dyDescent="0.25">
      <c r="A414">
        <v>4111</v>
      </c>
      <c r="B414">
        <v>7</v>
      </c>
      <c r="C414" t="s">
        <v>710</v>
      </c>
      <c r="D414" s="96">
        <v>0</v>
      </c>
      <c r="E414" s="96">
        <v>0</v>
      </c>
      <c r="F414" s="96">
        <v>0</v>
      </c>
      <c r="G414" s="96">
        <v>0</v>
      </c>
    </row>
    <row r="415" spans="1:7" x14ac:dyDescent="0.25">
      <c r="A415">
        <v>4112</v>
      </c>
      <c r="B415">
        <v>7</v>
      </c>
      <c r="C415" t="s">
        <v>452</v>
      </c>
      <c r="D415" s="96">
        <v>0</v>
      </c>
      <c r="E415" s="96">
        <v>0</v>
      </c>
      <c r="F415" s="96">
        <v>0</v>
      </c>
      <c r="G415" s="96">
        <v>0</v>
      </c>
    </row>
    <row r="416" spans="1:7" x14ac:dyDescent="0.25">
      <c r="A416">
        <v>4113</v>
      </c>
      <c r="B416">
        <v>7</v>
      </c>
      <c r="C416" t="s">
        <v>711</v>
      </c>
      <c r="D416" s="96">
        <v>0</v>
      </c>
      <c r="E416" s="96">
        <v>0</v>
      </c>
      <c r="F416" s="96">
        <v>0</v>
      </c>
      <c r="G416" s="96">
        <v>0</v>
      </c>
    </row>
    <row r="417" spans="1:7" x14ac:dyDescent="0.25">
      <c r="A417">
        <v>4116</v>
      </c>
      <c r="B417">
        <v>7</v>
      </c>
      <c r="C417" t="s">
        <v>712</v>
      </c>
      <c r="D417" s="96">
        <v>0</v>
      </c>
      <c r="E417" s="96">
        <v>0</v>
      </c>
      <c r="F417" s="96">
        <v>0</v>
      </c>
      <c r="G417" s="96">
        <v>0</v>
      </c>
    </row>
    <row r="418" spans="1:7" x14ac:dyDescent="0.25">
      <c r="A418">
        <v>4118</v>
      </c>
      <c r="B418">
        <v>7</v>
      </c>
      <c r="C418" t="s">
        <v>713</v>
      </c>
      <c r="D418" s="96">
        <v>0</v>
      </c>
      <c r="E418" s="96">
        <v>0</v>
      </c>
      <c r="F418" s="96">
        <v>0</v>
      </c>
      <c r="G418" s="96">
        <v>0</v>
      </c>
    </row>
    <row r="419" spans="1:7" x14ac:dyDescent="0.25">
      <c r="A419">
        <v>4119</v>
      </c>
      <c r="B419">
        <v>7</v>
      </c>
      <c r="C419" t="s">
        <v>714</v>
      </c>
      <c r="D419" s="96">
        <v>0</v>
      </c>
      <c r="E419" s="96">
        <v>0</v>
      </c>
      <c r="F419" s="96">
        <v>0</v>
      </c>
      <c r="G419" s="96">
        <v>0</v>
      </c>
    </row>
    <row r="420" spans="1:7" x14ac:dyDescent="0.25">
      <c r="A420">
        <v>4120</v>
      </c>
      <c r="B420">
        <v>7</v>
      </c>
      <c r="C420" t="s">
        <v>715</v>
      </c>
      <c r="D420" s="96">
        <v>0</v>
      </c>
      <c r="E420" s="96">
        <v>0</v>
      </c>
      <c r="F420" s="96">
        <v>0</v>
      </c>
      <c r="G420" s="96">
        <v>0</v>
      </c>
    </row>
    <row r="421" spans="1:7" x14ac:dyDescent="0.25">
      <c r="A421">
        <v>4121</v>
      </c>
      <c r="B421">
        <v>7</v>
      </c>
      <c r="C421" t="s">
        <v>458</v>
      </c>
      <c r="D421" s="96">
        <v>0</v>
      </c>
      <c r="E421" s="96">
        <v>0</v>
      </c>
      <c r="F421" s="96">
        <v>0</v>
      </c>
      <c r="G421" s="96">
        <v>0</v>
      </c>
    </row>
    <row r="422" spans="1:7" x14ac:dyDescent="0.25">
      <c r="A422">
        <v>4122</v>
      </c>
      <c r="B422">
        <v>7</v>
      </c>
      <c r="C422" t="s">
        <v>716</v>
      </c>
      <c r="D422" s="96">
        <v>0</v>
      </c>
      <c r="E422" s="96">
        <v>0</v>
      </c>
      <c r="F422" s="96">
        <v>0</v>
      </c>
      <c r="G422" s="96">
        <v>0</v>
      </c>
    </row>
    <row r="423" spans="1:7" x14ac:dyDescent="0.25">
      <c r="A423">
        <v>4124</v>
      </c>
      <c r="B423">
        <v>7</v>
      </c>
      <c r="C423" t="s">
        <v>717</v>
      </c>
      <c r="D423" s="96">
        <v>0</v>
      </c>
      <c r="E423" s="96">
        <v>0</v>
      </c>
      <c r="F423" s="96">
        <v>0</v>
      </c>
      <c r="G423" s="96">
        <v>0</v>
      </c>
    </row>
    <row r="424" spans="1:7" x14ac:dyDescent="0.25">
      <c r="A424">
        <v>4126</v>
      </c>
      <c r="B424">
        <v>7</v>
      </c>
      <c r="C424" t="s">
        <v>718</v>
      </c>
      <c r="D424" s="96">
        <v>0</v>
      </c>
      <c r="E424" s="96">
        <v>0</v>
      </c>
      <c r="F424" s="96">
        <v>0</v>
      </c>
      <c r="G424" s="96">
        <v>0</v>
      </c>
    </row>
    <row r="425" spans="1:7" x14ac:dyDescent="0.25">
      <c r="A425">
        <v>4127</v>
      </c>
      <c r="B425">
        <v>7</v>
      </c>
      <c r="C425" t="s">
        <v>719</v>
      </c>
      <c r="D425" s="96">
        <v>0</v>
      </c>
      <c r="E425" s="96">
        <v>0</v>
      </c>
      <c r="F425" s="96">
        <v>0</v>
      </c>
      <c r="G425" s="96">
        <v>0</v>
      </c>
    </row>
    <row r="426" spans="1:7" x14ac:dyDescent="0.25">
      <c r="A426">
        <v>4131</v>
      </c>
      <c r="B426">
        <v>7</v>
      </c>
      <c r="C426" t="s">
        <v>720</v>
      </c>
      <c r="D426" s="96">
        <v>0</v>
      </c>
      <c r="E426" s="96">
        <v>0</v>
      </c>
      <c r="F426" s="96">
        <v>0</v>
      </c>
      <c r="G426" s="96">
        <v>0</v>
      </c>
    </row>
    <row r="427" spans="1:7" x14ac:dyDescent="0.25">
      <c r="A427">
        <v>4132</v>
      </c>
      <c r="B427">
        <v>7</v>
      </c>
      <c r="C427" t="s">
        <v>721</v>
      </c>
      <c r="D427" s="96">
        <v>0</v>
      </c>
      <c r="E427" s="96">
        <v>0</v>
      </c>
      <c r="F427" s="96">
        <v>0</v>
      </c>
      <c r="G427" s="96">
        <v>0</v>
      </c>
    </row>
    <row r="428" spans="1:7" x14ac:dyDescent="0.25">
      <c r="A428">
        <v>4135</v>
      </c>
      <c r="B428">
        <v>7</v>
      </c>
      <c r="C428" t="s">
        <v>722</v>
      </c>
      <c r="D428" s="96">
        <v>0</v>
      </c>
      <c r="E428" s="96">
        <v>0</v>
      </c>
      <c r="F428" s="96">
        <v>0</v>
      </c>
      <c r="G428" s="96">
        <v>0</v>
      </c>
    </row>
    <row r="429" spans="1:7" x14ac:dyDescent="0.25">
      <c r="A429">
        <v>4137</v>
      </c>
      <c r="B429">
        <v>7</v>
      </c>
      <c r="C429" t="s">
        <v>723</v>
      </c>
      <c r="D429" s="96">
        <v>0</v>
      </c>
      <c r="E429" s="96">
        <v>0</v>
      </c>
      <c r="F429" s="96">
        <v>0</v>
      </c>
      <c r="G429" s="96">
        <v>0</v>
      </c>
    </row>
    <row r="430" spans="1:7" x14ac:dyDescent="0.25">
      <c r="A430">
        <v>4139</v>
      </c>
      <c r="B430">
        <v>7</v>
      </c>
      <c r="C430" t="s">
        <v>724</v>
      </c>
      <c r="D430" s="96">
        <v>0</v>
      </c>
      <c r="E430" s="96">
        <v>0</v>
      </c>
      <c r="F430" s="96">
        <v>0</v>
      </c>
      <c r="G430" s="96">
        <v>0</v>
      </c>
    </row>
    <row r="431" spans="1:7" x14ac:dyDescent="0.25">
      <c r="A431">
        <v>4140</v>
      </c>
      <c r="B431">
        <v>7</v>
      </c>
      <c r="C431" t="s">
        <v>725</v>
      </c>
      <c r="D431" s="96">
        <v>0</v>
      </c>
      <c r="E431" s="96">
        <v>0</v>
      </c>
      <c r="F431" s="96">
        <v>0</v>
      </c>
      <c r="G431" s="96">
        <v>0</v>
      </c>
    </row>
    <row r="432" spans="1:7" x14ac:dyDescent="0.25">
      <c r="A432">
        <v>4142</v>
      </c>
      <c r="B432">
        <v>7</v>
      </c>
      <c r="C432" t="s">
        <v>726</v>
      </c>
      <c r="D432" s="96">
        <v>0</v>
      </c>
      <c r="E432" s="96">
        <v>0</v>
      </c>
      <c r="F432" s="96">
        <v>0</v>
      </c>
      <c r="G432" s="96">
        <v>0</v>
      </c>
    </row>
    <row r="433" spans="1:7" x14ac:dyDescent="0.25">
      <c r="A433">
        <v>4143</v>
      </c>
      <c r="B433">
        <v>7</v>
      </c>
      <c r="C433" t="s">
        <v>727</v>
      </c>
      <c r="D433" s="96">
        <v>0</v>
      </c>
      <c r="E433" s="96">
        <v>0</v>
      </c>
      <c r="F433" s="96">
        <v>0</v>
      </c>
      <c r="G433" s="96">
        <v>0</v>
      </c>
    </row>
    <row r="434" spans="1:7" x14ac:dyDescent="0.25">
      <c r="A434">
        <v>4144</v>
      </c>
      <c r="B434">
        <v>7</v>
      </c>
      <c r="C434" t="s">
        <v>728</v>
      </c>
      <c r="D434" s="96">
        <v>0</v>
      </c>
      <c r="E434" s="96">
        <v>0</v>
      </c>
      <c r="F434" s="96">
        <v>0</v>
      </c>
      <c r="G434" s="96">
        <v>0</v>
      </c>
    </row>
    <row r="435" spans="1:7" x14ac:dyDescent="0.25">
      <c r="A435">
        <v>4145</v>
      </c>
      <c r="B435">
        <v>7</v>
      </c>
      <c r="C435" t="s">
        <v>729</v>
      </c>
      <c r="D435" s="96">
        <v>0</v>
      </c>
      <c r="E435" s="96">
        <v>0</v>
      </c>
      <c r="F435" s="96">
        <v>0</v>
      </c>
      <c r="G435" s="96">
        <v>0</v>
      </c>
    </row>
    <row r="436" spans="1:7" x14ac:dyDescent="0.25">
      <c r="A436">
        <v>4146</v>
      </c>
      <c r="B436">
        <v>7</v>
      </c>
      <c r="C436" t="s">
        <v>730</v>
      </c>
      <c r="D436" s="96">
        <v>0</v>
      </c>
      <c r="E436" s="96">
        <v>0</v>
      </c>
      <c r="F436" s="96">
        <v>0</v>
      </c>
      <c r="G436" s="96">
        <v>0</v>
      </c>
    </row>
    <row r="437" spans="1:7" x14ac:dyDescent="0.25">
      <c r="A437">
        <v>4150</v>
      </c>
      <c r="B437">
        <v>7</v>
      </c>
      <c r="C437" t="s">
        <v>731</v>
      </c>
      <c r="D437" s="96">
        <v>0</v>
      </c>
      <c r="E437" s="96">
        <v>0</v>
      </c>
      <c r="F437" s="96">
        <v>0</v>
      </c>
      <c r="G437" s="96">
        <v>0</v>
      </c>
    </row>
    <row r="438" spans="1:7" x14ac:dyDescent="0.25">
      <c r="A438">
        <v>4151</v>
      </c>
      <c r="B438">
        <v>7</v>
      </c>
      <c r="C438" t="s">
        <v>732</v>
      </c>
      <c r="D438" s="96">
        <v>0</v>
      </c>
      <c r="E438" s="96">
        <v>0</v>
      </c>
      <c r="F438" s="96">
        <v>0</v>
      </c>
      <c r="G438" s="96">
        <v>0</v>
      </c>
    </row>
    <row r="439" spans="1:7" x14ac:dyDescent="0.25">
      <c r="A439">
        <v>4152</v>
      </c>
      <c r="B439">
        <v>7</v>
      </c>
      <c r="C439" t="s">
        <v>733</v>
      </c>
      <c r="D439" s="96">
        <v>0</v>
      </c>
      <c r="E439" s="96">
        <v>0</v>
      </c>
      <c r="F439" s="96">
        <v>0</v>
      </c>
      <c r="G439" s="96">
        <v>0</v>
      </c>
    </row>
    <row r="440" spans="1:7" x14ac:dyDescent="0.25">
      <c r="A440">
        <v>4153</v>
      </c>
      <c r="B440">
        <v>7</v>
      </c>
      <c r="C440" t="s">
        <v>734</v>
      </c>
      <c r="D440" s="96">
        <v>0</v>
      </c>
      <c r="E440" s="96">
        <v>0</v>
      </c>
      <c r="F440" s="96">
        <v>0</v>
      </c>
      <c r="G440" s="96">
        <v>0</v>
      </c>
    </row>
    <row r="441" spans="1:7" x14ac:dyDescent="0.25">
      <c r="A441">
        <v>4155</v>
      </c>
      <c r="B441">
        <v>7</v>
      </c>
      <c r="C441" t="s">
        <v>735</v>
      </c>
      <c r="D441" s="96">
        <v>0</v>
      </c>
      <c r="E441" s="96">
        <v>0</v>
      </c>
      <c r="F441" s="96">
        <v>0</v>
      </c>
      <c r="G441" s="96">
        <v>0</v>
      </c>
    </row>
    <row r="442" spans="1:7" x14ac:dyDescent="0.25">
      <c r="A442">
        <v>4159</v>
      </c>
      <c r="B442">
        <v>7</v>
      </c>
      <c r="C442" t="s">
        <v>736</v>
      </c>
      <c r="D442" s="96">
        <v>0</v>
      </c>
      <c r="E442" s="96">
        <v>0</v>
      </c>
      <c r="F442" s="96">
        <v>0</v>
      </c>
      <c r="G442" s="96">
        <v>0</v>
      </c>
    </row>
    <row r="443" spans="1:7" x14ac:dyDescent="0.25">
      <c r="A443">
        <v>4160</v>
      </c>
      <c r="B443">
        <v>7</v>
      </c>
      <c r="C443" t="s">
        <v>737</v>
      </c>
      <c r="D443" s="96">
        <v>0</v>
      </c>
      <c r="E443" s="96">
        <v>0</v>
      </c>
      <c r="F443" s="96">
        <v>0</v>
      </c>
      <c r="G443" s="96">
        <v>0</v>
      </c>
    </row>
    <row r="444" spans="1:7" x14ac:dyDescent="0.25">
      <c r="A444">
        <v>4161</v>
      </c>
      <c r="B444">
        <v>7</v>
      </c>
      <c r="C444" t="s">
        <v>738</v>
      </c>
      <c r="D444" s="96">
        <v>0</v>
      </c>
      <c r="E444" s="96">
        <v>0</v>
      </c>
      <c r="F444" s="96">
        <v>0</v>
      </c>
      <c r="G444" s="96">
        <v>0</v>
      </c>
    </row>
    <row r="445" spans="1:7" x14ac:dyDescent="0.25">
      <c r="A445">
        <v>4162</v>
      </c>
      <c r="B445">
        <v>7</v>
      </c>
      <c r="C445" t="s">
        <v>739</v>
      </c>
      <c r="D445" s="96">
        <v>0</v>
      </c>
      <c r="E445" s="96">
        <v>0</v>
      </c>
      <c r="F445" s="96">
        <v>0</v>
      </c>
      <c r="G445" s="96">
        <v>0</v>
      </c>
    </row>
    <row r="446" spans="1:7" x14ac:dyDescent="0.25">
      <c r="A446">
        <v>4164</v>
      </c>
      <c r="B446">
        <v>7</v>
      </c>
      <c r="C446" t="s">
        <v>740</v>
      </c>
      <c r="D446" s="96">
        <v>0</v>
      </c>
      <c r="E446" s="96">
        <v>0</v>
      </c>
      <c r="F446" s="96">
        <v>0</v>
      </c>
      <c r="G446" s="96">
        <v>0</v>
      </c>
    </row>
    <row r="447" spans="1:7" x14ac:dyDescent="0.25">
      <c r="A447">
        <v>4166</v>
      </c>
      <c r="B447">
        <v>7</v>
      </c>
      <c r="C447" t="s">
        <v>741</v>
      </c>
      <c r="D447" s="96">
        <v>0</v>
      </c>
      <c r="E447" s="96">
        <v>0</v>
      </c>
      <c r="F447" s="96">
        <v>0</v>
      </c>
      <c r="G447" s="96">
        <v>0</v>
      </c>
    </row>
    <row r="448" spans="1:7" x14ac:dyDescent="0.25">
      <c r="A448">
        <v>4167</v>
      </c>
      <c r="B448">
        <v>7</v>
      </c>
      <c r="C448" t="s">
        <v>742</v>
      </c>
      <c r="D448" s="96">
        <v>0</v>
      </c>
      <c r="E448" s="96">
        <v>0</v>
      </c>
      <c r="F448" s="96">
        <v>0</v>
      </c>
      <c r="G448" s="96">
        <v>0</v>
      </c>
    </row>
    <row r="449" spans="1:7" x14ac:dyDescent="0.25">
      <c r="A449">
        <v>4168</v>
      </c>
      <c r="B449">
        <v>7</v>
      </c>
      <c r="C449" t="s">
        <v>743</v>
      </c>
      <c r="D449" s="96">
        <v>0</v>
      </c>
      <c r="E449" s="96">
        <v>0</v>
      </c>
      <c r="F449" s="96">
        <v>0</v>
      </c>
      <c r="G449" s="96">
        <v>0</v>
      </c>
    </row>
    <row r="450" spans="1:7" x14ac:dyDescent="0.25">
      <c r="A450">
        <v>4169</v>
      </c>
      <c r="B450">
        <v>7</v>
      </c>
      <c r="C450" t="s">
        <v>744</v>
      </c>
      <c r="D450" s="96">
        <v>0</v>
      </c>
      <c r="E450" s="96">
        <v>0</v>
      </c>
      <c r="F450" s="96">
        <v>0</v>
      </c>
      <c r="G450" s="96">
        <v>0</v>
      </c>
    </row>
    <row r="451" spans="1:7" x14ac:dyDescent="0.25">
      <c r="A451">
        <v>4170</v>
      </c>
      <c r="B451">
        <v>7</v>
      </c>
      <c r="C451" t="s">
        <v>745</v>
      </c>
      <c r="D451" s="96">
        <v>0</v>
      </c>
      <c r="E451" s="96">
        <v>0</v>
      </c>
      <c r="F451" s="96">
        <v>0</v>
      </c>
      <c r="G451" s="96">
        <v>0</v>
      </c>
    </row>
    <row r="452" spans="1:7" x14ac:dyDescent="0.25">
      <c r="A452">
        <v>4171</v>
      </c>
      <c r="B452">
        <v>7</v>
      </c>
      <c r="C452" t="s">
        <v>746</v>
      </c>
      <c r="D452" s="96">
        <v>0</v>
      </c>
      <c r="E452" s="96">
        <v>0</v>
      </c>
      <c r="F452" s="96">
        <v>0</v>
      </c>
      <c r="G452" s="96">
        <v>0</v>
      </c>
    </row>
    <row r="453" spans="1:7" x14ac:dyDescent="0.25">
      <c r="A453">
        <v>4172</v>
      </c>
      <c r="B453">
        <v>7</v>
      </c>
      <c r="C453" t="s">
        <v>747</v>
      </c>
      <c r="D453" s="96">
        <v>0</v>
      </c>
      <c r="E453" s="96">
        <v>0</v>
      </c>
      <c r="F453" s="96">
        <v>0</v>
      </c>
      <c r="G453" s="96">
        <v>0</v>
      </c>
    </row>
    <row r="454" spans="1:7" x14ac:dyDescent="0.25">
      <c r="A454">
        <v>4177</v>
      </c>
      <c r="B454">
        <v>7</v>
      </c>
      <c r="C454" t="s">
        <v>748</v>
      </c>
      <c r="D454" s="96">
        <v>0</v>
      </c>
      <c r="E454" s="96">
        <v>0</v>
      </c>
      <c r="F454" s="96">
        <v>0</v>
      </c>
      <c r="G454" s="96">
        <v>0</v>
      </c>
    </row>
    <row r="455" spans="1:7" x14ac:dyDescent="0.25">
      <c r="A455">
        <v>4178</v>
      </c>
      <c r="B455">
        <v>7</v>
      </c>
      <c r="C455" t="s">
        <v>749</v>
      </c>
      <c r="D455" s="96">
        <v>0</v>
      </c>
      <c r="E455" s="96">
        <v>0</v>
      </c>
      <c r="F455" s="96">
        <v>0</v>
      </c>
      <c r="G455" s="96">
        <v>0</v>
      </c>
    </row>
    <row r="456" spans="1:7" x14ac:dyDescent="0.25">
      <c r="A456">
        <v>4181</v>
      </c>
      <c r="B456">
        <v>7</v>
      </c>
      <c r="C456" t="s">
        <v>750</v>
      </c>
      <c r="D456" s="96">
        <v>0</v>
      </c>
      <c r="E456" s="96">
        <v>0</v>
      </c>
      <c r="F456" s="96">
        <v>0</v>
      </c>
      <c r="G456" s="96">
        <v>0</v>
      </c>
    </row>
    <row r="457" spans="1:7" x14ac:dyDescent="0.25">
      <c r="A457">
        <v>4183</v>
      </c>
      <c r="B457">
        <v>7</v>
      </c>
      <c r="C457" t="s">
        <v>751</v>
      </c>
      <c r="D457" s="96">
        <v>0</v>
      </c>
      <c r="E457" s="96">
        <v>0</v>
      </c>
      <c r="F457" s="96">
        <v>0</v>
      </c>
      <c r="G457" s="96">
        <v>0</v>
      </c>
    </row>
    <row r="458" spans="1:7" x14ac:dyDescent="0.25">
      <c r="A458">
        <v>4184</v>
      </c>
      <c r="B458">
        <v>7</v>
      </c>
      <c r="C458" t="s">
        <v>752</v>
      </c>
      <c r="D458" s="96">
        <v>0</v>
      </c>
      <c r="E458" s="96">
        <v>0</v>
      </c>
      <c r="F458" s="96">
        <v>0</v>
      </c>
      <c r="G458" s="96">
        <v>0</v>
      </c>
    </row>
    <row r="459" spans="1:7" x14ac:dyDescent="0.25">
      <c r="A459">
        <v>4185</v>
      </c>
      <c r="B459">
        <v>7</v>
      </c>
      <c r="C459" t="s">
        <v>753</v>
      </c>
      <c r="D459" s="96">
        <v>0</v>
      </c>
      <c r="E459" s="96">
        <v>0</v>
      </c>
      <c r="F459" s="96">
        <v>0</v>
      </c>
      <c r="G459" s="96">
        <v>0</v>
      </c>
    </row>
    <row r="460" spans="1:7" x14ac:dyDescent="0.25">
      <c r="A460">
        <v>4186</v>
      </c>
      <c r="B460">
        <v>7</v>
      </c>
      <c r="C460" t="s">
        <v>754</v>
      </c>
      <c r="D460" s="96">
        <v>0</v>
      </c>
      <c r="E460" s="96">
        <v>0</v>
      </c>
      <c r="F460" s="96">
        <v>0</v>
      </c>
      <c r="G460" s="96">
        <v>0</v>
      </c>
    </row>
    <row r="461" spans="1:7" x14ac:dyDescent="0.25">
      <c r="A461">
        <v>4188</v>
      </c>
      <c r="B461">
        <v>7</v>
      </c>
      <c r="C461" t="s">
        <v>755</v>
      </c>
      <c r="D461" s="96">
        <v>0</v>
      </c>
      <c r="E461" s="96">
        <v>0</v>
      </c>
      <c r="F461" s="96">
        <v>0</v>
      </c>
      <c r="G461" s="96">
        <v>0</v>
      </c>
    </row>
    <row r="462" spans="1:7" x14ac:dyDescent="0.25">
      <c r="A462">
        <v>4189</v>
      </c>
      <c r="B462">
        <v>7</v>
      </c>
      <c r="C462" t="s">
        <v>756</v>
      </c>
      <c r="D462" s="96">
        <v>0</v>
      </c>
      <c r="E462" s="96">
        <v>0</v>
      </c>
      <c r="F462" s="96">
        <v>0</v>
      </c>
      <c r="G462" s="96">
        <v>0</v>
      </c>
    </row>
    <row r="463" spans="1:7" x14ac:dyDescent="0.25">
      <c r="A463">
        <v>4191</v>
      </c>
      <c r="B463">
        <v>7</v>
      </c>
      <c r="C463" t="s">
        <v>757</v>
      </c>
      <c r="D463" s="96">
        <v>0</v>
      </c>
      <c r="E463" s="96">
        <v>0</v>
      </c>
      <c r="F463" s="96">
        <v>0</v>
      </c>
      <c r="G463" s="96">
        <v>0</v>
      </c>
    </row>
    <row r="464" spans="1:7" x14ac:dyDescent="0.25">
      <c r="A464">
        <v>4192</v>
      </c>
      <c r="B464">
        <v>7</v>
      </c>
      <c r="C464" t="s">
        <v>758</v>
      </c>
      <c r="D464" s="96">
        <v>0</v>
      </c>
      <c r="E464" s="96">
        <v>0</v>
      </c>
      <c r="F464" s="96">
        <v>0</v>
      </c>
      <c r="G464" s="96">
        <v>0</v>
      </c>
    </row>
    <row r="465" spans="1:7" x14ac:dyDescent="0.25">
      <c r="A465">
        <v>4193</v>
      </c>
      <c r="B465">
        <v>7</v>
      </c>
      <c r="C465" t="s">
        <v>759</v>
      </c>
      <c r="D465" s="96">
        <v>0</v>
      </c>
      <c r="E465" s="96">
        <v>0</v>
      </c>
      <c r="F465" s="96">
        <v>0</v>
      </c>
      <c r="G465" s="96">
        <v>0</v>
      </c>
    </row>
    <row r="466" spans="1:7" x14ac:dyDescent="0.25">
      <c r="A466">
        <v>4194</v>
      </c>
      <c r="B466">
        <v>7</v>
      </c>
      <c r="C466" t="s">
        <v>760</v>
      </c>
      <c r="D466" s="96">
        <v>0</v>
      </c>
      <c r="E466" s="96">
        <v>0</v>
      </c>
      <c r="F466" s="96">
        <v>0</v>
      </c>
      <c r="G466" s="96">
        <v>0</v>
      </c>
    </row>
    <row r="467" spans="1:7" x14ac:dyDescent="0.25">
      <c r="A467">
        <v>4195</v>
      </c>
      <c r="B467">
        <v>7</v>
      </c>
      <c r="C467" t="s">
        <v>761</v>
      </c>
      <c r="D467" s="96">
        <v>0</v>
      </c>
      <c r="E467" s="96">
        <v>0</v>
      </c>
      <c r="F467" s="96">
        <v>0</v>
      </c>
      <c r="G467" s="96">
        <v>0</v>
      </c>
    </row>
    <row r="468" spans="1:7" x14ac:dyDescent="0.25">
      <c r="A468">
        <v>4198</v>
      </c>
      <c r="B468">
        <v>7</v>
      </c>
      <c r="C468" t="s">
        <v>762</v>
      </c>
      <c r="D468" s="96">
        <v>0</v>
      </c>
      <c r="E468" s="96">
        <v>0</v>
      </c>
      <c r="F468" s="96">
        <v>0</v>
      </c>
      <c r="G468" s="96">
        <v>0</v>
      </c>
    </row>
    <row r="469" spans="1:7" x14ac:dyDescent="0.25">
      <c r="A469">
        <v>4199</v>
      </c>
      <c r="B469">
        <v>7</v>
      </c>
      <c r="C469" t="s">
        <v>763</v>
      </c>
      <c r="D469" s="96">
        <v>0</v>
      </c>
      <c r="E469" s="96">
        <v>0</v>
      </c>
      <c r="F469" s="96">
        <v>0</v>
      </c>
      <c r="G469" s="96">
        <v>0</v>
      </c>
    </row>
    <row r="470" spans="1:7" x14ac:dyDescent="0.25">
      <c r="A470">
        <v>4200</v>
      </c>
      <c r="B470">
        <v>7</v>
      </c>
      <c r="C470" t="s">
        <v>764</v>
      </c>
      <c r="D470" s="96">
        <v>0</v>
      </c>
      <c r="E470" s="96">
        <v>0</v>
      </c>
      <c r="F470" s="96">
        <v>0</v>
      </c>
      <c r="G470" s="96">
        <v>0</v>
      </c>
    </row>
    <row r="471" spans="1:7" x14ac:dyDescent="0.25">
      <c r="A471">
        <v>4201</v>
      </c>
      <c r="B471">
        <v>7</v>
      </c>
      <c r="C471" t="s">
        <v>765</v>
      </c>
      <c r="D471" s="96">
        <v>0</v>
      </c>
      <c r="E471" s="96">
        <v>0</v>
      </c>
      <c r="F471" s="96">
        <v>0</v>
      </c>
      <c r="G471" s="96">
        <v>0</v>
      </c>
    </row>
    <row r="472" spans="1:7" x14ac:dyDescent="0.25">
      <c r="A472">
        <v>4204</v>
      </c>
      <c r="B472">
        <v>7</v>
      </c>
      <c r="C472" t="s">
        <v>766</v>
      </c>
      <c r="D472" s="96">
        <v>0</v>
      </c>
      <c r="E472" s="96">
        <v>0</v>
      </c>
      <c r="F472" s="96">
        <v>0</v>
      </c>
      <c r="G472" s="96">
        <v>0</v>
      </c>
    </row>
    <row r="473" spans="1:7" x14ac:dyDescent="0.25">
      <c r="A473">
        <v>4205</v>
      </c>
      <c r="B473">
        <v>7</v>
      </c>
      <c r="C473" t="s">
        <v>767</v>
      </c>
      <c r="D473" s="96">
        <v>0</v>
      </c>
      <c r="E473" s="96">
        <v>0</v>
      </c>
      <c r="F473" s="96">
        <v>0</v>
      </c>
      <c r="G473" s="96">
        <v>0</v>
      </c>
    </row>
    <row r="474" spans="1:7" x14ac:dyDescent="0.25">
      <c r="A474">
        <v>4207</v>
      </c>
      <c r="B474">
        <v>7</v>
      </c>
      <c r="C474" t="s">
        <v>768</v>
      </c>
      <c r="D474" s="96">
        <v>0</v>
      </c>
      <c r="E474" s="96">
        <v>0</v>
      </c>
      <c r="F474" s="96">
        <v>0</v>
      </c>
      <c r="G474" s="96">
        <v>0</v>
      </c>
    </row>
    <row r="475" spans="1:7" x14ac:dyDescent="0.25">
      <c r="A475">
        <v>4208</v>
      </c>
      <c r="B475">
        <v>7</v>
      </c>
      <c r="C475" t="s">
        <v>769</v>
      </c>
      <c r="D475" s="96">
        <v>0</v>
      </c>
      <c r="E475" s="96">
        <v>0</v>
      </c>
      <c r="F475" s="96">
        <v>0</v>
      </c>
      <c r="G475" s="96">
        <v>0</v>
      </c>
    </row>
    <row r="476" spans="1:7" x14ac:dyDescent="0.25">
      <c r="A476">
        <v>4209</v>
      </c>
      <c r="B476">
        <v>7</v>
      </c>
      <c r="C476" t="s">
        <v>770</v>
      </c>
      <c r="D476" s="96">
        <v>0</v>
      </c>
      <c r="E476" s="96">
        <v>0</v>
      </c>
      <c r="F476" s="96">
        <v>0</v>
      </c>
      <c r="G476" s="96">
        <v>0</v>
      </c>
    </row>
    <row r="477" spans="1:7" x14ac:dyDescent="0.25">
      <c r="A477">
        <v>4210</v>
      </c>
      <c r="B477">
        <v>7</v>
      </c>
      <c r="C477" t="s">
        <v>771</v>
      </c>
      <c r="D477" s="96">
        <v>0</v>
      </c>
      <c r="E477" s="96">
        <v>0</v>
      </c>
      <c r="F477" s="96">
        <v>0</v>
      </c>
      <c r="G477" s="96">
        <v>0</v>
      </c>
    </row>
    <row r="478" spans="1:7" x14ac:dyDescent="0.25">
      <c r="A478">
        <v>4213</v>
      </c>
      <c r="B478">
        <v>7</v>
      </c>
      <c r="C478" t="s">
        <v>772</v>
      </c>
      <c r="D478" s="96">
        <v>0</v>
      </c>
      <c r="E478" s="96">
        <v>0</v>
      </c>
      <c r="F478" s="96">
        <v>0</v>
      </c>
      <c r="G478" s="96">
        <v>0</v>
      </c>
    </row>
    <row r="479" spans="1:7" x14ac:dyDescent="0.25">
      <c r="A479">
        <v>4215</v>
      </c>
      <c r="B479">
        <v>7</v>
      </c>
      <c r="C479" t="s">
        <v>773</v>
      </c>
      <c r="D479" s="96">
        <v>0</v>
      </c>
      <c r="E479" s="96">
        <v>0</v>
      </c>
      <c r="F479" s="96">
        <v>0</v>
      </c>
      <c r="G479" s="96">
        <v>0</v>
      </c>
    </row>
    <row r="480" spans="1:7" x14ac:dyDescent="0.25">
      <c r="A480">
        <v>4217</v>
      </c>
      <c r="B480">
        <v>7</v>
      </c>
      <c r="C480" t="s">
        <v>774</v>
      </c>
      <c r="D480" s="96">
        <v>0</v>
      </c>
      <c r="E480" s="96">
        <v>0</v>
      </c>
      <c r="F480" s="96">
        <v>0</v>
      </c>
      <c r="G480" s="96">
        <v>0</v>
      </c>
    </row>
    <row r="481" spans="1:7" x14ac:dyDescent="0.25">
      <c r="A481">
        <v>4218</v>
      </c>
      <c r="B481">
        <v>7</v>
      </c>
      <c r="C481" t="s">
        <v>775</v>
      </c>
      <c r="D481" s="96">
        <v>0</v>
      </c>
      <c r="E481" s="96">
        <v>0</v>
      </c>
      <c r="F481" s="96">
        <v>0</v>
      </c>
      <c r="G481" s="96">
        <v>0</v>
      </c>
    </row>
    <row r="482" spans="1:7" x14ac:dyDescent="0.25">
      <c r="A482">
        <v>4219</v>
      </c>
      <c r="B482">
        <v>7</v>
      </c>
      <c r="C482" t="s">
        <v>776</v>
      </c>
      <c r="D482" s="96">
        <v>0</v>
      </c>
      <c r="E482" s="96">
        <v>0</v>
      </c>
      <c r="F482" s="96">
        <v>0</v>
      </c>
      <c r="G482" s="96">
        <v>0</v>
      </c>
    </row>
    <row r="483" spans="1:7" x14ac:dyDescent="0.25">
      <c r="A483">
        <v>4220</v>
      </c>
      <c r="B483">
        <v>7</v>
      </c>
      <c r="C483" t="s">
        <v>777</v>
      </c>
      <c r="D483" s="96">
        <v>0</v>
      </c>
      <c r="E483" s="96">
        <v>0</v>
      </c>
      <c r="F483" s="96">
        <v>0</v>
      </c>
      <c r="G483" s="96">
        <v>0</v>
      </c>
    </row>
    <row r="484" spans="1:7" x14ac:dyDescent="0.25">
      <c r="A484">
        <v>4221</v>
      </c>
      <c r="B484">
        <v>7</v>
      </c>
      <c r="C484" t="s">
        <v>778</v>
      </c>
      <c r="D484" s="96">
        <v>0</v>
      </c>
      <c r="E484" s="96">
        <v>0</v>
      </c>
      <c r="F484" s="96">
        <v>0</v>
      </c>
      <c r="G484" s="96">
        <v>0</v>
      </c>
    </row>
    <row r="485" spans="1:7" x14ac:dyDescent="0.25">
      <c r="A485">
        <v>4223</v>
      </c>
      <c r="B485">
        <v>7</v>
      </c>
      <c r="C485" t="s">
        <v>779</v>
      </c>
      <c r="D485" s="96">
        <v>0</v>
      </c>
      <c r="E485" s="96">
        <v>0</v>
      </c>
      <c r="F485" s="96">
        <v>0</v>
      </c>
      <c r="G485" s="96">
        <v>0</v>
      </c>
    </row>
    <row r="486" spans="1:7" x14ac:dyDescent="0.25">
      <c r="A486">
        <v>4224</v>
      </c>
      <c r="B486">
        <v>7</v>
      </c>
      <c r="C486" t="s">
        <v>780</v>
      </c>
      <c r="D486" s="96">
        <v>0</v>
      </c>
      <c r="E486" s="96">
        <v>0</v>
      </c>
      <c r="F486" s="96">
        <v>0</v>
      </c>
      <c r="G486" s="96">
        <v>0</v>
      </c>
    </row>
    <row r="487" spans="1:7" x14ac:dyDescent="0.25">
      <c r="A487">
        <v>4225</v>
      </c>
      <c r="B487">
        <v>7</v>
      </c>
      <c r="C487" t="s">
        <v>781</v>
      </c>
      <c r="D487" s="96">
        <v>0</v>
      </c>
      <c r="E487" s="96">
        <v>0</v>
      </c>
      <c r="F487" s="96">
        <v>0</v>
      </c>
      <c r="G487" s="96">
        <v>0</v>
      </c>
    </row>
    <row r="488" spans="1:7" x14ac:dyDescent="0.25">
      <c r="A488">
        <v>4226</v>
      </c>
      <c r="B488">
        <v>7</v>
      </c>
      <c r="C488" t="s">
        <v>782</v>
      </c>
      <c r="D488" s="96">
        <v>0</v>
      </c>
      <c r="E488" s="96">
        <v>0</v>
      </c>
      <c r="F488" s="96">
        <v>0</v>
      </c>
      <c r="G488" s="96">
        <v>0</v>
      </c>
    </row>
    <row r="489" spans="1:7" x14ac:dyDescent="0.25">
      <c r="A489">
        <v>4227</v>
      </c>
      <c r="B489">
        <v>7</v>
      </c>
      <c r="C489" t="s">
        <v>783</v>
      </c>
      <c r="D489" s="96">
        <v>0</v>
      </c>
      <c r="E489" s="96">
        <v>0</v>
      </c>
      <c r="F489" s="96">
        <v>0</v>
      </c>
      <c r="G489" s="96">
        <v>0</v>
      </c>
    </row>
    <row r="490" spans="1:7" x14ac:dyDescent="0.25">
      <c r="A490">
        <v>4228</v>
      </c>
      <c r="B490">
        <v>7</v>
      </c>
      <c r="C490" t="s">
        <v>784</v>
      </c>
      <c r="D490" s="96">
        <v>0</v>
      </c>
      <c r="E490" s="96">
        <v>0</v>
      </c>
      <c r="F490" s="96">
        <v>0</v>
      </c>
      <c r="G490" s="96">
        <v>0</v>
      </c>
    </row>
    <row r="491" spans="1:7" x14ac:dyDescent="0.25">
      <c r="A491">
        <v>4229</v>
      </c>
      <c r="B491">
        <v>7</v>
      </c>
      <c r="C491" t="s">
        <v>785</v>
      </c>
      <c r="D491" s="96">
        <v>0</v>
      </c>
      <c r="E491" s="96">
        <v>0</v>
      </c>
      <c r="F491" s="96">
        <v>0</v>
      </c>
      <c r="G491" s="96">
        <v>0</v>
      </c>
    </row>
    <row r="492" spans="1:7" x14ac:dyDescent="0.25">
      <c r="A492">
        <v>4230</v>
      </c>
      <c r="B492">
        <v>7</v>
      </c>
      <c r="C492" t="s">
        <v>786</v>
      </c>
      <c r="D492" s="96">
        <v>0</v>
      </c>
      <c r="E492" s="96">
        <v>0</v>
      </c>
      <c r="F492" s="96">
        <v>0</v>
      </c>
      <c r="G492" s="96">
        <v>0</v>
      </c>
    </row>
    <row r="493" spans="1:7" x14ac:dyDescent="0.25">
      <c r="A493">
        <v>4231</v>
      </c>
      <c r="B493">
        <v>7</v>
      </c>
      <c r="C493" t="s">
        <v>787</v>
      </c>
      <c r="D493" s="96">
        <v>0</v>
      </c>
      <c r="E493" s="96">
        <v>0</v>
      </c>
      <c r="F493" s="96">
        <v>0</v>
      </c>
      <c r="G493" s="96">
        <v>0</v>
      </c>
    </row>
    <row r="494" spans="1:7" x14ac:dyDescent="0.25">
      <c r="A494">
        <v>4232</v>
      </c>
      <c r="B494">
        <v>7</v>
      </c>
      <c r="C494" t="s">
        <v>788</v>
      </c>
      <c r="D494" s="96">
        <v>0</v>
      </c>
      <c r="E494" s="96">
        <v>0</v>
      </c>
      <c r="F494" s="96">
        <v>0</v>
      </c>
      <c r="G494" s="96">
        <v>0</v>
      </c>
    </row>
    <row r="495" spans="1:7" x14ac:dyDescent="0.25">
      <c r="A495">
        <v>4233</v>
      </c>
      <c r="B495">
        <v>7</v>
      </c>
      <c r="C495" t="s">
        <v>789</v>
      </c>
      <c r="D495" s="96">
        <v>0</v>
      </c>
      <c r="E495" s="96">
        <v>0</v>
      </c>
      <c r="F495" s="96">
        <v>0</v>
      </c>
      <c r="G495" s="96">
        <v>0</v>
      </c>
    </row>
    <row r="496" spans="1:7" x14ac:dyDescent="0.25">
      <c r="A496">
        <v>4237</v>
      </c>
      <c r="B496">
        <v>7</v>
      </c>
      <c r="C496" t="s">
        <v>790</v>
      </c>
      <c r="D496" s="96">
        <v>0</v>
      </c>
      <c r="E496" s="96">
        <v>0</v>
      </c>
      <c r="F496" s="96">
        <v>0</v>
      </c>
      <c r="G496" s="96">
        <v>0</v>
      </c>
    </row>
    <row r="497" spans="1:7" x14ac:dyDescent="0.25">
      <c r="A497">
        <v>4238</v>
      </c>
      <c r="B497">
        <v>7</v>
      </c>
      <c r="C497" t="s">
        <v>791</v>
      </c>
      <c r="D497" s="96">
        <v>0</v>
      </c>
      <c r="E497" s="96">
        <v>0</v>
      </c>
      <c r="F497" s="96">
        <v>0</v>
      </c>
      <c r="G497" s="96">
        <v>0</v>
      </c>
    </row>
    <row r="498" spans="1:7" x14ac:dyDescent="0.25">
      <c r="A498">
        <v>4239</v>
      </c>
      <c r="B498">
        <v>7</v>
      </c>
      <c r="C498" t="s">
        <v>792</v>
      </c>
      <c r="D498" s="96">
        <v>0</v>
      </c>
      <c r="E498" s="96">
        <v>0</v>
      </c>
      <c r="F498" s="96">
        <v>0</v>
      </c>
      <c r="G498" s="96">
        <v>0</v>
      </c>
    </row>
    <row r="499" spans="1:7" x14ac:dyDescent="0.25">
      <c r="A499">
        <v>4240</v>
      </c>
      <c r="B499">
        <v>7</v>
      </c>
      <c r="C499" t="s">
        <v>793</v>
      </c>
      <c r="D499" s="96">
        <v>0</v>
      </c>
      <c r="E499" s="96">
        <v>0</v>
      </c>
      <c r="F499" s="96">
        <v>0</v>
      </c>
      <c r="G499" s="96">
        <v>0</v>
      </c>
    </row>
    <row r="500" spans="1:7" x14ac:dyDescent="0.25">
      <c r="A500">
        <v>4243</v>
      </c>
      <c r="B500">
        <v>7</v>
      </c>
      <c r="C500" t="s">
        <v>794</v>
      </c>
      <c r="D500" s="96">
        <v>0</v>
      </c>
      <c r="E500" s="96">
        <v>0</v>
      </c>
      <c r="F500" s="96">
        <v>0</v>
      </c>
      <c r="G500" s="96">
        <v>0</v>
      </c>
    </row>
    <row r="501" spans="1:7" x14ac:dyDescent="0.25">
      <c r="A501">
        <v>4244</v>
      </c>
      <c r="B501">
        <v>7</v>
      </c>
      <c r="C501" t="s">
        <v>795</v>
      </c>
      <c r="D501" s="96">
        <v>0</v>
      </c>
      <c r="E501" s="96">
        <v>0</v>
      </c>
      <c r="F501" s="96">
        <v>0</v>
      </c>
      <c r="G501" s="96">
        <v>0</v>
      </c>
    </row>
    <row r="502" spans="1:7" x14ac:dyDescent="0.25">
      <c r="A502">
        <v>4250</v>
      </c>
      <c r="B502">
        <v>7</v>
      </c>
      <c r="C502" t="s">
        <v>796</v>
      </c>
      <c r="D502" s="96">
        <v>0</v>
      </c>
      <c r="E502" s="96">
        <v>0</v>
      </c>
      <c r="F502" s="96">
        <v>0</v>
      </c>
      <c r="G502" s="96">
        <v>0</v>
      </c>
    </row>
    <row r="503" spans="1:7" x14ac:dyDescent="0.25">
      <c r="A503">
        <v>4253</v>
      </c>
      <c r="B503">
        <v>7</v>
      </c>
      <c r="C503" t="s">
        <v>797</v>
      </c>
      <c r="D503" s="96">
        <v>0</v>
      </c>
      <c r="E503" s="96">
        <v>0</v>
      </c>
      <c r="F503" s="96">
        <v>0</v>
      </c>
      <c r="G503" s="96">
        <v>0</v>
      </c>
    </row>
    <row r="504" spans="1:7" x14ac:dyDescent="0.25">
      <c r="A504">
        <v>4254</v>
      </c>
      <c r="B504">
        <v>7</v>
      </c>
      <c r="C504" t="s">
        <v>798</v>
      </c>
      <c r="D504" s="96">
        <v>0</v>
      </c>
      <c r="E504" s="96">
        <v>0</v>
      </c>
      <c r="F504" s="96">
        <v>0</v>
      </c>
      <c r="G504" s="96">
        <v>0</v>
      </c>
    </row>
    <row r="505" spans="1:7" x14ac:dyDescent="0.25">
      <c r="A505">
        <v>4255</v>
      </c>
      <c r="B505">
        <v>7</v>
      </c>
      <c r="C505" t="s">
        <v>799</v>
      </c>
      <c r="D505" s="96">
        <v>0</v>
      </c>
      <c r="E505" s="96">
        <v>0</v>
      </c>
      <c r="F505" s="96">
        <v>0</v>
      </c>
      <c r="G505" s="96">
        <v>0</v>
      </c>
    </row>
    <row r="506" spans="1:7" x14ac:dyDescent="0.25">
      <c r="A506">
        <v>4258</v>
      </c>
      <c r="B506">
        <v>7</v>
      </c>
      <c r="C506" t="s">
        <v>800</v>
      </c>
      <c r="D506" s="96">
        <v>0</v>
      </c>
      <c r="E506" s="96">
        <v>0</v>
      </c>
      <c r="F506" s="96">
        <v>0</v>
      </c>
      <c r="G506" s="96">
        <v>0</v>
      </c>
    </row>
    <row r="507" spans="1:7" x14ac:dyDescent="0.25">
      <c r="A507">
        <v>4261</v>
      </c>
      <c r="B507">
        <v>7</v>
      </c>
      <c r="C507" t="s">
        <v>801</v>
      </c>
      <c r="D507" s="96">
        <v>0</v>
      </c>
      <c r="E507" s="96">
        <v>0</v>
      </c>
      <c r="F507" s="96">
        <v>0</v>
      </c>
      <c r="G507" s="96">
        <v>0</v>
      </c>
    </row>
    <row r="508" spans="1:7" x14ac:dyDescent="0.25">
      <c r="A508">
        <v>4263</v>
      </c>
      <c r="B508">
        <v>7</v>
      </c>
      <c r="C508" t="s">
        <v>542</v>
      </c>
      <c r="D508" s="96">
        <v>0</v>
      </c>
      <c r="E508" s="96">
        <v>0</v>
      </c>
      <c r="F508" s="96">
        <v>0</v>
      </c>
      <c r="G508" s="96">
        <v>0</v>
      </c>
    </row>
    <row r="509" spans="1:7" x14ac:dyDescent="0.25">
      <c r="A509">
        <v>4264</v>
      </c>
      <c r="B509">
        <v>7</v>
      </c>
      <c r="C509" t="s">
        <v>802</v>
      </c>
      <c r="D509" s="96">
        <v>0</v>
      </c>
      <c r="E509" s="96">
        <v>0</v>
      </c>
      <c r="F509" s="96">
        <v>0</v>
      </c>
      <c r="G509" s="96">
        <v>0</v>
      </c>
    </row>
    <row r="510" spans="1:7" x14ac:dyDescent="0.25">
      <c r="A510">
        <v>4265</v>
      </c>
      <c r="B510">
        <v>7</v>
      </c>
      <c r="C510" t="s">
        <v>544</v>
      </c>
      <c r="D510" s="96">
        <v>0</v>
      </c>
      <c r="E510" s="96">
        <v>0</v>
      </c>
      <c r="F510" s="96">
        <v>0</v>
      </c>
      <c r="G510" s="96">
        <v>0</v>
      </c>
    </row>
    <row r="511" spans="1:7" x14ac:dyDescent="0.25">
      <c r="A511">
        <v>4266</v>
      </c>
      <c r="B511">
        <v>7</v>
      </c>
      <c r="C511" t="s">
        <v>545</v>
      </c>
      <c r="D511" s="96">
        <v>0</v>
      </c>
      <c r="E511" s="96">
        <v>0</v>
      </c>
      <c r="F511" s="96">
        <v>0</v>
      </c>
      <c r="G511" s="96">
        <v>0</v>
      </c>
    </row>
    <row r="512" spans="1:7" x14ac:dyDescent="0.25">
      <c r="A512">
        <v>4267</v>
      </c>
      <c r="B512">
        <v>7</v>
      </c>
      <c r="C512" t="s">
        <v>803</v>
      </c>
      <c r="D512" s="96">
        <v>0</v>
      </c>
      <c r="E512" s="96">
        <v>0</v>
      </c>
      <c r="F512" s="96">
        <v>0</v>
      </c>
      <c r="G512" s="96">
        <v>0</v>
      </c>
    </row>
    <row r="513" spans="1:7" x14ac:dyDescent="0.25">
      <c r="A513">
        <v>4268</v>
      </c>
      <c r="B513">
        <v>7</v>
      </c>
      <c r="C513" t="s">
        <v>804</v>
      </c>
      <c r="D513" s="96">
        <v>0</v>
      </c>
      <c r="E513" s="96">
        <v>0</v>
      </c>
      <c r="F513" s="96">
        <v>0</v>
      </c>
      <c r="G513" s="96">
        <v>0</v>
      </c>
    </row>
    <row r="514" spans="1:7" x14ac:dyDescent="0.25">
      <c r="A514">
        <v>4269</v>
      </c>
      <c r="B514">
        <v>7</v>
      </c>
      <c r="C514" t="s">
        <v>548</v>
      </c>
      <c r="D514" s="96">
        <v>0</v>
      </c>
      <c r="E514" s="96">
        <v>0</v>
      </c>
      <c r="F514" s="96">
        <v>0</v>
      </c>
      <c r="G514" s="96">
        <v>0</v>
      </c>
    </row>
    <row r="515" spans="1:7" x14ac:dyDescent="0.25">
      <c r="A515">
        <v>4270</v>
      </c>
      <c r="B515">
        <v>7</v>
      </c>
      <c r="C515" t="s">
        <v>805</v>
      </c>
      <c r="D515" s="96">
        <v>0</v>
      </c>
      <c r="E515" s="96">
        <v>0</v>
      </c>
      <c r="F515" s="96">
        <v>0</v>
      </c>
      <c r="G515" s="96">
        <v>0</v>
      </c>
    </row>
    <row r="516" spans="1:7" x14ac:dyDescent="0.25">
      <c r="A516">
        <v>4271</v>
      </c>
      <c r="B516">
        <v>7</v>
      </c>
      <c r="C516" t="s">
        <v>806</v>
      </c>
      <c r="D516" s="96">
        <v>0</v>
      </c>
      <c r="E516" s="96">
        <v>0</v>
      </c>
      <c r="F516" s="96">
        <v>0</v>
      </c>
      <c r="G516" s="96">
        <v>0</v>
      </c>
    </row>
    <row r="517" spans="1:7" x14ac:dyDescent="0.25">
      <c r="A517">
        <v>4273</v>
      </c>
      <c r="B517">
        <v>7</v>
      </c>
      <c r="C517" t="s">
        <v>551</v>
      </c>
      <c r="D517" s="96">
        <v>0</v>
      </c>
      <c r="E517" s="96">
        <v>0</v>
      </c>
      <c r="F517" s="96">
        <v>0</v>
      </c>
      <c r="G517" s="96">
        <v>0</v>
      </c>
    </row>
    <row r="518" spans="1:7" x14ac:dyDescent="0.25">
      <c r="A518">
        <v>4274</v>
      </c>
      <c r="B518">
        <v>7</v>
      </c>
      <c r="C518" t="s">
        <v>807</v>
      </c>
      <c r="D518" s="96">
        <v>0</v>
      </c>
      <c r="E518" s="96">
        <v>0</v>
      </c>
      <c r="F518" s="96">
        <v>0</v>
      </c>
      <c r="G518" s="96">
        <v>0</v>
      </c>
    </row>
    <row r="519" spans="1:7" x14ac:dyDescent="0.25">
      <c r="A519">
        <v>4275</v>
      </c>
      <c r="B519">
        <v>7</v>
      </c>
      <c r="C519" t="s">
        <v>552</v>
      </c>
      <c r="D519" s="96">
        <v>0</v>
      </c>
      <c r="E519" s="96">
        <v>0</v>
      </c>
      <c r="F519" s="96">
        <v>0</v>
      </c>
      <c r="G519" s="96">
        <v>0</v>
      </c>
    </row>
    <row r="520" spans="1:7" x14ac:dyDescent="0.25">
      <c r="A520">
        <v>4276</v>
      </c>
      <c r="B520">
        <v>7</v>
      </c>
      <c r="C520" t="s">
        <v>553</v>
      </c>
      <c r="D520" s="96">
        <v>0</v>
      </c>
      <c r="E520" s="96">
        <v>0</v>
      </c>
      <c r="F520" s="96">
        <v>0</v>
      </c>
      <c r="G520" s="96">
        <v>0</v>
      </c>
    </row>
    <row r="521" spans="1:7" x14ac:dyDescent="0.25">
      <c r="A521">
        <v>4277</v>
      </c>
      <c r="B521">
        <v>7</v>
      </c>
      <c r="C521" t="s">
        <v>808</v>
      </c>
      <c r="D521" s="96">
        <v>0</v>
      </c>
      <c r="E521" s="96">
        <v>0</v>
      </c>
      <c r="F521" s="96">
        <v>0</v>
      </c>
      <c r="G521" s="96">
        <v>0</v>
      </c>
    </row>
    <row r="522" spans="1:7" x14ac:dyDescent="0.25">
      <c r="A522">
        <v>4279</v>
      </c>
      <c r="B522">
        <v>7</v>
      </c>
      <c r="C522" t="s">
        <v>809</v>
      </c>
      <c r="D522" s="96">
        <v>0</v>
      </c>
      <c r="E522" s="96">
        <v>0</v>
      </c>
      <c r="F522" s="96">
        <v>0</v>
      </c>
      <c r="G522" s="96">
        <v>0</v>
      </c>
    </row>
    <row r="523" spans="1:7" x14ac:dyDescent="0.25">
      <c r="A523">
        <v>4280</v>
      </c>
      <c r="B523">
        <v>7</v>
      </c>
      <c r="C523" t="s">
        <v>810</v>
      </c>
      <c r="D523" s="96">
        <v>0</v>
      </c>
      <c r="E523" s="96">
        <v>0</v>
      </c>
      <c r="F523" s="96">
        <v>0</v>
      </c>
      <c r="G523" s="96">
        <v>0</v>
      </c>
    </row>
    <row r="524" spans="1:7" x14ac:dyDescent="0.25">
      <c r="A524">
        <v>4282</v>
      </c>
      <c r="B524">
        <v>7</v>
      </c>
      <c r="C524" t="s">
        <v>556</v>
      </c>
      <c r="D524" s="96">
        <v>0</v>
      </c>
      <c r="E524" s="96">
        <v>0</v>
      </c>
      <c r="F524" s="96">
        <v>0</v>
      </c>
      <c r="G524" s="96">
        <v>0</v>
      </c>
    </row>
    <row r="525" spans="1:7" x14ac:dyDescent="0.25">
      <c r="A525">
        <v>4283</v>
      </c>
      <c r="B525">
        <v>7</v>
      </c>
      <c r="C525" t="s">
        <v>557</v>
      </c>
      <c r="D525" s="96">
        <v>0</v>
      </c>
      <c r="E525" s="96">
        <v>0</v>
      </c>
      <c r="F525" s="96">
        <v>0</v>
      </c>
      <c r="G525" s="96">
        <v>0</v>
      </c>
    </row>
    <row r="526" spans="1:7" x14ac:dyDescent="0.25">
      <c r="A526">
        <v>4284</v>
      </c>
      <c r="B526">
        <v>7</v>
      </c>
      <c r="C526" t="s">
        <v>811</v>
      </c>
      <c r="D526" s="96">
        <v>0</v>
      </c>
      <c r="E526" s="96">
        <v>0</v>
      </c>
      <c r="F526" s="96">
        <v>0</v>
      </c>
      <c r="G526" s="96">
        <v>0</v>
      </c>
    </row>
    <row r="527" spans="1:7" x14ac:dyDescent="0.25">
      <c r="A527">
        <v>4285</v>
      </c>
      <c r="B527">
        <v>7</v>
      </c>
      <c r="C527" t="s">
        <v>812</v>
      </c>
      <c r="D527" s="96">
        <v>0</v>
      </c>
      <c r="E527" s="96">
        <v>0</v>
      </c>
      <c r="F527" s="96">
        <v>0</v>
      </c>
      <c r="G527" s="96">
        <v>0</v>
      </c>
    </row>
    <row r="528" spans="1:7" x14ac:dyDescent="0.25">
      <c r="A528">
        <v>4287</v>
      </c>
      <c r="B528">
        <v>7</v>
      </c>
      <c r="C528" t="s">
        <v>813</v>
      </c>
      <c r="D528" s="96">
        <v>0</v>
      </c>
      <c r="E528" s="96">
        <v>0</v>
      </c>
      <c r="F528" s="96">
        <v>0</v>
      </c>
      <c r="G528" s="96">
        <v>0</v>
      </c>
    </row>
    <row r="529" spans="1:7" x14ac:dyDescent="0.25">
      <c r="A529">
        <v>4289</v>
      </c>
      <c r="B529">
        <v>7</v>
      </c>
      <c r="C529" t="s">
        <v>814</v>
      </c>
      <c r="D529" s="96">
        <v>0</v>
      </c>
      <c r="E529" s="96">
        <v>0</v>
      </c>
      <c r="F529" s="96">
        <v>0</v>
      </c>
      <c r="G529" s="96">
        <v>0</v>
      </c>
    </row>
    <row r="530" spans="1:7" x14ac:dyDescent="0.25">
      <c r="A530">
        <v>4290</v>
      </c>
      <c r="B530">
        <v>7</v>
      </c>
      <c r="C530" t="s">
        <v>561</v>
      </c>
      <c r="D530" s="96">
        <v>0</v>
      </c>
      <c r="E530" s="96">
        <v>0</v>
      </c>
      <c r="F530" s="96">
        <v>0</v>
      </c>
      <c r="G530" s="96">
        <v>0</v>
      </c>
    </row>
    <row r="531" spans="1:7" x14ac:dyDescent="0.25">
      <c r="A531">
        <v>4291</v>
      </c>
      <c r="B531">
        <v>7</v>
      </c>
      <c r="C531" t="s">
        <v>815</v>
      </c>
      <c r="D531" s="96">
        <v>0</v>
      </c>
      <c r="E531" s="96">
        <v>0</v>
      </c>
      <c r="F531" s="96">
        <v>0</v>
      </c>
      <c r="G531" s="96">
        <v>0</v>
      </c>
    </row>
    <row r="532" spans="1:7" x14ac:dyDescent="0.25">
      <c r="A532">
        <v>4293</v>
      </c>
      <c r="B532">
        <v>7</v>
      </c>
      <c r="C532" t="s">
        <v>816</v>
      </c>
      <c r="D532" s="96">
        <v>0</v>
      </c>
      <c r="E532" s="96">
        <v>0</v>
      </c>
      <c r="F532" s="96">
        <v>0</v>
      </c>
      <c r="G532" s="96">
        <v>0</v>
      </c>
    </row>
    <row r="533" spans="1:7" x14ac:dyDescent="0.25">
      <c r="A533">
        <v>4295</v>
      </c>
      <c r="B533">
        <v>7</v>
      </c>
      <c r="C533" t="s">
        <v>817</v>
      </c>
      <c r="D533" s="96">
        <v>0</v>
      </c>
      <c r="E533" s="96">
        <v>0</v>
      </c>
      <c r="F533" s="96">
        <v>0</v>
      </c>
      <c r="G533" s="96">
        <v>0</v>
      </c>
    </row>
    <row r="534" spans="1:7" x14ac:dyDescent="0.25">
      <c r="A534">
        <v>4999</v>
      </c>
      <c r="B534">
        <v>7</v>
      </c>
      <c r="C534" t="s">
        <v>567</v>
      </c>
      <c r="D534" s="96">
        <v>0</v>
      </c>
      <c r="E534" s="96">
        <v>0</v>
      </c>
      <c r="F534" s="96">
        <v>0</v>
      </c>
      <c r="G534" s="96">
        <v>0</v>
      </c>
    </row>
    <row r="535" spans="1:7" x14ac:dyDescent="0.25">
      <c r="A535">
        <v>6004</v>
      </c>
      <c r="B535">
        <v>61</v>
      </c>
      <c r="C535" t="s">
        <v>818</v>
      </c>
      <c r="D535" s="96">
        <v>0</v>
      </c>
      <c r="E535" s="96">
        <v>0</v>
      </c>
      <c r="F535" s="96">
        <v>0</v>
      </c>
      <c r="G535" s="96">
        <v>0</v>
      </c>
    </row>
    <row r="536" spans="1:7" x14ac:dyDescent="0.25">
      <c r="A536">
        <v>6009</v>
      </c>
      <c r="B536">
        <v>61</v>
      </c>
      <c r="C536" t="s">
        <v>819</v>
      </c>
      <c r="D536" s="96">
        <v>0</v>
      </c>
      <c r="E536" s="96">
        <v>0</v>
      </c>
      <c r="F536" s="96">
        <v>0</v>
      </c>
      <c r="G536" s="96">
        <v>0</v>
      </c>
    </row>
    <row r="537" spans="1:7" x14ac:dyDescent="0.25">
      <c r="A537">
        <v>6012</v>
      </c>
      <c r="B537">
        <v>61</v>
      </c>
      <c r="C537" t="s">
        <v>820</v>
      </c>
      <c r="D537" s="96">
        <v>0</v>
      </c>
      <c r="E537" s="96">
        <v>0</v>
      </c>
      <c r="F537" s="96">
        <v>0</v>
      </c>
      <c r="G537" s="96">
        <v>0</v>
      </c>
    </row>
    <row r="538" spans="1:7" x14ac:dyDescent="0.25">
      <c r="A538">
        <v>6013</v>
      </c>
      <c r="B538">
        <v>61</v>
      </c>
      <c r="C538" t="s">
        <v>821</v>
      </c>
      <c r="D538" s="96">
        <v>0</v>
      </c>
      <c r="E538" s="96">
        <v>0</v>
      </c>
      <c r="F538" s="96">
        <v>0</v>
      </c>
      <c r="G538" s="96">
        <v>0</v>
      </c>
    </row>
    <row r="539" spans="1:7" x14ac:dyDescent="0.25">
      <c r="A539">
        <v>6014</v>
      </c>
      <c r="B539">
        <v>61</v>
      </c>
      <c r="C539" t="s">
        <v>822</v>
      </c>
      <c r="D539" s="96">
        <v>0</v>
      </c>
      <c r="E539" s="96">
        <v>0</v>
      </c>
      <c r="F539" s="96">
        <v>0</v>
      </c>
      <c r="G539" s="96">
        <v>0</v>
      </c>
    </row>
    <row r="540" spans="1:7" x14ac:dyDescent="0.25">
      <c r="A540">
        <v>6018</v>
      </c>
      <c r="B540">
        <v>61</v>
      </c>
      <c r="C540" t="s">
        <v>823</v>
      </c>
      <c r="D540" s="96">
        <v>0</v>
      </c>
      <c r="E540" s="96">
        <v>0</v>
      </c>
      <c r="F540" s="96">
        <v>0</v>
      </c>
      <c r="G540" s="96">
        <v>0</v>
      </c>
    </row>
    <row r="541" spans="1:7" x14ac:dyDescent="0.25">
      <c r="A541">
        <v>6026</v>
      </c>
      <c r="B541">
        <v>61</v>
      </c>
      <c r="C541" t="s">
        <v>824</v>
      </c>
      <c r="D541" s="96">
        <v>0</v>
      </c>
      <c r="E541" s="96">
        <v>0</v>
      </c>
      <c r="F541" s="96">
        <v>0</v>
      </c>
      <c r="G541" s="96">
        <v>0</v>
      </c>
    </row>
    <row r="542" spans="1:7" x14ac:dyDescent="0.25">
      <c r="A542">
        <v>6027</v>
      </c>
      <c r="B542">
        <v>61</v>
      </c>
      <c r="C542" t="s">
        <v>825</v>
      </c>
      <c r="D542" s="96">
        <v>0</v>
      </c>
      <c r="E542" s="96">
        <v>0</v>
      </c>
      <c r="F542" s="96">
        <v>0</v>
      </c>
      <c r="G542" s="96">
        <v>0</v>
      </c>
    </row>
    <row r="543" spans="1:7" x14ac:dyDescent="0.25">
      <c r="A543">
        <v>6049</v>
      </c>
      <c r="B543">
        <v>61</v>
      </c>
      <c r="C543" t="s">
        <v>826</v>
      </c>
      <c r="D543" s="96">
        <v>0</v>
      </c>
      <c r="E543" s="96">
        <v>0</v>
      </c>
      <c r="F543" s="96">
        <v>0</v>
      </c>
      <c r="G543" s="96">
        <v>0</v>
      </c>
    </row>
    <row r="544" spans="1:7" x14ac:dyDescent="0.25">
      <c r="A544">
        <v>6050</v>
      </c>
      <c r="B544">
        <v>52</v>
      </c>
      <c r="C544" t="s">
        <v>827</v>
      </c>
      <c r="D544" s="96">
        <v>0</v>
      </c>
      <c r="E544" s="96">
        <v>0</v>
      </c>
      <c r="F544" s="96">
        <v>0</v>
      </c>
      <c r="G544" s="96">
        <v>0</v>
      </c>
    </row>
    <row r="545" spans="1:7" x14ac:dyDescent="0.25">
      <c r="A545">
        <v>6051</v>
      </c>
      <c r="B545">
        <v>61</v>
      </c>
      <c r="C545" t="s">
        <v>828</v>
      </c>
      <c r="D545" s="96">
        <v>0</v>
      </c>
      <c r="E545" s="96">
        <v>0</v>
      </c>
      <c r="F545" s="96">
        <v>0</v>
      </c>
      <c r="G545" s="96">
        <v>0</v>
      </c>
    </row>
    <row r="546" spans="1:7" x14ac:dyDescent="0.25">
      <c r="A546">
        <v>6070</v>
      </c>
      <c r="B546">
        <v>50</v>
      </c>
      <c r="C546" t="s">
        <v>829</v>
      </c>
      <c r="D546" s="96">
        <v>0</v>
      </c>
      <c r="E546" s="96">
        <v>0</v>
      </c>
      <c r="F546" s="96">
        <v>0</v>
      </c>
      <c r="G546" s="96">
        <v>0</v>
      </c>
    </row>
    <row r="547" spans="1:7" x14ac:dyDescent="0.25">
      <c r="A547">
        <v>6076</v>
      </c>
      <c r="B547">
        <v>50</v>
      </c>
      <c r="C547" t="s">
        <v>830</v>
      </c>
      <c r="D547" s="96">
        <v>0</v>
      </c>
      <c r="E547" s="96">
        <v>0</v>
      </c>
      <c r="F547" s="96">
        <v>0</v>
      </c>
      <c r="G547" s="96">
        <v>0</v>
      </c>
    </row>
    <row r="548" spans="1:7" x14ac:dyDescent="0.25">
      <c r="A548">
        <v>6079</v>
      </c>
      <c r="B548">
        <v>52</v>
      </c>
      <c r="C548" t="s">
        <v>831</v>
      </c>
      <c r="D548" s="96">
        <v>0</v>
      </c>
      <c r="E548" s="96">
        <v>0</v>
      </c>
      <c r="F548" s="96">
        <v>0</v>
      </c>
      <c r="G548" s="96">
        <v>0</v>
      </c>
    </row>
    <row r="549" spans="1:7" x14ac:dyDescent="0.25">
      <c r="A549">
        <v>6083</v>
      </c>
      <c r="B549">
        <v>52</v>
      </c>
      <c r="C549" t="s">
        <v>832</v>
      </c>
      <c r="D549" s="96">
        <v>0</v>
      </c>
      <c r="E549" s="96">
        <v>0</v>
      </c>
      <c r="F549" s="96">
        <v>0</v>
      </c>
      <c r="G549" s="96">
        <v>0</v>
      </c>
    </row>
    <row r="550" spans="1:7" x14ac:dyDescent="0.25">
      <c r="A550">
        <v>6090</v>
      </c>
      <c r="B550">
        <v>52</v>
      </c>
      <c r="C550" t="s">
        <v>833</v>
      </c>
      <c r="D550" s="96">
        <v>0</v>
      </c>
      <c r="E550" s="96">
        <v>0</v>
      </c>
      <c r="F550" s="96">
        <v>0</v>
      </c>
      <c r="G550" s="96">
        <v>0</v>
      </c>
    </row>
    <row r="551" spans="1:7" x14ac:dyDescent="0.25">
      <c r="A551">
        <v>6094</v>
      </c>
      <c r="B551">
        <v>52</v>
      </c>
      <c r="C551" t="s">
        <v>834</v>
      </c>
      <c r="D551" s="96">
        <v>0</v>
      </c>
      <c r="E551" s="96">
        <v>0</v>
      </c>
      <c r="F551" s="96">
        <v>0</v>
      </c>
      <c r="G551" s="96">
        <v>0</v>
      </c>
    </row>
    <row r="552" spans="1:7" x14ac:dyDescent="0.25">
      <c r="A552">
        <v>6095</v>
      </c>
      <c r="B552">
        <v>52</v>
      </c>
      <c r="C552" t="s">
        <v>835</v>
      </c>
      <c r="D552" s="96">
        <v>0</v>
      </c>
      <c r="E552" s="96">
        <v>0</v>
      </c>
      <c r="F552" s="96">
        <v>0</v>
      </c>
      <c r="G552" s="96">
        <v>0</v>
      </c>
    </row>
    <row r="553" spans="1:7" x14ac:dyDescent="0.25">
      <c r="A553">
        <v>6096</v>
      </c>
      <c r="B553">
        <v>52</v>
      </c>
      <c r="C553" t="s">
        <v>836</v>
      </c>
      <c r="D553" s="96">
        <v>0</v>
      </c>
      <c r="E553" s="96">
        <v>0</v>
      </c>
      <c r="F553" s="96">
        <v>0</v>
      </c>
      <c r="G553" s="96">
        <v>0</v>
      </c>
    </row>
    <row r="554" spans="1:7" x14ac:dyDescent="0.25">
      <c r="A554">
        <v>6099</v>
      </c>
      <c r="B554">
        <v>52</v>
      </c>
      <c r="C554" t="s">
        <v>837</v>
      </c>
      <c r="D554" s="96">
        <v>0</v>
      </c>
      <c r="E554" s="96">
        <v>0</v>
      </c>
      <c r="F554" s="96">
        <v>0</v>
      </c>
      <c r="G554" s="96">
        <v>0</v>
      </c>
    </row>
    <row r="555" spans="1:7" x14ac:dyDescent="0.25">
      <c r="A555">
        <v>6383</v>
      </c>
      <c r="B555">
        <v>61</v>
      </c>
      <c r="C555" t="s">
        <v>838</v>
      </c>
      <c r="D555" s="96">
        <v>0</v>
      </c>
      <c r="E555" s="96">
        <v>0</v>
      </c>
      <c r="F555" s="96">
        <v>0</v>
      </c>
      <c r="G555" s="96">
        <v>0</v>
      </c>
    </row>
    <row r="556" spans="1:7" x14ac:dyDescent="0.25">
      <c r="A556">
        <v>6979</v>
      </c>
      <c r="B556">
        <v>61</v>
      </c>
      <c r="C556" t="s">
        <v>839</v>
      </c>
      <c r="D556" s="96">
        <v>0</v>
      </c>
      <c r="E556" s="96">
        <v>0</v>
      </c>
      <c r="F556" s="96">
        <v>0</v>
      </c>
      <c r="G556" s="96">
        <v>0</v>
      </c>
    </row>
    <row r="557" spans="1:7" x14ac:dyDescent="0.25">
      <c r="A557">
        <v>9001</v>
      </c>
      <c r="B557">
        <v>38</v>
      </c>
      <c r="C557" t="s">
        <v>840</v>
      </c>
      <c r="D557" s="96">
        <v>0</v>
      </c>
      <c r="E557" s="96">
        <v>0</v>
      </c>
      <c r="F557" s="96">
        <v>0</v>
      </c>
      <c r="G557" s="96">
        <v>0</v>
      </c>
    </row>
  </sheetData>
  <autoFilter ref="A1:G557" xr:uid="{FB13870F-BA4D-41ED-A3FF-7C50F0C8305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2CB7C-8E2D-4949-8C0A-08E47CC751EF}">
  <sheetPr>
    <tabColor rgb="FFFFC000"/>
  </sheetPr>
  <dimension ref="A1:H544"/>
  <sheetViews>
    <sheetView topLeftCell="A226" workbookViewId="0">
      <selection activeCell="G253" sqref="G253"/>
    </sheetView>
  </sheetViews>
  <sheetFormatPr defaultRowHeight="15" x14ac:dyDescent="0.25"/>
  <cols>
    <col min="3" max="3" width="27.42578125" customWidth="1"/>
    <col min="4" max="4" width="8.5703125" bestFit="1" customWidth="1"/>
    <col min="6" max="7" width="11.5703125" style="29" customWidth="1"/>
  </cols>
  <sheetData>
    <row r="1" spans="1:7" ht="18.75" x14ac:dyDescent="0.3">
      <c r="A1" s="28" t="s">
        <v>841</v>
      </c>
    </row>
    <row r="2" spans="1:7" x14ac:dyDescent="0.25">
      <c r="A2" s="30" t="s">
        <v>842</v>
      </c>
      <c r="B2" s="30" t="s">
        <v>843</v>
      </c>
      <c r="C2" s="30" t="s">
        <v>844</v>
      </c>
      <c r="D2" s="30" t="s">
        <v>845</v>
      </c>
      <c r="E2" s="30" t="s">
        <v>846</v>
      </c>
      <c r="F2" s="31" t="s">
        <v>847</v>
      </c>
      <c r="G2" s="31" t="s">
        <v>848</v>
      </c>
    </row>
    <row r="3" spans="1:7" x14ac:dyDescent="0.25">
      <c r="A3" s="32" t="s">
        <v>849</v>
      </c>
      <c r="B3" s="33"/>
      <c r="C3" s="33" t="s">
        <v>850</v>
      </c>
      <c r="D3" s="33"/>
    </row>
    <row r="4" spans="1:7" x14ac:dyDescent="0.25">
      <c r="A4" s="32"/>
      <c r="B4" s="33"/>
      <c r="C4" s="33"/>
      <c r="D4" s="33"/>
    </row>
    <row r="5" spans="1:7" x14ac:dyDescent="0.25">
      <c r="A5" s="32" t="s">
        <v>851</v>
      </c>
      <c r="B5" s="33"/>
      <c r="C5" s="33" t="s">
        <v>852</v>
      </c>
      <c r="D5" s="33"/>
      <c r="E5" s="34">
        <v>1</v>
      </c>
      <c r="F5" s="29">
        <v>761165.44799999986</v>
      </c>
      <c r="G5" s="29">
        <v>1062905.4799999997</v>
      </c>
    </row>
    <row r="6" spans="1:7" x14ac:dyDescent="0.25">
      <c r="A6" s="32" t="s">
        <v>853</v>
      </c>
      <c r="B6" s="33"/>
      <c r="C6" s="33" t="s">
        <v>46</v>
      </c>
      <c r="D6" s="33"/>
      <c r="E6" s="34">
        <v>2</v>
      </c>
      <c r="F6" s="29">
        <v>1146013.5131999997</v>
      </c>
      <c r="G6" s="29">
        <v>1601557.4527999999</v>
      </c>
    </row>
    <row r="7" spans="1:7" x14ac:dyDescent="0.25">
      <c r="A7" s="32" t="s">
        <v>854</v>
      </c>
      <c r="B7" s="33"/>
      <c r="C7" s="33" t="s">
        <v>47</v>
      </c>
      <c r="D7" s="33"/>
      <c r="E7" s="34">
        <v>3</v>
      </c>
      <c r="F7" s="29">
        <v>3594362.3179999995</v>
      </c>
      <c r="G7" s="29">
        <v>5045085.3080000002</v>
      </c>
    </row>
    <row r="8" spans="1:7" x14ac:dyDescent="0.25">
      <c r="A8" s="32" t="s">
        <v>855</v>
      </c>
      <c r="B8" s="33"/>
      <c r="C8" s="33" t="s">
        <v>856</v>
      </c>
      <c r="D8" s="33"/>
      <c r="E8" s="34">
        <v>4</v>
      </c>
      <c r="F8" s="29">
        <v>2774357.9682</v>
      </c>
      <c r="G8" s="29">
        <v>3695842.6804</v>
      </c>
    </row>
    <row r="9" spans="1:7" x14ac:dyDescent="0.25">
      <c r="A9" s="32" t="s">
        <v>857</v>
      </c>
      <c r="B9" s="33"/>
      <c r="C9" s="33" t="s">
        <v>858</v>
      </c>
      <c r="D9" s="33"/>
      <c r="E9" s="34">
        <v>5</v>
      </c>
      <c r="F9" s="29">
        <v>2400000</v>
      </c>
      <c r="G9" s="29">
        <v>2400000</v>
      </c>
    </row>
    <row r="10" spans="1:7" x14ac:dyDescent="0.25">
      <c r="A10" s="32" t="s">
        <v>859</v>
      </c>
      <c r="B10" s="33"/>
      <c r="C10" s="35" t="s">
        <v>860</v>
      </c>
      <c r="D10" s="35"/>
      <c r="E10" s="34">
        <v>6</v>
      </c>
      <c r="F10" s="29">
        <v>6880000</v>
      </c>
      <c r="G10" s="29">
        <v>6880000</v>
      </c>
    </row>
    <row r="11" spans="1:7" x14ac:dyDescent="0.25">
      <c r="A11" s="32" t="s">
        <v>861</v>
      </c>
      <c r="B11" s="33"/>
      <c r="C11" s="35" t="s">
        <v>862</v>
      </c>
      <c r="D11" s="35"/>
      <c r="E11" s="34">
        <v>7</v>
      </c>
      <c r="F11" s="29">
        <v>3679240.0040000002</v>
      </c>
      <c r="G11" s="29">
        <v>3766921.9539999994</v>
      </c>
    </row>
    <row r="12" spans="1:7" x14ac:dyDescent="0.25">
      <c r="A12" s="32" t="s">
        <v>863</v>
      </c>
      <c r="B12" s="33"/>
      <c r="C12" s="35" t="s">
        <v>864</v>
      </c>
      <c r="D12" s="35"/>
      <c r="E12">
        <v>8</v>
      </c>
      <c r="F12" s="29">
        <v>0</v>
      </c>
      <c r="G12" s="29">
        <v>0</v>
      </c>
    </row>
    <row r="13" spans="1:7" x14ac:dyDescent="0.25">
      <c r="A13" s="32" t="s">
        <v>865</v>
      </c>
      <c r="B13" s="33"/>
      <c r="C13" s="35" t="s">
        <v>866</v>
      </c>
      <c r="D13" s="35"/>
      <c r="E13" s="36">
        <v>9</v>
      </c>
      <c r="F13" s="29">
        <v>50101.714086619198</v>
      </c>
      <c r="G13" s="29">
        <v>40000</v>
      </c>
    </row>
    <row r="14" spans="1:7" x14ac:dyDescent="0.25">
      <c r="A14" s="32" t="s">
        <v>867</v>
      </c>
      <c r="B14" s="33"/>
      <c r="C14" s="35" t="s">
        <v>868</v>
      </c>
      <c r="D14" s="35"/>
      <c r="E14" s="36">
        <v>10</v>
      </c>
      <c r="F14" s="29">
        <v>11160000</v>
      </c>
      <c r="G14" s="29">
        <v>11160000</v>
      </c>
    </row>
    <row r="15" spans="1:7" x14ac:dyDescent="0.25">
      <c r="A15" s="32"/>
      <c r="B15" s="33"/>
      <c r="C15" s="35"/>
      <c r="D15" s="35"/>
    </row>
    <row r="16" spans="1:7" x14ac:dyDescent="0.25">
      <c r="A16" s="32" t="s">
        <v>869</v>
      </c>
      <c r="B16" s="33"/>
      <c r="C16" s="35" t="s">
        <v>870</v>
      </c>
      <c r="D16" s="37"/>
      <c r="F16" s="29">
        <v>17555899.247400001</v>
      </c>
      <c r="G16" s="29">
        <v>20685390.9212</v>
      </c>
    </row>
    <row r="17" spans="1:8" x14ac:dyDescent="0.25">
      <c r="A17" s="32" t="s">
        <v>871</v>
      </c>
      <c r="B17" s="33"/>
      <c r="C17" s="35" t="s">
        <v>872</v>
      </c>
      <c r="D17" s="37">
        <v>1</v>
      </c>
      <c r="F17" s="29">
        <v>5501541.2792000007</v>
      </c>
      <c r="G17" s="29">
        <v>7709548.2408000007</v>
      </c>
    </row>
    <row r="18" spans="1:8" x14ac:dyDescent="0.25">
      <c r="A18" s="32" t="s">
        <v>873</v>
      </c>
      <c r="B18" s="33"/>
      <c r="C18" s="35" t="s">
        <v>874</v>
      </c>
      <c r="D18" s="37">
        <v>0</v>
      </c>
      <c r="F18" s="29">
        <v>12054357.968199998</v>
      </c>
      <c r="G18" s="29">
        <v>12975842.680400001</v>
      </c>
    </row>
    <row r="19" spans="1:8" x14ac:dyDescent="0.25">
      <c r="F19" s="81">
        <f>SUM(F21:F544)</f>
        <v>32525240.965486616</v>
      </c>
      <c r="G19" s="81">
        <f>SUM(G21:G544)</f>
        <v>35732312.875199988</v>
      </c>
      <c r="H19" s="29"/>
    </row>
    <row r="20" spans="1:8" x14ac:dyDescent="0.25">
      <c r="A20" t="s">
        <v>842</v>
      </c>
      <c r="B20" t="s">
        <v>843</v>
      </c>
      <c r="C20" t="s">
        <v>844</v>
      </c>
      <c r="D20" t="s">
        <v>845</v>
      </c>
      <c r="E20" t="s">
        <v>846</v>
      </c>
      <c r="F20" s="38" t="s">
        <v>847</v>
      </c>
      <c r="G20" s="38" t="s">
        <v>848</v>
      </c>
    </row>
    <row r="21" spans="1:8" x14ac:dyDescent="0.25">
      <c r="A21" s="39">
        <v>1</v>
      </c>
      <c r="B21" s="37">
        <v>1</v>
      </c>
      <c r="C21" s="37" t="s">
        <v>875</v>
      </c>
      <c r="D21" s="37">
        <v>0</v>
      </c>
      <c r="E21" s="40">
        <v>5</v>
      </c>
      <c r="F21" s="29">
        <v>40000</v>
      </c>
      <c r="G21" s="29">
        <v>40000</v>
      </c>
    </row>
    <row r="22" spans="1:8" x14ac:dyDescent="0.25">
      <c r="A22" s="82">
        <v>1</v>
      </c>
      <c r="B22" s="37">
        <v>3</v>
      </c>
      <c r="C22" s="37" t="s">
        <v>876</v>
      </c>
      <c r="D22" s="37">
        <v>1</v>
      </c>
      <c r="E22" s="40">
        <v>1</v>
      </c>
      <c r="F22" s="29">
        <v>350916.6</v>
      </c>
      <c r="G22" s="29">
        <v>483565.54399999994</v>
      </c>
    </row>
    <row r="23" spans="1:8" x14ac:dyDescent="0.25">
      <c r="A23" s="39">
        <v>2</v>
      </c>
      <c r="B23" s="37">
        <v>1</v>
      </c>
      <c r="C23" s="37" t="s">
        <v>877</v>
      </c>
      <c r="D23" s="37">
        <v>0</v>
      </c>
      <c r="E23" s="40">
        <v>6</v>
      </c>
      <c r="F23" s="29">
        <v>40000</v>
      </c>
      <c r="G23" s="29">
        <v>40000</v>
      </c>
    </row>
    <row r="24" spans="1:8" x14ac:dyDescent="0.25">
      <c r="A24" s="39">
        <v>4</v>
      </c>
      <c r="B24" s="37">
        <v>1</v>
      </c>
      <c r="C24" s="37" t="s">
        <v>878</v>
      </c>
      <c r="D24" s="37">
        <v>0</v>
      </c>
      <c r="E24" s="40">
        <v>6</v>
      </c>
      <c r="F24" s="29">
        <v>40000</v>
      </c>
      <c r="G24" s="29">
        <v>40000</v>
      </c>
    </row>
    <row r="25" spans="1:8" x14ac:dyDescent="0.25">
      <c r="A25" s="39">
        <v>6</v>
      </c>
      <c r="B25" s="37">
        <v>3</v>
      </c>
      <c r="C25" s="37" t="s">
        <v>879</v>
      </c>
      <c r="D25" s="37">
        <v>1</v>
      </c>
      <c r="E25" s="40">
        <v>2</v>
      </c>
      <c r="F25" s="29">
        <v>40000</v>
      </c>
      <c r="G25" s="29">
        <v>51663.242400000003</v>
      </c>
    </row>
    <row r="26" spans="1:8" x14ac:dyDescent="0.25">
      <c r="A26" s="39">
        <v>11</v>
      </c>
      <c r="B26" s="37">
        <v>1</v>
      </c>
      <c r="C26" s="37" t="s">
        <v>880</v>
      </c>
      <c r="D26" s="37">
        <v>1</v>
      </c>
      <c r="E26" s="40">
        <v>3</v>
      </c>
      <c r="F26" s="29">
        <v>500519.06880000001</v>
      </c>
      <c r="G26" s="29">
        <v>720856.6176</v>
      </c>
    </row>
    <row r="27" spans="1:8" x14ac:dyDescent="0.25">
      <c r="A27" s="39">
        <v>12</v>
      </c>
      <c r="B27" s="37">
        <v>1</v>
      </c>
      <c r="C27" s="37" t="s">
        <v>881</v>
      </c>
      <c r="D27" s="37">
        <v>1</v>
      </c>
      <c r="E27" s="40">
        <v>3</v>
      </c>
      <c r="F27" s="29">
        <v>84368.040000000008</v>
      </c>
      <c r="G27" s="29">
        <v>121052.792</v>
      </c>
    </row>
    <row r="28" spans="1:8" x14ac:dyDescent="0.25">
      <c r="A28" s="39">
        <v>13</v>
      </c>
      <c r="B28" s="37">
        <v>1</v>
      </c>
      <c r="C28" s="37" t="s">
        <v>882</v>
      </c>
      <c r="D28" s="37">
        <v>1</v>
      </c>
      <c r="E28" s="40">
        <v>2</v>
      </c>
      <c r="F28" s="29">
        <v>42519.534</v>
      </c>
      <c r="G28" s="29">
        <v>60823.587999999989</v>
      </c>
    </row>
    <row r="29" spans="1:8" x14ac:dyDescent="0.25">
      <c r="A29" s="39">
        <v>14</v>
      </c>
      <c r="B29" s="37">
        <v>1</v>
      </c>
      <c r="C29" s="37" t="s">
        <v>883</v>
      </c>
      <c r="D29" s="37">
        <v>1</v>
      </c>
      <c r="E29" s="40">
        <v>3</v>
      </c>
      <c r="F29" s="29">
        <v>40000</v>
      </c>
      <c r="G29" s="29">
        <v>48380.80799999999</v>
      </c>
    </row>
    <row r="30" spans="1:8" x14ac:dyDescent="0.25">
      <c r="A30" s="39">
        <v>15</v>
      </c>
      <c r="B30" s="37">
        <v>1</v>
      </c>
      <c r="C30" s="37" t="s">
        <v>884</v>
      </c>
      <c r="D30" s="37">
        <v>1</v>
      </c>
      <c r="E30" s="40">
        <v>3</v>
      </c>
      <c r="F30" s="29">
        <v>48879.971999999994</v>
      </c>
      <c r="G30" s="29">
        <v>69922.103999999992</v>
      </c>
    </row>
    <row r="31" spans="1:8" x14ac:dyDescent="0.25">
      <c r="A31" s="39">
        <v>16</v>
      </c>
      <c r="B31" s="37">
        <v>1</v>
      </c>
      <c r="C31" s="37" t="s">
        <v>885</v>
      </c>
      <c r="D31" s="37">
        <v>1</v>
      </c>
      <c r="E31" s="40">
        <v>3</v>
      </c>
      <c r="F31" s="29">
        <v>79842.780000000013</v>
      </c>
      <c r="G31" s="29">
        <v>114347.18399999999</v>
      </c>
    </row>
    <row r="32" spans="1:8" x14ac:dyDescent="0.25">
      <c r="A32" s="39">
        <v>22</v>
      </c>
      <c r="B32" s="37">
        <v>1</v>
      </c>
      <c r="C32" s="37" t="s">
        <v>886</v>
      </c>
      <c r="D32" s="37">
        <v>0</v>
      </c>
      <c r="E32" s="40">
        <v>4</v>
      </c>
      <c r="F32" s="29">
        <v>40000</v>
      </c>
      <c r="G32" s="29">
        <v>49074.255999999994</v>
      </c>
    </row>
    <row r="33" spans="1:7" x14ac:dyDescent="0.25">
      <c r="A33" s="39">
        <v>23</v>
      </c>
      <c r="B33" s="37">
        <v>1</v>
      </c>
      <c r="C33" s="37" t="s">
        <v>887</v>
      </c>
      <c r="D33" s="37">
        <v>0</v>
      </c>
      <c r="E33" s="40">
        <v>6</v>
      </c>
      <c r="F33" s="29">
        <v>40000</v>
      </c>
      <c r="G33" s="29">
        <v>40000</v>
      </c>
    </row>
    <row r="34" spans="1:7" x14ac:dyDescent="0.25">
      <c r="A34" s="39">
        <v>25</v>
      </c>
      <c r="B34" s="37">
        <v>1</v>
      </c>
      <c r="C34" s="37" t="s">
        <v>888</v>
      </c>
      <c r="D34" s="37">
        <v>0</v>
      </c>
      <c r="E34" s="40">
        <v>6</v>
      </c>
      <c r="F34" s="29">
        <v>40000</v>
      </c>
      <c r="G34" s="29">
        <v>40000</v>
      </c>
    </row>
    <row r="35" spans="1:7" x14ac:dyDescent="0.25">
      <c r="A35" s="39">
        <v>31</v>
      </c>
      <c r="B35" s="37">
        <v>1</v>
      </c>
      <c r="C35" s="37" t="s">
        <v>889</v>
      </c>
      <c r="D35" s="37">
        <v>0</v>
      </c>
      <c r="E35" s="40">
        <v>4</v>
      </c>
      <c r="F35" s="29">
        <v>60882.060000000005</v>
      </c>
      <c r="G35" s="29">
        <v>89608.512000000002</v>
      </c>
    </row>
    <row r="36" spans="1:7" x14ac:dyDescent="0.25">
      <c r="A36" s="39">
        <v>32</v>
      </c>
      <c r="B36" s="37">
        <v>1</v>
      </c>
      <c r="C36" s="37" t="s">
        <v>890</v>
      </c>
      <c r="D36" s="37">
        <v>0</v>
      </c>
      <c r="E36" s="40">
        <v>6</v>
      </c>
      <c r="F36" s="29">
        <v>40000</v>
      </c>
      <c r="G36" s="29">
        <v>40000</v>
      </c>
    </row>
    <row r="37" spans="1:7" x14ac:dyDescent="0.25">
      <c r="A37" s="39">
        <v>36</v>
      </c>
      <c r="B37" s="37">
        <v>1</v>
      </c>
      <c r="C37" s="37" t="s">
        <v>891</v>
      </c>
      <c r="D37" s="37">
        <v>0</v>
      </c>
      <c r="E37" s="40">
        <v>6</v>
      </c>
      <c r="F37" s="29">
        <v>40000</v>
      </c>
      <c r="G37" s="29">
        <v>40000</v>
      </c>
    </row>
    <row r="38" spans="1:7" x14ac:dyDescent="0.25">
      <c r="A38" s="39">
        <v>38</v>
      </c>
      <c r="B38" s="37">
        <v>1</v>
      </c>
      <c r="C38" s="37" t="s">
        <v>892</v>
      </c>
      <c r="D38" s="37">
        <v>0</v>
      </c>
      <c r="E38" s="40">
        <v>5</v>
      </c>
      <c r="F38" s="29">
        <v>40000</v>
      </c>
      <c r="G38" s="29">
        <v>40000</v>
      </c>
    </row>
    <row r="39" spans="1:7" x14ac:dyDescent="0.25">
      <c r="A39" s="39">
        <v>47</v>
      </c>
      <c r="B39" s="37">
        <v>1</v>
      </c>
      <c r="C39" s="37" t="s">
        <v>893</v>
      </c>
      <c r="D39" s="37">
        <v>0</v>
      </c>
      <c r="E39" s="40">
        <v>4</v>
      </c>
      <c r="F39" s="29">
        <v>56072.627999999997</v>
      </c>
      <c r="G39" s="29">
        <v>79425.415999999997</v>
      </c>
    </row>
    <row r="40" spans="1:7" x14ac:dyDescent="0.25">
      <c r="A40" s="39">
        <v>51</v>
      </c>
      <c r="B40" s="37">
        <v>1</v>
      </c>
      <c r="C40" s="37" t="s">
        <v>894</v>
      </c>
      <c r="D40" s="37">
        <v>0</v>
      </c>
      <c r="E40" s="40">
        <v>5</v>
      </c>
      <c r="F40" s="29">
        <v>40000</v>
      </c>
      <c r="G40" s="29">
        <v>40000</v>
      </c>
    </row>
    <row r="41" spans="1:7" x14ac:dyDescent="0.25">
      <c r="A41" s="39">
        <v>75</v>
      </c>
      <c r="B41" s="37">
        <v>1</v>
      </c>
      <c r="C41" s="37" t="s">
        <v>895</v>
      </c>
      <c r="D41" s="37">
        <v>0</v>
      </c>
      <c r="E41" s="40">
        <v>6</v>
      </c>
      <c r="F41" s="29">
        <v>40000</v>
      </c>
      <c r="G41" s="29">
        <v>40000</v>
      </c>
    </row>
    <row r="42" spans="1:7" x14ac:dyDescent="0.25">
      <c r="A42" s="39">
        <v>77</v>
      </c>
      <c r="B42" s="37">
        <v>1</v>
      </c>
      <c r="C42" s="37" t="s">
        <v>896</v>
      </c>
      <c r="D42" s="37">
        <v>0</v>
      </c>
      <c r="E42" s="40">
        <v>4</v>
      </c>
      <c r="F42" s="29">
        <v>109838.92559999999</v>
      </c>
      <c r="G42" s="29">
        <v>157123.01919999998</v>
      </c>
    </row>
    <row r="43" spans="1:7" x14ac:dyDescent="0.25">
      <c r="A43" s="39">
        <v>81</v>
      </c>
      <c r="B43" s="37">
        <v>1</v>
      </c>
      <c r="C43" s="37" t="s">
        <v>897</v>
      </c>
      <c r="D43" s="37">
        <v>0</v>
      </c>
      <c r="E43" s="40">
        <v>6</v>
      </c>
      <c r="F43" s="29">
        <v>40000</v>
      </c>
      <c r="G43" s="29">
        <v>40000</v>
      </c>
    </row>
    <row r="44" spans="1:7" x14ac:dyDescent="0.25">
      <c r="A44" s="39">
        <v>84</v>
      </c>
      <c r="B44" s="37">
        <v>1</v>
      </c>
      <c r="C44" s="37" t="s">
        <v>898</v>
      </c>
      <c r="D44" s="37">
        <v>0</v>
      </c>
      <c r="E44" s="40">
        <v>6</v>
      </c>
      <c r="F44" s="29">
        <v>40000</v>
      </c>
      <c r="G44" s="29">
        <v>40000</v>
      </c>
    </row>
    <row r="45" spans="1:7" x14ac:dyDescent="0.25">
      <c r="A45" s="39">
        <v>85</v>
      </c>
      <c r="B45" s="37">
        <v>1</v>
      </c>
      <c r="C45" s="37" t="s">
        <v>899</v>
      </c>
      <c r="D45" s="37">
        <v>0</v>
      </c>
      <c r="E45" s="40">
        <v>6</v>
      </c>
      <c r="F45" s="29">
        <v>40000</v>
      </c>
      <c r="G45" s="29">
        <v>40000</v>
      </c>
    </row>
    <row r="46" spans="1:7" x14ac:dyDescent="0.25">
      <c r="A46" s="39">
        <v>88</v>
      </c>
      <c r="B46" s="37">
        <v>1</v>
      </c>
      <c r="C46" s="37" t="s">
        <v>900</v>
      </c>
      <c r="D46" s="37">
        <v>0</v>
      </c>
      <c r="E46" s="40">
        <v>4</v>
      </c>
      <c r="F46" s="29">
        <v>40000</v>
      </c>
      <c r="G46" s="29">
        <v>40308.799999999996</v>
      </c>
    </row>
    <row r="47" spans="1:7" x14ac:dyDescent="0.25">
      <c r="A47" s="39">
        <v>91</v>
      </c>
      <c r="B47" s="37">
        <v>1</v>
      </c>
      <c r="C47" s="37" t="s">
        <v>901</v>
      </c>
      <c r="D47" s="37">
        <v>0</v>
      </c>
      <c r="E47" s="40">
        <v>6</v>
      </c>
      <c r="F47" s="29">
        <v>40000</v>
      </c>
      <c r="G47" s="29">
        <v>40000</v>
      </c>
    </row>
    <row r="48" spans="1:7" x14ac:dyDescent="0.25">
      <c r="A48" s="39">
        <v>93</v>
      </c>
      <c r="B48" s="37">
        <v>1</v>
      </c>
      <c r="C48" s="37" t="s">
        <v>902</v>
      </c>
      <c r="D48" s="37">
        <v>0</v>
      </c>
      <c r="E48" s="40">
        <v>6</v>
      </c>
      <c r="F48" s="29">
        <v>40000</v>
      </c>
      <c r="G48" s="29">
        <v>40000</v>
      </c>
    </row>
    <row r="49" spans="1:7" x14ac:dyDescent="0.25">
      <c r="A49" s="39">
        <v>94</v>
      </c>
      <c r="B49" s="37">
        <v>1</v>
      </c>
      <c r="C49" s="37" t="s">
        <v>903</v>
      </c>
      <c r="D49" s="37">
        <v>0</v>
      </c>
      <c r="E49" s="40">
        <v>4</v>
      </c>
      <c r="F49" s="29">
        <v>40000</v>
      </c>
      <c r="G49" s="29">
        <v>50715.644</v>
      </c>
    </row>
    <row r="50" spans="1:7" x14ac:dyDescent="0.25">
      <c r="A50" s="39">
        <v>95</v>
      </c>
      <c r="B50" s="37">
        <v>1</v>
      </c>
      <c r="C50" s="37" t="s">
        <v>904</v>
      </c>
      <c r="D50" s="37">
        <v>0</v>
      </c>
      <c r="E50" s="40">
        <v>6</v>
      </c>
      <c r="F50" s="29">
        <v>40000</v>
      </c>
      <c r="G50" s="29">
        <v>40000</v>
      </c>
    </row>
    <row r="51" spans="1:7" x14ac:dyDescent="0.25">
      <c r="A51" s="39">
        <v>97</v>
      </c>
      <c r="B51" s="37">
        <v>1</v>
      </c>
      <c r="C51" s="37" t="s">
        <v>905</v>
      </c>
      <c r="D51" s="37">
        <v>0</v>
      </c>
      <c r="E51" s="40">
        <v>6</v>
      </c>
      <c r="F51" s="29">
        <v>40000</v>
      </c>
      <c r="G51" s="29">
        <v>40000</v>
      </c>
    </row>
    <row r="52" spans="1:7" x14ac:dyDescent="0.25">
      <c r="A52" s="39">
        <v>99</v>
      </c>
      <c r="B52" s="37">
        <v>1</v>
      </c>
      <c r="C52" s="37" t="s">
        <v>906</v>
      </c>
      <c r="D52" s="37">
        <v>0</v>
      </c>
      <c r="E52" s="40">
        <v>5</v>
      </c>
      <c r="F52" s="29">
        <v>40000</v>
      </c>
      <c r="G52" s="29">
        <v>40000</v>
      </c>
    </row>
    <row r="53" spans="1:7" x14ac:dyDescent="0.25">
      <c r="A53" s="39">
        <v>100</v>
      </c>
      <c r="B53" s="37">
        <v>1</v>
      </c>
      <c r="C53" s="37" t="s">
        <v>907</v>
      </c>
      <c r="D53" s="37">
        <v>0</v>
      </c>
      <c r="E53" s="40">
        <v>6</v>
      </c>
      <c r="F53" s="29">
        <v>40000</v>
      </c>
      <c r="G53" s="29">
        <v>40000</v>
      </c>
    </row>
    <row r="54" spans="1:7" x14ac:dyDescent="0.25">
      <c r="A54" s="39">
        <v>108</v>
      </c>
      <c r="B54" s="37">
        <v>1</v>
      </c>
      <c r="C54" s="37" t="s">
        <v>908</v>
      </c>
      <c r="D54" s="37">
        <v>1</v>
      </c>
      <c r="E54" s="40">
        <v>3</v>
      </c>
      <c r="F54" s="29">
        <v>40000</v>
      </c>
      <c r="G54" s="29">
        <v>40000</v>
      </c>
    </row>
    <row r="55" spans="1:7" x14ac:dyDescent="0.25">
      <c r="A55" s="39">
        <v>110</v>
      </c>
      <c r="B55" s="37">
        <v>1</v>
      </c>
      <c r="C55" s="37" t="s">
        <v>909</v>
      </c>
      <c r="D55" s="37">
        <v>1</v>
      </c>
      <c r="E55" s="40">
        <v>3</v>
      </c>
      <c r="F55" s="29">
        <v>53918.652000000002</v>
      </c>
      <c r="G55" s="29">
        <v>77679.839999999997</v>
      </c>
    </row>
    <row r="56" spans="1:7" x14ac:dyDescent="0.25">
      <c r="A56" s="39">
        <v>111</v>
      </c>
      <c r="B56" s="37">
        <v>1</v>
      </c>
      <c r="C56" s="37" t="s">
        <v>910</v>
      </c>
      <c r="D56" s="37">
        <v>1</v>
      </c>
      <c r="E56" s="40">
        <v>3</v>
      </c>
      <c r="F56" s="29">
        <v>40000</v>
      </c>
      <c r="G56" s="29">
        <v>40000</v>
      </c>
    </row>
    <row r="57" spans="1:7" x14ac:dyDescent="0.25">
      <c r="A57" s="39">
        <v>112</v>
      </c>
      <c r="B57" s="37">
        <v>1</v>
      </c>
      <c r="C57" s="37" t="s">
        <v>911</v>
      </c>
      <c r="D57" s="37">
        <v>1</v>
      </c>
      <c r="E57" s="40">
        <v>3</v>
      </c>
      <c r="F57" s="29">
        <v>123192.144</v>
      </c>
      <c r="G57" s="29">
        <v>178455.25599999996</v>
      </c>
    </row>
    <row r="58" spans="1:7" x14ac:dyDescent="0.25">
      <c r="A58" s="39">
        <v>113</v>
      </c>
      <c r="B58" s="37">
        <v>1</v>
      </c>
      <c r="C58" s="37" t="s">
        <v>912</v>
      </c>
      <c r="D58" s="37">
        <v>0</v>
      </c>
      <c r="E58" s="40">
        <v>6</v>
      </c>
      <c r="F58" s="29">
        <v>40000</v>
      </c>
      <c r="G58" s="29">
        <v>40000</v>
      </c>
    </row>
    <row r="59" spans="1:7" x14ac:dyDescent="0.25">
      <c r="A59" s="39">
        <v>115</v>
      </c>
      <c r="B59" s="37">
        <v>1</v>
      </c>
      <c r="C59" s="37" t="s">
        <v>913</v>
      </c>
      <c r="D59" s="37">
        <v>0</v>
      </c>
      <c r="E59" s="40">
        <v>5</v>
      </c>
      <c r="F59" s="29">
        <v>40000</v>
      </c>
      <c r="G59" s="29">
        <v>40000</v>
      </c>
    </row>
    <row r="60" spans="1:7" x14ac:dyDescent="0.25">
      <c r="A60" s="39">
        <v>116</v>
      </c>
      <c r="B60" s="37">
        <v>1</v>
      </c>
      <c r="C60" s="37" t="s">
        <v>914</v>
      </c>
      <c r="D60" s="37">
        <v>0</v>
      </c>
      <c r="E60" s="40">
        <v>5</v>
      </c>
      <c r="F60" s="29">
        <v>40000</v>
      </c>
      <c r="G60" s="29">
        <v>40000</v>
      </c>
    </row>
    <row r="61" spans="1:7" x14ac:dyDescent="0.25">
      <c r="A61" s="39">
        <v>118</v>
      </c>
      <c r="B61" s="37">
        <v>1</v>
      </c>
      <c r="C61" s="37" t="s">
        <v>915</v>
      </c>
      <c r="D61" s="37">
        <v>0</v>
      </c>
      <c r="E61" s="40">
        <v>6</v>
      </c>
      <c r="F61" s="29">
        <v>40000</v>
      </c>
      <c r="G61" s="29">
        <v>40000</v>
      </c>
    </row>
    <row r="62" spans="1:7" x14ac:dyDescent="0.25">
      <c r="A62" s="39">
        <v>129</v>
      </c>
      <c r="B62" s="37">
        <v>1</v>
      </c>
      <c r="C62" s="37" t="s">
        <v>916</v>
      </c>
      <c r="D62" s="37">
        <v>0</v>
      </c>
      <c r="E62" s="40">
        <v>5</v>
      </c>
      <c r="F62" s="29">
        <v>40000</v>
      </c>
      <c r="G62" s="29">
        <v>40000</v>
      </c>
    </row>
    <row r="63" spans="1:7" x14ac:dyDescent="0.25">
      <c r="A63" s="39">
        <v>138</v>
      </c>
      <c r="B63" s="37">
        <v>1</v>
      </c>
      <c r="C63" s="37" t="s">
        <v>917</v>
      </c>
      <c r="D63" s="37">
        <v>0</v>
      </c>
      <c r="E63" s="40">
        <v>4</v>
      </c>
      <c r="F63" s="29">
        <v>40000</v>
      </c>
      <c r="G63" s="29">
        <v>47222.783999999992</v>
      </c>
    </row>
    <row r="64" spans="1:7" x14ac:dyDescent="0.25">
      <c r="A64" s="39">
        <v>139</v>
      </c>
      <c r="B64" s="37">
        <v>1</v>
      </c>
      <c r="C64" s="37" t="s">
        <v>918</v>
      </c>
      <c r="D64" s="37">
        <v>0</v>
      </c>
      <c r="E64" s="40">
        <v>6</v>
      </c>
      <c r="F64" s="29">
        <v>40000</v>
      </c>
      <c r="G64" s="29">
        <v>40000</v>
      </c>
    </row>
    <row r="65" spans="1:7" x14ac:dyDescent="0.25">
      <c r="A65" s="39">
        <v>146</v>
      </c>
      <c r="B65" s="37">
        <v>1</v>
      </c>
      <c r="C65" s="37" t="s">
        <v>919</v>
      </c>
      <c r="D65" s="37">
        <v>0</v>
      </c>
      <c r="E65" s="40">
        <v>6</v>
      </c>
      <c r="F65" s="29">
        <v>40000</v>
      </c>
      <c r="G65" s="29">
        <v>40000</v>
      </c>
    </row>
    <row r="66" spans="1:7" x14ac:dyDescent="0.25">
      <c r="A66" s="39">
        <v>150</v>
      </c>
      <c r="B66" s="37">
        <v>1</v>
      </c>
      <c r="C66" s="37" t="s">
        <v>920</v>
      </c>
      <c r="D66" s="37">
        <v>0</v>
      </c>
      <c r="E66" s="40">
        <v>6</v>
      </c>
      <c r="F66" s="29">
        <v>40000</v>
      </c>
      <c r="G66" s="29">
        <v>40000</v>
      </c>
    </row>
    <row r="67" spans="1:7" x14ac:dyDescent="0.25">
      <c r="A67" s="39">
        <v>152</v>
      </c>
      <c r="B67" s="37">
        <v>1</v>
      </c>
      <c r="C67" s="37" t="s">
        <v>921</v>
      </c>
      <c r="D67" s="37">
        <v>0</v>
      </c>
      <c r="E67" s="40">
        <v>4</v>
      </c>
      <c r="F67" s="29">
        <v>92620.967999999993</v>
      </c>
      <c r="G67" s="29">
        <v>132858.48799999998</v>
      </c>
    </row>
    <row r="68" spans="1:7" x14ac:dyDescent="0.25">
      <c r="A68" s="39">
        <v>160</v>
      </c>
      <c r="B68" s="37">
        <v>70</v>
      </c>
      <c r="C68" s="37" t="s">
        <v>922</v>
      </c>
      <c r="D68" s="37">
        <v>0</v>
      </c>
      <c r="E68" s="40">
        <v>6</v>
      </c>
      <c r="F68" s="29">
        <v>0</v>
      </c>
      <c r="G68" s="29">
        <v>0</v>
      </c>
    </row>
    <row r="69" spans="1:7" x14ac:dyDescent="0.25">
      <c r="A69" s="39">
        <v>160.19999999999999</v>
      </c>
      <c r="B69" s="37">
        <v>90</v>
      </c>
      <c r="C69" s="37" t="s">
        <v>923</v>
      </c>
      <c r="D69" s="37">
        <v>0</v>
      </c>
      <c r="E69" s="40">
        <v>6</v>
      </c>
      <c r="F69" s="29">
        <v>0</v>
      </c>
      <c r="G69" s="29">
        <v>0</v>
      </c>
    </row>
    <row r="70" spans="1:7" x14ac:dyDescent="0.25">
      <c r="A70" s="39">
        <v>162</v>
      </c>
      <c r="B70" s="37">
        <v>1</v>
      </c>
      <c r="C70" s="37" t="s">
        <v>924</v>
      </c>
      <c r="D70" s="37">
        <v>0</v>
      </c>
      <c r="E70" s="40">
        <v>6</v>
      </c>
      <c r="F70" s="29">
        <v>40000</v>
      </c>
      <c r="G70" s="29">
        <v>40000</v>
      </c>
    </row>
    <row r="71" spans="1:7" x14ac:dyDescent="0.25">
      <c r="A71" s="39">
        <v>166</v>
      </c>
      <c r="B71" s="37">
        <v>1</v>
      </c>
      <c r="C71" s="37" t="s">
        <v>925</v>
      </c>
      <c r="D71" s="37">
        <v>0</v>
      </c>
      <c r="E71" s="40">
        <v>6</v>
      </c>
      <c r="F71" s="29">
        <v>40000</v>
      </c>
      <c r="G71" s="29">
        <v>40000</v>
      </c>
    </row>
    <row r="72" spans="1:7" x14ac:dyDescent="0.25">
      <c r="A72" s="39">
        <v>173</v>
      </c>
      <c r="B72" s="37">
        <v>1</v>
      </c>
      <c r="C72" s="37" t="s">
        <v>926</v>
      </c>
      <c r="D72" s="37">
        <v>0</v>
      </c>
      <c r="E72" s="40">
        <v>6</v>
      </c>
      <c r="F72" s="29">
        <v>40000</v>
      </c>
      <c r="G72" s="29">
        <v>40000</v>
      </c>
    </row>
    <row r="73" spans="1:7" x14ac:dyDescent="0.25">
      <c r="A73" s="39">
        <v>177</v>
      </c>
      <c r="B73" s="37">
        <v>1</v>
      </c>
      <c r="C73" s="37" t="s">
        <v>927</v>
      </c>
      <c r="D73" s="37">
        <v>0</v>
      </c>
      <c r="E73" s="40">
        <v>5</v>
      </c>
      <c r="F73" s="29">
        <v>40000</v>
      </c>
      <c r="G73" s="29">
        <v>40000</v>
      </c>
    </row>
    <row r="74" spans="1:7" x14ac:dyDescent="0.25">
      <c r="A74" s="39">
        <v>181</v>
      </c>
      <c r="B74" s="37">
        <v>1</v>
      </c>
      <c r="C74" s="37" t="s">
        <v>928</v>
      </c>
      <c r="D74" s="37">
        <v>0</v>
      </c>
      <c r="E74" s="40">
        <v>4</v>
      </c>
      <c r="F74" s="29">
        <v>77547.911999999997</v>
      </c>
      <c r="G74" s="29">
        <v>109100.20799999998</v>
      </c>
    </row>
    <row r="75" spans="1:7" x14ac:dyDescent="0.25">
      <c r="A75" s="39">
        <v>182</v>
      </c>
      <c r="B75" s="37">
        <v>1</v>
      </c>
      <c r="C75" s="37" t="s">
        <v>929</v>
      </c>
      <c r="D75" s="37">
        <v>0</v>
      </c>
      <c r="E75" s="40">
        <v>5</v>
      </c>
      <c r="F75" s="29">
        <v>40000</v>
      </c>
      <c r="G75" s="29">
        <v>40000</v>
      </c>
    </row>
    <row r="76" spans="1:7" x14ac:dyDescent="0.25">
      <c r="A76" s="39">
        <v>186</v>
      </c>
      <c r="B76" s="37">
        <v>1</v>
      </c>
      <c r="C76" s="37" t="s">
        <v>930</v>
      </c>
      <c r="D76" s="37">
        <v>0</v>
      </c>
      <c r="E76" s="40">
        <v>5</v>
      </c>
      <c r="F76" s="29">
        <v>40000</v>
      </c>
      <c r="G76" s="29">
        <v>40000</v>
      </c>
    </row>
    <row r="77" spans="1:7" x14ac:dyDescent="0.25">
      <c r="A77" s="39">
        <v>191</v>
      </c>
      <c r="B77" s="37">
        <v>1</v>
      </c>
      <c r="C77" s="37" t="s">
        <v>931</v>
      </c>
      <c r="D77" s="37">
        <v>1</v>
      </c>
      <c r="E77" s="40">
        <v>3</v>
      </c>
      <c r="F77" s="29">
        <v>95178.515999999989</v>
      </c>
      <c r="G77" s="29">
        <v>130275.99199999998</v>
      </c>
    </row>
    <row r="78" spans="1:7" x14ac:dyDescent="0.25">
      <c r="A78" s="39">
        <v>192</v>
      </c>
      <c r="B78" s="37">
        <v>1</v>
      </c>
      <c r="C78" s="37" t="s">
        <v>932</v>
      </c>
      <c r="D78" s="37">
        <v>1</v>
      </c>
      <c r="E78" s="40">
        <v>3</v>
      </c>
      <c r="F78" s="29">
        <v>90433.56</v>
      </c>
      <c r="G78" s="29">
        <v>129363.91999999998</v>
      </c>
    </row>
    <row r="79" spans="1:7" x14ac:dyDescent="0.25">
      <c r="A79" s="39">
        <v>194</v>
      </c>
      <c r="B79" s="37">
        <v>1</v>
      </c>
      <c r="C79" s="37" t="s">
        <v>933</v>
      </c>
      <c r="D79" s="37">
        <v>1</v>
      </c>
      <c r="E79" s="40">
        <v>3</v>
      </c>
      <c r="F79" s="29">
        <v>156600.264</v>
      </c>
      <c r="G79" s="29">
        <v>225445.75199999998</v>
      </c>
    </row>
    <row r="80" spans="1:7" x14ac:dyDescent="0.25">
      <c r="A80" s="39">
        <v>195</v>
      </c>
      <c r="B80" s="37">
        <v>1</v>
      </c>
      <c r="C80" s="37" t="s">
        <v>934</v>
      </c>
      <c r="D80" s="37">
        <v>1</v>
      </c>
      <c r="E80" s="40">
        <v>3</v>
      </c>
      <c r="F80" s="29">
        <v>40000</v>
      </c>
      <c r="G80" s="29">
        <v>40000</v>
      </c>
    </row>
    <row r="81" spans="1:7" x14ac:dyDescent="0.25">
      <c r="A81" s="39">
        <v>196</v>
      </c>
      <c r="B81" s="37">
        <v>1</v>
      </c>
      <c r="C81" s="37" t="s">
        <v>935</v>
      </c>
      <c r="D81" s="37">
        <v>1</v>
      </c>
      <c r="E81" s="40">
        <v>3</v>
      </c>
      <c r="F81" s="29">
        <v>376530.76559999998</v>
      </c>
      <c r="G81" s="29">
        <v>543052.45119999989</v>
      </c>
    </row>
    <row r="82" spans="1:7" x14ac:dyDescent="0.25">
      <c r="A82" s="39">
        <v>197</v>
      </c>
      <c r="B82" s="37">
        <v>1</v>
      </c>
      <c r="C82" s="37" t="s">
        <v>936</v>
      </c>
      <c r="D82" s="37">
        <v>1</v>
      </c>
      <c r="E82" s="40">
        <v>2</v>
      </c>
      <c r="F82" s="29">
        <v>64416.299999999996</v>
      </c>
      <c r="G82" s="29">
        <v>96894.84</v>
      </c>
    </row>
    <row r="83" spans="1:7" x14ac:dyDescent="0.25">
      <c r="A83" s="39">
        <v>199</v>
      </c>
      <c r="B83" s="37">
        <v>1</v>
      </c>
      <c r="C83" s="37" t="s">
        <v>937</v>
      </c>
      <c r="D83" s="37">
        <v>1</v>
      </c>
      <c r="E83" s="40">
        <v>3</v>
      </c>
      <c r="F83" s="29">
        <v>41907.012000000002</v>
      </c>
      <c r="G83" s="29">
        <v>60295.815999999992</v>
      </c>
    </row>
    <row r="84" spans="1:7" x14ac:dyDescent="0.25">
      <c r="A84" s="39">
        <v>200</v>
      </c>
      <c r="B84" s="37">
        <v>1</v>
      </c>
      <c r="C84" s="37" t="s">
        <v>938</v>
      </c>
      <c r="D84" s="37">
        <v>1</v>
      </c>
      <c r="E84" s="40">
        <v>3</v>
      </c>
      <c r="F84" s="29">
        <v>53374.188000000009</v>
      </c>
      <c r="G84" s="29">
        <v>74711.335999999996</v>
      </c>
    </row>
    <row r="85" spans="1:7" x14ac:dyDescent="0.25">
      <c r="A85" s="39">
        <v>203</v>
      </c>
      <c r="B85" s="37">
        <v>1</v>
      </c>
      <c r="C85" s="37" t="s">
        <v>939</v>
      </c>
      <c r="D85" s="37">
        <v>0</v>
      </c>
      <c r="E85" s="40">
        <v>6</v>
      </c>
      <c r="F85" s="29">
        <v>40000</v>
      </c>
      <c r="G85" s="29">
        <v>40000</v>
      </c>
    </row>
    <row r="86" spans="1:7" x14ac:dyDescent="0.25">
      <c r="A86" s="39">
        <v>204</v>
      </c>
      <c r="B86" s="37">
        <v>1</v>
      </c>
      <c r="C86" s="37" t="s">
        <v>940</v>
      </c>
      <c r="D86" s="37">
        <v>0</v>
      </c>
      <c r="E86" s="40">
        <v>4</v>
      </c>
      <c r="F86" s="29">
        <v>40000</v>
      </c>
      <c r="G86" s="29">
        <v>41176.464</v>
      </c>
    </row>
    <row r="87" spans="1:7" x14ac:dyDescent="0.25">
      <c r="A87" s="39">
        <v>206</v>
      </c>
      <c r="B87" s="37">
        <v>1</v>
      </c>
      <c r="C87" s="37" t="s">
        <v>941</v>
      </c>
      <c r="D87" s="37">
        <v>0</v>
      </c>
      <c r="E87" s="40">
        <v>4</v>
      </c>
      <c r="F87" s="29">
        <v>53603.435999999994</v>
      </c>
      <c r="G87" s="29">
        <v>76883.911999999997</v>
      </c>
    </row>
    <row r="88" spans="1:7" x14ac:dyDescent="0.25">
      <c r="A88" s="39">
        <v>213</v>
      </c>
      <c r="B88" s="37">
        <v>1</v>
      </c>
      <c r="C88" s="37" t="s">
        <v>942</v>
      </c>
      <c r="D88" s="37">
        <v>0</v>
      </c>
      <c r="E88" s="40">
        <v>6</v>
      </c>
      <c r="F88" s="29">
        <v>40000</v>
      </c>
      <c r="G88" s="29">
        <v>40000</v>
      </c>
    </row>
    <row r="89" spans="1:7" x14ac:dyDescent="0.25">
      <c r="A89" s="39">
        <v>227</v>
      </c>
      <c r="B89" s="37">
        <v>1</v>
      </c>
      <c r="C89" s="37" t="s">
        <v>943</v>
      </c>
      <c r="D89" s="37">
        <v>0</v>
      </c>
      <c r="E89" s="40">
        <v>6</v>
      </c>
      <c r="F89" s="29">
        <v>40000</v>
      </c>
      <c r="G89" s="29">
        <v>40000</v>
      </c>
    </row>
    <row r="90" spans="1:7" x14ac:dyDescent="0.25">
      <c r="A90" s="39">
        <v>229</v>
      </c>
      <c r="B90" s="37">
        <v>1</v>
      </c>
      <c r="C90" s="37" t="s">
        <v>944</v>
      </c>
      <c r="D90" s="37">
        <v>0</v>
      </c>
      <c r="E90" s="40">
        <v>6</v>
      </c>
      <c r="F90" s="29">
        <v>40000</v>
      </c>
      <c r="G90" s="29">
        <v>40000</v>
      </c>
    </row>
    <row r="91" spans="1:7" x14ac:dyDescent="0.25">
      <c r="A91" s="39">
        <v>238</v>
      </c>
      <c r="B91" s="37">
        <v>1</v>
      </c>
      <c r="C91" s="37" t="s">
        <v>945</v>
      </c>
      <c r="D91" s="37">
        <v>0</v>
      </c>
      <c r="E91" s="40">
        <v>6</v>
      </c>
      <c r="F91" s="29">
        <v>40000</v>
      </c>
      <c r="G91" s="29">
        <v>40000</v>
      </c>
    </row>
    <row r="92" spans="1:7" x14ac:dyDescent="0.25">
      <c r="A92" s="39">
        <v>239</v>
      </c>
      <c r="B92" s="37">
        <v>1</v>
      </c>
      <c r="C92" s="37" t="s">
        <v>946</v>
      </c>
      <c r="D92" s="37">
        <v>0</v>
      </c>
      <c r="E92" s="40">
        <v>6</v>
      </c>
      <c r="F92" s="29">
        <v>40000</v>
      </c>
      <c r="G92" s="29">
        <v>40000</v>
      </c>
    </row>
    <row r="93" spans="1:7" x14ac:dyDescent="0.25">
      <c r="A93" s="39">
        <v>241</v>
      </c>
      <c r="B93" s="37">
        <v>1</v>
      </c>
      <c r="C93" s="37" t="s">
        <v>947</v>
      </c>
      <c r="D93" s="37">
        <v>0</v>
      </c>
      <c r="E93" s="40">
        <v>4</v>
      </c>
      <c r="F93" s="29">
        <v>44065.763999999996</v>
      </c>
      <c r="G93" s="29">
        <v>61894.503999999994</v>
      </c>
    </row>
    <row r="94" spans="1:7" x14ac:dyDescent="0.25">
      <c r="A94" s="39">
        <v>242</v>
      </c>
      <c r="B94" s="37">
        <v>1</v>
      </c>
      <c r="C94" s="37" t="s">
        <v>948</v>
      </c>
      <c r="D94" s="37">
        <v>0</v>
      </c>
      <c r="E94" s="40">
        <v>6</v>
      </c>
      <c r="F94" s="29">
        <v>40000</v>
      </c>
      <c r="G94" s="29">
        <v>40000</v>
      </c>
    </row>
    <row r="95" spans="1:7" x14ac:dyDescent="0.25">
      <c r="A95" s="39">
        <v>252</v>
      </c>
      <c r="B95" s="37">
        <v>1</v>
      </c>
      <c r="C95" s="37" t="s">
        <v>949</v>
      </c>
      <c r="D95" s="37">
        <v>0</v>
      </c>
      <c r="E95" s="40">
        <v>5</v>
      </c>
      <c r="F95" s="29">
        <v>40000</v>
      </c>
      <c r="G95" s="29">
        <v>40000</v>
      </c>
    </row>
    <row r="96" spans="1:7" x14ac:dyDescent="0.25">
      <c r="A96" s="39">
        <v>253</v>
      </c>
      <c r="B96" s="37">
        <v>1</v>
      </c>
      <c r="C96" s="37" t="s">
        <v>950</v>
      </c>
      <c r="D96" s="37">
        <v>0</v>
      </c>
      <c r="E96" s="40">
        <v>6</v>
      </c>
      <c r="F96" s="29">
        <v>40000</v>
      </c>
      <c r="G96" s="29">
        <v>40000</v>
      </c>
    </row>
    <row r="97" spans="1:7" x14ac:dyDescent="0.25">
      <c r="A97" s="39">
        <v>255</v>
      </c>
      <c r="B97" s="37">
        <v>1</v>
      </c>
      <c r="C97" s="37" t="s">
        <v>951</v>
      </c>
      <c r="D97" s="37">
        <v>0</v>
      </c>
      <c r="E97" s="40">
        <v>5</v>
      </c>
      <c r="F97" s="29">
        <v>40000</v>
      </c>
      <c r="G97" s="29">
        <v>40000</v>
      </c>
    </row>
    <row r="98" spans="1:7" x14ac:dyDescent="0.25">
      <c r="A98" s="39">
        <v>256</v>
      </c>
      <c r="B98" s="37">
        <v>1</v>
      </c>
      <c r="C98" s="37" t="s">
        <v>952</v>
      </c>
      <c r="D98" s="37">
        <v>0</v>
      </c>
      <c r="E98" s="40">
        <v>4</v>
      </c>
      <c r="F98" s="29">
        <v>40000</v>
      </c>
      <c r="G98" s="29">
        <v>44811.087999999996</v>
      </c>
    </row>
    <row r="99" spans="1:7" x14ac:dyDescent="0.25">
      <c r="A99" s="39">
        <v>261</v>
      </c>
      <c r="B99" s="37">
        <v>1</v>
      </c>
      <c r="C99" s="37" t="s">
        <v>953</v>
      </c>
      <c r="D99" s="37">
        <v>0</v>
      </c>
      <c r="E99" s="40">
        <v>6</v>
      </c>
      <c r="F99" s="29">
        <v>40000</v>
      </c>
      <c r="G99" s="29">
        <v>40000</v>
      </c>
    </row>
    <row r="100" spans="1:7" x14ac:dyDescent="0.25">
      <c r="A100" s="39">
        <v>264</v>
      </c>
      <c r="B100" s="37">
        <v>1</v>
      </c>
      <c r="C100" s="37" t="s">
        <v>954</v>
      </c>
      <c r="D100" s="37">
        <v>0</v>
      </c>
      <c r="E100" s="40">
        <v>6</v>
      </c>
      <c r="F100" s="29">
        <v>40000</v>
      </c>
      <c r="G100" s="29">
        <v>40000</v>
      </c>
    </row>
    <row r="101" spans="1:7" x14ac:dyDescent="0.25">
      <c r="A101" s="39">
        <v>270</v>
      </c>
      <c r="B101" s="37">
        <v>1</v>
      </c>
      <c r="C101" s="37" t="s">
        <v>955</v>
      </c>
      <c r="D101" s="37">
        <v>1</v>
      </c>
      <c r="E101" s="40">
        <v>2</v>
      </c>
      <c r="F101" s="29">
        <v>84979.367999999988</v>
      </c>
      <c r="G101" s="29">
        <v>120174.87999999998</v>
      </c>
    </row>
    <row r="102" spans="1:7" x14ac:dyDescent="0.25">
      <c r="A102" s="39">
        <v>271</v>
      </c>
      <c r="B102" s="37">
        <v>1</v>
      </c>
      <c r="C102" s="37" t="s">
        <v>956</v>
      </c>
      <c r="D102" s="37">
        <v>1</v>
      </c>
      <c r="E102" s="40">
        <v>3</v>
      </c>
      <c r="F102" s="29">
        <v>131182.86960000001</v>
      </c>
      <c r="G102" s="29">
        <v>184348.53919999994</v>
      </c>
    </row>
    <row r="103" spans="1:7" x14ac:dyDescent="0.25">
      <c r="A103" s="39">
        <v>272</v>
      </c>
      <c r="B103" s="37">
        <v>1</v>
      </c>
      <c r="C103" s="37" t="s">
        <v>957</v>
      </c>
      <c r="D103" s="37">
        <v>1</v>
      </c>
      <c r="E103" s="40">
        <v>3</v>
      </c>
      <c r="F103" s="29">
        <v>117043.04399999999</v>
      </c>
      <c r="G103" s="29">
        <v>167373.75200000001</v>
      </c>
    </row>
    <row r="104" spans="1:7" x14ac:dyDescent="0.25">
      <c r="A104" s="39">
        <v>273</v>
      </c>
      <c r="B104" s="37">
        <v>1</v>
      </c>
      <c r="C104" s="37" t="s">
        <v>958</v>
      </c>
      <c r="D104" s="37">
        <v>1</v>
      </c>
      <c r="E104" s="40">
        <v>2</v>
      </c>
      <c r="F104" s="29">
        <v>111751.23599999998</v>
      </c>
      <c r="G104" s="29">
        <v>160606.65599999999</v>
      </c>
    </row>
    <row r="105" spans="1:7" x14ac:dyDescent="0.25">
      <c r="A105" s="39">
        <v>276</v>
      </c>
      <c r="B105" s="37">
        <v>1</v>
      </c>
      <c r="C105" s="37" t="s">
        <v>959</v>
      </c>
      <c r="D105" s="37">
        <v>1</v>
      </c>
      <c r="E105" s="40">
        <v>3</v>
      </c>
      <c r="F105" s="29">
        <v>146350.96799999999</v>
      </c>
      <c r="G105" s="29">
        <v>209352.97599999997</v>
      </c>
    </row>
    <row r="106" spans="1:7" x14ac:dyDescent="0.25">
      <c r="A106" s="39">
        <v>277</v>
      </c>
      <c r="B106" s="37">
        <v>1</v>
      </c>
      <c r="C106" s="37" t="s">
        <v>960</v>
      </c>
      <c r="D106" s="37">
        <v>1</v>
      </c>
      <c r="E106" s="40">
        <v>3</v>
      </c>
      <c r="F106" s="29">
        <v>40000</v>
      </c>
      <c r="G106" s="29">
        <v>43881.935999999994</v>
      </c>
    </row>
    <row r="107" spans="1:7" x14ac:dyDescent="0.25">
      <c r="A107" s="39">
        <v>278</v>
      </c>
      <c r="B107" s="37">
        <v>1</v>
      </c>
      <c r="C107" s="37" t="s">
        <v>961</v>
      </c>
      <c r="D107" s="37">
        <v>1</v>
      </c>
      <c r="E107" s="40">
        <v>3</v>
      </c>
      <c r="F107" s="29">
        <v>40000</v>
      </c>
      <c r="G107" s="29">
        <v>55516.831999999995</v>
      </c>
    </row>
    <row r="108" spans="1:7" x14ac:dyDescent="0.25">
      <c r="A108" s="39">
        <v>279</v>
      </c>
      <c r="B108" s="37">
        <v>1</v>
      </c>
      <c r="C108" s="37" t="s">
        <v>962</v>
      </c>
      <c r="D108" s="37">
        <v>1</v>
      </c>
      <c r="E108" s="40">
        <v>3</v>
      </c>
      <c r="F108" s="29">
        <v>273011.68199999997</v>
      </c>
      <c r="G108" s="29">
        <v>396486.57999999996</v>
      </c>
    </row>
    <row r="109" spans="1:7" x14ac:dyDescent="0.25">
      <c r="A109" s="39">
        <v>280</v>
      </c>
      <c r="B109" s="37">
        <v>1</v>
      </c>
      <c r="C109" s="37" t="s">
        <v>963</v>
      </c>
      <c r="D109" s="37">
        <v>1</v>
      </c>
      <c r="E109" s="40">
        <v>2</v>
      </c>
      <c r="F109" s="29">
        <v>51184.392</v>
      </c>
      <c r="G109" s="29">
        <v>71390.983999999997</v>
      </c>
    </row>
    <row r="110" spans="1:7" x14ac:dyDescent="0.25">
      <c r="A110" s="39">
        <v>281</v>
      </c>
      <c r="B110" s="37">
        <v>1</v>
      </c>
      <c r="C110" s="37" t="s">
        <v>964</v>
      </c>
      <c r="D110" s="37">
        <v>1</v>
      </c>
      <c r="E110" s="40">
        <v>2</v>
      </c>
      <c r="F110" s="29">
        <v>137484.32399999996</v>
      </c>
      <c r="G110" s="29">
        <v>196669.36799999996</v>
      </c>
    </row>
    <row r="111" spans="1:7" x14ac:dyDescent="0.25">
      <c r="A111" s="39">
        <v>282</v>
      </c>
      <c r="B111" s="37">
        <v>1</v>
      </c>
      <c r="C111" s="37" t="s">
        <v>965</v>
      </c>
      <c r="D111" s="37">
        <v>1</v>
      </c>
      <c r="E111" s="40">
        <v>2</v>
      </c>
      <c r="F111" s="29">
        <v>40000</v>
      </c>
      <c r="G111" s="29">
        <v>40000</v>
      </c>
    </row>
    <row r="112" spans="1:7" x14ac:dyDescent="0.25">
      <c r="A112" s="39">
        <v>283</v>
      </c>
      <c r="B112" s="37">
        <v>1</v>
      </c>
      <c r="C112" s="37" t="s">
        <v>966</v>
      </c>
      <c r="D112" s="37">
        <v>1</v>
      </c>
      <c r="E112" s="40">
        <v>2</v>
      </c>
      <c r="F112" s="29">
        <v>58541.82</v>
      </c>
      <c r="G112" s="29">
        <v>83743.239999999991</v>
      </c>
    </row>
    <row r="113" spans="1:7" x14ac:dyDescent="0.25">
      <c r="A113" s="39">
        <v>284</v>
      </c>
      <c r="B113" s="37">
        <v>1</v>
      </c>
      <c r="C113" s="37" t="s">
        <v>967</v>
      </c>
      <c r="D113" s="37">
        <v>1</v>
      </c>
      <c r="E113" s="40">
        <v>3</v>
      </c>
      <c r="F113" s="29">
        <v>155489.84399999998</v>
      </c>
      <c r="G113" s="29">
        <v>225756.60799999998</v>
      </c>
    </row>
    <row r="114" spans="1:7" x14ac:dyDescent="0.25">
      <c r="A114" s="39">
        <v>286</v>
      </c>
      <c r="B114" s="37">
        <v>1</v>
      </c>
      <c r="C114" s="37" t="s">
        <v>968</v>
      </c>
      <c r="D114" s="37">
        <v>1</v>
      </c>
      <c r="E114" s="40">
        <v>2</v>
      </c>
      <c r="F114" s="29">
        <v>40000</v>
      </c>
      <c r="G114" s="29">
        <v>40000</v>
      </c>
    </row>
    <row r="115" spans="1:7" x14ac:dyDescent="0.25">
      <c r="A115" s="39">
        <v>294</v>
      </c>
      <c r="B115" s="37">
        <v>1</v>
      </c>
      <c r="C115" s="37" t="s">
        <v>969</v>
      </c>
      <c r="D115" s="37">
        <v>0</v>
      </c>
      <c r="E115" s="40">
        <v>5</v>
      </c>
      <c r="F115" s="29">
        <v>40000</v>
      </c>
      <c r="G115" s="29">
        <v>40000</v>
      </c>
    </row>
    <row r="116" spans="1:7" x14ac:dyDescent="0.25">
      <c r="A116" s="39">
        <v>297</v>
      </c>
      <c r="B116" s="37">
        <v>1</v>
      </c>
      <c r="C116" s="37" t="s">
        <v>970</v>
      </c>
      <c r="D116" s="37">
        <v>0</v>
      </c>
      <c r="E116" s="40">
        <v>6</v>
      </c>
      <c r="F116" s="29">
        <v>40000</v>
      </c>
      <c r="G116" s="29">
        <v>40000</v>
      </c>
    </row>
    <row r="117" spans="1:7" x14ac:dyDescent="0.25">
      <c r="A117" s="39">
        <v>299</v>
      </c>
      <c r="B117" s="37">
        <v>1</v>
      </c>
      <c r="C117" s="37" t="s">
        <v>971</v>
      </c>
      <c r="D117" s="37">
        <v>0</v>
      </c>
      <c r="E117" s="40">
        <v>6</v>
      </c>
      <c r="F117" s="29">
        <v>40000</v>
      </c>
      <c r="G117" s="29">
        <v>40000</v>
      </c>
    </row>
    <row r="118" spans="1:7" x14ac:dyDescent="0.25">
      <c r="A118" s="39">
        <v>300</v>
      </c>
      <c r="B118" s="37">
        <v>1</v>
      </c>
      <c r="C118" s="37" t="s">
        <v>972</v>
      </c>
      <c r="D118" s="37">
        <v>0</v>
      </c>
      <c r="E118" s="40">
        <v>5</v>
      </c>
      <c r="F118" s="29">
        <v>40000</v>
      </c>
      <c r="G118" s="29">
        <v>40000</v>
      </c>
    </row>
    <row r="119" spans="1:7" x14ac:dyDescent="0.25">
      <c r="A119" s="39">
        <v>306</v>
      </c>
      <c r="B119" s="37">
        <v>1</v>
      </c>
      <c r="C119" s="37" t="s">
        <v>973</v>
      </c>
      <c r="D119" s="37">
        <v>0</v>
      </c>
      <c r="E119" s="40">
        <v>6</v>
      </c>
      <c r="F119" s="29">
        <v>40000</v>
      </c>
      <c r="G119" s="29">
        <v>40000</v>
      </c>
    </row>
    <row r="120" spans="1:7" x14ac:dyDescent="0.25">
      <c r="A120" s="39">
        <v>308</v>
      </c>
      <c r="B120" s="37">
        <v>1</v>
      </c>
      <c r="C120" s="37" t="s">
        <v>974</v>
      </c>
      <c r="D120" s="37">
        <v>0</v>
      </c>
      <c r="E120" s="40">
        <v>6</v>
      </c>
      <c r="F120" s="29">
        <v>40000</v>
      </c>
      <c r="G120" s="29">
        <v>40000</v>
      </c>
    </row>
    <row r="121" spans="1:7" x14ac:dyDescent="0.25">
      <c r="A121" s="39">
        <v>309</v>
      </c>
      <c r="B121" s="37">
        <v>1</v>
      </c>
      <c r="C121" s="37" t="s">
        <v>975</v>
      </c>
      <c r="D121" s="37">
        <v>0</v>
      </c>
      <c r="E121" s="40">
        <v>5</v>
      </c>
      <c r="F121" s="29">
        <v>40000</v>
      </c>
      <c r="G121" s="29">
        <v>40000</v>
      </c>
    </row>
    <row r="122" spans="1:7" x14ac:dyDescent="0.25">
      <c r="A122" s="39">
        <v>314</v>
      </c>
      <c r="B122" s="37">
        <v>1</v>
      </c>
      <c r="C122" s="37" t="s">
        <v>976</v>
      </c>
      <c r="D122" s="37">
        <v>0</v>
      </c>
      <c r="E122" s="40">
        <v>6</v>
      </c>
      <c r="F122" s="29">
        <v>40000</v>
      </c>
      <c r="G122" s="29">
        <v>40000</v>
      </c>
    </row>
    <row r="123" spans="1:7" x14ac:dyDescent="0.25">
      <c r="A123" s="39">
        <v>316</v>
      </c>
      <c r="B123" s="37">
        <v>1</v>
      </c>
      <c r="C123" s="37" t="s">
        <v>977</v>
      </c>
      <c r="D123" s="37">
        <v>0</v>
      </c>
      <c r="E123" s="40">
        <v>5</v>
      </c>
      <c r="F123" s="29">
        <v>40000</v>
      </c>
      <c r="G123" s="29">
        <v>40000</v>
      </c>
    </row>
    <row r="124" spans="1:7" x14ac:dyDescent="0.25">
      <c r="A124" s="39">
        <v>317</v>
      </c>
      <c r="B124" s="37">
        <v>1</v>
      </c>
      <c r="C124" s="37" t="s">
        <v>978</v>
      </c>
      <c r="D124" s="37">
        <v>0</v>
      </c>
      <c r="E124" s="40">
        <v>6</v>
      </c>
      <c r="F124" s="29">
        <v>40000</v>
      </c>
      <c r="G124" s="29">
        <v>40000</v>
      </c>
    </row>
    <row r="125" spans="1:7" x14ac:dyDescent="0.25">
      <c r="A125" s="39">
        <v>318</v>
      </c>
      <c r="B125" s="37">
        <v>1</v>
      </c>
      <c r="C125" s="37" t="s">
        <v>979</v>
      </c>
      <c r="D125" s="37">
        <v>0</v>
      </c>
      <c r="E125" s="40">
        <v>4</v>
      </c>
      <c r="F125" s="29">
        <v>51874.524000000005</v>
      </c>
      <c r="G125" s="29">
        <v>74362.903999999995</v>
      </c>
    </row>
    <row r="126" spans="1:7" x14ac:dyDescent="0.25">
      <c r="A126" s="39">
        <v>319</v>
      </c>
      <c r="B126" s="37">
        <v>1</v>
      </c>
      <c r="C126" s="37" t="s">
        <v>980</v>
      </c>
      <c r="D126" s="37">
        <v>0</v>
      </c>
      <c r="E126" s="40">
        <v>6</v>
      </c>
      <c r="F126" s="29">
        <v>40000</v>
      </c>
      <c r="G126" s="29">
        <v>40000</v>
      </c>
    </row>
    <row r="127" spans="1:7" x14ac:dyDescent="0.25">
      <c r="A127" s="39">
        <v>323</v>
      </c>
      <c r="B127" s="37">
        <v>2</v>
      </c>
      <c r="C127" s="37" t="s">
        <v>981</v>
      </c>
      <c r="D127" s="37">
        <v>0</v>
      </c>
      <c r="E127" s="40">
        <v>6</v>
      </c>
      <c r="F127" s="29">
        <v>40000</v>
      </c>
      <c r="G127" s="29">
        <v>40000</v>
      </c>
    </row>
    <row r="128" spans="1:7" x14ac:dyDescent="0.25">
      <c r="A128" s="39">
        <v>330</v>
      </c>
      <c r="B128" s="37">
        <v>1</v>
      </c>
      <c r="C128" s="37" t="s">
        <v>982</v>
      </c>
      <c r="D128" s="37">
        <v>0</v>
      </c>
      <c r="E128" s="40">
        <v>6</v>
      </c>
      <c r="F128" s="29">
        <v>40000</v>
      </c>
      <c r="G128" s="29">
        <v>40000</v>
      </c>
    </row>
    <row r="129" spans="1:7" x14ac:dyDescent="0.25">
      <c r="A129" s="39">
        <v>332</v>
      </c>
      <c r="B129" s="37">
        <v>1</v>
      </c>
      <c r="C129" s="37" t="s">
        <v>983</v>
      </c>
      <c r="D129" s="37">
        <v>0</v>
      </c>
      <c r="E129" s="40">
        <v>5</v>
      </c>
      <c r="F129" s="29">
        <v>40000</v>
      </c>
      <c r="G129" s="29">
        <v>40000</v>
      </c>
    </row>
    <row r="130" spans="1:7" x14ac:dyDescent="0.25">
      <c r="A130" s="39">
        <v>333</v>
      </c>
      <c r="B130" s="37">
        <v>1</v>
      </c>
      <c r="C130" s="37" t="s">
        <v>984</v>
      </c>
      <c r="D130" s="37">
        <v>0</v>
      </c>
      <c r="E130" s="40">
        <v>6</v>
      </c>
      <c r="F130" s="29">
        <v>40000</v>
      </c>
      <c r="G130" s="29">
        <v>40000</v>
      </c>
    </row>
    <row r="131" spans="1:7" x14ac:dyDescent="0.25">
      <c r="A131" s="39">
        <v>345</v>
      </c>
      <c r="B131" s="37">
        <v>1</v>
      </c>
      <c r="C131" s="37" t="s">
        <v>985</v>
      </c>
      <c r="D131" s="37">
        <v>0</v>
      </c>
      <c r="E131" s="40">
        <v>5</v>
      </c>
      <c r="F131" s="29">
        <v>40000</v>
      </c>
      <c r="G131" s="29">
        <v>40000</v>
      </c>
    </row>
    <row r="132" spans="1:7" x14ac:dyDescent="0.25">
      <c r="A132" s="39">
        <v>347</v>
      </c>
      <c r="B132" s="37">
        <v>1</v>
      </c>
      <c r="C132" s="37" t="s">
        <v>986</v>
      </c>
      <c r="D132" s="37">
        <v>0</v>
      </c>
      <c r="E132" s="40">
        <v>4</v>
      </c>
      <c r="F132" s="29">
        <v>51901.150199999996</v>
      </c>
      <c r="G132" s="29">
        <v>73680.21639999999</v>
      </c>
    </row>
    <row r="133" spans="1:7" x14ac:dyDescent="0.25">
      <c r="A133" s="39">
        <v>356</v>
      </c>
      <c r="B133" s="37">
        <v>1</v>
      </c>
      <c r="C133" s="37" t="s">
        <v>987</v>
      </c>
      <c r="D133" s="37">
        <v>0</v>
      </c>
      <c r="E133" s="40">
        <v>6</v>
      </c>
      <c r="F133" s="29">
        <v>40000</v>
      </c>
      <c r="G133" s="29">
        <v>40000</v>
      </c>
    </row>
    <row r="134" spans="1:7" x14ac:dyDescent="0.25">
      <c r="A134" s="39">
        <v>361</v>
      </c>
      <c r="B134" s="37">
        <v>1</v>
      </c>
      <c r="C134" s="37" t="s">
        <v>988</v>
      </c>
      <c r="D134" s="37">
        <v>0</v>
      </c>
      <c r="E134" s="40">
        <v>6</v>
      </c>
      <c r="F134" s="29">
        <v>40000</v>
      </c>
      <c r="G134" s="29">
        <v>40000</v>
      </c>
    </row>
    <row r="135" spans="1:7" x14ac:dyDescent="0.25">
      <c r="A135" s="39">
        <v>362</v>
      </c>
      <c r="B135" s="37">
        <v>1</v>
      </c>
      <c r="C135" s="37" t="s">
        <v>989</v>
      </c>
      <c r="D135" s="37">
        <v>0</v>
      </c>
      <c r="E135" s="40">
        <v>6</v>
      </c>
      <c r="F135" s="29">
        <v>40000</v>
      </c>
      <c r="G135" s="29">
        <v>40000</v>
      </c>
    </row>
    <row r="136" spans="1:7" x14ac:dyDescent="0.25">
      <c r="A136" s="39">
        <v>363</v>
      </c>
      <c r="B136" s="37">
        <v>1</v>
      </c>
      <c r="C136" s="37" t="s">
        <v>990</v>
      </c>
      <c r="D136" s="37">
        <v>0</v>
      </c>
      <c r="E136" s="40">
        <v>6</v>
      </c>
      <c r="F136" s="29">
        <v>40000</v>
      </c>
      <c r="G136" s="29">
        <v>40000</v>
      </c>
    </row>
    <row r="137" spans="1:7" x14ac:dyDescent="0.25">
      <c r="A137" s="39">
        <v>378</v>
      </c>
      <c r="B137" s="37">
        <v>1</v>
      </c>
      <c r="C137" s="37" t="s">
        <v>991</v>
      </c>
      <c r="D137" s="37">
        <v>0</v>
      </c>
      <c r="E137" s="40">
        <v>6</v>
      </c>
      <c r="F137" s="29">
        <v>40000</v>
      </c>
      <c r="G137" s="29">
        <v>40000</v>
      </c>
    </row>
    <row r="138" spans="1:7" x14ac:dyDescent="0.25">
      <c r="A138" s="39">
        <v>381</v>
      </c>
      <c r="B138" s="37">
        <v>1</v>
      </c>
      <c r="C138" s="37" t="s">
        <v>992</v>
      </c>
      <c r="D138" s="37">
        <v>0</v>
      </c>
      <c r="E138" s="40">
        <v>5</v>
      </c>
      <c r="F138" s="29">
        <v>40000</v>
      </c>
      <c r="G138" s="29">
        <v>40000</v>
      </c>
    </row>
    <row r="139" spans="1:7" x14ac:dyDescent="0.25">
      <c r="A139" s="39">
        <v>390</v>
      </c>
      <c r="B139" s="37">
        <v>1</v>
      </c>
      <c r="C139" s="37" t="s">
        <v>993</v>
      </c>
      <c r="D139" s="37">
        <v>0</v>
      </c>
      <c r="E139" s="40">
        <v>6</v>
      </c>
      <c r="F139" s="29">
        <v>40000</v>
      </c>
      <c r="G139" s="29">
        <v>40000</v>
      </c>
    </row>
    <row r="140" spans="1:7" x14ac:dyDescent="0.25">
      <c r="A140" s="39">
        <v>391</v>
      </c>
      <c r="B140" s="37">
        <v>1</v>
      </c>
      <c r="C140" s="37" t="s">
        <v>994</v>
      </c>
      <c r="D140" s="37">
        <v>0</v>
      </c>
      <c r="E140" s="40">
        <v>6</v>
      </c>
      <c r="F140" s="29">
        <v>40000</v>
      </c>
      <c r="G140" s="29">
        <v>40000</v>
      </c>
    </row>
    <row r="141" spans="1:7" x14ac:dyDescent="0.25">
      <c r="A141" s="39">
        <v>402</v>
      </c>
      <c r="B141" s="37">
        <v>1</v>
      </c>
      <c r="C141" s="37" t="s">
        <v>995</v>
      </c>
      <c r="D141" s="37">
        <v>0</v>
      </c>
      <c r="E141" s="40">
        <v>6</v>
      </c>
      <c r="F141" s="29">
        <v>40000</v>
      </c>
      <c r="G141" s="29">
        <v>40000</v>
      </c>
    </row>
    <row r="142" spans="1:7" x14ac:dyDescent="0.25">
      <c r="A142" s="39">
        <v>403</v>
      </c>
      <c r="B142" s="37">
        <v>1</v>
      </c>
      <c r="C142" s="37" t="s">
        <v>996</v>
      </c>
      <c r="D142" s="37">
        <v>0</v>
      </c>
      <c r="E142" s="40">
        <v>6</v>
      </c>
      <c r="F142" s="29">
        <v>40000</v>
      </c>
      <c r="G142" s="29">
        <v>40000</v>
      </c>
    </row>
    <row r="143" spans="1:7" x14ac:dyDescent="0.25">
      <c r="A143" s="39">
        <v>404</v>
      </c>
      <c r="B143" s="37">
        <v>1</v>
      </c>
      <c r="C143" s="37" t="s">
        <v>997</v>
      </c>
      <c r="D143" s="37">
        <v>0</v>
      </c>
      <c r="E143" s="40">
        <v>6</v>
      </c>
      <c r="F143" s="29">
        <v>40000</v>
      </c>
      <c r="G143" s="29">
        <v>40000</v>
      </c>
    </row>
    <row r="144" spans="1:7" x14ac:dyDescent="0.25">
      <c r="A144" s="39">
        <v>413</v>
      </c>
      <c r="B144" s="37">
        <v>1</v>
      </c>
      <c r="C144" s="37" t="s">
        <v>998</v>
      </c>
      <c r="D144" s="37">
        <v>0</v>
      </c>
      <c r="E144" s="40">
        <v>4</v>
      </c>
      <c r="F144" s="29">
        <v>40000</v>
      </c>
      <c r="G144" s="29">
        <v>47209.119999999988</v>
      </c>
    </row>
    <row r="145" spans="1:7" x14ac:dyDescent="0.25">
      <c r="A145" s="39">
        <v>414</v>
      </c>
      <c r="B145" s="37">
        <v>1</v>
      </c>
      <c r="C145" s="37" t="s">
        <v>999</v>
      </c>
      <c r="D145" s="37">
        <v>0</v>
      </c>
      <c r="E145" s="40">
        <v>6</v>
      </c>
      <c r="F145" s="29">
        <v>40000</v>
      </c>
      <c r="G145" s="29">
        <v>40000</v>
      </c>
    </row>
    <row r="146" spans="1:7" x14ac:dyDescent="0.25">
      <c r="A146" s="39">
        <v>415</v>
      </c>
      <c r="B146" s="37">
        <v>1</v>
      </c>
      <c r="C146" s="37" t="s">
        <v>1000</v>
      </c>
      <c r="D146" s="37">
        <v>0</v>
      </c>
      <c r="E146" s="40">
        <v>6</v>
      </c>
      <c r="F146" s="29">
        <v>40000</v>
      </c>
      <c r="G146" s="29">
        <v>40000</v>
      </c>
    </row>
    <row r="147" spans="1:7" x14ac:dyDescent="0.25">
      <c r="A147" s="39">
        <v>423</v>
      </c>
      <c r="B147" s="37">
        <v>1</v>
      </c>
      <c r="C147" s="37" t="s">
        <v>1001</v>
      </c>
      <c r="D147" s="37">
        <v>0</v>
      </c>
      <c r="E147" s="40">
        <v>4</v>
      </c>
      <c r="F147" s="29">
        <v>40000</v>
      </c>
      <c r="G147" s="29">
        <v>47021.24</v>
      </c>
    </row>
    <row r="148" spans="1:7" x14ac:dyDescent="0.25">
      <c r="A148" s="39">
        <v>424</v>
      </c>
      <c r="B148" s="37">
        <v>1</v>
      </c>
      <c r="C148" s="37" t="s">
        <v>1002</v>
      </c>
      <c r="D148" s="37">
        <v>0</v>
      </c>
      <c r="E148" s="40">
        <v>6</v>
      </c>
      <c r="F148" s="29">
        <v>40000</v>
      </c>
      <c r="G148" s="29">
        <v>40000</v>
      </c>
    </row>
    <row r="149" spans="1:7" x14ac:dyDescent="0.25">
      <c r="A149" s="39">
        <v>432</v>
      </c>
      <c r="B149" s="37">
        <v>1</v>
      </c>
      <c r="C149" s="37" t="s">
        <v>1003</v>
      </c>
      <c r="D149" s="37">
        <v>0</v>
      </c>
      <c r="E149" s="40">
        <v>6</v>
      </c>
      <c r="F149" s="29">
        <v>40000</v>
      </c>
      <c r="G149" s="29">
        <v>40000</v>
      </c>
    </row>
    <row r="150" spans="1:7" x14ac:dyDescent="0.25">
      <c r="A150" s="39">
        <v>435</v>
      </c>
      <c r="B150" s="37">
        <v>1</v>
      </c>
      <c r="C150" s="37" t="s">
        <v>1004</v>
      </c>
      <c r="D150" s="37">
        <v>0</v>
      </c>
      <c r="E150" s="40">
        <v>6</v>
      </c>
      <c r="F150" s="29">
        <v>40000</v>
      </c>
      <c r="G150" s="29">
        <v>40000</v>
      </c>
    </row>
    <row r="151" spans="1:7" x14ac:dyDescent="0.25">
      <c r="A151" s="39">
        <v>441</v>
      </c>
      <c r="B151" s="37">
        <v>1</v>
      </c>
      <c r="C151" s="37" t="s">
        <v>1005</v>
      </c>
      <c r="D151" s="37">
        <v>0</v>
      </c>
      <c r="E151" s="40">
        <v>6</v>
      </c>
      <c r="F151" s="29">
        <v>40000</v>
      </c>
      <c r="G151" s="29">
        <v>40000</v>
      </c>
    </row>
    <row r="152" spans="1:7" x14ac:dyDescent="0.25">
      <c r="A152" s="39">
        <v>447</v>
      </c>
      <c r="B152" s="37">
        <v>1</v>
      </c>
      <c r="C152" s="37" t="s">
        <v>1006</v>
      </c>
      <c r="D152" s="37">
        <v>0</v>
      </c>
      <c r="E152" s="40">
        <v>6</v>
      </c>
      <c r="F152" s="29">
        <v>40000</v>
      </c>
      <c r="G152" s="29">
        <v>40000</v>
      </c>
    </row>
    <row r="153" spans="1:7" x14ac:dyDescent="0.25">
      <c r="A153" s="39">
        <v>458</v>
      </c>
      <c r="B153" s="37">
        <v>1</v>
      </c>
      <c r="C153" s="37" t="s">
        <v>1007</v>
      </c>
      <c r="D153" s="37">
        <v>0</v>
      </c>
      <c r="E153" s="40">
        <v>6</v>
      </c>
      <c r="F153" s="29">
        <v>40000</v>
      </c>
      <c r="G153" s="29">
        <v>40000</v>
      </c>
    </row>
    <row r="154" spans="1:7" x14ac:dyDescent="0.25">
      <c r="A154" s="39">
        <v>463</v>
      </c>
      <c r="B154" s="37">
        <v>1</v>
      </c>
      <c r="C154" s="37" t="s">
        <v>1008</v>
      </c>
      <c r="D154" s="37">
        <v>0</v>
      </c>
      <c r="E154" s="40">
        <v>6</v>
      </c>
      <c r="F154" s="29">
        <v>40000</v>
      </c>
      <c r="G154" s="29">
        <v>40000</v>
      </c>
    </row>
    <row r="155" spans="1:7" x14ac:dyDescent="0.25">
      <c r="A155" s="39">
        <v>465</v>
      </c>
      <c r="B155" s="37">
        <v>1</v>
      </c>
      <c r="C155" s="37" t="s">
        <v>1009</v>
      </c>
      <c r="D155" s="37">
        <v>0</v>
      </c>
      <c r="E155" s="40">
        <v>5</v>
      </c>
      <c r="F155" s="29">
        <v>40000</v>
      </c>
      <c r="G155" s="29">
        <v>40000</v>
      </c>
    </row>
    <row r="156" spans="1:7" x14ac:dyDescent="0.25">
      <c r="A156" s="39">
        <v>466</v>
      </c>
      <c r="B156" s="37">
        <v>1</v>
      </c>
      <c r="C156" s="37" t="s">
        <v>1010</v>
      </c>
      <c r="D156" s="37">
        <v>0</v>
      </c>
      <c r="E156" s="40">
        <v>4</v>
      </c>
      <c r="F156" s="29">
        <v>40000</v>
      </c>
      <c r="G156" s="29">
        <v>40000</v>
      </c>
    </row>
    <row r="157" spans="1:7" x14ac:dyDescent="0.25">
      <c r="A157" s="39">
        <v>473</v>
      </c>
      <c r="B157" s="37">
        <v>1</v>
      </c>
      <c r="C157" s="37" t="s">
        <v>1011</v>
      </c>
      <c r="D157" s="37">
        <v>0</v>
      </c>
      <c r="E157" s="40">
        <v>6</v>
      </c>
      <c r="F157" s="29">
        <v>40000</v>
      </c>
      <c r="G157" s="29">
        <v>40000</v>
      </c>
    </row>
    <row r="158" spans="1:7" x14ac:dyDescent="0.25">
      <c r="A158" s="39">
        <v>477</v>
      </c>
      <c r="B158" s="37">
        <v>1</v>
      </c>
      <c r="C158" s="37" t="s">
        <v>1012</v>
      </c>
      <c r="D158" s="37">
        <v>0</v>
      </c>
      <c r="E158" s="40">
        <v>4</v>
      </c>
      <c r="F158" s="29">
        <v>41885.520000000004</v>
      </c>
      <c r="G158" s="29">
        <v>59475.97600000001</v>
      </c>
    </row>
    <row r="159" spans="1:7" x14ac:dyDescent="0.25">
      <c r="A159" s="39">
        <v>480</v>
      </c>
      <c r="B159" s="37">
        <v>1</v>
      </c>
      <c r="C159" s="37" t="s">
        <v>1013</v>
      </c>
      <c r="D159" s="37">
        <v>0</v>
      </c>
      <c r="E159" s="40">
        <v>6</v>
      </c>
      <c r="F159" s="29">
        <v>40000</v>
      </c>
      <c r="G159" s="29">
        <v>40000</v>
      </c>
    </row>
    <row r="160" spans="1:7" x14ac:dyDescent="0.25">
      <c r="A160" s="39">
        <v>482</v>
      </c>
      <c r="B160" s="37">
        <v>1</v>
      </c>
      <c r="C160" s="37" t="s">
        <v>1014</v>
      </c>
      <c r="D160" s="37">
        <v>0</v>
      </c>
      <c r="E160" s="40">
        <v>4</v>
      </c>
      <c r="F160" s="29">
        <v>40000</v>
      </c>
      <c r="G160" s="29">
        <v>42536.031999999999</v>
      </c>
    </row>
    <row r="161" spans="1:7" x14ac:dyDescent="0.25">
      <c r="A161" s="39">
        <v>484</v>
      </c>
      <c r="B161" s="37">
        <v>1</v>
      </c>
      <c r="C161" s="37" t="s">
        <v>1015</v>
      </c>
      <c r="D161" s="37">
        <v>0</v>
      </c>
      <c r="E161" s="40">
        <v>5</v>
      </c>
      <c r="F161" s="29">
        <v>40000</v>
      </c>
      <c r="G161" s="29">
        <v>40000</v>
      </c>
    </row>
    <row r="162" spans="1:7" x14ac:dyDescent="0.25">
      <c r="A162" s="39">
        <v>485</v>
      </c>
      <c r="B162" s="37">
        <v>1</v>
      </c>
      <c r="C162" s="37" t="s">
        <v>1016</v>
      </c>
      <c r="D162" s="37">
        <v>0</v>
      </c>
      <c r="E162" s="40">
        <v>6</v>
      </c>
      <c r="F162" s="29">
        <v>40000</v>
      </c>
      <c r="G162" s="29">
        <v>40000</v>
      </c>
    </row>
    <row r="163" spans="1:7" x14ac:dyDescent="0.25">
      <c r="A163" s="39">
        <v>486</v>
      </c>
      <c r="B163" s="37">
        <v>1</v>
      </c>
      <c r="C163" s="37" t="s">
        <v>1017</v>
      </c>
      <c r="D163" s="37">
        <v>0</v>
      </c>
      <c r="E163" s="40">
        <v>6</v>
      </c>
      <c r="F163" s="29">
        <v>40000</v>
      </c>
      <c r="G163" s="29">
        <v>40000</v>
      </c>
    </row>
    <row r="164" spans="1:7" x14ac:dyDescent="0.25">
      <c r="A164" s="39">
        <v>487</v>
      </c>
      <c r="B164" s="37">
        <v>1</v>
      </c>
      <c r="C164" s="37" t="s">
        <v>1018</v>
      </c>
      <c r="D164" s="37">
        <v>0</v>
      </c>
      <c r="E164" s="40">
        <v>6</v>
      </c>
      <c r="F164" s="29">
        <v>40000</v>
      </c>
      <c r="G164" s="29">
        <v>40000</v>
      </c>
    </row>
    <row r="165" spans="1:7" x14ac:dyDescent="0.25">
      <c r="A165" s="39">
        <v>492</v>
      </c>
      <c r="B165" s="37">
        <v>1</v>
      </c>
      <c r="C165" s="37" t="s">
        <v>1019</v>
      </c>
      <c r="D165" s="37">
        <v>0</v>
      </c>
      <c r="E165" s="40">
        <v>4</v>
      </c>
      <c r="F165" s="29">
        <v>64971.032400000011</v>
      </c>
      <c r="G165" s="29">
        <v>92058.808799999984</v>
      </c>
    </row>
    <row r="166" spans="1:7" x14ac:dyDescent="0.25">
      <c r="A166" s="39">
        <v>495</v>
      </c>
      <c r="B166" s="37">
        <v>1</v>
      </c>
      <c r="C166" s="37" t="s">
        <v>1020</v>
      </c>
      <c r="D166" s="37">
        <v>0</v>
      </c>
      <c r="E166" s="40">
        <v>6</v>
      </c>
      <c r="F166" s="29">
        <v>40000</v>
      </c>
      <c r="G166" s="29">
        <v>40000</v>
      </c>
    </row>
    <row r="167" spans="1:7" x14ac:dyDescent="0.25">
      <c r="A167" s="39">
        <v>497</v>
      </c>
      <c r="B167" s="37">
        <v>1</v>
      </c>
      <c r="C167" s="37" t="s">
        <v>1021</v>
      </c>
      <c r="D167" s="37">
        <v>0</v>
      </c>
      <c r="E167" s="40">
        <v>6</v>
      </c>
      <c r="F167" s="29">
        <v>40000</v>
      </c>
      <c r="G167" s="29">
        <v>40000</v>
      </c>
    </row>
    <row r="168" spans="1:7" x14ac:dyDescent="0.25">
      <c r="A168" s="39">
        <v>499</v>
      </c>
      <c r="B168" s="37">
        <v>1</v>
      </c>
      <c r="C168" s="37" t="s">
        <v>1022</v>
      </c>
      <c r="D168" s="37">
        <v>0</v>
      </c>
      <c r="E168" s="40">
        <v>6</v>
      </c>
      <c r="F168" s="29">
        <v>40000</v>
      </c>
      <c r="G168" s="29">
        <v>40000</v>
      </c>
    </row>
    <row r="169" spans="1:7" x14ac:dyDescent="0.25">
      <c r="A169" s="39">
        <v>500</v>
      </c>
      <c r="B169" s="37">
        <v>1</v>
      </c>
      <c r="C169" s="37" t="s">
        <v>1023</v>
      </c>
      <c r="D169" s="37">
        <v>0</v>
      </c>
      <c r="E169" s="40">
        <v>6</v>
      </c>
      <c r="F169" s="29">
        <v>40000</v>
      </c>
      <c r="G169" s="29">
        <v>40000</v>
      </c>
    </row>
    <row r="170" spans="1:7" x14ac:dyDescent="0.25">
      <c r="A170" s="39">
        <v>505</v>
      </c>
      <c r="B170" s="37">
        <v>1</v>
      </c>
      <c r="C170" s="37" t="s">
        <v>1024</v>
      </c>
      <c r="D170" s="37">
        <v>0</v>
      </c>
      <c r="E170" s="40">
        <v>6</v>
      </c>
      <c r="F170" s="29">
        <v>40000</v>
      </c>
      <c r="G170" s="29">
        <v>40000</v>
      </c>
    </row>
    <row r="171" spans="1:7" x14ac:dyDescent="0.25">
      <c r="A171" s="39">
        <v>507</v>
      </c>
      <c r="B171" s="37">
        <v>1</v>
      </c>
      <c r="C171" s="37" t="s">
        <v>1025</v>
      </c>
      <c r="D171" s="37">
        <v>0</v>
      </c>
      <c r="E171" s="40">
        <v>6</v>
      </c>
      <c r="F171" s="29">
        <v>40000</v>
      </c>
      <c r="G171" s="29">
        <v>40000</v>
      </c>
    </row>
    <row r="172" spans="1:7" x14ac:dyDescent="0.25">
      <c r="A172" s="39">
        <v>508</v>
      </c>
      <c r="B172" s="37">
        <v>1</v>
      </c>
      <c r="C172" s="37" t="s">
        <v>1026</v>
      </c>
      <c r="D172" s="37">
        <v>0</v>
      </c>
      <c r="E172" s="40">
        <v>4</v>
      </c>
      <c r="F172" s="29">
        <v>40000</v>
      </c>
      <c r="G172" s="29">
        <v>40000</v>
      </c>
    </row>
    <row r="173" spans="1:7" x14ac:dyDescent="0.25">
      <c r="A173" s="39">
        <v>511</v>
      </c>
      <c r="B173" s="37">
        <v>1</v>
      </c>
      <c r="C173" s="37" t="s">
        <v>1027</v>
      </c>
      <c r="D173" s="37">
        <v>0</v>
      </c>
      <c r="E173" s="40">
        <v>6</v>
      </c>
      <c r="F173" s="29">
        <v>40000</v>
      </c>
      <c r="G173" s="29">
        <v>40000</v>
      </c>
    </row>
    <row r="174" spans="1:7" x14ac:dyDescent="0.25">
      <c r="A174" s="39">
        <v>514</v>
      </c>
      <c r="B174" s="37">
        <v>1</v>
      </c>
      <c r="C174" s="37" t="s">
        <v>1028</v>
      </c>
      <c r="D174" s="37">
        <v>0</v>
      </c>
      <c r="E174" s="40">
        <v>6</v>
      </c>
      <c r="F174" s="29">
        <v>40000</v>
      </c>
      <c r="G174" s="29">
        <v>40000</v>
      </c>
    </row>
    <row r="175" spans="1:7" x14ac:dyDescent="0.25">
      <c r="A175" s="39">
        <v>518</v>
      </c>
      <c r="B175" s="37">
        <v>1</v>
      </c>
      <c r="C175" s="37" t="s">
        <v>1029</v>
      </c>
      <c r="D175" s="37">
        <v>0</v>
      </c>
      <c r="E175" s="40">
        <v>4</v>
      </c>
      <c r="F175" s="29">
        <v>44056.212</v>
      </c>
      <c r="G175" s="29">
        <v>72364.543999999994</v>
      </c>
    </row>
    <row r="176" spans="1:7" x14ac:dyDescent="0.25">
      <c r="A176" s="39">
        <v>531</v>
      </c>
      <c r="B176" s="37">
        <v>1</v>
      </c>
      <c r="C176" s="37" t="s">
        <v>1030</v>
      </c>
      <c r="D176" s="37">
        <v>0</v>
      </c>
      <c r="E176" s="40">
        <v>4</v>
      </c>
      <c r="F176" s="29">
        <v>40000</v>
      </c>
      <c r="G176" s="29">
        <v>43325.128000000004</v>
      </c>
    </row>
    <row r="177" spans="1:7" x14ac:dyDescent="0.25">
      <c r="A177" s="39">
        <v>533</v>
      </c>
      <c r="B177" s="37">
        <v>1</v>
      </c>
      <c r="C177" s="37" t="s">
        <v>1031</v>
      </c>
      <c r="D177" s="37">
        <v>0</v>
      </c>
      <c r="E177" s="40">
        <v>5</v>
      </c>
      <c r="F177" s="29">
        <v>40000</v>
      </c>
      <c r="G177" s="29">
        <v>40000</v>
      </c>
    </row>
    <row r="178" spans="1:7" x14ac:dyDescent="0.25">
      <c r="A178" s="39">
        <v>534</v>
      </c>
      <c r="B178" s="37">
        <v>1</v>
      </c>
      <c r="C178" s="37" t="s">
        <v>1032</v>
      </c>
      <c r="D178" s="37">
        <v>0</v>
      </c>
      <c r="E178" s="40">
        <v>4</v>
      </c>
      <c r="F178" s="29">
        <v>40000</v>
      </c>
      <c r="G178" s="29">
        <v>40000</v>
      </c>
    </row>
    <row r="179" spans="1:7" x14ac:dyDescent="0.25">
      <c r="A179" s="39">
        <v>535</v>
      </c>
      <c r="B179" s="37">
        <v>1</v>
      </c>
      <c r="C179" s="37" t="s">
        <v>1033</v>
      </c>
      <c r="D179" s="37">
        <v>0</v>
      </c>
      <c r="E179" s="40">
        <v>4</v>
      </c>
      <c r="F179" s="29">
        <v>221341.33199999999</v>
      </c>
      <c r="G179" s="29">
        <v>311658.75999999995</v>
      </c>
    </row>
    <row r="180" spans="1:7" x14ac:dyDescent="0.25">
      <c r="A180" s="39">
        <v>542</v>
      </c>
      <c r="B180" s="37">
        <v>1</v>
      </c>
      <c r="C180" s="37" t="s">
        <v>1034</v>
      </c>
      <c r="D180" s="37">
        <v>0</v>
      </c>
      <c r="E180" s="40">
        <v>6</v>
      </c>
      <c r="F180" s="29">
        <v>40000</v>
      </c>
      <c r="G180" s="29">
        <v>40000</v>
      </c>
    </row>
    <row r="181" spans="1:7" x14ac:dyDescent="0.25">
      <c r="A181" s="39">
        <v>544</v>
      </c>
      <c r="B181" s="37">
        <v>1</v>
      </c>
      <c r="C181" s="37" t="s">
        <v>1035</v>
      </c>
      <c r="D181" s="37">
        <v>0</v>
      </c>
      <c r="E181" s="40">
        <v>4</v>
      </c>
      <c r="F181" s="29">
        <v>40000</v>
      </c>
      <c r="G181" s="29">
        <v>54246.079999999994</v>
      </c>
    </row>
    <row r="182" spans="1:7" x14ac:dyDescent="0.25">
      <c r="A182" s="39">
        <v>545</v>
      </c>
      <c r="B182" s="37">
        <v>1</v>
      </c>
      <c r="C182" s="37" t="s">
        <v>1036</v>
      </c>
      <c r="D182" s="37">
        <v>0</v>
      </c>
      <c r="E182" s="40">
        <v>6</v>
      </c>
      <c r="F182" s="29">
        <v>40000</v>
      </c>
      <c r="G182" s="29">
        <v>40000</v>
      </c>
    </row>
    <row r="183" spans="1:7" x14ac:dyDescent="0.25">
      <c r="A183" s="39">
        <v>547</v>
      </c>
      <c r="B183" s="37">
        <v>1</v>
      </c>
      <c r="C183" s="37" t="s">
        <v>1037</v>
      </c>
      <c r="D183" s="37">
        <v>0</v>
      </c>
      <c r="E183" s="40">
        <v>6</v>
      </c>
      <c r="F183" s="29">
        <v>40000</v>
      </c>
      <c r="G183" s="29">
        <v>40000</v>
      </c>
    </row>
    <row r="184" spans="1:7" x14ac:dyDescent="0.25">
      <c r="A184" s="39">
        <v>548</v>
      </c>
      <c r="B184" s="37">
        <v>1</v>
      </c>
      <c r="C184" s="37" t="s">
        <v>1038</v>
      </c>
      <c r="D184" s="37">
        <v>0</v>
      </c>
      <c r="E184" s="40">
        <v>6</v>
      </c>
      <c r="F184" s="29">
        <v>40000</v>
      </c>
      <c r="G184" s="29">
        <v>40000</v>
      </c>
    </row>
    <row r="185" spans="1:7" x14ac:dyDescent="0.25">
      <c r="A185" s="39">
        <v>549</v>
      </c>
      <c r="B185" s="37">
        <v>1</v>
      </c>
      <c r="C185" s="37" t="s">
        <v>1039</v>
      </c>
      <c r="D185" s="37">
        <v>0</v>
      </c>
      <c r="E185" s="40">
        <v>5</v>
      </c>
      <c r="F185" s="29">
        <v>40000</v>
      </c>
      <c r="G185" s="29">
        <v>40000</v>
      </c>
    </row>
    <row r="186" spans="1:7" x14ac:dyDescent="0.25">
      <c r="A186" s="39">
        <v>550</v>
      </c>
      <c r="B186" s="37">
        <v>1</v>
      </c>
      <c r="C186" s="37" t="s">
        <v>1040</v>
      </c>
      <c r="D186" s="37">
        <v>0</v>
      </c>
      <c r="E186" s="40">
        <v>6</v>
      </c>
      <c r="F186" s="29">
        <v>40000</v>
      </c>
      <c r="G186" s="29">
        <v>40000</v>
      </c>
    </row>
    <row r="187" spans="1:7" x14ac:dyDescent="0.25">
      <c r="A187" s="39">
        <v>553</v>
      </c>
      <c r="B187" s="37">
        <v>1</v>
      </c>
      <c r="C187" s="37" t="s">
        <v>1041</v>
      </c>
      <c r="D187" s="37">
        <v>0</v>
      </c>
      <c r="E187" s="40">
        <v>6</v>
      </c>
      <c r="F187" s="29">
        <v>40000</v>
      </c>
      <c r="G187" s="29">
        <v>40000</v>
      </c>
    </row>
    <row r="188" spans="1:7" x14ac:dyDescent="0.25">
      <c r="A188" s="39">
        <v>561</v>
      </c>
      <c r="B188" s="37">
        <v>1</v>
      </c>
      <c r="C188" s="37" t="s">
        <v>1042</v>
      </c>
      <c r="D188" s="37">
        <v>0</v>
      </c>
      <c r="E188" s="40">
        <v>6</v>
      </c>
      <c r="F188" s="29">
        <v>40000</v>
      </c>
      <c r="G188" s="29">
        <v>40000</v>
      </c>
    </row>
    <row r="189" spans="1:7" x14ac:dyDescent="0.25">
      <c r="A189" s="39">
        <v>564</v>
      </c>
      <c r="B189" s="37">
        <v>1</v>
      </c>
      <c r="C189" s="37" t="s">
        <v>1043</v>
      </c>
      <c r="D189" s="37">
        <v>0</v>
      </c>
      <c r="E189" s="40">
        <v>5</v>
      </c>
      <c r="F189" s="29">
        <v>40000</v>
      </c>
      <c r="G189" s="29">
        <v>40000</v>
      </c>
    </row>
    <row r="190" spans="1:7" x14ac:dyDescent="0.25">
      <c r="A190" s="39">
        <v>577</v>
      </c>
      <c r="B190" s="37">
        <v>1</v>
      </c>
      <c r="C190" s="37" t="s">
        <v>1044</v>
      </c>
      <c r="D190" s="37">
        <v>0</v>
      </c>
      <c r="E190" s="40">
        <v>6</v>
      </c>
      <c r="F190" s="29">
        <v>40000</v>
      </c>
      <c r="G190" s="29">
        <v>40000</v>
      </c>
    </row>
    <row r="191" spans="1:7" x14ac:dyDescent="0.25">
      <c r="A191" s="39">
        <v>578</v>
      </c>
      <c r="B191" s="37">
        <v>1</v>
      </c>
      <c r="C191" s="37" t="s">
        <v>1045</v>
      </c>
      <c r="D191" s="37">
        <v>0</v>
      </c>
      <c r="E191" s="40">
        <v>5</v>
      </c>
      <c r="F191" s="29">
        <v>40000</v>
      </c>
      <c r="G191" s="29">
        <v>40000</v>
      </c>
    </row>
    <row r="192" spans="1:7" x14ac:dyDescent="0.25">
      <c r="A192" s="39">
        <v>581</v>
      </c>
      <c r="B192" s="37">
        <v>1</v>
      </c>
      <c r="C192" s="37" t="s">
        <v>1046</v>
      </c>
      <c r="D192" s="37">
        <v>0</v>
      </c>
      <c r="E192" s="40">
        <v>6</v>
      </c>
      <c r="F192" s="29">
        <v>40000</v>
      </c>
      <c r="G192" s="29">
        <v>40000</v>
      </c>
    </row>
    <row r="193" spans="1:7" x14ac:dyDescent="0.25">
      <c r="A193" s="39">
        <v>592</v>
      </c>
      <c r="B193" s="37">
        <v>1</v>
      </c>
      <c r="C193" s="37" t="s">
        <v>1047</v>
      </c>
      <c r="D193" s="37">
        <v>0</v>
      </c>
      <c r="E193" s="40">
        <v>6</v>
      </c>
      <c r="F193" s="29">
        <v>40000</v>
      </c>
      <c r="G193" s="29">
        <v>40000</v>
      </c>
    </row>
    <row r="194" spans="1:7" x14ac:dyDescent="0.25">
      <c r="A194" s="39">
        <v>593</v>
      </c>
      <c r="B194" s="37">
        <v>1</v>
      </c>
      <c r="C194" s="37" t="s">
        <v>1048</v>
      </c>
      <c r="D194" s="37">
        <v>0</v>
      </c>
      <c r="E194" s="40">
        <v>5</v>
      </c>
      <c r="F194" s="29">
        <v>40000</v>
      </c>
      <c r="G194" s="29">
        <v>40000</v>
      </c>
    </row>
    <row r="195" spans="1:7" x14ac:dyDescent="0.25">
      <c r="A195" s="39">
        <v>595</v>
      </c>
      <c r="B195" s="37">
        <v>1</v>
      </c>
      <c r="C195" s="37" t="s">
        <v>1049</v>
      </c>
      <c r="D195" s="37">
        <v>0</v>
      </c>
      <c r="E195" s="40">
        <v>5</v>
      </c>
      <c r="F195" s="29">
        <v>40000</v>
      </c>
      <c r="G195" s="29">
        <v>40000</v>
      </c>
    </row>
    <row r="196" spans="1:7" x14ac:dyDescent="0.25">
      <c r="A196" s="39">
        <v>599</v>
      </c>
      <c r="B196" s="37">
        <v>1</v>
      </c>
      <c r="C196" s="37" t="s">
        <v>1050</v>
      </c>
      <c r="D196" s="37">
        <v>0</v>
      </c>
      <c r="E196" s="40">
        <v>6</v>
      </c>
      <c r="F196" s="29">
        <v>40000</v>
      </c>
      <c r="G196" s="29">
        <v>40000</v>
      </c>
    </row>
    <row r="197" spans="1:7" x14ac:dyDescent="0.25">
      <c r="A197" s="39">
        <v>600</v>
      </c>
      <c r="B197" s="37">
        <v>1</v>
      </c>
      <c r="C197" s="37" t="s">
        <v>1051</v>
      </c>
      <c r="D197" s="37">
        <v>0</v>
      </c>
      <c r="E197" s="40">
        <v>6</v>
      </c>
      <c r="F197" s="29">
        <v>40000</v>
      </c>
      <c r="G197" s="29">
        <v>40000</v>
      </c>
    </row>
    <row r="198" spans="1:7" x14ac:dyDescent="0.25">
      <c r="A198" s="39">
        <v>601</v>
      </c>
      <c r="B198" s="37">
        <v>1</v>
      </c>
      <c r="C198" s="37" t="s">
        <v>1052</v>
      </c>
      <c r="D198" s="37">
        <v>0</v>
      </c>
      <c r="E198" s="40">
        <v>6</v>
      </c>
      <c r="F198" s="29">
        <v>40000</v>
      </c>
      <c r="G198" s="29">
        <v>40000</v>
      </c>
    </row>
    <row r="199" spans="1:7" x14ac:dyDescent="0.25">
      <c r="A199" s="39">
        <v>621</v>
      </c>
      <c r="B199" s="37">
        <v>1</v>
      </c>
      <c r="C199" s="37" t="s">
        <v>1053</v>
      </c>
      <c r="D199" s="37">
        <v>1</v>
      </c>
      <c r="E199" s="40">
        <v>3</v>
      </c>
      <c r="F199" s="29">
        <v>144497.87999999998</v>
      </c>
      <c r="G199" s="29">
        <v>206275.16</v>
      </c>
    </row>
    <row r="200" spans="1:7" x14ac:dyDescent="0.25">
      <c r="A200" s="39">
        <v>622</v>
      </c>
      <c r="B200" s="37">
        <v>1</v>
      </c>
      <c r="C200" s="37" t="s">
        <v>1054</v>
      </c>
      <c r="D200" s="37">
        <v>1</v>
      </c>
      <c r="E200" s="40">
        <v>2</v>
      </c>
      <c r="F200" s="29">
        <v>134136.348</v>
      </c>
      <c r="G200" s="29">
        <v>188583.696</v>
      </c>
    </row>
    <row r="201" spans="1:7" x14ac:dyDescent="0.25">
      <c r="A201" s="39">
        <v>623</v>
      </c>
      <c r="B201" s="37">
        <v>1</v>
      </c>
      <c r="C201" s="37" t="s">
        <v>1055</v>
      </c>
      <c r="D201" s="37">
        <v>1</v>
      </c>
      <c r="E201" s="40">
        <v>2</v>
      </c>
      <c r="F201" s="29">
        <v>95367.167999999991</v>
      </c>
      <c r="G201" s="29">
        <v>136899.61599999998</v>
      </c>
    </row>
    <row r="202" spans="1:7" x14ac:dyDescent="0.25">
      <c r="A202" s="39">
        <v>624</v>
      </c>
      <c r="B202" s="37">
        <v>1</v>
      </c>
      <c r="C202" s="37" t="s">
        <v>1056</v>
      </c>
      <c r="D202" s="37">
        <v>1</v>
      </c>
      <c r="E202" s="40">
        <v>3</v>
      </c>
      <c r="F202" s="29">
        <v>109141.15199999999</v>
      </c>
      <c r="G202" s="29">
        <v>160692.05599999998</v>
      </c>
    </row>
    <row r="203" spans="1:7" x14ac:dyDescent="0.25">
      <c r="A203" s="39">
        <v>625</v>
      </c>
      <c r="B203" s="37">
        <v>1</v>
      </c>
      <c r="C203" s="37" t="s">
        <v>1057</v>
      </c>
      <c r="D203" s="37">
        <v>1</v>
      </c>
      <c r="E203" s="40">
        <v>1</v>
      </c>
      <c r="F203" s="29">
        <v>410248.84799999994</v>
      </c>
      <c r="G203" s="29">
        <v>579339.93599999987</v>
      </c>
    </row>
    <row r="204" spans="1:7" x14ac:dyDescent="0.25">
      <c r="A204" s="39">
        <v>630</v>
      </c>
      <c r="B204" s="37">
        <v>1</v>
      </c>
      <c r="C204" s="37" t="s">
        <v>1058</v>
      </c>
      <c r="D204" s="37">
        <v>0</v>
      </c>
      <c r="E204" s="40">
        <v>6</v>
      </c>
      <c r="F204" s="29">
        <v>40000</v>
      </c>
      <c r="G204" s="29">
        <v>40000</v>
      </c>
    </row>
    <row r="205" spans="1:7" x14ac:dyDescent="0.25">
      <c r="A205" s="39">
        <v>635</v>
      </c>
      <c r="B205" s="37">
        <v>1</v>
      </c>
      <c r="C205" s="37" t="s">
        <v>1059</v>
      </c>
      <c r="D205" s="37">
        <v>0</v>
      </c>
      <c r="E205" s="40">
        <v>6</v>
      </c>
      <c r="F205" s="29">
        <v>40000</v>
      </c>
      <c r="G205" s="29">
        <v>40000</v>
      </c>
    </row>
    <row r="206" spans="1:7" x14ac:dyDescent="0.25">
      <c r="A206" s="39">
        <v>640</v>
      </c>
      <c r="B206" s="37">
        <v>1</v>
      </c>
      <c r="C206" s="37" t="s">
        <v>1060</v>
      </c>
      <c r="D206" s="37">
        <v>0</v>
      </c>
      <c r="E206" s="40">
        <v>6</v>
      </c>
      <c r="F206" s="29">
        <v>40000</v>
      </c>
      <c r="G206" s="29">
        <v>40000</v>
      </c>
    </row>
    <row r="207" spans="1:7" x14ac:dyDescent="0.25">
      <c r="A207" s="39">
        <v>656</v>
      </c>
      <c r="B207" s="37">
        <v>1</v>
      </c>
      <c r="C207" s="37" t="s">
        <v>1061</v>
      </c>
      <c r="D207" s="37">
        <v>0</v>
      </c>
      <c r="E207" s="40">
        <v>4</v>
      </c>
      <c r="F207" s="29">
        <v>40201.621799999994</v>
      </c>
      <c r="G207" s="29">
        <v>56086.79159999999</v>
      </c>
    </row>
    <row r="208" spans="1:7" x14ac:dyDescent="0.25">
      <c r="A208" s="39">
        <v>659</v>
      </c>
      <c r="B208" s="37">
        <v>1</v>
      </c>
      <c r="C208" s="37" t="s">
        <v>1062</v>
      </c>
      <c r="D208" s="37">
        <v>0</v>
      </c>
      <c r="E208" s="40">
        <v>4</v>
      </c>
      <c r="F208" s="29">
        <v>48328.344000000005</v>
      </c>
      <c r="G208" s="29">
        <v>69133.008000000002</v>
      </c>
    </row>
    <row r="209" spans="1:7" x14ac:dyDescent="0.25">
      <c r="A209" s="39">
        <v>671</v>
      </c>
      <c r="B209" s="37">
        <v>1</v>
      </c>
      <c r="C209" s="37" t="s">
        <v>1063</v>
      </c>
      <c r="D209" s="37">
        <v>0</v>
      </c>
      <c r="E209" s="40">
        <v>6</v>
      </c>
      <c r="F209" s="29">
        <v>40000</v>
      </c>
      <c r="G209" s="29">
        <v>40000</v>
      </c>
    </row>
    <row r="210" spans="1:7" x14ac:dyDescent="0.25">
      <c r="A210" s="39">
        <v>676</v>
      </c>
      <c r="B210" s="37">
        <v>1</v>
      </c>
      <c r="C210" s="37" t="s">
        <v>1064</v>
      </c>
      <c r="D210" s="37">
        <v>0</v>
      </c>
      <c r="E210" s="40">
        <v>6</v>
      </c>
      <c r="F210" s="29">
        <v>40000</v>
      </c>
      <c r="G210" s="29">
        <v>40000</v>
      </c>
    </row>
    <row r="211" spans="1:7" x14ac:dyDescent="0.25">
      <c r="A211" s="39">
        <v>682</v>
      </c>
      <c r="B211" s="37">
        <v>1</v>
      </c>
      <c r="C211" s="37" t="s">
        <v>1065</v>
      </c>
      <c r="D211" s="37">
        <v>0</v>
      </c>
      <c r="E211" s="40">
        <v>5</v>
      </c>
      <c r="F211" s="29">
        <v>40000</v>
      </c>
      <c r="G211" s="29">
        <v>40000</v>
      </c>
    </row>
    <row r="212" spans="1:7" x14ac:dyDescent="0.25">
      <c r="A212" s="39">
        <v>690</v>
      </c>
      <c r="B212" s="37">
        <v>1</v>
      </c>
      <c r="C212" s="37" t="s">
        <v>1066</v>
      </c>
      <c r="D212" s="37">
        <v>0</v>
      </c>
      <c r="E212" s="40">
        <v>6</v>
      </c>
      <c r="F212" s="29">
        <v>40000</v>
      </c>
      <c r="G212" s="29">
        <v>40000</v>
      </c>
    </row>
    <row r="213" spans="1:7" x14ac:dyDescent="0.25">
      <c r="A213" s="39">
        <v>695</v>
      </c>
      <c r="B213" s="37">
        <v>1</v>
      </c>
      <c r="C213" s="37" t="s">
        <v>1067</v>
      </c>
      <c r="D213" s="37">
        <v>0</v>
      </c>
      <c r="E213" s="40">
        <v>6</v>
      </c>
      <c r="F213" s="29">
        <v>40000</v>
      </c>
      <c r="G213" s="29">
        <v>40000</v>
      </c>
    </row>
    <row r="214" spans="1:7" x14ac:dyDescent="0.25">
      <c r="A214" s="39">
        <v>696</v>
      </c>
      <c r="B214" s="37">
        <v>1</v>
      </c>
      <c r="C214" s="37" t="s">
        <v>1068</v>
      </c>
      <c r="D214" s="37">
        <v>0</v>
      </c>
      <c r="E214" s="40">
        <v>6</v>
      </c>
      <c r="F214" s="29">
        <v>40000</v>
      </c>
      <c r="G214" s="29">
        <v>40000</v>
      </c>
    </row>
    <row r="215" spans="1:7" x14ac:dyDescent="0.25">
      <c r="A215" s="39">
        <v>698</v>
      </c>
      <c r="B215" s="37">
        <v>1</v>
      </c>
      <c r="C215" s="37" t="s">
        <v>1069</v>
      </c>
      <c r="D215" s="37">
        <v>0</v>
      </c>
      <c r="E215" s="40">
        <v>6</v>
      </c>
      <c r="F215" s="29">
        <v>40000</v>
      </c>
      <c r="G215" s="29">
        <v>40000</v>
      </c>
    </row>
    <row r="216" spans="1:7" x14ac:dyDescent="0.25">
      <c r="A216" s="39">
        <v>700</v>
      </c>
      <c r="B216" s="37">
        <v>1</v>
      </c>
      <c r="C216" s="37" t="s">
        <v>1070</v>
      </c>
      <c r="D216" s="37">
        <v>0</v>
      </c>
      <c r="E216" s="40">
        <v>4</v>
      </c>
      <c r="F216" s="29">
        <v>40000</v>
      </c>
      <c r="G216" s="29">
        <v>40000</v>
      </c>
    </row>
    <row r="217" spans="1:7" x14ac:dyDescent="0.25">
      <c r="A217" s="39">
        <v>701</v>
      </c>
      <c r="B217" s="37">
        <v>1</v>
      </c>
      <c r="C217" s="37" t="s">
        <v>1071</v>
      </c>
      <c r="D217" s="37">
        <v>0</v>
      </c>
      <c r="E217" s="40">
        <v>4</v>
      </c>
      <c r="F217" s="29">
        <v>40000</v>
      </c>
      <c r="G217" s="29">
        <v>40000</v>
      </c>
    </row>
    <row r="218" spans="1:7" x14ac:dyDescent="0.25">
      <c r="A218" s="39">
        <v>704</v>
      </c>
      <c r="B218" s="37">
        <v>1</v>
      </c>
      <c r="C218" s="37" t="s">
        <v>1072</v>
      </c>
      <c r="D218" s="37">
        <v>0</v>
      </c>
      <c r="E218" s="40">
        <v>5</v>
      </c>
      <c r="F218" s="29">
        <v>40000</v>
      </c>
      <c r="G218" s="29">
        <v>40000</v>
      </c>
    </row>
    <row r="219" spans="1:7" x14ac:dyDescent="0.25">
      <c r="A219" s="39">
        <v>707</v>
      </c>
      <c r="B219" s="37">
        <v>1</v>
      </c>
      <c r="C219" s="37" t="s">
        <v>1073</v>
      </c>
      <c r="D219" s="37">
        <v>0</v>
      </c>
      <c r="E219" s="40">
        <v>6</v>
      </c>
      <c r="F219" s="29">
        <v>40000</v>
      </c>
      <c r="G219" s="29">
        <v>40000</v>
      </c>
    </row>
    <row r="220" spans="1:7" x14ac:dyDescent="0.25">
      <c r="A220" s="39">
        <v>709</v>
      </c>
      <c r="B220" s="37">
        <v>1</v>
      </c>
      <c r="C220" s="37" t="s">
        <v>1074</v>
      </c>
      <c r="D220" s="37">
        <v>0</v>
      </c>
      <c r="E220" s="40">
        <v>4</v>
      </c>
      <c r="F220" s="29">
        <v>104335.66020000001</v>
      </c>
      <c r="G220" s="29">
        <v>149284.83640000003</v>
      </c>
    </row>
    <row r="221" spans="1:7" x14ac:dyDescent="0.25">
      <c r="A221" s="39">
        <v>712</v>
      </c>
      <c r="B221" s="37">
        <v>1</v>
      </c>
      <c r="C221" s="37" t="s">
        <v>1075</v>
      </c>
      <c r="D221" s="37">
        <v>0</v>
      </c>
      <c r="E221" s="40">
        <v>6</v>
      </c>
      <c r="F221" s="29">
        <v>40000</v>
      </c>
      <c r="G221" s="29">
        <v>40000</v>
      </c>
    </row>
    <row r="222" spans="1:7" x14ac:dyDescent="0.25">
      <c r="A222" s="39">
        <v>716</v>
      </c>
      <c r="B222" s="37">
        <v>1</v>
      </c>
      <c r="C222" s="37" t="s">
        <v>1076</v>
      </c>
      <c r="D222" s="37">
        <v>1</v>
      </c>
      <c r="E222" s="40">
        <v>3</v>
      </c>
      <c r="F222" s="29">
        <v>40000</v>
      </c>
      <c r="G222" s="29">
        <v>40000</v>
      </c>
    </row>
    <row r="223" spans="1:7" x14ac:dyDescent="0.25">
      <c r="A223" s="39">
        <v>717</v>
      </c>
      <c r="B223" s="37">
        <v>1</v>
      </c>
      <c r="C223" s="37" t="s">
        <v>1077</v>
      </c>
      <c r="D223" s="37">
        <v>1</v>
      </c>
      <c r="E223" s="40">
        <v>3</v>
      </c>
      <c r="F223" s="29">
        <v>40000</v>
      </c>
      <c r="G223" s="29">
        <v>40000</v>
      </c>
    </row>
    <row r="224" spans="1:7" x14ac:dyDescent="0.25">
      <c r="A224" s="39">
        <v>719</v>
      </c>
      <c r="B224" s="37">
        <v>1</v>
      </c>
      <c r="C224" s="37" t="s">
        <v>1078</v>
      </c>
      <c r="D224" s="37">
        <v>1</v>
      </c>
      <c r="E224" s="40">
        <v>3</v>
      </c>
      <c r="F224" s="29">
        <v>114538.03199999999</v>
      </c>
      <c r="G224" s="29">
        <v>163797.19999999998</v>
      </c>
    </row>
    <row r="225" spans="1:7" x14ac:dyDescent="0.25">
      <c r="A225" s="39">
        <v>720</v>
      </c>
      <c r="B225" s="37">
        <v>1</v>
      </c>
      <c r="C225" s="37" t="s">
        <v>1079</v>
      </c>
      <c r="D225" s="37">
        <v>1</v>
      </c>
      <c r="E225" s="40">
        <v>3</v>
      </c>
      <c r="F225" s="29">
        <v>100850.01599999999</v>
      </c>
      <c r="G225" s="29">
        <v>142173.91999999998</v>
      </c>
    </row>
    <row r="226" spans="1:7" x14ac:dyDescent="0.25">
      <c r="A226" s="39">
        <v>721</v>
      </c>
      <c r="B226" s="37">
        <v>1</v>
      </c>
      <c r="C226" s="37" t="s">
        <v>1080</v>
      </c>
      <c r="D226" s="37">
        <v>1</v>
      </c>
      <c r="E226" s="40">
        <v>3</v>
      </c>
      <c r="F226" s="29">
        <v>53691.791999999987</v>
      </c>
      <c r="G226" s="29">
        <v>75883.023999999976</v>
      </c>
    </row>
    <row r="227" spans="1:7" x14ac:dyDescent="0.25">
      <c r="A227" s="39">
        <v>726</v>
      </c>
      <c r="B227" s="37">
        <v>1</v>
      </c>
      <c r="C227" s="37" t="s">
        <v>1081</v>
      </c>
      <c r="D227" s="37">
        <v>0</v>
      </c>
      <c r="E227" s="40">
        <v>4</v>
      </c>
      <c r="F227" s="29">
        <v>40000</v>
      </c>
      <c r="G227" s="29">
        <v>53409.159999999989</v>
      </c>
    </row>
    <row r="228" spans="1:7" x14ac:dyDescent="0.25">
      <c r="A228" s="39">
        <v>727</v>
      </c>
      <c r="B228" s="37">
        <v>1</v>
      </c>
      <c r="C228" s="37" t="s">
        <v>1082</v>
      </c>
      <c r="D228" s="37">
        <v>0</v>
      </c>
      <c r="E228" s="40">
        <v>4</v>
      </c>
      <c r="F228" s="29">
        <v>41362.548000000003</v>
      </c>
      <c r="G228" s="29">
        <v>59301.760000000002</v>
      </c>
    </row>
    <row r="229" spans="1:7" x14ac:dyDescent="0.25">
      <c r="A229" s="39">
        <v>728</v>
      </c>
      <c r="B229" s="37">
        <v>1</v>
      </c>
      <c r="C229" s="37" t="s">
        <v>1083</v>
      </c>
      <c r="D229" s="37">
        <v>0</v>
      </c>
      <c r="E229" s="40">
        <v>4</v>
      </c>
      <c r="F229" s="29">
        <v>178374.04800000001</v>
      </c>
      <c r="G229" s="29">
        <v>255161.53599999999</v>
      </c>
    </row>
    <row r="230" spans="1:7" x14ac:dyDescent="0.25">
      <c r="A230" s="39">
        <v>738</v>
      </c>
      <c r="B230" s="37">
        <v>1</v>
      </c>
      <c r="C230" s="37" t="s">
        <v>1084</v>
      </c>
      <c r="D230" s="37">
        <v>0</v>
      </c>
      <c r="E230" s="40">
        <v>5</v>
      </c>
      <c r="F230" s="29">
        <v>40000</v>
      </c>
      <c r="G230" s="29">
        <v>40000</v>
      </c>
    </row>
    <row r="231" spans="1:7" x14ac:dyDescent="0.25">
      <c r="A231" s="39">
        <v>739</v>
      </c>
      <c r="B231" s="37">
        <v>1</v>
      </c>
      <c r="C231" s="37" t="s">
        <v>1085</v>
      </c>
      <c r="D231" s="37">
        <v>0</v>
      </c>
      <c r="E231" s="40">
        <v>6</v>
      </c>
      <c r="F231" s="29">
        <v>40000</v>
      </c>
      <c r="G231" s="29">
        <v>40000</v>
      </c>
    </row>
    <row r="232" spans="1:7" x14ac:dyDescent="0.25">
      <c r="A232" s="39">
        <v>740</v>
      </c>
      <c r="B232" s="37">
        <v>1</v>
      </c>
      <c r="C232" s="37" t="s">
        <v>1086</v>
      </c>
      <c r="D232" s="37">
        <v>0</v>
      </c>
      <c r="E232" s="40">
        <v>5</v>
      </c>
      <c r="F232" s="29">
        <v>40000</v>
      </c>
      <c r="G232" s="29">
        <v>40000</v>
      </c>
    </row>
    <row r="233" spans="1:7" x14ac:dyDescent="0.25">
      <c r="A233" s="39">
        <v>741</v>
      </c>
      <c r="B233" s="37">
        <v>1</v>
      </c>
      <c r="C233" s="37" t="s">
        <v>1087</v>
      </c>
      <c r="D233" s="37">
        <v>0</v>
      </c>
      <c r="E233" s="40">
        <v>6</v>
      </c>
      <c r="F233" s="29">
        <v>40000</v>
      </c>
      <c r="G233" s="29">
        <v>40000</v>
      </c>
    </row>
    <row r="234" spans="1:7" x14ac:dyDescent="0.25">
      <c r="A234" s="39">
        <v>742</v>
      </c>
      <c r="B234" s="37">
        <v>1</v>
      </c>
      <c r="C234" s="37" t="s">
        <v>1088</v>
      </c>
      <c r="D234" s="37">
        <v>0</v>
      </c>
      <c r="E234" s="40">
        <v>4</v>
      </c>
      <c r="F234" s="29">
        <v>118438.83</v>
      </c>
      <c r="G234" s="29">
        <v>170063.85199999998</v>
      </c>
    </row>
    <row r="235" spans="1:7" x14ac:dyDescent="0.25">
      <c r="A235" s="39">
        <v>743</v>
      </c>
      <c r="B235" s="37">
        <v>1</v>
      </c>
      <c r="C235" s="37" t="s">
        <v>1089</v>
      </c>
      <c r="D235" s="37">
        <v>0</v>
      </c>
      <c r="E235" s="40">
        <v>5</v>
      </c>
      <c r="F235" s="29">
        <v>40000</v>
      </c>
      <c r="G235" s="29">
        <v>40000</v>
      </c>
    </row>
    <row r="236" spans="1:7" x14ac:dyDescent="0.25">
      <c r="A236" s="39">
        <v>745</v>
      </c>
      <c r="B236" s="37">
        <v>1</v>
      </c>
      <c r="C236" s="37" t="s">
        <v>1090</v>
      </c>
      <c r="D236" s="37">
        <v>0</v>
      </c>
      <c r="E236" s="40">
        <v>5</v>
      </c>
      <c r="F236" s="29">
        <v>40000</v>
      </c>
      <c r="G236" s="29">
        <v>40000</v>
      </c>
    </row>
    <row r="237" spans="1:7" x14ac:dyDescent="0.25">
      <c r="A237" s="39">
        <v>748</v>
      </c>
      <c r="B237" s="37">
        <v>1</v>
      </c>
      <c r="C237" s="37" t="s">
        <v>1091</v>
      </c>
      <c r="D237" s="37">
        <v>0</v>
      </c>
      <c r="E237" s="40">
        <v>4</v>
      </c>
      <c r="F237" s="29">
        <v>52610.027999999984</v>
      </c>
      <c r="G237" s="29">
        <v>74567.864000000001</v>
      </c>
    </row>
    <row r="238" spans="1:7" x14ac:dyDescent="0.25">
      <c r="A238" s="39">
        <v>750</v>
      </c>
      <c r="B238" s="37">
        <v>1</v>
      </c>
      <c r="C238" s="37" t="s">
        <v>1092</v>
      </c>
      <c r="D238" s="37">
        <v>0</v>
      </c>
      <c r="E238" s="40">
        <v>4</v>
      </c>
      <c r="F238" s="29">
        <v>40000</v>
      </c>
      <c r="G238" s="29">
        <v>44886.240000000005</v>
      </c>
    </row>
    <row r="239" spans="1:7" x14ac:dyDescent="0.25">
      <c r="A239" s="39">
        <v>756</v>
      </c>
      <c r="B239" s="37">
        <v>1</v>
      </c>
      <c r="C239" s="37" t="s">
        <v>1093</v>
      </c>
      <c r="D239" s="37">
        <v>0</v>
      </c>
      <c r="E239" s="40">
        <v>6</v>
      </c>
      <c r="F239" s="29">
        <v>40000</v>
      </c>
      <c r="G239" s="29">
        <v>40000</v>
      </c>
    </row>
    <row r="240" spans="1:7" x14ac:dyDescent="0.25">
      <c r="A240" s="39">
        <v>761</v>
      </c>
      <c r="B240" s="37">
        <v>1</v>
      </c>
      <c r="C240" s="37" t="s">
        <v>1094</v>
      </c>
      <c r="D240" s="37">
        <v>0</v>
      </c>
      <c r="E240" s="40">
        <v>4</v>
      </c>
      <c r="F240" s="29">
        <v>62023.52399999999</v>
      </c>
      <c r="G240" s="29">
        <v>87121.66399999999</v>
      </c>
    </row>
    <row r="241" spans="1:7" x14ac:dyDescent="0.25">
      <c r="A241" s="39">
        <v>763</v>
      </c>
      <c r="B241" s="37">
        <v>1</v>
      </c>
      <c r="C241" s="37" t="s">
        <v>1095</v>
      </c>
      <c r="D241" s="37">
        <v>0</v>
      </c>
      <c r="E241" s="40">
        <v>6</v>
      </c>
      <c r="F241" s="29">
        <v>40000</v>
      </c>
      <c r="G241" s="29">
        <v>40000</v>
      </c>
    </row>
    <row r="242" spans="1:7" x14ac:dyDescent="0.25">
      <c r="A242" s="39">
        <v>768</v>
      </c>
      <c r="B242" s="37">
        <v>1</v>
      </c>
      <c r="C242" s="37" t="s">
        <v>1096</v>
      </c>
      <c r="D242" s="37">
        <v>0</v>
      </c>
      <c r="E242" s="40">
        <v>6</v>
      </c>
      <c r="F242" s="29">
        <v>40000</v>
      </c>
      <c r="G242" s="29">
        <v>40000</v>
      </c>
    </row>
    <row r="243" spans="1:7" x14ac:dyDescent="0.25">
      <c r="A243" s="39">
        <v>771</v>
      </c>
      <c r="B243" s="37">
        <v>1</v>
      </c>
      <c r="C243" s="37" t="s">
        <v>1097</v>
      </c>
      <c r="D243" s="37">
        <v>0</v>
      </c>
      <c r="E243" s="40">
        <v>6</v>
      </c>
      <c r="F243" s="29">
        <v>40000</v>
      </c>
      <c r="G243" s="29">
        <v>40000</v>
      </c>
    </row>
    <row r="244" spans="1:7" x14ac:dyDescent="0.25">
      <c r="A244" s="39">
        <v>775</v>
      </c>
      <c r="B244" s="37">
        <v>1</v>
      </c>
      <c r="C244" s="37" t="s">
        <v>1098</v>
      </c>
      <c r="D244" s="37">
        <v>0</v>
      </c>
      <c r="E244" s="40">
        <v>6</v>
      </c>
      <c r="F244" s="29">
        <v>40000</v>
      </c>
      <c r="G244" s="29">
        <v>40000</v>
      </c>
    </row>
    <row r="245" spans="1:7" x14ac:dyDescent="0.25">
      <c r="A245" s="39">
        <v>777</v>
      </c>
      <c r="B245" s="37">
        <v>1</v>
      </c>
      <c r="C245" s="37" t="s">
        <v>1099</v>
      </c>
      <c r="D245" s="37">
        <v>0</v>
      </c>
      <c r="E245" s="40">
        <v>6</v>
      </c>
      <c r="F245" s="29">
        <v>40000</v>
      </c>
      <c r="G245" s="29">
        <v>40000</v>
      </c>
    </row>
    <row r="246" spans="1:7" x14ac:dyDescent="0.25">
      <c r="A246" s="39">
        <v>786</v>
      </c>
      <c r="B246" s="37">
        <v>1</v>
      </c>
      <c r="C246" s="37" t="s">
        <v>1100</v>
      </c>
      <c r="D246" s="37">
        <v>0</v>
      </c>
      <c r="E246" s="40">
        <v>6</v>
      </c>
      <c r="F246" s="29">
        <v>40000</v>
      </c>
      <c r="G246" s="29">
        <v>40000</v>
      </c>
    </row>
    <row r="247" spans="1:7" x14ac:dyDescent="0.25">
      <c r="A247" s="39">
        <v>787</v>
      </c>
      <c r="B247" s="37">
        <v>1</v>
      </c>
      <c r="C247" s="37" t="s">
        <v>1101</v>
      </c>
      <c r="D247" s="37">
        <v>0</v>
      </c>
      <c r="E247" s="40">
        <v>6</v>
      </c>
      <c r="F247" s="29">
        <v>40000</v>
      </c>
      <c r="G247" s="29">
        <v>40000</v>
      </c>
    </row>
    <row r="248" spans="1:7" x14ac:dyDescent="0.25">
      <c r="A248" s="39">
        <v>801</v>
      </c>
      <c r="B248" s="37">
        <v>1</v>
      </c>
      <c r="C248" s="37" t="s">
        <v>1102</v>
      </c>
      <c r="D248" s="37">
        <v>0</v>
      </c>
      <c r="E248" s="40">
        <v>6</v>
      </c>
      <c r="F248" s="29">
        <v>40000</v>
      </c>
      <c r="G248" s="29">
        <v>40000</v>
      </c>
    </row>
    <row r="249" spans="1:7" x14ac:dyDescent="0.25">
      <c r="A249" s="39">
        <v>803</v>
      </c>
      <c r="B249" s="37">
        <v>1</v>
      </c>
      <c r="C249" s="37" t="s">
        <v>1103</v>
      </c>
      <c r="D249" s="37">
        <v>0</v>
      </c>
      <c r="E249" s="40">
        <v>6</v>
      </c>
      <c r="F249" s="29">
        <v>40000</v>
      </c>
      <c r="G249" s="29">
        <v>40000</v>
      </c>
    </row>
    <row r="250" spans="1:7" x14ac:dyDescent="0.25">
      <c r="A250" s="39">
        <v>811</v>
      </c>
      <c r="B250" s="37">
        <v>1</v>
      </c>
      <c r="C250" s="37" t="s">
        <v>1104</v>
      </c>
      <c r="D250" s="37">
        <v>0</v>
      </c>
      <c r="E250" s="40">
        <v>6</v>
      </c>
      <c r="F250" s="29">
        <v>40000</v>
      </c>
      <c r="G250" s="29">
        <v>40000</v>
      </c>
    </row>
    <row r="251" spans="1:7" x14ac:dyDescent="0.25">
      <c r="A251" s="39">
        <v>813</v>
      </c>
      <c r="B251" s="37">
        <v>1</v>
      </c>
      <c r="C251" s="37" t="s">
        <v>1105</v>
      </c>
      <c r="D251" s="37">
        <v>0</v>
      </c>
      <c r="E251" s="40">
        <v>5</v>
      </c>
      <c r="F251" s="29">
        <v>40000</v>
      </c>
      <c r="G251" s="29">
        <v>40000</v>
      </c>
    </row>
    <row r="252" spans="1:7" x14ac:dyDescent="0.25">
      <c r="A252" s="39">
        <v>815</v>
      </c>
      <c r="B252" s="37">
        <v>2</v>
      </c>
      <c r="C252" s="37" t="s">
        <v>1106</v>
      </c>
      <c r="D252" s="37">
        <v>0</v>
      </c>
      <c r="E252" s="40">
        <v>6</v>
      </c>
      <c r="F252" s="29">
        <v>40000</v>
      </c>
      <c r="G252" s="29">
        <v>40000</v>
      </c>
    </row>
    <row r="253" spans="1:7" x14ac:dyDescent="0.25">
      <c r="A253" s="39">
        <v>818</v>
      </c>
      <c r="B253" s="37">
        <v>1</v>
      </c>
      <c r="C253" s="37" t="s">
        <v>1107</v>
      </c>
      <c r="D253" s="37">
        <v>0</v>
      </c>
      <c r="E253" s="40">
        <v>6</v>
      </c>
      <c r="F253" s="29">
        <v>40000</v>
      </c>
      <c r="G253" s="29">
        <v>40000</v>
      </c>
    </row>
    <row r="254" spans="1:7" x14ac:dyDescent="0.25">
      <c r="A254" s="39">
        <v>820</v>
      </c>
      <c r="B254" s="37">
        <v>1</v>
      </c>
      <c r="C254" s="37" t="s">
        <v>1108</v>
      </c>
      <c r="D254" s="37">
        <v>0</v>
      </c>
      <c r="E254" s="40">
        <v>6</v>
      </c>
      <c r="F254" s="29">
        <v>40000</v>
      </c>
      <c r="G254" s="29">
        <v>40000</v>
      </c>
    </row>
    <row r="255" spans="1:7" x14ac:dyDescent="0.25">
      <c r="A255" s="39">
        <v>821</v>
      </c>
      <c r="B255" s="37">
        <v>1</v>
      </c>
      <c r="C255" s="37" t="s">
        <v>1109</v>
      </c>
      <c r="D255" s="37">
        <v>0</v>
      </c>
      <c r="E255" s="40">
        <v>5</v>
      </c>
      <c r="F255" s="29">
        <v>40000</v>
      </c>
      <c r="G255" s="29">
        <v>40000</v>
      </c>
    </row>
    <row r="256" spans="1:7" x14ac:dyDescent="0.25">
      <c r="A256" s="39">
        <v>829</v>
      </c>
      <c r="B256" s="37">
        <v>1</v>
      </c>
      <c r="C256" s="37" t="s">
        <v>1110</v>
      </c>
      <c r="D256" s="37">
        <v>0</v>
      </c>
      <c r="E256" s="40">
        <v>5</v>
      </c>
      <c r="F256" s="29">
        <v>40000</v>
      </c>
      <c r="G256" s="29">
        <v>40000</v>
      </c>
    </row>
    <row r="257" spans="1:7" x14ac:dyDescent="0.25">
      <c r="A257" s="39">
        <v>831</v>
      </c>
      <c r="B257" s="37">
        <v>1</v>
      </c>
      <c r="C257" s="37" t="s">
        <v>1111</v>
      </c>
      <c r="D257" s="37">
        <v>1</v>
      </c>
      <c r="E257" s="40">
        <v>3</v>
      </c>
      <c r="F257" s="29">
        <v>72597.587999999989</v>
      </c>
      <c r="G257" s="29">
        <v>102825.01599999999</v>
      </c>
    </row>
    <row r="258" spans="1:7" x14ac:dyDescent="0.25">
      <c r="A258" s="39">
        <v>832</v>
      </c>
      <c r="B258" s="37">
        <v>1</v>
      </c>
      <c r="C258" s="37" t="s">
        <v>1112</v>
      </c>
      <c r="D258" s="37">
        <v>1</v>
      </c>
      <c r="E258" s="40">
        <v>3</v>
      </c>
      <c r="F258" s="29">
        <v>42394.16399999999</v>
      </c>
      <c r="G258" s="29">
        <v>60114.767999999989</v>
      </c>
    </row>
    <row r="259" spans="1:7" x14ac:dyDescent="0.25">
      <c r="A259" s="39">
        <v>833</v>
      </c>
      <c r="B259" s="37">
        <v>1</v>
      </c>
      <c r="C259" s="37" t="s">
        <v>1113</v>
      </c>
      <c r="D259" s="37">
        <v>1</v>
      </c>
      <c r="E259" s="40">
        <v>2</v>
      </c>
      <c r="F259" s="29">
        <v>245633.02319999997</v>
      </c>
      <c r="G259" s="29">
        <v>354107.34240000002</v>
      </c>
    </row>
    <row r="260" spans="1:7" x14ac:dyDescent="0.25">
      <c r="A260" s="39">
        <v>834</v>
      </c>
      <c r="B260" s="37">
        <v>1</v>
      </c>
      <c r="C260" s="37" t="s">
        <v>1114</v>
      </c>
      <c r="D260" s="37">
        <v>1</v>
      </c>
      <c r="E260" s="40">
        <v>3</v>
      </c>
      <c r="F260" s="29">
        <v>108828.32399999999</v>
      </c>
      <c r="G260" s="29">
        <v>156767.07200000001</v>
      </c>
    </row>
    <row r="261" spans="1:7" x14ac:dyDescent="0.25">
      <c r="A261" s="39">
        <v>836</v>
      </c>
      <c r="B261" s="37">
        <v>1</v>
      </c>
      <c r="C261" s="37" t="s">
        <v>1115</v>
      </c>
      <c r="D261" s="37">
        <v>0</v>
      </c>
      <c r="E261" s="40">
        <v>6</v>
      </c>
      <c r="F261" s="29">
        <v>40000</v>
      </c>
      <c r="G261" s="29">
        <v>40000</v>
      </c>
    </row>
    <row r="262" spans="1:7" x14ac:dyDescent="0.25">
      <c r="A262" s="39">
        <v>837</v>
      </c>
      <c r="B262" s="37">
        <v>1</v>
      </c>
      <c r="C262" s="37" t="s">
        <v>1116</v>
      </c>
      <c r="D262" s="37">
        <v>0</v>
      </c>
      <c r="E262" s="40">
        <v>6</v>
      </c>
      <c r="F262" s="29">
        <v>40000</v>
      </c>
      <c r="G262" s="29">
        <v>40000</v>
      </c>
    </row>
    <row r="263" spans="1:7" x14ac:dyDescent="0.25">
      <c r="A263" s="39">
        <v>840</v>
      </c>
      <c r="B263" s="37">
        <v>1</v>
      </c>
      <c r="C263" s="37" t="s">
        <v>1117</v>
      </c>
      <c r="D263" s="37">
        <v>0</v>
      </c>
      <c r="E263" s="40">
        <v>5</v>
      </c>
      <c r="F263" s="29">
        <v>40000</v>
      </c>
      <c r="G263" s="29">
        <v>40000</v>
      </c>
    </row>
    <row r="264" spans="1:7" x14ac:dyDescent="0.25">
      <c r="A264" s="39">
        <v>846</v>
      </c>
      <c r="B264" s="37">
        <v>1</v>
      </c>
      <c r="C264" s="37" t="s">
        <v>1118</v>
      </c>
      <c r="D264" s="37">
        <v>0</v>
      </c>
      <c r="E264" s="40">
        <v>6</v>
      </c>
      <c r="F264" s="29">
        <v>40000</v>
      </c>
      <c r="G264" s="29">
        <v>40000</v>
      </c>
    </row>
    <row r="265" spans="1:7" x14ac:dyDescent="0.25">
      <c r="A265" s="39">
        <v>850</v>
      </c>
      <c r="B265" s="37">
        <v>1</v>
      </c>
      <c r="C265" s="37" t="s">
        <v>1119</v>
      </c>
      <c r="D265" s="37">
        <v>0</v>
      </c>
      <c r="E265" s="40">
        <v>6</v>
      </c>
      <c r="F265" s="29">
        <v>40000</v>
      </c>
      <c r="G265" s="29">
        <v>40000</v>
      </c>
    </row>
    <row r="266" spans="1:7" x14ac:dyDescent="0.25">
      <c r="A266" s="39">
        <v>852</v>
      </c>
      <c r="B266" s="37">
        <v>1</v>
      </c>
      <c r="C266" s="37" t="s">
        <v>1120</v>
      </c>
      <c r="D266" s="37">
        <v>0</v>
      </c>
      <c r="E266" s="40">
        <v>6</v>
      </c>
      <c r="F266" s="29">
        <v>40000</v>
      </c>
      <c r="G266" s="29">
        <v>40000</v>
      </c>
    </row>
    <row r="267" spans="1:7" x14ac:dyDescent="0.25">
      <c r="A267" s="39">
        <v>857</v>
      </c>
      <c r="B267" s="37">
        <v>1</v>
      </c>
      <c r="C267" s="37" t="s">
        <v>1121</v>
      </c>
      <c r="D267" s="37">
        <v>0</v>
      </c>
      <c r="E267" s="40">
        <v>6</v>
      </c>
      <c r="F267" s="29">
        <v>40000</v>
      </c>
      <c r="G267" s="29">
        <v>40000</v>
      </c>
    </row>
    <row r="268" spans="1:7" x14ac:dyDescent="0.25">
      <c r="A268" s="39">
        <v>858</v>
      </c>
      <c r="B268" s="37">
        <v>1</v>
      </c>
      <c r="C268" s="37" t="s">
        <v>1122</v>
      </c>
      <c r="D268" s="37">
        <v>0</v>
      </c>
      <c r="E268" s="40">
        <v>5</v>
      </c>
      <c r="F268" s="29">
        <v>40000</v>
      </c>
      <c r="G268" s="29">
        <v>40000</v>
      </c>
    </row>
    <row r="269" spans="1:7" x14ac:dyDescent="0.25">
      <c r="A269" s="39">
        <v>861</v>
      </c>
      <c r="B269" s="37">
        <v>1</v>
      </c>
      <c r="C269" s="37" t="s">
        <v>1123</v>
      </c>
      <c r="D269" s="37">
        <v>0</v>
      </c>
      <c r="E269" s="40">
        <v>4</v>
      </c>
      <c r="F269" s="29">
        <v>40000</v>
      </c>
      <c r="G269" s="29">
        <v>40226.815999999992</v>
      </c>
    </row>
    <row r="270" spans="1:7" x14ac:dyDescent="0.25">
      <c r="A270" s="39">
        <v>876</v>
      </c>
      <c r="B270" s="37">
        <v>1</v>
      </c>
      <c r="C270" s="37" t="s">
        <v>1124</v>
      </c>
      <c r="D270" s="37">
        <v>0</v>
      </c>
      <c r="E270" s="40">
        <v>5</v>
      </c>
      <c r="F270" s="29">
        <v>40000</v>
      </c>
      <c r="G270" s="29">
        <v>40000</v>
      </c>
    </row>
    <row r="271" spans="1:7" x14ac:dyDescent="0.25">
      <c r="A271" s="39">
        <v>877</v>
      </c>
      <c r="B271" s="37">
        <v>1</v>
      </c>
      <c r="C271" s="37" t="s">
        <v>1125</v>
      </c>
      <c r="D271" s="37">
        <v>0</v>
      </c>
      <c r="E271" s="40">
        <v>4</v>
      </c>
      <c r="F271" s="29">
        <v>68697.983999999997</v>
      </c>
      <c r="G271" s="29">
        <v>95507.943999999989</v>
      </c>
    </row>
    <row r="272" spans="1:7" x14ac:dyDescent="0.25">
      <c r="A272" s="39">
        <v>879</v>
      </c>
      <c r="B272" s="37">
        <v>1</v>
      </c>
      <c r="C272" s="37" t="s">
        <v>1126</v>
      </c>
      <c r="D272" s="37">
        <v>0</v>
      </c>
      <c r="E272" s="40">
        <v>4</v>
      </c>
      <c r="F272" s="29">
        <v>40000</v>
      </c>
      <c r="G272" s="29">
        <v>44561.719999999994</v>
      </c>
    </row>
    <row r="273" spans="1:7" x14ac:dyDescent="0.25">
      <c r="A273" s="39">
        <v>881</v>
      </c>
      <c r="B273" s="37">
        <v>1</v>
      </c>
      <c r="C273" s="37" t="s">
        <v>1127</v>
      </c>
      <c r="D273" s="37">
        <v>0</v>
      </c>
      <c r="E273" s="40">
        <v>6</v>
      </c>
      <c r="F273" s="29">
        <v>40000</v>
      </c>
      <c r="G273" s="29">
        <v>40000</v>
      </c>
    </row>
    <row r="274" spans="1:7" x14ac:dyDescent="0.25">
      <c r="A274" s="39">
        <v>882</v>
      </c>
      <c r="B274" s="37">
        <v>1</v>
      </c>
      <c r="C274" s="37" t="s">
        <v>1128</v>
      </c>
      <c r="D274" s="37">
        <v>0</v>
      </c>
      <c r="E274" s="40">
        <v>4</v>
      </c>
      <c r="F274" s="29">
        <v>54092.976000000002</v>
      </c>
      <c r="G274" s="29">
        <v>77034.215999999986</v>
      </c>
    </row>
    <row r="275" spans="1:7" x14ac:dyDescent="0.25">
      <c r="A275" s="39">
        <v>883</v>
      </c>
      <c r="B275" s="37">
        <v>1</v>
      </c>
      <c r="C275" s="37" t="s">
        <v>1129</v>
      </c>
      <c r="D275" s="37">
        <v>0</v>
      </c>
      <c r="E275" s="40">
        <v>5</v>
      </c>
      <c r="F275" s="29">
        <v>40000</v>
      </c>
      <c r="G275" s="29">
        <v>40000</v>
      </c>
    </row>
    <row r="276" spans="1:7" x14ac:dyDescent="0.25">
      <c r="A276" s="39">
        <v>885</v>
      </c>
      <c r="B276" s="37">
        <v>1</v>
      </c>
      <c r="C276" s="37" t="s">
        <v>1130</v>
      </c>
      <c r="D276" s="37">
        <v>0</v>
      </c>
      <c r="E276" s="40">
        <v>4</v>
      </c>
      <c r="F276" s="29">
        <v>86576.94</v>
      </c>
      <c r="G276" s="29">
        <v>124448.29599999999</v>
      </c>
    </row>
    <row r="277" spans="1:7" x14ac:dyDescent="0.25">
      <c r="A277" s="39">
        <v>891</v>
      </c>
      <c r="B277" s="37">
        <v>1</v>
      </c>
      <c r="C277" s="37" t="s">
        <v>1131</v>
      </c>
      <c r="D277" s="37">
        <v>0</v>
      </c>
      <c r="E277" s="40">
        <v>6</v>
      </c>
      <c r="F277" s="29">
        <v>40000</v>
      </c>
      <c r="G277" s="29">
        <v>40000</v>
      </c>
    </row>
    <row r="278" spans="1:7" x14ac:dyDescent="0.25">
      <c r="A278" s="39">
        <v>911</v>
      </c>
      <c r="B278" s="37">
        <v>1</v>
      </c>
      <c r="C278" s="37" t="s">
        <v>1132</v>
      </c>
      <c r="D278" s="37">
        <v>0</v>
      </c>
      <c r="E278" s="40">
        <v>4</v>
      </c>
      <c r="F278" s="29">
        <v>64681.367999999995</v>
      </c>
      <c r="G278" s="29">
        <v>90957.83199999998</v>
      </c>
    </row>
    <row r="279" spans="1:7" x14ac:dyDescent="0.25">
      <c r="A279" s="39">
        <v>912</v>
      </c>
      <c r="B279" s="37">
        <v>1</v>
      </c>
      <c r="C279" s="37" t="s">
        <v>1133</v>
      </c>
      <c r="D279" s="37">
        <v>0</v>
      </c>
      <c r="E279" s="40">
        <v>5</v>
      </c>
      <c r="F279" s="29">
        <v>40000</v>
      </c>
      <c r="G279" s="29">
        <v>40000</v>
      </c>
    </row>
    <row r="280" spans="1:7" x14ac:dyDescent="0.25">
      <c r="A280" s="39">
        <v>914</v>
      </c>
      <c r="B280" s="37">
        <v>1</v>
      </c>
      <c r="C280" s="37" t="s">
        <v>1134</v>
      </c>
      <c r="D280" s="37">
        <v>0</v>
      </c>
      <c r="E280" s="40">
        <v>6</v>
      </c>
      <c r="F280" s="29">
        <v>40000</v>
      </c>
      <c r="G280" s="29">
        <v>40000</v>
      </c>
    </row>
    <row r="281" spans="1:7" x14ac:dyDescent="0.25">
      <c r="A281" s="39">
        <v>2071</v>
      </c>
      <c r="B281" s="37">
        <v>1</v>
      </c>
      <c r="C281" s="37" t="s">
        <v>1135</v>
      </c>
      <c r="D281" s="37">
        <v>0</v>
      </c>
      <c r="E281" s="40">
        <v>6</v>
      </c>
      <c r="F281" s="29">
        <v>40000</v>
      </c>
      <c r="G281" s="29">
        <v>40000</v>
      </c>
    </row>
    <row r="282" spans="1:7" x14ac:dyDescent="0.25">
      <c r="A282" s="39">
        <v>2125</v>
      </c>
      <c r="B282" s="37">
        <v>1</v>
      </c>
      <c r="C282" s="37" t="s">
        <v>1136</v>
      </c>
      <c r="D282" s="37">
        <v>0</v>
      </c>
      <c r="E282" s="40">
        <v>5</v>
      </c>
      <c r="F282" s="29">
        <v>40000</v>
      </c>
      <c r="G282" s="29">
        <v>40000</v>
      </c>
    </row>
    <row r="283" spans="1:7" x14ac:dyDescent="0.25">
      <c r="A283" s="39">
        <v>2134</v>
      </c>
      <c r="B283" s="37">
        <v>1</v>
      </c>
      <c r="C283" s="37" t="s">
        <v>1137</v>
      </c>
      <c r="D283" s="37">
        <v>0</v>
      </c>
      <c r="E283" s="40">
        <v>6</v>
      </c>
      <c r="F283" s="29">
        <v>40000</v>
      </c>
      <c r="G283" s="29">
        <v>40000</v>
      </c>
    </row>
    <row r="284" spans="1:7" x14ac:dyDescent="0.25">
      <c r="A284" s="39">
        <v>2135</v>
      </c>
      <c r="B284" s="37">
        <v>1</v>
      </c>
      <c r="C284" s="37" t="s">
        <v>1138</v>
      </c>
      <c r="D284" s="37">
        <v>0</v>
      </c>
      <c r="E284" s="40">
        <v>6</v>
      </c>
      <c r="F284" s="29">
        <v>40000</v>
      </c>
      <c r="G284" s="29">
        <v>40000</v>
      </c>
    </row>
    <row r="285" spans="1:7" x14ac:dyDescent="0.25">
      <c r="A285" s="39">
        <v>2137</v>
      </c>
      <c r="B285" s="37">
        <v>1</v>
      </c>
      <c r="C285" s="37" t="s">
        <v>1139</v>
      </c>
      <c r="D285" s="37">
        <v>0</v>
      </c>
      <c r="E285" s="40">
        <v>6</v>
      </c>
      <c r="F285" s="29">
        <v>40000</v>
      </c>
      <c r="G285" s="29">
        <v>40000</v>
      </c>
    </row>
    <row r="286" spans="1:7" x14ac:dyDescent="0.25">
      <c r="A286" s="39">
        <v>2142</v>
      </c>
      <c r="B286" s="37">
        <v>1</v>
      </c>
      <c r="C286" s="37" t="s">
        <v>1140</v>
      </c>
      <c r="D286" s="37">
        <v>0</v>
      </c>
      <c r="E286" s="40">
        <v>5</v>
      </c>
      <c r="F286" s="29">
        <v>40000</v>
      </c>
      <c r="G286" s="29">
        <v>40000</v>
      </c>
    </row>
    <row r="287" spans="1:7" x14ac:dyDescent="0.25">
      <c r="A287" s="39">
        <v>2143</v>
      </c>
      <c r="B287" s="37">
        <v>1</v>
      </c>
      <c r="C287" s="37" t="s">
        <v>1141</v>
      </c>
      <c r="D287" s="37">
        <v>0</v>
      </c>
      <c r="E287" s="40">
        <v>6</v>
      </c>
      <c r="F287" s="29">
        <v>40000</v>
      </c>
      <c r="G287" s="29">
        <v>40000</v>
      </c>
    </row>
    <row r="288" spans="1:7" x14ac:dyDescent="0.25">
      <c r="A288" s="39">
        <v>2144</v>
      </c>
      <c r="B288" s="37">
        <v>1</v>
      </c>
      <c r="C288" s="37" t="s">
        <v>1142</v>
      </c>
      <c r="D288" s="37">
        <v>0</v>
      </c>
      <c r="E288" s="40">
        <v>4</v>
      </c>
      <c r="F288" s="29">
        <v>43972.631999999991</v>
      </c>
      <c r="G288" s="29">
        <v>63431.703999999983</v>
      </c>
    </row>
    <row r="289" spans="1:7" x14ac:dyDescent="0.25">
      <c r="A289" s="39">
        <v>2149</v>
      </c>
      <c r="B289" s="37">
        <v>1</v>
      </c>
      <c r="C289" s="37" t="s">
        <v>1143</v>
      </c>
      <c r="D289" s="37">
        <v>0</v>
      </c>
      <c r="E289" s="40">
        <v>5</v>
      </c>
      <c r="F289" s="29">
        <v>40000</v>
      </c>
      <c r="G289" s="29">
        <v>40000</v>
      </c>
    </row>
    <row r="290" spans="1:7" x14ac:dyDescent="0.25">
      <c r="A290" s="39">
        <v>2155</v>
      </c>
      <c r="B290" s="37">
        <v>1</v>
      </c>
      <c r="C290" s="37" t="s">
        <v>1144</v>
      </c>
      <c r="D290" s="37">
        <v>0</v>
      </c>
      <c r="E290" s="40">
        <v>5</v>
      </c>
      <c r="F290" s="29">
        <v>40000</v>
      </c>
      <c r="G290" s="29">
        <v>40000</v>
      </c>
    </row>
    <row r="291" spans="1:7" x14ac:dyDescent="0.25">
      <c r="A291" s="39">
        <v>2159</v>
      </c>
      <c r="B291" s="37">
        <v>1</v>
      </c>
      <c r="C291" s="37" t="s">
        <v>1145</v>
      </c>
      <c r="D291" s="37">
        <v>0</v>
      </c>
      <c r="E291" s="40">
        <v>6</v>
      </c>
      <c r="F291" s="29">
        <v>40000</v>
      </c>
      <c r="G291" s="29">
        <v>40000</v>
      </c>
    </row>
    <row r="292" spans="1:7" x14ac:dyDescent="0.25">
      <c r="A292" s="39">
        <v>2164</v>
      </c>
      <c r="B292" s="37">
        <v>1</v>
      </c>
      <c r="C292" s="37" t="s">
        <v>1146</v>
      </c>
      <c r="D292" s="37">
        <v>0</v>
      </c>
      <c r="E292" s="40">
        <v>5</v>
      </c>
      <c r="F292" s="29">
        <v>40000</v>
      </c>
      <c r="G292" s="29">
        <v>40000</v>
      </c>
    </row>
    <row r="293" spans="1:7" x14ac:dyDescent="0.25">
      <c r="A293" s="39">
        <v>2165</v>
      </c>
      <c r="B293" s="37">
        <v>1</v>
      </c>
      <c r="C293" s="37" t="s">
        <v>1147</v>
      </c>
      <c r="D293" s="37">
        <v>0</v>
      </c>
      <c r="E293" s="40">
        <v>6</v>
      </c>
      <c r="F293" s="29">
        <v>40000</v>
      </c>
      <c r="G293" s="29">
        <v>40000</v>
      </c>
    </row>
    <row r="294" spans="1:7" x14ac:dyDescent="0.25">
      <c r="A294" s="39">
        <v>2167</v>
      </c>
      <c r="B294" s="37">
        <v>1</v>
      </c>
      <c r="C294" s="37" t="s">
        <v>1148</v>
      </c>
      <c r="D294" s="37">
        <v>0</v>
      </c>
      <c r="E294" s="40">
        <v>6</v>
      </c>
      <c r="F294" s="29">
        <v>40000</v>
      </c>
      <c r="G294" s="29">
        <v>40000</v>
      </c>
    </row>
    <row r="295" spans="1:7" x14ac:dyDescent="0.25">
      <c r="A295" s="39">
        <v>2168</v>
      </c>
      <c r="B295" s="37">
        <v>1</v>
      </c>
      <c r="C295" s="37" t="s">
        <v>1149</v>
      </c>
      <c r="D295" s="37">
        <v>0</v>
      </c>
      <c r="E295" s="40">
        <v>6</v>
      </c>
      <c r="F295" s="29">
        <v>40000</v>
      </c>
      <c r="G295" s="29">
        <v>40000</v>
      </c>
    </row>
    <row r="296" spans="1:7" x14ac:dyDescent="0.25">
      <c r="A296" s="39">
        <v>2169</v>
      </c>
      <c r="B296" s="37">
        <v>1</v>
      </c>
      <c r="C296" s="37" t="s">
        <v>1150</v>
      </c>
      <c r="D296" s="37">
        <v>0</v>
      </c>
      <c r="E296" s="40">
        <v>6</v>
      </c>
      <c r="F296" s="29">
        <v>40000</v>
      </c>
      <c r="G296" s="29">
        <v>40000</v>
      </c>
    </row>
    <row r="297" spans="1:7" x14ac:dyDescent="0.25">
      <c r="A297" s="39">
        <v>2170</v>
      </c>
      <c r="B297" s="37">
        <v>1</v>
      </c>
      <c r="C297" s="37" t="s">
        <v>1151</v>
      </c>
      <c r="D297" s="37">
        <v>0</v>
      </c>
      <c r="E297" s="40">
        <v>5</v>
      </c>
      <c r="F297" s="29">
        <v>40000</v>
      </c>
      <c r="G297" s="29">
        <v>40000</v>
      </c>
    </row>
    <row r="298" spans="1:7" x14ac:dyDescent="0.25">
      <c r="A298" s="39">
        <v>2171</v>
      </c>
      <c r="B298" s="37">
        <v>1</v>
      </c>
      <c r="C298" s="37" t="s">
        <v>1152</v>
      </c>
      <c r="D298" s="37">
        <v>0</v>
      </c>
      <c r="E298" s="40">
        <v>6</v>
      </c>
      <c r="F298" s="29">
        <v>40000</v>
      </c>
      <c r="G298" s="29">
        <v>40000</v>
      </c>
    </row>
    <row r="299" spans="1:7" x14ac:dyDescent="0.25">
      <c r="A299" s="39">
        <v>2172</v>
      </c>
      <c r="B299" s="37">
        <v>1</v>
      </c>
      <c r="C299" s="37" t="s">
        <v>1153</v>
      </c>
      <c r="D299" s="37">
        <v>0</v>
      </c>
      <c r="E299" s="40">
        <v>6</v>
      </c>
      <c r="F299" s="29">
        <v>40000</v>
      </c>
      <c r="G299" s="29">
        <v>40000</v>
      </c>
    </row>
    <row r="300" spans="1:7" x14ac:dyDescent="0.25">
      <c r="A300" s="39">
        <v>2174</v>
      </c>
      <c r="B300" s="37">
        <v>1</v>
      </c>
      <c r="C300" s="37" t="s">
        <v>1154</v>
      </c>
      <c r="D300" s="37">
        <v>0</v>
      </c>
      <c r="E300" s="40">
        <v>6</v>
      </c>
      <c r="F300" s="29">
        <v>40000</v>
      </c>
      <c r="G300" s="29">
        <v>40000</v>
      </c>
    </row>
    <row r="301" spans="1:7" x14ac:dyDescent="0.25">
      <c r="A301" s="39">
        <v>2176</v>
      </c>
      <c r="B301" s="37">
        <v>1</v>
      </c>
      <c r="C301" s="37" t="s">
        <v>1155</v>
      </c>
      <c r="D301" s="37">
        <v>0</v>
      </c>
      <c r="E301" s="40">
        <v>6</v>
      </c>
      <c r="F301" s="29">
        <v>40000</v>
      </c>
      <c r="G301" s="29">
        <v>40000</v>
      </c>
    </row>
    <row r="302" spans="1:7" x14ac:dyDescent="0.25">
      <c r="A302" s="39">
        <v>2180</v>
      </c>
      <c r="B302" s="37">
        <v>1</v>
      </c>
      <c r="C302" s="37" t="s">
        <v>1156</v>
      </c>
      <c r="D302" s="37">
        <v>0</v>
      </c>
      <c r="E302" s="40">
        <v>6</v>
      </c>
      <c r="F302" s="29">
        <v>40000</v>
      </c>
      <c r="G302" s="29">
        <v>40000</v>
      </c>
    </row>
    <row r="303" spans="1:7" x14ac:dyDescent="0.25">
      <c r="A303" s="39">
        <v>2184</v>
      </c>
      <c r="B303" s="37">
        <v>1</v>
      </c>
      <c r="C303" s="37" t="s">
        <v>1157</v>
      </c>
      <c r="D303" s="37">
        <v>0</v>
      </c>
      <c r="E303" s="40">
        <v>5</v>
      </c>
      <c r="F303" s="29">
        <v>40000</v>
      </c>
      <c r="G303" s="29">
        <v>40000</v>
      </c>
    </row>
    <row r="304" spans="1:7" x14ac:dyDescent="0.25">
      <c r="A304" s="39">
        <v>2190</v>
      </c>
      <c r="B304" s="37">
        <v>1</v>
      </c>
      <c r="C304" s="37" t="s">
        <v>1158</v>
      </c>
      <c r="D304" s="37">
        <v>0</v>
      </c>
      <c r="E304" s="40">
        <v>6</v>
      </c>
      <c r="F304" s="29">
        <v>40000</v>
      </c>
      <c r="G304" s="29">
        <v>40000</v>
      </c>
    </row>
    <row r="305" spans="1:7" x14ac:dyDescent="0.25">
      <c r="A305" s="39">
        <v>2198</v>
      </c>
      <c r="B305" s="37">
        <v>1</v>
      </c>
      <c r="C305" s="37" t="s">
        <v>1159</v>
      </c>
      <c r="D305" s="37">
        <v>0</v>
      </c>
      <c r="E305" s="40">
        <v>6</v>
      </c>
      <c r="F305" s="29">
        <v>40000</v>
      </c>
      <c r="G305" s="29">
        <v>40000</v>
      </c>
    </row>
    <row r="306" spans="1:7" x14ac:dyDescent="0.25">
      <c r="A306" s="39">
        <v>2215</v>
      </c>
      <c r="B306" s="37">
        <v>1</v>
      </c>
      <c r="C306" s="37" t="s">
        <v>1160</v>
      </c>
      <c r="D306" s="37">
        <v>0</v>
      </c>
      <c r="E306" s="40">
        <v>6</v>
      </c>
      <c r="F306" s="29">
        <v>40000</v>
      </c>
      <c r="G306" s="29">
        <v>40000</v>
      </c>
    </row>
    <row r="307" spans="1:7" x14ac:dyDescent="0.25">
      <c r="A307" s="39">
        <v>2310</v>
      </c>
      <c r="B307" s="37">
        <v>1</v>
      </c>
      <c r="C307" s="37" t="s">
        <v>1161</v>
      </c>
      <c r="D307" s="37">
        <v>0</v>
      </c>
      <c r="E307" s="40">
        <v>5</v>
      </c>
      <c r="F307" s="29">
        <v>40000</v>
      </c>
      <c r="G307" s="29">
        <v>40000</v>
      </c>
    </row>
    <row r="308" spans="1:7" x14ac:dyDescent="0.25">
      <c r="A308" s="39">
        <v>2311</v>
      </c>
      <c r="B308" s="37">
        <v>1</v>
      </c>
      <c r="C308" s="37" t="s">
        <v>1162</v>
      </c>
      <c r="D308" s="37">
        <v>0</v>
      </c>
      <c r="E308" s="40">
        <v>6</v>
      </c>
      <c r="F308" s="29">
        <v>40000</v>
      </c>
      <c r="G308" s="29">
        <v>40000</v>
      </c>
    </row>
    <row r="309" spans="1:7" x14ac:dyDescent="0.25">
      <c r="A309" s="39">
        <v>2342</v>
      </c>
      <c r="B309" s="37">
        <v>1</v>
      </c>
      <c r="C309" s="37" t="s">
        <v>1163</v>
      </c>
      <c r="D309" s="37">
        <v>0</v>
      </c>
      <c r="E309" s="40">
        <v>6</v>
      </c>
      <c r="F309" s="29">
        <v>40000</v>
      </c>
      <c r="G309" s="29">
        <v>40000</v>
      </c>
    </row>
    <row r="310" spans="1:7" x14ac:dyDescent="0.25">
      <c r="A310" s="39">
        <v>2358</v>
      </c>
      <c r="B310" s="37">
        <v>1</v>
      </c>
      <c r="C310" s="37" t="s">
        <v>1164</v>
      </c>
      <c r="D310" s="37">
        <v>0</v>
      </c>
      <c r="E310" s="40">
        <v>6</v>
      </c>
      <c r="F310" s="29">
        <v>40000</v>
      </c>
      <c r="G310" s="29">
        <v>40000</v>
      </c>
    </row>
    <row r="311" spans="1:7" x14ac:dyDescent="0.25">
      <c r="A311" s="39">
        <v>2364</v>
      </c>
      <c r="B311" s="37">
        <v>1</v>
      </c>
      <c r="C311" s="37" t="s">
        <v>1165</v>
      </c>
      <c r="D311" s="37">
        <v>0</v>
      </c>
      <c r="E311" s="40">
        <v>6</v>
      </c>
      <c r="F311" s="29">
        <v>40000</v>
      </c>
      <c r="G311" s="29">
        <v>40000</v>
      </c>
    </row>
    <row r="312" spans="1:7" x14ac:dyDescent="0.25">
      <c r="A312" s="39">
        <v>2365</v>
      </c>
      <c r="B312" s="37">
        <v>1</v>
      </c>
      <c r="C312" s="37" t="s">
        <v>1166</v>
      </c>
      <c r="D312" s="37">
        <v>0</v>
      </c>
      <c r="E312" s="40">
        <v>6</v>
      </c>
      <c r="F312" s="29">
        <v>40000</v>
      </c>
      <c r="G312" s="29">
        <v>40000</v>
      </c>
    </row>
    <row r="313" spans="1:7" x14ac:dyDescent="0.25">
      <c r="A313" s="39">
        <v>2396</v>
      </c>
      <c r="B313" s="37">
        <v>1</v>
      </c>
      <c r="C313" s="37" t="s">
        <v>1167</v>
      </c>
      <c r="D313" s="37">
        <v>0</v>
      </c>
      <c r="E313" s="40">
        <v>6</v>
      </c>
      <c r="F313" s="29">
        <v>40000</v>
      </c>
      <c r="G313" s="29">
        <v>40000</v>
      </c>
    </row>
    <row r="314" spans="1:7" x14ac:dyDescent="0.25">
      <c r="A314" s="39">
        <v>2397</v>
      </c>
      <c r="B314" s="37">
        <v>1</v>
      </c>
      <c r="C314" s="37" t="s">
        <v>1168</v>
      </c>
      <c r="D314" s="37">
        <v>0</v>
      </c>
      <c r="E314" s="40">
        <v>6</v>
      </c>
      <c r="F314" s="29">
        <v>40000</v>
      </c>
      <c r="G314" s="29">
        <v>40000</v>
      </c>
    </row>
    <row r="315" spans="1:7" x14ac:dyDescent="0.25">
      <c r="A315" s="39">
        <v>2448</v>
      </c>
      <c r="B315" s="37">
        <v>1</v>
      </c>
      <c r="C315" s="37" t="s">
        <v>1169</v>
      </c>
      <c r="D315" s="37">
        <v>0</v>
      </c>
      <c r="E315" s="40">
        <v>6</v>
      </c>
      <c r="F315" s="29">
        <v>40000</v>
      </c>
      <c r="G315" s="29">
        <v>40000</v>
      </c>
    </row>
    <row r="316" spans="1:7" x14ac:dyDescent="0.25">
      <c r="A316" s="39">
        <v>2534</v>
      </c>
      <c r="B316" s="37">
        <v>1</v>
      </c>
      <c r="C316" s="37" t="s">
        <v>1170</v>
      </c>
      <c r="D316" s="37">
        <v>0</v>
      </c>
      <c r="E316" s="40">
        <v>6</v>
      </c>
      <c r="F316" s="29">
        <v>40000</v>
      </c>
      <c r="G316" s="29">
        <v>40000</v>
      </c>
    </row>
    <row r="317" spans="1:7" x14ac:dyDescent="0.25">
      <c r="A317" s="39">
        <v>2536</v>
      </c>
      <c r="B317" s="37">
        <v>1</v>
      </c>
      <c r="C317" s="37" t="s">
        <v>1171</v>
      </c>
      <c r="D317" s="37">
        <v>0</v>
      </c>
      <c r="E317" s="40">
        <v>6</v>
      </c>
      <c r="F317" s="29">
        <v>40000</v>
      </c>
      <c r="G317" s="29">
        <v>40000</v>
      </c>
    </row>
    <row r="318" spans="1:7" x14ac:dyDescent="0.25">
      <c r="A318" s="39">
        <v>2580</v>
      </c>
      <c r="B318" s="37">
        <v>1</v>
      </c>
      <c r="C318" s="37" t="s">
        <v>1172</v>
      </c>
      <c r="D318" s="37">
        <v>0</v>
      </c>
      <c r="E318" s="40">
        <v>6</v>
      </c>
      <c r="F318" s="29">
        <v>40000</v>
      </c>
      <c r="G318" s="29">
        <v>40000</v>
      </c>
    </row>
    <row r="319" spans="1:7" x14ac:dyDescent="0.25">
      <c r="A319" s="39">
        <v>2609</v>
      </c>
      <c r="B319" s="37">
        <v>1</v>
      </c>
      <c r="C319" s="37" t="s">
        <v>1173</v>
      </c>
      <c r="D319" s="37">
        <v>0</v>
      </c>
      <c r="E319" s="40">
        <v>6</v>
      </c>
      <c r="F319" s="29">
        <v>40000</v>
      </c>
      <c r="G319" s="29">
        <v>40000</v>
      </c>
    </row>
    <row r="320" spans="1:7" x14ac:dyDescent="0.25">
      <c r="A320" s="39">
        <v>2683</v>
      </c>
      <c r="B320" s="37">
        <v>1</v>
      </c>
      <c r="C320" s="37" t="s">
        <v>1174</v>
      </c>
      <c r="D320" s="37">
        <v>0</v>
      </c>
      <c r="E320" s="40">
        <v>6</v>
      </c>
      <c r="F320" s="29">
        <v>40000</v>
      </c>
      <c r="G320" s="29">
        <v>40000</v>
      </c>
    </row>
    <row r="321" spans="1:7" x14ac:dyDescent="0.25">
      <c r="A321" s="39">
        <v>2687</v>
      </c>
      <c r="B321" s="37">
        <v>1</v>
      </c>
      <c r="C321" s="37" t="s">
        <v>1175</v>
      </c>
      <c r="D321" s="37">
        <v>0</v>
      </c>
      <c r="E321" s="40">
        <v>5</v>
      </c>
      <c r="F321" s="29">
        <v>40000</v>
      </c>
      <c r="G321" s="29">
        <v>40000</v>
      </c>
    </row>
    <row r="322" spans="1:7" x14ac:dyDescent="0.25">
      <c r="A322" s="39">
        <v>2689</v>
      </c>
      <c r="B322" s="37">
        <v>1</v>
      </c>
      <c r="C322" s="37" t="s">
        <v>1176</v>
      </c>
      <c r="D322" s="37">
        <v>0</v>
      </c>
      <c r="E322" s="40">
        <v>5</v>
      </c>
      <c r="F322" s="29">
        <v>40000</v>
      </c>
      <c r="G322" s="29">
        <v>40000</v>
      </c>
    </row>
    <row r="323" spans="1:7" x14ac:dyDescent="0.25">
      <c r="A323" s="39">
        <v>2711</v>
      </c>
      <c r="B323" s="37">
        <v>1</v>
      </c>
      <c r="C323" s="37" t="s">
        <v>1177</v>
      </c>
      <c r="D323" s="37">
        <v>0</v>
      </c>
      <c r="E323" s="40">
        <v>6</v>
      </c>
      <c r="F323" s="29">
        <v>40000</v>
      </c>
      <c r="G323" s="29">
        <v>40000</v>
      </c>
    </row>
    <row r="324" spans="1:7" x14ac:dyDescent="0.25">
      <c r="A324" s="39">
        <v>2752</v>
      </c>
      <c r="B324" s="37">
        <v>1</v>
      </c>
      <c r="C324" s="37" t="s">
        <v>1178</v>
      </c>
      <c r="D324" s="37">
        <v>0</v>
      </c>
      <c r="E324" s="40">
        <v>5</v>
      </c>
      <c r="F324" s="29">
        <v>40000</v>
      </c>
      <c r="G324" s="29">
        <v>40000</v>
      </c>
    </row>
    <row r="325" spans="1:7" x14ac:dyDescent="0.25">
      <c r="A325" s="39">
        <v>2753</v>
      </c>
      <c r="B325" s="37">
        <v>1</v>
      </c>
      <c r="C325" s="37" t="s">
        <v>1179</v>
      </c>
      <c r="D325" s="37">
        <v>0</v>
      </c>
      <c r="E325" s="40">
        <v>6</v>
      </c>
      <c r="F325" s="29">
        <v>40000</v>
      </c>
      <c r="G325" s="29">
        <v>40000</v>
      </c>
    </row>
    <row r="326" spans="1:7" x14ac:dyDescent="0.25">
      <c r="A326" s="39">
        <v>2754</v>
      </c>
      <c r="B326" s="37">
        <v>1</v>
      </c>
      <c r="C326" s="37" t="s">
        <v>1180</v>
      </c>
      <c r="D326" s="37">
        <v>0</v>
      </c>
      <c r="E326" s="40">
        <v>6</v>
      </c>
      <c r="F326" s="29">
        <v>40000</v>
      </c>
      <c r="G326" s="29">
        <v>40000</v>
      </c>
    </row>
    <row r="327" spans="1:7" x14ac:dyDescent="0.25">
      <c r="A327" s="39">
        <v>2769</v>
      </c>
      <c r="B327" s="37">
        <v>1</v>
      </c>
      <c r="C327" s="37" t="s">
        <v>1181</v>
      </c>
      <c r="D327" s="37">
        <v>0</v>
      </c>
      <c r="E327" s="40">
        <v>5</v>
      </c>
      <c r="F327" s="29">
        <v>40000</v>
      </c>
      <c r="G327" s="29">
        <v>40000</v>
      </c>
    </row>
    <row r="328" spans="1:7" x14ac:dyDescent="0.25">
      <c r="A328" s="39">
        <v>2805</v>
      </c>
      <c r="B328" s="37">
        <v>1</v>
      </c>
      <c r="C328" s="37" t="s">
        <v>1182</v>
      </c>
      <c r="D328" s="37">
        <v>0</v>
      </c>
      <c r="E328" s="40">
        <v>5</v>
      </c>
      <c r="F328" s="29">
        <v>40000</v>
      </c>
      <c r="G328" s="29">
        <v>40000</v>
      </c>
    </row>
    <row r="329" spans="1:7" x14ac:dyDescent="0.25">
      <c r="A329" s="39">
        <v>2835</v>
      </c>
      <c r="B329" s="37">
        <v>1</v>
      </c>
      <c r="C329" s="37" t="s">
        <v>1183</v>
      </c>
      <c r="D329" s="37">
        <v>0</v>
      </c>
      <c r="E329" s="40">
        <v>6</v>
      </c>
      <c r="F329" s="29">
        <v>40000</v>
      </c>
      <c r="G329" s="29">
        <v>40000</v>
      </c>
    </row>
    <row r="330" spans="1:7" x14ac:dyDescent="0.25">
      <c r="A330" s="39">
        <v>2853</v>
      </c>
      <c r="B330" s="37">
        <v>1</v>
      </c>
      <c r="C330" s="37" t="s">
        <v>1184</v>
      </c>
      <c r="D330" s="37">
        <v>0</v>
      </c>
      <c r="E330" s="40">
        <v>6</v>
      </c>
      <c r="F330" s="29">
        <v>40000</v>
      </c>
      <c r="G330" s="29">
        <v>40000</v>
      </c>
    </row>
    <row r="331" spans="1:7" x14ac:dyDescent="0.25">
      <c r="A331" s="39">
        <v>2856</v>
      </c>
      <c r="B331" s="37">
        <v>1</v>
      </c>
      <c r="C331" s="37" t="s">
        <v>1185</v>
      </c>
      <c r="D331" s="37">
        <v>0</v>
      </c>
      <c r="E331" s="40">
        <v>6</v>
      </c>
      <c r="F331" s="29">
        <v>40000</v>
      </c>
      <c r="G331" s="29">
        <v>40000</v>
      </c>
    </row>
    <row r="332" spans="1:7" x14ac:dyDescent="0.25">
      <c r="A332" s="39">
        <v>2859</v>
      </c>
      <c r="B332" s="37">
        <v>1</v>
      </c>
      <c r="C332" s="37" t="s">
        <v>1186</v>
      </c>
      <c r="D332" s="37">
        <v>0</v>
      </c>
      <c r="E332" s="40">
        <v>5</v>
      </c>
      <c r="F332" s="29">
        <v>40000</v>
      </c>
      <c r="G332" s="29">
        <v>40000</v>
      </c>
    </row>
    <row r="333" spans="1:7" x14ac:dyDescent="0.25">
      <c r="A333" s="39">
        <v>2860</v>
      </c>
      <c r="B333" s="37">
        <v>1</v>
      </c>
      <c r="C333" s="37" t="s">
        <v>1187</v>
      </c>
      <c r="D333" s="37">
        <v>0</v>
      </c>
      <c r="E333" s="40">
        <v>5</v>
      </c>
      <c r="F333" s="29">
        <v>40000</v>
      </c>
      <c r="G333" s="29">
        <v>40000</v>
      </c>
    </row>
    <row r="334" spans="1:7" x14ac:dyDescent="0.25">
      <c r="A334" s="39">
        <v>2884</v>
      </c>
      <c r="B334" s="37">
        <v>1</v>
      </c>
      <c r="C334" s="37" t="s">
        <v>1188</v>
      </c>
      <c r="D334" s="37">
        <v>0</v>
      </c>
      <c r="E334" s="40">
        <v>6</v>
      </c>
      <c r="F334" s="29">
        <v>40000</v>
      </c>
      <c r="G334" s="29">
        <v>40000</v>
      </c>
    </row>
    <row r="335" spans="1:7" x14ac:dyDescent="0.25">
      <c r="A335" s="39">
        <v>2886</v>
      </c>
      <c r="B335" s="37">
        <v>1</v>
      </c>
      <c r="C335" s="37" t="s">
        <v>1189</v>
      </c>
      <c r="D335" s="37">
        <v>0</v>
      </c>
      <c r="E335" s="40">
        <v>6</v>
      </c>
      <c r="F335" s="29">
        <v>40000</v>
      </c>
      <c r="G335" s="29">
        <v>40000</v>
      </c>
    </row>
    <row r="336" spans="1:7" x14ac:dyDescent="0.25">
      <c r="A336" s="39">
        <v>2888</v>
      </c>
      <c r="B336" s="37">
        <v>1</v>
      </c>
      <c r="C336" s="37" t="s">
        <v>1190</v>
      </c>
      <c r="D336" s="37">
        <v>0</v>
      </c>
      <c r="E336" s="40">
        <v>6</v>
      </c>
      <c r="F336" s="29">
        <v>40000</v>
      </c>
      <c r="G336" s="29">
        <v>40000</v>
      </c>
    </row>
    <row r="337" spans="1:7" x14ac:dyDescent="0.25">
      <c r="A337" s="39">
        <v>2889</v>
      </c>
      <c r="B337" s="37">
        <v>1</v>
      </c>
      <c r="C337" s="37" t="s">
        <v>1191</v>
      </c>
      <c r="D337" s="37">
        <v>0</v>
      </c>
      <c r="E337" s="40">
        <v>6</v>
      </c>
      <c r="F337" s="29">
        <v>40000</v>
      </c>
      <c r="G337" s="29">
        <v>40000</v>
      </c>
    </row>
    <row r="338" spans="1:7" x14ac:dyDescent="0.25">
      <c r="A338" s="39">
        <v>2890</v>
      </c>
      <c r="B338" s="37">
        <v>1</v>
      </c>
      <c r="C338" s="37" t="s">
        <v>1192</v>
      </c>
      <c r="D338" s="37">
        <v>0</v>
      </c>
      <c r="E338" s="40">
        <v>6</v>
      </c>
      <c r="F338" s="29">
        <v>40000</v>
      </c>
      <c r="G338" s="29">
        <v>40000</v>
      </c>
    </row>
    <row r="339" spans="1:7" x14ac:dyDescent="0.25">
      <c r="A339" s="39">
        <v>2895</v>
      </c>
      <c r="B339" s="37">
        <v>1</v>
      </c>
      <c r="C339" s="37" t="s">
        <v>1193</v>
      </c>
      <c r="D339" s="37">
        <v>0</v>
      </c>
      <c r="E339" s="40">
        <v>5</v>
      </c>
      <c r="F339" s="29">
        <v>40000</v>
      </c>
      <c r="G339" s="29">
        <v>40000</v>
      </c>
    </row>
    <row r="340" spans="1:7" x14ac:dyDescent="0.25">
      <c r="A340" s="39">
        <v>2897</v>
      </c>
      <c r="B340" s="37">
        <v>1</v>
      </c>
      <c r="C340" s="37" t="s">
        <v>1194</v>
      </c>
      <c r="D340" s="37">
        <v>0</v>
      </c>
      <c r="E340" s="40">
        <v>5</v>
      </c>
      <c r="F340" s="29">
        <v>40000</v>
      </c>
      <c r="G340" s="29">
        <v>40000</v>
      </c>
    </row>
    <row r="341" spans="1:7" x14ac:dyDescent="0.25">
      <c r="A341" s="39">
        <v>2898</v>
      </c>
      <c r="B341" s="37">
        <v>1</v>
      </c>
      <c r="C341" s="37" t="s">
        <v>1195</v>
      </c>
      <c r="D341" s="37">
        <v>0</v>
      </c>
      <c r="E341" s="40">
        <v>6</v>
      </c>
      <c r="F341" s="29">
        <v>40000</v>
      </c>
      <c r="G341" s="29">
        <v>40000</v>
      </c>
    </row>
    <row r="342" spans="1:7" x14ac:dyDescent="0.25">
      <c r="A342" s="39">
        <v>2899</v>
      </c>
      <c r="B342" s="37">
        <v>1</v>
      </c>
      <c r="C342" s="37" t="s">
        <v>1196</v>
      </c>
      <c r="D342" s="37">
        <v>0</v>
      </c>
      <c r="E342" s="40">
        <v>5</v>
      </c>
      <c r="F342" s="29">
        <v>40000</v>
      </c>
      <c r="G342" s="29">
        <v>40000</v>
      </c>
    </row>
    <row r="343" spans="1:7" x14ac:dyDescent="0.25">
      <c r="A343" s="39">
        <v>2902</v>
      </c>
      <c r="B343" s="37">
        <v>1</v>
      </c>
      <c r="C343" s="37" t="s">
        <v>1197</v>
      </c>
      <c r="D343" s="37">
        <v>0</v>
      </c>
      <c r="E343" s="40">
        <v>6</v>
      </c>
      <c r="F343" s="29">
        <v>40000</v>
      </c>
      <c r="G343" s="29">
        <v>40000</v>
      </c>
    </row>
    <row r="344" spans="1:7" x14ac:dyDescent="0.25">
      <c r="A344" s="39">
        <v>2903</v>
      </c>
      <c r="B344" s="37">
        <v>1</v>
      </c>
      <c r="C344" s="37" t="s">
        <v>1198</v>
      </c>
      <c r="D344" s="37">
        <v>0</v>
      </c>
      <c r="E344" s="40">
        <v>6</v>
      </c>
      <c r="F344" s="29">
        <v>40000</v>
      </c>
      <c r="G344" s="29">
        <v>40000</v>
      </c>
    </row>
    <row r="345" spans="1:7" x14ac:dyDescent="0.25">
      <c r="A345" s="39">
        <v>2904</v>
      </c>
      <c r="B345" s="37">
        <v>1</v>
      </c>
      <c r="C345" s="37" t="s">
        <v>1199</v>
      </c>
      <c r="D345" s="37">
        <v>0</v>
      </c>
      <c r="E345" s="40">
        <v>6</v>
      </c>
      <c r="F345" s="29">
        <v>40000</v>
      </c>
      <c r="G345" s="29">
        <v>40000</v>
      </c>
    </row>
    <row r="346" spans="1:7" x14ac:dyDescent="0.25">
      <c r="A346" s="39">
        <v>2905</v>
      </c>
      <c r="B346" s="37">
        <v>1</v>
      </c>
      <c r="C346" s="37" t="s">
        <v>1200</v>
      </c>
      <c r="D346" s="37">
        <v>0</v>
      </c>
      <c r="E346" s="40">
        <v>5</v>
      </c>
      <c r="F346" s="29">
        <v>40000</v>
      </c>
      <c r="G346" s="29">
        <v>40000</v>
      </c>
    </row>
    <row r="347" spans="1:7" x14ac:dyDescent="0.25">
      <c r="A347" s="39">
        <v>2906</v>
      </c>
      <c r="B347" s="37">
        <v>1</v>
      </c>
      <c r="C347" s="37" t="s">
        <v>1201</v>
      </c>
      <c r="D347" s="37">
        <v>0</v>
      </c>
      <c r="E347" s="40">
        <v>6</v>
      </c>
      <c r="F347" s="29">
        <v>40000</v>
      </c>
      <c r="G347" s="29">
        <v>40000</v>
      </c>
    </row>
    <row r="348" spans="1:7" x14ac:dyDescent="0.25">
      <c r="A348" s="39">
        <v>2907</v>
      </c>
      <c r="B348" s="37">
        <v>1</v>
      </c>
      <c r="C348" s="37" t="s">
        <v>1202</v>
      </c>
      <c r="D348" s="37">
        <v>0</v>
      </c>
      <c r="E348" s="40">
        <v>6</v>
      </c>
      <c r="F348" s="29">
        <v>40000</v>
      </c>
      <c r="G348" s="29">
        <v>40000</v>
      </c>
    </row>
    <row r="349" spans="1:7" x14ac:dyDescent="0.25">
      <c r="A349" s="39">
        <v>2908</v>
      </c>
      <c r="B349" s="37">
        <v>1</v>
      </c>
      <c r="C349" s="37" t="s">
        <v>1203</v>
      </c>
      <c r="D349" s="37">
        <v>0</v>
      </c>
      <c r="E349" s="40">
        <v>6</v>
      </c>
      <c r="F349" s="29">
        <v>40000</v>
      </c>
      <c r="G349" s="29">
        <v>40000</v>
      </c>
    </row>
    <row r="350" spans="1:7" x14ac:dyDescent="0.25">
      <c r="A350" s="39">
        <v>2909</v>
      </c>
      <c r="B350" s="37">
        <v>1</v>
      </c>
      <c r="C350" s="37" t="s">
        <v>1204</v>
      </c>
      <c r="D350" s="37">
        <v>0</v>
      </c>
      <c r="E350" s="40">
        <v>4</v>
      </c>
      <c r="F350" s="29">
        <v>40000</v>
      </c>
      <c r="G350" s="29">
        <v>42515.535999999993</v>
      </c>
    </row>
    <row r="351" spans="1:7" x14ac:dyDescent="0.25">
      <c r="A351" s="39">
        <v>2910</v>
      </c>
      <c r="B351" s="37">
        <v>1</v>
      </c>
      <c r="C351" s="37" t="s">
        <v>1205</v>
      </c>
      <c r="D351" s="37">
        <v>0</v>
      </c>
      <c r="E351" s="40">
        <v>6</v>
      </c>
      <c r="F351" s="29">
        <v>40000</v>
      </c>
      <c r="G351" s="29">
        <v>40000</v>
      </c>
    </row>
    <row r="352" spans="1:7" x14ac:dyDescent="0.25">
      <c r="A352" s="39">
        <v>3000</v>
      </c>
      <c r="B352" s="37">
        <v>1</v>
      </c>
      <c r="C352" s="37" t="s">
        <v>1206</v>
      </c>
      <c r="D352" s="37"/>
      <c r="E352" s="40">
        <v>8</v>
      </c>
      <c r="F352" s="29">
        <v>0</v>
      </c>
      <c r="G352" s="29">
        <v>0</v>
      </c>
    </row>
    <row r="353" spans="1:7" x14ac:dyDescent="0.25">
      <c r="A353" s="39">
        <v>3999</v>
      </c>
      <c r="B353" s="37">
        <v>1</v>
      </c>
      <c r="C353" s="37" t="s">
        <v>1207</v>
      </c>
      <c r="D353" s="37"/>
      <c r="E353" s="40">
        <v>9</v>
      </c>
      <c r="F353" s="29">
        <v>50101.714086619198</v>
      </c>
      <c r="G353" s="29">
        <v>40000</v>
      </c>
    </row>
    <row r="354" spans="1:7" x14ac:dyDescent="0.25">
      <c r="A354" s="39">
        <v>4000</v>
      </c>
      <c r="B354" s="37">
        <v>7</v>
      </c>
      <c r="C354" s="37" t="s">
        <v>1208</v>
      </c>
      <c r="D354" s="37"/>
      <c r="E354" s="40">
        <v>7</v>
      </c>
      <c r="F354" s="29">
        <v>20000</v>
      </c>
      <c r="G354" s="29">
        <v>20000</v>
      </c>
    </row>
    <row r="355" spans="1:7" x14ac:dyDescent="0.25">
      <c r="A355" s="39">
        <v>4001</v>
      </c>
      <c r="B355" s="37">
        <v>7</v>
      </c>
      <c r="C355" s="37" t="s">
        <v>1209</v>
      </c>
      <c r="D355" s="37"/>
      <c r="E355" s="40">
        <v>7</v>
      </c>
      <c r="F355" s="29">
        <v>20000</v>
      </c>
      <c r="G355" s="29">
        <v>20000</v>
      </c>
    </row>
    <row r="356" spans="1:7" x14ac:dyDescent="0.25">
      <c r="A356" s="39">
        <v>4003</v>
      </c>
      <c r="B356" s="37">
        <v>7</v>
      </c>
      <c r="C356" s="37" t="s">
        <v>1210</v>
      </c>
      <c r="D356" s="37"/>
      <c r="E356" s="40">
        <v>7</v>
      </c>
      <c r="F356" s="29">
        <v>20000</v>
      </c>
      <c r="G356" s="29">
        <v>20000</v>
      </c>
    </row>
    <row r="357" spans="1:7" x14ac:dyDescent="0.25">
      <c r="A357" s="39">
        <v>4004</v>
      </c>
      <c r="B357" s="37">
        <v>7</v>
      </c>
      <c r="C357" s="37" t="s">
        <v>1211</v>
      </c>
      <c r="D357" s="37"/>
      <c r="E357" s="40">
        <v>7</v>
      </c>
      <c r="F357" s="29">
        <v>0</v>
      </c>
      <c r="G357" s="29">
        <v>0</v>
      </c>
    </row>
    <row r="358" spans="1:7" x14ac:dyDescent="0.25">
      <c r="A358" s="39">
        <v>4005</v>
      </c>
      <c r="B358" s="37">
        <v>7</v>
      </c>
      <c r="C358" s="37" t="s">
        <v>1212</v>
      </c>
      <c r="D358" s="37"/>
      <c r="E358" s="40">
        <v>7</v>
      </c>
      <c r="F358" s="29">
        <v>20000</v>
      </c>
      <c r="G358" s="29">
        <v>20000</v>
      </c>
    </row>
    <row r="359" spans="1:7" x14ac:dyDescent="0.25">
      <c r="A359" s="39">
        <v>4007</v>
      </c>
      <c r="B359" s="37">
        <v>7</v>
      </c>
      <c r="C359" s="37" t="s">
        <v>1213</v>
      </c>
      <c r="D359" s="37"/>
      <c r="E359" s="40">
        <v>7</v>
      </c>
      <c r="F359" s="29">
        <v>20000</v>
      </c>
      <c r="G359" s="29">
        <v>20000</v>
      </c>
    </row>
    <row r="360" spans="1:7" x14ac:dyDescent="0.25">
      <c r="A360" s="39">
        <v>4008</v>
      </c>
      <c r="B360" s="37">
        <v>7</v>
      </c>
      <c r="C360" s="37" t="s">
        <v>1214</v>
      </c>
      <c r="D360" s="37"/>
      <c r="E360" s="40">
        <v>7</v>
      </c>
      <c r="F360" s="29">
        <v>20000</v>
      </c>
      <c r="G360" s="29">
        <v>20283.353999999999</v>
      </c>
    </row>
    <row r="361" spans="1:7" x14ac:dyDescent="0.25">
      <c r="A361" s="39">
        <v>4011</v>
      </c>
      <c r="B361" s="37">
        <v>7</v>
      </c>
      <c r="C361" s="37" t="s">
        <v>1215</v>
      </c>
      <c r="D361" s="37"/>
      <c r="E361" s="40">
        <v>7</v>
      </c>
      <c r="F361" s="29">
        <v>20000</v>
      </c>
      <c r="G361" s="29">
        <v>20000</v>
      </c>
    </row>
    <row r="362" spans="1:7" x14ac:dyDescent="0.25">
      <c r="A362" s="39">
        <v>4015</v>
      </c>
      <c r="B362" s="37">
        <v>7</v>
      </c>
      <c r="C362" s="37" t="s">
        <v>1216</v>
      </c>
      <c r="D362" s="37"/>
      <c r="E362" s="40">
        <v>7</v>
      </c>
      <c r="F362" s="29">
        <v>20000</v>
      </c>
      <c r="G362" s="29">
        <v>20000</v>
      </c>
    </row>
    <row r="363" spans="1:7" x14ac:dyDescent="0.25">
      <c r="A363" s="39">
        <v>4016</v>
      </c>
      <c r="B363" s="37">
        <v>7</v>
      </c>
      <c r="C363" s="37" t="s">
        <v>1217</v>
      </c>
      <c r="D363" s="37"/>
      <c r="E363" s="40">
        <v>7</v>
      </c>
      <c r="F363" s="29">
        <v>20000</v>
      </c>
      <c r="G363" s="29">
        <v>20000</v>
      </c>
    </row>
    <row r="364" spans="1:7" x14ac:dyDescent="0.25">
      <c r="A364" s="39">
        <v>4017</v>
      </c>
      <c r="B364" s="37">
        <v>7</v>
      </c>
      <c r="C364" s="37" t="s">
        <v>1218</v>
      </c>
      <c r="D364" s="37"/>
      <c r="E364" s="40">
        <v>7</v>
      </c>
      <c r="F364" s="29">
        <v>66023.423999999985</v>
      </c>
      <c r="G364" s="29">
        <v>94445.567999999985</v>
      </c>
    </row>
    <row r="365" spans="1:7" x14ac:dyDescent="0.25">
      <c r="A365" s="39">
        <v>4018</v>
      </c>
      <c r="B365" s="37">
        <v>7</v>
      </c>
      <c r="C365" s="37" t="s">
        <v>1219</v>
      </c>
      <c r="D365" s="37"/>
      <c r="E365" s="40">
        <v>7</v>
      </c>
      <c r="F365" s="29">
        <v>20000</v>
      </c>
      <c r="G365" s="29">
        <v>20000</v>
      </c>
    </row>
    <row r="366" spans="1:7" x14ac:dyDescent="0.25">
      <c r="A366" s="39">
        <v>4020</v>
      </c>
      <c r="B366" s="37">
        <v>7</v>
      </c>
      <c r="C366" s="37" t="s">
        <v>1220</v>
      </c>
      <c r="D366" s="37"/>
      <c r="E366" s="40">
        <v>7</v>
      </c>
      <c r="F366" s="29">
        <v>20000</v>
      </c>
      <c r="G366" s="29">
        <v>20000</v>
      </c>
    </row>
    <row r="367" spans="1:7" x14ac:dyDescent="0.25">
      <c r="A367" s="39">
        <v>4025</v>
      </c>
      <c r="B367" s="37">
        <v>7</v>
      </c>
      <c r="C367" s="37" t="s">
        <v>1221</v>
      </c>
      <c r="D367" s="37"/>
      <c r="E367" s="40">
        <v>7</v>
      </c>
      <c r="F367" s="29">
        <v>20000</v>
      </c>
      <c r="G367" s="29">
        <v>20000</v>
      </c>
    </row>
    <row r="368" spans="1:7" x14ac:dyDescent="0.25">
      <c r="A368" s="39">
        <v>4026</v>
      </c>
      <c r="B368" s="37">
        <v>7</v>
      </c>
      <c r="C368" s="37" t="s">
        <v>1222</v>
      </c>
      <c r="D368" s="37"/>
      <c r="E368" s="40">
        <v>7</v>
      </c>
      <c r="F368" s="29">
        <v>20000</v>
      </c>
      <c r="G368" s="29">
        <v>20000</v>
      </c>
    </row>
    <row r="369" spans="1:7" x14ac:dyDescent="0.25">
      <c r="A369" s="39">
        <v>4027</v>
      </c>
      <c r="B369" s="37">
        <v>7</v>
      </c>
      <c r="C369" s="37" t="s">
        <v>1223</v>
      </c>
      <c r="D369" s="37"/>
      <c r="E369" s="40">
        <v>7</v>
      </c>
      <c r="F369" s="29">
        <v>20000</v>
      </c>
      <c r="G369" s="29">
        <v>21520.799999999999</v>
      </c>
    </row>
    <row r="370" spans="1:7" x14ac:dyDescent="0.25">
      <c r="A370" s="39">
        <v>4029</v>
      </c>
      <c r="B370" s="37">
        <v>7</v>
      </c>
      <c r="C370" s="37" t="s">
        <v>1224</v>
      </c>
      <c r="D370" s="37"/>
      <c r="E370" s="40">
        <v>7</v>
      </c>
      <c r="F370" s="29">
        <v>20000</v>
      </c>
      <c r="G370" s="29">
        <v>20000</v>
      </c>
    </row>
    <row r="371" spans="1:7" x14ac:dyDescent="0.25">
      <c r="A371" s="39">
        <v>4031</v>
      </c>
      <c r="B371" s="37">
        <v>7</v>
      </c>
      <c r="C371" s="37" t="s">
        <v>1225</v>
      </c>
      <c r="D371" s="37"/>
      <c r="E371" s="40">
        <v>7</v>
      </c>
      <c r="F371" s="29">
        <v>20000</v>
      </c>
      <c r="G371" s="29">
        <v>20000</v>
      </c>
    </row>
    <row r="372" spans="1:7" x14ac:dyDescent="0.25">
      <c r="A372" s="39">
        <v>4035</v>
      </c>
      <c r="B372" s="37">
        <v>7</v>
      </c>
      <c r="C372" s="37" t="s">
        <v>1226</v>
      </c>
      <c r="D372" s="37"/>
      <c r="E372" s="40">
        <v>7</v>
      </c>
      <c r="F372" s="29">
        <v>20000</v>
      </c>
      <c r="G372" s="29">
        <v>20000</v>
      </c>
    </row>
    <row r="373" spans="1:7" x14ac:dyDescent="0.25">
      <c r="A373" s="39">
        <v>4036</v>
      </c>
      <c r="B373" s="37">
        <v>7</v>
      </c>
      <c r="C373" s="37" t="s">
        <v>1227</v>
      </c>
      <c r="D373" s="37"/>
      <c r="E373" s="40">
        <v>7</v>
      </c>
      <c r="F373" s="29">
        <v>20000</v>
      </c>
      <c r="G373" s="29">
        <v>20000</v>
      </c>
    </row>
    <row r="374" spans="1:7" x14ac:dyDescent="0.25">
      <c r="A374" s="39">
        <v>4038</v>
      </c>
      <c r="B374" s="37">
        <v>7</v>
      </c>
      <c r="C374" s="37" t="s">
        <v>1228</v>
      </c>
      <c r="D374" s="37"/>
      <c r="E374" s="40">
        <v>7</v>
      </c>
      <c r="F374" s="29">
        <v>20000</v>
      </c>
      <c r="G374" s="29">
        <v>20000</v>
      </c>
    </row>
    <row r="375" spans="1:7" x14ac:dyDescent="0.25">
      <c r="A375" s="39">
        <v>4039</v>
      </c>
      <c r="B375" s="37">
        <v>7</v>
      </c>
      <c r="C375" s="37" t="s">
        <v>1229</v>
      </c>
      <c r="D375" s="37"/>
      <c r="E375" s="40">
        <v>7</v>
      </c>
      <c r="F375" s="29">
        <v>20000</v>
      </c>
      <c r="G375" s="29">
        <v>20000</v>
      </c>
    </row>
    <row r="376" spans="1:7" x14ac:dyDescent="0.25">
      <c r="A376" s="39">
        <v>4043</v>
      </c>
      <c r="B376" s="37">
        <v>7</v>
      </c>
      <c r="C376" s="37" t="s">
        <v>1230</v>
      </c>
      <c r="D376" s="37"/>
      <c r="E376" s="40">
        <v>7</v>
      </c>
      <c r="F376" s="29">
        <v>20000</v>
      </c>
      <c r="G376" s="29">
        <v>20000</v>
      </c>
    </row>
    <row r="377" spans="1:7" x14ac:dyDescent="0.25">
      <c r="A377" s="39">
        <v>4049</v>
      </c>
      <c r="B377" s="37">
        <v>7</v>
      </c>
      <c r="C377" s="37" t="s">
        <v>1231</v>
      </c>
      <c r="D377" s="37"/>
      <c r="E377" s="40">
        <v>7</v>
      </c>
      <c r="F377" s="29">
        <v>20000</v>
      </c>
      <c r="G377" s="29">
        <v>20000</v>
      </c>
    </row>
    <row r="378" spans="1:7" x14ac:dyDescent="0.25">
      <c r="A378" s="39">
        <v>4050</v>
      </c>
      <c r="B378" s="37">
        <v>7</v>
      </c>
      <c r="C378" s="37" t="s">
        <v>1232</v>
      </c>
      <c r="D378" s="37"/>
      <c r="E378" s="40">
        <v>7</v>
      </c>
      <c r="F378" s="29">
        <v>0</v>
      </c>
      <c r="G378" s="29">
        <v>0</v>
      </c>
    </row>
    <row r="379" spans="1:7" x14ac:dyDescent="0.25">
      <c r="A379" s="39">
        <v>4053</v>
      </c>
      <c r="B379" s="37">
        <v>7</v>
      </c>
      <c r="C379" s="37" t="s">
        <v>1233</v>
      </c>
      <c r="D379" s="37"/>
      <c r="E379" s="40">
        <v>7</v>
      </c>
      <c r="F379" s="29">
        <v>20000</v>
      </c>
      <c r="G379" s="29">
        <v>20000</v>
      </c>
    </row>
    <row r="380" spans="1:7" x14ac:dyDescent="0.25">
      <c r="A380" s="39">
        <v>4054</v>
      </c>
      <c r="B380" s="37">
        <v>7</v>
      </c>
      <c r="C380" s="37" t="s">
        <v>1234</v>
      </c>
      <c r="D380" s="37"/>
      <c r="E380" s="40">
        <v>7</v>
      </c>
      <c r="F380" s="29">
        <v>20000</v>
      </c>
      <c r="G380" s="29">
        <v>20000</v>
      </c>
    </row>
    <row r="381" spans="1:7" x14ac:dyDescent="0.25">
      <c r="A381" s="39">
        <v>4055</v>
      </c>
      <c r="B381" s="37">
        <v>7</v>
      </c>
      <c r="C381" s="37" t="s">
        <v>1235</v>
      </c>
      <c r="D381" s="37"/>
      <c r="E381" s="40">
        <v>7</v>
      </c>
      <c r="F381" s="29">
        <v>20000</v>
      </c>
      <c r="G381" s="29">
        <v>20000</v>
      </c>
    </row>
    <row r="382" spans="1:7" x14ac:dyDescent="0.25">
      <c r="A382" s="39">
        <v>4056</v>
      </c>
      <c r="B382" s="37">
        <v>7</v>
      </c>
      <c r="C382" s="37" t="s">
        <v>1236</v>
      </c>
      <c r="D382" s="37"/>
      <c r="E382" s="40">
        <v>7</v>
      </c>
      <c r="F382" s="29">
        <v>20000</v>
      </c>
      <c r="G382" s="29">
        <v>20000</v>
      </c>
    </row>
    <row r="383" spans="1:7" x14ac:dyDescent="0.25">
      <c r="A383" s="39">
        <v>4057</v>
      </c>
      <c r="B383" s="37">
        <v>7</v>
      </c>
      <c r="C383" s="37" t="s">
        <v>1237</v>
      </c>
      <c r="D383" s="37"/>
      <c r="E383" s="40">
        <v>7</v>
      </c>
      <c r="F383" s="29">
        <v>20000</v>
      </c>
      <c r="G383" s="29">
        <v>20000</v>
      </c>
    </row>
    <row r="384" spans="1:7" x14ac:dyDescent="0.25">
      <c r="A384" s="39">
        <v>4058</v>
      </c>
      <c r="B384" s="37">
        <v>7</v>
      </c>
      <c r="C384" s="37" t="s">
        <v>1238</v>
      </c>
      <c r="D384" s="37"/>
      <c r="E384" s="40">
        <v>7</v>
      </c>
      <c r="F384" s="29">
        <v>20000</v>
      </c>
      <c r="G384" s="29">
        <v>20000</v>
      </c>
    </row>
    <row r="385" spans="1:7" x14ac:dyDescent="0.25">
      <c r="A385" s="39">
        <v>4059</v>
      </c>
      <c r="B385" s="37">
        <v>7</v>
      </c>
      <c r="C385" s="37" t="s">
        <v>1239</v>
      </c>
      <c r="D385" s="37"/>
      <c r="E385" s="40">
        <v>7</v>
      </c>
      <c r="F385" s="29">
        <v>20000</v>
      </c>
      <c r="G385" s="29">
        <v>20000</v>
      </c>
    </row>
    <row r="386" spans="1:7" x14ac:dyDescent="0.25">
      <c r="A386" s="39">
        <v>4064</v>
      </c>
      <c r="B386" s="37">
        <v>7</v>
      </c>
      <c r="C386" s="37" t="s">
        <v>1240</v>
      </c>
      <c r="D386" s="37"/>
      <c r="E386" s="40">
        <v>7</v>
      </c>
      <c r="F386" s="29">
        <v>20000</v>
      </c>
      <c r="G386" s="29">
        <v>20000</v>
      </c>
    </row>
    <row r="387" spans="1:7" x14ac:dyDescent="0.25">
      <c r="A387" s="39">
        <v>4066</v>
      </c>
      <c r="B387" s="37">
        <v>7</v>
      </c>
      <c r="C387" s="37" t="s">
        <v>1241</v>
      </c>
      <c r="D387" s="37"/>
      <c r="E387" s="40">
        <v>7</v>
      </c>
      <c r="F387" s="29">
        <v>20000</v>
      </c>
      <c r="G387" s="29">
        <v>20000</v>
      </c>
    </row>
    <row r="388" spans="1:7" x14ac:dyDescent="0.25">
      <c r="A388" s="39">
        <v>4067</v>
      </c>
      <c r="B388" s="37">
        <v>7</v>
      </c>
      <c r="C388" s="37" t="s">
        <v>1242</v>
      </c>
      <c r="D388" s="37"/>
      <c r="E388" s="40">
        <v>7</v>
      </c>
      <c r="F388" s="29">
        <v>20000</v>
      </c>
      <c r="G388" s="29">
        <v>20000</v>
      </c>
    </row>
    <row r="389" spans="1:7" x14ac:dyDescent="0.25">
      <c r="A389" s="39">
        <v>4068</v>
      </c>
      <c r="B389" s="37">
        <v>7</v>
      </c>
      <c r="C389" s="37" t="s">
        <v>1243</v>
      </c>
      <c r="D389" s="37"/>
      <c r="E389" s="40">
        <v>7</v>
      </c>
      <c r="F389" s="29">
        <v>20000</v>
      </c>
      <c r="G389" s="29">
        <v>20000</v>
      </c>
    </row>
    <row r="390" spans="1:7" x14ac:dyDescent="0.25">
      <c r="A390" s="39">
        <v>4070</v>
      </c>
      <c r="B390" s="37">
        <v>7</v>
      </c>
      <c r="C390" s="37" t="s">
        <v>1244</v>
      </c>
      <c r="D390" s="37"/>
      <c r="E390" s="40">
        <v>7</v>
      </c>
      <c r="F390" s="29">
        <v>20000</v>
      </c>
      <c r="G390" s="29">
        <v>20000</v>
      </c>
    </row>
    <row r="391" spans="1:7" x14ac:dyDescent="0.25">
      <c r="A391" s="39">
        <v>4073</v>
      </c>
      <c r="B391" s="37">
        <v>7</v>
      </c>
      <c r="C391" s="37" t="s">
        <v>1245</v>
      </c>
      <c r="D391" s="37"/>
      <c r="E391" s="40">
        <v>7</v>
      </c>
      <c r="F391" s="29">
        <v>20000</v>
      </c>
      <c r="G391" s="29">
        <v>20000</v>
      </c>
    </row>
    <row r="392" spans="1:7" x14ac:dyDescent="0.25">
      <c r="A392" s="39">
        <v>4074</v>
      </c>
      <c r="B392" s="37">
        <v>7</v>
      </c>
      <c r="C392" s="37" t="s">
        <v>1246</v>
      </c>
      <c r="D392" s="37"/>
      <c r="E392" s="40">
        <v>7</v>
      </c>
      <c r="F392" s="29">
        <v>20000</v>
      </c>
      <c r="G392" s="29">
        <v>20000</v>
      </c>
    </row>
    <row r="393" spans="1:7" x14ac:dyDescent="0.25">
      <c r="A393" s="39">
        <v>4075</v>
      </c>
      <c r="B393" s="37">
        <v>7</v>
      </c>
      <c r="C393" s="37" t="s">
        <v>1247</v>
      </c>
      <c r="D393" s="37"/>
      <c r="E393" s="40">
        <v>7</v>
      </c>
      <c r="F393" s="29">
        <v>20000</v>
      </c>
      <c r="G393" s="29">
        <v>20000</v>
      </c>
    </row>
    <row r="394" spans="1:7" x14ac:dyDescent="0.25">
      <c r="A394" s="39">
        <v>4078</v>
      </c>
      <c r="B394" s="37">
        <v>7</v>
      </c>
      <c r="C394" s="37" t="s">
        <v>1248</v>
      </c>
      <c r="D394" s="37"/>
      <c r="E394" s="40">
        <v>7</v>
      </c>
      <c r="F394" s="29">
        <v>20000</v>
      </c>
      <c r="G394" s="29">
        <v>20000</v>
      </c>
    </row>
    <row r="395" spans="1:7" x14ac:dyDescent="0.25">
      <c r="A395" s="39">
        <v>4079</v>
      </c>
      <c r="B395" s="37">
        <v>7</v>
      </c>
      <c r="C395" s="37" t="s">
        <v>1249</v>
      </c>
      <c r="D395" s="37"/>
      <c r="E395" s="40">
        <v>7</v>
      </c>
      <c r="F395" s="29">
        <v>20000</v>
      </c>
      <c r="G395" s="29">
        <v>20000</v>
      </c>
    </row>
    <row r="396" spans="1:7" x14ac:dyDescent="0.25">
      <c r="A396" s="39">
        <v>4080</v>
      </c>
      <c r="B396" s="37">
        <v>7</v>
      </c>
      <c r="C396" s="37" t="s">
        <v>1250</v>
      </c>
      <c r="D396" s="37"/>
      <c r="E396" s="40">
        <v>7</v>
      </c>
      <c r="F396" s="29">
        <v>20000</v>
      </c>
      <c r="G396" s="29">
        <v>20000</v>
      </c>
    </row>
    <row r="397" spans="1:7" x14ac:dyDescent="0.25">
      <c r="A397" s="39">
        <v>4081</v>
      </c>
      <c r="B397" s="37">
        <v>7</v>
      </c>
      <c r="C397" s="37" t="s">
        <v>1251</v>
      </c>
      <c r="D397" s="37"/>
      <c r="E397" s="40">
        <v>7</v>
      </c>
      <c r="F397" s="29">
        <v>20000</v>
      </c>
      <c r="G397" s="29">
        <v>20000</v>
      </c>
    </row>
    <row r="398" spans="1:7" x14ac:dyDescent="0.25">
      <c r="A398" s="39">
        <v>4082</v>
      </c>
      <c r="B398" s="37">
        <v>7</v>
      </c>
      <c r="C398" s="37" t="s">
        <v>1252</v>
      </c>
      <c r="D398" s="37"/>
      <c r="E398" s="40">
        <v>7</v>
      </c>
      <c r="F398" s="29">
        <v>20000</v>
      </c>
      <c r="G398" s="29">
        <v>20000</v>
      </c>
    </row>
    <row r="399" spans="1:7" x14ac:dyDescent="0.25">
      <c r="A399" s="39">
        <v>4083</v>
      </c>
      <c r="B399" s="37">
        <v>7</v>
      </c>
      <c r="C399" s="37" t="s">
        <v>1253</v>
      </c>
      <c r="D399" s="37"/>
      <c r="E399" s="40">
        <v>7</v>
      </c>
      <c r="F399" s="29">
        <v>20000</v>
      </c>
      <c r="G399" s="29">
        <v>20000</v>
      </c>
    </row>
    <row r="400" spans="1:7" x14ac:dyDescent="0.25">
      <c r="A400" s="39">
        <v>4084</v>
      </c>
      <c r="B400" s="37">
        <v>7</v>
      </c>
      <c r="C400" s="37" t="s">
        <v>1254</v>
      </c>
      <c r="D400" s="37"/>
      <c r="E400" s="40">
        <v>7</v>
      </c>
      <c r="F400" s="29">
        <v>20000</v>
      </c>
      <c r="G400" s="29">
        <v>20000</v>
      </c>
    </row>
    <row r="401" spans="1:7" x14ac:dyDescent="0.25">
      <c r="A401" s="39">
        <v>4085</v>
      </c>
      <c r="B401" s="37">
        <v>7</v>
      </c>
      <c r="C401" s="37" t="s">
        <v>1255</v>
      </c>
      <c r="D401" s="37"/>
      <c r="E401" s="40">
        <v>7</v>
      </c>
      <c r="F401" s="29">
        <v>20000</v>
      </c>
      <c r="G401" s="29">
        <v>20000</v>
      </c>
    </row>
    <row r="402" spans="1:7" x14ac:dyDescent="0.25">
      <c r="A402" s="39">
        <v>4087</v>
      </c>
      <c r="B402" s="37">
        <v>7</v>
      </c>
      <c r="C402" s="37" t="s">
        <v>1256</v>
      </c>
      <c r="D402" s="37"/>
      <c r="E402" s="40">
        <v>7</v>
      </c>
      <c r="F402" s="29">
        <v>20000</v>
      </c>
      <c r="G402" s="29">
        <v>20000</v>
      </c>
    </row>
    <row r="403" spans="1:7" x14ac:dyDescent="0.25">
      <c r="A403" s="39">
        <v>4088</v>
      </c>
      <c r="B403" s="37">
        <v>7</v>
      </c>
      <c r="C403" s="37" t="s">
        <v>1257</v>
      </c>
      <c r="D403" s="37"/>
      <c r="E403" s="40">
        <v>7</v>
      </c>
      <c r="F403" s="29">
        <v>20000</v>
      </c>
      <c r="G403" s="29">
        <v>20000</v>
      </c>
    </row>
    <row r="404" spans="1:7" x14ac:dyDescent="0.25">
      <c r="A404" s="39">
        <v>4089</v>
      </c>
      <c r="B404" s="37">
        <v>7</v>
      </c>
      <c r="C404" s="37" t="s">
        <v>1258</v>
      </c>
      <c r="D404" s="37"/>
      <c r="E404" s="40">
        <v>7</v>
      </c>
      <c r="F404" s="29">
        <v>20000</v>
      </c>
      <c r="G404" s="29">
        <v>20000</v>
      </c>
    </row>
    <row r="405" spans="1:7" x14ac:dyDescent="0.25">
      <c r="A405" s="39">
        <v>4090</v>
      </c>
      <c r="B405" s="37">
        <v>7</v>
      </c>
      <c r="C405" s="37" t="s">
        <v>1259</v>
      </c>
      <c r="D405" s="37"/>
      <c r="E405" s="40">
        <v>7</v>
      </c>
      <c r="F405" s="29">
        <v>20000</v>
      </c>
      <c r="G405" s="29">
        <v>20000</v>
      </c>
    </row>
    <row r="406" spans="1:7" x14ac:dyDescent="0.25">
      <c r="A406" s="39">
        <v>4091</v>
      </c>
      <c r="B406" s="37">
        <v>7</v>
      </c>
      <c r="C406" s="37" t="s">
        <v>1260</v>
      </c>
      <c r="D406" s="37"/>
      <c r="E406" s="40">
        <v>7</v>
      </c>
      <c r="F406" s="29">
        <v>20000</v>
      </c>
      <c r="G406" s="29">
        <v>20000</v>
      </c>
    </row>
    <row r="407" spans="1:7" x14ac:dyDescent="0.25">
      <c r="A407" s="39">
        <v>4092</v>
      </c>
      <c r="B407" s="37">
        <v>7</v>
      </c>
      <c r="C407" s="37" t="s">
        <v>1261</v>
      </c>
      <c r="D407" s="37"/>
      <c r="E407" s="40">
        <v>7</v>
      </c>
      <c r="F407" s="29">
        <v>20000</v>
      </c>
      <c r="G407" s="29">
        <v>20000</v>
      </c>
    </row>
    <row r="408" spans="1:7" x14ac:dyDescent="0.25">
      <c r="A408" s="39">
        <v>4093</v>
      </c>
      <c r="B408" s="37">
        <v>7</v>
      </c>
      <c r="C408" s="37" t="s">
        <v>1262</v>
      </c>
      <c r="D408" s="37"/>
      <c r="E408" s="40">
        <v>7</v>
      </c>
      <c r="F408" s="29">
        <v>20000</v>
      </c>
      <c r="G408" s="29">
        <v>20000</v>
      </c>
    </row>
    <row r="409" spans="1:7" x14ac:dyDescent="0.25">
      <c r="A409" s="39">
        <v>4095</v>
      </c>
      <c r="B409" s="37">
        <v>7</v>
      </c>
      <c r="C409" s="37" t="s">
        <v>1263</v>
      </c>
      <c r="D409" s="37"/>
      <c r="E409" s="40">
        <v>7</v>
      </c>
      <c r="F409" s="29">
        <v>20000</v>
      </c>
      <c r="G409" s="29">
        <v>20000</v>
      </c>
    </row>
    <row r="410" spans="1:7" x14ac:dyDescent="0.25">
      <c r="A410" s="39">
        <v>4097</v>
      </c>
      <c r="B410" s="37">
        <v>7</v>
      </c>
      <c r="C410" s="37" t="s">
        <v>1264</v>
      </c>
      <c r="D410" s="37"/>
      <c r="E410" s="40">
        <v>7</v>
      </c>
      <c r="F410" s="29">
        <v>20000</v>
      </c>
      <c r="G410" s="29">
        <v>20000</v>
      </c>
    </row>
    <row r="411" spans="1:7" x14ac:dyDescent="0.25">
      <c r="A411" s="39">
        <v>4098</v>
      </c>
      <c r="B411" s="37">
        <v>7</v>
      </c>
      <c r="C411" s="37" t="s">
        <v>1265</v>
      </c>
      <c r="D411" s="37"/>
      <c r="E411" s="40">
        <v>7</v>
      </c>
      <c r="F411" s="29">
        <v>20000</v>
      </c>
      <c r="G411" s="29">
        <v>20000</v>
      </c>
    </row>
    <row r="412" spans="1:7" x14ac:dyDescent="0.25">
      <c r="A412" s="39">
        <v>4100</v>
      </c>
      <c r="B412" s="37">
        <v>7</v>
      </c>
      <c r="C412" s="37" t="s">
        <v>1266</v>
      </c>
      <c r="D412" s="37"/>
      <c r="E412" s="40">
        <v>7</v>
      </c>
      <c r="F412" s="29">
        <v>20000</v>
      </c>
      <c r="G412" s="29">
        <v>20000</v>
      </c>
    </row>
    <row r="413" spans="1:7" x14ac:dyDescent="0.25">
      <c r="A413" s="39">
        <v>4102</v>
      </c>
      <c r="B413" s="37">
        <v>7</v>
      </c>
      <c r="C413" s="37" t="s">
        <v>1267</v>
      </c>
      <c r="D413" s="37"/>
      <c r="E413" s="40">
        <v>7</v>
      </c>
      <c r="F413" s="29">
        <v>20000</v>
      </c>
      <c r="G413" s="29">
        <v>20000</v>
      </c>
    </row>
    <row r="414" spans="1:7" x14ac:dyDescent="0.25">
      <c r="A414" s="39">
        <v>4103</v>
      </c>
      <c r="B414" s="37">
        <v>7</v>
      </c>
      <c r="C414" s="37" t="s">
        <v>1268</v>
      </c>
      <c r="D414" s="37"/>
      <c r="E414" s="40">
        <v>7</v>
      </c>
      <c r="F414" s="29">
        <v>31103.699999999997</v>
      </c>
      <c r="G414" s="29">
        <v>44493.399999999994</v>
      </c>
    </row>
    <row r="415" spans="1:7" x14ac:dyDescent="0.25">
      <c r="A415" s="39">
        <v>4104</v>
      </c>
      <c r="B415" s="37">
        <v>7</v>
      </c>
      <c r="C415" s="37" t="s">
        <v>1269</v>
      </c>
      <c r="D415" s="37"/>
      <c r="E415" s="40">
        <v>7</v>
      </c>
      <c r="F415" s="29">
        <v>20000</v>
      </c>
      <c r="G415" s="29">
        <v>20000</v>
      </c>
    </row>
    <row r="416" spans="1:7" x14ac:dyDescent="0.25">
      <c r="A416" s="39">
        <v>4105</v>
      </c>
      <c r="B416" s="37">
        <v>7</v>
      </c>
      <c r="C416" s="37" t="s">
        <v>1270</v>
      </c>
      <c r="D416" s="37"/>
      <c r="E416" s="40">
        <v>7</v>
      </c>
      <c r="F416" s="29">
        <v>20000</v>
      </c>
      <c r="G416" s="29">
        <v>20000</v>
      </c>
    </row>
    <row r="417" spans="1:7" x14ac:dyDescent="0.25">
      <c r="A417" s="39">
        <v>4106</v>
      </c>
      <c r="B417" s="37">
        <v>7</v>
      </c>
      <c r="C417" s="37" t="s">
        <v>1271</v>
      </c>
      <c r="D417" s="37"/>
      <c r="E417" s="40">
        <v>7</v>
      </c>
      <c r="F417" s="29">
        <v>20000</v>
      </c>
      <c r="G417" s="29">
        <v>20000</v>
      </c>
    </row>
    <row r="418" spans="1:7" x14ac:dyDescent="0.25">
      <c r="A418" s="39">
        <v>4107</v>
      </c>
      <c r="B418" s="37">
        <v>7</v>
      </c>
      <c r="C418" s="37" t="s">
        <v>1272</v>
      </c>
      <c r="D418" s="37"/>
      <c r="E418" s="40">
        <v>7</v>
      </c>
      <c r="F418" s="29">
        <v>20000</v>
      </c>
      <c r="G418" s="29">
        <v>20000</v>
      </c>
    </row>
    <row r="419" spans="1:7" x14ac:dyDescent="0.25">
      <c r="A419" s="39">
        <v>4110</v>
      </c>
      <c r="B419" s="37">
        <v>7</v>
      </c>
      <c r="C419" s="37" t="s">
        <v>1273</v>
      </c>
      <c r="D419" s="37"/>
      <c r="E419" s="40">
        <v>7</v>
      </c>
      <c r="F419" s="29">
        <v>20000</v>
      </c>
      <c r="G419" s="29">
        <v>20000</v>
      </c>
    </row>
    <row r="420" spans="1:7" x14ac:dyDescent="0.25">
      <c r="A420" s="39">
        <v>4111</v>
      </c>
      <c r="B420" s="37">
        <v>7</v>
      </c>
      <c r="C420" s="37" t="s">
        <v>1274</v>
      </c>
      <c r="D420" s="37"/>
      <c r="E420" s="40">
        <v>7</v>
      </c>
      <c r="F420" s="29">
        <v>20000</v>
      </c>
      <c r="G420" s="29">
        <v>20000</v>
      </c>
    </row>
    <row r="421" spans="1:7" x14ac:dyDescent="0.25">
      <c r="A421" s="39">
        <v>4112</v>
      </c>
      <c r="B421" s="37">
        <v>7</v>
      </c>
      <c r="C421" s="37" t="s">
        <v>1275</v>
      </c>
      <c r="D421" s="37"/>
      <c r="E421" s="40">
        <v>7</v>
      </c>
      <c r="F421" s="29">
        <v>20000</v>
      </c>
      <c r="G421" s="29">
        <v>20000</v>
      </c>
    </row>
    <row r="422" spans="1:7" x14ac:dyDescent="0.25">
      <c r="A422" s="39">
        <v>4113</v>
      </c>
      <c r="B422" s="37">
        <v>7</v>
      </c>
      <c r="C422" s="37" t="s">
        <v>1276</v>
      </c>
      <c r="D422" s="37"/>
      <c r="E422" s="40">
        <v>7</v>
      </c>
      <c r="F422" s="29">
        <v>20000</v>
      </c>
      <c r="G422" s="29">
        <v>20000</v>
      </c>
    </row>
    <row r="423" spans="1:7" x14ac:dyDescent="0.25">
      <c r="A423" s="39">
        <v>4116</v>
      </c>
      <c r="B423" s="37">
        <v>7</v>
      </c>
      <c r="C423" s="37" t="s">
        <v>1277</v>
      </c>
      <c r="D423" s="37"/>
      <c r="E423" s="40">
        <v>7</v>
      </c>
      <c r="F423" s="29">
        <v>20000</v>
      </c>
      <c r="G423" s="29">
        <v>26825.847999999998</v>
      </c>
    </row>
    <row r="424" spans="1:7" x14ac:dyDescent="0.25">
      <c r="A424" s="39">
        <v>4118</v>
      </c>
      <c r="B424" s="37">
        <v>7</v>
      </c>
      <c r="C424" s="37" t="s">
        <v>1278</v>
      </c>
      <c r="D424" s="37"/>
      <c r="E424" s="40">
        <v>7</v>
      </c>
      <c r="F424" s="29">
        <v>20000</v>
      </c>
      <c r="G424" s="29">
        <v>20000</v>
      </c>
    </row>
    <row r="425" spans="1:7" x14ac:dyDescent="0.25">
      <c r="A425" s="39">
        <v>4119</v>
      </c>
      <c r="B425" s="37">
        <v>7</v>
      </c>
      <c r="C425" s="37" t="s">
        <v>1279</v>
      </c>
      <c r="D425" s="37"/>
      <c r="E425" s="40">
        <v>7</v>
      </c>
      <c r="F425" s="29">
        <v>20000</v>
      </c>
      <c r="G425" s="29">
        <v>20000</v>
      </c>
    </row>
    <row r="426" spans="1:7" x14ac:dyDescent="0.25">
      <c r="A426" s="39">
        <v>4120</v>
      </c>
      <c r="B426" s="37">
        <v>7</v>
      </c>
      <c r="C426" s="37" t="s">
        <v>1280</v>
      </c>
      <c r="D426" s="37"/>
      <c r="E426" s="40">
        <v>7</v>
      </c>
      <c r="F426" s="29">
        <v>20000</v>
      </c>
      <c r="G426" s="29">
        <v>22467.031999999999</v>
      </c>
    </row>
    <row r="427" spans="1:7" x14ac:dyDescent="0.25">
      <c r="A427" s="39">
        <v>4121</v>
      </c>
      <c r="B427" s="37">
        <v>7</v>
      </c>
      <c r="C427" s="37" t="s">
        <v>1281</v>
      </c>
      <c r="D427" s="37"/>
      <c r="E427" s="40">
        <v>7</v>
      </c>
      <c r="F427" s="29">
        <v>20000</v>
      </c>
      <c r="G427" s="29">
        <v>20000</v>
      </c>
    </row>
    <row r="428" spans="1:7" x14ac:dyDescent="0.25">
      <c r="A428" s="39">
        <v>4122</v>
      </c>
      <c r="B428" s="37">
        <v>7</v>
      </c>
      <c r="C428" s="37" t="s">
        <v>1282</v>
      </c>
      <c r="D428" s="37"/>
      <c r="E428" s="40">
        <v>7</v>
      </c>
      <c r="F428" s="29">
        <v>20000</v>
      </c>
      <c r="G428" s="29">
        <v>27505.631999999994</v>
      </c>
    </row>
    <row r="429" spans="1:7" x14ac:dyDescent="0.25">
      <c r="A429" s="39">
        <v>4124</v>
      </c>
      <c r="B429" s="37">
        <v>7</v>
      </c>
      <c r="C429" s="37" t="s">
        <v>1283</v>
      </c>
      <c r="D429" s="37"/>
      <c r="E429" s="40">
        <v>7</v>
      </c>
      <c r="F429" s="29">
        <v>20000</v>
      </c>
      <c r="G429" s="29">
        <v>20000</v>
      </c>
    </row>
    <row r="430" spans="1:7" x14ac:dyDescent="0.25">
      <c r="A430" s="39">
        <v>4126</v>
      </c>
      <c r="B430" s="37">
        <v>7</v>
      </c>
      <c r="C430" s="37" t="s">
        <v>1284</v>
      </c>
      <c r="D430" s="37"/>
      <c r="E430" s="40">
        <v>7</v>
      </c>
      <c r="F430" s="29">
        <v>20000</v>
      </c>
      <c r="G430" s="29">
        <v>20000</v>
      </c>
    </row>
    <row r="431" spans="1:7" x14ac:dyDescent="0.25">
      <c r="A431" s="39">
        <v>4127</v>
      </c>
      <c r="B431" s="37">
        <v>7</v>
      </c>
      <c r="C431" s="37" t="s">
        <v>1285</v>
      </c>
      <c r="D431" s="37"/>
      <c r="E431" s="40">
        <v>7</v>
      </c>
      <c r="F431" s="29">
        <v>20000</v>
      </c>
      <c r="G431" s="29">
        <v>20000</v>
      </c>
    </row>
    <row r="432" spans="1:7" x14ac:dyDescent="0.25">
      <c r="A432" s="39">
        <v>4131</v>
      </c>
      <c r="B432" s="37">
        <v>7</v>
      </c>
      <c r="C432" s="37" t="s">
        <v>1286</v>
      </c>
      <c r="D432" s="37"/>
      <c r="E432" s="40">
        <v>7</v>
      </c>
      <c r="F432" s="29">
        <v>20000</v>
      </c>
      <c r="G432" s="29">
        <v>20000</v>
      </c>
    </row>
    <row r="433" spans="1:7" x14ac:dyDescent="0.25">
      <c r="A433" s="39">
        <v>4132</v>
      </c>
      <c r="B433" s="37">
        <v>7</v>
      </c>
      <c r="C433" s="37" t="s">
        <v>1287</v>
      </c>
      <c r="D433" s="37"/>
      <c r="E433" s="40">
        <v>7</v>
      </c>
      <c r="F433" s="29">
        <v>20000</v>
      </c>
      <c r="G433" s="29">
        <v>20000</v>
      </c>
    </row>
    <row r="434" spans="1:7" x14ac:dyDescent="0.25">
      <c r="A434" s="39">
        <v>4135</v>
      </c>
      <c r="B434" s="37">
        <v>7</v>
      </c>
      <c r="C434" s="37" t="s">
        <v>1288</v>
      </c>
      <c r="D434" s="37"/>
      <c r="E434" s="40">
        <v>7</v>
      </c>
      <c r="F434" s="29">
        <v>20000</v>
      </c>
      <c r="G434" s="29">
        <v>20000</v>
      </c>
    </row>
    <row r="435" spans="1:7" x14ac:dyDescent="0.25">
      <c r="A435" s="39">
        <v>4137</v>
      </c>
      <c r="B435" s="37">
        <v>7</v>
      </c>
      <c r="C435" s="37" t="s">
        <v>1289</v>
      </c>
      <c r="D435" s="37"/>
      <c r="E435" s="40">
        <v>7</v>
      </c>
      <c r="F435" s="29">
        <v>20000</v>
      </c>
      <c r="G435" s="29">
        <v>20000</v>
      </c>
    </row>
    <row r="436" spans="1:7" x14ac:dyDescent="0.25">
      <c r="A436" s="39">
        <v>4139</v>
      </c>
      <c r="B436" s="37">
        <v>7</v>
      </c>
      <c r="C436" s="37" t="s">
        <v>1290</v>
      </c>
      <c r="D436" s="37"/>
      <c r="E436" s="40">
        <v>7</v>
      </c>
      <c r="F436" s="29">
        <v>20000</v>
      </c>
      <c r="G436" s="29">
        <v>20000</v>
      </c>
    </row>
    <row r="437" spans="1:7" x14ac:dyDescent="0.25">
      <c r="A437" s="39">
        <v>4140</v>
      </c>
      <c r="B437" s="37">
        <v>7</v>
      </c>
      <c r="C437" s="37" t="s">
        <v>1291</v>
      </c>
      <c r="D437" s="37"/>
      <c r="E437" s="40">
        <v>7</v>
      </c>
      <c r="F437" s="29">
        <v>20000</v>
      </c>
      <c r="G437" s="29">
        <v>20000</v>
      </c>
    </row>
    <row r="438" spans="1:7" x14ac:dyDescent="0.25">
      <c r="A438" s="39">
        <v>4142</v>
      </c>
      <c r="B438" s="37">
        <v>7</v>
      </c>
      <c r="C438" s="37" t="s">
        <v>1292</v>
      </c>
      <c r="D438" s="37"/>
      <c r="E438" s="40">
        <v>7</v>
      </c>
      <c r="F438" s="29">
        <v>20000</v>
      </c>
      <c r="G438" s="29">
        <v>20000</v>
      </c>
    </row>
    <row r="439" spans="1:7" x14ac:dyDescent="0.25">
      <c r="A439" s="39">
        <v>4143</v>
      </c>
      <c r="B439" s="37">
        <v>7</v>
      </c>
      <c r="C439" s="37" t="s">
        <v>1293</v>
      </c>
      <c r="D439" s="37"/>
      <c r="E439" s="40">
        <v>7</v>
      </c>
      <c r="F439" s="29">
        <v>20000</v>
      </c>
      <c r="G439" s="29">
        <v>20000</v>
      </c>
    </row>
    <row r="440" spans="1:7" x14ac:dyDescent="0.25">
      <c r="A440" s="39">
        <v>4144</v>
      </c>
      <c r="B440" s="37">
        <v>7</v>
      </c>
      <c r="C440" s="37" t="s">
        <v>1294</v>
      </c>
      <c r="D440" s="37"/>
      <c r="E440" s="40">
        <v>7</v>
      </c>
      <c r="F440" s="29">
        <v>20000</v>
      </c>
      <c r="G440" s="29">
        <v>20000</v>
      </c>
    </row>
    <row r="441" spans="1:7" x14ac:dyDescent="0.25">
      <c r="A441" s="39">
        <v>4145</v>
      </c>
      <c r="B441" s="37">
        <v>7</v>
      </c>
      <c r="C441" s="37" t="s">
        <v>1295</v>
      </c>
      <c r="D441" s="37"/>
      <c r="E441" s="40">
        <v>7</v>
      </c>
      <c r="F441" s="29">
        <v>20000</v>
      </c>
      <c r="G441" s="29">
        <v>20000</v>
      </c>
    </row>
    <row r="442" spans="1:7" x14ac:dyDescent="0.25">
      <c r="A442" s="39">
        <v>4146</v>
      </c>
      <c r="B442" s="37">
        <v>7</v>
      </c>
      <c r="C442" s="37" t="s">
        <v>1296</v>
      </c>
      <c r="D442" s="37"/>
      <c r="E442" s="40">
        <v>7</v>
      </c>
      <c r="F442" s="29">
        <v>20000</v>
      </c>
      <c r="G442" s="29">
        <v>20000</v>
      </c>
    </row>
    <row r="443" spans="1:7" x14ac:dyDescent="0.25">
      <c r="A443" s="39">
        <v>4150</v>
      </c>
      <c r="B443" s="37">
        <v>7</v>
      </c>
      <c r="C443" s="37" t="s">
        <v>1297</v>
      </c>
      <c r="D443" s="37"/>
      <c r="E443" s="40">
        <v>7</v>
      </c>
      <c r="F443" s="29">
        <v>20000</v>
      </c>
      <c r="G443" s="29">
        <v>20000</v>
      </c>
    </row>
    <row r="444" spans="1:7" x14ac:dyDescent="0.25">
      <c r="A444" s="39">
        <v>4151</v>
      </c>
      <c r="B444" s="37">
        <v>7</v>
      </c>
      <c r="C444" s="37" t="s">
        <v>1298</v>
      </c>
      <c r="D444" s="37"/>
      <c r="E444" s="40">
        <v>7</v>
      </c>
      <c r="F444" s="29">
        <v>20000</v>
      </c>
      <c r="G444" s="29">
        <v>20000</v>
      </c>
    </row>
    <row r="445" spans="1:7" x14ac:dyDescent="0.25">
      <c r="A445" s="39">
        <v>4152</v>
      </c>
      <c r="B445" s="37">
        <v>7</v>
      </c>
      <c r="C445" s="37" t="s">
        <v>1299</v>
      </c>
      <c r="D445" s="37"/>
      <c r="E445" s="40">
        <v>7</v>
      </c>
      <c r="F445" s="29">
        <v>20000</v>
      </c>
      <c r="G445" s="29">
        <v>20000</v>
      </c>
    </row>
    <row r="446" spans="1:7" x14ac:dyDescent="0.25">
      <c r="A446" s="39">
        <v>4153</v>
      </c>
      <c r="B446" s="37">
        <v>7</v>
      </c>
      <c r="C446" s="37" t="s">
        <v>1300</v>
      </c>
      <c r="D446" s="37"/>
      <c r="E446" s="40">
        <v>7</v>
      </c>
      <c r="F446" s="29">
        <v>20000</v>
      </c>
      <c r="G446" s="29">
        <v>20000</v>
      </c>
    </row>
    <row r="447" spans="1:7" x14ac:dyDescent="0.25">
      <c r="A447" s="39">
        <v>4155</v>
      </c>
      <c r="B447" s="37">
        <v>7</v>
      </c>
      <c r="C447" s="37" t="s">
        <v>1301</v>
      </c>
      <c r="D447" s="37"/>
      <c r="E447" s="40">
        <v>7</v>
      </c>
      <c r="F447" s="29">
        <v>20000</v>
      </c>
      <c r="G447" s="29">
        <v>20000</v>
      </c>
    </row>
    <row r="448" spans="1:7" x14ac:dyDescent="0.25">
      <c r="A448" s="39">
        <v>4159</v>
      </c>
      <c r="B448" s="37">
        <v>7</v>
      </c>
      <c r="C448" s="37" t="s">
        <v>1302</v>
      </c>
      <c r="D448" s="37"/>
      <c r="E448" s="40">
        <v>7</v>
      </c>
      <c r="F448" s="29">
        <v>20000</v>
      </c>
      <c r="G448" s="29">
        <v>22391.879999999997</v>
      </c>
    </row>
    <row r="449" spans="1:7" x14ac:dyDescent="0.25">
      <c r="A449" s="39">
        <v>4160</v>
      </c>
      <c r="B449" s="37">
        <v>7</v>
      </c>
      <c r="C449" s="37" t="s">
        <v>1303</v>
      </c>
      <c r="D449" s="37"/>
      <c r="E449" s="40">
        <v>7</v>
      </c>
      <c r="F449" s="29">
        <v>20000</v>
      </c>
      <c r="G449" s="29">
        <v>20000</v>
      </c>
    </row>
    <row r="450" spans="1:7" x14ac:dyDescent="0.25">
      <c r="A450" s="39">
        <v>4161</v>
      </c>
      <c r="B450" s="37">
        <v>7</v>
      </c>
      <c r="C450" s="37" t="s">
        <v>1304</v>
      </c>
      <c r="D450" s="37"/>
      <c r="E450" s="40">
        <v>7</v>
      </c>
      <c r="F450" s="29">
        <v>20000</v>
      </c>
      <c r="G450" s="29">
        <v>20000</v>
      </c>
    </row>
    <row r="451" spans="1:7" x14ac:dyDescent="0.25">
      <c r="A451" s="39">
        <v>4162</v>
      </c>
      <c r="B451" s="37">
        <v>7</v>
      </c>
      <c r="C451" s="37" t="s">
        <v>1305</v>
      </c>
      <c r="D451" s="37"/>
      <c r="E451" s="40">
        <v>7</v>
      </c>
      <c r="F451" s="29">
        <v>20000</v>
      </c>
      <c r="G451" s="29">
        <v>20000</v>
      </c>
    </row>
    <row r="452" spans="1:7" x14ac:dyDescent="0.25">
      <c r="A452" s="39">
        <v>4164</v>
      </c>
      <c r="B452" s="37">
        <v>7</v>
      </c>
      <c r="C452" s="37" t="s">
        <v>1306</v>
      </c>
      <c r="D452" s="37"/>
      <c r="E452" s="40">
        <v>7</v>
      </c>
      <c r="F452" s="29">
        <v>20000</v>
      </c>
      <c r="G452" s="29">
        <v>20000</v>
      </c>
    </row>
    <row r="453" spans="1:7" x14ac:dyDescent="0.25">
      <c r="A453" s="39">
        <v>4166</v>
      </c>
      <c r="B453" s="37">
        <v>7</v>
      </c>
      <c r="C453" s="37" t="s">
        <v>1307</v>
      </c>
      <c r="D453" s="37"/>
      <c r="E453" s="40">
        <v>7</v>
      </c>
      <c r="F453" s="29">
        <v>20000</v>
      </c>
      <c r="G453" s="29">
        <v>20000</v>
      </c>
    </row>
    <row r="454" spans="1:7" x14ac:dyDescent="0.25">
      <c r="A454" s="39">
        <v>4167</v>
      </c>
      <c r="B454" s="37">
        <v>7</v>
      </c>
      <c r="C454" s="37" t="s">
        <v>1308</v>
      </c>
      <c r="D454" s="37"/>
      <c r="E454" s="40">
        <v>7</v>
      </c>
      <c r="F454" s="29">
        <v>20000</v>
      </c>
      <c r="G454" s="29">
        <v>20000</v>
      </c>
    </row>
    <row r="455" spans="1:7" x14ac:dyDescent="0.25">
      <c r="A455" s="39">
        <v>4168</v>
      </c>
      <c r="B455" s="37">
        <v>7</v>
      </c>
      <c r="C455" s="37" t="s">
        <v>1309</v>
      </c>
      <c r="D455" s="37"/>
      <c r="E455" s="40">
        <v>7</v>
      </c>
      <c r="F455" s="29">
        <v>20000</v>
      </c>
      <c r="G455" s="29">
        <v>20000</v>
      </c>
    </row>
    <row r="456" spans="1:7" x14ac:dyDescent="0.25">
      <c r="A456" s="39">
        <v>4169</v>
      </c>
      <c r="B456" s="37">
        <v>7</v>
      </c>
      <c r="C456" s="37" t="s">
        <v>1310</v>
      </c>
      <c r="D456" s="37"/>
      <c r="E456" s="40">
        <v>7</v>
      </c>
      <c r="F456" s="29">
        <v>20000</v>
      </c>
      <c r="G456" s="29">
        <v>20000</v>
      </c>
    </row>
    <row r="457" spans="1:7" x14ac:dyDescent="0.25">
      <c r="A457" s="39">
        <v>4170</v>
      </c>
      <c r="B457" s="37">
        <v>7</v>
      </c>
      <c r="C457" s="37" t="s">
        <v>1311</v>
      </c>
      <c r="D457" s="37"/>
      <c r="E457" s="40">
        <v>7</v>
      </c>
      <c r="F457" s="29">
        <v>22112.879999999997</v>
      </c>
      <c r="G457" s="29">
        <v>33374.32</v>
      </c>
    </row>
    <row r="458" spans="1:7" x14ac:dyDescent="0.25">
      <c r="A458" s="39">
        <v>4171</v>
      </c>
      <c r="B458" s="37">
        <v>7</v>
      </c>
      <c r="C458" s="37" t="s">
        <v>1312</v>
      </c>
      <c r="D458" s="37"/>
      <c r="E458" s="40">
        <v>7</v>
      </c>
      <c r="F458" s="29">
        <v>20000</v>
      </c>
      <c r="G458" s="29">
        <v>20000</v>
      </c>
    </row>
    <row r="459" spans="1:7" x14ac:dyDescent="0.25">
      <c r="A459" s="39">
        <v>4172</v>
      </c>
      <c r="B459" s="37">
        <v>7</v>
      </c>
      <c r="C459" s="37" t="s">
        <v>1313</v>
      </c>
      <c r="D459" s="37"/>
      <c r="E459" s="40">
        <v>7</v>
      </c>
      <c r="F459" s="29">
        <v>0</v>
      </c>
      <c r="G459" s="29">
        <v>0</v>
      </c>
    </row>
    <row r="460" spans="1:7" x14ac:dyDescent="0.25">
      <c r="A460" s="39">
        <v>4177</v>
      </c>
      <c r="B460" s="37">
        <v>7</v>
      </c>
      <c r="C460" s="37" t="s">
        <v>1314</v>
      </c>
      <c r="D460" s="37"/>
      <c r="E460" s="40">
        <v>7</v>
      </c>
      <c r="F460" s="29">
        <v>0</v>
      </c>
      <c r="G460" s="29">
        <v>0</v>
      </c>
    </row>
    <row r="461" spans="1:7" x14ac:dyDescent="0.25">
      <c r="A461" s="39">
        <v>4178</v>
      </c>
      <c r="B461" s="37">
        <v>7</v>
      </c>
      <c r="C461" s="37" t="s">
        <v>1315</v>
      </c>
      <c r="D461" s="37"/>
      <c r="E461" s="40">
        <v>7</v>
      </c>
      <c r="F461" s="29">
        <v>20000</v>
      </c>
      <c r="G461" s="29">
        <v>20000</v>
      </c>
    </row>
    <row r="462" spans="1:7" x14ac:dyDescent="0.25">
      <c r="A462" s="39">
        <v>4181</v>
      </c>
      <c r="B462" s="37">
        <v>7</v>
      </c>
      <c r="C462" s="37" t="s">
        <v>1316</v>
      </c>
      <c r="D462" s="37"/>
      <c r="E462" s="40">
        <v>7</v>
      </c>
      <c r="F462" s="29">
        <v>20000</v>
      </c>
      <c r="G462" s="29">
        <v>27959.959999999995</v>
      </c>
    </row>
    <row r="463" spans="1:7" x14ac:dyDescent="0.25">
      <c r="A463" s="39">
        <v>4183</v>
      </c>
      <c r="B463" s="37">
        <v>7</v>
      </c>
      <c r="C463" s="37" t="s">
        <v>1317</v>
      </c>
      <c r="D463" s="37"/>
      <c r="E463" s="40">
        <v>7</v>
      </c>
      <c r="F463" s="29">
        <v>20000</v>
      </c>
      <c r="G463" s="29">
        <v>20000</v>
      </c>
    </row>
    <row r="464" spans="1:7" x14ac:dyDescent="0.25">
      <c r="A464" s="39">
        <v>4184</v>
      </c>
      <c r="B464" s="37">
        <v>7</v>
      </c>
      <c r="C464" s="37" t="s">
        <v>1318</v>
      </c>
      <c r="D464" s="37"/>
      <c r="E464" s="40">
        <v>7</v>
      </c>
      <c r="F464" s="29">
        <v>20000</v>
      </c>
      <c r="G464" s="29">
        <v>20000</v>
      </c>
    </row>
    <row r="465" spans="1:7" x14ac:dyDescent="0.25">
      <c r="A465" s="39">
        <v>4185</v>
      </c>
      <c r="B465" s="37">
        <v>7</v>
      </c>
      <c r="C465" s="37" t="s">
        <v>1319</v>
      </c>
      <c r="D465" s="37"/>
      <c r="E465" s="40">
        <v>7</v>
      </c>
      <c r="F465" s="29">
        <v>20000</v>
      </c>
      <c r="G465" s="29">
        <v>20000</v>
      </c>
    </row>
    <row r="466" spans="1:7" x14ac:dyDescent="0.25">
      <c r="A466" s="39">
        <v>4186</v>
      </c>
      <c r="B466" s="37">
        <v>7</v>
      </c>
      <c r="C466" s="37" t="s">
        <v>1320</v>
      </c>
      <c r="D466" s="37"/>
      <c r="E466" s="40">
        <v>7</v>
      </c>
      <c r="F466" s="29">
        <v>20000</v>
      </c>
      <c r="G466" s="29">
        <v>20000</v>
      </c>
    </row>
    <row r="467" spans="1:7" x14ac:dyDescent="0.25">
      <c r="A467" s="39">
        <v>4187</v>
      </c>
      <c r="B467" s="37">
        <v>7</v>
      </c>
      <c r="C467" s="37" t="s">
        <v>1321</v>
      </c>
      <c r="D467" s="37"/>
      <c r="E467" s="40">
        <v>7</v>
      </c>
      <c r="F467" s="29">
        <v>0</v>
      </c>
      <c r="G467" s="29">
        <v>0</v>
      </c>
    </row>
    <row r="468" spans="1:7" x14ac:dyDescent="0.25">
      <c r="A468" s="39">
        <v>4188</v>
      </c>
      <c r="B468" s="37">
        <v>7</v>
      </c>
      <c r="C468" s="37" t="s">
        <v>1322</v>
      </c>
      <c r="D468" s="37"/>
      <c r="E468" s="40">
        <v>7</v>
      </c>
      <c r="F468" s="29">
        <v>20000</v>
      </c>
      <c r="G468" s="29">
        <v>20000</v>
      </c>
    </row>
    <row r="469" spans="1:7" x14ac:dyDescent="0.25">
      <c r="A469" s="39">
        <v>4189</v>
      </c>
      <c r="B469" s="37">
        <v>7</v>
      </c>
      <c r="C469" s="37" t="s">
        <v>1323</v>
      </c>
      <c r="D469" s="37"/>
      <c r="E469" s="40">
        <v>7</v>
      </c>
      <c r="F469" s="29">
        <v>20000</v>
      </c>
      <c r="G469" s="29">
        <v>20000</v>
      </c>
    </row>
    <row r="470" spans="1:7" x14ac:dyDescent="0.25">
      <c r="A470" s="39">
        <v>4191</v>
      </c>
      <c r="B470" s="37">
        <v>7</v>
      </c>
      <c r="C470" s="37" t="s">
        <v>1324</v>
      </c>
      <c r="D470" s="37"/>
      <c r="E470" s="40">
        <v>7</v>
      </c>
      <c r="F470" s="29">
        <v>20000</v>
      </c>
      <c r="G470" s="29">
        <v>20000</v>
      </c>
    </row>
    <row r="471" spans="1:7" x14ac:dyDescent="0.25">
      <c r="A471" s="39">
        <v>4192</v>
      </c>
      <c r="B471" s="37">
        <v>7</v>
      </c>
      <c r="C471" s="37" t="s">
        <v>1325</v>
      </c>
      <c r="D471" s="37"/>
      <c r="E471" s="40">
        <v>7</v>
      </c>
      <c r="F471" s="29">
        <v>20000</v>
      </c>
      <c r="G471" s="29">
        <v>20000</v>
      </c>
    </row>
    <row r="472" spans="1:7" x14ac:dyDescent="0.25">
      <c r="A472" s="39">
        <v>4193</v>
      </c>
      <c r="B472" s="37">
        <v>7</v>
      </c>
      <c r="C472" s="37" t="s">
        <v>1326</v>
      </c>
      <c r="D472" s="37"/>
      <c r="E472" s="40">
        <v>7</v>
      </c>
      <c r="F472" s="29">
        <v>20000</v>
      </c>
      <c r="G472" s="29">
        <v>20000</v>
      </c>
    </row>
    <row r="473" spans="1:7" x14ac:dyDescent="0.25">
      <c r="A473" s="39">
        <v>4194</v>
      </c>
      <c r="B473" s="37">
        <v>7</v>
      </c>
      <c r="C473" s="37" t="s">
        <v>1327</v>
      </c>
      <c r="D473" s="37"/>
      <c r="E473" s="40">
        <v>7</v>
      </c>
      <c r="F473" s="29">
        <v>20000</v>
      </c>
      <c r="G473" s="29">
        <v>20000</v>
      </c>
    </row>
    <row r="474" spans="1:7" x14ac:dyDescent="0.25">
      <c r="A474" s="39">
        <v>4195</v>
      </c>
      <c r="B474" s="37">
        <v>7</v>
      </c>
      <c r="C474" s="37" t="s">
        <v>1328</v>
      </c>
      <c r="D474" s="37"/>
      <c r="E474" s="40">
        <v>7</v>
      </c>
      <c r="F474" s="29">
        <v>20000</v>
      </c>
      <c r="G474" s="29">
        <v>20000</v>
      </c>
    </row>
    <row r="475" spans="1:7" x14ac:dyDescent="0.25">
      <c r="A475" s="39">
        <v>4198</v>
      </c>
      <c r="B475" s="37">
        <v>7</v>
      </c>
      <c r="C475" s="37" t="s">
        <v>1329</v>
      </c>
      <c r="D475" s="37"/>
      <c r="E475" s="40">
        <v>7</v>
      </c>
      <c r="F475" s="29">
        <v>20000</v>
      </c>
      <c r="G475" s="29">
        <v>20000</v>
      </c>
    </row>
    <row r="476" spans="1:7" x14ac:dyDescent="0.25">
      <c r="A476" s="39">
        <v>4199</v>
      </c>
      <c r="B476" s="37">
        <v>7</v>
      </c>
      <c r="C476" s="37" t="s">
        <v>1330</v>
      </c>
      <c r="D476" s="37"/>
      <c r="E476" s="40">
        <v>7</v>
      </c>
      <c r="F476" s="29">
        <v>20000</v>
      </c>
      <c r="G476" s="29">
        <v>25654.159999999996</v>
      </c>
    </row>
    <row r="477" spans="1:7" x14ac:dyDescent="0.25">
      <c r="A477" s="39">
        <v>4200</v>
      </c>
      <c r="B477" s="37">
        <v>7</v>
      </c>
      <c r="C477" s="37" t="s">
        <v>1331</v>
      </c>
      <c r="D477" s="37"/>
      <c r="E477" s="40">
        <v>7</v>
      </c>
      <c r="F477" s="29">
        <v>20000</v>
      </c>
      <c r="G477" s="29">
        <v>20000</v>
      </c>
    </row>
    <row r="478" spans="1:7" x14ac:dyDescent="0.25">
      <c r="A478" s="39">
        <v>4201</v>
      </c>
      <c r="B478" s="37">
        <v>7</v>
      </c>
      <c r="C478" s="37" t="s">
        <v>1332</v>
      </c>
      <c r="D478" s="37"/>
      <c r="E478" s="40">
        <v>7</v>
      </c>
      <c r="F478" s="29">
        <v>20000</v>
      </c>
      <c r="G478" s="29">
        <v>20000</v>
      </c>
    </row>
    <row r="479" spans="1:7" x14ac:dyDescent="0.25">
      <c r="A479" s="39">
        <v>4204</v>
      </c>
      <c r="B479" s="37">
        <v>7</v>
      </c>
      <c r="C479" s="37" t="s">
        <v>1333</v>
      </c>
      <c r="D479" s="37"/>
      <c r="E479" s="40">
        <v>7</v>
      </c>
      <c r="F479" s="29">
        <v>20000</v>
      </c>
      <c r="G479" s="29">
        <v>20000</v>
      </c>
    </row>
    <row r="480" spans="1:7" x14ac:dyDescent="0.25">
      <c r="A480" s="39">
        <v>4205</v>
      </c>
      <c r="B480" s="37">
        <v>7</v>
      </c>
      <c r="C480" s="37" t="s">
        <v>1334</v>
      </c>
      <c r="D480" s="37"/>
      <c r="E480" s="40">
        <v>7</v>
      </c>
      <c r="F480" s="29">
        <v>20000</v>
      </c>
      <c r="G480" s="29">
        <v>20000</v>
      </c>
    </row>
    <row r="481" spans="1:7" x14ac:dyDescent="0.25">
      <c r="A481" s="39">
        <v>4207</v>
      </c>
      <c r="B481" s="37">
        <v>7</v>
      </c>
      <c r="C481" s="37" t="s">
        <v>1335</v>
      </c>
      <c r="D481" s="37"/>
      <c r="E481" s="40">
        <v>7</v>
      </c>
      <c r="F481" s="29">
        <v>20000</v>
      </c>
      <c r="G481" s="29">
        <v>20000</v>
      </c>
    </row>
    <row r="482" spans="1:7" x14ac:dyDescent="0.25">
      <c r="A482" s="39">
        <v>4208</v>
      </c>
      <c r="B482" s="37">
        <v>7</v>
      </c>
      <c r="C482" s="37" t="s">
        <v>1336</v>
      </c>
      <c r="D482" s="37"/>
      <c r="E482" s="40">
        <v>7</v>
      </c>
      <c r="F482" s="29">
        <v>20000</v>
      </c>
      <c r="G482" s="29">
        <v>20000</v>
      </c>
    </row>
    <row r="483" spans="1:7" x14ac:dyDescent="0.25">
      <c r="A483" s="39">
        <v>4209</v>
      </c>
      <c r="B483" s="37">
        <v>7</v>
      </c>
      <c r="C483" s="37" t="s">
        <v>1337</v>
      </c>
      <c r="D483" s="37"/>
      <c r="E483" s="40">
        <v>7</v>
      </c>
      <c r="F483" s="29">
        <v>0</v>
      </c>
      <c r="G483" s="29">
        <v>0</v>
      </c>
    </row>
    <row r="484" spans="1:7" x14ac:dyDescent="0.25">
      <c r="A484" s="39">
        <v>4210</v>
      </c>
      <c r="B484" s="37">
        <v>7</v>
      </c>
      <c r="C484" s="37" t="s">
        <v>1338</v>
      </c>
      <c r="D484" s="37"/>
      <c r="E484" s="40">
        <v>7</v>
      </c>
      <c r="F484" s="29">
        <v>20000</v>
      </c>
      <c r="G484" s="29">
        <v>20000</v>
      </c>
    </row>
    <row r="485" spans="1:7" x14ac:dyDescent="0.25">
      <c r="A485" s="39">
        <v>4213</v>
      </c>
      <c r="B485" s="37">
        <v>7</v>
      </c>
      <c r="C485" s="37" t="s">
        <v>1339</v>
      </c>
      <c r="D485" s="37"/>
      <c r="E485" s="40">
        <v>7</v>
      </c>
      <c r="F485" s="29">
        <v>20000</v>
      </c>
      <c r="G485" s="29">
        <v>20000</v>
      </c>
    </row>
    <row r="486" spans="1:7" x14ac:dyDescent="0.25">
      <c r="A486" s="39">
        <v>4215</v>
      </c>
      <c r="B486" s="37">
        <v>7</v>
      </c>
      <c r="C486" s="37" t="s">
        <v>1340</v>
      </c>
      <c r="D486" s="37"/>
      <c r="E486" s="40">
        <v>7</v>
      </c>
      <c r="F486" s="29">
        <v>20000</v>
      </c>
      <c r="G486" s="29">
        <v>20000</v>
      </c>
    </row>
    <row r="487" spans="1:7" x14ac:dyDescent="0.25">
      <c r="A487" s="39">
        <v>4217</v>
      </c>
      <c r="B487" s="37">
        <v>7</v>
      </c>
      <c r="C487" s="37" t="s">
        <v>1341</v>
      </c>
      <c r="D487" s="37"/>
      <c r="E487" s="40">
        <v>7</v>
      </c>
      <c r="F487" s="29">
        <v>20000</v>
      </c>
      <c r="G487" s="29">
        <v>20000</v>
      </c>
    </row>
    <row r="488" spans="1:7" x14ac:dyDescent="0.25">
      <c r="A488" s="39">
        <v>4218</v>
      </c>
      <c r="B488" s="37">
        <v>7</v>
      </c>
      <c r="C488" s="37" t="s">
        <v>1342</v>
      </c>
      <c r="D488" s="37"/>
      <c r="E488" s="40">
        <v>7</v>
      </c>
      <c r="F488" s="29">
        <v>20000</v>
      </c>
      <c r="G488" s="29">
        <v>20000</v>
      </c>
    </row>
    <row r="489" spans="1:7" x14ac:dyDescent="0.25">
      <c r="A489" s="39">
        <v>4219</v>
      </c>
      <c r="B489" s="37">
        <v>7</v>
      </c>
      <c r="C489" s="37" t="s">
        <v>1343</v>
      </c>
      <c r="D489" s="37"/>
      <c r="E489" s="40">
        <v>7</v>
      </c>
      <c r="F489" s="29">
        <v>20000</v>
      </c>
      <c r="G489" s="29">
        <v>20000</v>
      </c>
    </row>
    <row r="490" spans="1:7" x14ac:dyDescent="0.25">
      <c r="A490" s="39">
        <v>4220</v>
      </c>
      <c r="B490" s="37">
        <v>7</v>
      </c>
      <c r="C490" s="37" t="s">
        <v>1344</v>
      </c>
      <c r="D490" s="37"/>
      <c r="E490" s="40">
        <v>7</v>
      </c>
      <c r="F490" s="29">
        <v>20000</v>
      </c>
      <c r="G490" s="29">
        <v>20000</v>
      </c>
    </row>
    <row r="491" spans="1:7" x14ac:dyDescent="0.25">
      <c r="A491" s="39">
        <v>4221</v>
      </c>
      <c r="B491" s="37">
        <v>7</v>
      </c>
      <c r="C491" s="37" t="s">
        <v>1345</v>
      </c>
      <c r="D491" s="37"/>
      <c r="E491" s="40">
        <v>7</v>
      </c>
      <c r="F491" s="29">
        <v>20000</v>
      </c>
      <c r="G491" s="29">
        <v>20000</v>
      </c>
    </row>
    <row r="492" spans="1:7" x14ac:dyDescent="0.25">
      <c r="A492" s="39">
        <v>4223</v>
      </c>
      <c r="B492" s="37">
        <v>7</v>
      </c>
      <c r="C492" s="37" t="s">
        <v>1346</v>
      </c>
      <c r="D492" s="37"/>
      <c r="E492" s="40">
        <v>7</v>
      </c>
      <c r="F492" s="29">
        <v>20000</v>
      </c>
      <c r="G492" s="29">
        <v>20000</v>
      </c>
    </row>
    <row r="493" spans="1:7" x14ac:dyDescent="0.25">
      <c r="A493" s="39">
        <v>4224</v>
      </c>
      <c r="B493" s="37">
        <v>7</v>
      </c>
      <c r="C493" s="37" t="s">
        <v>1347</v>
      </c>
      <c r="D493" s="37"/>
      <c r="E493" s="40">
        <v>7</v>
      </c>
      <c r="F493" s="29">
        <v>20000</v>
      </c>
      <c r="G493" s="29">
        <v>20000</v>
      </c>
    </row>
    <row r="494" spans="1:7" x14ac:dyDescent="0.25">
      <c r="A494" s="39">
        <v>4225</v>
      </c>
      <c r="B494" s="37">
        <v>7</v>
      </c>
      <c r="C494" s="37" t="s">
        <v>1348</v>
      </c>
      <c r="D494" s="37"/>
      <c r="E494" s="40">
        <v>7</v>
      </c>
      <c r="F494" s="29">
        <v>20000</v>
      </c>
      <c r="G494" s="29">
        <v>20000</v>
      </c>
    </row>
    <row r="495" spans="1:7" x14ac:dyDescent="0.25">
      <c r="A495" s="39">
        <v>4226</v>
      </c>
      <c r="B495" s="37">
        <v>7</v>
      </c>
      <c r="C495" s="37" t="s">
        <v>1349</v>
      </c>
      <c r="D495" s="37"/>
      <c r="E495" s="40">
        <v>7</v>
      </c>
      <c r="F495" s="29">
        <v>20000</v>
      </c>
      <c r="G495" s="29">
        <v>20000</v>
      </c>
    </row>
    <row r="496" spans="1:7" x14ac:dyDescent="0.25">
      <c r="A496" s="39">
        <v>4227</v>
      </c>
      <c r="B496" s="37">
        <v>7</v>
      </c>
      <c r="C496" s="37" t="s">
        <v>1350</v>
      </c>
      <c r="D496" s="37"/>
      <c r="E496" s="40">
        <v>7</v>
      </c>
      <c r="F496" s="29">
        <v>20000</v>
      </c>
      <c r="G496" s="29">
        <v>20000</v>
      </c>
    </row>
    <row r="497" spans="1:7" x14ac:dyDescent="0.25">
      <c r="A497" s="39">
        <v>4228</v>
      </c>
      <c r="B497" s="37">
        <v>7</v>
      </c>
      <c r="C497" s="37" t="s">
        <v>1351</v>
      </c>
      <c r="D497" s="37"/>
      <c r="E497" s="40">
        <v>7</v>
      </c>
      <c r="F497" s="29">
        <v>20000</v>
      </c>
      <c r="G497" s="29">
        <v>20000</v>
      </c>
    </row>
    <row r="498" spans="1:7" x14ac:dyDescent="0.25">
      <c r="A498" s="39">
        <v>4229</v>
      </c>
      <c r="B498" s="37">
        <v>7</v>
      </c>
      <c r="C498" s="37" t="s">
        <v>1352</v>
      </c>
      <c r="D498" s="37"/>
      <c r="E498" s="40">
        <v>7</v>
      </c>
      <c r="F498" s="29">
        <v>20000</v>
      </c>
      <c r="G498" s="29">
        <v>20000</v>
      </c>
    </row>
    <row r="499" spans="1:7" x14ac:dyDescent="0.25">
      <c r="A499" s="39">
        <v>4230</v>
      </c>
      <c r="B499" s="37">
        <v>7</v>
      </c>
      <c r="C499" s="37" t="s">
        <v>1353</v>
      </c>
      <c r="D499" s="37"/>
      <c r="E499" s="40">
        <v>7</v>
      </c>
      <c r="F499" s="29">
        <v>20000</v>
      </c>
      <c r="G499" s="29">
        <v>20000</v>
      </c>
    </row>
    <row r="500" spans="1:7" x14ac:dyDescent="0.25">
      <c r="A500" s="39">
        <v>4231</v>
      </c>
      <c r="B500" s="37">
        <v>7</v>
      </c>
      <c r="C500" s="37" t="s">
        <v>1354</v>
      </c>
      <c r="D500" s="37"/>
      <c r="E500" s="40">
        <v>7</v>
      </c>
      <c r="F500" s="29">
        <v>20000</v>
      </c>
      <c r="G500" s="29">
        <v>20000</v>
      </c>
    </row>
    <row r="501" spans="1:7" x14ac:dyDescent="0.25">
      <c r="A501" s="39">
        <v>4232</v>
      </c>
      <c r="B501" s="37">
        <v>7</v>
      </c>
      <c r="C501" s="37" t="s">
        <v>1355</v>
      </c>
      <c r="D501" s="37"/>
      <c r="E501" s="40">
        <v>7</v>
      </c>
      <c r="F501" s="29">
        <v>20000</v>
      </c>
      <c r="G501" s="29">
        <v>20000</v>
      </c>
    </row>
    <row r="502" spans="1:7" x14ac:dyDescent="0.25">
      <c r="A502" s="39">
        <v>4233</v>
      </c>
      <c r="B502" s="37">
        <v>7</v>
      </c>
      <c r="C502" s="37" t="s">
        <v>1356</v>
      </c>
      <c r="D502" s="37"/>
      <c r="E502" s="40">
        <v>7</v>
      </c>
      <c r="F502" s="29">
        <v>20000</v>
      </c>
      <c r="G502" s="29">
        <v>20000</v>
      </c>
    </row>
    <row r="503" spans="1:7" x14ac:dyDescent="0.25">
      <c r="A503" s="39">
        <v>4237</v>
      </c>
      <c r="B503" s="37">
        <v>7</v>
      </c>
      <c r="C503" s="37" t="s">
        <v>1357</v>
      </c>
      <c r="D503" s="37"/>
      <c r="E503" s="40">
        <v>7</v>
      </c>
      <c r="F503" s="29">
        <v>20000</v>
      </c>
      <c r="G503" s="29">
        <v>20000</v>
      </c>
    </row>
    <row r="504" spans="1:7" x14ac:dyDescent="0.25">
      <c r="A504" s="39">
        <v>4238</v>
      </c>
      <c r="B504" s="37">
        <v>7</v>
      </c>
      <c r="C504" s="37" t="s">
        <v>1358</v>
      </c>
      <c r="D504" s="37"/>
      <c r="E504" s="40">
        <v>7</v>
      </c>
      <c r="F504" s="29">
        <v>20000</v>
      </c>
      <c r="G504" s="29">
        <v>20000</v>
      </c>
    </row>
    <row r="505" spans="1:7" x14ac:dyDescent="0.25">
      <c r="A505" s="39">
        <v>4239</v>
      </c>
      <c r="B505" s="37">
        <v>7</v>
      </c>
      <c r="C505" s="37" t="s">
        <v>1359</v>
      </c>
      <c r="D505" s="37"/>
      <c r="E505" s="40">
        <v>7</v>
      </c>
      <c r="F505" s="29">
        <v>20000</v>
      </c>
      <c r="G505" s="29">
        <v>20000</v>
      </c>
    </row>
    <row r="506" spans="1:7" x14ac:dyDescent="0.25">
      <c r="A506" s="39">
        <v>4240</v>
      </c>
      <c r="B506" s="37">
        <v>7</v>
      </c>
      <c r="C506" s="37" t="s">
        <v>1360</v>
      </c>
      <c r="D506" s="37"/>
      <c r="E506" s="40">
        <v>7</v>
      </c>
      <c r="F506" s="29">
        <v>20000</v>
      </c>
      <c r="G506" s="29">
        <v>20000</v>
      </c>
    </row>
    <row r="507" spans="1:7" x14ac:dyDescent="0.25">
      <c r="A507" s="39">
        <v>4243</v>
      </c>
      <c r="B507" s="37">
        <v>7</v>
      </c>
      <c r="C507" s="37" t="s">
        <v>1361</v>
      </c>
      <c r="D507" s="37"/>
      <c r="E507" s="40">
        <v>7</v>
      </c>
      <c r="F507" s="29">
        <v>20000</v>
      </c>
      <c r="G507" s="29">
        <v>20000</v>
      </c>
    </row>
    <row r="508" spans="1:7" x14ac:dyDescent="0.25">
      <c r="A508" s="39">
        <v>4244</v>
      </c>
      <c r="B508" s="37">
        <v>7</v>
      </c>
      <c r="C508" s="37" t="s">
        <v>1362</v>
      </c>
      <c r="D508" s="37"/>
      <c r="E508" s="40">
        <v>7</v>
      </c>
      <c r="F508" s="29">
        <v>20000</v>
      </c>
      <c r="G508" s="29">
        <v>20000</v>
      </c>
    </row>
    <row r="509" spans="1:7" x14ac:dyDescent="0.25">
      <c r="A509" s="39">
        <v>4250</v>
      </c>
      <c r="B509" s="37">
        <v>7</v>
      </c>
      <c r="C509" s="37" t="s">
        <v>1363</v>
      </c>
      <c r="D509" s="37"/>
      <c r="E509" s="40">
        <v>7</v>
      </c>
      <c r="F509" s="29">
        <v>20000</v>
      </c>
      <c r="G509" s="29">
        <v>20000</v>
      </c>
    </row>
    <row r="510" spans="1:7" x14ac:dyDescent="0.25">
      <c r="A510" s="39">
        <v>4253</v>
      </c>
      <c r="B510" s="37">
        <v>7</v>
      </c>
      <c r="C510" s="37" t="s">
        <v>1364</v>
      </c>
      <c r="D510" s="37"/>
      <c r="E510" s="40">
        <v>7</v>
      </c>
      <c r="F510" s="29">
        <v>20000</v>
      </c>
      <c r="G510" s="29">
        <v>20000</v>
      </c>
    </row>
    <row r="511" spans="1:7" x14ac:dyDescent="0.25">
      <c r="A511" s="39">
        <v>4254</v>
      </c>
      <c r="B511" s="37">
        <v>7</v>
      </c>
      <c r="C511" s="37" t="s">
        <v>1365</v>
      </c>
      <c r="D511" s="37"/>
      <c r="E511" s="40">
        <v>7</v>
      </c>
      <c r="F511" s="29">
        <v>20000</v>
      </c>
      <c r="G511" s="29">
        <v>20000</v>
      </c>
    </row>
    <row r="512" spans="1:7" x14ac:dyDescent="0.25">
      <c r="A512" s="39">
        <v>4255</v>
      </c>
      <c r="B512" s="37">
        <v>7</v>
      </c>
      <c r="C512" s="37" t="s">
        <v>1366</v>
      </c>
      <c r="D512" s="37"/>
      <c r="E512" s="40">
        <v>7</v>
      </c>
      <c r="F512" s="29">
        <v>20000</v>
      </c>
      <c r="G512" s="29">
        <v>20000</v>
      </c>
    </row>
    <row r="513" spans="1:7" x14ac:dyDescent="0.25">
      <c r="A513" s="39">
        <v>4258</v>
      </c>
      <c r="B513" s="37">
        <v>7</v>
      </c>
      <c r="C513" s="37" t="s">
        <v>1367</v>
      </c>
      <c r="D513" s="37"/>
      <c r="E513" s="40">
        <v>7</v>
      </c>
      <c r="F513" s="29">
        <v>20000</v>
      </c>
      <c r="G513" s="29">
        <v>20000</v>
      </c>
    </row>
    <row r="514" spans="1:7" x14ac:dyDescent="0.25">
      <c r="A514" s="39">
        <v>4261</v>
      </c>
      <c r="B514" s="37">
        <v>7</v>
      </c>
      <c r="C514" s="37" t="s">
        <v>1368</v>
      </c>
      <c r="D514" s="37"/>
      <c r="E514" s="40">
        <v>7</v>
      </c>
      <c r="F514" s="29">
        <v>20000</v>
      </c>
      <c r="G514" s="29">
        <v>20000</v>
      </c>
    </row>
    <row r="515" spans="1:7" x14ac:dyDescent="0.25">
      <c r="A515" s="39">
        <v>4263</v>
      </c>
      <c r="B515" s="37">
        <v>7</v>
      </c>
      <c r="C515" s="37" t="s">
        <v>1369</v>
      </c>
      <c r="D515" s="37"/>
      <c r="E515" s="40">
        <v>7</v>
      </c>
      <c r="F515" s="29">
        <v>20000</v>
      </c>
      <c r="G515" s="29">
        <v>20000</v>
      </c>
    </row>
    <row r="516" spans="1:7" x14ac:dyDescent="0.25">
      <c r="A516" s="39">
        <v>4264</v>
      </c>
      <c r="B516" s="37">
        <v>7</v>
      </c>
      <c r="C516" s="37" t="s">
        <v>1370</v>
      </c>
      <c r="D516" s="37"/>
      <c r="E516" s="40">
        <v>7</v>
      </c>
      <c r="F516" s="29">
        <v>20000</v>
      </c>
      <c r="G516" s="29">
        <v>20000</v>
      </c>
    </row>
    <row r="517" spans="1:7" x14ac:dyDescent="0.25">
      <c r="A517" s="39">
        <v>4265</v>
      </c>
      <c r="B517" s="37">
        <v>7</v>
      </c>
      <c r="C517" s="37" t="s">
        <v>1371</v>
      </c>
      <c r="D517" s="37"/>
      <c r="E517" s="40">
        <v>7</v>
      </c>
      <c r="F517" s="29">
        <v>20000</v>
      </c>
      <c r="G517" s="29">
        <v>20000</v>
      </c>
    </row>
    <row r="518" spans="1:7" x14ac:dyDescent="0.25">
      <c r="A518" s="39">
        <v>4266</v>
      </c>
      <c r="B518" s="37">
        <v>7</v>
      </c>
      <c r="C518" s="37" t="s">
        <v>1372</v>
      </c>
      <c r="D518" s="37"/>
      <c r="E518" s="40">
        <v>7</v>
      </c>
      <c r="F518" s="29">
        <v>20000</v>
      </c>
      <c r="G518" s="29">
        <v>20000</v>
      </c>
    </row>
    <row r="519" spans="1:7" x14ac:dyDescent="0.25">
      <c r="A519" s="39">
        <v>4267</v>
      </c>
      <c r="B519" s="37">
        <v>7</v>
      </c>
      <c r="C519" s="37" t="s">
        <v>1373</v>
      </c>
      <c r="D519" s="37"/>
      <c r="E519" s="40">
        <v>7</v>
      </c>
      <c r="F519" s="29">
        <v>20000</v>
      </c>
      <c r="G519" s="29">
        <v>20000</v>
      </c>
    </row>
    <row r="520" spans="1:7" x14ac:dyDescent="0.25">
      <c r="A520" s="39">
        <v>4268</v>
      </c>
      <c r="B520" s="37">
        <v>7</v>
      </c>
      <c r="C520" s="37" t="s">
        <v>1374</v>
      </c>
      <c r="D520" s="37"/>
      <c r="E520" s="40">
        <v>7</v>
      </c>
      <c r="F520" s="29">
        <v>20000</v>
      </c>
      <c r="G520" s="29">
        <v>20000</v>
      </c>
    </row>
    <row r="521" spans="1:7" x14ac:dyDescent="0.25">
      <c r="A521" s="39">
        <v>4269</v>
      </c>
      <c r="B521" s="37">
        <v>7</v>
      </c>
      <c r="C521" s="37" t="s">
        <v>1375</v>
      </c>
      <c r="D521" s="37"/>
      <c r="E521" s="40">
        <v>7</v>
      </c>
      <c r="F521" s="29">
        <v>20000</v>
      </c>
      <c r="G521" s="29">
        <v>20000</v>
      </c>
    </row>
    <row r="522" spans="1:7" x14ac:dyDescent="0.25">
      <c r="A522" s="39">
        <v>4270</v>
      </c>
      <c r="B522" s="37">
        <v>7</v>
      </c>
      <c r="C522" s="37" t="s">
        <v>805</v>
      </c>
      <c r="D522" s="37"/>
      <c r="E522" s="40">
        <v>7</v>
      </c>
      <c r="F522" s="29">
        <v>20000</v>
      </c>
      <c r="G522" s="29">
        <v>20000</v>
      </c>
    </row>
    <row r="523" spans="1:7" x14ac:dyDescent="0.25">
      <c r="A523" s="39">
        <v>4271</v>
      </c>
      <c r="B523" s="37">
        <v>7</v>
      </c>
      <c r="C523" s="37" t="s">
        <v>1376</v>
      </c>
      <c r="D523" s="37"/>
      <c r="E523" s="40">
        <v>7</v>
      </c>
      <c r="F523" s="29">
        <v>20000</v>
      </c>
      <c r="G523" s="29">
        <v>20000</v>
      </c>
    </row>
    <row r="524" spans="1:7" x14ac:dyDescent="0.25">
      <c r="A524" s="39">
        <v>4273</v>
      </c>
      <c r="B524" s="37">
        <v>7</v>
      </c>
      <c r="C524" s="37" t="s">
        <v>1377</v>
      </c>
      <c r="D524" s="37"/>
      <c r="E524" s="40">
        <v>7</v>
      </c>
      <c r="F524" s="29">
        <v>20000</v>
      </c>
      <c r="G524" s="29">
        <v>20000</v>
      </c>
    </row>
    <row r="525" spans="1:7" x14ac:dyDescent="0.25">
      <c r="A525" s="39">
        <v>4274</v>
      </c>
      <c r="B525" s="37">
        <v>7</v>
      </c>
      <c r="C525" s="37" t="s">
        <v>807</v>
      </c>
      <c r="D525" s="37"/>
      <c r="E525" s="40">
        <v>7</v>
      </c>
      <c r="F525" s="29">
        <v>0</v>
      </c>
      <c r="G525" s="29">
        <v>0</v>
      </c>
    </row>
    <row r="526" spans="1:7" x14ac:dyDescent="0.25">
      <c r="A526" s="39">
        <v>4275</v>
      </c>
      <c r="B526" s="37">
        <v>7</v>
      </c>
      <c r="C526" s="37" t="s">
        <v>1378</v>
      </c>
      <c r="D526" s="37"/>
      <c r="E526" s="40">
        <v>7</v>
      </c>
      <c r="F526" s="29">
        <v>20000</v>
      </c>
      <c r="G526" s="29">
        <v>20000</v>
      </c>
    </row>
    <row r="527" spans="1:7" x14ac:dyDescent="0.25">
      <c r="A527" s="39">
        <v>4276</v>
      </c>
      <c r="B527" s="37">
        <v>7</v>
      </c>
      <c r="C527" s="37" t="s">
        <v>1379</v>
      </c>
      <c r="D527" s="37"/>
      <c r="E527" s="40">
        <v>7</v>
      </c>
      <c r="F527" s="29">
        <v>20000</v>
      </c>
      <c r="G527" s="29">
        <v>20000</v>
      </c>
    </row>
    <row r="528" spans="1:7" x14ac:dyDescent="0.25">
      <c r="A528" s="39">
        <v>4277</v>
      </c>
      <c r="B528" s="37">
        <v>7</v>
      </c>
      <c r="C528" s="37" t="s">
        <v>1380</v>
      </c>
      <c r="D528" s="37"/>
      <c r="E528" s="40">
        <v>7</v>
      </c>
      <c r="F528" s="29">
        <v>0</v>
      </c>
      <c r="G528" s="29">
        <v>0</v>
      </c>
    </row>
    <row r="529" spans="1:7" x14ac:dyDescent="0.25">
      <c r="A529" s="39">
        <v>4279</v>
      </c>
      <c r="B529" s="37">
        <v>7</v>
      </c>
      <c r="C529" s="41" t="s">
        <v>1381</v>
      </c>
      <c r="D529" s="41"/>
      <c r="E529" s="40">
        <v>7</v>
      </c>
      <c r="F529" s="29">
        <v>20000</v>
      </c>
      <c r="G529" s="29">
        <v>20000</v>
      </c>
    </row>
    <row r="530" spans="1:7" x14ac:dyDescent="0.25">
      <c r="A530" s="39">
        <v>4280</v>
      </c>
      <c r="B530" s="37">
        <v>7</v>
      </c>
      <c r="C530" s="41" t="s">
        <v>810</v>
      </c>
      <c r="D530" s="41"/>
      <c r="E530" s="40">
        <v>7</v>
      </c>
      <c r="F530" s="29">
        <v>20000</v>
      </c>
      <c r="G530" s="29">
        <v>20000</v>
      </c>
    </row>
    <row r="531" spans="1:7" x14ac:dyDescent="0.25">
      <c r="A531" s="39">
        <v>4282</v>
      </c>
      <c r="B531" s="37">
        <v>7</v>
      </c>
      <c r="C531" s="42" t="s">
        <v>1382</v>
      </c>
      <c r="D531" s="43"/>
      <c r="E531" s="40">
        <v>7</v>
      </c>
      <c r="F531" s="29">
        <v>20000</v>
      </c>
      <c r="G531" s="29">
        <v>20000</v>
      </c>
    </row>
    <row r="532" spans="1:7" x14ac:dyDescent="0.25">
      <c r="A532" s="39">
        <v>4283</v>
      </c>
      <c r="B532" s="37">
        <v>7</v>
      </c>
      <c r="C532" s="44" t="s">
        <v>1383</v>
      </c>
      <c r="D532" s="45"/>
      <c r="E532" s="40">
        <v>7</v>
      </c>
      <c r="F532" s="29">
        <v>20000</v>
      </c>
      <c r="G532" s="29">
        <v>20000</v>
      </c>
    </row>
    <row r="533" spans="1:7" x14ac:dyDescent="0.25">
      <c r="A533" s="39">
        <v>4284</v>
      </c>
      <c r="B533" s="37">
        <v>7</v>
      </c>
      <c r="C533" s="44" t="s">
        <v>811</v>
      </c>
      <c r="D533" s="45"/>
      <c r="E533" s="40">
        <v>7</v>
      </c>
      <c r="F533" s="29">
        <v>20000</v>
      </c>
      <c r="G533" s="29">
        <v>20000</v>
      </c>
    </row>
    <row r="534" spans="1:7" x14ac:dyDescent="0.25">
      <c r="A534" s="39">
        <v>4285</v>
      </c>
      <c r="B534" s="37">
        <v>7</v>
      </c>
      <c r="C534" s="44" t="s">
        <v>1384</v>
      </c>
      <c r="D534" s="45"/>
      <c r="E534" s="40">
        <v>7</v>
      </c>
      <c r="F534" s="29">
        <v>20000</v>
      </c>
      <c r="G534" s="29">
        <v>20000</v>
      </c>
    </row>
    <row r="535" spans="1:7" x14ac:dyDescent="0.25">
      <c r="A535" s="39">
        <v>4287</v>
      </c>
      <c r="B535" s="37">
        <v>7</v>
      </c>
      <c r="C535" s="37" t="s">
        <v>813</v>
      </c>
      <c r="D535" s="37"/>
      <c r="E535" s="40">
        <v>7</v>
      </c>
      <c r="F535" s="29">
        <v>0</v>
      </c>
      <c r="G535" s="29">
        <v>0</v>
      </c>
    </row>
    <row r="536" spans="1:7" x14ac:dyDescent="0.25">
      <c r="A536" s="39">
        <v>4289</v>
      </c>
      <c r="B536" s="37">
        <v>7</v>
      </c>
      <c r="C536" s="37" t="s">
        <v>814</v>
      </c>
      <c r="D536" s="37"/>
      <c r="E536" s="40">
        <v>7</v>
      </c>
      <c r="F536" s="29">
        <v>20000</v>
      </c>
      <c r="G536" s="29">
        <v>20000</v>
      </c>
    </row>
    <row r="537" spans="1:7" x14ac:dyDescent="0.25">
      <c r="A537" s="39">
        <v>4290</v>
      </c>
      <c r="B537" s="37">
        <v>7</v>
      </c>
      <c r="C537" s="37" t="s">
        <v>561</v>
      </c>
      <c r="D537" s="37"/>
      <c r="E537" s="40">
        <v>7</v>
      </c>
      <c r="F537" s="29">
        <v>20000</v>
      </c>
      <c r="G537" s="29">
        <v>20000</v>
      </c>
    </row>
    <row r="538" spans="1:7" x14ac:dyDescent="0.25">
      <c r="A538" s="39">
        <v>4291</v>
      </c>
      <c r="B538" s="37">
        <v>7</v>
      </c>
      <c r="C538" s="37" t="s">
        <v>1385</v>
      </c>
      <c r="D538" s="37"/>
      <c r="E538" s="40">
        <v>7</v>
      </c>
      <c r="F538" s="29">
        <v>20000</v>
      </c>
      <c r="G538" s="29">
        <v>20000</v>
      </c>
    </row>
    <row r="539" spans="1:7" x14ac:dyDescent="0.25">
      <c r="A539" s="39">
        <v>4293</v>
      </c>
      <c r="B539" s="37">
        <v>7</v>
      </c>
      <c r="C539" s="37" t="s">
        <v>563</v>
      </c>
      <c r="D539" s="37"/>
      <c r="E539" s="40">
        <v>7</v>
      </c>
      <c r="F539" s="29">
        <v>20000</v>
      </c>
      <c r="G539" s="29">
        <v>20000</v>
      </c>
    </row>
    <row r="540" spans="1:7" x14ac:dyDescent="0.25">
      <c r="A540" s="39">
        <v>4295</v>
      </c>
      <c r="B540" s="37">
        <v>7</v>
      </c>
      <c r="C540" s="37" t="s">
        <v>817</v>
      </c>
      <c r="D540" s="37"/>
      <c r="E540" s="40">
        <v>7</v>
      </c>
      <c r="F540" s="29">
        <v>20000</v>
      </c>
      <c r="G540" s="29">
        <v>20000</v>
      </c>
    </row>
    <row r="541" spans="1:7" x14ac:dyDescent="0.25">
      <c r="A541" s="39">
        <v>4297</v>
      </c>
      <c r="B541" s="37">
        <v>7</v>
      </c>
      <c r="C541" s="37" t="s">
        <v>565</v>
      </c>
      <c r="D541" s="37"/>
      <c r="E541" s="40">
        <v>7</v>
      </c>
      <c r="F541" s="29">
        <v>20000</v>
      </c>
      <c r="G541" s="29">
        <v>20000</v>
      </c>
    </row>
    <row r="542" spans="1:7" x14ac:dyDescent="0.25">
      <c r="A542" s="39">
        <v>4298</v>
      </c>
      <c r="B542" s="37">
        <v>7</v>
      </c>
      <c r="C542" s="37" t="s">
        <v>1386</v>
      </c>
      <c r="D542" s="37"/>
      <c r="E542" s="40">
        <v>7</v>
      </c>
      <c r="F542" s="29">
        <v>20000</v>
      </c>
      <c r="G542" s="29">
        <v>20000</v>
      </c>
    </row>
    <row r="543" spans="1:7" x14ac:dyDescent="0.25">
      <c r="A543" s="39">
        <v>4999</v>
      </c>
      <c r="B543" s="37">
        <v>7</v>
      </c>
      <c r="C543" s="44" t="s">
        <v>1387</v>
      </c>
      <c r="D543" s="45"/>
      <c r="E543" s="40">
        <v>7</v>
      </c>
      <c r="F543" s="29">
        <v>20000</v>
      </c>
      <c r="G543" s="29">
        <v>20000</v>
      </c>
    </row>
    <row r="544" spans="1:7" x14ac:dyDescent="0.25">
      <c r="A544" s="39">
        <v>6000</v>
      </c>
      <c r="B544" s="37">
        <v>62</v>
      </c>
      <c r="C544" s="44" t="s">
        <v>1388</v>
      </c>
      <c r="D544" s="45"/>
      <c r="E544" s="40">
        <v>10</v>
      </c>
      <c r="F544" s="46">
        <v>11160000</v>
      </c>
      <c r="G544" s="46">
        <v>11160000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37BC3-AFB9-4E02-8B03-398C49F167A9}">
  <sheetPr>
    <tabColor theme="4" tint="0.89999084444715716"/>
  </sheetPr>
  <dimension ref="A1:N528"/>
  <sheetViews>
    <sheetView workbookViewId="0">
      <pane xSplit="3" ySplit="6" topLeftCell="D321" activePane="bottomRight" state="frozen"/>
      <selection pane="topRight"/>
      <selection pane="bottomLeft"/>
      <selection pane="bottomRight" activeCell="I346" sqref="I346"/>
    </sheetView>
  </sheetViews>
  <sheetFormatPr defaultRowHeight="15" x14ac:dyDescent="0.25"/>
  <cols>
    <col min="1" max="1" width="8" bestFit="1" customWidth="1"/>
    <col min="2" max="2" width="7.42578125" bestFit="1" customWidth="1"/>
    <col min="3" max="3" width="40.85546875" bestFit="1" customWidth="1"/>
    <col min="4" max="5" width="13" bestFit="1" customWidth="1"/>
    <col min="6" max="11" width="14.42578125" bestFit="1" customWidth="1"/>
  </cols>
  <sheetData>
    <row r="1" spans="1:14" x14ac:dyDescent="0.25">
      <c r="E1" s="8"/>
      <c r="F1" s="9" t="s">
        <v>847</v>
      </c>
      <c r="G1" s="9" t="s">
        <v>848</v>
      </c>
      <c r="H1" s="23" t="s">
        <v>1389</v>
      </c>
      <c r="I1" s="24" t="s">
        <v>1390</v>
      </c>
      <c r="J1" s="24" t="s">
        <v>1391</v>
      </c>
      <c r="K1" s="23" t="s">
        <v>1389</v>
      </c>
    </row>
    <row r="2" spans="1:14" x14ac:dyDescent="0.25">
      <c r="E2" s="8" t="s">
        <v>1392</v>
      </c>
      <c r="F2" s="10">
        <v>23836230.634578399</v>
      </c>
      <c r="G2" s="10">
        <v>23823959.400000002</v>
      </c>
      <c r="H2" s="25">
        <v>47660190.034578413</v>
      </c>
      <c r="I2" s="26">
        <v>23823984.042066153</v>
      </c>
      <c r="J2" s="26">
        <v>23852278.775008217</v>
      </c>
      <c r="K2" s="25">
        <v>47676262.817074373</v>
      </c>
    </row>
    <row r="3" spans="1:14" x14ac:dyDescent="0.25">
      <c r="E3" s="11">
        <v>0.1</v>
      </c>
      <c r="F3" s="10">
        <v>0</v>
      </c>
      <c r="G3" s="10">
        <v>2383623.0634578411</v>
      </c>
      <c r="H3" s="25">
        <v>2383623.0634578411</v>
      </c>
      <c r="I3" s="26">
        <v>2382395.9400000004</v>
      </c>
      <c r="J3" s="26">
        <v>2382398.4042066154</v>
      </c>
      <c r="K3" s="25">
        <v>4764794.3442066163</v>
      </c>
    </row>
    <row r="4" spans="1:14" x14ac:dyDescent="0.25">
      <c r="E4" s="11">
        <v>0.9</v>
      </c>
      <c r="F4" s="10">
        <v>21452607.571120571</v>
      </c>
      <c r="G4" s="10">
        <v>21441563.460000001</v>
      </c>
      <c r="H4" s="25">
        <v>42894171.031120569</v>
      </c>
      <c r="I4" s="26">
        <v>21441585.637859538</v>
      </c>
      <c r="J4" s="26">
        <v>21467050.897507396</v>
      </c>
      <c r="K4" s="25">
        <v>42908636.535366938</v>
      </c>
    </row>
    <row r="5" spans="1:14" x14ac:dyDescent="0.25">
      <c r="E5" s="8" t="s">
        <v>1393</v>
      </c>
      <c r="F5" s="10">
        <v>21452607.571120571</v>
      </c>
      <c r="G5" s="10">
        <v>23825186.52345784</v>
      </c>
      <c r="H5" s="25">
        <v>45277794.094578415</v>
      </c>
      <c r="I5" s="26">
        <v>23823981.57785954</v>
      </c>
      <c r="J5" s="26">
        <v>23849449.301714011</v>
      </c>
      <c r="K5" s="25">
        <v>47673430.879573554</v>
      </c>
    </row>
    <row r="6" spans="1:14" x14ac:dyDescent="0.25">
      <c r="A6" t="s">
        <v>1394</v>
      </c>
      <c r="B6" t="s">
        <v>1395</v>
      </c>
      <c r="C6" t="s">
        <v>1396</v>
      </c>
      <c r="D6" s="12" t="s">
        <v>1397</v>
      </c>
      <c r="E6" s="12" t="s">
        <v>1398</v>
      </c>
      <c r="F6" s="12" t="s">
        <v>1399</v>
      </c>
      <c r="G6" s="12" t="s">
        <v>1400</v>
      </c>
      <c r="H6" s="12" t="s">
        <v>1401</v>
      </c>
      <c r="I6" s="12" t="s">
        <v>1402</v>
      </c>
      <c r="J6" s="12" t="s">
        <v>1403</v>
      </c>
      <c r="K6" s="12" t="s">
        <v>1404</v>
      </c>
    </row>
    <row r="7" spans="1:14" x14ac:dyDescent="0.25">
      <c r="A7">
        <v>1</v>
      </c>
      <c r="B7">
        <v>1</v>
      </c>
      <c r="C7" t="s">
        <v>1405</v>
      </c>
      <c r="D7" s="13">
        <v>1077.4000000000001</v>
      </c>
      <c r="E7" s="13">
        <v>1051.2</v>
      </c>
      <c r="F7" s="13">
        <v>1050.8924489211361</v>
      </c>
      <c r="G7" s="13">
        <v>1050.8739099481108</v>
      </c>
      <c r="H7" s="17">
        <f>MAX(D7*16.11,40000)</f>
        <v>40000</v>
      </c>
      <c r="I7" s="17">
        <f t="shared" ref="I7:K7" si="0">MAX(E7*16.11,40000)</f>
        <v>40000</v>
      </c>
      <c r="J7" s="17">
        <f t="shared" si="0"/>
        <v>40000</v>
      </c>
      <c r="K7" s="17">
        <f t="shared" si="0"/>
        <v>40000</v>
      </c>
      <c r="M7" s="7">
        <f>A7-'Major Revenues'!A31</f>
        <v>0</v>
      </c>
    </row>
    <row r="8" spans="1:14" x14ac:dyDescent="0.25">
      <c r="A8" s="20">
        <v>1</v>
      </c>
      <c r="B8">
        <v>3</v>
      </c>
      <c r="C8" t="s">
        <v>1406</v>
      </c>
      <c r="D8" s="13">
        <v>29390</v>
      </c>
      <c r="E8" s="13">
        <v>28311.8</v>
      </c>
      <c r="F8" s="13">
        <v>28311.374172327993</v>
      </c>
      <c r="G8" s="13">
        <v>28311.374193655836</v>
      </c>
      <c r="H8" s="17">
        <f t="shared" ref="H8:H71" si="1">MAX(D8*16.11,40000)</f>
        <v>473472.89999999997</v>
      </c>
      <c r="I8" s="17">
        <f t="shared" ref="I8:I71" si="2">MAX(E8*16.11,40000)</f>
        <v>456103.098</v>
      </c>
      <c r="J8" s="17">
        <f t="shared" ref="J8:J71" si="3">MAX(F8*16.11,40000)</f>
        <v>456096.23791620397</v>
      </c>
      <c r="K8" s="17">
        <f t="shared" ref="K8:K71" si="4">MAX(G8*16.11,40000)</f>
        <v>456096.23825979553</v>
      </c>
      <c r="M8" s="7">
        <f>A8-'Major Revenues'!A32</f>
        <v>0</v>
      </c>
      <c r="N8" s="21">
        <f>H8/D8</f>
        <v>16.11</v>
      </c>
    </row>
    <row r="9" spans="1:14" x14ac:dyDescent="0.25">
      <c r="A9">
        <v>2</v>
      </c>
      <c r="B9">
        <v>1</v>
      </c>
      <c r="C9" t="s">
        <v>1407</v>
      </c>
      <c r="D9" s="13">
        <v>242.8</v>
      </c>
      <c r="E9" s="13">
        <v>242.8</v>
      </c>
      <c r="F9" s="13">
        <v>242.8</v>
      </c>
      <c r="G9" s="13">
        <v>242.8</v>
      </c>
      <c r="H9" s="17">
        <f t="shared" si="1"/>
        <v>40000</v>
      </c>
      <c r="I9" s="17">
        <f t="shared" si="2"/>
        <v>40000</v>
      </c>
      <c r="J9" s="17">
        <f t="shared" si="3"/>
        <v>40000</v>
      </c>
      <c r="K9" s="17">
        <f t="shared" si="4"/>
        <v>40000</v>
      </c>
      <c r="M9" s="7">
        <f>A9-'Major Revenues'!A33</f>
        <v>0</v>
      </c>
    </row>
    <row r="10" spans="1:14" x14ac:dyDescent="0.25">
      <c r="A10">
        <v>4</v>
      </c>
      <c r="B10">
        <v>1</v>
      </c>
      <c r="C10" t="s">
        <v>1408</v>
      </c>
      <c r="D10" s="13">
        <v>460.44000000000005</v>
      </c>
      <c r="E10" s="13">
        <v>485.43999999999994</v>
      </c>
      <c r="F10" s="13">
        <v>487.6182551680206</v>
      </c>
      <c r="G10" s="13">
        <v>487.63207922389068</v>
      </c>
      <c r="H10" s="17">
        <f t="shared" si="1"/>
        <v>40000</v>
      </c>
      <c r="I10" s="17">
        <f t="shared" si="2"/>
        <v>40000</v>
      </c>
      <c r="J10" s="17">
        <f t="shared" si="3"/>
        <v>40000</v>
      </c>
      <c r="K10" s="17">
        <f t="shared" si="4"/>
        <v>40000</v>
      </c>
      <c r="M10" s="7">
        <f>A10-'Major Revenues'!A34</f>
        <v>0</v>
      </c>
    </row>
    <row r="11" spans="1:14" x14ac:dyDescent="0.25">
      <c r="A11">
        <v>6</v>
      </c>
      <c r="B11">
        <v>3</v>
      </c>
      <c r="C11" t="s">
        <v>1409</v>
      </c>
      <c r="D11" s="13">
        <v>3116.9800000000005</v>
      </c>
      <c r="E11" s="13">
        <v>3024.7800000000007</v>
      </c>
      <c r="F11" s="13">
        <v>3024.4176129040034</v>
      </c>
      <c r="G11" s="13">
        <v>3024.4162387391739</v>
      </c>
      <c r="H11" s="17">
        <f t="shared" si="1"/>
        <v>50214.547800000008</v>
      </c>
      <c r="I11" s="17">
        <f t="shared" si="2"/>
        <v>48729.205800000011</v>
      </c>
      <c r="J11" s="17">
        <f t="shared" si="3"/>
        <v>48723.367743883493</v>
      </c>
      <c r="K11" s="17">
        <f t="shared" si="4"/>
        <v>48723.345606088093</v>
      </c>
      <c r="M11" s="7">
        <f>A11-'Major Revenues'!A35</f>
        <v>0</v>
      </c>
    </row>
    <row r="12" spans="1:14" x14ac:dyDescent="0.25">
      <c r="A12">
        <v>11</v>
      </c>
      <c r="B12">
        <v>1</v>
      </c>
      <c r="C12" t="s">
        <v>1410</v>
      </c>
      <c r="D12" s="13">
        <v>41919.520000000004</v>
      </c>
      <c r="E12" s="13">
        <v>42204.72</v>
      </c>
      <c r="F12" s="13">
        <v>42204.831404636199</v>
      </c>
      <c r="G12" s="13">
        <v>42204.831468773264</v>
      </c>
      <c r="H12" s="17">
        <f t="shared" si="1"/>
        <v>675323.46720000007</v>
      </c>
      <c r="I12" s="17">
        <f t="shared" si="2"/>
        <v>679918.0392</v>
      </c>
      <c r="J12" s="17">
        <f t="shared" si="3"/>
        <v>679919.83392868913</v>
      </c>
      <c r="K12" s="17">
        <f t="shared" si="4"/>
        <v>679919.83496193727</v>
      </c>
      <c r="M12" s="7">
        <f>A12-'Major Revenues'!A36</f>
        <v>0</v>
      </c>
    </row>
    <row r="13" spans="1:14" x14ac:dyDescent="0.25">
      <c r="A13">
        <v>12</v>
      </c>
      <c r="B13">
        <v>1</v>
      </c>
      <c r="C13" t="s">
        <v>1411</v>
      </c>
      <c r="D13" s="13">
        <v>7066.0000000000009</v>
      </c>
      <c r="E13" s="13">
        <v>7087.4000000000005</v>
      </c>
      <c r="F13" s="13">
        <v>7087.475805668586</v>
      </c>
      <c r="G13" s="13">
        <v>7087.475892761523</v>
      </c>
      <c r="H13" s="17">
        <f t="shared" si="1"/>
        <v>113833.26000000001</v>
      </c>
      <c r="I13" s="17">
        <f t="shared" si="2"/>
        <v>114178.01400000001</v>
      </c>
      <c r="J13" s="17">
        <f t="shared" si="3"/>
        <v>114179.23522932091</v>
      </c>
      <c r="K13" s="17">
        <f t="shared" si="4"/>
        <v>114179.23663238813</v>
      </c>
      <c r="M13" s="7">
        <f>A13-'Major Revenues'!A37</f>
        <v>0</v>
      </c>
    </row>
    <row r="14" spans="1:14" x14ac:dyDescent="0.25">
      <c r="A14">
        <v>13</v>
      </c>
      <c r="B14">
        <v>1</v>
      </c>
      <c r="C14" t="s">
        <v>62</v>
      </c>
      <c r="D14" s="13">
        <v>3561.1</v>
      </c>
      <c r="E14" s="13">
        <v>3561.1</v>
      </c>
      <c r="F14" s="13">
        <v>3561.1</v>
      </c>
      <c r="G14" s="13">
        <v>3561.1</v>
      </c>
      <c r="H14" s="17">
        <f t="shared" si="1"/>
        <v>57369.320999999996</v>
      </c>
      <c r="I14" s="17">
        <f t="shared" si="2"/>
        <v>57369.320999999996</v>
      </c>
      <c r="J14" s="17">
        <f t="shared" si="3"/>
        <v>57369.320999999996</v>
      </c>
      <c r="K14" s="17">
        <f t="shared" si="4"/>
        <v>57369.320999999996</v>
      </c>
      <c r="M14" s="7">
        <f>A14-'Major Revenues'!A38</f>
        <v>0</v>
      </c>
    </row>
    <row r="15" spans="1:14" x14ac:dyDescent="0.25">
      <c r="A15">
        <v>14</v>
      </c>
      <c r="B15">
        <v>1</v>
      </c>
      <c r="C15" t="s">
        <v>1412</v>
      </c>
      <c r="D15" s="13">
        <v>2910.6</v>
      </c>
      <c r="E15" s="13">
        <v>2832.6</v>
      </c>
      <c r="F15" s="13">
        <v>2832.2404161210179</v>
      </c>
      <c r="G15" s="13">
        <v>2832.2383981826674</v>
      </c>
      <c r="H15" s="17">
        <f t="shared" si="1"/>
        <v>46889.765999999996</v>
      </c>
      <c r="I15" s="17">
        <f t="shared" si="2"/>
        <v>45633.185999999994</v>
      </c>
      <c r="J15" s="17">
        <f t="shared" si="3"/>
        <v>45627.393103709597</v>
      </c>
      <c r="K15" s="17">
        <f t="shared" si="4"/>
        <v>45627.36059472277</v>
      </c>
      <c r="M15" s="7">
        <f>A15-'Major Revenues'!A39</f>
        <v>0</v>
      </c>
    </row>
    <row r="16" spans="1:14" x14ac:dyDescent="0.25">
      <c r="A16">
        <v>15</v>
      </c>
      <c r="B16">
        <v>1</v>
      </c>
      <c r="C16" t="s">
        <v>1413</v>
      </c>
      <c r="D16" s="13">
        <v>4093.7999999999997</v>
      </c>
      <c r="E16" s="13">
        <v>4093.7999999999997</v>
      </c>
      <c r="F16" s="13">
        <v>4093.7999999999997</v>
      </c>
      <c r="G16" s="13">
        <v>4093.7999999999997</v>
      </c>
      <c r="H16" s="17">
        <f t="shared" si="1"/>
        <v>65951.117999999988</v>
      </c>
      <c r="I16" s="17">
        <f t="shared" si="2"/>
        <v>65951.117999999988</v>
      </c>
      <c r="J16" s="17">
        <f t="shared" si="3"/>
        <v>65951.117999999988</v>
      </c>
      <c r="K16" s="17">
        <f t="shared" si="4"/>
        <v>65951.117999999988</v>
      </c>
      <c r="M16" s="7">
        <f>A16-'Major Revenues'!A40</f>
        <v>0</v>
      </c>
    </row>
    <row r="17" spans="1:13" x14ac:dyDescent="0.25">
      <c r="A17">
        <v>16</v>
      </c>
      <c r="B17">
        <v>1</v>
      </c>
      <c r="C17" t="s">
        <v>1414</v>
      </c>
      <c r="D17" s="13">
        <v>6687.0000000000009</v>
      </c>
      <c r="E17" s="13">
        <v>6694.8</v>
      </c>
      <c r="F17" s="13">
        <v>6694.8628398001647</v>
      </c>
      <c r="G17" s="13">
        <v>6694.8628880003125</v>
      </c>
      <c r="H17" s="17">
        <f t="shared" si="1"/>
        <v>107727.57</v>
      </c>
      <c r="I17" s="17">
        <f t="shared" si="2"/>
        <v>107853.228</v>
      </c>
      <c r="J17" s="17">
        <f t="shared" si="3"/>
        <v>107854.24034918065</v>
      </c>
      <c r="K17" s="17">
        <f t="shared" si="4"/>
        <v>107854.24112568503</v>
      </c>
      <c r="M17" s="7">
        <f>A17-'Major Revenues'!A41</f>
        <v>0</v>
      </c>
    </row>
    <row r="18" spans="1:13" x14ac:dyDescent="0.25">
      <c r="A18">
        <v>22</v>
      </c>
      <c r="B18">
        <v>1</v>
      </c>
      <c r="C18" t="s">
        <v>1415</v>
      </c>
      <c r="D18" s="13">
        <v>2945.8</v>
      </c>
      <c r="E18" s="13">
        <v>2873.2</v>
      </c>
      <c r="F18" s="13">
        <v>2872.9295917879936</v>
      </c>
      <c r="G18" s="13">
        <v>2872.9280137543483</v>
      </c>
      <c r="H18" s="17">
        <f t="shared" si="1"/>
        <v>47456.838000000003</v>
      </c>
      <c r="I18" s="17">
        <f t="shared" si="2"/>
        <v>46287.251999999993</v>
      </c>
      <c r="J18" s="17">
        <f t="shared" si="3"/>
        <v>46282.895723704576</v>
      </c>
      <c r="K18" s="17">
        <f t="shared" si="4"/>
        <v>46282.870301582552</v>
      </c>
      <c r="M18" s="7">
        <f>A18-'Major Revenues'!A42</f>
        <v>0</v>
      </c>
    </row>
    <row r="19" spans="1:13" x14ac:dyDescent="0.25">
      <c r="A19">
        <v>23</v>
      </c>
      <c r="B19">
        <v>1</v>
      </c>
      <c r="C19" t="s">
        <v>1416</v>
      </c>
      <c r="D19" s="13">
        <v>892.4</v>
      </c>
      <c r="E19" s="13">
        <v>881</v>
      </c>
      <c r="F19" s="13">
        <v>880.87318584603588</v>
      </c>
      <c r="G19" s="13">
        <v>880.86946376166861</v>
      </c>
      <c r="H19" s="17">
        <f t="shared" si="1"/>
        <v>40000</v>
      </c>
      <c r="I19" s="17">
        <f t="shared" si="2"/>
        <v>40000</v>
      </c>
      <c r="J19" s="17">
        <f t="shared" si="3"/>
        <v>40000</v>
      </c>
      <c r="K19" s="17">
        <f t="shared" si="4"/>
        <v>40000</v>
      </c>
      <c r="M19" s="7">
        <f>A19-'Major Revenues'!A43</f>
        <v>0</v>
      </c>
    </row>
    <row r="20" spans="1:13" x14ac:dyDescent="0.25">
      <c r="A20">
        <v>25</v>
      </c>
      <c r="B20">
        <v>1</v>
      </c>
      <c r="C20" t="s">
        <v>1417</v>
      </c>
      <c r="D20" s="13">
        <v>62</v>
      </c>
      <c r="E20" s="13">
        <v>62</v>
      </c>
      <c r="F20" s="13">
        <v>62</v>
      </c>
      <c r="G20" s="13">
        <v>62</v>
      </c>
      <c r="H20" s="17">
        <f t="shared" si="1"/>
        <v>40000</v>
      </c>
      <c r="I20" s="17">
        <f t="shared" si="2"/>
        <v>40000</v>
      </c>
      <c r="J20" s="17">
        <f t="shared" si="3"/>
        <v>40000</v>
      </c>
      <c r="K20" s="17">
        <f t="shared" si="4"/>
        <v>40000</v>
      </c>
      <c r="M20" s="7">
        <f>A20-'Major Revenues'!A44</f>
        <v>0</v>
      </c>
    </row>
    <row r="21" spans="1:13" x14ac:dyDescent="0.25">
      <c r="A21">
        <v>31</v>
      </c>
      <c r="B21">
        <v>1</v>
      </c>
      <c r="C21" t="s">
        <v>1418</v>
      </c>
      <c r="D21" s="13">
        <v>5099.0000000000009</v>
      </c>
      <c r="E21" s="13">
        <v>5246.4000000000005</v>
      </c>
      <c r="F21" s="13">
        <v>5246.9111146024607</v>
      </c>
      <c r="G21" s="13">
        <v>5246.910923897919</v>
      </c>
      <c r="H21" s="17">
        <f t="shared" si="1"/>
        <v>82144.890000000014</v>
      </c>
      <c r="I21" s="17">
        <f t="shared" si="2"/>
        <v>84519.504000000001</v>
      </c>
      <c r="J21" s="17">
        <f t="shared" si="3"/>
        <v>84527.738056245638</v>
      </c>
      <c r="K21" s="17">
        <f t="shared" si="4"/>
        <v>84527.73498399547</v>
      </c>
      <c r="M21" s="7">
        <f>A21-'Major Revenues'!A45</f>
        <v>0</v>
      </c>
    </row>
    <row r="22" spans="1:13" x14ac:dyDescent="0.25">
      <c r="A22">
        <v>32</v>
      </c>
      <c r="B22">
        <v>1</v>
      </c>
      <c r="C22" t="s">
        <v>1419</v>
      </c>
      <c r="D22" s="13">
        <v>621.91</v>
      </c>
      <c r="E22" s="13">
        <v>621.91</v>
      </c>
      <c r="F22" s="13">
        <v>621.91</v>
      </c>
      <c r="G22" s="13">
        <v>621.91</v>
      </c>
      <c r="H22" s="17">
        <f t="shared" si="1"/>
        <v>40000</v>
      </c>
      <c r="I22" s="17">
        <f t="shared" si="2"/>
        <v>40000</v>
      </c>
      <c r="J22" s="17">
        <f t="shared" si="3"/>
        <v>40000</v>
      </c>
      <c r="K22" s="17">
        <f t="shared" si="4"/>
        <v>40000</v>
      </c>
      <c r="M22" s="7">
        <f>A22-'Major Revenues'!A46</f>
        <v>0</v>
      </c>
    </row>
    <row r="23" spans="1:13" x14ac:dyDescent="0.25">
      <c r="A23">
        <v>36</v>
      </c>
      <c r="B23">
        <v>1</v>
      </c>
      <c r="C23" t="s">
        <v>1420</v>
      </c>
      <c r="D23" s="13">
        <v>320</v>
      </c>
      <c r="E23" s="13">
        <v>320</v>
      </c>
      <c r="F23" s="13">
        <v>320</v>
      </c>
      <c r="G23" s="13">
        <v>320</v>
      </c>
      <c r="H23" s="17">
        <f t="shared" si="1"/>
        <v>40000</v>
      </c>
      <c r="I23" s="17">
        <f t="shared" si="2"/>
        <v>40000</v>
      </c>
      <c r="J23" s="17">
        <f t="shared" si="3"/>
        <v>40000</v>
      </c>
      <c r="K23" s="17">
        <f t="shared" si="4"/>
        <v>40000</v>
      </c>
      <c r="M23" s="7">
        <f>A23-'Major Revenues'!A47</f>
        <v>0</v>
      </c>
    </row>
    <row r="24" spans="1:13" x14ac:dyDescent="0.25">
      <c r="A24">
        <v>38</v>
      </c>
      <c r="B24">
        <v>1</v>
      </c>
      <c r="C24" t="s">
        <v>1421</v>
      </c>
      <c r="D24" s="13">
        <v>1634.6000000000001</v>
      </c>
      <c r="E24" s="13">
        <v>1672</v>
      </c>
      <c r="F24" s="13">
        <v>1672.4050530934499</v>
      </c>
      <c r="G24" s="13">
        <v>1672.4087924739065</v>
      </c>
      <c r="H24" s="17">
        <f t="shared" si="1"/>
        <v>40000</v>
      </c>
      <c r="I24" s="17">
        <f t="shared" si="2"/>
        <v>40000</v>
      </c>
      <c r="J24" s="17">
        <f t="shared" si="3"/>
        <v>40000</v>
      </c>
      <c r="K24" s="17">
        <f t="shared" si="4"/>
        <v>40000</v>
      </c>
      <c r="M24" s="7">
        <f>A24-'Major Revenues'!A48</f>
        <v>0</v>
      </c>
    </row>
    <row r="25" spans="1:13" x14ac:dyDescent="0.25">
      <c r="A25">
        <v>47</v>
      </c>
      <c r="B25">
        <v>1</v>
      </c>
      <c r="C25" t="s">
        <v>1422</v>
      </c>
      <c r="D25" s="13">
        <v>4696.2</v>
      </c>
      <c r="E25" s="13">
        <v>4650.2000000000007</v>
      </c>
      <c r="F25" s="13">
        <v>4650.0943602059569</v>
      </c>
      <c r="G25" s="13">
        <v>4650.0939380372429</v>
      </c>
      <c r="H25" s="17">
        <f t="shared" si="1"/>
        <v>75655.781999999992</v>
      </c>
      <c r="I25" s="17">
        <f t="shared" si="2"/>
        <v>74914.722000000009</v>
      </c>
      <c r="J25" s="17">
        <f t="shared" si="3"/>
        <v>74913.020142917958</v>
      </c>
      <c r="K25" s="17">
        <f t="shared" si="4"/>
        <v>74913.013341779981</v>
      </c>
      <c r="M25" s="7">
        <f>A25-'Major Revenues'!A49</f>
        <v>0</v>
      </c>
    </row>
    <row r="26" spans="1:13" x14ac:dyDescent="0.25">
      <c r="A26">
        <v>51</v>
      </c>
      <c r="B26">
        <v>1</v>
      </c>
      <c r="C26" t="s">
        <v>1423</v>
      </c>
      <c r="D26" s="13">
        <v>2017</v>
      </c>
      <c r="E26" s="13">
        <v>2018</v>
      </c>
      <c r="F26" s="13">
        <v>2018.1264184185611</v>
      </c>
      <c r="G26" s="13">
        <v>2018.1270799311596</v>
      </c>
      <c r="H26" s="17">
        <f t="shared" si="1"/>
        <v>40000</v>
      </c>
      <c r="I26" s="17">
        <f t="shared" si="2"/>
        <v>40000</v>
      </c>
      <c r="J26" s="17">
        <f t="shared" si="3"/>
        <v>40000</v>
      </c>
      <c r="K26" s="17">
        <f t="shared" si="4"/>
        <v>40000</v>
      </c>
      <c r="M26" s="7">
        <f>A26-'Major Revenues'!A50</f>
        <v>0</v>
      </c>
    </row>
    <row r="27" spans="1:13" x14ac:dyDescent="0.25">
      <c r="A27">
        <v>75</v>
      </c>
      <c r="B27">
        <v>1</v>
      </c>
      <c r="C27" t="s">
        <v>1424</v>
      </c>
      <c r="D27" s="13">
        <v>879</v>
      </c>
      <c r="E27" s="13">
        <v>846.2</v>
      </c>
      <c r="F27" s="13">
        <v>845.78455492633668</v>
      </c>
      <c r="G27" s="13">
        <v>845.77321236776368</v>
      </c>
      <c r="H27" s="17">
        <f t="shared" si="1"/>
        <v>40000</v>
      </c>
      <c r="I27" s="17">
        <f t="shared" si="2"/>
        <v>40000</v>
      </c>
      <c r="J27" s="17">
        <f t="shared" si="3"/>
        <v>40000</v>
      </c>
      <c r="K27" s="17">
        <f t="shared" si="4"/>
        <v>40000</v>
      </c>
      <c r="M27" s="7">
        <f>A27-'Major Revenues'!A51</f>
        <v>0</v>
      </c>
    </row>
    <row r="28" spans="1:13" x14ac:dyDescent="0.25">
      <c r="A28">
        <v>77</v>
      </c>
      <c r="B28">
        <v>1</v>
      </c>
      <c r="C28" t="s">
        <v>1425</v>
      </c>
      <c r="D28" s="13">
        <v>9199.24</v>
      </c>
      <c r="E28" s="13">
        <v>9199.24</v>
      </c>
      <c r="F28" s="13">
        <v>9199.24</v>
      </c>
      <c r="G28" s="13">
        <v>9199.24</v>
      </c>
      <c r="H28" s="17">
        <f t="shared" si="1"/>
        <v>148199.75639999998</v>
      </c>
      <c r="I28" s="17">
        <f t="shared" si="2"/>
        <v>148199.75639999998</v>
      </c>
      <c r="J28" s="17">
        <f t="shared" si="3"/>
        <v>148199.75639999998</v>
      </c>
      <c r="K28" s="17">
        <f t="shared" si="4"/>
        <v>148199.75639999998</v>
      </c>
      <c r="M28" s="7">
        <f>A28-'Major Revenues'!A52</f>
        <v>0</v>
      </c>
    </row>
    <row r="29" spans="1:13" x14ac:dyDescent="0.25">
      <c r="A29">
        <v>81</v>
      </c>
      <c r="B29">
        <v>1</v>
      </c>
      <c r="C29" t="s">
        <v>1426</v>
      </c>
      <c r="D29" s="13">
        <v>120.39999999999998</v>
      </c>
      <c r="E29" s="13">
        <v>114.19999999999999</v>
      </c>
      <c r="F29" s="13">
        <v>115.46736263736263</v>
      </c>
      <c r="G29" s="13">
        <v>115.39117216117216</v>
      </c>
      <c r="H29" s="17">
        <f t="shared" si="1"/>
        <v>40000</v>
      </c>
      <c r="I29" s="17">
        <f t="shared" si="2"/>
        <v>40000</v>
      </c>
      <c r="J29" s="17">
        <f t="shared" si="3"/>
        <v>40000</v>
      </c>
      <c r="K29" s="17">
        <f t="shared" si="4"/>
        <v>40000</v>
      </c>
      <c r="M29" s="7">
        <f>A29-'Major Revenues'!A53</f>
        <v>0</v>
      </c>
    </row>
    <row r="30" spans="1:13" x14ac:dyDescent="0.25">
      <c r="A30">
        <v>84</v>
      </c>
      <c r="B30">
        <v>1</v>
      </c>
      <c r="C30" t="s">
        <v>1427</v>
      </c>
      <c r="D30" s="13">
        <v>610</v>
      </c>
      <c r="E30" s="13">
        <v>610</v>
      </c>
      <c r="F30" s="13">
        <v>610</v>
      </c>
      <c r="G30" s="13">
        <v>610</v>
      </c>
      <c r="H30" s="17">
        <f t="shared" si="1"/>
        <v>40000</v>
      </c>
      <c r="I30" s="17">
        <f t="shared" si="2"/>
        <v>40000</v>
      </c>
      <c r="J30" s="17">
        <f t="shared" si="3"/>
        <v>40000</v>
      </c>
      <c r="K30" s="17">
        <f t="shared" si="4"/>
        <v>40000</v>
      </c>
      <c r="M30" s="7">
        <f>A30-'Major Revenues'!A54</f>
        <v>0</v>
      </c>
    </row>
    <row r="31" spans="1:13" x14ac:dyDescent="0.25">
      <c r="A31">
        <v>85</v>
      </c>
      <c r="B31">
        <v>1</v>
      </c>
      <c r="C31" t="s">
        <v>1428</v>
      </c>
      <c r="D31" s="13">
        <v>621.20000000000005</v>
      </c>
      <c r="E31" s="13">
        <v>615.79999999999995</v>
      </c>
      <c r="F31" s="13">
        <v>615.96516522069919</v>
      </c>
      <c r="G31" s="13">
        <v>615.960117539409</v>
      </c>
      <c r="H31" s="17">
        <f t="shared" si="1"/>
        <v>40000</v>
      </c>
      <c r="I31" s="17">
        <f t="shared" si="2"/>
        <v>40000</v>
      </c>
      <c r="J31" s="17">
        <f t="shared" si="3"/>
        <v>40000</v>
      </c>
      <c r="K31" s="17">
        <f t="shared" si="4"/>
        <v>40000</v>
      </c>
      <c r="M31" s="7">
        <f>A31-'Major Revenues'!A55</f>
        <v>0</v>
      </c>
    </row>
    <row r="32" spans="1:13" x14ac:dyDescent="0.25">
      <c r="A32">
        <v>88</v>
      </c>
      <c r="B32">
        <v>1</v>
      </c>
      <c r="C32" t="s">
        <v>1429</v>
      </c>
      <c r="D32" s="13">
        <v>2373.6</v>
      </c>
      <c r="E32" s="13">
        <v>2360</v>
      </c>
      <c r="F32" s="13">
        <v>2359.9779100941196</v>
      </c>
      <c r="G32" s="13">
        <v>2359.9774343907011</v>
      </c>
      <c r="H32" s="17">
        <f t="shared" si="1"/>
        <v>40000</v>
      </c>
      <c r="I32" s="17">
        <f t="shared" si="2"/>
        <v>40000</v>
      </c>
      <c r="J32" s="17">
        <f t="shared" si="3"/>
        <v>40000</v>
      </c>
      <c r="K32" s="17">
        <f t="shared" si="4"/>
        <v>40000</v>
      </c>
      <c r="M32" s="7">
        <f>A32-'Major Revenues'!A56</f>
        <v>0</v>
      </c>
    </row>
    <row r="33" spans="1:13" x14ac:dyDescent="0.25">
      <c r="A33">
        <v>91</v>
      </c>
      <c r="B33">
        <v>1</v>
      </c>
      <c r="C33" t="s">
        <v>1430</v>
      </c>
      <c r="D33" s="13">
        <v>754.4</v>
      </c>
      <c r="E33" s="13">
        <v>754.4</v>
      </c>
      <c r="F33" s="13">
        <v>754.4</v>
      </c>
      <c r="G33" s="13">
        <v>754.4</v>
      </c>
      <c r="H33" s="17">
        <f t="shared" si="1"/>
        <v>40000</v>
      </c>
      <c r="I33" s="17">
        <f t="shared" si="2"/>
        <v>40000</v>
      </c>
      <c r="J33" s="17">
        <f t="shared" si="3"/>
        <v>40000</v>
      </c>
      <c r="K33" s="17">
        <f t="shared" si="4"/>
        <v>40000</v>
      </c>
      <c r="M33" s="7">
        <f>A33-'Major Revenues'!A57</f>
        <v>0</v>
      </c>
    </row>
    <row r="34" spans="1:13" x14ac:dyDescent="0.25">
      <c r="A34">
        <v>93</v>
      </c>
      <c r="B34">
        <v>1</v>
      </c>
      <c r="C34" t="s">
        <v>1431</v>
      </c>
      <c r="D34" s="13">
        <v>382.59999999999997</v>
      </c>
      <c r="E34" s="13">
        <v>379</v>
      </c>
      <c r="F34" s="13">
        <v>379.39657942021643</v>
      </c>
      <c r="G34" s="13">
        <v>379.3906490520672</v>
      </c>
      <c r="H34" s="17">
        <f t="shared" si="1"/>
        <v>40000</v>
      </c>
      <c r="I34" s="17">
        <f t="shared" si="2"/>
        <v>40000</v>
      </c>
      <c r="J34" s="17">
        <f t="shared" si="3"/>
        <v>40000</v>
      </c>
      <c r="K34" s="17">
        <f t="shared" si="4"/>
        <v>40000</v>
      </c>
      <c r="M34" s="7">
        <f>A34-'Major Revenues'!A58</f>
        <v>0</v>
      </c>
    </row>
    <row r="35" spans="1:13" x14ac:dyDescent="0.25">
      <c r="A35">
        <v>94</v>
      </c>
      <c r="B35">
        <v>1</v>
      </c>
      <c r="C35" t="s">
        <v>1432</v>
      </c>
      <c r="D35" s="13">
        <v>2992.9500000000003</v>
      </c>
      <c r="E35" s="13">
        <v>2969.3</v>
      </c>
      <c r="F35" s="13">
        <v>2969.8609409017895</v>
      </c>
      <c r="G35" s="13">
        <v>2969.8795757197186</v>
      </c>
      <c r="H35" s="17">
        <f t="shared" si="1"/>
        <v>48216.424500000001</v>
      </c>
      <c r="I35" s="17">
        <f t="shared" si="2"/>
        <v>47835.423000000003</v>
      </c>
      <c r="J35" s="17">
        <f t="shared" si="3"/>
        <v>47844.459757927827</v>
      </c>
      <c r="K35" s="17">
        <f t="shared" si="4"/>
        <v>47844.759964844663</v>
      </c>
      <c r="M35" s="7">
        <f>A35-'Major Revenues'!A59</f>
        <v>0</v>
      </c>
    </row>
    <row r="36" spans="1:13" x14ac:dyDescent="0.25">
      <c r="A36">
        <v>95</v>
      </c>
      <c r="B36">
        <v>1</v>
      </c>
      <c r="C36" t="s">
        <v>1433</v>
      </c>
      <c r="D36" s="13">
        <v>324.60000000000002</v>
      </c>
      <c r="E36" s="13">
        <v>300.80000000000007</v>
      </c>
      <c r="F36" s="13">
        <v>300.18311006571685</v>
      </c>
      <c r="G36" s="13">
        <v>300.14217869316786</v>
      </c>
      <c r="H36" s="17">
        <f t="shared" si="1"/>
        <v>40000</v>
      </c>
      <c r="I36" s="17">
        <f t="shared" si="2"/>
        <v>40000</v>
      </c>
      <c r="J36" s="17">
        <f t="shared" si="3"/>
        <v>40000</v>
      </c>
      <c r="K36" s="17">
        <f t="shared" si="4"/>
        <v>40000</v>
      </c>
      <c r="M36" s="7">
        <f>A36-'Major Revenues'!A60</f>
        <v>0</v>
      </c>
    </row>
    <row r="37" spans="1:13" x14ac:dyDescent="0.25">
      <c r="A37">
        <v>97</v>
      </c>
      <c r="B37">
        <v>1</v>
      </c>
      <c r="C37" t="s">
        <v>1434</v>
      </c>
      <c r="D37" s="13">
        <v>681</v>
      </c>
      <c r="E37" s="13">
        <v>665.6</v>
      </c>
      <c r="F37" s="13">
        <v>665.55531442668007</v>
      </c>
      <c r="G37" s="13">
        <v>665.5480494694151</v>
      </c>
      <c r="H37" s="17">
        <f t="shared" si="1"/>
        <v>40000</v>
      </c>
      <c r="I37" s="17">
        <f t="shared" si="2"/>
        <v>40000</v>
      </c>
      <c r="J37" s="17">
        <f t="shared" si="3"/>
        <v>40000</v>
      </c>
      <c r="K37" s="17">
        <f t="shared" si="4"/>
        <v>40000</v>
      </c>
      <c r="M37" s="7">
        <f>A37-'Major Revenues'!A61</f>
        <v>0</v>
      </c>
    </row>
    <row r="38" spans="1:13" x14ac:dyDescent="0.25">
      <c r="A38">
        <v>99</v>
      </c>
      <c r="B38">
        <v>1</v>
      </c>
      <c r="C38" t="s">
        <v>1435</v>
      </c>
      <c r="D38" s="13">
        <v>1388.9999999999998</v>
      </c>
      <c r="E38" s="13">
        <v>1359.3999999999999</v>
      </c>
      <c r="F38" s="13">
        <v>1359.133931688177</v>
      </c>
      <c r="G38" s="13">
        <v>1359.1310422330182</v>
      </c>
      <c r="H38" s="17">
        <f t="shared" si="1"/>
        <v>40000</v>
      </c>
      <c r="I38" s="17">
        <f t="shared" si="2"/>
        <v>40000</v>
      </c>
      <c r="J38" s="17">
        <f t="shared" si="3"/>
        <v>40000</v>
      </c>
      <c r="K38" s="17">
        <f t="shared" si="4"/>
        <v>40000</v>
      </c>
      <c r="M38" s="7">
        <f>A38-'Major Revenues'!A62</f>
        <v>0</v>
      </c>
    </row>
    <row r="39" spans="1:13" x14ac:dyDescent="0.25">
      <c r="A39">
        <v>100</v>
      </c>
      <c r="B39">
        <v>1</v>
      </c>
      <c r="C39" t="s">
        <v>1436</v>
      </c>
      <c r="D39" s="13">
        <v>385.40000000000009</v>
      </c>
      <c r="E39" s="13">
        <v>355.6</v>
      </c>
      <c r="F39" s="13">
        <v>354.12940498310064</v>
      </c>
      <c r="G39" s="13">
        <v>353.10125566382078</v>
      </c>
      <c r="H39" s="17">
        <f t="shared" si="1"/>
        <v>40000</v>
      </c>
      <c r="I39" s="17">
        <f t="shared" si="2"/>
        <v>40000</v>
      </c>
      <c r="J39" s="17">
        <f t="shared" si="3"/>
        <v>40000</v>
      </c>
      <c r="K39" s="17">
        <f t="shared" si="4"/>
        <v>40000</v>
      </c>
      <c r="M39" s="7">
        <f>A39-'Major Revenues'!A63</f>
        <v>0</v>
      </c>
    </row>
    <row r="40" spans="1:13" x14ac:dyDescent="0.25">
      <c r="A40">
        <v>108</v>
      </c>
      <c r="B40">
        <v>1</v>
      </c>
      <c r="C40" t="s">
        <v>1437</v>
      </c>
      <c r="D40" s="13">
        <v>1007.4</v>
      </c>
      <c r="E40" s="13">
        <v>1017.1999999999999</v>
      </c>
      <c r="F40" s="13">
        <v>1017.5615469056678</v>
      </c>
      <c r="G40" s="13">
        <v>1017.5633813180086</v>
      </c>
      <c r="H40" s="17">
        <f t="shared" si="1"/>
        <v>40000</v>
      </c>
      <c r="I40" s="17">
        <f t="shared" si="2"/>
        <v>40000</v>
      </c>
      <c r="J40" s="17">
        <f t="shared" si="3"/>
        <v>40000</v>
      </c>
      <c r="K40" s="17">
        <f t="shared" si="4"/>
        <v>40000</v>
      </c>
      <c r="M40" s="7">
        <f>A40-'Major Revenues'!A64</f>
        <v>0</v>
      </c>
    </row>
    <row r="41" spans="1:13" x14ac:dyDescent="0.25">
      <c r="A41">
        <v>110</v>
      </c>
      <c r="B41">
        <v>1</v>
      </c>
      <c r="C41" t="s">
        <v>1438</v>
      </c>
      <c r="D41" s="13">
        <v>4515.8</v>
      </c>
      <c r="E41" s="13">
        <v>4548</v>
      </c>
      <c r="F41" s="13">
        <v>4548.1485794602286</v>
      </c>
      <c r="G41" s="13">
        <v>4548.1490304489853</v>
      </c>
      <c r="H41" s="17">
        <f t="shared" si="1"/>
        <v>72749.538</v>
      </c>
      <c r="I41" s="17">
        <f t="shared" si="2"/>
        <v>73268.28</v>
      </c>
      <c r="J41" s="17">
        <f t="shared" si="3"/>
        <v>73270.673615104286</v>
      </c>
      <c r="K41" s="17">
        <f t="shared" si="4"/>
        <v>73270.680880533153</v>
      </c>
      <c r="M41" s="7">
        <f>A41-'Major Revenues'!A65</f>
        <v>0</v>
      </c>
    </row>
    <row r="42" spans="1:13" x14ac:dyDescent="0.25">
      <c r="A42">
        <v>111</v>
      </c>
      <c r="B42">
        <v>1</v>
      </c>
      <c r="C42" t="s">
        <v>1439</v>
      </c>
      <c r="D42" s="13">
        <v>1700.4000000000003</v>
      </c>
      <c r="E42" s="13">
        <v>1700.4000000000003</v>
      </c>
      <c r="F42" s="13">
        <v>1700.4000000000003</v>
      </c>
      <c r="G42" s="13">
        <v>1700.4000000000003</v>
      </c>
      <c r="H42" s="17">
        <f t="shared" si="1"/>
        <v>40000</v>
      </c>
      <c r="I42" s="17">
        <f t="shared" si="2"/>
        <v>40000</v>
      </c>
      <c r="J42" s="17">
        <f t="shared" si="3"/>
        <v>40000</v>
      </c>
      <c r="K42" s="17">
        <f t="shared" si="4"/>
        <v>40000</v>
      </c>
      <c r="M42" s="7">
        <f>A42-'Major Revenues'!A66</f>
        <v>0</v>
      </c>
    </row>
    <row r="43" spans="1:13" x14ac:dyDescent="0.25">
      <c r="A43">
        <v>112</v>
      </c>
      <c r="B43">
        <v>1</v>
      </c>
      <c r="C43" t="s">
        <v>91</v>
      </c>
      <c r="D43" s="13">
        <v>10317.6</v>
      </c>
      <c r="E43" s="13">
        <v>10448.199999999999</v>
      </c>
      <c r="F43" s="13">
        <v>10448.347753808499</v>
      </c>
      <c r="G43" s="13">
        <v>10448.345938395869</v>
      </c>
      <c r="H43" s="17">
        <f t="shared" si="1"/>
        <v>166216.53599999999</v>
      </c>
      <c r="I43" s="17">
        <f t="shared" si="2"/>
        <v>168320.50199999998</v>
      </c>
      <c r="J43" s="17">
        <f t="shared" si="3"/>
        <v>168322.88231385491</v>
      </c>
      <c r="K43" s="17">
        <f t="shared" si="4"/>
        <v>168322.85306755744</v>
      </c>
      <c r="M43" s="7">
        <f>A43-'Major Revenues'!A67</f>
        <v>0</v>
      </c>
    </row>
    <row r="44" spans="1:13" x14ac:dyDescent="0.25">
      <c r="A44">
        <v>113</v>
      </c>
      <c r="B44">
        <v>1</v>
      </c>
      <c r="C44" t="s">
        <v>92</v>
      </c>
      <c r="D44" s="13">
        <v>792</v>
      </c>
      <c r="E44" s="13">
        <v>792</v>
      </c>
      <c r="F44" s="13">
        <v>792</v>
      </c>
      <c r="G44" s="13">
        <v>792</v>
      </c>
      <c r="H44" s="17">
        <f t="shared" si="1"/>
        <v>40000</v>
      </c>
      <c r="I44" s="17">
        <f t="shared" si="2"/>
        <v>40000</v>
      </c>
      <c r="J44" s="17">
        <f t="shared" si="3"/>
        <v>40000</v>
      </c>
      <c r="K44" s="17">
        <f t="shared" si="4"/>
        <v>40000</v>
      </c>
      <c r="M44" s="7">
        <f>A44-'Major Revenues'!A68</f>
        <v>0</v>
      </c>
    </row>
    <row r="45" spans="1:13" x14ac:dyDescent="0.25">
      <c r="A45">
        <v>115</v>
      </c>
      <c r="B45">
        <v>1</v>
      </c>
      <c r="C45" t="s">
        <v>1440</v>
      </c>
      <c r="D45" s="13">
        <v>1464.8</v>
      </c>
      <c r="E45" s="13">
        <v>1464.8</v>
      </c>
      <c r="F45" s="13">
        <v>1464.8</v>
      </c>
      <c r="G45" s="13">
        <v>1464.8</v>
      </c>
      <c r="H45" s="17">
        <f t="shared" si="1"/>
        <v>40000</v>
      </c>
      <c r="I45" s="17">
        <f t="shared" si="2"/>
        <v>40000</v>
      </c>
      <c r="J45" s="17">
        <f t="shared" si="3"/>
        <v>40000</v>
      </c>
      <c r="K45" s="17">
        <f t="shared" si="4"/>
        <v>40000</v>
      </c>
      <c r="M45" s="7">
        <f>A45-'Major Revenues'!A69</f>
        <v>0</v>
      </c>
    </row>
    <row r="46" spans="1:13" x14ac:dyDescent="0.25">
      <c r="A46">
        <v>116</v>
      </c>
      <c r="B46">
        <v>1</v>
      </c>
      <c r="C46" t="s">
        <v>1441</v>
      </c>
      <c r="D46" s="13">
        <v>1358.8</v>
      </c>
      <c r="E46" s="13">
        <v>1370.8</v>
      </c>
      <c r="F46" s="13">
        <v>1371.3676189859702</v>
      </c>
      <c r="G46" s="13">
        <v>1371.3961528866478</v>
      </c>
      <c r="H46" s="17">
        <f t="shared" si="1"/>
        <v>40000</v>
      </c>
      <c r="I46" s="17">
        <f t="shared" si="2"/>
        <v>40000</v>
      </c>
      <c r="J46" s="17">
        <f t="shared" si="3"/>
        <v>40000</v>
      </c>
      <c r="K46" s="17">
        <f t="shared" si="4"/>
        <v>40000</v>
      </c>
      <c r="M46" s="7">
        <f>A46-'Major Revenues'!A70</f>
        <v>0</v>
      </c>
    </row>
    <row r="47" spans="1:13" x14ac:dyDescent="0.25">
      <c r="A47">
        <v>118</v>
      </c>
      <c r="B47">
        <v>1</v>
      </c>
      <c r="C47" t="s">
        <v>1442</v>
      </c>
      <c r="D47" s="13">
        <v>352.40000000000003</v>
      </c>
      <c r="E47" s="13">
        <v>352.40000000000003</v>
      </c>
      <c r="F47" s="13">
        <v>352.40000000000003</v>
      </c>
      <c r="G47" s="13">
        <v>352.40000000000003</v>
      </c>
      <c r="H47" s="17">
        <f t="shared" si="1"/>
        <v>40000</v>
      </c>
      <c r="I47" s="17">
        <f t="shared" si="2"/>
        <v>40000</v>
      </c>
      <c r="J47" s="17">
        <f t="shared" si="3"/>
        <v>40000</v>
      </c>
      <c r="K47" s="17">
        <f t="shared" si="4"/>
        <v>40000</v>
      </c>
      <c r="M47" s="7">
        <f>A47-'Major Revenues'!A71</f>
        <v>0</v>
      </c>
    </row>
    <row r="48" spans="1:13" x14ac:dyDescent="0.25">
      <c r="A48">
        <v>129</v>
      </c>
      <c r="B48">
        <v>1</v>
      </c>
      <c r="C48" t="s">
        <v>1443</v>
      </c>
      <c r="D48" s="13">
        <v>1609.6000000000001</v>
      </c>
      <c r="E48" s="13">
        <v>1609.6000000000001</v>
      </c>
      <c r="F48" s="13">
        <v>1609.6000000000001</v>
      </c>
      <c r="G48" s="13">
        <v>1609.6000000000001</v>
      </c>
      <c r="H48" s="17">
        <f t="shared" si="1"/>
        <v>40000</v>
      </c>
      <c r="I48" s="17">
        <f t="shared" si="2"/>
        <v>40000</v>
      </c>
      <c r="J48" s="17">
        <f t="shared" si="3"/>
        <v>40000</v>
      </c>
      <c r="K48" s="17">
        <f t="shared" si="4"/>
        <v>40000</v>
      </c>
      <c r="M48" s="7">
        <f>A48-'Major Revenues'!A72</f>
        <v>0</v>
      </c>
    </row>
    <row r="49" spans="1:13" x14ac:dyDescent="0.25">
      <c r="A49">
        <v>138</v>
      </c>
      <c r="B49">
        <v>1</v>
      </c>
      <c r="C49" t="s">
        <v>1444</v>
      </c>
      <c r="D49" s="13">
        <v>2881</v>
      </c>
      <c r="E49" s="13">
        <v>2764.7999999999997</v>
      </c>
      <c r="F49" s="13">
        <v>2764.2913284384722</v>
      </c>
      <c r="G49" s="13">
        <v>2764.2885286521773</v>
      </c>
      <c r="H49" s="17">
        <f t="shared" si="1"/>
        <v>46412.909999999996</v>
      </c>
      <c r="I49" s="17">
        <f t="shared" si="2"/>
        <v>44540.927999999993</v>
      </c>
      <c r="J49" s="17">
        <f t="shared" si="3"/>
        <v>44532.733301143788</v>
      </c>
      <c r="K49" s="17">
        <f t="shared" si="4"/>
        <v>44532.688196586576</v>
      </c>
      <c r="M49" s="7">
        <f>A49-'Major Revenues'!A73</f>
        <v>0</v>
      </c>
    </row>
    <row r="50" spans="1:13" x14ac:dyDescent="0.25">
      <c r="A50">
        <v>139</v>
      </c>
      <c r="B50">
        <v>1</v>
      </c>
      <c r="C50" t="s">
        <v>1445</v>
      </c>
      <c r="D50" s="13">
        <v>981.59999999999991</v>
      </c>
      <c r="E50" s="13">
        <v>948</v>
      </c>
      <c r="F50" s="13">
        <v>947.54302628532628</v>
      </c>
      <c r="G50" s="13">
        <v>947.51907489968426</v>
      </c>
      <c r="H50" s="17">
        <f t="shared" si="1"/>
        <v>40000</v>
      </c>
      <c r="I50" s="17">
        <f t="shared" si="2"/>
        <v>40000</v>
      </c>
      <c r="J50" s="17">
        <f t="shared" si="3"/>
        <v>40000</v>
      </c>
      <c r="K50" s="17">
        <f t="shared" si="4"/>
        <v>40000</v>
      </c>
      <c r="M50" s="7">
        <f>A50-'Major Revenues'!A74</f>
        <v>0</v>
      </c>
    </row>
    <row r="51" spans="1:13" x14ac:dyDescent="0.25">
      <c r="A51">
        <v>146</v>
      </c>
      <c r="B51">
        <v>1</v>
      </c>
      <c r="C51" t="s">
        <v>1446</v>
      </c>
      <c r="D51" s="13">
        <v>975.00000000000011</v>
      </c>
      <c r="E51" s="13">
        <v>983.4</v>
      </c>
      <c r="F51" s="13">
        <v>983.54045407954527</v>
      </c>
      <c r="G51" s="13">
        <v>983.54195437632029</v>
      </c>
      <c r="H51" s="17">
        <f t="shared" si="1"/>
        <v>40000</v>
      </c>
      <c r="I51" s="17">
        <f t="shared" si="2"/>
        <v>40000</v>
      </c>
      <c r="J51" s="17">
        <f t="shared" si="3"/>
        <v>40000</v>
      </c>
      <c r="K51" s="17">
        <f t="shared" si="4"/>
        <v>40000</v>
      </c>
      <c r="M51" s="7">
        <f>A51-'Major Revenues'!A75</f>
        <v>0</v>
      </c>
    </row>
    <row r="52" spans="1:13" x14ac:dyDescent="0.25">
      <c r="A52">
        <v>150</v>
      </c>
      <c r="B52">
        <v>1</v>
      </c>
      <c r="C52" t="s">
        <v>1447</v>
      </c>
      <c r="D52" s="13">
        <v>1121</v>
      </c>
      <c r="E52" s="13">
        <v>1121.8</v>
      </c>
      <c r="F52" s="13">
        <v>1121.9137247247359</v>
      </c>
      <c r="G52" s="13">
        <v>1121.9145047768698</v>
      </c>
      <c r="H52" s="17">
        <f t="shared" si="1"/>
        <v>40000</v>
      </c>
      <c r="I52" s="17">
        <f t="shared" si="2"/>
        <v>40000</v>
      </c>
      <c r="J52" s="17">
        <f t="shared" si="3"/>
        <v>40000</v>
      </c>
      <c r="K52" s="17">
        <f t="shared" si="4"/>
        <v>40000</v>
      </c>
      <c r="M52" s="7">
        <f>A52-'Major Revenues'!A76</f>
        <v>0</v>
      </c>
    </row>
    <row r="53" spans="1:13" x14ac:dyDescent="0.25">
      <c r="A53">
        <v>152</v>
      </c>
      <c r="B53">
        <v>1</v>
      </c>
      <c r="C53" t="s">
        <v>1448</v>
      </c>
      <c r="D53" s="13">
        <v>7757.2</v>
      </c>
      <c r="E53" s="13">
        <v>7778.6</v>
      </c>
      <c r="F53" s="13">
        <v>7778.6686565135333</v>
      </c>
      <c r="G53" s="13">
        <v>7778.6687611347743</v>
      </c>
      <c r="H53" s="17">
        <f t="shared" si="1"/>
        <v>124968.492</v>
      </c>
      <c r="I53" s="17">
        <f t="shared" si="2"/>
        <v>125313.246</v>
      </c>
      <c r="J53" s="17">
        <f t="shared" si="3"/>
        <v>125314.35205643301</v>
      </c>
      <c r="K53" s="17">
        <f t="shared" si="4"/>
        <v>125314.3537418812</v>
      </c>
      <c r="M53" s="7">
        <f>A53-'Major Revenues'!A77</f>
        <v>0</v>
      </c>
    </row>
    <row r="54" spans="1:13" x14ac:dyDescent="0.25">
      <c r="A54">
        <v>162</v>
      </c>
      <c r="B54">
        <v>1</v>
      </c>
      <c r="C54" t="s">
        <v>1449</v>
      </c>
      <c r="D54" s="13">
        <v>991</v>
      </c>
      <c r="E54" s="13">
        <v>985.6</v>
      </c>
      <c r="F54" s="13">
        <v>985.56835419652475</v>
      </c>
      <c r="G54" s="13">
        <v>985.52685253917036</v>
      </c>
      <c r="H54" s="17">
        <f t="shared" si="1"/>
        <v>40000</v>
      </c>
      <c r="I54" s="17">
        <f t="shared" si="2"/>
        <v>40000</v>
      </c>
      <c r="J54" s="17">
        <f t="shared" si="3"/>
        <v>40000</v>
      </c>
      <c r="K54" s="17">
        <f t="shared" si="4"/>
        <v>40000</v>
      </c>
      <c r="M54" s="7">
        <f>A54-'Major Revenues'!A78</f>
        <v>0</v>
      </c>
    </row>
    <row r="55" spans="1:13" x14ac:dyDescent="0.25">
      <c r="A55">
        <v>166</v>
      </c>
      <c r="B55">
        <v>1</v>
      </c>
      <c r="C55" t="s">
        <v>1450</v>
      </c>
      <c r="D55" s="13">
        <v>497.20000000000005</v>
      </c>
      <c r="E55" s="13">
        <v>497.20000000000005</v>
      </c>
      <c r="F55" s="13">
        <v>497.20000000000005</v>
      </c>
      <c r="G55" s="13">
        <v>497.20000000000005</v>
      </c>
      <c r="H55" s="17">
        <f t="shared" si="1"/>
        <v>40000</v>
      </c>
      <c r="I55" s="17">
        <f t="shared" si="2"/>
        <v>40000</v>
      </c>
      <c r="J55" s="17">
        <f t="shared" si="3"/>
        <v>40000</v>
      </c>
      <c r="K55" s="17">
        <f t="shared" si="4"/>
        <v>40000</v>
      </c>
      <c r="M55" s="7">
        <f>A55-'Major Revenues'!A79</f>
        <v>0</v>
      </c>
    </row>
    <row r="56" spans="1:13" x14ac:dyDescent="0.25">
      <c r="A56">
        <v>173</v>
      </c>
      <c r="B56">
        <v>1</v>
      </c>
      <c r="C56" t="s">
        <v>1451</v>
      </c>
      <c r="D56" s="13">
        <v>548.4</v>
      </c>
      <c r="E56" s="13">
        <v>530.59999999999991</v>
      </c>
      <c r="F56" s="13">
        <v>530.34622373224545</v>
      </c>
      <c r="G56" s="13">
        <v>530.30023927766433</v>
      </c>
      <c r="H56" s="17">
        <f t="shared" si="1"/>
        <v>40000</v>
      </c>
      <c r="I56" s="17">
        <f t="shared" si="2"/>
        <v>40000</v>
      </c>
      <c r="J56" s="17">
        <f t="shared" si="3"/>
        <v>40000</v>
      </c>
      <c r="K56" s="17">
        <f t="shared" si="4"/>
        <v>40000</v>
      </c>
      <c r="M56" s="7">
        <f>A56-'Major Revenues'!A80</f>
        <v>0</v>
      </c>
    </row>
    <row r="57" spans="1:13" x14ac:dyDescent="0.25">
      <c r="A57">
        <v>177</v>
      </c>
      <c r="B57">
        <v>1</v>
      </c>
      <c r="C57" t="s">
        <v>1452</v>
      </c>
      <c r="D57" s="13">
        <v>1291.6000000000001</v>
      </c>
      <c r="E57" s="13">
        <v>1279.8</v>
      </c>
      <c r="F57" s="13">
        <v>1279.7711335954091</v>
      </c>
      <c r="G57" s="13">
        <v>1279.7697345791321</v>
      </c>
      <c r="H57" s="17">
        <f t="shared" si="1"/>
        <v>40000</v>
      </c>
      <c r="I57" s="17">
        <f t="shared" si="2"/>
        <v>40000</v>
      </c>
      <c r="J57" s="17">
        <f t="shared" si="3"/>
        <v>40000</v>
      </c>
      <c r="K57" s="17">
        <f t="shared" si="4"/>
        <v>40000</v>
      </c>
      <c r="M57" s="7">
        <f>A57-'Major Revenues'!A81</f>
        <v>0</v>
      </c>
    </row>
    <row r="58" spans="1:13" x14ac:dyDescent="0.25">
      <c r="A58">
        <v>181</v>
      </c>
      <c r="B58">
        <v>1</v>
      </c>
      <c r="C58" t="s">
        <v>1453</v>
      </c>
      <c r="D58" s="13">
        <v>6494.8</v>
      </c>
      <c r="E58" s="13">
        <v>6387.5999999999995</v>
      </c>
      <c r="F58" s="13">
        <v>6387.3848397862803</v>
      </c>
      <c r="G58" s="13">
        <v>6387.3842871777697</v>
      </c>
      <c r="H58" s="17">
        <f t="shared" si="1"/>
        <v>104631.228</v>
      </c>
      <c r="I58" s="17">
        <f t="shared" si="2"/>
        <v>102904.23599999999</v>
      </c>
      <c r="J58" s="17">
        <f t="shared" si="3"/>
        <v>102900.76976895698</v>
      </c>
      <c r="K58" s="17">
        <f t="shared" si="4"/>
        <v>102900.76086643386</v>
      </c>
      <c r="M58" s="7">
        <f>A58-'Major Revenues'!A82</f>
        <v>0</v>
      </c>
    </row>
    <row r="59" spans="1:13" x14ac:dyDescent="0.25">
      <c r="A59">
        <v>182</v>
      </c>
      <c r="B59">
        <v>1</v>
      </c>
      <c r="C59" t="s">
        <v>1454</v>
      </c>
      <c r="D59" s="13">
        <v>1103</v>
      </c>
      <c r="E59" s="13">
        <v>1094.6000000000001</v>
      </c>
      <c r="F59" s="13">
        <v>1094.582497757071</v>
      </c>
      <c r="G59" s="13">
        <v>1094.5808804235191</v>
      </c>
      <c r="H59" s="17">
        <f t="shared" si="1"/>
        <v>40000</v>
      </c>
      <c r="I59" s="17">
        <f t="shared" si="2"/>
        <v>40000</v>
      </c>
      <c r="J59" s="17">
        <f t="shared" si="3"/>
        <v>40000</v>
      </c>
      <c r="K59" s="17">
        <f t="shared" si="4"/>
        <v>40000</v>
      </c>
      <c r="M59" s="7">
        <f>A59-'Major Revenues'!A83</f>
        <v>0</v>
      </c>
    </row>
    <row r="60" spans="1:13" x14ac:dyDescent="0.25">
      <c r="A60">
        <v>186</v>
      </c>
      <c r="B60">
        <v>1</v>
      </c>
      <c r="C60" t="s">
        <v>1455</v>
      </c>
      <c r="D60" s="13">
        <v>1992.2</v>
      </c>
      <c r="E60" s="13">
        <v>2017.3999999999999</v>
      </c>
      <c r="F60" s="13">
        <v>2017.618306376381</v>
      </c>
      <c r="G60" s="13">
        <v>2017.6188785862912</v>
      </c>
      <c r="H60" s="17">
        <f t="shared" si="1"/>
        <v>40000</v>
      </c>
      <c r="I60" s="17">
        <f t="shared" si="2"/>
        <v>40000</v>
      </c>
      <c r="J60" s="17">
        <f t="shared" si="3"/>
        <v>40000</v>
      </c>
      <c r="K60" s="17">
        <f t="shared" si="4"/>
        <v>40000</v>
      </c>
      <c r="M60" s="7">
        <f>A60-'Major Revenues'!A84</f>
        <v>0</v>
      </c>
    </row>
    <row r="61" spans="1:13" x14ac:dyDescent="0.25">
      <c r="A61">
        <v>191</v>
      </c>
      <c r="B61">
        <v>1</v>
      </c>
      <c r="C61" t="s">
        <v>1456</v>
      </c>
      <c r="D61" s="13">
        <v>7971.4</v>
      </c>
      <c r="E61" s="13">
        <v>7627.4</v>
      </c>
      <c r="F61" s="13">
        <v>7626.7567798801347</v>
      </c>
      <c r="G61" s="13">
        <v>7626.7553655933707</v>
      </c>
      <c r="H61" s="17">
        <f t="shared" si="1"/>
        <v>128419.25399999999</v>
      </c>
      <c r="I61" s="17">
        <f t="shared" si="2"/>
        <v>122877.41399999999</v>
      </c>
      <c r="J61" s="17">
        <f t="shared" si="3"/>
        <v>122867.05172386896</v>
      </c>
      <c r="K61" s="17">
        <f t="shared" si="4"/>
        <v>122867.0289397092</v>
      </c>
      <c r="M61" s="7">
        <f>A61-'Major Revenues'!A85</f>
        <v>0</v>
      </c>
    </row>
    <row r="62" spans="1:13" x14ac:dyDescent="0.25">
      <c r="A62">
        <v>192</v>
      </c>
      <c r="B62">
        <v>1</v>
      </c>
      <c r="C62" t="s">
        <v>1457</v>
      </c>
      <c r="D62" s="13">
        <v>7574</v>
      </c>
      <c r="E62" s="13">
        <v>7574</v>
      </c>
      <c r="F62" s="13">
        <v>7574</v>
      </c>
      <c r="G62" s="13">
        <v>7574</v>
      </c>
      <c r="H62" s="17">
        <f t="shared" si="1"/>
        <v>122017.14</v>
      </c>
      <c r="I62" s="17">
        <f t="shared" si="2"/>
        <v>122017.14</v>
      </c>
      <c r="J62" s="17">
        <f t="shared" si="3"/>
        <v>122017.14</v>
      </c>
      <c r="K62" s="17">
        <f t="shared" si="4"/>
        <v>122017.14</v>
      </c>
      <c r="M62" s="7">
        <f>A62-'Major Revenues'!A86</f>
        <v>0</v>
      </c>
    </row>
    <row r="63" spans="1:13" x14ac:dyDescent="0.25">
      <c r="A63">
        <v>194</v>
      </c>
      <c r="B63">
        <v>1</v>
      </c>
      <c r="C63" t="s">
        <v>1458</v>
      </c>
      <c r="D63" s="13">
        <v>13115.6</v>
      </c>
      <c r="E63" s="13">
        <v>13199.4</v>
      </c>
      <c r="F63" s="13">
        <v>13199.532366124342</v>
      </c>
      <c r="G63" s="13">
        <v>13199.532511739446</v>
      </c>
      <c r="H63" s="17">
        <f t="shared" si="1"/>
        <v>211292.31599999999</v>
      </c>
      <c r="I63" s="17">
        <f t="shared" si="2"/>
        <v>212642.33399999997</v>
      </c>
      <c r="J63" s="17">
        <f t="shared" si="3"/>
        <v>212644.46641826315</v>
      </c>
      <c r="K63" s="17">
        <f t="shared" si="4"/>
        <v>212644.46876412246</v>
      </c>
      <c r="M63" s="7">
        <f>A63-'Major Revenues'!A87</f>
        <v>0</v>
      </c>
    </row>
    <row r="64" spans="1:13" x14ac:dyDescent="0.25">
      <c r="A64">
        <v>195</v>
      </c>
      <c r="B64">
        <v>1</v>
      </c>
      <c r="C64" t="s">
        <v>1459</v>
      </c>
      <c r="D64" s="13">
        <v>936</v>
      </c>
      <c r="E64" s="13">
        <v>927.8</v>
      </c>
      <c r="F64" s="13">
        <v>927.85497000610405</v>
      </c>
      <c r="G64" s="13">
        <v>927.85207145537959</v>
      </c>
      <c r="H64" s="17">
        <f t="shared" si="1"/>
        <v>40000</v>
      </c>
      <c r="I64" s="17">
        <f t="shared" si="2"/>
        <v>40000</v>
      </c>
      <c r="J64" s="17">
        <f t="shared" si="3"/>
        <v>40000</v>
      </c>
      <c r="K64" s="17">
        <f t="shared" si="4"/>
        <v>40000</v>
      </c>
      <c r="M64" s="7">
        <f>A64-'Major Revenues'!A88</f>
        <v>0</v>
      </c>
    </row>
    <row r="65" spans="1:13" x14ac:dyDescent="0.25">
      <c r="A65">
        <v>196</v>
      </c>
      <c r="B65">
        <v>1</v>
      </c>
      <c r="C65" t="s">
        <v>1460</v>
      </c>
      <c r="D65" s="13">
        <v>31535.239999999998</v>
      </c>
      <c r="E65" s="13">
        <v>31794.639999999999</v>
      </c>
      <c r="F65" s="13">
        <v>31794.784198013112</v>
      </c>
      <c r="G65" s="13">
        <v>31794.784261011733</v>
      </c>
      <c r="H65" s="17">
        <f t="shared" si="1"/>
        <v>508032.71639999998</v>
      </c>
      <c r="I65" s="17">
        <f t="shared" si="2"/>
        <v>512211.65039999998</v>
      </c>
      <c r="J65" s="17">
        <f t="shared" si="3"/>
        <v>512213.97342999122</v>
      </c>
      <c r="K65" s="17">
        <f t="shared" si="4"/>
        <v>512213.97444489901</v>
      </c>
      <c r="M65" s="7">
        <f>A65-'Major Revenues'!A89</f>
        <v>0</v>
      </c>
    </row>
    <row r="66" spans="1:13" x14ac:dyDescent="0.25">
      <c r="A66">
        <v>197</v>
      </c>
      <c r="B66">
        <v>1</v>
      </c>
      <c r="C66" t="s">
        <v>1461</v>
      </c>
      <c r="D66" s="13">
        <v>5395</v>
      </c>
      <c r="E66" s="13">
        <v>5673</v>
      </c>
      <c r="F66" s="13">
        <v>5673.6881059534253</v>
      </c>
      <c r="G66" s="13">
        <v>5673.6872809279521</v>
      </c>
      <c r="H66" s="17">
        <f t="shared" si="1"/>
        <v>86913.45</v>
      </c>
      <c r="I66" s="17">
        <f t="shared" si="2"/>
        <v>91392.03</v>
      </c>
      <c r="J66" s="17">
        <f t="shared" si="3"/>
        <v>91403.115386909674</v>
      </c>
      <c r="K66" s="17">
        <f t="shared" si="4"/>
        <v>91403.102095749302</v>
      </c>
      <c r="M66" s="7">
        <f>A66-'Major Revenues'!A90</f>
        <v>0</v>
      </c>
    </row>
    <row r="67" spans="1:13" x14ac:dyDescent="0.25">
      <c r="A67">
        <v>199</v>
      </c>
      <c r="B67">
        <v>1</v>
      </c>
      <c r="C67" t="s">
        <v>1462</v>
      </c>
      <c r="D67" s="13">
        <v>3509.8</v>
      </c>
      <c r="E67" s="13">
        <v>3530.2</v>
      </c>
      <c r="F67" s="13">
        <v>3530.2446297259203</v>
      </c>
      <c r="G67" s="13">
        <v>3530.2415718222865</v>
      </c>
      <c r="H67" s="17">
        <f t="shared" si="1"/>
        <v>56542.878000000004</v>
      </c>
      <c r="I67" s="17">
        <f t="shared" si="2"/>
        <v>56871.521999999997</v>
      </c>
      <c r="J67" s="17">
        <f t="shared" si="3"/>
        <v>56872.240984884571</v>
      </c>
      <c r="K67" s="17">
        <f t="shared" si="4"/>
        <v>56872.191722057032</v>
      </c>
      <c r="M67" s="7">
        <f>A67-'Major Revenues'!A91</f>
        <v>0</v>
      </c>
    </row>
    <row r="68" spans="1:13" x14ac:dyDescent="0.25">
      <c r="A68">
        <v>200</v>
      </c>
      <c r="B68">
        <v>1</v>
      </c>
      <c r="C68" t="s">
        <v>1463</v>
      </c>
      <c r="D68" s="13">
        <v>4470.2000000000007</v>
      </c>
      <c r="E68" s="13">
        <v>4374.2</v>
      </c>
      <c r="F68" s="13">
        <v>4373.9710465140161</v>
      </c>
      <c r="G68" s="13">
        <v>4373.9703234523249</v>
      </c>
      <c r="H68" s="17">
        <f t="shared" si="1"/>
        <v>72014.922000000006</v>
      </c>
      <c r="I68" s="17">
        <f t="shared" si="2"/>
        <v>70468.361999999994</v>
      </c>
      <c r="J68" s="17">
        <f t="shared" si="3"/>
        <v>70464.673559340794</v>
      </c>
      <c r="K68" s="17">
        <f t="shared" si="4"/>
        <v>70464.661910816954</v>
      </c>
      <c r="M68" s="7">
        <f>A68-'Major Revenues'!A92</f>
        <v>0</v>
      </c>
    </row>
    <row r="69" spans="1:13" x14ac:dyDescent="0.25">
      <c r="A69">
        <v>203</v>
      </c>
      <c r="B69">
        <v>1</v>
      </c>
      <c r="C69" t="s">
        <v>1464</v>
      </c>
      <c r="D69" s="13">
        <v>699.80000000000007</v>
      </c>
      <c r="E69" s="13">
        <v>692.19999999999993</v>
      </c>
      <c r="F69" s="13">
        <v>692.47421179225353</v>
      </c>
      <c r="G69" s="13">
        <v>692.47360332136986</v>
      </c>
      <c r="H69" s="17">
        <f t="shared" si="1"/>
        <v>40000</v>
      </c>
      <c r="I69" s="17">
        <f t="shared" si="2"/>
        <v>40000</v>
      </c>
      <c r="J69" s="17">
        <f t="shared" si="3"/>
        <v>40000</v>
      </c>
      <c r="K69" s="17">
        <f t="shared" si="4"/>
        <v>40000</v>
      </c>
      <c r="M69" s="7">
        <f>A69-'Major Revenues'!A93</f>
        <v>0</v>
      </c>
    </row>
    <row r="70" spans="1:13" x14ac:dyDescent="0.25">
      <c r="A70">
        <v>204</v>
      </c>
      <c r="B70">
        <v>1</v>
      </c>
      <c r="C70" t="s">
        <v>1465</v>
      </c>
      <c r="D70" s="13">
        <v>2410.8000000000002</v>
      </c>
      <c r="E70" s="13">
        <v>2410.8000000000002</v>
      </c>
      <c r="F70" s="13">
        <v>2410.8000000000002</v>
      </c>
      <c r="G70" s="13">
        <v>2410.8000000000002</v>
      </c>
      <c r="H70" s="17">
        <f t="shared" si="1"/>
        <v>40000</v>
      </c>
      <c r="I70" s="17">
        <f t="shared" si="2"/>
        <v>40000</v>
      </c>
      <c r="J70" s="17">
        <f t="shared" si="3"/>
        <v>40000</v>
      </c>
      <c r="K70" s="17">
        <f t="shared" si="4"/>
        <v>40000</v>
      </c>
      <c r="M70" s="7">
        <f>A70-'Major Revenues'!A94</f>
        <v>0</v>
      </c>
    </row>
    <row r="71" spans="1:13" x14ac:dyDescent="0.25">
      <c r="A71">
        <v>206</v>
      </c>
      <c r="B71">
        <v>1</v>
      </c>
      <c r="C71" t="s">
        <v>1466</v>
      </c>
      <c r="D71" s="13">
        <v>4489.3999999999996</v>
      </c>
      <c r="E71" s="13">
        <v>4501.4000000000005</v>
      </c>
      <c r="F71" s="13">
        <v>4501.4897194333207</v>
      </c>
      <c r="G71" s="13">
        <v>4501.4899474875801</v>
      </c>
      <c r="H71" s="17">
        <f t="shared" si="1"/>
        <v>72324.233999999997</v>
      </c>
      <c r="I71" s="17">
        <f t="shared" si="2"/>
        <v>72517.554000000004</v>
      </c>
      <c r="J71" s="17">
        <f t="shared" si="3"/>
        <v>72518.999380070789</v>
      </c>
      <c r="K71" s="17">
        <f t="shared" si="4"/>
        <v>72519.003054024914</v>
      </c>
      <c r="M71" s="7">
        <f>A71-'Major Revenues'!A95</f>
        <v>0</v>
      </c>
    </row>
    <row r="72" spans="1:13" x14ac:dyDescent="0.25">
      <c r="A72">
        <v>213</v>
      </c>
      <c r="B72">
        <v>1</v>
      </c>
      <c r="C72" t="s">
        <v>1467</v>
      </c>
      <c r="D72" s="13">
        <v>928</v>
      </c>
      <c r="E72" s="13">
        <v>916.2</v>
      </c>
      <c r="F72" s="13">
        <v>916.27486310906875</v>
      </c>
      <c r="G72" s="13">
        <v>916.27126679287448</v>
      </c>
      <c r="H72" s="17">
        <f t="shared" ref="H72:H135" si="5">MAX(D72*16.11,40000)</f>
        <v>40000</v>
      </c>
      <c r="I72" s="17">
        <f t="shared" ref="I72:I135" si="6">MAX(E72*16.11,40000)</f>
        <v>40000</v>
      </c>
      <c r="J72" s="17">
        <f t="shared" ref="J72:J135" si="7">MAX(F72*16.11,40000)</f>
        <v>40000</v>
      </c>
      <c r="K72" s="17">
        <f t="shared" ref="K72:K135" si="8">MAX(G72*16.11,40000)</f>
        <v>40000</v>
      </c>
      <c r="M72" s="7">
        <f>A72-'Major Revenues'!A96</f>
        <v>0</v>
      </c>
    </row>
    <row r="73" spans="1:13" x14ac:dyDescent="0.25">
      <c r="A73">
        <v>227</v>
      </c>
      <c r="B73">
        <v>1</v>
      </c>
      <c r="C73" t="s">
        <v>1468</v>
      </c>
      <c r="D73" s="13">
        <v>986.80000000000007</v>
      </c>
      <c r="E73" s="13">
        <v>980</v>
      </c>
      <c r="F73" s="13">
        <v>979.99618997292032</v>
      </c>
      <c r="G73" s="13">
        <v>979.99468811826762</v>
      </c>
      <c r="H73" s="17">
        <f t="shared" si="5"/>
        <v>40000</v>
      </c>
      <c r="I73" s="17">
        <f t="shared" si="6"/>
        <v>40000</v>
      </c>
      <c r="J73" s="17">
        <f t="shared" si="7"/>
        <v>40000</v>
      </c>
      <c r="K73" s="17">
        <f t="shared" si="8"/>
        <v>40000</v>
      </c>
      <c r="M73" s="7">
        <f>A73-'Major Revenues'!A97</f>
        <v>0</v>
      </c>
    </row>
    <row r="74" spans="1:13" x14ac:dyDescent="0.25">
      <c r="A74">
        <v>229</v>
      </c>
      <c r="B74">
        <v>1</v>
      </c>
      <c r="C74" t="s">
        <v>1469</v>
      </c>
      <c r="D74" s="13">
        <v>446.79999999999995</v>
      </c>
      <c r="E74" s="13">
        <v>429.2</v>
      </c>
      <c r="F74" s="13">
        <v>429.19054602987489</v>
      </c>
      <c r="G74" s="13">
        <v>429.1651871782002</v>
      </c>
      <c r="H74" s="17">
        <f t="shared" si="5"/>
        <v>40000</v>
      </c>
      <c r="I74" s="17">
        <f t="shared" si="6"/>
        <v>40000</v>
      </c>
      <c r="J74" s="17">
        <f t="shared" si="7"/>
        <v>40000</v>
      </c>
      <c r="K74" s="17">
        <f t="shared" si="8"/>
        <v>40000</v>
      </c>
      <c r="M74" s="7">
        <f>A74-'Major Revenues'!A98</f>
        <v>0</v>
      </c>
    </row>
    <row r="75" spans="1:13" x14ac:dyDescent="0.25">
      <c r="A75">
        <v>238</v>
      </c>
      <c r="B75">
        <v>1</v>
      </c>
      <c r="C75" t="s">
        <v>1470</v>
      </c>
      <c r="D75" s="13">
        <v>273.2</v>
      </c>
      <c r="E75" s="13">
        <v>273.2</v>
      </c>
      <c r="F75" s="13">
        <v>273.2</v>
      </c>
      <c r="G75" s="13">
        <v>273.2</v>
      </c>
      <c r="H75" s="17">
        <f t="shared" si="5"/>
        <v>40000</v>
      </c>
      <c r="I75" s="17">
        <f t="shared" si="6"/>
        <v>40000</v>
      </c>
      <c r="J75" s="17">
        <f t="shared" si="7"/>
        <v>40000</v>
      </c>
      <c r="K75" s="17">
        <f t="shared" si="8"/>
        <v>40000</v>
      </c>
      <c r="M75" s="7">
        <f>A75-'Major Revenues'!A99</f>
        <v>0</v>
      </c>
    </row>
    <row r="76" spans="1:13" x14ac:dyDescent="0.25">
      <c r="A76">
        <v>239</v>
      </c>
      <c r="B76">
        <v>1</v>
      </c>
      <c r="C76" t="s">
        <v>1471</v>
      </c>
      <c r="D76" s="13">
        <v>695.19999999999993</v>
      </c>
      <c r="E76" s="13">
        <v>685</v>
      </c>
      <c r="F76" s="13">
        <v>684.88956587623306</v>
      </c>
      <c r="G76" s="13">
        <v>684.88440450936071</v>
      </c>
      <c r="H76" s="17">
        <f t="shared" si="5"/>
        <v>40000</v>
      </c>
      <c r="I76" s="17">
        <f t="shared" si="6"/>
        <v>40000</v>
      </c>
      <c r="J76" s="17">
        <f t="shared" si="7"/>
        <v>40000</v>
      </c>
      <c r="K76" s="17">
        <f t="shared" si="8"/>
        <v>40000</v>
      </c>
      <c r="M76" s="7">
        <f>A76-'Major Revenues'!A100</f>
        <v>0</v>
      </c>
    </row>
    <row r="77" spans="1:13" x14ac:dyDescent="0.25">
      <c r="A77">
        <v>241</v>
      </c>
      <c r="B77">
        <v>1</v>
      </c>
      <c r="C77" t="s">
        <v>1472</v>
      </c>
      <c r="D77" s="13">
        <v>3690.6</v>
      </c>
      <c r="E77" s="13">
        <v>3623.8</v>
      </c>
      <c r="F77" s="13">
        <v>3623.5303359960949</v>
      </c>
      <c r="G77" s="13">
        <v>3623.528941479512</v>
      </c>
      <c r="H77" s="17">
        <f t="shared" si="5"/>
        <v>59455.565999999999</v>
      </c>
      <c r="I77" s="17">
        <f t="shared" si="6"/>
        <v>58379.417999999998</v>
      </c>
      <c r="J77" s="17">
        <f t="shared" si="7"/>
        <v>58375.073712897087</v>
      </c>
      <c r="K77" s="17">
        <f t="shared" si="8"/>
        <v>58375.051247234936</v>
      </c>
      <c r="M77" s="7">
        <f>A77-'Major Revenues'!A101</f>
        <v>0</v>
      </c>
    </row>
    <row r="78" spans="1:13" x14ac:dyDescent="0.25">
      <c r="A78">
        <v>242</v>
      </c>
      <c r="B78">
        <v>1</v>
      </c>
      <c r="C78" t="s">
        <v>126</v>
      </c>
      <c r="D78" s="13">
        <v>503.20000000000005</v>
      </c>
      <c r="E78" s="13">
        <v>491.40000000000003</v>
      </c>
      <c r="F78" s="13">
        <v>491.2357994417863</v>
      </c>
      <c r="G78" s="13">
        <v>491.22015030334302</v>
      </c>
      <c r="H78" s="17">
        <f t="shared" si="5"/>
        <v>40000</v>
      </c>
      <c r="I78" s="17">
        <f t="shared" si="6"/>
        <v>40000</v>
      </c>
      <c r="J78" s="17">
        <f t="shared" si="7"/>
        <v>40000</v>
      </c>
      <c r="K78" s="17">
        <f t="shared" si="8"/>
        <v>40000</v>
      </c>
      <c r="M78" s="7">
        <f>A78-'Major Revenues'!A102</f>
        <v>0</v>
      </c>
    </row>
    <row r="79" spans="1:13" x14ac:dyDescent="0.25">
      <c r="A79">
        <v>252</v>
      </c>
      <c r="B79">
        <v>1</v>
      </c>
      <c r="C79" t="s">
        <v>127</v>
      </c>
      <c r="D79" s="13">
        <v>1142.6000000000004</v>
      </c>
      <c r="E79" s="13">
        <v>1133.6000000000001</v>
      </c>
      <c r="F79" s="13">
        <v>1134.5080144089491</v>
      </c>
      <c r="G79" s="13">
        <v>1134.6055850632272</v>
      </c>
      <c r="H79" s="17">
        <f t="shared" si="5"/>
        <v>40000</v>
      </c>
      <c r="I79" s="17">
        <f t="shared" si="6"/>
        <v>40000</v>
      </c>
      <c r="J79" s="17">
        <f t="shared" si="7"/>
        <v>40000</v>
      </c>
      <c r="K79" s="17">
        <f t="shared" si="8"/>
        <v>40000</v>
      </c>
      <c r="M79" s="7">
        <f>A79-'Major Revenues'!A103</f>
        <v>0</v>
      </c>
    </row>
    <row r="80" spans="1:13" x14ac:dyDescent="0.25">
      <c r="A80">
        <v>253</v>
      </c>
      <c r="B80">
        <v>1</v>
      </c>
      <c r="C80" t="s">
        <v>1473</v>
      </c>
      <c r="D80" s="13">
        <v>782.8</v>
      </c>
      <c r="E80" s="13">
        <v>773.19999999999993</v>
      </c>
      <c r="F80" s="13">
        <v>773.15870980048703</v>
      </c>
      <c r="G80" s="13">
        <v>773.15533858689673</v>
      </c>
      <c r="H80" s="17">
        <f t="shared" si="5"/>
        <v>40000</v>
      </c>
      <c r="I80" s="17">
        <f t="shared" si="6"/>
        <v>40000</v>
      </c>
      <c r="J80" s="17">
        <f t="shared" si="7"/>
        <v>40000</v>
      </c>
      <c r="K80" s="17">
        <f t="shared" si="8"/>
        <v>40000</v>
      </c>
      <c r="M80" s="7">
        <f>A80-'Major Revenues'!A104</f>
        <v>0</v>
      </c>
    </row>
    <row r="81" spans="1:13" x14ac:dyDescent="0.25">
      <c r="A81">
        <v>255</v>
      </c>
      <c r="B81">
        <v>1</v>
      </c>
      <c r="C81" t="s">
        <v>1474</v>
      </c>
      <c r="D81" s="13">
        <v>1644.8</v>
      </c>
      <c r="E81" s="13">
        <v>1683.6</v>
      </c>
      <c r="F81" s="13">
        <v>1684.3202312908636</v>
      </c>
      <c r="G81" s="13">
        <v>1684.323338265719</v>
      </c>
      <c r="H81" s="17">
        <f t="shared" si="5"/>
        <v>40000</v>
      </c>
      <c r="I81" s="17">
        <f t="shared" si="6"/>
        <v>40000</v>
      </c>
      <c r="J81" s="17">
        <f t="shared" si="7"/>
        <v>40000</v>
      </c>
      <c r="K81" s="17">
        <f t="shared" si="8"/>
        <v>40000</v>
      </c>
      <c r="M81" s="7">
        <f>A81-'Major Revenues'!A105</f>
        <v>0</v>
      </c>
    </row>
    <row r="82" spans="1:13" x14ac:dyDescent="0.25">
      <c r="A82">
        <v>256</v>
      </c>
      <c r="B82">
        <v>1</v>
      </c>
      <c r="C82" t="s">
        <v>1475</v>
      </c>
      <c r="D82" s="13">
        <v>2690.2</v>
      </c>
      <c r="E82" s="13">
        <v>2623.6</v>
      </c>
      <c r="F82" s="13">
        <v>2623.3158073043519</v>
      </c>
      <c r="G82" s="13">
        <v>2623.3146389595959</v>
      </c>
      <c r="H82" s="17">
        <f t="shared" si="5"/>
        <v>43339.121999999996</v>
      </c>
      <c r="I82" s="17">
        <f t="shared" si="6"/>
        <v>42266.195999999996</v>
      </c>
      <c r="J82" s="17">
        <f t="shared" si="7"/>
        <v>42261.617655673108</v>
      </c>
      <c r="K82" s="17">
        <f t="shared" si="8"/>
        <v>42261.598833639087</v>
      </c>
      <c r="M82" s="7">
        <f>A82-'Major Revenues'!A106</f>
        <v>0</v>
      </c>
    </row>
    <row r="83" spans="1:13" x14ac:dyDescent="0.25">
      <c r="A83">
        <v>261</v>
      </c>
      <c r="B83">
        <v>1</v>
      </c>
      <c r="C83" t="s">
        <v>1476</v>
      </c>
      <c r="D83" s="13">
        <v>359.00000000000006</v>
      </c>
      <c r="E83" s="13">
        <v>361.40000000000003</v>
      </c>
      <c r="F83" s="13">
        <v>361.67251594437386</v>
      </c>
      <c r="G83" s="13">
        <v>361.67668985741739</v>
      </c>
      <c r="H83" s="17">
        <f t="shared" si="5"/>
        <v>40000</v>
      </c>
      <c r="I83" s="17">
        <f t="shared" si="6"/>
        <v>40000</v>
      </c>
      <c r="J83" s="17">
        <f t="shared" si="7"/>
        <v>40000</v>
      </c>
      <c r="K83" s="17">
        <f t="shared" si="8"/>
        <v>40000</v>
      </c>
      <c r="M83" s="7">
        <f>A83-'Major Revenues'!A107</f>
        <v>0</v>
      </c>
    </row>
    <row r="84" spans="1:13" x14ac:dyDescent="0.25">
      <c r="A84">
        <v>264</v>
      </c>
      <c r="B84">
        <v>1</v>
      </c>
      <c r="C84" t="s">
        <v>1477</v>
      </c>
      <c r="D84" s="13">
        <v>102.4</v>
      </c>
      <c r="E84" s="13">
        <v>97.4</v>
      </c>
      <c r="F84" s="13">
        <v>99.19672438672437</v>
      </c>
      <c r="G84" s="13">
        <v>98.998311688311716</v>
      </c>
      <c r="H84" s="17">
        <f t="shared" si="5"/>
        <v>40000</v>
      </c>
      <c r="I84" s="17">
        <f t="shared" si="6"/>
        <v>40000</v>
      </c>
      <c r="J84" s="17">
        <f t="shared" si="7"/>
        <v>40000</v>
      </c>
      <c r="K84" s="17">
        <f t="shared" si="8"/>
        <v>40000</v>
      </c>
      <c r="M84" s="7">
        <f>A84-'Major Revenues'!A108</f>
        <v>0</v>
      </c>
    </row>
    <row r="85" spans="1:13" x14ac:dyDescent="0.25">
      <c r="A85">
        <v>270</v>
      </c>
      <c r="B85">
        <v>1</v>
      </c>
      <c r="C85" t="s">
        <v>1478</v>
      </c>
      <c r="D85" s="13">
        <v>7117.2</v>
      </c>
      <c r="E85" s="13">
        <v>7035.9999999999991</v>
      </c>
      <c r="F85" s="13">
        <v>7035.8452817336192</v>
      </c>
      <c r="G85" s="13">
        <v>7035.844939751667</v>
      </c>
      <c r="H85" s="17">
        <f t="shared" si="5"/>
        <v>114658.09199999999</v>
      </c>
      <c r="I85" s="17">
        <f t="shared" si="6"/>
        <v>113349.95999999998</v>
      </c>
      <c r="J85" s="17">
        <f t="shared" si="7"/>
        <v>113347.46748872859</v>
      </c>
      <c r="K85" s="17">
        <f t="shared" si="8"/>
        <v>113347.46197939935</v>
      </c>
      <c r="M85" s="7">
        <f>A85-'Major Revenues'!A109</f>
        <v>0</v>
      </c>
    </row>
    <row r="86" spans="1:13" x14ac:dyDescent="0.25">
      <c r="A86">
        <v>271</v>
      </c>
      <c r="B86">
        <v>1</v>
      </c>
      <c r="C86" t="s">
        <v>1479</v>
      </c>
      <c r="D86" s="13">
        <v>10986.84</v>
      </c>
      <c r="E86" s="13">
        <v>10793.239999999998</v>
      </c>
      <c r="F86" s="13">
        <v>10792.994408490773</v>
      </c>
      <c r="G86" s="13">
        <v>10792.993805303611</v>
      </c>
      <c r="H86" s="17">
        <f t="shared" si="5"/>
        <v>176997.99239999999</v>
      </c>
      <c r="I86" s="17">
        <f t="shared" si="6"/>
        <v>173879.09639999995</v>
      </c>
      <c r="J86" s="17">
        <f t="shared" si="7"/>
        <v>173875.13992078634</v>
      </c>
      <c r="K86" s="17">
        <f t="shared" si="8"/>
        <v>173875.13020344116</v>
      </c>
      <c r="M86" s="7">
        <f>A86-'Major Revenues'!A110</f>
        <v>0</v>
      </c>
    </row>
    <row r="87" spans="1:13" x14ac:dyDescent="0.25">
      <c r="A87">
        <v>272</v>
      </c>
      <c r="B87">
        <v>1</v>
      </c>
      <c r="C87" t="s">
        <v>135</v>
      </c>
      <c r="D87" s="13">
        <v>9802.6</v>
      </c>
      <c r="E87" s="13">
        <v>9799.4000000000015</v>
      </c>
      <c r="F87" s="13">
        <v>9799.404529228621</v>
      </c>
      <c r="G87" s="13">
        <v>9799.4045257938506</v>
      </c>
      <c r="H87" s="17">
        <f t="shared" si="5"/>
        <v>157919.886</v>
      </c>
      <c r="I87" s="17">
        <f t="shared" si="6"/>
        <v>157868.33400000003</v>
      </c>
      <c r="J87" s="17">
        <f t="shared" si="7"/>
        <v>157868.40696587309</v>
      </c>
      <c r="K87" s="17">
        <f t="shared" si="8"/>
        <v>157868.40691053894</v>
      </c>
      <c r="M87" s="7">
        <f>A87-'Major Revenues'!A111</f>
        <v>0</v>
      </c>
    </row>
    <row r="88" spans="1:13" x14ac:dyDescent="0.25">
      <c r="A88">
        <v>273</v>
      </c>
      <c r="B88">
        <v>1</v>
      </c>
      <c r="C88" t="s">
        <v>1480</v>
      </c>
      <c r="D88" s="13">
        <v>9359.3999999999978</v>
      </c>
      <c r="E88" s="13">
        <v>9403.2000000000007</v>
      </c>
      <c r="F88" s="13">
        <v>9403.2673630483605</v>
      </c>
      <c r="G88" s="13">
        <v>9403.2674665225513</v>
      </c>
      <c r="H88" s="17">
        <f t="shared" si="5"/>
        <v>150779.93399999995</v>
      </c>
      <c r="I88" s="17">
        <f t="shared" si="6"/>
        <v>151485.552</v>
      </c>
      <c r="J88" s="17">
        <f t="shared" si="7"/>
        <v>151486.63721870907</v>
      </c>
      <c r="K88" s="17">
        <f t="shared" si="8"/>
        <v>151486.63888567829</v>
      </c>
      <c r="M88" s="7">
        <f>A88-'Major Revenues'!A112</f>
        <v>0</v>
      </c>
    </row>
    <row r="89" spans="1:13" x14ac:dyDescent="0.25">
      <c r="A89">
        <v>276</v>
      </c>
      <c r="B89">
        <v>1</v>
      </c>
      <c r="C89" t="s">
        <v>1481</v>
      </c>
      <c r="D89" s="13">
        <v>12257.199999999999</v>
      </c>
      <c r="E89" s="13">
        <v>12257.199999999999</v>
      </c>
      <c r="F89" s="13">
        <v>12257.199999999999</v>
      </c>
      <c r="G89" s="13">
        <v>12257.199999999999</v>
      </c>
      <c r="H89" s="17">
        <f t="shared" si="5"/>
        <v>197463.49199999997</v>
      </c>
      <c r="I89" s="17">
        <f t="shared" si="6"/>
        <v>197463.49199999997</v>
      </c>
      <c r="J89" s="17">
        <f t="shared" si="7"/>
        <v>197463.49199999997</v>
      </c>
      <c r="K89" s="17">
        <f t="shared" si="8"/>
        <v>197463.49199999997</v>
      </c>
      <c r="M89" s="7">
        <f>A89-'Major Revenues'!A113</f>
        <v>0</v>
      </c>
    </row>
    <row r="90" spans="1:13" x14ac:dyDescent="0.25">
      <c r="A90">
        <v>277</v>
      </c>
      <c r="B90">
        <v>1</v>
      </c>
      <c r="C90" t="s">
        <v>1482</v>
      </c>
      <c r="D90" s="13">
        <v>2550.8000000000002</v>
      </c>
      <c r="E90" s="13">
        <v>2569.1999999999998</v>
      </c>
      <c r="F90" s="13">
        <v>2569.4649906298364</v>
      </c>
      <c r="G90" s="13">
        <v>2569.4654164114372</v>
      </c>
      <c r="H90" s="17">
        <f t="shared" si="5"/>
        <v>41093.387999999999</v>
      </c>
      <c r="I90" s="17">
        <f t="shared" si="6"/>
        <v>41389.811999999998</v>
      </c>
      <c r="J90" s="17">
        <f t="shared" si="7"/>
        <v>41394.080999046666</v>
      </c>
      <c r="K90" s="17">
        <f t="shared" si="8"/>
        <v>41394.087858388251</v>
      </c>
      <c r="M90" s="7">
        <f>A90-'Major Revenues'!A114</f>
        <v>0</v>
      </c>
    </row>
    <row r="91" spans="1:13" x14ac:dyDescent="0.25">
      <c r="A91">
        <v>278</v>
      </c>
      <c r="B91">
        <v>1</v>
      </c>
      <c r="C91" t="s">
        <v>1483</v>
      </c>
      <c r="D91" s="13">
        <v>3202.6</v>
      </c>
      <c r="E91" s="13">
        <v>3250.4</v>
      </c>
      <c r="F91" s="13">
        <v>3250.6240384642856</v>
      </c>
      <c r="G91" s="13">
        <v>3250.625007693814</v>
      </c>
      <c r="H91" s="17">
        <f t="shared" si="5"/>
        <v>51593.885999999999</v>
      </c>
      <c r="I91" s="17">
        <f t="shared" si="6"/>
        <v>52363.944000000003</v>
      </c>
      <c r="J91" s="17">
        <f t="shared" si="7"/>
        <v>52367.553259659639</v>
      </c>
      <c r="K91" s="17">
        <f t="shared" si="8"/>
        <v>52367.568873947341</v>
      </c>
      <c r="M91" s="7">
        <f>A91-'Major Revenues'!A115</f>
        <v>0</v>
      </c>
    </row>
    <row r="92" spans="1:13" x14ac:dyDescent="0.25">
      <c r="A92">
        <v>279</v>
      </c>
      <c r="B92">
        <v>1</v>
      </c>
      <c r="C92" t="s">
        <v>1484</v>
      </c>
      <c r="D92" s="13">
        <v>22865.3</v>
      </c>
      <c r="E92" s="13">
        <v>23213.5</v>
      </c>
      <c r="F92" s="13">
        <v>23213.736337298404</v>
      </c>
      <c r="G92" s="13">
        <v>23213.73647970911</v>
      </c>
      <c r="H92" s="17">
        <f t="shared" si="5"/>
        <v>368359.98299999995</v>
      </c>
      <c r="I92" s="17">
        <f t="shared" si="6"/>
        <v>373969.48499999999</v>
      </c>
      <c r="J92" s="17">
        <f t="shared" si="7"/>
        <v>373973.29239387729</v>
      </c>
      <c r="K92" s="17">
        <f t="shared" si="8"/>
        <v>373973.29468811373</v>
      </c>
      <c r="M92" s="7">
        <f>A92-'Major Revenues'!A116</f>
        <v>0</v>
      </c>
    </row>
    <row r="93" spans="1:13" x14ac:dyDescent="0.25">
      <c r="A93">
        <v>280</v>
      </c>
      <c r="B93">
        <v>1</v>
      </c>
      <c r="C93" t="s">
        <v>1485</v>
      </c>
      <c r="D93" s="13">
        <v>4286.8</v>
      </c>
      <c r="E93" s="13">
        <v>4179.8</v>
      </c>
      <c r="F93" s="13">
        <v>4179.442000961024</v>
      </c>
      <c r="G93" s="13">
        <v>4179.438715891024</v>
      </c>
      <c r="H93" s="17">
        <f t="shared" si="5"/>
        <v>69060.347999999998</v>
      </c>
      <c r="I93" s="17">
        <f t="shared" si="6"/>
        <v>67336.577999999994</v>
      </c>
      <c r="J93" s="17">
        <f t="shared" si="7"/>
        <v>67330.810635482092</v>
      </c>
      <c r="K93" s="17">
        <f t="shared" si="8"/>
        <v>67330.757713004394</v>
      </c>
      <c r="M93" s="7">
        <f>A93-'Major Revenues'!A117</f>
        <v>0</v>
      </c>
    </row>
    <row r="94" spans="1:13" x14ac:dyDescent="0.25">
      <c r="A94">
        <v>281</v>
      </c>
      <c r="B94">
        <v>1</v>
      </c>
      <c r="C94" t="s">
        <v>1486</v>
      </c>
      <c r="D94" s="13">
        <v>11514.599999999999</v>
      </c>
      <c r="E94" s="13">
        <v>11514.599999999999</v>
      </c>
      <c r="F94" s="13">
        <v>11514.599999999999</v>
      </c>
      <c r="G94" s="13">
        <v>11514.599999999999</v>
      </c>
      <c r="H94" s="17">
        <f t="shared" si="5"/>
        <v>185500.20599999998</v>
      </c>
      <c r="I94" s="17">
        <f t="shared" si="6"/>
        <v>185500.20599999998</v>
      </c>
      <c r="J94" s="17">
        <f t="shared" si="7"/>
        <v>185500.20599999998</v>
      </c>
      <c r="K94" s="17">
        <f t="shared" si="8"/>
        <v>185500.20599999998</v>
      </c>
      <c r="M94" s="7">
        <f>A94-'Major Revenues'!A118</f>
        <v>0</v>
      </c>
    </row>
    <row r="95" spans="1:13" x14ac:dyDescent="0.25">
      <c r="A95">
        <v>282</v>
      </c>
      <c r="B95">
        <v>1</v>
      </c>
      <c r="C95" t="s">
        <v>1487</v>
      </c>
      <c r="D95" s="13">
        <v>2013.6000000000001</v>
      </c>
      <c r="E95" s="13">
        <v>2010.8000000000002</v>
      </c>
      <c r="F95" s="13">
        <v>2010.500912521185</v>
      </c>
      <c r="G95" s="13">
        <v>2010.4580552845537</v>
      </c>
      <c r="H95" s="17">
        <f t="shared" si="5"/>
        <v>40000</v>
      </c>
      <c r="I95" s="17">
        <f t="shared" si="6"/>
        <v>40000</v>
      </c>
      <c r="J95" s="17">
        <f t="shared" si="7"/>
        <v>40000</v>
      </c>
      <c r="K95" s="17">
        <f t="shared" si="8"/>
        <v>40000</v>
      </c>
      <c r="M95" s="7">
        <f>A95-'Major Revenues'!A119</f>
        <v>0</v>
      </c>
    </row>
    <row r="96" spans="1:13" x14ac:dyDescent="0.25">
      <c r="A96">
        <v>283</v>
      </c>
      <c r="B96">
        <v>1</v>
      </c>
      <c r="C96" t="s">
        <v>1488</v>
      </c>
      <c r="D96" s="13">
        <v>4903</v>
      </c>
      <c r="E96" s="13">
        <v>4903</v>
      </c>
      <c r="F96" s="13">
        <v>4903</v>
      </c>
      <c r="G96" s="13">
        <v>4903</v>
      </c>
      <c r="H96" s="17">
        <f t="shared" si="5"/>
        <v>78987.33</v>
      </c>
      <c r="I96" s="17">
        <f t="shared" si="6"/>
        <v>78987.33</v>
      </c>
      <c r="J96" s="17">
        <f t="shared" si="7"/>
        <v>78987.33</v>
      </c>
      <c r="K96" s="17">
        <f t="shared" si="8"/>
        <v>78987.33</v>
      </c>
      <c r="M96" s="7">
        <f>A96-'Major Revenues'!A120</f>
        <v>0</v>
      </c>
    </row>
    <row r="97" spans="1:13" x14ac:dyDescent="0.25">
      <c r="A97">
        <v>284</v>
      </c>
      <c r="B97">
        <v>1</v>
      </c>
      <c r="C97" t="s">
        <v>1489</v>
      </c>
      <c r="D97" s="13">
        <v>13022.599999999999</v>
      </c>
      <c r="E97" s="13">
        <v>13217.6</v>
      </c>
      <c r="F97" s="13">
        <v>13217.863871487321</v>
      </c>
      <c r="G97" s="13">
        <v>13217.864099517999</v>
      </c>
      <c r="H97" s="17">
        <f t="shared" si="5"/>
        <v>209794.08599999998</v>
      </c>
      <c r="I97" s="17">
        <f t="shared" si="6"/>
        <v>212935.53599999999</v>
      </c>
      <c r="J97" s="17">
        <f t="shared" si="7"/>
        <v>212939.78696966075</v>
      </c>
      <c r="K97" s="17">
        <f t="shared" si="8"/>
        <v>212939.79064323497</v>
      </c>
      <c r="M97" s="7">
        <f>A97-'Major Revenues'!A121</f>
        <v>0</v>
      </c>
    </row>
    <row r="98" spans="1:13" x14ac:dyDescent="0.25">
      <c r="A98">
        <v>286</v>
      </c>
      <c r="B98">
        <v>1</v>
      </c>
      <c r="C98" t="s">
        <v>1490</v>
      </c>
      <c r="D98" s="13">
        <v>2341.4</v>
      </c>
      <c r="E98" s="13">
        <v>2340.4</v>
      </c>
      <c r="F98" s="13">
        <v>2340.3903846153844</v>
      </c>
      <c r="G98" s="13">
        <v>2340.3902912621361</v>
      </c>
      <c r="H98" s="17">
        <f t="shared" si="5"/>
        <v>40000</v>
      </c>
      <c r="I98" s="17">
        <f t="shared" si="6"/>
        <v>40000</v>
      </c>
      <c r="J98" s="17">
        <f t="shared" si="7"/>
        <v>40000</v>
      </c>
      <c r="K98" s="17">
        <f t="shared" si="8"/>
        <v>40000</v>
      </c>
      <c r="M98" s="7">
        <f>A98-'Major Revenues'!A122</f>
        <v>0</v>
      </c>
    </row>
    <row r="99" spans="1:13" x14ac:dyDescent="0.25">
      <c r="A99">
        <v>294</v>
      </c>
      <c r="B99">
        <v>1</v>
      </c>
      <c r="C99" t="s">
        <v>1491</v>
      </c>
      <c r="D99" s="13">
        <v>1953.2499999999998</v>
      </c>
      <c r="E99" s="13">
        <v>1953.2499999999998</v>
      </c>
      <c r="F99" s="13">
        <v>1953.2499999999998</v>
      </c>
      <c r="G99" s="13">
        <v>1953.2499999999998</v>
      </c>
      <c r="H99" s="17">
        <f t="shared" si="5"/>
        <v>40000</v>
      </c>
      <c r="I99" s="17">
        <f t="shared" si="6"/>
        <v>40000</v>
      </c>
      <c r="J99" s="17">
        <f t="shared" si="7"/>
        <v>40000</v>
      </c>
      <c r="K99" s="17">
        <f t="shared" si="8"/>
        <v>40000</v>
      </c>
      <c r="M99" s="7">
        <f>A99-'Major Revenues'!A123</f>
        <v>0</v>
      </c>
    </row>
    <row r="100" spans="1:13" x14ac:dyDescent="0.25">
      <c r="A100">
        <v>297</v>
      </c>
      <c r="B100">
        <v>1</v>
      </c>
      <c r="C100" t="s">
        <v>1492</v>
      </c>
      <c r="D100" s="13">
        <v>381.6</v>
      </c>
      <c r="E100" s="13">
        <v>387.2</v>
      </c>
      <c r="F100" s="13">
        <v>388.12895921835707</v>
      </c>
      <c r="G100" s="13">
        <v>388.14029578627259</v>
      </c>
      <c r="H100" s="17">
        <f t="shared" si="5"/>
        <v>40000</v>
      </c>
      <c r="I100" s="17">
        <f t="shared" si="6"/>
        <v>40000</v>
      </c>
      <c r="J100" s="17">
        <f t="shared" si="7"/>
        <v>40000</v>
      </c>
      <c r="K100" s="17">
        <f t="shared" si="8"/>
        <v>40000</v>
      </c>
      <c r="M100" s="7">
        <f>A100-'Major Revenues'!A124</f>
        <v>0</v>
      </c>
    </row>
    <row r="101" spans="1:13" x14ac:dyDescent="0.25">
      <c r="A101">
        <v>299</v>
      </c>
      <c r="B101">
        <v>1</v>
      </c>
      <c r="C101" t="s">
        <v>1493</v>
      </c>
      <c r="D101" s="13">
        <v>777.4</v>
      </c>
      <c r="E101" s="13">
        <v>759.79999999999984</v>
      </c>
      <c r="F101" s="13">
        <v>759.58943890289345</v>
      </c>
      <c r="G101" s="13">
        <v>759.5824722240111</v>
      </c>
      <c r="H101" s="17">
        <f t="shared" si="5"/>
        <v>40000</v>
      </c>
      <c r="I101" s="17">
        <f t="shared" si="6"/>
        <v>40000</v>
      </c>
      <c r="J101" s="17">
        <f t="shared" si="7"/>
        <v>40000</v>
      </c>
      <c r="K101" s="17">
        <f t="shared" si="8"/>
        <v>40000</v>
      </c>
      <c r="M101" s="7">
        <f>A101-'Major Revenues'!A125</f>
        <v>0</v>
      </c>
    </row>
    <row r="102" spans="1:13" x14ac:dyDescent="0.25">
      <c r="A102">
        <v>300</v>
      </c>
      <c r="B102">
        <v>1</v>
      </c>
      <c r="C102" t="s">
        <v>1494</v>
      </c>
      <c r="D102" s="13">
        <v>1164.6000000000001</v>
      </c>
      <c r="E102" s="13">
        <v>1164.6000000000001</v>
      </c>
      <c r="F102" s="13">
        <v>1164.6000000000001</v>
      </c>
      <c r="G102" s="13">
        <v>1164.6000000000001</v>
      </c>
      <c r="H102" s="17">
        <f t="shared" si="5"/>
        <v>40000</v>
      </c>
      <c r="I102" s="17">
        <f t="shared" si="6"/>
        <v>40000</v>
      </c>
      <c r="J102" s="17">
        <f t="shared" si="7"/>
        <v>40000</v>
      </c>
      <c r="K102" s="17">
        <f t="shared" si="8"/>
        <v>40000</v>
      </c>
      <c r="M102" s="7">
        <f>A102-'Major Revenues'!A126</f>
        <v>0</v>
      </c>
    </row>
    <row r="103" spans="1:13" x14ac:dyDescent="0.25">
      <c r="A103">
        <v>306</v>
      </c>
      <c r="B103">
        <v>1</v>
      </c>
      <c r="C103" t="s">
        <v>1495</v>
      </c>
      <c r="D103" s="13">
        <v>345.85</v>
      </c>
      <c r="E103" s="13">
        <v>345.85</v>
      </c>
      <c r="F103" s="13">
        <v>345.85</v>
      </c>
      <c r="G103" s="13">
        <v>345.85</v>
      </c>
      <c r="H103" s="17">
        <f t="shared" si="5"/>
        <v>40000</v>
      </c>
      <c r="I103" s="17">
        <f t="shared" si="6"/>
        <v>40000</v>
      </c>
      <c r="J103" s="17">
        <f t="shared" si="7"/>
        <v>40000</v>
      </c>
      <c r="K103" s="17">
        <f t="shared" si="8"/>
        <v>40000</v>
      </c>
      <c r="M103" s="7">
        <f>A103-'Major Revenues'!A127</f>
        <v>0</v>
      </c>
    </row>
    <row r="104" spans="1:13" x14ac:dyDescent="0.25">
      <c r="A104">
        <v>308</v>
      </c>
      <c r="B104">
        <v>1</v>
      </c>
      <c r="C104" t="s">
        <v>1496</v>
      </c>
      <c r="D104" s="13">
        <v>672.6</v>
      </c>
      <c r="E104" s="13">
        <v>673</v>
      </c>
      <c r="F104" s="13">
        <v>673.03610091491248</v>
      </c>
      <c r="G104" s="13">
        <v>673.03681605478937</v>
      </c>
      <c r="H104" s="17">
        <f t="shared" si="5"/>
        <v>40000</v>
      </c>
      <c r="I104" s="17">
        <f t="shared" si="6"/>
        <v>40000</v>
      </c>
      <c r="J104" s="17">
        <f t="shared" si="7"/>
        <v>40000</v>
      </c>
      <c r="K104" s="17">
        <f t="shared" si="8"/>
        <v>40000</v>
      </c>
      <c r="M104" s="7">
        <f>A104-'Major Revenues'!A128</f>
        <v>0</v>
      </c>
    </row>
    <row r="105" spans="1:13" x14ac:dyDescent="0.25">
      <c r="A105">
        <v>309</v>
      </c>
      <c r="B105">
        <v>1</v>
      </c>
      <c r="C105" t="s">
        <v>1497</v>
      </c>
      <c r="D105" s="13">
        <v>1797.81</v>
      </c>
      <c r="E105" s="13">
        <v>1766.41</v>
      </c>
      <c r="F105" s="13">
        <v>1766.168244396456</v>
      </c>
      <c r="G105" s="13">
        <v>1766.1655714985197</v>
      </c>
      <c r="H105" s="17">
        <f t="shared" si="5"/>
        <v>40000</v>
      </c>
      <c r="I105" s="17">
        <f t="shared" si="6"/>
        <v>40000</v>
      </c>
      <c r="J105" s="17">
        <f t="shared" si="7"/>
        <v>40000</v>
      </c>
      <c r="K105" s="17">
        <f t="shared" si="8"/>
        <v>40000</v>
      </c>
      <c r="M105" s="7">
        <f>A105-'Major Revenues'!A129</f>
        <v>0</v>
      </c>
    </row>
    <row r="106" spans="1:13" x14ac:dyDescent="0.25">
      <c r="A106">
        <v>314</v>
      </c>
      <c r="B106">
        <v>1</v>
      </c>
      <c r="C106" t="s">
        <v>1498</v>
      </c>
      <c r="D106" s="13">
        <v>827</v>
      </c>
      <c r="E106" s="13">
        <v>822</v>
      </c>
      <c r="F106" s="13">
        <v>822.15161353058511</v>
      </c>
      <c r="G106" s="13">
        <v>822.1685863171374</v>
      </c>
      <c r="H106" s="17">
        <f t="shared" si="5"/>
        <v>40000</v>
      </c>
      <c r="I106" s="17">
        <f t="shared" si="6"/>
        <v>40000</v>
      </c>
      <c r="J106" s="17">
        <f t="shared" si="7"/>
        <v>40000</v>
      </c>
      <c r="K106" s="17">
        <f t="shared" si="8"/>
        <v>40000</v>
      </c>
      <c r="M106" s="7">
        <f>A106-'Major Revenues'!A130</f>
        <v>0</v>
      </c>
    </row>
    <row r="107" spans="1:13" x14ac:dyDescent="0.25">
      <c r="A107">
        <v>316</v>
      </c>
      <c r="B107">
        <v>1</v>
      </c>
      <c r="C107" t="s">
        <v>1499</v>
      </c>
      <c r="D107" s="13">
        <v>1120</v>
      </c>
      <c r="E107" s="13">
        <v>1106.5999999999999</v>
      </c>
      <c r="F107" s="13">
        <v>1106.6035673882416</v>
      </c>
      <c r="G107" s="13">
        <v>1106.6010155402344</v>
      </c>
      <c r="H107" s="17">
        <f t="shared" si="5"/>
        <v>40000</v>
      </c>
      <c r="I107" s="17">
        <f t="shared" si="6"/>
        <v>40000</v>
      </c>
      <c r="J107" s="17">
        <f t="shared" si="7"/>
        <v>40000</v>
      </c>
      <c r="K107" s="17">
        <f t="shared" si="8"/>
        <v>40000</v>
      </c>
      <c r="M107" s="7">
        <f>A107-'Major Revenues'!A131</f>
        <v>0</v>
      </c>
    </row>
    <row r="108" spans="1:13" x14ac:dyDescent="0.25">
      <c r="A108">
        <v>317</v>
      </c>
      <c r="B108">
        <v>1</v>
      </c>
      <c r="C108" t="s">
        <v>1500</v>
      </c>
      <c r="D108" s="13">
        <v>934.19999999999993</v>
      </c>
      <c r="E108" s="13">
        <v>959.4</v>
      </c>
      <c r="F108" s="13">
        <v>960.19329731262269</v>
      </c>
      <c r="G108" s="13">
        <v>960.20377281366518</v>
      </c>
      <c r="H108" s="17">
        <f t="shared" si="5"/>
        <v>40000</v>
      </c>
      <c r="I108" s="17">
        <f t="shared" si="6"/>
        <v>40000</v>
      </c>
      <c r="J108" s="17">
        <f t="shared" si="7"/>
        <v>40000</v>
      </c>
      <c r="K108" s="17">
        <f t="shared" si="8"/>
        <v>40000</v>
      </c>
      <c r="M108" s="7">
        <f>A108-'Major Revenues'!A132</f>
        <v>0</v>
      </c>
    </row>
    <row r="109" spans="1:13" x14ac:dyDescent="0.25">
      <c r="A109">
        <v>318</v>
      </c>
      <c r="B109">
        <v>1</v>
      </c>
      <c r="C109" t="s">
        <v>157</v>
      </c>
      <c r="D109" s="13">
        <v>4344.6000000000004</v>
      </c>
      <c r="E109" s="13">
        <v>4353.8</v>
      </c>
      <c r="F109" s="13">
        <v>4353.8691599525646</v>
      </c>
      <c r="G109" s="13">
        <v>4353.8692905874286</v>
      </c>
      <c r="H109" s="17">
        <f t="shared" si="5"/>
        <v>69991.506000000008</v>
      </c>
      <c r="I109" s="17">
        <f t="shared" si="6"/>
        <v>70139.717999999993</v>
      </c>
      <c r="J109" s="17">
        <f t="shared" si="7"/>
        <v>70140.832166835811</v>
      </c>
      <c r="K109" s="17">
        <f t="shared" si="8"/>
        <v>70140.834271363477</v>
      </c>
      <c r="M109" s="7">
        <f>A109-'Major Revenues'!A133</f>
        <v>0</v>
      </c>
    </row>
    <row r="110" spans="1:13" x14ac:dyDescent="0.25">
      <c r="A110">
        <v>319</v>
      </c>
      <c r="B110">
        <v>1</v>
      </c>
      <c r="C110" t="s">
        <v>1501</v>
      </c>
      <c r="D110" s="13">
        <v>565.79999999999995</v>
      </c>
      <c r="E110" s="13">
        <v>565.79999999999995</v>
      </c>
      <c r="F110" s="13">
        <v>565.79999999999995</v>
      </c>
      <c r="G110" s="13">
        <v>565.79999999999995</v>
      </c>
      <c r="H110" s="17">
        <f t="shared" si="5"/>
        <v>40000</v>
      </c>
      <c r="I110" s="17">
        <f t="shared" si="6"/>
        <v>40000</v>
      </c>
      <c r="J110" s="17">
        <f t="shared" si="7"/>
        <v>40000</v>
      </c>
      <c r="K110" s="17">
        <f t="shared" si="8"/>
        <v>40000</v>
      </c>
      <c r="M110" s="7">
        <f>A110-'Major Revenues'!A134</f>
        <v>0</v>
      </c>
    </row>
    <row r="111" spans="1:13" x14ac:dyDescent="0.25">
      <c r="A111">
        <v>323</v>
      </c>
      <c r="B111">
        <v>2</v>
      </c>
      <c r="C111" t="s">
        <v>1502</v>
      </c>
      <c r="D111" s="13">
        <v>28.6</v>
      </c>
      <c r="E111" s="13">
        <v>28.6</v>
      </c>
      <c r="F111" s="13">
        <v>28.6</v>
      </c>
      <c r="G111" s="13">
        <v>28.6</v>
      </c>
      <c r="H111" s="17">
        <f t="shared" si="5"/>
        <v>40000</v>
      </c>
      <c r="I111" s="17">
        <f t="shared" si="6"/>
        <v>40000</v>
      </c>
      <c r="J111" s="17">
        <f t="shared" si="7"/>
        <v>40000</v>
      </c>
      <c r="K111" s="17">
        <f t="shared" si="8"/>
        <v>40000</v>
      </c>
      <c r="M111" s="7">
        <f>A111-'Major Revenues'!A135</f>
        <v>0</v>
      </c>
    </row>
    <row r="112" spans="1:13" x14ac:dyDescent="0.25">
      <c r="A112">
        <v>330</v>
      </c>
      <c r="B112">
        <v>1</v>
      </c>
      <c r="C112" t="s">
        <v>1503</v>
      </c>
      <c r="D112" s="13">
        <v>281.14999999999998</v>
      </c>
      <c r="E112" s="13">
        <v>257.35000000000002</v>
      </c>
      <c r="F112" s="13">
        <v>256.18293623903605</v>
      </c>
      <c r="G112" s="13">
        <v>256.108887422122</v>
      </c>
      <c r="H112" s="17">
        <f t="shared" si="5"/>
        <v>40000</v>
      </c>
      <c r="I112" s="17">
        <f t="shared" si="6"/>
        <v>40000</v>
      </c>
      <c r="J112" s="17">
        <f t="shared" si="7"/>
        <v>40000</v>
      </c>
      <c r="K112" s="17">
        <f t="shared" si="8"/>
        <v>40000</v>
      </c>
      <c r="M112" s="7">
        <f>A112-'Major Revenues'!A136</f>
        <v>0</v>
      </c>
    </row>
    <row r="113" spans="1:13" x14ac:dyDescent="0.25">
      <c r="A113">
        <v>332</v>
      </c>
      <c r="B113">
        <v>1</v>
      </c>
      <c r="C113" t="s">
        <v>1504</v>
      </c>
      <c r="D113" s="13">
        <v>1700.9999999999998</v>
      </c>
      <c r="E113" s="13">
        <v>1686.3999999999999</v>
      </c>
      <c r="F113" s="13">
        <v>1686.388469823778</v>
      </c>
      <c r="G113" s="13">
        <v>1686.3875193922202</v>
      </c>
      <c r="H113" s="17">
        <f t="shared" si="5"/>
        <v>40000</v>
      </c>
      <c r="I113" s="17">
        <f t="shared" si="6"/>
        <v>40000</v>
      </c>
      <c r="J113" s="17">
        <f t="shared" si="7"/>
        <v>40000</v>
      </c>
      <c r="K113" s="17">
        <f t="shared" si="8"/>
        <v>40000</v>
      </c>
      <c r="M113" s="7">
        <f>A113-'Major Revenues'!A137</f>
        <v>0</v>
      </c>
    </row>
    <row r="114" spans="1:13" x14ac:dyDescent="0.25">
      <c r="A114">
        <v>333</v>
      </c>
      <c r="B114">
        <v>1</v>
      </c>
      <c r="C114" t="s">
        <v>1505</v>
      </c>
      <c r="D114" s="13">
        <v>532.20000000000005</v>
      </c>
      <c r="E114" s="13">
        <v>567.4</v>
      </c>
      <c r="F114" s="13">
        <v>568.27225943415442</v>
      </c>
      <c r="G114" s="13">
        <v>568.26692211247359</v>
      </c>
      <c r="H114" s="17">
        <f t="shared" si="5"/>
        <v>40000</v>
      </c>
      <c r="I114" s="17">
        <f t="shared" si="6"/>
        <v>40000</v>
      </c>
      <c r="J114" s="17">
        <f t="shared" si="7"/>
        <v>40000</v>
      </c>
      <c r="K114" s="17">
        <f t="shared" si="8"/>
        <v>40000</v>
      </c>
      <c r="M114" s="7">
        <f>A114-'Major Revenues'!A138</f>
        <v>0</v>
      </c>
    </row>
    <row r="115" spans="1:13" x14ac:dyDescent="0.25">
      <c r="A115">
        <v>345</v>
      </c>
      <c r="B115">
        <v>1</v>
      </c>
      <c r="C115" t="s">
        <v>1506</v>
      </c>
      <c r="D115" s="13">
        <v>1659.6000000000001</v>
      </c>
      <c r="E115" s="13">
        <v>1640.6000000000001</v>
      </c>
      <c r="F115" s="13">
        <v>1640.4696567878705</v>
      </c>
      <c r="G115" s="13">
        <v>1640.4681833296349</v>
      </c>
      <c r="H115" s="17">
        <f t="shared" si="5"/>
        <v>40000</v>
      </c>
      <c r="I115" s="17">
        <f t="shared" si="6"/>
        <v>40000</v>
      </c>
      <c r="J115" s="17">
        <f t="shared" si="7"/>
        <v>40000</v>
      </c>
      <c r="K115" s="17">
        <f t="shared" si="8"/>
        <v>40000</v>
      </c>
      <c r="M115" s="7">
        <f>A115-'Major Revenues'!A139</f>
        <v>0</v>
      </c>
    </row>
    <row r="116" spans="1:13" x14ac:dyDescent="0.25">
      <c r="A116">
        <v>347</v>
      </c>
      <c r="B116">
        <v>1</v>
      </c>
      <c r="C116" t="s">
        <v>1507</v>
      </c>
      <c r="D116" s="13">
        <v>4346.83</v>
      </c>
      <c r="E116" s="13">
        <v>4313.83</v>
      </c>
      <c r="F116" s="13">
        <v>4313.7159359077759</v>
      </c>
      <c r="G116" s="13">
        <v>4313.7153950467282</v>
      </c>
      <c r="H116" s="17">
        <f t="shared" si="5"/>
        <v>70027.431299999997</v>
      </c>
      <c r="I116" s="17">
        <f t="shared" si="6"/>
        <v>69495.801299999992</v>
      </c>
      <c r="J116" s="17">
        <f t="shared" si="7"/>
        <v>69493.963727474271</v>
      </c>
      <c r="K116" s="17">
        <f t="shared" si="8"/>
        <v>69493.955014202787</v>
      </c>
      <c r="M116" s="7">
        <f>A116-'Major Revenues'!A140</f>
        <v>0</v>
      </c>
    </row>
    <row r="117" spans="1:13" x14ac:dyDescent="0.25">
      <c r="A117">
        <v>356</v>
      </c>
      <c r="B117">
        <v>1</v>
      </c>
      <c r="C117" t="s">
        <v>1508</v>
      </c>
      <c r="D117" s="13">
        <v>196</v>
      </c>
      <c r="E117" s="13">
        <v>205.20000000000002</v>
      </c>
      <c r="F117" s="13">
        <v>208.44708131737545</v>
      </c>
      <c r="G117" s="13">
        <v>208.58498514557337</v>
      </c>
      <c r="H117" s="17">
        <f t="shared" si="5"/>
        <v>40000</v>
      </c>
      <c r="I117" s="17">
        <f t="shared" si="6"/>
        <v>40000</v>
      </c>
      <c r="J117" s="17">
        <f t="shared" si="7"/>
        <v>40000</v>
      </c>
      <c r="K117" s="17">
        <f t="shared" si="8"/>
        <v>40000</v>
      </c>
      <c r="M117" s="7">
        <f>A117-'Major Revenues'!A141</f>
        <v>0</v>
      </c>
    </row>
    <row r="118" spans="1:13" x14ac:dyDescent="0.25">
      <c r="A118">
        <v>361</v>
      </c>
      <c r="B118">
        <v>1</v>
      </c>
      <c r="C118" t="s">
        <v>166</v>
      </c>
      <c r="D118" s="13">
        <v>940.59999999999991</v>
      </c>
      <c r="E118" s="13">
        <v>940.59999999999991</v>
      </c>
      <c r="F118" s="13">
        <v>940.59999999999991</v>
      </c>
      <c r="G118" s="13">
        <v>940.59999999999991</v>
      </c>
      <c r="H118" s="17">
        <f t="shared" si="5"/>
        <v>40000</v>
      </c>
      <c r="I118" s="17">
        <f t="shared" si="6"/>
        <v>40000</v>
      </c>
      <c r="J118" s="17">
        <f t="shared" si="7"/>
        <v>40000</v>
      </c>
      <c r="K118" s="17">
        <f t="shared" si="8"/>
        <v>40000</v>
      </c>
      <c r="M118" s="7">
        <f>A118-'Major Revenues'!A142</f>
        <v>0</v>
      </c>
    </row>
    <row r="119" spans="1:13" x14ac:dyDescent="0.25">
      <c r="A119">
        <v>362</v>
      </c>
      <c r="B119">
        <v>1</v>
      </c>
      <c r="C119" t="s">
        <v>1509</v>
      </c>
      <c r="D119" s="13">
        <v>303.40000000000003</v>
      </c>
      <c r="E119" s="13">
        <v>303.40000000000003</v>
      </c>
      <c r="F119" s="13">
        <v>303.40000000000003</v>
      </c>
      <c r="G119" s="13">
        <v>303.40000000000003</v>
      </c>
      <c r="H119" s="17">
        <f t="shared" si="5"/>
        <v>40000</v>
      </c>
      <c r="I119" s="17">
        <f t="shared" si="6"/>
        <v>40000</v>
      </c>
      <c r="J119" s="17">
        <f t="shared" si="7"/>
        <v>40000</v>
      </c>
      <c r="K119" s="17">
        <f t="shared" si="8"/>
        <v>40000</v>
      </c>
      <c r="M119" s="7">
        <f>A119-'Major Revenues'!A143</f>
        <v>0</v>
      </c>
    </row>
    <row r="120" spans="1:13" x14ac:dyDescent="0.25">
      <c r="A120">
        <v>363</v>
      </c>
      <c r="B120">
        <v>1</v>
      </c>
      <c r="C120" t="s">
        <v>1510</v>
      </c>
      <c r="D120" s="13">
        <v>295.2</v>
      </c>
      <c r="E120" s="13">
        <v>300.39999999999998</v>
      </c>
      <c r="F120" s="13">
        <v>302.02955638194527</v>
      </c>
      <c r="G120" s="13">
        <v>302.13635399609581</v>
      </c>
      <c r="H120" s="17">
        <f t="shared" si="5"/>
        <v>40000</v>
      </c>
      <c r="I120" s="17">
        <f t="shared" si="6"/>
        <v>40000</v>
      </c>
      <c r="J120" s="17">
        <f t="shared" si="7"/>
        <v>40000</v>
      </c>
      <c r="K120" s="17">
        <f t="shared" si="8"/>
        <v>40000</v>
      </c>
      <c r="M120" s="7">
        <f>A120-'Major Revenues'!A144</f>
        <v>0</v>
      </c>
    </row>
    <row r="121" spans="1:13" x14ac:dyDescent="0.25">
      <c r="A121">
        <v>378</v>
      </c>
      <c r="B121">
        <v>1</v>
      </c>
      <c r="C121" t="s">
        <v>1511</v>
      </c>
      <c r="D121" s="13">
        <v>617.19999999999993</v>
      </c>
      <c r="E121" s="13">
        <v>603.59999999999991</v>
      </c>
      <c r="F121" s="13">
        <v>603.3779931905683</v>
      </c>
      <c r="G121" s="13">
        <v>603.36921155178675</v>
      </c>
      <c r="H121" s="17">
        <f t="shared" si="5"/>
        <v>40000</v>
      </c>
      <c r="I121" s="17">
        <f t="shared" si="6"/>
        <v>40000</v>
      </c>
      <c r="J121" s="17">
        <f t="shared" si="7"/>
        <v>40000</v>
      </c>
      <c r="K121" s="17">
        <f t="shared" si="8"/>
        <v>40000</v>
      </c>
      <c r="M121" s="7">
        <f>A121-'Major Revenues'!A145</f>
        <v>0</v>
      </c>
    </row>
    <row r="122" spans="1:13" x14ac:dyDescent="0.25">
      <c r="A122">
        <v>381</v>
      </c>
      <c r="B122">
        <v>1</v>
      </c>
      <c r="C122" t="s">
        <v>1512</v>
      </c>
      <c r="D122" s="13">
        <v>1424</v>
      </c>
      <c r="E122" s="13">
        <v>1424</v>
      </c>
      <c r="F122" s="13">
        <v>1424</v>
      </c>
      <c r="G122" s="13">
        <v>1424</v>
      </c>
      <c r="H122" s="17">
        <f t="shared" si="5"/>
        <v>40000</v>
      </c>
      <c r="I122" s="17">
        <f t="shared" si="6"/>
        <v>40000</v>
      </c>
      <c r="J122" s="17">
        <f t="shared" si="7"/>
        <v>40000</v>
      </c>
      <c r="K122" s="17">
        <f t="shared" si="8"/>
        <v>40000</v>
      </c>
      <c r="M122" s="7">
        <f>A122-'Major Revenues'!A146</f>
        <v>0</v>
      </c>
    </row>
    <row r="123" spans="1:13" x14ac:dyDescent="0.25">
      <c r="A123">
        <v>390</v>
      </c>
      <c r="B123">
        <v>1</v>
      </c>
      <c r="C123" t="s">
        <v>1513</v>
      </c>
      <c r="D123" s="13">
        <v>444.59999999999997</v>
      </c>
      <c r="E123" s="13">
        <v>444.59999999999997</v>
      </c>
      <c r="F123" s="13">
        <v>444.59999999999997</v>
      </c>
      <c r="G123" s="13">
        <v>444.59999999999997</v>
      </c>
      <c r="H123" s="17">
        <f t="shared" si="5"/>
        <v>40000</v>
      </c>
      <c r="I123" s="17">
        <f t="shared" si="6"/>
        <v>40000</v>
      </c>
      <c r="J123" s="17">
        <f t="shared" si="7"/>
        <v>40000</v>
      </c>
      <c r="K123" s="17">
        <f t="shared" si="8"/>
        <v>40000</v>
      </c>
      <c r="M123" s="7">
        <f>A123-'Major Revenues'!A147</f>
        <v>0</v>
      </c>
    </row>
    <row r="124" spans="1:13" x14ac:dyDescent="0.25">
      <c r="A124">
        <v>391</v>
      </c>
      <c r="B124">
        <v>1</v>
      </c>
      <c r="C124" t="s">
        <v>1514</v>
      </c>
      <c r="D124" s="13">
        <v>648.4</v>
      </c>
      <c r="E124" s="13">
        <v>661.2</v>
      </c>
      <c r="F124" s="13">
        <v>662.29428685653647</v>
      </c>
      <c r="G124" s="13">
        <v>662.51515682477498</v>
      </c>
      <c r="H124" s="17">
        <f t="shared" si="5"/>
        <v>40000</v>
      </c>
      <c r="I124" s="17">
        <f t="shared" si="6"/>
        <v>40000</v>
      </c>
      <c r="J124" s="17">
        <f t="shared" si="7"/>
        <v>40000</v>
      </c>
      <c r="K124" s="17">
        <f t="shared" si="8"/>
        <v>40000</v>
      </c>
      <c r="M124" s="7">
        <f>A124-'Major Revenues'!A148</f>
        <v>0</v>
      </c>
    </row>
    <row r="125" spans="1:13" x14ac:dyDescent="0.25">
      <c r="A125">
        <v>402</v>
      </c>
      <c r="B125">
        <v>1</v>
      </c>
      <c r="C125" t="s">
        <v>1515</v>
      </c>
      <c r="D125" s="13">
        <v>186.79999999999998</v>
      </c>
      <c r="E125" s="13">
        <v>174.20000000000002</v>
      </c>
      <c r="F125" s="13">
        <v>174.1926934850047</v>
      </c>
      <c r="G125" s="13">
        <v>174.14820073138148</v>
      </c>
      <c r="H125" s="17">
        <f t="shared" si="5"/>
        <v>40000</v>
      </c>
      <c r="I125" s="17">
        <f t="shared" si="6"/>
        <v>40000</v>
      </c>
      <c r="J125" s="17">
        <f t="shared" si="7"/>
        <v>40000</v>
      </c>
      <c r="K125" s="17">
        <f t="shared" si="8"/>
        <v>40000</v>
      </c>
      <c r="M125" s="7">
        <f>A125-'Major Revenues'!A149</f>
        <v>0</v>
      </c>
    </row>
    <row r="126" spans="1:13" x14ac:dyDescent="0.25">
      <c r="A126">
        <v>403</v>
      </c>
      <c r="B126">
        <v>1</v>
      </c>
      <c r="C126" t="s">
        <v>1516</v>
      </c>
      <c r="D126" s="13">
        <v>132.20000000000002</v>
      </c>
      <c r="E126" s="13">
        <v>131.4</v>
      </c>
      <c r="F126" s="13">
        <v>131.65956598956598</v>
      </c>
      <c r="G126" s="13">
        <v>131.66224664224666</v>
      </c>
      <c r="H126" s="17">
        <f t="shared" si="5"/>
        <v>40000</v>
      </c>
      <c r="I126" s="17">
        <f t="shared" si="6"/>
        <v>40000</v>
      </c>
      <c r="J126" s="17">
        <f t="shared" si="7"/>
        <v>40000</v>
      </c>
      <c r="K126" s="17">
        <f t="shared" si="8"/>
        <v>40000</v>
      </c>
      <c r="M126" s="7">
        <f>A126-'Major Revenues'!A150</f>
        <v>0</v>
      </c>
    </row>
    <row r="127" spans="1:13" x14ac:dyDescent="0.25">
      <c r="A127">
        <v>404</v>
      </c>
      <c r="B127">
        <v>1</v>
      </c>
      <c r="C127" t="s">
        <v>1517</v>
      </c>
      <c r="D127" s="13">
        <v>194.20000000000002</v>
      </c>
      <c r="E127" s="13">
        <v>202.60000000000002</v>
      </c>
      <c r="F127" s="13">
        <v>203.52698869757691</v>
      </c>
      <c r="G127" s="13">
        <v>203.5884275296427</v>
      </c>
      <c r="H127" s="17">
        <f t="shared" si="5"/>
        <v>40000</v>
      </c>
      <c r="I127" s="17">
        <f t="shared" si="6"/>
        <v>40000</v>
      </c>
      <c r="J127" s="17">
        <f t="shared" si="7"/>
        <v>40000</v>
      </c>
      <c r="K127" s="17">
        <f t="shared" si="8"/>
        <v>40000</v>
      </c>
      <c r="M127" s="7">
        <f>A127-'Major Revenues'!A151</f>
        <v>0</v>
      </c>
    </row>
    <row r="128" spans="1:13" x14ac:dyDescent="0.25">
      <c r="A128">
        <v>413</v>
      </c>
      <c r="B128">
        <v>1</v>
      </c>
      <c r="C128" t="s">
        <v>1518</v>
      </c>
      <c r="D128" s="13">
        <v>2764.2</v>
      </c>
      <c r="E128" s="13">
        <v>2763.9999999999995</v>
      </c>
      <c r="F128" s="13">
        <v>2764.0200557634175</v>
      </c>
      <c r="G128" s="13">
        <v>2764.0198649744998</v>
      </c>
      <c r="H128" s="17">
        <f t="shared" si="5"/>
        <v>44531.261999999995</v>
      </c>
      <c r="I128" s="17">
        <f t="shared" si="6"/>
        <v>44528.039999999994</v>
      </c>
      <c r="J128" s="17">
        <f t="shared" si="7"/>
        <v>44528.363098348658</v>
      </c>
      <c r="K128" s="17">
        <f t="shared" si="8"/>
        <v>44528.360024739188</v>
      </c>
      <c r="M128" s="7">
        <f>A128-'Major Revenues'!A152</f>
        <v>0</v>
      </c>
    </row>
    <row r="129" spans="1:13" x14ac:dyDescent="0.25">
      <c r="A129">
        <v>414</v>
      </c>
      <c r="B129">
        <v>1</v>
      </c>
      <c r="C129" t="s">
        <v>1519</v>
      </c>
      <c r="D129" s="13">
        <v>494.59999999999997</v>
      </c>
      <c r="E129" s="13">
        <v>491.8</v>
      </c>
      <c r="F129" s="13">
        <v>492.3717782309086</v>
      </c>
      <c r="G129" s="13">
        <v>492.36937857274432</v>
      </c>
      <c r="H129" s="17">
        <f t="shared" si="5"/>
        <v>40000</v>
      </c>
      <c r="I129" s="17">
        <f t="shared" si="6"/>
        <v>40000</v>
      </c>
      <c r="J129" s="17">
        <f t="shared" si="7"/>
        <v>40000</v>
      </c>
      <c r="K129" s="17">
        <f t="shared" si="8"/>
        <v>40000</v>
      </c>
      <c r="M129" s="7">
        <f>A129-'Major Revenues'!A153</f>
        <v>0</v>
      </c>
    </row>
    <row r="130" spans="1:13" x14ac:dyDescent="0.25">
      <c r="A130">
        <v>415</v>
      </c>
      <c r="B130">
        <v>1</v>
      </c>
      <c r="C130" t="s">
        <v>1520</v>
      </c>
      <c r="D130" s="13">
        <v>228.99999999999997</v>
      </c>
      <c r="E130" s="13">
        <v>225.2</v>
      </c>
      <c r="F130" s="13">
        <v>224.31685463659147</v>
      </c>
      <c r="G130" s="13">
        <v>223.29780701754387</v>
      </c>
      <c r="H130" s="17">
        <f t="shared" si="5"/>
        <v>40000</v>
      </c>
      <c r="I130" s="17">
        <f t="shared" si="6"/>
        <v>40000</v>
      </c>
      <c r="J130" s="17">
        <f t="shared" si="7"/>
        <v>40000</v>
      </c>
      <c r="K130" s="17">
        <f t="shared" si="8"/>
        <v>40000</v>
      </c>
      <c r="M130" s="7">
        <f>A130-'Major Revenues'!A154</f>
        <v>0</v>
      </c>
    </row>
    <row r="131" spans="1:13" x14ac:dyDescent="0.25">
      <c r="A131">
        <v>423</v>
      </c>
      <c r="B131">
        <v>1</v>
      </c>
      <c r="C131" t="s">
        <v>1521</v>
      </c>
      <c r="D131" s="13">
        <v>2807.7999999999997</v>
      </c>
      <c r="E131" s="13">
        <v>2753</v>
      </c>
      <c r="F131" s="13">
        <v>2752.769568253691</v>
      </c>
      <c r="G131" s="13">
        <v>2752.7682566810922</v>
      </c>
      <c r="H131" s="17">
        <f t="shared" si="5"/>
        <v>45233.657999999996</v>
      </c>
      <c r="I131" s="17">
        <f t="shared" si="6"/>
        <v>44350.83</v>
      </c>
      <c r="J131" s="17">
        <f t="shared" si="7"/>
        <v>44347.11774456696</v>
      </c>
      <c r="K131" s="17">
        <f t="shared" si="8"/>
        <v>44347.096615132396</v>
      </c>
      <c r="M131" s="7">
        <f>A131-'Major Revenues'!A155</f>
        <v>0</v>
      </c>
    </row>
    <row r="132" spans="1:13" x14ac:dyDescent="0.25">
      <c r="A132">
        <v>424</v>
      </c>
      <c r="B132">
        <v>1</v>
      </c>
      <c r="C132" t="s">
        <v>1522</v>
      </c>
      <c r="D132" s="13">
        <v>553.4</v>
      </c>
      <c r="E132" s="13">
        <v>501.79999999999995</v>
      </c>
      <c r="F132" s="13">
        <v>500.18739195481987</v>
      </c>
      <c r="G132" s="13">
        <v>499.97825125212592</v>
      </c>
      <c r="H132" s="17">
        <f t="shared" si="5"/>
        <v>40000</v>
      </c>
      <c r="I132" s="17">
        <f t="shared" si="6"/>
        <v>40000</v>
      </c>
      <c r="J132" s="17">
        <f t="shared" si="7"/>
        <v>40000</v>
      </c>
      <c r="K132" s="17">
        <f t="shared" si="8"/>
        <v>40000</v>
      </c>
      <c r="M132" s="7">
        <f>A132-'Major Revenues'!A156</f>
        <v>0</v>
      </c>
    </row>
    <row r="133" spans="1:13" x14ac:dyDescent="0.25">
      <c r="A133">
        <v>432</v>
      </c>
      <c r="B133">
        <v>1</v>
      </c>
      <c r="C133" t="s">
        <v>1523</v>
      </c>
      <c r="D133" s="13">
        <v>672.6</v>
      </c>
      <c r="E133" s="13">
        <v>672.6</v>
      </c>
      <c r="F133" s="13">
        <v>672.6</v>
      </c>
      <c r="G133" s="13">
        <v>672.6</v>
      </c>
      <c r="H133" s="17">
        <f t="shared" si="5"/>
        <v>40000</v>
      </c>
      <c r="I133" s="17">
        <f t="shared" si="6"/>
        <v>40000</v>
      </c>
      <c r="J133" s="17">
        <f t="shared" si="7"/>
        <v>40000</v>
      </c>
      <c r="K133" s="17">
        <f t="shared" si="8"/>
        <v>40000</v>
      </c>
      <c r="M133" s="7">
        <f>A133-'Major Revenues'!A157</f>
        <v>0</v>
      </c>
    </row>
    <row r="134" spans="1:13" x14ac:dyDescent="0.25">
      <c r="A134">
        <v>435</v>
      </c>
      <c r="B134">
        <v>1</v>
      </c>
      <c r="C134" t="s">
        <v>1524</v>
      </c>
      <c r="D134" s="13">
        <v>782.8</v>
      </c>
      <c r="E134" s="13">
        <v>782.8</v>
      </c>
      <c r="F134" s="13">
        <v>782.8</v>
      </c>
      <c r="G134" s="13">
        <v>782.8</v>
      </c>
      <c r="H134" s="17">
        <f t="shared" si="5"/>
        <v>40000</v>
      </c>
      <c r="I134" s="17">
        <f t="shared" si="6"/>
        <v>40000</v>
      </c>
      <c r="J134" s="17">
        <f t="shared" si="7"/>
        <v>40000</v>
      </c>
      <c r="K134" s="17">
        <f t="shared" si="8"/>
        <v>40000</v>
      </c>
      <c r="M134" s="7">
        <f>A134-'Major Revenues'!A158</f>
        <v>0</v>
      </c>
    </row>
    <row r="135" spans="1:13" x14ac:dyDescent="0.25">
      <c r="A135">
        <v>441</v>
      </c>
      <c r="B135">
        <v>1</v>
      </c>
      <c r="C135" t="s">
        <v>1525</v>
      </c>
      <c r="D135" s="13">
        <v>491.2</v>
      </c>
      <c r="E135" s="13">
        <v>486.40000000000003</v>
      </c>
      <c r="F135" s="13">
        <v>486.51009006920123</v>
      </c>
      <c r="G135" s="13">
        <v>486.00436008933337</v>
      </c>
      <c r="H135" s="17">
        <f t="shared" si="5"/>
        <v>40000</v>
      </c>
      <c r="I135" s="17">
        <f t="shared" si="6"/>
        <v>40000</v>
      </c>
      <c r="J135" s="17">
        <f t="shared" si="7"/>
        <v>40000</v>
      </c>
      <c r="K135" s="17">
        <f t="shared" si="8"/>
        <v>40000</v>
      </c>
      <c r="M135" s="7">
        <f>A135-'Major Revenues'!A159</f>
        <v>0</v>
      </c>
    </row>
    <row r="136" spans="1:13" x14ac:dyDescent="0.25">
      <c r="A136">
        <v>447</v>
      </c>
      <c r="B136">
        <v>1</v>
      </c>
      <c r="C136" t="s">
        <v>1526</v>
      </c>
      <c r="D136" s="13">
        <v>144.39999999999998</v>
      </c>
      <c r="E136" s="13">
        <v>144.39999999999998</v>
      </c>
      <c r="F136" s="13">
        <v>144.39999999999998</v>
      </c>
      <c r="G136" s="13">
        <v>144.39999999999998</v>
      </c>
      <c r="H136" s="17">
        <f t="shared" ref="H136:H199" si="9">MAX(D136*16.11,40000)</f>
        <v>40000</v>
      </c>
      <c r="I136" s="17">
        <f t="shared" ref="I136:I199" si="10">MAX(E136*16.11,40000)</f>
        <v>40000</v>
      </c>
      <c r="J136" s="17">
        <f t="shared" ref="J136:J199" si="11">MAX(F136*16.11,40000)</f>
        <v>40000</v>
      </c>
      <c r="K136" s="17">
        <f t="shared" ref="K136:K199" si="12">MAX(G136*16.11,40000)</f>
        <v>40000</v>
      </c>
      <c r="M136" s="7">
        <f>A136-'Major Revenues'!A160</f>
        <v>0</v>
      </c>
    </row>
    <row r="137" spans="1:13" x14ac:dyDescent="0.25">
      <c r="A137">
        <v>458</v>
      </c>
      <c r="B137">
        <v>1</v>
      </c>
      <c r="C137" t="s">
        <v>1527</v>
      </c>
      <c r="D137" s="13">
        <v>258.36</v>
      </c>
      <c r="E137" s="13">
        <v>269.16000000000003</v>
      </c>
      <c r="F137" s="13">
        <v>270.03919396497673</v>
      </c>
      <c r="G137" s="13">
        <v>270.08160039583515</v>
      </c>
      <c r="H137" s="17">
        <f t="shared" si="9"/>
        <v>40000</v>
      </c>
      <c r="I137" s="17">
        <f t="shared" si="10"/>
        <v>40000</v>
      </c>
      <c r="J137" s="17">
        <f t="shared" si="11"/>
        <v>40000</v>
      </c>
      <c r="K137" s="17">
        <f t="shared" si="12"/>
        <v>40000</v>
      </c>
      <c r="M137" s="7">
        <f>A137-'Major Revenues'!A161</f>
        <v>0</v>
      </c>
    </row>
    <row r="138" spans="1:13" x14ac:dyDescent="0.25">
      <c r="A138">
        <v>463</v>
      </c>
      <c r="B138">
        <v>1</v>
      </c>
      <c r="C138" t="s">
        <v>186</v>
      </c>
      <c r="D138" s="13">
        <v>950.8</v>
      </c>
      <c r="E138" s="13">
        <v>921</v>
      </c>
      <c r="F138" s="13">
        <v>920.79266916908011</v>
      </c>
      <c r="G138" s="13">
        <v>920.78539826450515</v>
      </c>
      <c r="H138" s="17">
        <f t="shared" si="9"/>
        <v>40000</v>
      </c>
      <c r="I138" s="17">
        <f t="shared" si="10"/>
        <v>40000</v>
      </c>
      <c r="J138" s="17">
        <f t="shared" si="11"/>
        <v>40000</v>
      </c>
      <c r="K138" s="17">
        <f t="shared" si="12"/>
        <v>40000</v>
      </c>
      <c r="M138" s="7">
        <f>A138-'Major Revenues'!A162</f>
        <v>0</v>
      </c>
    </row>
    <row r="139" spans="1:13" x14ac:dyDescent="0.25">
      <c r="A139">
        <v>465</v>
      </c>
      <c r="B139">
        <v>1</v>
      </c>
      <c r="C139" t="s">
        <v>1528</v>
      </c>
      <c r="D139" s="13">
        <v>1699.2</v>
      </c>
      <c r="E139" s="13">
        <v>1700.0000000000002</v>
      </c>
      <c r="F139" s="13">
        <v>1700.2231074578704</v>
      </c>
      <c r="G139" s="13">
        <v>1700.2231511780371</v>
      </c>
      <c r="H139" s="17">
        <f t="shared" si="9"/>
        <v>40000</v>
      </c>
      <c r="I139" s="17">
        <f t="shared" si="10"/>
        <v>40000</v>
      </c>
      <c r="J139" s="17">
        <f t="shared" si="11"/>
        <v>40000</v>
      </c>
      <c r="K139" s="17">
        <f t="shared" si="12"/>
        <v>40000</v>
      </c>
      <c r="M139" s="7">
        <f>A139-'Major Revenues'!A163</f>
        <v>0</v>
      </c>
    </row>
    <row r="140" spans="1:13" x14ac:dyDescent="0.25">
      <c r="A140">
        <v>466</v>
      </c>
      <c r="B140">
        <v>1</v>
      </c>
      <c r="C140" t="s">
        <v>1529</v>
      </c>
      <c r="D140" s="13">
        <v>2324.7999999999997</v>
      </c>
      <c r="E140" s="13">
        <v>2312.7999999999997</v>
      </c>
      <c r="F140" s="13">
        <v>2312.8406414004303</v>
      </c>
      <c r="G140" s="13">
        <v>2312.8401987945713</v>
      </c>
      <c r="H140" s="17">
        <f t="shared" si="9"/>
        <v>40000</v>
      </c>
      <c r="I140" s="17">
        <f t="shared" si="10"/>
        <v>40000</v>
      </c>
      <c r="J140" s="17">
        <f t="shared" si="11"/>
        <v>40000</v>
      </c>
      <c r="K140" s="17">
        <f t="shared" si="12"/>
        <v>40000</v>
      </c>
      <c r="M140" s="7">
        <f>A140-'Major Revenues'!A164</f>
        <v>0</v>
      </c>
    </row>
    <row r="141" spans="1:13" x14ac:dyDescent="0.25">
      <c r="A141">
        <v>473</v>
      </c>
      <c r="B141">
        <v>1</v>
      </c>
      <c r="C141" t="s">
        <v>1530</v>
      </c>
      <c r="D141" s="13">
        <v>458.79999999999995</v>
      </c>
      <c r="E141" s="13">
        <v>458.79999999999995</v>
      </c>
      <c r="F141" s="13">
        <v>458.79999999999995</v>
      </c>
      <c r="G141" s="13">
        <v>458.79999999999995</v>
      </c>
      <c r="H141" s="17">
        <f t="shared" si="9"/>
        <v>40000</v>
      </c>
      <c r="I141" s="17">
        <f t="shared" si="10"/>
        <v>40000</v>
      </c>
      <c r="J141" s="17">
        <f t="shared" si="11"/>
        <v>40000</v>
      </c>
      <c r="K141" s="17">
        <f t="shared" si="12"/>
        <v>40000</v>
      </c>
      <c r="M141" s="7">
        <f>A141-'Major Revenues'!A165</f>
        <v>0</v>
      </c>
    </row>
    <row r="142" spans="1:13" x14ac:dyDescent="0.25">
      <c r="A142">
        <v>477</v>
      </c>
      <c r="B142">
        <v>1</v>
      </c>
      <c r="C142" t="s">
        <v>1531</v>
      </c>
      <c r="D142" s="13">
        <v>3508.0000000000005</v>
      </c>
      <c r="E142" s="13">
        <v>3482.2000000000007</v>
      </c>
      <c r="F142" s="13">
        <v>3482.179127349043</v>
      </c>
      <c r="G142" s="13">
        <v>3482.1787231326766</v>
      </c>
      <c r="H142" s="17">
        <f t="shared" si="9"/>
        <v>56513.880000000005</v>
      </c>
      <c r="I142" s="17">
        <f t="shared" si="10"/>
        <v>56098.242000000013</v>
      </c>
      <c r="J142" s="17">
        <f t="shared" si="11"/>
        <v>56097.90574159308</v>
      </c>
      <c r="K142" s="17">
        <f t="shared" si="12"/>
        <v>56097.899229667419</v>
      </c>
      <c r="M142" s="7">
        <f>A142-'Major Revenues'!A166</f>
        <v>0</v>
      </c>
    </row>
    <row r="143" spans="1:13" x14ac:dyDescent="0.25">
      <c r="A143">
        <v>480</v>
      </c>
      <c r="B143">
        <v>1</v>
      </c>
      <c r="C143" t="s">
        <v>1532</v>
      </c>
      <c r="D143" s="13">
        <v>693.99999999999989</v>
      </c>
      <c r="E143" s="13">
        <v>693.99999999999989</v>
      </c>
      <c r="F143" s="13">
        <v>693.99999999999989</v>
      </c>
      <c r="G143" s="13">
        <v>693.99999999999989</v>
      </c>
      <c r="H143" s="17">
        <f t="shared" si="9"/>
        <v>40000</v>
      </c>
      <c r="I143" s="17">
        <f t="shared" si="10"/>
        <v>40000</v>
      </c>
      <c r="J143" s="17">
        <f t="shared" si="11"/>
        <v>40000</v>
      </c>
      <c r="K143" s="17">
        <f t="shared" si="12"/>
        <v>40000</v>
      </c>
      <c r="M143" s="7">
        <f>A143-'Major Revenues'!A167</f>
        <v>0</v>
      </c>
    </row>
    <row r="144" spans="1:13" x14ac:dyDescent="0.25">
      <c r="A144">
        <v>482</v>
      </c>
      <c r="B144">
        <v>1</v>
      </c>
      <c r="C144" t="s">
        <v>1533</v>
      </c>
      <c r="D144" s="13">
        <v>2533.1999999999998</v>
      </c>
      <c r="E144" s="13">
        <v>2490.4</v>
      </c>
      <c r="F144" s="13">
        <v>2490.1920471321046</v>
      </c>
      <c r="G144" s="13">
        <v>2490.1908106013993</v>
      </c>
      <c r="H144" s="17">
        <f t="shared" si="9"/>
        <v>40809.851999999999</v>
      </c>
      <c r="I144" s="17">
        <f t="shared" si="10"/>
        <v>40120.343999999997</v>
      </c>
      <c r="J144" s="17">
        <f t="shared" si="11"/>
        <v>40116.993879298207</v>
      </c>
      <c r="K144" s="17">
        <f t="shared" si="12"/>
        <v>40116.973958788541</v>
      </c>
      <c r="M144" s="7">
        <f>A144-'Major Revenues'!A168</f>
        <v>0</v>
      </c>
    </row>
    <row r="145" spans="1:13" x14ac:dyDescent="0.25">
      <c r="A145">
        <v>484</v>
      </c>
      <c r="B145">
        <v>1</v>
      </c>
      <c r="C145" t="s">
        <v>1534</v>
      </c>
      <c r="D145" s="13">
        <v>1379</v>
      </c>
      <c r="E145" s="13">
        <v>1363.2000000000003</v>
      </c>
      <c r="F145" s="13">
        <v>1363.186851627838</v>
      </c>
      <c r="G145" s="13">
        <v>1363.1858907575861</v>
      </c>
      <c r="H145" s="17">
        <f t="shared" si="9"/>
        <v>40000</v>
      </c>
      <c r="I145" s="17">
        <f t="shared" si="10"/>
        <v>40000</v>
      </c>
      <c r="J145" s="17">
        <f t="shared" si="11"/>
        <v>40000</v>
      </c>
      <c r="K145" s="17">
        <f t="shared" si="12"/>
        <v>40000</v>
      </c>
      <c r="M145" s="7">
        <f>A145-'Major Revenues'!A169</f>
        <v>0</v>
      </c>
    </row>
    <row r="146" spans="1:13" x14ac:dyDescent="0.25">
      <c r="A146">
        <v>485</v>
      </c>
      <c r="B146">
        <v>1</v>
      </c>
      <c r="C146" t="s">
        <v>1535</v>
      </c>
      <c r="D146" s="13">
        <v>1060.8000000000002</v>
      </c>
      <c r="E146" s="13">
        <v>1060.4000000000001</v>
      </c>
      <c r="F146" s="13">
        <v>1061.8380426157971</v>
      </c>
      <c r="G146" s="13">
        <v>1062.0775523853067</v>
      </c>
      <c r="H146" s="17">
        <f t="shared" si="9"/>
        <v>40000</v>
      </c>
      <c r="I146" s="17">
        <f t="shared" si="10"/>
        <v>40000</v>
      </c>
      <c r="J146" s="17">
        <f t="shared" si="11"/>
        <v>40000</v>
      </c>
      <c r="K146" s="17">
        <f t="shared" si="12"/>
        <v>40000</v>
      </c>
      <c r="M146" s="7">
        <f>A146-'Major Revenues'!A170</f>
        <v>0</v>
      </c>
    </row>
    <row r="147" spans="1:13" x14ac:dyDescent="0.25">
      <c r="A147">
        <v>486</v>
      </c>
      <c r="B147">
        <v>1</v>
      </c>
      <c r="C147" t="s">
        <v>1536</v>
      </c>
      <c r="D147" s="13">
        <v>363.60000000000008</v>
      </c>
      <c r="E147" s="13">
        <v>363.60000000000008</v>
      </c>
      <c r="F147" s="13">
        <v>363.60000000000008</v>
      </c>
      <c r="G147" s="13">
        <v>363.60000000000008</v>
      </c>
      <c r="H147" s="17">
        <f t="shared" si="9"/>
        <v>40000</v>
      </c>
      <c r="I147" s="17">
        <f t="shared" si="10"/>
        <v>40000</v>
      </c>
      <c r="J147" s="17">
        <f t="shared" si="11"/>
        <v>40000</v>
      </c>
      <c r="K147" s="17">
        <f t="shared" si="12"/>
        <v>40000</v>
      </c>
      <c r="M147" s="7">
        <f>A147-'Major Revenues'!A171</f>
        <v>0</v>
      </c>
    </row>
    <row r="148" spans="1:13" x14ac:dyDescent="0.25">
      <c r="A148">
        <v>487</v>
      </c>
      <c r="B148">
        <v>1</v>
      </c>
      <c r="C148" t="s">
        <v>1537</v>
      </c>
      <c r="D148" s="13">
        <v>369.40000000000003</v>
      </c>
      <c r="E148" s="13">
        <v>369.40000000000003</v>
      </c>
      <c r="F148" s="13">
        <v>369.40000000000003</v>
      </c>
      <c r="G148" s="13">
        <v>369.40000000000003</v>
      </c>
      <c r="H148" s="17">
        <f t="shared" si="9"/>
        <v>40000</v>
      </c>
      <c r="I148" s="17">
        <f t="shared" si="10"/>
        <v>40000</v>
      </c>
      <c r="J148" s="17">
        <f t="shared" si="11"/>
        <v>40000</v>
      </c>
      <c r="K148" s="17">
        <f t="shared" si="12"/>
        <v>40000</v>
      </c>
      <c r="M148" s="7">
        <f>A148-'Major Revenues'!A172</f>
        <v>0</v>
      </c>
    </row>
    <row r="149" spans="1:13" x14ac:dyDescent="0.25">
      <c r="A149">
        <v>492</v>
      </c>
      <c r="B149">
        <v>1</v>
      </c>
      <c r="C149" t="s">
        <v>1538</v>
      </c>
      <c r="D149" s="13">
        <v>5441.4600000000009</v>
      </c>
      <c r="E149" s="13">
        <v>5389.86</v>
      </c>
      <c r="F149" s="13">
        <v>5389.8057377340074</v>
      </c>
      <c r="G149" s="13">
        <v>5389.805432717214</v>
      </c>
      <c r="H149" s="17">
        <f t="shared" si="9"/>
        <v>87661.920600000012</v>
      </c>
      <c r="I149" s="17">
        <f t="shared" si="10"/>
        <v>86830.644599999985</v>
      </c>
      <c r="J149" s="17">
        <f t="shared" si="11"/>
        <v>86829.770434894861</v>
      </c>
      <c r="K149" s="17">
        <f t="shared" si="12"/>
        <v>86829.765521074311</v>
      </c>
      <c r="M149" s="7">
        <f>A149-'Major Revenues'!A173</f>
        <v>0</v>
      </c>
    </row>
    <row r="150" spans="1:13" x14ac:dyDescent="0.25">
      <c r="A150">
        <v>495</v>
      </c>
      <c r="B150">
        <v>1</v>
      </c>
      <c r="C150" t="s">
        <v>198</v>
      </c>
      <c r="D150" s="13">
        <v>493.6</v>
      </c>
      <c r="E150" s="13">
        <v>493.6</v>
      </c>
      <c r="F150" s="13">
        <v>493.6</v>
      </c>
      <c r="G150" s="13">
        <v>493.6</v>
      </c>
      <c r="H150" s="17">
        <f t="shared" si="9"/>
        <v>40000</v>
      </c>
      <c r="I150" s="17">
        <f t="shared" si="10"/>
        <v>40000</v>
      </c>
      <c r="J150" s="17">
        <f t="shared" si="11"/>
        <v>40000</v>
      </c>
      <c r="K150" s="17">
        <f t="shared" si="12"/>
        <v>40000</v>
      </c>
      <c r="M150" s="7">
        <f>A150-'Major Revenues'!A174</f>
        <v>0</v>
      </c>
    </row>
    <row r="151" spans="1:13" x14ac:dyDescent="0.25">
      <c r="A151">
        <v>497</v>
      </c>
      <c r="B151">
        <v>1</v>
      </c>
      <c r="C151" t="s">
        <v>1539</v>
      </c>
      <c r="D151" s="13">
        <v>338.99999999999994</v>
      </c>
      <c r="E151" s="13">
        <v>335.19999999999993</v>
      </c>
      <c r="F151" s="13">
        <v>335.17758830643038</v>
      </c>
      <c r="G151" s="13">
        <v>335.17060995145204</v>
      </c>
      <c r="H151" s="17">
        <f t="shared" si="9"/>
        <v>40000</v>
      </c>
      <c r="I151" s="17">
        <f t="shared" si="10"/>
        <v>40000</v>
      </c>
      <c r="J151" s="17">
        <f t="shared" si="11"/>
        <v>40000</v>
      </c>
      <c r="K151" s="17">
        <f t="shared" si="12"/>
        <v>40000</v>
      </c>
      <c r="M151" s="7">
        <f>A151-'Major Revenues'!A175</f>
        <v>0</v>
      </c>
    </row>
    <row r="152" spans="1:13" x14ac:dyDescent="0.25">
      <c r="A152">
        <v>499</v>
      </c>
      <c r="B152">
        <v>1</v>
      </c>
      <c r="C152" t="s">
        <v>1540</v>
      </c>
      <c r="D152" s="13">
        <v>300</v>
      </c>
      <c r="E152" s="13">
        <v>283.2</v>
      </c>
      <c r="F152" s="13">
        <v>283.52938388408978</v>
      </c>
      <c r="G152" s="13">
        <v>283.48857852759556</v>
      </c>
      <c r="H152" s="17">
        <f t="shared" si="9"/>
        <v>40000</v>
      </c>
      <c r="I152" s="17">
        <f t="shared" si="10"/>
        <v>40000</v>
      </c>
      <c r="J152" s="17">
        <f t="shared" si="11"/>
        <v>40000</v>
      </c>
      <c r="K152" s="17">
        <f t="shared" si="12"/>
        <v>40000</v>
      </c>
      <c r="M152" s="7">
        <f>A152-'Major Revenues'!A176</f>
        <v>0</v>
      </c>
    </row>
    <row r="153" spans="1:13" x14ac:dyDescent="0.25">
      <c r="A153">
        <v>500</v>
      </c>
      <c r="B153">
        <v>1</v>
      </c>
      <c r="C153" t="s">
        <v>1541</v>
      </c>
      <c r="D153" s="13">
        <v>489.4</v>
      </c>
      <c r="E153" s="13">
        <v>476.59999999999997</v>
      </c>
      <c r="F153" s="13">
        <v>476.57966765594063</v>
      </c>
      <c r="G153" s="13">
        <v>476.5695666853033</v>
      </c>
      <c r="H153" s="17">
        <f t="shared" si="9"/>
        <v>40000</v>
      </c>
      <c r="I153" s="17">
        <f t="shared" si="10"/>
        <v>40000</v>
      </c>
      <c r="J153" s="17">
        <f t="shared" si="11"/>
        <v>40000</v>
      </c>
      <c r="K153" s="17">
        <f t="shared" si="12"/>
        <v>40000</v>
      </c>
      <c r="M153" s="7">
        <f>A153-'Major Revenues'!A177</f>
        <v>0</v>
      </c>
    </row>
    <row r="154" spans="1:13" x14ac:dyDescent="0.25">
      <c r="A154">
        <v>505</v>
      </c>
      <c r="B154">
        <v>1</v>
      </c>
      <c r="C154" t="s">
        <v>1542</v>
      </c>
      <c r="D154" s="13">
        <v>410.40000000000009</v>
      </c>
      <c r="E154" s="13">
        <v>395.80000000000007</v>
      </c>
      <c r="F154" s="13">
        <v>395.56730051900257</v>
      </c>
      <c r="G154" s="13">
        <v>395.54728328133825</v>
      </c>
      <c r="H154" s="17">
        <f t="shared" si="9"/>
        <v>40000</v>
      </c>
      <c r="I154" s="17">
        <f t="shared" si="10"/>
        <v>40000</v>
      </c>
      <c r="J154" s="17">
        <f t="shared" si="11"/>
        <v>40000</v>
      </c>
      <c r="K154" s="17">
        <f t="shared" si="12"/>
        <v>40000</v>
      </c>
      <c r="M154" s="7">
        <f>A154-'Major Revenues'!A178</f>
        <v>0</v>
      </c>
    </row>
    <row r="155" spans="1:13" x14ac:dyDescent="0.25">
      <c r="A155">
        <v>507</v>
      </c>
      <c r="B155">
        <v>1</v>
      </c>
      <c r="C155" t="s">
        <v>1543</v>
      </c>
      <c r="D155" s="13">
        <v>383.2</v>
      </c>
      <c r="E155" s="13">
        <v>383.4</v>
      </c>
      <c r="F155" s="13">
        <v>384.30753219799959</v>
      </c>
      <c r="G155" s="13">
        <v>384.31065638158799</v>
      </c>
      <c r="H155" s="17">
        <f t="shared" si="9"/>
        <v>40000</v>
      </c>
      <c r="I155" s="17">
        <f t="shared" si="10"/>
        <v>40000</v>
      </c>
      <c r="J155" s="17">
        <f t="shared" si="11"/>
        <v>40000</v>
      </c>
      <c r="K155" s="17">
        <f t="shared" si="12"/>
        <v>40000</v>
      </c>
      <c r="M155" s="7">
        <f>A155-'Major Revenues'!A179</f>
        <v>0</v>
      </c>
    </row>
    <row r="156" spans="1:13" x14ac:dyDescent="0.25">
      <c r="A156">
        <v>508</v>
      </c>
      <c r="B156">
        <v>1</v>
      </c>
      <c r="C156" t="s">
        <v>1544</v>
      </c>
      <c r="D156" s="13">
        <v>2253.1999999999998</v>
      </c>
      <c r="E156" s="13">
        <v>2208.4</v>
      </c>
      <c r="F156" s="13">
        <v>2208.2380012851454</v>
      </c>
      <c r="G156" s="13">
        <v>2208.2364555532286</v>
      </c>
      <c r="H156" s="17">
        <f t="shared" si="9"/>
        <v>40000</v>
      </c>
      <c r="I156" s="17">
        <f t="shared" si="10"/>
        <v>40000</v>
      </c>
      <c r="J156" s="17">
        <f t="shared" si="11"/>
        <v>40000</v>
      </c>
      <c r="K156" s="17">
        <f t="shared" si="12"/>
        <v>40000</v>
      </c>
      <c r="M156" s="7">
        <f>A156-'Major Revenues'!A180</f>
        <v>0</v>
      </c>
    </row>
    <row r="157" spans="1:13" x14ac:dyDescent="0.25">
      <c r="A157">
        <v>511</v>
      </c>
      <c r="B157">
        <v>1</v>
      </c>
      <c r="C157" t="s">
        <v>1545</v>
      </c>
      <c r="D157" s="13">
        <v>620.00000000000011</v>
      </c>
      <c r="E157" s="13">
        <v>612</v>
      </c>
      <c r="F157" s="13">
        <v>608.8083833835866</v>
      </c>
      <c r="G157" s="13">
        <v>607.80224620681167</v>
      </c>
      <c r="H157" s="17">
        <f t="shared" si="9"/>
        <v>40000</v>
      </c>
      <c r="I157" s="17">
        <f t="shared" si="10"/>
        <v>40000</v>
      </c>
      <c r="J157" s="17">
        <f t="shared" si="11"/>
        <v>40000</v>
      </c>
      <c r="K157" s="17">
        <f t="shared" si="12"/>
        <v>40000</v>
      </c>
      <c r="M157" s="7">
        <f>A157-'Major Revenues'!A181</f>
        <v>0</v>
      </c>
    </row>
    <row r="158" spans="1:13" x14ac:dyDescent="0.25">
      <c r="A158">
        <v>514</v>
      </c>
      <c r="B158">
        <v>1</v>
      </c>
      <c r="C158" t="s">
        <v>1546</v>
      </c>
      <c r="D158" s="13">
        <v>148.6</v>
      </c>
      <c r="E158" s="13">
        <v>148.6</v>
      </c>
      <c r="F158" s="13">
        <v>148.6</v>
      </c>
      <c r="G158" s="13">
        <v>148.6</v>
      </c>
      <c r="H158" s="17">
        <f t="shared" si="9"/>
        <v>40000</v>
      </c>
      <c r="I158" s="17">
        <f t="shared" si="10"/>
        <v>40000</v>
      </c>
      <c r="J158" s="17">
        <f t="shared" si="11"/>
        <v>40000</v>
      </c>
      <c r="K158" s="17">
        <f t="shared" si="12"/>
        <v>40000</v>
      </c>
      <c r="M158" s="7">
        <f>A158-'Major Revenues'!A182</f>
        <v>0</v>
      </c>
    </row>
    <row r="159" spans="1:13" x14ac:dyDescent="0.25">
      <c r="A159">
        <v>518</v>
      </c>
      <c r="B159">
        <v>1</v>
      </c>
      <c r="C159" t="s">
        <v>1547</v>
      </c>
      <c r="D159" s="13">
        <v>3689.8</v>
      </c>
      <c r="E159" s="13">
        <v>4236.8</v>
      </c>
      <c r="F159" s="13">
        <v>4239.3977306222787</v>
      </c>
      <c r="G159" s="13">
        <v>4239.3962939314551</v>
      </c>
      <c r="H159" s="17">
        <f t="shared" si="9"/>
        <v>59442.678</v>
      </c>
      <c r="I159" s="17">
        <f t="shared" si="10"/>
        <v>68254.847999999998</v>
      </c>
      <c r="J159" s="17">
        <f t="shared" si="11"/>
        <v>68296.697440324904</v>
      </c>
      <c r="K159" s="17">
        <f t="shared" si="12"/>
        <v>68296.674295235745</v>
      </c>
      <c r="M159" s="7">
        <f>A159-'Major Revenues'!A183</f>
        <v>0</v>
      </c>
    </row>
    <row r="160" spans="1:13" x14ac:dyDescent="0.25">
      <c r="A160">
        <v>531</v>
      </c>
      <c r="B160">
        <v>1</v>
      </c>
      <c r="C160" t="s">
        <v>1548</v>
      </c>
      <c r="D160" s="13">
        <v>2569</v>
      </c>
      <c r="E160" s="13">
        <v>2536.6000000000004</v>
      </c>
      <c r="F160" s="13">
        <v>2536.1097081287071</v>
      </c>
      <c r="G160" s="13">
        <v>2536.0837770359267</v>
      </c>
      <c r="H160" s="17">
        <f t="shared" si="9"/>
        <v>41386.589999999997</v>
      </c>
      <c r="I160" s="17">
        <f t="shared" si="10"/>
        <v>40864.626000000004</v>
      </c>
      <c r="J160" s="17">
        <f t="shared" si="11"/>
        <v>40856.727397953473</v>
      </c>
      <c r="K160" s="17">
        <f t="shared" si="12"/>
        <v>40856.30964804878</v>
      </c>
      <c r="M160" s="7">
        <f>A160-'Major Revenues'!A184</f>
        <v>0</v>
      </c>
    </row>
    <row r="161" spans="1:13" x14ac:dyDescent="0.25">
      <c r="A161">
        <v>533</v>
      </c>
      <c r="B161">
        <v>1</v>
      </c>
      <c r="C161" t="s">
        <v>1549</v>
      </c>
      <c r="D161" s="13">
        <v>1236.4000000000001</v>
      </c>
      <c r="E161" s="13">
        <v>1236.4000000000001</v>
      </c>
      <c r="F161" s="13">
        <v>1236.4000000000001</v>
      </c>
      <c r="G161" s="13">
        <v>1236.4000000000001</v>
      </c>
      <c r="H161" s="17">
        <f t="shared" si="9"/>
        <v>40000</v>
      </c>
      <c r="I161" s="17">
        <f t="shared" si="10"/>
        <v>40000</v>
      </c>
      <c r="J161" s="17">
        <f t="shared" si="11"/>
        <v>40000</v>
      </c>
      <c r="K161" s="17">
        <f t="shared" si="12"/>
        <v>40000</v>
      </c>
      <c r="M161" s="7">
        <f>A161-'Major Revenues'!A185</f>
        <v>0</v>
      </c>
    </row>
    <row r="162" spans="1:13" x14ac:dyDescent="0.25">
      <c r="A162">
        <v>534</v>
      </c>
      <c r="B162">
        <v>1</v>
      </c>
      <c r="C162" t="s">
        <v>210</v>
      </c>
      <c r="D162" s="13">
        <v>2248.6000000000004</v>
      </c>
      <c r="E162" s="13">
        <v>2248.6000000000004</v>
      </c>
      <c r="F162" s="13">
        <v>2248.6000000000004</v>
      </c>
      <c r="G162" s="13">
        <v>2248.6000000000004</v>
      </c>
      <c r="H162" s="17">
        <f t="shared" si="9"/>
        <v>40000</v>
      </c>
      <c r="I162" s="17">
        <f t="shared" si="10"/>
        <v>40000</v>
      </c>
      <c r="J162" s="17">
        <f t="shared" si="11"/>
        <v>40000</v>
      </c>
      <c r="K162" s="17">
        <f t="shared" si="12"/>
        <v>40000</v>
      </c>
      <c r="M162" s="7">
        <f>A162-'Major Revenues'!A186</f>
        <v>0</v>
      </c>
    </row>
    <row r="163" spans="1:13" x14ac:dyDescent="0.25">
      <c r="A163">
        <v>535</v>
      </c>
      <c r="B163">
        <v>1</v>
      </c>
      <c r="C163" t="s">
        <v>1550</v>
      </c>
      <c r="D163" s="13">
        <v>18537.8</v>
      </c>
      <c r="E163" s="13">
        <v>18247</v>
      </c>
      <c r="F163" s="13">
        <v>18246.791154615617</v>
      </c>
      <c r="G163" s="13">
        <v>18246.790984478346</v>
      </c>
      <c r="H163" s="17">
        <f t="shared" si="9"/>
        <v>298643.95799999998</v>
      </c>
      <c r="I163" s="17">
        <f t="shared" si="10"/>
        <v>293959.17</v>
      </c>
      <c r="J163" s="17">
        <f t="shared" si="11"/>
        <v>293955.80550085759</v>
      </c>
      <c r="K163" s="17">
        <f t="shared" si="12"/>
        <v>293955.80275994615</v>
      </c>
      <c r="M163" s="7">
        <f>A163-'Major Revenues'!A187</f>
        <v>0</v>
      </c>
    </row>
    <row r="164" spans="1:13" x14ac:dyDescent="0.25">
      <c r="A164">
        <v>542</v>
      </c>
      <c r="B164">
        <v>1</v>
      </c>
      <c r="C164" t="s">
        <v>1551</v>
      </c>
      <c r="D164" s="13">
        <v>443.79999999999995</v>
      </c>
      <c r="E164" s="13">
        <v>422.6</v>
      </c>
      <c r="F164" s="13">
        <v>422.25476160697019</v>
      </c>
      <c r="G164" s="13">
        <v>422.23726746639699</v>
      </c>
      <c r="H164" s="17">
        <f t="shared" si="9"/>
        <v>40000</v>
      </c>
      <c r="I164" s="17">
        <f t="shared" si="10"/>
        <v>40000</v>
      </c>
      <c r="J164" s="17">
        <f t="shared" si="11"/>
        <v>40000</v>
      </c>
      <c r="K164" s="17">
        <f t="shared" si="12"/>
        <v>40000</v>
      </c>
      <c r="M164" s="7">
        <f>A164-'Major Revenues'!A188</f>
        <v>0</v>
      </c>
    </row>
    <row r="165" spans="1:13" x14ac:dyDescent="0.25">
      <c r="A165">
        <v>544</v>
      </c>
      <c r="B165">
        <v>1</v>
      </c>
      <c r="C165" t="s">
        <v>213</v>
      </c>
      <c r="D165" s="13">
        <v>3175</v>
      </c>
      <c r="E165" s="13">
        <v>3176</v>
      </c>
      <c r="F165" s="13">
        <v>3175.8955282794723</v>
      </c>
      <c r="G165" s="13">
        <v>3175.8923006563341</v>
      </c>
      <c r="H165" s="17">
        <f t="shared" si="9"/>
        <v>51149.25</v>
      </c>
      <c r="I165" s="17">
        <f t="shared" si="10"/>
        <v>51165.36</v>
      </c>
      <c r="J165" s="17">
        <f t="shared" si="11"/>
        <v>51163.676960582299</v>
      </c>
      <c r="K165" s="17">
        <f t="shared" si="12"/>
        <v>51163.624963573544</v>
      </c>
      <c r="M165" s="7">
        <f>A165-'Major Revenues'!A189</f>
        <v>0</v>
      </c>
    </row>
    <row r="166" spans="1:13" x14ac:dyDescent="0.25">
      <c r="A166">
        <v>545</v>
      </c>
      <c r="B166">
        <v>1</v>
      </c>
      <c r="C166" t="s">
        <v>1552</v>
      </c>
      <c r="D166" s="13">
        <v>369.20000000000005</v>
      </c>
      <c r="E166" s="13">
        <v>369.20000000000005</v>
      </c>
      <c r="F166" s="13">
        <v>369.20000000000005</v>
      </c>
      <c r="G166" s="13">
        <v>369.20000000000005</v>
      </c>
      <c r="H166" s="17">
        <f t="shared" si="9"/>
        <v>40000</v>
      </c>
      <c r="I166" s="17">
        <f t="shared" si="10"/>
        <v>40000</v>
      </c>
      <c r="J166" s="17">
        <f t="shared" si="11"/>
        <v>40000</v>
      </c>
      <c r="K166" s="17">
        <f t="shared" si="12"/>
        <v>40000</v>
      </c>
      <c r="M166" s="7">
        <f>A166-'Major Revenues'!A190</f>
        <v>0</v>
      </c>
    </row>
    <row r="167" spans="1:13" x14ac:dyDescent="0.25">
      <c r="A167">
        <v>547</v>
      </c>
      <c r="B167">
        <v>1</v>
      </c>
      <c r="C167" t="s">
        <v>614</v>
      </c>
      <c r="D167" s="13">
        <v>543.19999999999993</v>
      </c>
      <c r="E167" s="13">
        <v>543.19999999999993</v>
      </c>
      <c r="F167" s="13">
        <v>543.19999999999993</v>
      </c>
      <c r="G167" s="13">
        <v>543.19999999999993</v>
      </c>
      <c r="H167" s="17">
        <f t="shared" si="9"/>
        <v>40000</v>
      </c>
      <c r="I167" s="17">
        <f t="shared" si="10"/>
        <v>40000</v>
      </c>
      <c r="J167" s="17">
        <f t="shared" si="11"/>
        <v>40000</v>
      </c>
      <c r="K167" s="17">
        <f t="shared" si="12"/>
        <v>40000</v>
      </c>
      <c r="M167" s="7">
        <f>A167-'Major Revenues'!A191</f>
        <v>0</v>
      </c>
    </row>
    <row r="168" spans="1:13" x14ac:dyDescent="0.25">
      <c r="A168">
        <v>548</v>
      </c>
      <c r="B168">
        <v>1</v>
      </c>
      <c r="C168" t="s">
        <v>1553</v>
      </c>
      <c r="D168" s="13">
        <v>936</v>
      </c>
      <c r="E168" s="13">
        <v>936</v>
      </c>
      <c r="F168" s="13">
        <v>936</v>
      </c>
      <c r="G168" s="13">
        <v>936</v>
      </c>
      <c r="H168" s="17">
        <f t="shared" si="9"/>
        <v>40000</v>
      </c>
      <c r="I168" s="17">
        <f t="shared" si="10"/>
        <v>40000</v>
      </c>
      <c r="J168" s="17">
        <f t="shared" si="11"/>
        <v>40000</v>
      </c>
      <c r="K168" s="17">
        <f t="shared" si="12"/>
        <v>40000</v>
      </c>
      <c r="M168" s="7">
        <f>A168-'Major Revenues'!A192</f>
        <v>0</v>
      </c>
    </row>
    <row r="169" spans="1:13" x14ac:dyDescent="0.25">
      <c r="A169">
        <v>549</v>
      </c>
      <c r="B169">
        <v>1</v>
      </c>
      <c r="C169" t="s">
        <v>1554</v>
      </c>
      <c r="D169" s="13">
        <v>1799.1999999999998</v>
      </c>
      <c r="E169" s="13">
        <v>1830.1999999999998</v>
      </c>
      <c r="F169" s="13">
        <v>1830.7359717528984</v>
      </c>
      <c r="G169" s="13">
        <v>1830.7478248139023</v>
      </c>
      <c r="H169" s="17">
        <f t="shared" si="9"/>
        <v>40000</v>
      </c>
      <c r="I169" s="17">
        <f t="shared" si="10"/>
        <v>40000</v>
      </c>
      <c r="J169" s="17">
        <f t="shared" si="11"/>
        <v>40000</v>
      </c>
      <c r="K169" s="17">
        <f t="shared" si="12"/>
        <v>40000</v>
      </c>
      <c r="M169" s="7">
        <f>A169-'Major Revenues'!A193</f>
        <v>0</v>
      </c>
    </row>
    <row r="170" spans="1:13" x14ac:dyDescent="0.25">
      <c r="A170">
        <v>550</v>
      </c>
      <c r="B170">
        <v>1</v>
      </c>
      <c r="C170" t="s">
        <v>1555</v>
      </c>
      <c r="D170" s="13">
        <v>619.4</v>
      </c>
      <c r="E170" s="13">
        <v>623.79999999999995</v>
      </c>
      <c r="F170" s="13">
        <v>624.03555096884816</v>
      </c>
      <c r="G170" s="13">
        <v>624.0375919379228</v>
      </c>
      <c r="H170" s="17">
        <f t="shared" si="9"/>
        <v>40000</v>
      </c>
      <c r="I170" s="17">
        <f t="shared" si="10"/>
        <v>40000</v>
      </c>
      <c r="J170" s="17">
        <f t="shared" si="11"/>
        <v>40000</v>
      </c>
      <c r="K170" s="17">
        <f t="shared" si="12"/>
        <v>40000</v>
      </c>
      <c r="M170" s="7">
        <f>A170-'Major Revenues'!A194</f>
        <v>0</v>
      </c>
    </row>
    <row r="171" spans="1:13" x14ac:dyDescent="0.25">
      <c r="A171">
        <v>553</v>
      </c>
      <c r="B171">
        <v>1</v>
      </c>
      <c r="C171" t="s">
        <v>1556</v>
      </c>
      <c r="D171" s="13">
        <v>866.19999999999993</v>
      </c>
      <c r="E171" s="13">
        <v>877.59999999999991</v>
      </c>
      <c r="F171" s="13">
        <v>878.17447844083813</v>
      </c>
      <c r="G171" s="13">
        <v>878.17870353755006</v>
      </c>
      <c r="H171" s="17">
        <f t="shared" si="9"/>
        <v>40000</v>
      </c>
      <c r="I171" s="17">
        <f t="shared" si="10"/>
        <v>40000</v>
      </c>
      <c r="J171" s="17">
        <f t="shared" si="11"/>
        <v>40000</v>
      </c>
      <c r="K171" s="17">
        <f t="shared" si="12"/>
        <v>40000</v>
      </c>
      <c r="M171" s="7">
        <f>A171-'Major Revenues'!A195</f>
        <v>0</v>
      </c>
    </row>
    <row r="172" spans="1:13" x14ac:dyDescent="0.25">
      <c r="A172">
        <v>561</v>
      </c>
      <c r="B172">
        <v>1</v>
      </c>
      <c r="C172" t="s">
        <v>1557</v>
      </c>
      <c r="D172" s="13">
        <v>268.2</v>
      </c>
      <c r="E172" s="13">
        <v>265.2</v>
      </c>
      <c r="F172" s="13">
        <v>265.38026604973976</v>
      </c>
      <c r="G172" s="13">
        <v>265.3712260701115</v>
      </c>
      <c r="H172" s="17">
        <f t="shared" si="9"/>
        <v>40000</v>
      </c>
      <c r="I172" s="17">
        <f t="shared" si="10"/>
        <v>40000</v>
      </c>
      <c r="J172" s="17">
        <f t="shared" si="11"/>
        <v>40000</v>
      </c>
      <c r="K172" s="17">
        <f t="shared" si="12"/>
        <v>40000</v>
      </c>
      <c r="M172" s="7">
        <f>A172-'Major Revenues'!A196</f>
        <v>0</v>
      </c>
    </row>
    <row r="173" spans="1:13" x14ac:dyDescent="0.25">
      <c r="A173">
        <v>564</v>
      </c>
      <c r="B173">
        <v>1</v>
      </c>
      <c r="C173" t="s">
        <v>1558</v>
      </c>
      <c r="D173" s="13">
        <v>1952.8</v>
      </c>
      <c r="E173" s="13">
        <v>1922.6</v>
      </c>
      <c r="F173" s="13">
        <v>1922.4340785085867</v>
      </c>
      <c r="G173" s="13">
        <v>1922.4322326929052</v>
      </c>
      <c r="H173" s="17">
        <f t="shared" si="9"/>
        <v>40000</v>
      </c>
      <c r="I173" s="17">
        <f t="shared" si="10"/>
        <v>40000</v>
      </c>
      <c r="J173" s="17">
        <f t="shared" si="11"/>
        <v>40000</v>
      </c>
      <c r="K173" s="17">
        <f t="shared" si="12"/>
        <v>40000</v>
      </c>
      <c r="M173" s="7">
        <f>A173-'Major Revenues'!A197</f>
        <v>0</v>
      </c>
    </row>
    <row r="174" spans="1:13" x14ac:dyDescent="0.25">
      <c r="A174">
        <v>577</v>
      </c>
      <c r="B174">
        <v>1</v>
      </c>
      <c r="C174" t="s">
        <v>222</v>
      </c>
      <c r="D174" s="13">
        <v>440.8</v>
      </c>
      <c r="E174" s="13">
        <v>434.8</v>
      </c>
      <c r="F174" s="13">
        <v>434.70243485272897</v>
      </c>
      <c r="G174" s="13">
        <v>434.69594134623543</v>
      </c>
      <c r="H174" s="17">
        <f t="shared" si="9"/>
        <v>40000</v>
      </c>
      <c r="I174" s="17">
        <f t="shared" si="10"/>
        <v>40000</v>
      </c>
      <c r="J174" s="17">
        <f t="shared" si="11"/>
        <v>40000</v>
      </c>
      <c r="K174" s="17">
        <f t="shared" si="12"/>
        <v>40000</v>
      </c>
      <c r="M174" s="7">
        <f>A174-'Major Revenues'!A198</f>
        <v>0</v>
      </c>
    </row>
    <row r="175" spans="1:13" x14ac:dyDescent="0.25">
      <c r="A175">
        <v>578</v>
      </c>
      <c r="B175">
        <v>1</v>
      </c>
      <c r="C175" t="s">
        <v>1559</v>
      </c>
      <c r="D175" s="13">
        <v>1663.6000000000001</v>
      </c>
      <c r="E175" s="13">
        <v>1647.0000000000002</v>
      </c>
      <c r="F175" s="13">
        <v>1646.9041832641728</v>
      </c>
      <c r="G175" s="13">
        <v>1646.902967972635</v>
      </c>
      <c r="H175" s="17">
        <f t="shared" si="9"/>
        <v>40000</v>
      </c>
      <c r="I175" s="17">
        <f t="shared" si="10"/>
        <v>40000</v>
      </c>
      <c r="J175" s="17">
        <f t="shared" si="11"/>
        <v>40000</v>
      </c>
      <c r="K175" s="17">
        <f t="shared" si="12"/>
        <v>40000</v>
      </c>
      <c r="M175" s="7">
        <f>A175-'Major Revenues'!A199</f>
        <v>0</v>
      </c>
    </row>
    <row r="176" spans="1:13" x14ac:dyDescent="0.25">
      <c r="A176">
        <v>581</v>
      </c>
      <c r="B176">
        <v>1</v>
      </c>
      <c r="C176" t="s">
        <v>1560</v>
      </c>
      <c r="D176" s="13">
        <v>435.8</v>
      </c>
      <c r="E176" s="13">
        <v>454.4</v>
      </c>
      <c r="F176" s="13">
        <v>456.03832298089799</v>
      </c>
      <c r="G176" s="13">
        <v>456.30451582314817</v>
      </c>
      <c r="H176" s="17">
        <f t="shared" si="9"/>
        <v>40000</v>
      </c>
      <c r="I176" s="17">
        <f t="shared" si="10"/>
        <v>40000</v>
      </c>
      <c r="J176" s="17">
        <f t="shared" si="11"/>
        <v>40000</v>
      </c>
      <c r="K176" s="17">
        <f t="shared" si="12"/>
        <v>40000</v>
      </c>
      <c r="M176" s="7">
        <f>A176-'Major Revenues'!A200</f>
        <v>0</v>
      </c>
    </row>
    <row r="177" spans="1:13" x14ac:dyDescent="0.25">
      <c r="A177">
        <v>592</v>
      </c>
      <c r="B177">
        <v>1</v>
      </c>
      <c r="C177" t="s">
        <v>1561</v>
      </c>
      <c r="D177" s="13">
        <v>198.2</v>
      </c>
      <c r="E177" s="13">
        <v>190.4</v>
      </c>
      <c r="F177" s="13">
        <v>190.46567027743498</v>
      </c>
      <c r="G177" s="13">
        <v>190.4178102289867</v>
      </c>
      <c r="H177" s="17">
        <f t="shared" si="9"/>
        <v>40000</v>
      </c>
      <c r="I177" s="17">
        <f t="shared" si="10"/>
        <v>40000</v>
      </c>
      <c r="J177" s="17">
        <f t="shared" si="11"/>
        <v>40000</v>
      </c>
      <c r="K177" s="17">
        <f t="shared" si="12"/>
        <v>40000</v>
      </c>
      <c r="M177" s="7">
        <f>A177-'Major Revenues'!A201</f>
        <v>0</v>
      </c>
    </row>
    <row r="178" spans="1:13" x14ac:dyDescent="0.25">
      <c r="A178">
        <v>593</v>
      </c>
      <c r="B178">
        <v>1</v>
      </c>
      <c r="C178" t="s">
        <v>1562</v>
      </c>
      <c r="D178" s="13">
        <v>1186.5999999999999</v>
      </c>
      <c r="E178" s="13">
        <v>1186.5999999999999</v>
      </c>
      <c r="F178" s="13">
        <v>1186.5999999999999</v>
      </c>
      <c r="G178" s="13">
        <v>1186.5999999999999</v>
      </c>
      <c r="H178" s="17">
        <f t="shared" si="9"/>
        <v>40000</v>
      </c>
      <c r="I178" s="17">
        <f t="shared" si="10"/>
        <v>40000</v>
      </c>
      <c r="J178" s="17">
        <f t="shared" si="11"/>
        <v>40000</v>
      </c>
      <c r="K178" s="17">
        <f t="shared" si="12"/>
        <v>40000</v>
      </c>
      <c r="M178" s="7">
        <f>A178-'Major Revenues'!A202</f>
        <v>0</v>
      </c>
    </row>
    <row r="179" spans="1:13" x14ac:dyDescent="0.25">
      <c r="A179">
        <v>595</v>
      </c>
      <c r="B179">
        <v>1</v>
      </c>
      <c r="C179" t="s">
        <v>1563</v>
      </c>
      <c r="D179" s="13">
        <v>2046.2000000000003</v>
      </c>
      <c r="E179" s="13">
        <v>2037.6000000000004</v>
      </c>
      <c r="F179" s="13">
        <v>2037.4359144784914</v>
      </c>
      <c r="G179" s="13">
        <v>2037.4241973933349</v>
      </c>
      <c r="H179" s="17">
        <f t="shared" si="9"/>
        <v>40000</v>
      </c>
      <c r="I179" s="17">
        <f t="shared" si="10"/>
        <v>40000</v>
      </c>
      <c r="J179" s="17">
        <f t="shared" si="11"/>
        <v>40000</v>
      </c>
      <c r="K179" s="17">
        <f t="shared" si="12"/>
        <v>40000</v>
      </c>
      <c r="M179" s="7">
        <f>A179-'Major Revenues'!A203</f>
        <v>0</v>
      </c>
    </row>
    <row r="180" spans="1:13" x14ac:dyDescent="0.25">
      <c r="A180">
        <v>599</v>
      </c>
      <c r="B180">
        <v>1</v>
      </c>
      <c r="C180" t="s">
        <v>1564</v>
      </c>
      <c r="D180" s="13">
        <v>554.20000000000005</v>
      </c>
      <c r="E180" s="13">
        <v>532</v>
      </c>
      <c r="F180" s="13">
        <v>531.72602502343295</v>
      </c>
      <c r="G180" s="13">
        <v>531.68623523364329</v>
      </c>
      <c r="H180" s="17">
        <f t="shared" si="9"/>
        <v>40000</v>
      </c>
      <c r="I180" s="17">
        <f t="shared" si="10"/>
        <v>40000</v>
      </c>
      <c r="J180" s="17">
        <f t="shared" si="11"/>
        <v>40000</v>
      </c>
      <c r="K180" s="17">
        <f t="shared" si="12"/>
        <v>40000</v>
      </c>
      <c r="M180" s="7">
        <f>A180-'Major Revenues'!A204</f>
        <v>0</v>
      </c>
    </row>
    <row r="181" spans="1:13" x14ac:dyDescent="0.25">
      <c r="A181">
        <v>600</v>
      </c>
      <c r="B181">
        <v>1</v>
      </c>
      <c r="C181" t="s">
        <v>1565</v>
      </c>
      <c r="D181" s="13">
        <v>248.60000000000002</v>
      </c>
      <c r="E181" s="13">
        <v>254.4</v>
      </c>
      <c r="F181" s="13">
        <v>255.16505461962993</v>
      </c>
      <c r="G181" s="13">
        <v>255.18494110053811</v>
      </c>
      <c r="H181" s="17">
        <f t="shared" si="9"/>
        <v>40000</v>
      </c>
      <c r="I181" s="17">
        <f t="shared" si="10"/>
        <v>40000</v>
      </c>
      <c r="J181" s="17">
        <f t="shared" si="11"/>
        <v>40000</v>
      </c>
      <c r="K181" s="17">
        <f t="shared" si="12"/>
        <v>40000</v>
      </c>
      <c r="M181" s="7">
        <f>A181-'Major Revenues'!A205</f>
        <v>0</v>
      </c>
    </row>
    <row r="182" spans="1:13" x14ac:dyDescent="0.25">
      <c r="A182">
        <v>601</v>
      </c>
      <c r="B182">
        <v>1</v>
      </c>
      <c r="C182" t="s">
        <v>1566</v>
      </c>
      <c r="D182" s="13">
        <v>643.00000000000011</v>
      </c>
      <c r="E182" s="13">
        <v>623.40000000000009</v>
      </c>
      <c r="F182" s="13">
        <v>623.20887155002868</v>
      </c>
      <c r="G182" s="13">
        <v>623.20056120520121</v>
      </c>
      <c r="H182" s="17">
        <f t="shared" si="9"/>
        <v>40000</v>
      </c>
      <c r="I182" s="17">
        <f t="shared" si="10"/>
        <v>40000</v>
      </c>
      <c r="J182" s="17">
        <f t="shared" si="11"/>
        <v>40000</v>
      </c>
      <c r="K182" s="17">
        <f t="shared" si="12"/>
        <v>40000</v>
      </c>
      <c r="M182" s="7">
        <f>A182-'Major Revenues'!A206</f>
        <v>0</v>
      </c>
    </row>
    <row r="183" spans="1:13" x14ac:dyDescent="0.25">
      <c r="A183">
        <v>621</v>
      </c>
      <c r="B183">
        <v>1</v>
      </c>
      <c r="C183" t="s">
        <v>1567</v>
      </c>
      <c r="D183" s="13">
        <v>12101.999999999998</v>
      </c>
      <c r="E183" s="13">
        <v>12077.000000000002</v>
      </c>
      <c r="F183" s="13">
        <v>12076.977244857713</v>
      </c>
      <c r="G183" s="13">
        <v>12076.977197369974</v>
      </c>
      <c r="H183" s="17">
        <f t="shared" si="9"/>
        <v>194963.21999999997</v>
      </c>
      <c r="I183" s="17">
        <f t="shared" si="10"/>
        <v>194560.47000000003</v>
      </c>
      <c r="J183" s="17">
        <f t="shared" si="11"/>
        <v>194560.10341465776</v>
      </c>
      <c r="K183" s="17">
        <f t="shared" si="12"/>
        <v>194560.10264963028</v>
      </c>
      <c r="M183" s="7">
        <f>A183-'Major Revenues'!A207</f>
        <v>0</v>
      </c>
    </row>
    <row r="184" spans="1:13" x14ac:dyDescent="0.25">
      <c r="A184">
        <v>622</v>
      </c>
      <c r="B184">
        <v>1</v>
      </c>
      <c r="C184" t="s">
        <v>1568</v>
      </c>
      <c r="D184" s="13">
        <v>11234.2</v>
      </c>
      <c r="E184" s="13">
        <v>11041.2</v>
      </c>
      <c r="F184" s="13">
        <v>11042.113327470373</v>
      </c>
      <c r="G184" s="13">
        <v>11042.123591603306</v>
      </c>
      <c r="H184" s="17">
        <f t="shared" si="9"/>
        <v>180982.962</v>
      </c>
      <c r="I184" s="17">
        <f t="shared" si="10"/>
        <v>177873.73200000002</v>
      </c>
      <c r="J184" s="17">
        <f t="shared" si="11"/>
        <v>177888.4457055477</v>
      </c>
      <c r="K184" s="17">
        <f t="shared" si="12"/>
        <v>177888.61106072925</v>
      </c>
      <c r="M184" s="7">
        <f>A184-'Major Revenues'!A208</f>
        <v>0</v>
      </c>
    </row>
    <row r="185" spans="1:13" x14ac:dyDescent="0.25">
      <c r="A185">
        <v>623</v>
      </c>
      <c r="B185">
        <v>1</v>
      </c>
      <c r="C185" t="s">
        <v>1569</v>
      </c>
      <c r="D185" s="13">
        <v>7987.2</v>
      </c>
      <c r="E185" s="13">
        <v>8015.2</v>
      </c>
      <c r="F185" s="13">
        <v>8015.2478319029879</v>
      </c>
      <c r="G185" s="13">
        <v>8015.2478977048986</v>
      </c>
      <c r="H185" s="17">
        <f t="shared" si="9"/>
        <v>128673.79199999999</v>
      </c>
      <c r="I185" s="17">
        <f t="shared" si="10"/>
        <v>129124.87199999999</v>
      </c>
      <c r="J185" s="17">
        <f t="shared" si="11"/>
        <v>129125.64257195713</v>
      </c>
      <c r="K185" s="17">
        <f t="shared" si="12"/>
        <v>129125.64363202591</v>
      </c>
      <c r="M185" s="7">
        <f>A185-'Major Revenues'!A209</f>
        <v>0</v>
      </c>
    </row>
    <row r="186" spans="1:13" x14ac:dyDescent="0.25">
      <c r="A186">
        <v>624</v>
      </c>
      <c r="B186">
        <v>1</v>
      </c>
      <c r="C186" t="s">
        <v>1570</v>
      </c>
      <c r="D186" s="13">
        <v>9140.7999999999993</v>
      </c>
      <c r="E186" s="13">
        <v>9408.2000000000007</v>
      </c>
      <c r="F186" s="13">
        <v>9407.9429209802402</v>
      </c>
      <c r="G186" s="13">
        <v>9407.851936673298</v>
      </c>
      <c r="H186" s="17">
        <f t="shared" si="9"/>
        <v>147258.28799999997</v>
      </c>
      <c r="I186" s="17">
        <f t="shared" si="10"/>
        <v>151566.10200000001</v>
      </c>
      <c r="J186" s="17">
        <f t="shared" si="11"/>
        <v>151561.96045699166</v>
      </c>
      <c r="K186" s="17">
        <f t="shared" si="12"/>
        <v>151560.49469980682</v>
      </c>
      <c r="M186" s="7">
        <f>A186-'Major Revenues'!A210</f>
        <v>0</v>
      </c>
    </row>
    <row r="187" spans="1:13" x14ac:dyDescent="0.25">
      <c r="A187">
        <v>625</v>
      </c>
      <c r="B187">
        <v>1</v>
      </c>
      <c r="C187" t="s">
        <v>1571</v>
      </c>
      <c r="D187" s="13">
        <v>34359.199999999997</v>
      </c>
      <c r="E187" s="13">
        <v>33919.199999999997</v>
      </c>
      <c r="F187" s="13">
        <v>33919.038044674344</v>
      </c>
      <c r="G187" s="13">
        <v>33919.037959436326</v>
      </c>
      <c r="H187" s="17">
        <f t="shared" si="9"/>
        <v>553526.71199999994</v>
      </c>
      <c r="I187" s="17">
        <f t="shared" si="10"/>
        <v>546438.31199999992</v>
      </c>
      <c r="J187" s="17">
        <f t="shared" si="11"/>
        <v>546435.70289970364</v>
      </c>
      <c r="K187" s="17">
        <f t="shared" si="12"/>
        <v>546435.70152651914</v>
      </c>
      <c r="M187" s="7">
        <f>A187-'Major Revenues'!A211</f>
        <v>0</v>
      </c>
    </row>
    <row r="188" spans="1:13" x14ac:dyDescent="0.25">
      <c r="A188">
        <v>630</v>
      </c>
      <c r="B188">
        <v>1</v>
      </c>
      <c r="C188" t="s">
        <v>1572</v>
      </c>
      <c r="D188" s="13">
        <v>409.59999999999997</v>
      </c>
      <c r="E188" s="13">
        <v>421.59999999999997</v>
      </c>
      <c r="F188" s="13">
        <v>422.7424297488671</v>
      </c>
      <c r="G188" s="13">
        <v>422.76242974886719</v>
      </c>
      <c r="H188" s="17">
        <f t="shared" si="9"/>
        <v>40000</v>
      </c>
      <c r="I188" s="17">
        <f t="shared" si="10"/>
        <v>40000</v>
      </c>
      <c r="J188" s="17">
        <f t="shared" si="11"/>
        <v>40000</v>
      </c>
      <c r="K188" s="17">
        <f t="shared" si="12"/>
        <v>40000</v>
      </c>
      <c r="M188" s="7">
        <f>A188-'Major Revenues'!A212</f>
        <v>0</v>
      </c>
    </row>
    <row r="189" spans="1:13" x14ac:dyDescent="0.25">
      <c r="A189">
        <v>635</v>
      </c>
      <c r="B189">
        <v>1</v>
      </c>
      <c r="C189" t="s">
        <v>1573</v>
      </c>
      <c r="D189" s="13">
        <v>74</v>
      </c>
      <c r="E189" s="13">
        <v>74</v>
      </c>
      <c r="F189" s="13">
        <v>74</v>
      </c>
      <c r="G189" s="13">
        <v>74</v>
      </c>
      <c r="H189" s="17">
        <f t="shared" si="9"/>
        <v>40000</v>
      </c>
      <c r="I189" s="17">
        <f t="shared" si="10"/>
        <v>40000</v>
      </c>
      <c r="J189" s="17">
        <f t="shared" si="11"/>
        <v>40000</v>
      </c>
      <c r="K189" s="17">
        <f t="shared" si="12"/>
        <v>40000</v>
      </c>
      <c r="M189" s="7">
        <f>A189-'Major Revenues'!A213</f>
        <v>0</v>
      </c>
    </row>
    <row r="190" spans="1:13" x14ac:dyDescent="0.25">
      <c r="A190">
        <v>640</v>
      </c>
      <c r="B190">
        <v>1</v>
      </c>
      <c r="C190" t="s">
        <v>1574</v>
      </c>
      <c r="D190" s="13">
        <v>439.59999999999997</v>
      </c>
      <c r="E190" s="13">
        <v>435.79999999999995</v>
      </c>
      <c r="F190" s="13">
        <v>436.1211764086928</v>
      </c>
      <c r="G190" s="13">
        <v>436.1154621229785</v>
      </c>
      <c r="H190" s="17">
        <f t="shared" si="9"/>
        <v>40000</v>
      </c>
      <c r="I190" s="17">
        <f t="shared" si="10"/>
        <v>40000</v>
      </c>
      <c r="J190" s="17">
        <f t="shared" si="11"/>
        <v>40000</v>
      </c>
      <c r="K190" s="17">
        <f t="shared" si="12"/>
        <v>40000</v>
      </c>
      <c r="M190" s="7">
        <f>A190-'Major Revenues'!A214</f>
        <v>0</v>
      </c>
    </row>
    <row r="191" spans="1:13" x14ac:dyDescent="0.25">
      <c r="A191">
        <v>656</v>
      </c>
      <c r="B191">
        <v>1</v>
      </c>
      <c r="C191" t="s">
        <v>1575</v>
      </c>
      <c r="D191" s="13">
        <v>3366.97</v>
      </c>
      <c r="E191" s="13">
        <v>3283.7699999999995</v>
      </c>
      <c r="F191" s="13">
        <v>3283.4673538331867</v>
      </c>
      <c r="G191" s="13">
        <v>3283.4656301879218</v>
      </c>
      <c r="H191" s="17">
        <f t="shared" si="9"/>
        <v>54241.886699999995</v>
      </c>
      <c r="I191" s="17">
        <f t="shared" si="10"/>
        <v>52901.534699999989</v>
      </c>
      <c r="J191" s="17">
        <f t="shared" si="11"/>
        <v>52896.659070252637</v>
      </c>
      <c r="K191" s="17">
        <f t="shared" si="12"/>
        <v>52896.63130232742</v>
      </c>
      <c r="M191" s="7">
        <f>A191-'Major Revenues'!A215</f>
        <v>0</v>
      </c>
    </row>
    <row r="192" spans="1:13" x14ac:dyDescent="0.25">
      <c r="A192">
        <v>659</v>
      </c>
      <c r="B192">
        <v>1</v>
      </c>
      <c r="C192" t="s">
        <v>1576</v>
      </c>
      <c r="D192" s="13">
        <v>4047.6000000000004</v>
      </c>
      <c r="E192" s="13">
        <v>4047.6000000000004</v>
      </c>
      <c r="F192" s="13">
        <v>4047.6000000000004</v>
      </c>
      <c r="G192" s="13">
        <v>4047.6000000000004</v>
      </c>
      <c r="H192" s="17">
        <f t="shared" si="9"/>
        <v>65206.836000000003</v>
      </c>
      <c r="I192" s="17">
        <f t="shared" si="10"/>
        <v>65206.836000000003</v>
      </c>
      <c r="J192" s="17">
        <f t="shared" si="11"/>
        <v>65206.836000000003</v>
      </c>
      <c r="K192" s="17">
        <f t="shared" si="12"/>
        <v>65206.836000000003</v>
      </c>
      <c r="M192" s="7">
        <f>A192-'Major Revenues'!A216</f>
        <v>0</v>
      </c>
    </row>
    <row r="193" spans="1:13" x14ac:dyDescent="0.25">
      <c r="A193">
        <v>671</v>
      </c>
      <c r="B193">
        <v>1</v>
      </c>
      <c r="C193" t="s">
        <v>1577</v>
      </c>
      <c r="D193" s="13">
        <v>386.39999999999992</v>
      </c>
      <c r="E193" s="13">
        <v>368.59999999999997</v>
      </c>
      <c r="F193" s="13">
        <v>368.53265856573074</v>
      </c>
      <c r="G193" s="13">
        <v>368.50858449165662</v>
      </c>
      <c r="H193" s="17">
        <f t="shared" si="9"/>
        <v>40000</v>
      </c>
      <c r="I193" s="17">
        <f t="shared" si="10"/>
        <v>40000</v>
      </c>
      <c r="J193" s="17">
        <f t="shared" si="11"/>
        <v>40000</v>
      </c>
      <c r="K193" s="17">
        <f t="shared" si="12"/>
        <v>40000</v>
      </c>
      <c r="M193" s="7">
        <f>A193-'Major Revenues'!A217</f>
        <v>0</v>
      </c>
    </row>
    <row r="194" spans="1:13" x14ac:dyDescent="0.25">
      <c r="A194">
        <v>676</v>
      </c>
      <c r="B194">
        <v>1</v>
      </c>
      <c r="C194" t="s">
        <v>1578</v>
      </c>
      <c r="D194" s="13">
        <v>236.40000000000003</v>
      </c>
      <c r="E194" s="13">
        <v>229.20000000000002</v>
      </c>
      <c r="F194" s="13">
        <v>229.03613415136635</v>
      </c>
      <c r="G194" s="13">
        <v>229.01320036001152</v>
      </c>
      <c r="H194" s="17">
        <f t="shared" si="9"/>
        <v>40000</v>
      </c>
      <c r="I194" s="17">
        <f t="shared" si="10"/>
        <v>40000</v>
      </c>
      <c r="J194" s="17">
        <f t="shared" si="11"/>
        <v>40000</v>
      </c>
      <c r="K194" s="17">
        <f t="shared" si="12"/>
        <v>40000</v>
      </c>
      <c r="M194" s="7">
        <f>A194-'Major Revenues'!A218</f>
        <v>0</v>
      </c>
    </row>
    <row r="195" spans="1:13" x14ac:dyDescent="0.25">
      <c r="A195">
        <v>682</v>
      </c>
      <c r="B195">
        <v>1</v>
      </c>
      <c r="C195" t="s">
        <v>1579</v>
      </c>
      <c r="D195" s="13">
        <v>1249.8000000000002</v>
      </c>
      <c r="E195" s="13">
        <v>1249.8000000000002</v>
      </c>
      <c r="F195" s="13">
        <v>1249.8000000000002</v>
      </c>
      <c r="G195" s="13">
        <v>1249.8000000000002</v>
      </c>
      <c r="H195" s="17">
        <f t="shared" si="9"/>
        <v>40000</v>
      </c>
      <c r="I195" s="17">
        <f t="shared" si="10"/>
        <v>40000</v>
      </c>
      <c r="J195" s="17">
        <f t="shared" si="11"/>
        <v>40000</v>
      </c>
      <c r="K195" s="17">
        <f t="shared" si="12"/>
        <v>40000</v>
      </c>
      <c r="M195" s="7">
        <f>A195-'Major Revenues'!A219</f>
        <v>0</v>
      </c>
    </row>
    <row r="196" spans="1:13" x14ac:dyDescent="0.25">
      <c r="A196">
        <v>690</v>
      </c>
      <c r="B196">
        <v>1</v>
      </c>
      <c r="C196" t="s">
        <v>1580</v>
      </c>
      <c r="D196" s="13">
        <v>1038</v>
      </c>
      <c r="E196" s="13">
        <v>1038</v>
      </c>
      <c r="F196" s="13">
        <v>1038</v>
      </c>
      <c r="G196" s="13">
        <v>1038</v>
      </c>
      <c r="H196" s="17">
        <f t="shared" si="9"/>
        <v>40000</v>
      </c>
      <c r="I196" s="17">
        <f t="shared" si="10"/>
        <v>40000</v>
      </c>
      <c r="J196" s="17">
        <f t="shared" si="11"/>
        <v>40000</v>
      </c>
      <c r="K196" s="17">
        <f t="shared" si="12"/>
        <v>40000</v>
      </c>
      <c r="M196" s="7">
        <f>A196-'Major Revenues'!A220</f>
        <v>0</v>
      </c>
    </row>
    <row r="197" spans="1:13" x14ac:dyDescent="0.25">
      <c r="A197">
        <v>695</v>
      </c>
      <c r="B197">
        <v>1</v>
      </c>
      <c r="C197" t="s">
        <v>1581</v>
      </c>
      <c r="D197" s="13">
        <v>724.19999999999993</v>
      </c>
      <c r="E197" s="13">
        <v>724.19999999999993</v>
      </c>
      <c r="F197" s="13">
        <v>724.19999999999993</v>
      </c>
      <c r="G197" s="13">
        <v>724.19999999999993</v>
      </c>
      <c r="H197" s="17">
        <f t="shared" si="9"/>
        <v>40000</v>
      </c>
      <c r="I197" s="17">
        <f t="shared" si="10"/>
        <v>40000</v>
      </c>
      <c r="J197" s="17">
        <f t="shared" si="11"/>
        <v>40000</v>
      </c>
      <c r="K197" s="17">
        <f t="shared" si="12"/>
        <v>40000</v>
      </c>
      <c r="M197" s="7">
        <f>A197-'Major Revenues'!A221</f>
        <v>0</v>
      </c>
    </row>
    <row r="198" spans="1:13" x14ac:dyDescent="0.25">
      <c r="A198">
        <v>696</v>
      </c>
      <c r="B198">
        <v>1</v>
      </c>
      <c r="C198" t="s">
        <v>1582</v>
      </c>
      <c r="D198" s="13">
        <v>551.99999999999989</v>
      </c>
      <c r="E198" s="13">
        <v>551.79999999999995</v>
      </c>
      <c r="F198" s="13">
        <v>552.13479205397755</v>
      </c>
      <c r="G198" s="13">
        <v>552.13297925338566</v>
      </c>
      <c r="H198" s="17">
        <f t="shared" si="9"/>
        <v>40000</v>
      </c>
      <c r="I198" s="17">
        <f t="shared" si="10"/>
        <v>40000</v>
      </c>
      <c r="J198" s="17">
        <f t="shared" si="11"/>
        <v>40000</v>
      </c>
      <c r="K198" s="17">
        <f t="shared" si="12"/>
        <v>40000</v>
      </c>
      <c r="M198" s="7">
        <f>A198-'Major Revenues'!A222</f>
        <v>0</v>
      </c>
    </row>
    <row r="199" spans="1:13" x14ac:dyDescent="0.25">
      <c r="A199">
        <v>698</v>
      </c>
      <c r="B199">
        <v>1</v>
      </c>
      <c r="C199" t="s">
        <v>1583</v>
      </c>
      <c r="D199" s="13">
        <v>187.79999999999998</v>
      </c>
      <c r="E199" s="13">
        <v>189.79999999999998</v>
      </c>
      <c r="F199" s="13">
        <v>187.79999999999998</v>
      </c>
      <c r="G199" s="13">
        <v>186.79999999999998</v>
      </c>
      <c r="H199" s="17">
        <f t="shared" si="9"/>
        <v>40000</v>
      </c>
      <c r="I199" s="17">
        <f t="shared" si="10"/>
        <v>40000</v>
      </c>
      <c r="J199" s="17">
        <f t="shared" si="11"/>
        <v>40000</v>
      </c>
      <c r="K199" s="17">
        <f t="shared" si="12"/>
        <v>40000</v>
      </c>
      <c r="M199" s="7">
        <f>A199-'Major Revenues'!A223</f>
        <v>0</v>
      </c>
    </row>
    <row r="200" spans="1:13" x14ac:dyDescent="0.25">
      <c r="A200">
        <v>700</v>
      </c>
      <c r="B200">
        <v>1</v>
      </c>
      <c r="C200" t="s">
        <v>1584</v>
      </c>
      <c r="D200" s="13">
        <v>2292</v>
      </c>
      <c r="E200" s="13">
        <v>2286.7999999999997</v>
      </c>
      <c r="F200" s="13">
        <v>2286.6659088599818</v>
      </c>
      <c r="G200" s="13">
        <v>2286.6578403116096</v>
      </c>
      <c r="H200" s="17">
        <f t="shared" ref="H200:H263" si="13">MAX(D200*16.11,40000)</f>
        <v>40000</v>
      </c>
      <c r="I200" s="17">
        <f t="shared" ref="I200:I263" si="14">MAX(E200*16.11,40000)</f>
        <v>40000</v>
      </c>
      <c r="J200" s="17">
        <f t="shared" ref="J200:J263" si="15">MAX(F200*16.11,40000)</f>
        <v>40000</v>
      </c>
      <c r="K200" s="17">
        <f t="shared" ref="K200:K263" si="16">MAX(G200*16.11,40000)</f>
        <v>40000</v>
      </c>
      <c r="M200" s="7">
        <f>A200-'Major Revenues'!A224</f>
        <v>0</v>
      </c>
    </row>
    <row r="201" spans="1:13" x14ac:dyDescent="0.25">
      <c r="A201">
        <v>701</v>
      </c>
      <c r="B201">
        <v>1</v>
      </c>
      <c r="C201" t="s">
        <v>1585</v>
      </c>
      <c r="D201" s="13">
        <v>2321</v>
      </c>
      <c r="E201" s="13">
        <v>2321</v>
      </c>
      <c r="F201" s="13">
        <v>2321</v>
      </c>
      <c r="G201" s="13">
        <v>2321</v>
      </c>
      <c r="H201" s="17">
        <f t="shared" si="13"/>
        <v>40000</v>
      </c>
      <c r="I201" s="17">
        <f t="shared" si="14"/>
        <v>40000</v>
      </c>
      <c r="J201" s="17">
        <f t="shared" si="15"/>
        <v>40000</v>
      </c>
      <c r="K201" s="17">
        <f t="shared" si="16"/>
        <v>40000</v>
      </c>
      <c r="M201" s="7">
        <f>A201-'Major Revenues'!A225</f>
        <v>0</v>
      </c>
    </row>
    <row r="202" spans="1:13" x14ac:dyDescent="0.25">
      <c r="A202">
        <v>704</v>
      </c>
      <c r="B202">
        <v>1</v>
      </c>
      <c r="C202" t="s">
        <v>1586</v>
      </c>
      <c r="D202" s="13">
        <v>1976.6</v>
      </c>
      <c r="E202" s="13">
        <v>1976.6</v>
      </c>
      <c r="F202" s="13">
        <v>1976.6</v>
      </c>
      <c r="G202" s="13">
        <v>1976.6</v>
      </c>
      <c r="H202" s="17">
        <f t="shared" si="13"/>
        <v>40000</v>
      </c>
      <c r="I202" s="17">
        <f t="shared" si="14"/>
        <v>40000</v>
      </c>
      <c r="J202" s="17">
        <f t="shared" si="15"/>
        <v>40000</v>
      </c>
      <c r="K202" s="17">
        <f t="shared" si="16"/>
        <v>40000</v>
      </c>
      <c r="M202" s="7">
        <f>A202-'Major Revenues'!A226</f>
        <v>0</v>
      </c>
    </row>
    <row r="203" spans="1:13" x14ac:dyDescent="0.25">
      <c r="A203">
        <v>707</v>
      </c>
      <c r="B203">
        <v>1</v>
      </c>
      <c r="C203" t="s">
        <v>1587</v>
      </c>
      <c r="D203" s="13">
        <v>86.600000000000009</v>
      </c>
      <c r="E203" s="13">
        <v>84.399999999999991</v>
      </c>
      <c r="F203" s="13">
        <v>84.7542857142857</v>
      </c>
      <c r="G203" s="13">
        <v>84.494285714285709</v>
      </c>
      <c r="H203" s="17">
        <f t="shared" si="13"/>
        <v>40000</v>
      </c>
      <c r="I203" s="17">
        <f t="shared" si="14"/>
        <v>40000</v>
      </c>
      <c r="J203" s="17">
        <f t="shared" si="15"/>
        <v>40000</v>
      </c>
      <c r="K203" s="17">
        <f t="shared" si="16"/>
        <v>40000</v>
      </c>
      <c r="M203" s="7">
        <f>A203-'Major Revenues'!A227</f>
        <v>0</v>
      </c>
    </row>
    <row r="204" spans="1:13" x14ac:dyDescent="0.25">
      <c r="A204">
        <v>709</v>
      </c>
      <c r="B204">
        <v>1</v>
      </c>
      <c r="C204" t="s">
        <v>1588</v>
      </c>
      <c r="D204" s="13">
        <v>8738.3300000000017</v>
      </c>
      <c r="E204" s="13">
        <v>8740.3300000000017</v>
      </c>
      <c r="F204" s="13">
        <v>8740.35</v>
      </c>
      <c r="G204" s="13">
        <v>8740.3501960784306</v>
      </c>
      <c r="H204" s="17">
        <f t="shared" si="13"/>
        <v>140774.49630000003</v>
      </c>
      <c r="I204" s="17">
        <f t="shared" si="14"/>
        <v>140806.71630000003</v>
      </c>
      <c r="J204" s="17">
        <f t="shared" si="15"/>
        <v>140807.0385</v>
      </c>
      <c r="K204" s="17">
        <f t="shared" si="16"/>
        <v>140807.04165882352</v>
      </c>
      <c r="M204" s="7">
        <f>A204-'Major Revenues'!A228</f>
        <v>0</v>
      </c>
    </row>
    <row r="205" spans="1:13" x14ac:dyDescent="0.25">
      <c r="A205">
        <v>712</v>
      </c>
      <c r="B205">
        <v>1</v>
      </c>
      <c r="C205" t="s">
        <v>1589</v>
      </c>
      <c r="D205" s="13">
        <v>585.20000000000005</v>
      </c>
      <c r="E205" s="13">
        <v>615.20000000000005</v>
      </c>
      <c r="F205" s="13">
        <v>615.6700769984534</v>
      </c>
      <c r="G205" s="13">
        <v>614.79203769966591</v>
      </c>
      <c r="H205" s="17">
        <f t="shared" si="13"/>
        <v>40000</v>
      </c>
      <c r="I205" s="17">
        <f t="shared" si="14"/>
        <v>40000</v>
      </c>
      <c r="J205" s="17">
        <f t="shared" si="15"/>
        <v>40000</v>
      </c>
      <c r="K205" s="17">
        <f t="shared" si="16"/>
        <v>40000</v>
      </c>
      <c r="M205" s="7">
        <f>A205-'Major Revenues'!A229</f>
        <v>0</v>
      </c>
    </row>
    <row r="206" spans="1:13" x14ac:dyDescent="0.25">
      <c r="A206">
        <v>716</v>
      </c>
      <c r="B206">
        <v>1</v>
      </c>
      <c r="C206" t="s">
        <v>254</v>
      </c>
      <c r="D206" s="13">
        <v>1675.8</v>
      </c>
      <c r="E206" s="13">
        <v>1675.8</v>
      </c>
      <c r="F206" s="13">
        <v>1675.8</v>
      </c>
      <c r="G206" s="13">
        <v>1675.8</v>
      </c>
      <c r="H206" s="17">
        <f t="shared" si="13"/>
        <v>40000</v>
      </c>
      <c r="I206" s="17">
        <f t="shared" si="14"/>
        <v>40000</v>
      </c>
      <c r="J206" s="17">
        <f t="shared" si="15"/>
        <v>40000</v>
      </c>
      <c r="K206" s="17">
        <f t="shared" si="16"/>
        <v>40000</v>
      </c>
      <c r="M206" s="7">
        <f>A206-'Major Revenues'!A230</f>
        <v>0</v>
      </c>
    </row>
    <row r="207" spans="1:13" x14ac:dyDescent="0.25">
      <c r="A207">
        <v>717</v>
      </c>
      <c r="B207">
        <v>1</v>
      </c>
      <c r="C207" t="s">
        <v>1590</v>
      </c>
      <c r="D207" s="13">
        <v>1992.8000000000002</v>
      </c>
      <c r="E207" s="13">
        <v>1992.8000000000002</v>
      </c>
      <c r="F207" s="13">
        <v>1992.8000000000002</v>
      </c>
      <c r="G207" s="13">
        <v>1992.8000000000002</v>
      </c>
      <c r="H207" s="17">
        <f t="shared" si="13"/>
        <v>40000</v>
      </c>
      <c r="I207" s="17">
        <f t="shared" si="14"/>
        <v>40000</v>
      </c>
      <c r="J207" s="17">
        <f t="shared" si="15"/>
        <v>40000</v>
      </c>
      <c r="K207" s="17">
        <f t="shared" si="16"/>
        <v>40000</v>
      </c>
      <c r="M207" s="7">
        <f>A207-'Major Revenues'!A231</f>
        <v>0</v>
      </c>
    </row>
    <row r="208" spans="1:13" x14ac:dyDescent="0.25">
      <c r="A208">
        <v>719</v>
      </c>
      <c r="B208">
        <v>1</v>
      </c>
      <c r="C208" t="s">
        <v>1591</v>
      </c>
      <c r="D208" s="13">
        <v>9592.7999999999993</v>
      </c>
      <c r="E208" s="13">
        <v>9590</v>
      </c>
      <c r="F208" s="13">
        <v>9590.0125987853553</v>
      </c>
      <c r="G208" s="13">
        <v>9590.0125992856338</v>
      </c>
      <c r="H208" s="17">
        <f t="shared" si="13"/>
        <v>154540.00799999997</v>
      </c>
      <c r="I208" s="17">
        <f t="shared" si="14"/>
        <v>154494.9</v>
      </c>
      <c r="J208" s="17">
        <f t="shared" si="15"/>
        <v>154495.10296643208</v>
      </c>
      <c r="K208" s="17">
        <f t="shared" si="16"/>
        <v>154495.10297449154</v>
      </c>
      <c r="M208" s="7">
        <f>A208-'Major Revenues'!A232</f>
        <v>0</v>
      </c>
    </row>
    <row r="209" spans="1:13" x14ac:dyDescent="0.25">
      <c r="A209">
        <v>720</v>
      </c>
      <c r="B209">
        <v>1</v>
      </c>
      <c r="C209" t="s">
        <v>1592</v>
      </c>
      <c r="D209" s="13">
        <v>8446.4</v>
      </c>
      <c r="E209" s="13">
        <v>8324</v>
      </c>
      <c r="F209" s="13">
        <v>8323.8141872651377</v>
      </c>
      <c r="G209" s="13">
        <v>8323.8138332012459</v>
      </c>
      <c r="H209" s="17">
        <f t="shared" si="13"/>
        <v>136071.50399999999</v>
      </c>
      <c r="I209" s="17">
        <f t="shared" si="14"/>
        <v>134099.63999999998</v>
      </c>
      <c r="J209" s="17">
        <f t="shared" si="15"/>
        <v>134096.64655684136</v>
      </c>
      <c r="K209" s="17">
        <f t="shared" si="16"/>
        <v>134096.64085287208</v>
      </c>
      <c r="M209" s="7">
        <f>A209-'Major Revenues'!A233</f>
        <v>0</v>
      </c>
    </row>
    <row r="210" spans="1:13" x14ac:dyDescent="0.25">
      <c r="A210">
        <v>721</v>
      </c>
      <c r="B210">
        <v>1</v>
      </c>
      <c r="C210" t="s">
        <v>1593</v>
      </c>
      <c r="D210" s="13">
        <v>4496.7999999999993</v>
      </c>
      <c r="E210" s="13">
        <v>4442.7999999999993</v>
      </c>
      <c r="F210" s="13">
        <v>4442.6960700015097</v>
      </c>
      <c r="G210" s="13">
        <v>4442.6954870422569</v>
      </c>
      <c r="H210" s="17">
        <f t="shared" si="13"/>
        <v>72443.447999999989</v>
      </c>
      <c r="I210" s="17">
        <f t="shared" si="14"/>
        <v>71573.507999999987</v>
      </c>
      <c r="J210" s="17">
        <f t="shared" si="15"/>
        <v>71571.833687724313</v>
      </c>
      <c r="K210" s="17">
        <f t="shared" si="16"/>
        <v>71571.82429625075</v>
      </c>
      <c r="M210" s="7">
        <f>A210-'Major Revenues'!A234</f>
        <v>0</v>
      </c>
    </row>
    <row r="211" spans="1:13" x14ac:dyDescent="0.25">
      <c r="A211">
        <v>726</v>
      </c>
      <c r="B211">
        <v>1</v>
      </c>
      <c r="C211" t="s">
        <v>1594</v>
      </c>
      <c r="D211" s="13">
        <v>3096.3999999999992</v>
      </c>
      <c r="E211" s="13">
        <v>3126.9999999999995</v>
      </c>
      <c r="F211" s="13">
        <v>3127.2538464198865</v>
      </c>
      <c r="G211" s="13">
        <v>3127.2546271425758</v>
      </c>
      <c r="H211" s="17">
        <f t="shared" si="13"/>
        <v>49883.003999999986</v>
      </c>
      <c r="I211" s="17">
        <f t="shared" si="14"/>
        <v>50375.969999999994</v>
      </c>
      <c r="J211" s="17">
        <f t="shared" si="15"/>
        <v>50380.059465824372</v>
      </c>
      <c r="K211" s="17">
        <f t="shared" si="16"/>
        <v>50380.072043266897</v>
      </c>
      <c r="M211" s="7">
        <f>A211-'Major Revenues'!A235</f>
        <v>0</v>
      </c>
    </row>
    <row r="212" spans="1:13" x14ac:dyDescent="0.25">
      <c r="A212">
        <v>727</v>
      </c>
      <c r="B212">
        <v>1</v>
      </c>
      <c r="C212" t="s">
        <v>1595</v>
      </c>
      <c r="D212" s="13">
        <v>3464.2000000000003</v>
      </c>
      <c r="E212" s="13">
        <v>3472.0000000000005</v>
      </c>
      <c r="F212" s="13">
        <v>3472.0842654692788</v>
      </c>
      <c r="G212" s="13">
        <v>3472.0844040740849</v>
      </c>
      <c r="H212" s="17">
        <f t="shared" si="13"/>
        <v>55808.262000000002</v>
      </c>
      <c r="I212" s="17">
        <f t="shared" si="14"/>
        <v>55933.920000000006</v>
      </c>
      <c r="J212" s="17">
        <f t="shared" si="15"/>
        <v>55935.277516710077</v>
      </c>
      <c r="K212" s="17">
        <f t="shared" si="16"/>
        <v>55935.279749633504</v>
      </c>
      <c r="M212" s="7">
        <f>A212-'Major Revenues'!A236</f>
        <v>0</v>
      </c>
    </row>
    <row r="213" spans="1:13" x14ac:dyDescent="0.25">
      <c r="A213">
        <v>728</v>
      </c>
      <c r="B213">
        <v>1</v>
      </c>
      <c r="C213" t="s">
        <v>1596</v>
      </c>
      <c r="D213" s="13">
        <v>14939.2</v>
      </c>
      <c r="E213" s="13">
        <v>14939.2</v>
      </c>
      <c r="F213" s="13">
        <v>14939.2</v>
      </c>
      <c r="G213" s="13">
        <v>14939.2</v>
      </c>
      <c r="H213" s="17">
        <f t="shared" si="13"/>
        <v>240670.51200000002</v>
      </c>
      <c r="I213" s="17">
        <f t="shared" si="14"/>
        <v>240670.51200000002</v>
      </c>
      <c r="J213" s="17">
        <f t="shared" si="15"/>
        <v>240670.51200000002</v>
      </c>
      <c r="K213" s="17">
        <f t="shared" si="16"/>
        <v>240670.51200000002</v>
      </c>
      <c r="M213" s="7">
        <f>A213-'Major Revenues'!A237</f>
        <v>0</v>
      </c>
    </row>
    <row r="214" spans="1:13" x14ac:dyDescent="0.25">
      <c r="A214">
        <v>738</v>
      </c>
      <c r="B214">
        <v>1</v>
      </c>
      <c r="C214" t="s">
        <v>1597</v>
      </c>
      <c r="D214" s="13">
        <v>1173.0000000000002</v>
      </c>
      <c r="E214" s="13">
        <v>1177</v>
      </c>
      <c r="F214" s="13">
        <v>1177.640222688651</v>
      </c>
      <c r="G214" s="13">
        <v>1177.695944744373</v>
      </c>
      <c r="H214" s="17">
        <f t="shared" si="13"/>
        <v>40000</v>
      </c>
      <c r="I214" s="17">
        <f t="shared" si="14"/>
        <v>40000</v>
      </c>
      <c r="J214" s="17">
        <f t="shared" si="15"/>
        <v>40000</v>
      </c>
      <c r="K214" s="17">
        <f t="shared" si="16"/>
        <v>40000</v>
      </c>
      <c r="M214" s="7">
        <f>A214-'Major Revenues'!A238</f>
        <v>0</v>
      </c>
    </row>
    <row r="215" spans="1:13" x14ac:dyDescent="0.25">
      <c r="A215">
        <v>739</v>
      </c>
      <c r="B215">
        <v>1</v>
      </c>
      <c r="C215" t="s">
        <v>1598</v>
      </c>
      <c r="D215" s="13">
        <v>837.6</v>
      </c>
      <c r="E215" s="13">
        <v>826</v>
      </c>
      <c r="F215" s="13">
        <v>826.03746572939133</v>
      </c>
      <c r="G215" s="13">
        <v>826.03307303887505</v>
      </c>
      <c r="H215" s="17">
        <f t="shared" si="13"/>
        <v>40000</v>
      </c>
      <c r="I215" s="17">
        <f t="shared" si="14"/>
        <v>40000</v>
      </c>
      <c r="J215" s="17">
        <f t="shared" si="15"/>
        <v>40000</v>
      </c>
      <c r="K215" s="17">
        <f t="shared" si="16"/>
        <v>40000</v>
      </c>
      <c r="M215" s="7">
        <f>A215-'Major Revenues'!A239</f>
        <v>0</v>
      </c>
    </row>
    <row r="216" spans="1:13" x14ac:dyDescent="0.25">
      <c r="A216">
        <v>740</v>
      </c>
      <c r="B216">
        <v>1</v>
      </c>
      <c r="C216" t="s">
        <v>1599</v>
      </c>
      <c r="D216" s="13">
        <v>1421</v>
      </c>
      <c r="E216" s="13">
        <v>1405.6</v>
      </c>
      <c r="F216" s="13">
        <v>1405.6144242299183</v>
      </c>
      <c r="G216" s="13">
        <v>1405.6080035853906</v>
      </c>
      <c r="H216" s="17">
        <f t="shared" si="13"/>
        <v>40000</v>
      </c>
      <c r="I216" s="17">
        <f t="shared" si="14"/>
        <v>40000</v>
      </c>
      <c r="J216" s="17">
        <f t="shared" si="15"/>
        <v>40000</v>
      </c>
      <c r="K216" s="17">
        <f t="shared" si="16"/>
        <v>40000</v>
      </c>
      <c r="M216" s="7">
        <f>A216-'Major Revenues'!A240</f>
        <v>0</v>
      </c>
    </row>
    <row r="217" spans="1:13" x14ac:dyDescent="0.25">
      <c r="A217">
        <v>741</v>
      </c>
      <c r="B217">
        <v>1</v>
      </c>
      <c r="C217" t="s">
        <v>1600</v>
      </c>
      <c r="D217" s="13">
        <v>996.6</v>
      </c>
      <c r="E217" s="13">
        <v>966.4</v>
      </c>
      <c r="F217" s="13">
        <v>966.09493880471791</v>
      </c>
      <c r="G217" s="13">
        <v>966.08899995460172</v>
      </c>
      <c r="H217" s="17">
        <f t="shared" si="13"/>
        <v>40000</v>
      </c>
      <c r="I217" s="17">
        <f t="shared" si="14"/>
        <v>40000</v>
      </c>
      <c r="J217" s="17">
        <f t="shared" si="15"/>
        <v>40000</v>
      </c>
      <c r="K217" s="17">
        <f t="shared" si="16"/>
        <v>40000</v>
      </c>
      <c r="M217" s="7">
        <f>A217-'Major Revenues'!A241</f>
        <v>0</v>
      </c>
    </row>
    <row r="218" spans="1:13" x14ac:dyDescent="0.25">
      <c r="A218">
        <v>742</v>
      </c>
      <c r="B218">
        <v>1</v>
      </c>
      <c r="C218" t="s">
        <v>1601</v>
      </c>
      <c r="D218" s="13">
        <v>9919.5</v>
      </c>
      <c r="E218" s="13">
        <v>9956.9</v>
      </c>
      <c r="F218" s="13">
        <v>9956.9968909287381</v>
      </c>
      <c r="G218" s="13">
        <v>9956.9970221646781</v>
      </c>
      <c r="H218" s="17">
        <f t="shared" si="13"/>
        <v>159803.14499999999</v>
      </c>
      <c r="I218" s="17">
        <f t="shared" si="14"/>
        <v>160405.65899999999</v>
      </c>
      <c r="J218" s="17">
        <f t="shared" si="15"/>
        <v>160407.21991286197</v>
      </c>
      <c r="K218" s="17">
        <f t="shared" si="16"/>
        <v>160407.22202707294</v>
      </c>
      <c r="M218" s="7">
        <f>A218-'Major Revenues'!A242</f>
        <v>0</v>
      </c>
    </row>
    <row r="219" spans="1:13" x14ac:dyDescent="0.25">
      <c r="A219">
        <v>743</v>
      </c>
      <c r="B219">
        <v>1</v>
      </c>
      <c r="C219" t="s">
        <v>1602</v>
      </c>
      <c r="D219" s="13">
        <v>1266.6000000000001</v>
      </c>
      <c r="E219" s="13">
        <v>1271.5999999999999</v>
      </c>
      <c r="F219" s="13">
        <v>1271.7357543670137</v>
      </c>
      <c r="G219" s="13">
        <v>1271.7361029123815</v>
      </c>
      <c r="H219" s="17">
        <f t="shared" si="13"/>
        <v>40000</v>
      </c>
      <c r="I219" s="17">
        <f t="shared" si="14"/>
        <v>40000</v>
      </c>
      <c r="J219" s="17">
        <f t="shared" si="15"/>
        <v>40000</v>
      </c>
      <c r="K219" s="17">
        <f t="shared" si="16"/>
        <v>40000</v>
      </c>
      <c r="M219" s="7">
        <f>A219-'Major Revenues'!A243</f>
        <v>0</v>
      </c>
    </row>
    <row r="220" spans="1:13" x14ac:dyDescent="0.25">
      <c r="A220">
        <v>745</v>
      </c>
      <c r="B220">
        <v>1</v>
      </c>
      <c r="C220" t="s">
        <v>1603</v>
      </c>
      <c r="D220" s="13">
        <v>1955.8000000000002</v>
      </c>
      <c r="E220" s="13">
        <v>1994.3999999999999</v>
      </c>
      <c r="F220" s="13">
        <v>1994.8376171967097</v>
      </c>
      <c r="G220" s="13">
        <v>1994.8406146981265</v>
      </c>
      <c r="H220" s="17">
        <f t="shared" si="13"/>
        <v>40000</v>
      </c>
      <c r="I220" s="17">
        <f t="shared" si="14"/>
        <v>40000</v>
      </c>
      <c r="J220" s="17">
        <f t="shared" si="15"/>
        <v>40000</v>
      </c>
      <c r="K220" s="17">
        <f t="shared" si="16"/>
        <v>40000</v>
      </c>
      <c r="M220" s="7">
        <f>A220-'Major Revenues'!A244</f>
        <v>0</v>
      </c>
    </row>
    <row r="221" spans="1:13" x14ac:dyDescent="0.25">
      <c r="A221">
        <v>748</v>
      </c>
      <c r="B221">
        <v>1</v>
      </c>
      <c r="C221" t="s">
        <v>269</v>
      </c>
      <c r="D221" s="13">
        <v>4406.1999999999989</v>
      </c>
      <c r="E221" s="13">
        <v>4365.8</v>
      </c>
      <c r="F221" s="13">
        <v>4365.7395490025501</v>
      </c>
      <c r="G221" s="13">
        <v>4365.7391372173897</v>
      </c>
      <c r="H221" s="17">
        <f t="shared" si="13"/>
        <v>70983.881999999983</v>
      </c>
      <c r="I221" s="17">
        <f t="shared" si="14"/>
        <v>70333.038</v>
      </c>
      <c r="J221" s="17">
        <f t="shared" si="15"/>
        <v>70332.064134431086</v>
      </c>
      <c r="K221" s="17">
        <f t="shared" si="16"/>
        <v>70332.057500572148</v>
      </c>
      <c r="M221" s="7">
        <f>A221-'Major Revenues'!A245</f>
        <v>0</v>
      </c>
    </row>
    <row r="222" spans="1:13" x14ac:dyDescent="0.25">
      <c r="A222">
        <v>750</v>
      </c>
      <c r="B222">
        <v>1</v>
      </c>
      <c r="C222" t="s">
        <v>1604</v>
      </c>
      <c r="D222" s="13">
        <v>2656.8</v>
      </c>
      <c r="E222" s="13">
        <v>2628.0000000000005</v>
      </c>
      <c r="F222" s="13">
        <v>2627.8690577073603</v>
      </c>
      <c r="G222" s="13">
        <v>2627.8683878431184</v>
      </c>
      <c r="H222" s="17">
        <f t="shared" si="13"/>
        <v>42801.048000000003</v>
      </c>
      <c r="I222" s="17">
        <f t="shared" si="14"/>
        <v>42337.080000000009</v>
      </c>
      <c r="J222" s="17">
        <f t="shared" si="15"/>
        <v>42334.97051966557</v>
      </c>
      <c r="K222" s="17">
        <f t="shared" si="16"/>
        <v>42334.959728152637</v>
      </c>
      <c r="M222" s="7">
        <f>A222-'Major Revenues'!A246</f>
        <v>0</v>
      </c>
    </row>
    <row r="223" spans="1:13" x14ac:dyDescent="0.25">
      <c r="A223">
        <v>756</v>
      </c>
      <c r="B223">
        <v>1</v>
      </c>
      <c r="C223" t="s">
        <v>271</v>
      </c>
      <c r="D223" s="13">
        <v>910.6</v>
      </c>
      <c r="E223" s="13">
        <v>871</v>
      </c>
      <c r="F223" s="13">
        <v>869.94441635154828</v>
      </c>
      <c r="G223" s="13">
        <v>869.83398360471983</v>
      </c>
      <c r="H223" s="17">
        <f t="shared" si="13"/>
        <v>40000</v>
      </c>
      <c r="I223" s="17">
        <f t="shared" si="14"/>
        <v>40000</v>
      </c>
      <c r="J223" s="17">
        <f t="shared" si="15"/>
        <v>40000</v>
      </c>
      <c r="K223" s="17">
        <f t="shared" si="16"/>
        <v>40000</v>
      </c>
      <c r="M223" s="7">
        <f>A223-'Major Revenues'!A247</f>
        <v>0</v>
      </c>
    </row>
    <row r="224" spans="1:13" x14ac:dyDescent="0.25">
      <c r="A224">
        <v>761</v>
      </c>
      <c r="B224">
        <v>1</v>
      </c>
      <c r="C224" t="s">
        <v>1605</v>
      </c>
      <c r="D224" s="13">
        <v>5194.5999999999995</v>
      </c>
      <c r="E224" s="13">
        <v>5100.8</v>
      </c>
      <c r="F224" s="13">
        <v>5100.532869394784</v>
      </c>
      <c r="G224" s="13">
        <v>5100.5317773688275</v>
      </c>
      <c r="H224" s="17">
        <f t="shared" si="13"/>
        <v>83685.005999999994</v>
      </c>
      <c r="I224" s="17">
        <f t="shared" si="14"/>
        <v>82173.888000000006</v>
      </c>
      <c r="J224" s="17">
        <f t="shared" si="15"/>
        <v>82169.584525949962</v>
      </c>
      <c r="K224" s="17">
        <f t="shared" si="16"/>
        <v>82169.566933411814</v>
      </c>
      <c r="M224" s="7">
        <f>A224-'Major Revenues'!A248</f>
        <v>0</v>
      </c>
    </row>
    <row r="225" spans="1:13" x14ac:dyDescent="0.25">
      <c r="A225">
        <v>763</v>
      </c>
      <c r="B225">
        <v>1</v>
      </c>
      <c r="C225" t="s">
        <v>1606</v>
      </c>
      <c r="D225" s="13">
        <v>968</v>
      </c>
      <c r="E225" s="13">
        <v>968</v>
      </c>
      <c r="F225" s="13">
        <v>968</v>
      </c>
      <c r="G225" s="13">
        <v>968</v>
      </c>
      <c r="H225" s="17">
        <f t="shared" si="13"/>
        <v>40000</v>
      </c>
      <c r="I225" s="17">
        <f t="shared" si="14"/>
        <v>40000</v>
      </c>
      <c r="J225" s="17">
        <f t="shared" si="15"/>
        <v>40000</v>
      </c>
      <c r="K225" s="17">
        <f t="shared" si="16"/>
        <v>40000</v>
      </c>
      <c r="M225" s="7">
        <f>A225-'Major Revenues'!A249</f>
        <v>0</v>
      </c>
    </row>
    <row r="226" spans="1:13" x14ac:dyDescent="0.25">
      <c r="A226">
        <v>768</v>
      </c>
      <c r="B226">
        <v>1</v>
      </c>
      <c r="C226" t="s">
        <v>1607</v>
      </c>
      <c r="D226" s="13">
        <v>476.2000000000001</v>
      </c>
      <c r="E226" s="13">
        <v>476.2000000000001</v>
      </c>
      <c r="F226" s="13">
        <v>476.2000000000001</v>
      </c>
      <c r="G226" s="13">
        <v>476.2000000000001</v>
      </c>
      <c r="H226" s="17">
        <f t="shared" si="13"/>
        <v>40000</v>
      </c>
      <c r="I226" s="17">
        <f t="shared" si="14"/>
        <v>40000</v>
      </c>
      <c r="J226" s="17">
        <f t="shared" si="15"/>
        <v>40000</v>
      </c>
      <c r="K226" s="17">
        <f t="shared" si="16"/>
        <v>40000</v>
      </c>
      <c r="M226" s="7">
        <f>A226-'Major Revenues'!A250</f>
        <v>0</v>
      </c>
    </row>
    <row r="227" spans="1:13" x14ac:dyDescent="0.25">
      <c r="A227">
        <v>771</v>
      </c>
      <c r="B227">
        <v>1</v>
      </c>
      <c r="C227" t="s">
        <v>1608</v>
      </c>
      <c r="D227" s="13">
        <v>150.6</v>
      </c>
      <c r="E227" s="13">
        <v>150.6</v>
      </c>
      <c r="F227" s="13">
        <v>150.6</v>
      </c>
      <c r="G227" s="13">
        <v>150.6</v>
      </c>
      <c r="H227" s="17">
        <f t="shared" si="13"/>
        <v>40000</v>
      </c>
      <c r="I227" s="17">
        <f t="shared" si="14"/>
        <v>40000</v>
      </c>
      <c r="J227" s="17">
        <f t="shared" si="15"/>
        <v>40000</v>
      </c>
      <c r="K227" s="17">
        <f t="shared" si="16"/>
        <v>40000</v>
      </c>
      <c r="M227" s="7">
        <f>A227-'Major Revenues'!A251</f>
        <v>0</v>
      </c>
    </row>
    <row r="228" spans="1:13" x14ac:dyDescent="0.25">
      <c r="A228">
        <v>775</v>
      </c>
      <c r="B228">
        <v>1</v>
      </c>
      <c r="C228" t="s">
        <v>1609</v>
      </c>
      <c r="D228" s="13">
        <v>857.00000000000011</v>
      </c>
      <c r="E228" s="13">
        <v>836.00000000000011</v>
      </c>
      <c r="F228" s="13">
        <v>835.87860903333876</v>
      </c>
      <c r="G228" s="13">
        <v>835.87148222216217</v>
      </c>
      <c r="H228" s="17">
        <f t="shared" si="13"/>
        <v>40000</v>
      </c>
      <c r="I228" s="17">
        <f t="shared" si="14"/>
        <v>40000</v>
      </c>
      <c r="J228" s="17">
        <f t="shared" si="15"/>
        <v>40000</v>
      </c>
      <c r="K228" s="17">
        <f t="shared" si="16"/>
        <v>40000</v>
      </c>
      <c r="M228" s="7">
        <f>A228-'Major Revenues'!A252</f>
        <v>0</v>
      </c>
    </row>
    <row r="229" spans="1:13" x14ac:dyDescent="0.25">
      <c r="A229">
        <v>777</v>
      </c>
      <c r="B229">
        <v>1</v>
      </c>
      <c r="C229" t="s">
        <v>1610</v>
      </c>
      <c r="D229" s="13">
        <v>773.71999999999991</v>
      </c>
      <c r="E229" s="13">
        <v>773.71999999999991</v>
      </c>
      <c r="F229" s="13">
        <v>773.71999999999991</v>
      </c>
      <c r="G229" s="13">
        <v>773.71999999999991</v>
      </c>
      <c r="H229" s="17">
        <f t="shared" si="13"/>
        <v>40000</v>
      </c>
      <c r="I229" s="17">
        <f t="shared" si="14"/>
        <v>40000</v>
      </c>
      <c r="J229" s="17">
        <f t="shared" si="15"/>
        <v>40000</v>
      </c>
      <c r="K229" s="17">
        <f t="shared" si="16"/>
        <v>40000</v>
      </c>
      <c r="M229" s="7">
        <f>A229-'Major Revenues'!A253</f>
        <v>0</v>
      </c>
    </row>
    <row r="230" spans="1:13" x14ac:dyDescent="0.25">
      <c r="A230">
        <v>786</v>
      </c>
      <c r="B230">
        <v>1</v>
      </c>
      <c r="C230" t="s">
        <v>1611</v>
      </c>
      <c r="D230" s="13">
        <v>516.6</v>
      </c>
      <c r="E230" s="13">
        <v>480.79999999999995</v>
      </c>
      <c r="F230" s="13">
        <v>480.0704555129555</v>
      </c>
      <c r="G230" s="13">
        <v>480.03977590493326</v>
      </c>
      <c r="H230" s="17">
        <f t="shared" si="13"/>
        <v>40000</v>
      </c>
      <c r="I230" s="17">
        <f t="shared" si="14"/>
        <v>40000</v>
      </c>
      <c r="J230" s="17">
        <f t="shared" si="15"/>
        <v>40000</v>
      </c>
      <c r="K230" s="17">
        <f t="shared" si="16"/>
        <v>40000</v>
      </c>
      <c r="M230" s="7">
        <f>A230-'Major Revenues'!A254</f>
        <v>0</v>
      </c>
    </row>
    <row r="231" spans="1:13" x14ac:dyDescent="0.25">
      <c r="A231">
        <v>787</v>
      </c>
      <c r="B231">
        <v>1</v>
      </c>
      <c r="C231" t="s">
        <v>1612</v>
      </c>
      <c r="D231" s="13">
        <v>596.4</v>
      </c>
      <c r="E231" s="13">
        <v>589.79999999999995</v>
      </c>
      <c r="F231" s="13">
        <v>589.81310061075476</v>
      </c>
      <c r="G231" s="13">
        <v>589.80803567568989</v>
      </c>
      <c r="H231" s="17">
        <f t="shared" si="13"/>
        <v>40000</v>
      </c>
      <c r="I231" s="17">
        <f t="shared" si="14"/>
        <v>40000</v>
      </c>
      <c r="J231" s="17">
        <f t="shared" si="15"/>
        <v>40000</v>
      </c>
      <c r="K231" s="17">
        <f t="shared" si="16"/>
        <v>40000</v>
      </c>
      <c r="M231" s="7">
        <f>A231-'Major Revenues'!A255</f>
        <v>0</v>
      </c>
    </row>
    <row r="232" spans="1:13" x14ac:dyDescent="0.25">
      <c r="A232">
        <v>801</v>
      </c>
      <c r="B232">
        <v>1</v>
      </c>
      <c r="C232" t="s">
        <v>1613</v>
      </c>
      <c r="D232" s="13">
        <v>168</v>
      </c>
      <c r="E232" s="13">
        <v>175.8</v>
      </c>
      <c r="F232" s="13">
        <v>176.46206186658199</v>
      </c>
      <c r="G232" s="13">
        <v>176.49260485300732</v>
      </c>
      <c r="H232" s="17">
        <f t="shared" si="13"/>
        <v>40000</v>
      </c>
      <c r="I232" s="17">
        <f t="shared" si="14"/>
        <v>40000</v>
      </c>
      <c r="J232" s="17">
        <f t="shared" si="15"/>
        <v>40000</v>
      </c>
      <c r="K232" s="17">
        <f t="shared" si="16"/>
        <v>40000</v>
      </c>
      <c r="M232" s="7">
        <f>A232-'Major Revenues'!A256</f>
        <v>0</v>
      </c>
    </row>
    <row r="233" spans="1:13" x14ac:dyDescent="0.25">
      <c r="A233">
        <v>803</v>
      </c>
      <c r="B233">
        <v>1</v>
      </c>
      <c r="C233" t="s">
        <v>281</v>
      </c>
      <c r="D233" s="13">
        <v>391.2</v>
      </c>
      <c r="E233" s="13">
        <v>391.2</v>
      </c>
      <c r="F233" s="13">
        <v>391.2</v>
      </c>
      <c r="G233" s="13">
        <v>391.2</v>
      </c>
      <c r="H233" s="17">
        <f t="shared" si="13"/>
        <v>40000</v>
      </c>
      <c r="I233" s="17">
        <f t="shared" si="14"/>
        <v>40000</v>
      </c>
      <c r="J233" s="17">
        <f t="shared" si="15"/>
        <v>40000</v>
      </c>
      <c r="K233" s="17">
        <f t="shared" si="16"/>
        <v>40000</v>
      </c>
      <c r="M233" s="7">
        <f>A233-'Major Revenues'!A257</f>
        <v>0</v>
      </c>
    </row>
    <row r="234" spans="1:13" x14ac:dyDescent="0.25">
      <c r="A234">
        <v>811</v>
      </c>
      <c r="B234">
        <v>1</v>
      </c>
      <c r="C234" t="s">
        <v>1614</v>
      </c>
      <c r="D234" s="13">
        <v>538.99999999999989</v>
      </c>
      <c r="E234" s="13">
        <v>1050</v>
      </c>
      <c r="F234" s="13">
        <v>1065.0557746499182</v>
      </c>
      <c r="G234" s="13">
        <v>1065.5819395594319</v>
      </c>
      <c r="H234" s="17">
        <f t="shared" si="13"/>
        <v>40000</v>
      </c>
      <c r="I234" s="17">
        <f t="shared" si="14"/>
        <v>40000</v>
      </c>
      <c r="J234" s="17">
        <f t="shared" si="15"/>
        <v>40000</v>
      </c>
      <c r="K234" s="17">
        <f t="shared" si="16"/>
        <v>40000</v>
      </c>
      <c r="M234" s="7">
        <f>A234-'Major Revenues'!A258</f>
        <v>0</v>
      </c>
    </row>
    <row r="235" spans="1:13" x14ac:dyDescent="0.25">
      <c r="A235">
        <v>813</v>
      </c>
      <c r="B235">
        <v>1</v>
      </c>
      <c r="C235" t="s">
        <v>1615</v>
      </c>
      <c r="D235" s="13">
        <v>1276.4000000000001</v>
      </c>
      <c r="E235" s="13">
        <v>1276.4000000000001</v>
      </c>
      <c r="F235" s="13">
        <v>1276.4000000000001</v>
      </c>
      <c r="G235" s="13">
        <v>1276.4000000000001</v>
      </c>
      <c r="H235" s="17">
        <f t="shared" si="13"/>
        <v>40000</v>
      </c>
      <c r="I235" s="17">
        <f t="shared" si="14"/>
        <v>40000</v>
      </c>
      <c r="J235" s="17">
        <f t="shared" si="15"/>
        <v>40000</v>
      </c>
      <c r="K235" s="17">
        <f t="shared" si="16"/>
        <v>40000</v>
      </c>
      <c r="M235" s="7">
        <f>A235-'Major Revenues'!A259</f>
        <v>0</v>
      </c>
    </row>
    <row r="236" spans="1:13" x14ac:dyDescent="0.25">
      <c r="A236">
        <v>815</v>
      </c>
      <c r="B236">
        <v>2</v>
      </c>
      <c r="C236" t="s">
        <v>1616</v>
      </c>
      <c r="D236" s="13">
        <v>1</v>
      </c>
      <c r="E236" s="13">
        <v>1</v>
      </c>
      <c r="F236" s="13">
        <v>1</v>
      </c>
      <c r="G236" s="13">
        <v>1</v>
      </c>
      <c r="H236" s="17">
        <f t="shared" si="13"/>
        <v>40000</v>
      </c>
      <c r="I236" s="17">
        <f t="shared" si="14"/>
        <v>40000</v>
      </c>
      <c r="J236" s="17">
        <f t="shared" si="15"/>
        <v>40000</v>
      </c>
      <c r="K236" s="17">
        <f t="shared" si="16"/>
        <v>40000</v>
      </c>
      <c r="M236" s="7">
        <f>A236-'Major Revenues'!A260</f>
        <v>0</v>
      </c>
    </row>
    <row r="237" spans="1:13" x14ac:dyDescent="0.25">
      <c r="A237">
        <v>818</v>
      </c>
      <c r="B237">
        <v>1</v>
      </c>
      <c r="C237" t="s">
        <v>1617</v>
      </c>
      <c r="D237" s="13">
        <v>560.4</v>
      </c>
      <c r="E237" s="13">
        <v>540.20000000000005</v>
      </c>
      <c r="F237" s="13">
        <v>539.80027136160788</v>
      </c>
      <c r="G237" s="13">
        <v>539.69550633655683</v>
      </c>
      <c r="H237" s="17">
        <f t="shared" si="13"/>
        <v>40000</v>
      </c>
      <c r="I237" s="17">
        <f t="shared" si="14"/>
        <v>40000</v>
      </c>
      <c r="J237" s="17">
        <f t="shared" si="15"/>
        <v>40000</v>
      </c>
      <c r="K237" s="17">
        <f t="shared" si="16"/>
        <v>40000</v>
      </c>
      <c r="M237" s="7">
        <f>A237-'Major Revenues'!A261</f>
        <v>0</v>
      </c>
    </row>
    <row r="238" spans="1:13" x14ac:dyDescent="0.25">
      <c r="A238">
        <v>820</v>
      </c>
      <c r="B238">
        <v>1</v>
      </c>
      <c r="C238" t="s">
        <v>1618</v>
      </c>
      <c r="D238" s="13">
        <v>486</v>
      </c>
      <c r="E238" s="13">
        <v>486</v>
      </c>
      <c r="F238" s="13">
        <v>486</v>
      </c>
      <c r="G238" s="13">
        <v>486</v>
      </c>
      <c r="H238" s="17">
        <f t="shared" si="13"/>
        <v>40000</v>
      </c>
      <c r="I238" s="17">
        <f t="shared" si="14"/>
        <v>40000</v>
      </c>
      <c r="J238" s="17">
        <f t="shared" si="15"/>
        <v>40000</v>
      </c>
      <c r="K238" s="17">
        <f t="shared" si="16"/>
        <v>40000</v>
      </c>
      <c r="M238" s="7">
        <f>A238-'Major Revenues'!A262</f>
        <v>0</v>
      </c>
    </row>
    <row r="239" spans="1:13" x14ac:dyDescent="0.25">
      <c r="A239">
        <v>821</v>
      </c>
      <c r="B239">
        <v>1</v>
      </c>
      <c r="C239" t="s">
        <v>1619</v>
      </c>
      <c r="D239" s="13">
        <v>1078.5</v>
      </c>
      <c r="E239" s="13">
        <v>1078.5</v>
      </c>
      <c r="F239" s="13">
        <v>1078.5</v>
      </c>
      <c r="G239" s="13">
        <v>1078.5</v>
      </c>
      <c r="H239" s="17">
        <f t="shared" si="13"/>
        <v>40000</v>
      </c>
      <c r="I239" s="17">
        <f t="shared" si="14"/>
        <v>40000</v>
      </c>
      <c r="J239" s="17">
        <f t="shared" si="15"/>
        <v>40000</v>
      </c>
      <c r="K239" s="17">
        <f t="shared" si="16"/>
        <v>40000</v>
      </c>
      <c r="M239" s="7">
        <f>A239-'Major Revenues'!A263</f>
        <v>0</v>
      </c>
    </row>
    <row r="240" spans="1:13" x14ac:dyDescent="0.25">
      <c r="A240">
        <v>829</v>
      </c>
      <c r="B240">
        <v>1</v>
      </c>
      <c r="C240" t="s">
        <v>1620</v>
      </c>
      <c r="D240" s="13">
        <v>1845.1999999999998</v>
      </c>
      <c r="E240" s="13">
        <v>1756.1999999999998</v>
      </c>
      <c r="F240" s="13">
        <v>1755.3079641476097</v>
      </c>
      <c r="G240" s="13">
        <v>1755.2431776435083</v>
      </c>
      <c r="H240" s="17">
        <f t="shared" si="13"/>
        <v>40000</v>
      </c>
      <c r="I240" s="17">
        <f t="shared" si="14"/>
        <v>40000</v>
      </c>
      <c r="J240" s="17">
        <f t="shared" si="15"/>
        <v>40000</v>
      </c>
      <c r="K240" s="17">
        <f t="shared" si="16"/>
        <v>40000</v>
      </c>
      <c r="M240" s="7">
        <f>A240-'Major Revenues'!A264</f>
        <v>0</v>
      </c>
    </row>
    <row r="241" spans="1:13" x14ac:dyDescent="0.25">
      <c r="A241">
        <v>831</v>
      </c>
      <c r="B241">
        <v>1</v>
      </c>
      <c r="C241" t="s">
        <v>1621</v>
      </c>
      <c r="D241" s="13">
        <v>6080.2</v>
      </c>
      <c r="E241" s="13">
        <v>6020.2</v>
      </c>
      <c r="F241" s="13">
        <v>6020.0710780709014</v>
      </c>
      <c r="G241" s="13">
        <v>6020.070744737568</v>
      </c>
      <c r="H241" s="17">
        <f t="shared" si="13"/>
        <v>97952.021999999997</v>
      </c>
      <c r="I241" s="17">
        <f t="shared" si="14"/>
        <v>96985.421999999991</v>
      </c>
      <c r="J241" s="17">
        <f t="shared" si="15"/>
        <v>96983.345067722214</v>
      </c>
      <c r="K241" s="17">
        <f t="shared" si="16"/>
        <v>96983.339697722215</v>
      </c>
      <c r="M241" s="7">
        <f>A241-'Major Revenues'!A265</f>
        <v>0</v>
      </c>
    </row>
    <row r="242" spans="1:13" x14ac:dyDescent="0.25">
      <c r="A242">
        <v>832</v>
      </c>
      <c r="B242">
        <v>1</v>
      </c>
      <c r="C242" t="s">
        <v>1622</v>
      </c>
      <c r="D242" s="13">
        <v>3550.5999999999995</v>
      </c>
      <c r="E242" s="13">
        <v>3519.6</v>
      </c>
      <c r="F242" s="13">
        <v>3519.1960600351431</v>
      </c>
      <c r="G242" s="13">
        <v>3519.1745157657879</v>
      </c>
      <c r="H242" s="17">
        <f t="shared" si="13"/>
        <v>57200.16599999999</v>
      </c>
      <c r="I242" s="17">
        <f t="shared" si="14"/>
        <v>56700.755999999994</v>
      </c>
      <c r="J242" s="17">
        <f t="shared" si="15"/>
        <v>56694.24852716615</v>
      </c>
      <c r="K242" s="17">
        <f t="shared" si="16"/>
        <v>56693.901448986842</v>
      </c>
      <c r="M242" s="7">
        <f>A242-'Major Revenues'!A266</f>
        <v>0</v>
      </c>
    </row>
    <row r="243" spans="1:13" x14ac:dyDescent="0.25">
      <c r="A243">
        <v>833</v>
      </c>
      <c r="B243">
        <v>1</v>
      </c>
      <c r="C243" t="s">
        <v>1623</v>
      </c>
      <c r="D243" s="13">
        <v>20572.28</v>
      </c>
      <c r="E243" s="13">
        <v>20732.280000000002</v>
      </c>
      <c r="F243" s="13">
        <v>20732.446916733577</v>
      </c>
      <c r="G243" s="13">
        <v>20732.44721735303</v>
      </c>
      <c r="H243" s="17">
        <f t="shared" si="13"/>
        <v>331419.43079999997</v>
      </c>
      <c r="I243" s="17">
        <f t="shared" si="14"/>
        <v>333997.03080000001</v>
      </c>
      <c r="J243" s="17">
        <f t="shared" si="15"/>
        <v>333999.71982857795</v>
      </c>
      <c r="K243" s="17">
        <f t="shared" si="16"/>
        <v>333999.72467155731</v>
      </c>
      <c r="M243" s="7">
        <f>A243-'Major Revenues'!A267</f>
        <v>0</v>
      </c>
    </row>
    <row r="244" spans="1:13" x14ac:dyDescent="0.25">
      <c r="A244">
        <v>834</v>
      </c>
      <c r="B244">
        <v>1</v>
      </c>
      <c r="C244" t="s">
        <v>1624</v>
      </c>
      <c r="D244" s="13">
        <v>9114.6</v>
      </c>
      <c r="E244" s="13">
        <v>9178.4000000000015</v>
      </c>
      <c r="F244" s="13">
        <v>9178.5381609466858</v>
      </c>
      <c r="G244" s="13">
        <v>9178.5383823320244</v>
      </c>
      <c r="H244" s="17">
        <f t="shared" si="13"/>
        <v>146836.20600000001</v>
      </c>
      <c r="I244" s="17">
        <f t="shared" si="14"/>
        <v>147864.024</v>
      </c>
      <c r="J244" s="17">
        <f t="shared" si="15"/>
        <v>147866.24977285109</v>
      </c>
      <c r="K244" s="17">
        <f t="shared" si="16"/>
        <v>147866.25333936891</v>
      </c>
      <c r="M244" s="7">
        <f>A244-'Major Revenues'!A268</f>
        <v>0</v>
      </c>
    </row>
    <row r="245" spans="1:13" x14ac:dyDescent="0.25">
      <c r="A245">
        <v>836</v>
      </c>
      <c r="B245">
        <v>1</v>
      </c>
      <c r="C245" t="s">
        <v>1625</v>
      </c>
      <c r="D245" s="13">
        <v>234.79999999999995</v>
      </c>
      <c r="E245" s="13">
        <v>240.80000000000004</v>
      </c>
      <c r="F245" s="13">
        <v>230.93895801910512</v>
      </c>
      <c r="G245" s="13">
        <v>228.91687838398869</v>
      </c>
      <c r="H245" s="17">
        <f t="shared" si="13"/>
        <v>40000</v>
      </c>
      <c r="I245" s="17">
        <f t="shared" si="14"/>
        <v>40000</v>
      </c>
      <c r="J245" s="17">
        <f t="shared" si="15"/>
        <v>40000</v>
      </c>
      <c r="K245" s="17">
        <f t="shared" si="16"/>
        <v>40000</v>
      </c>
      <c r="M245" s="7">
        <f>A245-'Major Revenues'!A269</f>
        <v>0</v>
      </c>
    </row>
    <row r="246" spans="1:13" x14ac:dyDescent="0.25">
      <c r="A246">
        <v>837</v>
      </c>
      <c r="B246">
        <v>1</v>
      </c>
      <c r="C246" t="s">
        <v>1626</v>
      </c>
      <c r="D246" s="13">
        <v>634.6</v>
      </c>
      <c r="E246" s="13">
        <v>634.6</v>
      </c>
      <c r="F246" s="13">
        <v>634.6</v>
      </c>
      <c r="G246" s="13">
        <v>634.6</v>
      </c>
      <c r="H246" s="17">
        <f t="shared" si="13"/>
        <v>40000</v>
      </c>
      <c r="I246" s="17">
        <f t="shared" si="14"/>
        <v>40000</v>
      </c>
      <c r="J246" s="17">
        <f t="shared" si="15"/>
        <v>40000</v>
      </c>
      <c r="K246" s="17">
        <f t="shared" si="16"/>
        <v>40000</v>
      </c>
      <c r="M246" s="7">
        <f>A246-'Major Revenues'!A270</f>
        <v>0</v>
      </c>
    </row>
    <row r="247" spans="1:13" x14ac:dyDescent="0.25">
      <c r="A247">
        <v>840</v>
      </c>
      <c r="B247">
        <v>1</v>
      </c>
      <c r="C247" t="s">
        <v>1627</v>
      </c>
      <c r="D247" s="13">
        <v>1140.4000000000001</v>
      </c>
      <c r="E247" s="13">
        <v>1133.8</v>
      </c>
      <c r="F247" s="13">
        <v>1133.9274455379505</v>
      </c>
      <c r="G247" s="13">
        <v>1133.9264438216142</v>
      </c>
      <c r="H247" s="17">
        <f t="shared" si="13"/>
        <v>40000</v>
      </c>
      <c r="I247" s="17">
        <f t="shared" si="14"/>
        <v>40000</v>
      </c>
      <c r="J247" s="17">
        <f t="shared" si="15"/>
        <v>40000</v>
      </c>
      <c r="K247" s="17">
        <f t="shared" si="16"/>
        <v>40000</v>
      </c>
      <c r="M247" s="7">
        <f>A247-'Major Revenues'!A271</f>
        <v>0</v>
      </c>
    </row>
    <row r="248" spans="1:13" x14ac:dyDescent="0.25">
      <c r="A248">
        <v>846</v>
      </c>
      <c r="B248">
        <v>1</v>
      </c>
      <c r="C248" t="s">
        <v>296</v>
      </c>
      <c r="D248" s="13">
        <v>659.19999999999993</v>
      </c>
      <c r="E248" s="13">
        <v>657.39999999999986</v>
      </c>
      <c r="F248" s="13">
        <v>657.57531182950947</v>
      </c>
      <c r="G248" s="13">
        <v>657.57128376665639</v>
      </c>
      <c r="H248" s="17">
        <f t="shared" si="13"/>
        <v>40000</v>
      </c>
      <c r="I248" s="17">
        <f t="shared" si="14"/>
        <v>40000</v>
      </c>
      <c r="J248" s="17">
        <f t="shared" si="15"/>
        <v>40000</v>
      </c>
      <c r="K248" s="17">
        <f t="shared" si="16"/>
        <v>40000</v>
      </c>
      <c r="M248" s="7">
        <f>A248-'Major Revenues'!A272</f>
        <v>0</v>
      </c>
    </row>
    <row r="249" spans="1:13" x14ac:dyDescent="0.25">
      <c r="A249">
        <v>850</v>
      </c>
      <c r="B249">
        <v>1</v>
      </c>
      <c r="C249" t="s">
        <v>1628</v>
      </c>
      <c r="D249" s="13">
        <v>331.2</v>
      </c>
      <c r="E249" s="13">
        <v>327.39999999999998</v>
      </c>
      <c r="F249" s="13">
        <v>328.1876051833471</v>
      </c>
      <c r="G249" s="13">
        <v>328.17324620898808</v>
      </c>
      <c r="H249" s="17">
        <f t="shared" si="13"/>
        <v>40000</v>
      </c>
      <c r="I249" s="17">
        <f t="shared" si="14"/>
        <v>40000</v>
      </c>
      <c r="J249" s="17">
        <f t="shared" si="15"/>
        <v>40000</v>
      </c>
      <c r="K249" s="17">
        <f t="shared" si="16"/>
        <v>40000</v>
      </c>
      <c r="M249" s="7">
        <f>A249-'Major Revenues'!A273</f>
        <v>0</v>
      </c>
    </row>
    <row r="250" spans="1:13" x14ac:dyDescent="0.25">
      <c r="A250">
        <v>852</v>
      </c>
      <c r="B250">
        <v>1</v>
      </c>
      <c r="C250" t="s">
        <v>1629</v>
      </c>
      <c r="D250" s="13">
        <v>133.6</v>
      </c>
      <c r="E250" s="13">
        <v>128.80000000000001</v>
      </c>
      <c r="F250" s="13">
        <v>128.86770451770451</v>
      </c>
      <c r="G250" s="13">
        <v>128.801452991453</v>
      </c>
      <c r="H250" s="17">
        <f t="shared" si="13"/>
        <v>40000</v>
      </c>
      <c r="I250" s="17">
        <f t="shared" si="14"/>
        <v>40000</v>
      </c>
      <c r="J250" s="17">
        <f t="shared" si="15"/>
        <v>40000</v>
      </c>
      <c r="K250" s="17">
        <f t="shared" si="16"/>
        <v>40000</v>
      </c>
      <c r="M250" s="7">
        <f>A250-'Major Revenues'!A274</f>
        <v>0</v>
      </c>
    </row>
    <row r="251" spans="1:13" x14ac:dyDescent="0.25">
      <c r="A251">
        <v>857</v>
      </c>
      <c r="B251">
        <v>1</v>
      </c>
      <c r="C251" t="s">
        <v>1630</v>
      </c>
      <c r="D251" s="13">
        <v>608.4</v>
      </c>
      <c r="E251" s="13">
        <v>544.79999999999995</v>
      </c>
      <c r="F251" s="13">
        <v>543.36368059804499</v>
      </c>
      <c r="G251" s="13">
        <v>543.31874141331764</v>
      </c>
      <c r="H251" s="17">
        <f t="shared" si="13"/>
        <v>40000</v>
      </c>
      <c r="I251" s="17">
        <f t="shared" si="14"/>
        <v>40000</v>
      </c>
      <c r="J251" s="17">
        <f t="shared" si="15"/>
        <v>40000</v>
      </c>
      <c r="K251" s="17">
        <f t="shared" si="16"/>
        <v>40000</v>
      </c>
      <c r="M251" s="7">
        <f>A251-'Major Revenues'!A275</f>
        <v>0</v>
      </c>
    </row>
    <row r="252" spans="1:13" x14ac:dyDescent="0.25">
      <c r="A252">
        <v>858</v>
      </c>
      <c r="B252">
        <v>1</v>
      </c>
      <c r="C252" t="s">
        <v>1631</v>
      </c>
      <c r="D252" s="13">
        <v>1156.8</v>
      </c>
      <c r="E252" s="13">
        <v>1156.8</v>
      </c>
      <c r="F252" s="13">
        <v>1156.8</v>
      </c>
      <c r="G252" s="13">
        <v>1156.8</v>
      </c>
      <c r="H252" s="17">
        <f t="shared" si="13"/>
        <v>40000</v>
      </c>
      <c r="I252" s="17">
        <f t="shared" si="14"/>
        <v>40000</v>
      </c>
      <c r="J252" s="17">
        <f t="shared" si="15"/>
        <v>40000</v>
      </c>
      <c r="K252" s="17">
        <f t="shared" si="16"/>
        <v>40000</v>
      </c>
      <c r="M252" s="7">
        <f>A252-'Major Revenues'!A276</f>
        <v>0</v>
      </c>
    </row>
    <row r="253" spans="1:13" x14ac:dyDescent="0.25">
      <c r="A253">
        <v>861</v>
      </c>
      <c r="B253">
        <v>1</v>
      </c>
      <c r="C253" t="s">
        <v>1632</v>
      </c>
      <c r="D253" s="13">
        <v>2438.8000000000002</v>
      </c>
      <c r="E253" s="13">
        <v>2355.1999999999998</v>
      </c>
      <c r="F253" s="13">
        <v>2354.8334498738241</v>
      </c>
      <c r="G253" s="13">
        <v>2354.8303921911888</v>
      </c>
      <c r="H253" s="17">
        <f t="shared" si="13"/>
        <v>40000</v>
      </c>
      <c r="I253" s="17">
        <f t="shared" si="14"/>
        <v>40000</v>
      </c>
      <c r="J253" s="17">
        <f t="shared" si="15"/>
        <v>40000</v>
      </c>
      <c r="K253" s="17">
        <f t="shared" si="16"/>
        <v>40000</v>
      </c>
      <c r="M253" s="7">
        <f>A253-'Major Revenues'!A277</f>
        <v>0</v>
      </c>
    </row>
    <row r="254" spans="1:13" x14ac:dyDescent="0.25">
      <c r="A254">
        <v>876</v>
      </c>
      <c r="B254">
        <v>1</v>
      </c>
      <c r="C254" t="s">
        <v>1633</v>
      </c>
      <c r="D254" s="13">
        <v>2218.6</v>
      </c>
      <c r="E254" s="13">
        <v>2218.6</v>
      </c>
      <c r="F254" s="13">
        <v>2218.6</v>
      </c>
      <c r="G254" s="13">
        <v>2218.6</v>
      </c>
      <c r="H254" s="17">
        <f t="shared" si="13"/>
        <v>40000</v>
      </c>
      <c r="I254" s="17">
        <f t="shared" si="14"/>
        <v>40000</v>
      </c>
      <c r="J254" s="17">
        <f t="shared" si="15"/>
        <v>40000</v>
      </c>
      <c r="K254" s="17">
        <f t="shared" si="16"/>
        <v>40000</v>
      </c>
      <c r="M254" s="7">
        <f>A254-'Major Revenues'!A278</f>
        <v>0</v>
      </c>
    </row>
    <row r="255" spans="1:13" x14ac:dyDescent="0.25">
      <c r="A255">
        <v>877</v>
      </c>
      <c r="B255">
        <v>1</v>
      </c>
      <c r="C255" t="s">
        <v>1634</v>
      </c>
      <c r="D255" s="13">
        <v>5753.6</v>
      </c>
      <c r="E255" s="13">
        <v>5591.8</v>
      </c>
      <c r="F255" s="13">
        <v>5591.5071718125873</v>
      </c>
      <c r="G255" s="13">
        <v>5591.5064005891363</v>
      </c>
      <c r="H255" s="17">
        <f t="shared" si="13"/>
        <v>92690.495999999999</v>
      </c>
      <c r="I255" s="17">
        <f t="shared" si="14"/>
        <v>90083.898000000001</v>
      </c>
      <c r="J255" s="17">
        <f t="shared" si="15"/>
        <v>90079.180537900786</v>
      </c>
      <c r="K255" s="17">
        <f t="shared" si="16"/>
        <v>90079.168113490989</v>
      </c>
      <c r="M255" s="7">
        <f>A255-'Major Revenues'!A279</f>
        <v>0</v>
      </c>
    </row>
    <row r="256" spans="1:13" x14ac:dyDescent="0.25">
      <c r="A256">
        <v>879</v>
      </c>
      <c r="B256">
        <v>1</v>
      </c>
      <c r="C256" t="s">
        <v>1635</v>
      </c>
      <c r="D256" s="13">
        <v>2608.4</v>
      </c>
      <c r="E256" s="13">
        <v>2609</v>
      </c>
      <c r="F256" s="13">
        <v>2609.0770080281613</v>
      </c>
      <c r="G256" s="13">
        <v>2609.0772693371996</v>
      </c>
      <c r="H256" s="17">
        <f t="shared" si="13"/>
        <v>42021.324000000001</v>
      </c>
      <c r="I256" s="17">
        <f t="shared" si="14"/>
        <v>42030.99</v>
      </c>
      <c r="J256" s="17">
        <f t="shared" si="15"/>
        <v>42032.230599333678</v>
      </c>
      <c r="K256" s="17">
        <f t="shared" si="16"/>
        <v>42032.23480902228</v>
      </c>
      <c r="M256" s="7">
        <f>A256-'Major Revenues'!A280</f>
        <v>0</v>
      </c>
    </row>
    <row r="257" spans="1:13" x14ac:dyDescent="0.25">
      <c r="A257">
        <v>881</v>
      </c>
      <c r="B257">
        <v>1</v>
      </c>
      <c r="C257" t="s">
        <v>1636</v>
      </c>
      <c r="D257" s="13">
        <v>839.59999999999991</v>
      </c>
      <c r="E257" s="13">
        <v>841.99999999999989</v>
      </c>
      <c r="F257" s="13">
        <v>842.22329827490466</v>
      </c>
      <c r="G257" s="13">
        <v>842.22405102215737</v>
      </c>
      <c r="H257" s="17">
        <f t="shared" si="13"/>
        <v>40000</v>
      </c>
      <c r="I257" s="17">
        <f t="shared" si="14"/>
        <v>40000</v>
      </c>
      <c r="J257" s="17">
        <f t="shared" si="15"/>
        <v>40000</v>
      </c>
      <c r="K257" s="17">
        <f t="shared" si="16"/>
        <v>40000</v>
      </c>
      <c r="M257" s="7">
        <f>A257-'Major Revenues'!A281</f>
        <v>0</v>
      </c>
    </row>
    <row r="258" spans="1:13" x14ac:dyDescent="0.25">
      <c r="A258">
        <v>882</v>
      </c>
      <c r="B258">
        <v>1</v>
      </c>
      <c r="C258" t="s">
        <v>1637</v>
      </c>
      <c r="D258" s="13">
        <v>4530.4000000000005</v>
      </c>
      <c r="E258" s="13">
        <v>4510.2</v>
      </c>
      <c r="F258" s="13">
        <v>4510.182024846401</v>
      </c>
      <c r="G258" s="13">
        <v>4510.181912098571</v>
      </c>
      <c r="H258" s="17">
        <f t="shared" si="13"/>
        <v>72984.744000000006</v>
      </c>
      <c r="I258" s="17">
        <f t="shared" si="14"/>
        <v>72659.322</v>
      </c>
      <c r="J258" s="17">
        <f t="shared" si="15"/>
        <v>72659.032420275515</v>
      </c>
      <c r="K258" s="17">
        <f t="shared" si="16"/>
        <v>72659.030603907973</v>
      </c>
      <c r="M258" s="7">
        <f>A258-'Major Revenues'!A282</f>
        <v>0</v>
      </c>
    </row>
    <row r="259" spans="1:13" x14ac:dyDescent="0.25">
      <c r="A259">
        <v>883</v>
      </c>
      <c r="B259">
        <v>1</v>
      </c>
      <c r="C259" t="s">
        <v>1638</v>
      </c>
      <c r="D259" s="13">
        <v>1751.6</v>
      </c>
      <c r="E259" s="13">
        <v>1744.2</v>
      </c>
      <c r="F259" s="13">
        <v>1744.335633251299</v>
      </c>
      <c r="G259" s="13">
        <v>1744.3351925821962</v>
      </c>
      <c r="H259" s="17">
        <f t="shared" si="13"/>
        <v>40000</v>
      </c>
      <c r="I259" s="17">
        <f t="shared" si="14"/>
        <v>40000</v>
      </c>
      <c r="J259" s="17">
        <f t="shared" si="15"/>
        <v>40000</v>
      </c>
      <c r="K259" s="17">
        <f t="shared" si="16"/>
        <v>40000</v>
      </c>
      <c r="M259" s="7">
        <f>A259-'Major Revenues'!A283</f>
        <v>0</v>
      </c>
    </row>
    <row r="260" spans="1:13" x14ac:dyDescent="0.25">
      <c r="A260">
        <v>885</v>
      </c>
      <c r="B260">
        <v>1</v>
      </c>
      <c r="C260" t="s">
        <v>1639</v>
      </c>
      <c r="D260" s="13">
        <v>7251.0000000000009</v>
      </c>
      <c r="E260" s="13">
        <v>7286.2</v>
      </c>
      <c r="F260" s="13">
        <v>7286.2708008837026</v>
      </c>
      <c r="G260" s="13">
        <v>7286.2709448886126</v>
      </c>
      <c r="H260" s="17">
        <f t="shared" si="13"/>
        <v>116813.61000000002</v>
      </c>
      <c r="I260" s="17">
        <f t="shared" si="14"/>
        <v>117380.68199999999</v>
      </c>
      <c r="J260" s="17">
        <f t="shared" si="15"/>
        <v>117381.82260223644</v>
      </c>
      <c r="K260" s="17">
        <f t="shared" si="16"/>
        <v>117381.82492215555</v>
      </c>
      <c r="M260" s="7">
        <f>A260-'Major Revenues'!A284</f>
        <v>0</v>
      </c>
    </row>
    <row r="261" spans="1:13" x14ac:dyDescent="0.25">
      <c r="A261">
        <v>891</v>
      </c>
      <c r="B261">
        <v>1</v>
      </c>
      <c r="C261" t="s">
        <v>1640</v>
      </c>
      <c r="D261" s="13">
        <v>666.6</v>
      </c>
      <c r="E261" s="13">
        <v>666.8</v>
      </c>
      <c r="F261" s="13">
        <v>666.986403707514</v>
      </c>
      <c r="G261" s="13">
        <v>666.98607964365715</v>
      </c>
      <c r="H261" s="17">
        <f t="shared" si="13"/>
        <v>40000</v>
      </c>
      <c r="I261" s="17">
        <f t="shared" si="14"/>
        <v>40000</v>
      </c>
      <c r="J261" s="17">
        <f t="shared" si="15"/>
        <v>40000</v>
      </c>
      <c r="K261" s="17">
        <f t="shared" si="16"/>
        <v>40000</v>
      </c>
      <c r="M261" s="7">
        <f>A261-'Major Revenues'!A285</f>
        <v>0</v>
      </c>
    </row>
    <row r="262" spans="1:13" x14ac:dyDescent="0.25">
      <c r="A262">
        <v>911</v>
      </c>
      <c r="B262">
        <v>1</v>
      </c>
      <c r="C262" t="s">
        <v>310</v>
      </c>
      <c r="D262" s="13">
        <v>5417.2</v>
      </c>
      <c r="E262" s="13">
        <v>5325.4</v>
      </c>
      <c r="F262" s="13">
        <v>5325.2312642490533</v>
      </c>
      <c r="G262" s="13">
        <v>5325.2313103225406</v>
      </c>
      <c r="H262" s="17">
        <f t="shared" si="13"/>
        <v>87271.09199999999</v>
      </c>
      <c r="I262" s="17">
        <f t="shared" si="14"/>
        <v>85792.193999999989</v>
      </c>
      <c r="J262" s="17">
        <f t="shared" si="15"/>
        <v>85789.475667052247</v>
      </c>
      <c r="K262" s="17">
        <f t="shared" si="16"/>
        <v>85789.476409296127</v>
      </c>
      <c r="M262" s="7">
        <f>A262-'Major Revenues'!A286</f>
        <v>0</v>
      </c>
    </row>
    <row r="263" spans="1:13" x14ac:dyDescent="0.25">
      <c r="A263">
        <v>912</v>
      </c>
      <c r="B263">
        <v>1</v>
      </c>
      <c r="C263" t="s">
        <v>1641</v>
      </c>
      <c r="D263" s="13">
        <v>1673.6000000000001</v>
      </c>
      <c r="E263" s="13">
        <v>1646.9999999999998</v>
      </c>
      <c r="F263" s="13">
        <v>1646.8956009572314</v>
      </c>
      <c r="G263" s="13">
        <v>1646.8933148960816</v>
      </c>
      <c r="H263" s="17">
        <f t="shared" si="13"/>
        <v>40000</v>
      </c>
      <c r="I263" s="17">
        <f t="shared" si="14"/>
        <v>40000</v>
      </c>
      <c r="J263" s="17">
        <f t="shared" si="15"/>
        <v>40000</v>
      </c>
      <c r="K263" s="17">
        <f t="shared" si="16"/>
        <v>40000</v>
      </c>
      <c r="M263" s="7">
        <f>A263-'Major Revenues'!A287</f>
        <v>0</v>
      </c>
    </row>
    <row r="264" spans="1:13" x14ac:dyDescent="0.25">
      <c r="A264">
        <v>914</v>
      </c>
      <c r="B264">
        <v>1</v>
      </c>
      <c r="C264" t="s">
        <v>1642</v>
      </c>
      <c r="D264" s="13">
        <v>306.79999999999995</v>
      </c>
      <c r="E264" s="13">
        <v>305.79999999999995</v>
      </c>
      <c r="F264" s="13">
        <v>305.74117647058824</v>
      </c>
      <c r="G264" s="13">
        <v>305.73749999999995</v>
      </c>
      <c r="H264" s="17">
        <f t="shared" ref="H264:H327" si="17">MAX(D264*16.11,40000)</f>
        <v>40000</v>
      </c>
      <c r="I264" s="17">
        <f t="shared" ref="I264:I327" si="18">MAX(E264*16.11,40000)</f>
        <v>40000</v>
      </c>
      <c r="J264" s="17">
        <f t="shared" ref="J264:J327" si="19">MAX(F264*16.11,40000)</f>
        <v>40000</v>
      </c>
      <c r="K264" s="17">
        <f t="shared" ref="K264:K327" si="20">MAX(G264*16.11,40000)</f>
        <v>40000</v>
      </c>
      <c r="M264" s="7">
        <f>A264-'Major Revenues'!A288</f>
        <v>0</v>
      </c>
    </row>
    <row r="265" spans="1:13" x14ac:dyDescent="0.25">
      <c r="A265">
        <v>2071</v>
      </c>
      <c r="B265">
        <v>1</v>
      </c>
      <c r="C265" t="s">
        <v>1643</v>
      </c>
      <c r="D265" s="13">
        <v>1048.4000000000001</v>
      </c>
      <c r="E265" s="13">
        <v>1048.4000000000001</v>
      </c>
      <c r="F265" s="13">
        <v>1048.4000000000001</v>
      </c>
      <c r="G265" s="13">
        <v>1048.4000000000001</v>
      </c>
      <c r="H265" s="17">
        <f t="shared" si="17"/>
        <v>40000</v>
      </c>
      <c r="I265" s="17">
        <f t="shared" si="18"/>
        <v>40000</v>
      </c>
      <c r="J265" s="17">
        <f t="shared" si="19"/>
        <v>40000</v>
      </c>
      <c r="K265" s="17">
        <f t="shared" si="20"/>
        <v>40000</v>
      </c>
      <c r="M265" s="7">
        <f>A265-'Major Revenues'!A289</f>
        <v>0</v>
      </c>
    </row>
    <row r="266" spans="1:13" x14ac:dyDescent="0.25">
      <c r="A266">
        <v>2125</v>
      </c>
      <c r="B266">
        <v>1</v>
      </c>
      <c r="C266" t="s">
        <v>1644</v>
      </c>
      <c r="D266" s="13">
        <v>1086.4000000000001</v>
      </c>
      <c r="E266" s="13">
        <v>1086.4000000000001</v>
      </c>
      <c r="F266" s="13">
        <v>1086.4000000000001</v>
      </c>
      <c r="G266" s="13">
        <v>1086.4000000000001</v>
      </c>
      <c r="H266" s="17">
        <f t="shared" si="17"/>
        <v>40000</v>
      </c>
      <c r="I266" s="17">
        <f t="shared" si="18"/>
        <v>40000</v>
      </c>
      <c r="J266" s="17">
        <f t="shared" si="19"/>
        <v>40000</v>
      </c>
      <c r="K266" s="17">
        <f t="shared" si="20"/>
        <v>40000</v>
      </c>
      <c r="M266" s="7">
        <f>A266-'Major Revenues'!A290</f>
        <v>0</v>
      </c>
    </row>
    <row r="267" spans="1:13" x14ac:dyDescent="0.25">
      <c r="A267">
        <v>2134</v>
      </c>
      <c r="B267">
        <v>1</v>
      </c>
      <c r="C267" t="s">
        <v>1645</v>
      </c>
      <c r="D267" s="13">
        <v>773.4</v>
      </c>
      <c r="E267" s="13">
        <v>755.40000000000009</v>
      </c>
      <c r="F267" s="13">
        <v>755.08155137909489</v>
      </c>
      <c r="G267" s="13">
        <v>755.07514925695637</v>
      </c>
      <c r="H267" s="17">
        <f t="shared" si="17"/>
        <v>40000</v>
      </c>
      <c r="I267" s="17">
        <f t="shared" si="18"/>
        <v>40000</v>
      </c>
      <c r="J267" s="17">
        <f t="shared" si="19"/>
        <v>40000</v>
      </c>
      <c r="K267" s="17">
        <f t="shared" si="20"/>
        <v>40000</v>
      </c>
      <c r="M267" s="7">
        <f>A267-'Major Revenues'!A291</f>
        <v>0</v>
      </c>
    </row>
    <row r="268" spans="1:13" x14ac:dyDescent="0.25">
      <c r="A268">
        <v>2135</v>
      </c>
      <c r="B268">
        <v>1</v>
      </c>
      <c r="C268" t="s">
        <v>1646</v>
      </c>
      <c r="D268" s="13">
        <v>1024.4000000000001</v>
      </c>
      <c r="E268" s="13">
        <v>1040.4000000000001</v>
      </c>
      <c r="F268" s="13">
        <v>1040.7560290521726</v>
      </c>
      <c r="G268" s="13">
        <v>1040.7651327491969</v>
      </c>
      <c r="H268" s="17">
        <f t="shared" si="17"/>
        <v>40000</v>
      </c>
      <c r="I268" s="17">
        <f t="shared" si="18"/>
        <v>40000</v>
      </c>
      <c r="J268" s="17">
        <f t="shared" si="19"/>
        <v>40000</v>
      </c>
      <c r="K268" s="17">
        <f t="shared" si="20"/>
        <v>40000</v>
      </c>
      <c r="M268" s="7">
        <f>A268-'Major Revenues'!A292</f>
        <v>0</v>
      </c>
    </row>
    <row r="269" spans="1:13" x14ac:dyDescent="0.25">
      <c r="A269">
        <v>2137</v>
      </c>
      <c r="B269">
        <v>1</v>
      </c>
      <c r="C269" t="s">
        <v>1647</v>
      </c>
      <c r="D269" s="13">
        <v>597.79999999999995</v>
      </c>
      <c r="E269" s="13">
        <v>583.6</v>
      </c>
      <c r="F269" s="13">
        <v>583.5054226721013</v>
      </c>
      <c r="G269" s="13">
        <v>583.49785019052888</v>
      </c>
      <c r="H269" s="17">
        <f t="shared" si="17"/>
        <v>40000</v>
      </c>
      <c r="I269" s="17">
        <f t="shared" si="18"/>
        <v>40000</v>
      </c>
      <c r="J269" s="17">
        <f t="shared" si="19"/>
        <v>40000</v>
      </c>
      <c r="K269" s="17">
        <f t="shared" si="20"/>
        <v>40000</v>
      </c>
      <c r="M269" s="7">
        <f>A269-'Major Revenues'!A293</f>
        <v>0</v>
      </c>
    </row>
    <row r="270" spans="1:13" x14ac:dyDescent="0.25">
      <c r="A270">
        <v>2142</v>
      </c>
      <c r="B270">
        <v>1</v>
      </c>
      <c r="C270" t="s">
        <v>1648</v>
      </c>
      <c r="D270" s="13">
        <v>2110</v>
      </c>
      <c r="E270" s="13">
        <v>2062.4</v>
      </c>
      <c r="F270" s="13">
        <v>2061.9924861144686</v>
      </c>
      <c r="G270" s="13">
        <v>2061.9817714529108</v>
      </c>
      <c r="H270" s="17">
        <f t="shared" si="17"/>
        <v>40000</v>
      </c>
      <c r="I270" s="17">
        <f t="shared" si="18"/>
        <v>40000</v>
      </c>
      <c r="J270" s="17">
        <f t="shared" si="19"/>
        <v>40000</v>
      </c>
      <c r="K270" s="17">
        <f t="shared" si="20"/>
        <v>40000</v>
      </c>
      <c r="M270" s="7">
        <f>A270-'Major Revenues'!A294</f>
        <v>0</v>
      </c>
    </row>
    <row r="271" spans="1:13" x14ac:dyDescent="0.25">
      <c r="A271">
        <v>2143</v>
      </c>
      <c r="B271">
        <v>1</v>
      </c>
      <c r="C271" t="s">
        <v>1649</v>
      </c>
      <c r="D271" s="13">
        <v>804.19999999999993</v>
      </c>
      <c r="E271" s="13">
        <v>804.19999999999993</v>
      </c>
      <c r="F271" s="13">
        <v>804.19999999999993</v>
      </c>
      <c r="G271" s="13">
        <v>804.19999999999993</v>
      </c>
      <c r="H271" s="17">
        <f t="shared" si="17"/>
        <v>40000</v>
      </c>
      <c r="I271" s="17">
        <f t="shared" si="18"/>
        <v>40000</v>
      </c>
      <c r="J271" s="17">
        <f t="shared" si="19"/>
        <v>40000</v>
      </c>
      <c r="K271" s="17">
        <f t="shared" si="20"/>
        <v>40000</v>
      </c>
      <c r="M271" s="7">
        <f>A271-'Major Revenues'!A295</f>
        <v>0</v>
      </c>
    </row>
    <row r="272" spans="1:13" x14ac:dyDescent="0.25">
      <c r="A272">
        <v>2144</v>
      </c>
      <c r="B272">
        <v>1</v>
      </c>
      <c r="C272" t="s">
        <v>1650</v>
      </c>
      <c r="D272" s="13">
        <v>3682.7999999999993</v>
      </c>
      <c r="E272" s="13">
        <v>3713.7999999999993</v>
      </c>
      <c r="F272" s="13">
        <v>3713.9332328966748</v>
      </c>
      <c r="G272" s="13">
        <v>3713.9336433529857</v>
      </c>
      <c r="H272" s="17">
        <f t="shared" si="17"/>
        <v>59329.907999999989</v>
      </c>
      <c r="I272" s="17">
        <f t="shared" si="18"/>
        <v>59829.317999999985</v>
      </c>
      <c r="J272" s="17">
        <f t="shared" si="19"/>
        <v>59831.46438196543</v>
      </c>
      <c r="K272" s="17">
        <f t="shared" si="20"/>
        <v>59831.470994416595</v>
      </c>
      <c r="M272" s="7">
        <f>A272-'Major Revenues'!A296</f>
        <v>0</v>
      </c>
    </row>
    <row r="273" spans="1:13" x14ac:dyDescent="0.25">
      <c r="A273">
        <v>2149</v>
      </c>
      <c r="B273">
        <v>1</v>
      </c>
      <c r="C273" t="s">
        <v>1651</v>
      </c>
      <c r="D273" s="13">
        <v>1379.9999999999998</v>
      </c>
      <c r="E273" s="13">
        <v>1379.9999999999998</v>
      </c>
      <c r="F273" s="13">
        <v>1379.9999999999998</v>
      </c>
      <c r="G273" s="13">
        <v>1379.9999999999998</v>
      </c>
      <c r="H273" s="17">
        <f t="shared" si="17"/>
        <v>40000</v>
      </c>
      <c r="I273" s="17">
        <f t="shared" si="18"/>
        <v>40000</v>
      </c>
      <c r="J273" s="17">
        <f t="shared" si="19"/>
        <v>40000</v>
      </c>
      <c r="K273" s="17">
        <f t="shared" si="20"/>
        <v>40000</v>
      </c>
      <c r="M273" s="7">
        <f>A273-'Major Revenues'!A297</f>
        <v>0</v>
      </c>
    </row>
    <row r="274" spans="1:13" x14ac:dyDescent="0.25">
      <c r="A274">
        <v>2155</v>
      </c>
      <c r="B274">
        <v>1</v>
      </c>
      <c r="C274" t="s">
        <v>1652</v>
      </c>
      <c r="D274" s="13">
        <v>1234.5999999999999</v>
      </c>
      <c r="E274" s="13">
        <v>1242.3999999999999</v>
      </c>
      <c r="F274" s="13">
        <v>1242.7290304629475</v>
      </c>
      <c r="G274" s="13">
        <v>1242.7463642946711</v>
      </c>
      <c r="H274" s="17">
        <f t="shared" si="17"/>
        <v>40000</v>
      </c>
      <c r="I274" s="17">
        <f t="shared" si="18"/>
        <v>40000</v>
      </c>
      <c r="J274" s="17">
        <f t="shared" si="19"/>
        <v>40000</v>
      </c>
      <c r="K274" s="17">
        <f t="shared" si="20"/>
        <v>40000</v>
      </c>
      <c r="M274" s="7">
        <f>A274-'Major Revenues'!A298</f>
        <v>0</v>
      </c>
    </row>
    <row r="275" spans="1:13" x14ac:dyDescent="0.25">
      <c r="A275">
        <v>2159</v>
      </c>
      <c r="B275">
        <v>1</v>
      </c>
      <c r="C275" t="s">
        <v>323</v>
      </c>
      <c r="D275" s="13">
        <v>505.59999999999997</v>
      </c>
      <c r="E275" s="13">
        <v>505.59999999999997</v>
      </c>
      <c r="F275" s="13">
        <v>505.59999999999997</v>
      </c>
      <c r="G275" s="13">
        <v>505.59999999999997</v>
      </c>
      <c r="H275" s="17">
        <f t="shared" si="17"/>
        <v>40000</v>
      </c>
      <c r="I275" s="17">
        <f t="shared" si="18"/>
        <v>40000</v>
      </c>
      <c r="J275" s="17">
        <f t="shared" si="19"/>
        <v>40000</v>
      </c>
      <c r="K275" s="17">
        <f t="shared" si="20"/>
        <v>40000</v>
      </c>
      <c r="M275" s="7">
        <f>A275-'Major Revenues'!A299</f>
        <v>0</v>
      </c>
    </row>
    <row r="276" spans="1:13" x14ac:dyDescent="0.25">
      <c r="A276">
        <v>2164</v>
      </c>
      <c r="B276">
        <v>1</v>
      </c>
      <c r="C276" t="s">
        <v>1653</v>
      </c>
      <c r="D276" s="13">
        <v>1859.1999999999998</v>
      </c>
      <c r="E276" s="13">
        <v>1859.1999999999998</v>
      </c>
      <c r="F276" s="13">
        <v>1859.1999999999998</v>
      </c>
      <c r="G276" s="13">
        <v>1859.1999999999998</v>
      </c>
      <c r="H276" s="17">
        <f t="shared" si="17"/>
        <v>40000</v>
      </c>
      <c r="I276" s="17">
        <f t="shared" si="18"/>
        <v>40000</v>
      </c>
      <c r="J276" s="17">
        <f t="shared" si="19"/>
        <v>40000</v>
      </c>
      <c r="K276" s="17">
        <f t="shared" si="20"/>
        <v>40000</v>
      </c>
      <c r="M276" s="7">
        <f>A276-'Major Revenues'!A300</f>
        <v>0</v>
      </c>
    </row>
    <row r="277" spans="1:13" x14ac:dyDescent="0.25">
      <c r="A277">
        <v>2165</v>
      </c>
      <c r="B277">
        <v>1</v>
      </c>
      <c r="C277" t="s">
        <v>1654</v>
      </c>
      <c r="D277" s="13">
        <v>1068.2</v>
      </c>
      <c r="E277" s="13">
        <v>1048</v>
      </c>
      <c r="F277" s="13">
        <v>1047.7800761045166</v>
      </c>
      <c r="G277" s="13">
        <v>1047.7764705776235</v>
      </c>
      <c r="H277" s="17">
        <f t="shared" si="17"/>
        <v>40000</v>
      </c>
      <c r="I277" s="17">
        <f t="shared" si="18"/>
        <v>40000</v>
      </c>
      <c r="J277" s="17">
        <f t="shared" si="19"/>
        <v>40000</v>
      </c>
      <c r="K277" s="17">
        <f t="shared" si="20"/>
        <v>40000</v>
      </c>
      <c r="M277" s="7">
        <f>A277-'Major Revenues'!A301</f>
        <v>0</v>
      </c>
    </row>
    <row r="278" spans="1:13" x14ac:dyDescent="0.25">
      <c r="A278">
        <v>2167</v>
      </c>
      <c r="B278">
        <v>1</v>
      </c>
      <c r="C278" t="s">
        <v>1655</v>
      </c>
      <c r="D278" s="13">
        <v>747.4</v>
      </c>
      <c r="E278" s="13">
        <v>746.4</v>
      </c>
      <c r="F278" s="13">
        <v>746.61183269761239</v>
      </c>
      <c r="G278" s="13">
        <v>746.6113496058249</v>
      </c>
      <c r="H278" s="17">
        <f t="shared" si="17"/>
        <v>40000</v>
      </c>
      <c r="I278" s="17">
        <f t="shared" si="18"/>
        <v>40000</v>
      </c>
      <c r="J278" s="17">
        <f t="shared" si="19"/>
        <v>40000</v>
      </c>
      <c r="K278" s="17">
        <f t="shared" si="20"/>
        <v>40000</v>
      </c>
      <c r="M278" s="7">
        <f>A278-'Major Revenues'!A302</f>
        <v>0</v>
      </c>
    </row>
    <row r="279" spans="1:13" x14ac:dyDescent="0.25">
      <c r="A279">
        <v>2168</v>
      </c>
      <c r="B279">
        <v>1</v>
      </c>
      <c r="C279" t="s">
        <v>1656</v>
      </c>
      <c r="D279" s="13">
        <v>869.4</v>
      </c>
      <c r="E279" s="13">
        <v>870.4</v>
      </c>
      <c r="F279" s="13">
        <v>870.53788809665355</v>
      </c>
      <c r="G279" s="13">
        <v>870.53828466968662</v>
      </c>
      <c r="H279" s="17">
        <f t="shared" si="17"/>
        <v>40000</v>
      </c>
      <c r="I279" s="17">
        <f t="shared" si="18"/>
        <v>40000</v>
      </c>
      <c r="J279" s="17">
        <f t="shared" si="19"/>
        <v>40000</v>
      </c>
      <c r="K279" s="17">
        <f t="shared" si="20"/>
        <v>40000</v>
      </c>
      <c r="M279" s="7">
        <f>A279-'Major Revenues'!A303</f>
        <v>0</v>
      </c>
    </row>
    <row r="280" spans="1:13" x14ac:dyDescent="0.25">
      <c r="A280">
        <v>2169</v>
      </c>
      <c r="B280">
        <v>1</v>
      </c>
      <c r="C280" t="s">
        <v>1657</v>
      </c>
      <c r="D280" s="13">
        <v>757.85</v>
      </c>
      <c r="E280" s="13">
        <v>756.45</v>
      </c>
      <c r="F280" s="13">
        <v>756.60566876664677</v>
      </c>
      <c r="G280" s="13">
        <v>756.60405204129654</v>
      </c>
      <c r="H280" s="17">
        <f t="shared" si="17"/>
        <v>40000</v>
      </c>
      <c r="I280" s="17">
        <f t="shared" si="18"/>
        <v>40000</v>
      </c>
      <c r="J280" s="17">
        <f t="shared" si="19"/>
        <v>40000</v>
      </c>
      <c r="K280" s="17">
        <f t="shared" si="20"/>
        <v>40000</v>
      </c>
      <c r="M280" s="7">
        <f>A280-'Major Revenues'!A304</f>
        <v>0</v>
      </c>
    </row>
    <row r="281" spans="1:13" x14ac:dyDescent="0.25">
      <c r="A281">
        <v>2170</v>
      </c>
      <c r="B281">
        <v>1</v>
      </c>
      <c r="C281" t="s">
        <v>1658</v>
      </c>
      <c r="D281" s="13">
        <v>1027.5999999999999</v>
      </c>
      <c r="E281" s="13">
        <v>1022.5999999999999</v>
      </c>
      <c r="F281" s="13">
        <v>1022.9270530665952</v>
      </c>
      <c r="G281" s="13">
        <v>1022.9286652711936</v>
      </c>
      <c r="H281" s="17">
        <f t="shared" si="17"/>
        <v>40000</v>
      </c>
      <c r="I281" s="17">
        <f t="shared" si="18"/>
        <v>40000</v>
      </c>
      <c r="J281" s="17">
        <f t="shared" si="19"/>
        <v>40000</v>
      </c>
      <c r="K281" s="17">
        <f t="shared" si="20"/>
        <v>40000</v>
      </c>
      <c r="M281" s="7">
        <f>A281-'Major Revenues'!A305</f>
        <v>0</v>
      </c>
    </row>
    <row r="282" spans="1:13" x14ac:dyDescent="0.25">
      <c r="A282">
        <v>2171</v>
      </c>
      <c r="B282">
        <v>1</v>
      </c>
      <c r="C282" t="s">
        <v>1659</v>
      </c>
      <c r="D282" s="13">
        <v>260.39999999999998</v>
      </c>
      <c r="E282" s="13">
        <v>260.8</v>
      </c>
      <c r="F282" s="13">
        <v>261.77407888980639</v>
      </c>
      <c r="G282" s="13">
        <v>261.77573566182701</v>
      </c>
      <c r="H282" s="17">
        <f t="shared" si="17"/>
        <v>40000</v>
      </c>
      <c r="I282" s="17">
        <f t="shared" si="18"/>
        <v>40000</v>
      </c>
      <c r="J282" s="17">
        <f t="shared" si="19"/>
        <v>40000</v>
      </c>
      <c r="K282" s="17">
        <f t="shared" si="20"/>
        <v>40000</v>
      </c>
      <c r="M282" s="7">
        <f>A282-'Major Revenues'!A306</f>
        <v>0</v>
      </c>
    </row>
    <row r="283" spans="1:13" x14ac:dyDescent="0.25">
      <c r="A283">
        <v>2172</v>
      </c>
      <c r="B283">
        <v>1</v>
      </c>
      <c r="C283" t="s">
        <v>1660</v>
      </c>
      <c r="D283" s="13">
        <v>730.40000000000009</v>
      </c>
      <c r="E283" s="13">
        <v>720</v>
      </c>
      <c r="F283" s="13">
        <v>719.96949552800834</v>
      </c>
      <c r="G283" s="13">
        <v>719.96553698646221</v>
      </c>
      <c r="H283" s="17">
        <f t="shared" si="17"/>
        <v>40000</v>
      </c>
      <c r="I283" s="17">
        <f t="shared" si="18"/>
        <v>40000</v>
      </c>
      <c r="J283" s="17">
        <f t="shared" si="19"/>
        <v>40000</v>
      </c>
      <c r="K283" s="17">
        <f t="shared" si="20"/>
        <v>40000</v>
      </c>
      <c r="M283" s="7">
        <f>A283-'Major Revenues'!A307</f>
        <v>0</v>
      </c>
    </row>
    <row r="284" spans="1:13" x14ac:dyDescent="0.25">
      <c r="A284">
        <v>2174</v>
      </c>
      <c r="B284">
        <v>1</v>
      </c>
      <c r="C284" t="s">
        <v>1661</v>
      </c>
      <c r="D284" s="13">
        <v>963.1</v>
      </c>
      <c r="E284" s="13">
        <v>957.30000000000007</v>
      </c>
      <c r="F284" s="13">
        <v>957.53332050416952</v>
      </c>
      <c r="G284" s="13">
        <v>957.53161380915731</v>
      </c>
      <c r="H284" s="17">
        <f t="shared" si="17"/>
        <v>40000</v>
      </c>
      <c r="I284" s="17">
        <f t="shared" si="18"/>
        <v>40000</v>
      </c>
      <c r="J284" s="17">
        <f t="shared" si="19"/>
        <v>40000</v>
      </c>
      <c r="K284" s="17">
        <f t="shared" si="20"/>
        <v>40000</v>
      </c>
      <c r="M284" s="7">
        <f>A284-'Major Revenues'!A308</f>
        <v>0</v>
      </c>
    </row>
    <row r="285" spans="1:13" x14ac:dyDescent="0.25">
      <c r="A285">
        <v>2176</v>
      </c>
      <c r="B285">
        <v>1</v>
      </c>
      <c r="C285" t="s">
        <v>1662</v>
      </c>
      <c r="D285" s="13">
        <v>619.20000000000005</v>
      </c>
      <c r="E285" s="13">
        <v>619.20000000000005</v>
      </c>
      <c r="F285" s="13">
        <v>619.20000000000005</v>
      </c>
      <c r="G285" s="13">
        <v>619.20000000000005</v>
      </c>
      <c r="H285" s="17">
        <f t="shared" si="17"/>
        <v>40000</v>
      </c>
      <c r="I285" s="17">
        <f t="shared" si="18"/>
        <v>40000</v>
      </c>
      <c r="J285" s="17">
        <f t="shared" si="19"/>
        <v>40000</v>
      </c>
      <c r="K285" s="17">
        <f t="shared" si="20"/>
        <v>40000</v>
      </c>
      <c r="M285" s="7">
        <f>A285-'Major Revenues'!A309</f>
        <v>0</v>
      </c>
    </row>
    <row r="286" spans="1:13" x14ac:dyDescent="0.25">
      <c r="A286">
        <v>2180</v>
      </c>
      <c r="B286">
        <v>1</v>
      </c>
      <c r="C286" t="s">
        <v>1663</v>
      </c>
      <c r="D286" s="13">
        <v>695.40000000000009</v>
      </c>
      <c r="E286" s="13">
        <v>755.8</v>
      </c>
      <c r="F286" s="13">
        <v>757.16427188622811</v>
      </c>
      <c r="G286" s="13">
        <v>757.18683399464146</v>
      </c>
      <c r="H286" s="17">
        <f t="shared" si="17"/>
        <v>40000</v>
      </c>
      <c r="I286" s="17">
        <f t="shared" si="18"/>
        <v>40000</v>
      </c>
      <c r="J286" s="17">
        <f t="shared" si="19"/>
        <v>40000</v>
      </c>
      <c r="K286" s="17">
        <f t="shared" si="20"/>
        <v>40000</v>
      </c>
      <c r="M286" s="7">
        <f>A286-'Major Revenues'!A310</f>
        <v>0</v>
      </c>
    </row>
    <row r="287" spans="1:13" x14ac:dyDescent="0.25">
      <c r="A287">
        <v>2184</v>
      </c>
      <c r="B287">
        <v>1</v>
      </c>
      <c r="C287" t="s">
        <v>1664</v>
      </c>
      <c r="D287" s="13">
        <v>1263.5999999999999</v>
      </c>
      <c r="E287" s="13">
        <v>1263.5999999999999</v>
      </c>
      <c r="F287" s="13">
        <v>1263.5999999999999</v>
      </c>
      <c r="G287" s="13">
        <v>1263.5999999999999</v>
      </c>
      <c r="H287" s="17">
        <f t="shared" si="17"/>
        <v>40000</v>
      </c>
      <c r="I287" s="17">
        <f t="shared" si="18"/>
        <v>40000</v>
      </c>
      <c r="J287" s="17">
        <f t="shared" si="19"/>
        <v>40000</v>
      </c>
      <c r="K287" s="17">
        <f t="shared" si="20"/>
        <v>40000</v>
      </c>
      <c r="M287" s="7">
        <f>A287-'Major Revenues'!A311</f>
        <v>0</v>
      </c>
    </row>
    <row r="288" spans="1:13" x14ac:dyDescent="0.25">
      <c r="A288">
        <v>2190</v>
      </c>
      <c r="B288">
        <v>1</v>
      </c>
      <c r="C288" t="s">
        <v>1665</v>
      </c>
      <c r="D288" s="13">
        <v>673.19999999999982</v>
      </c>
      <c r="E288" s="13">
        <v>691.19999999999993</v>
      </c>
      <c r="F288" s="13">
        <v>691.50230349781771</v>
      </c>
      <c r="G288" s="13">
        <v>691.50019739790798</v>
      </c>
      <c r="H288" s="17">
        <f t="shared" si="17"/>
        <v>40000</v>
      </c>
      <c r="I288" s="17">
        <f t="shared" si="18"/>
        <v>40000</v>
      </c>
      <c r="J288" s="17">
        <f t="shared" si="19"/>
        <v>40000</v>
      </c>
      <c r="K288" s="17">
        <f t="shared" si="20"/>
        <v>40000</v>
      </c>
      <c r="M288" s="7">
        <f>A288-'Major Revenues'!A312</f>
        <v>0</v>
      </c>
    </row>
    <row r="289" spans="1:13" x14ac:dyDescent="0.25">
      <c r="A289">
        <v>2198</v>
      </c>
      <c r="B289">
        <v>1</v>
      </c>
      <c r="C289" t="s">
        <v>1666</v>
      </c>
      <c r="D289" s="13">
        <v>642.4</v>
      </c>
      <c r="E289" s="13">
        <v>632.80000000000007</v>
      </c>
      <c r="F289" s="13">
        <v>633.02615048105713</v>
      </c>
      <c r="G289" s="13">
        <v>633.02080004300956</v>
      </c>
      <c r="H289" s="17">
        <f t="shared" si="17"/>
        <v>40000</v>
      </c>
      <c r="I289" s="17">
        <f t="shared" si="18"/>
        <v>40000</v>
      </c>
      <c r="J289" s="17">
        <f t="shared" si="19"/>
        <v>40000</v>
      </c>
      <c r="K289" s="17">
        <f t="shared" si="20"/>
        <v>40000</v>
      </c>
      <c r="M289" s="7">
        <f>A289-'Major Revenues'!A313</f>
        <v>0</v>
      </c>
    </row>
    <row r="290" spans="1:13" x14ac:dyDescent="0.25">
      <c r="A290">
        <v>2215</v>
      </c>
      <c r="B290">
        <v>1</v>
      </c>
      <c r="C290" t="s">
        <v>1667</v>
      </c>
      <c r="D290" s="13">
        <v>261.39999999999998</v>
      </c>
      <c r="E290" s="13">
        <v>261.39999999999998</v>
      </c>
      <c r="F290" s="13">
        <v>261.39999999999998</v>
      </c>
      <c r="G290" s="13">
        <v>261.39999999999998</v>
      </c>
      <c r="H290" s="17">
        <f t="shared" si="17"/>
        <v>40000</v>
      </c>
      <c r="I290" s="17">
        <f t="shared" si="18"/>
        <v>40000</v>
      </c>
      <c r="J290" s="17">
        <f t="shared" si="19"/>
        <v>40000</v>
      </c>
      <c r="K290" s="17">
        <f t="shared" si="20"/>
        <v>40000</v>
      </c>
      <c r="M290" s="7">
        <f>A290-'Major Revenues'!A314</f>
        <v>0</v>
      </c>
    </row>
    <row r="291" spans="1:13" x14ac:dyDescent="0.25">
      <c r="A291">
        <v>2310</v>
      </c>
      <c r="B291">
        <v>1</v>
      </c>
      <c r="C291" t="s">
        <v>1668</v>
      </c>
      <c r="D291" s="13">
        <v>1154.9999999999998</v>
      </c>
      <c r="E291" s="13">
        <v>1131.8</v>
      </c>
      <c r="F291" s="13">
        <v>1131.716370829786</v>
      </c>
      <c r="G291" s="13">
        <v>1131.7133991060316</v>
      </c>
      <c r="H291" s="17">
        <f t="shared" si="17"/>
        <v>40000</v>
      </c>
      <c r="I291" s="17">
        <f t="shared" si="18"/>
        <v>40000</v>
      </c>
      <c r="J291" s="17">
        <f t="shared" si="19"/>
        <v>40000</v>
      </c>
      <c r="K291" s="17">
        <f t="shared" si="20"/>
        <v>40000</v>
      </c>
      <c r="M291" s="7">
        <f>A291-'Major Revenues'!A315</f>
        <v>0</v>
      </c>
    </row>
    <row r="292" spans="1:13" x14ac:dyDescent="0.25">
      <c r="A292">
        <v>2311</v>
      </c>
      <c r="B292">
        <v>1</v>
      </c>
      <c r="C292" t="s">
        <v>1669</v>
      </c>
      <c r="D292" s="13">
        <v>527.4</v>
      </c>
      <c r="E292" s="13">
        <v>538.19999999999993</v>
      </c>
      <c r="F292" s="13">
        <v>539.37693463301207</v>
      </c>
      <c r="G292" s="13">
        <v>539.38722598639549</v>
      </c>
      <c r="H292" s="17">
        <f t="shared" si="17"/>
        <v>40000</v>
      </c>
      <c r="I292" s="17">
        <f t="shared" si="18"/>
        <v>40000</v>
      </c>
      <c r="J292" s="17">
        <f t="shared" si="19"/>
        <v>40000</v>
      </c>
      <c r="K292" s="17">
        <f t="shared" si="20"/>
        <v>40000</v>
      </c>
      <c r="M292" s="7">
        <f>A292-'Major Revenues'!A316</f>
        <v>0</v>
      </c>
    </row>
    <row r="293" spans="1:13" x14ac:dyDescent="0.25">
      <c r="A293">
        <v>2342</v>
      </c>
      <c r="B293">
        <v>1</v>
      </c>
      <c r="C293" t="s">
        <v>1670</v>
      </c>
      <c r="D293" s="13">
        <v>843.59999999999991</v>
      </c>
      <c r="E293" s="13">
        <v>843.59999999999991</v>
      </c>
      <c r="F293" s="13">
        <v>843.59999999999991</v>
      </c>
      <c r="G293" s="13">
        <v>843.59999999999991</v>
      </c>
      <c r="H293" s="17">
        <f t="shared" si="17"/>
        <v>40000</v>
      </c>
      <c r="I293" s="17">
        <f t="shared" si="18"/>
        <v>40000</v>
      </c>
      <c r="J293" s="17">
        <f t="shared" si="19"/>
        <v>40000</v>
      </c>
      <c r="K293" s="17">
        <f t="shared" si="20"/>
        <v>40000</v>
      </c>
      <c r="M293" s="7">
        <f>A293-'Major Revenues'!A317</f>
        <v>0</v>
      </c>
    </row>
    <row r="294" spans="1:13" x14ac:dyDescent="0.25">
      <c r="A294">
        <v>2358</v>
      </c>
      <c r="B294">
        <v>1</v>
      </c>
      <c r="C294" t="s">
        <v>1671</v>
      </c>
      <c r="D294" s="13">
        <v>237.60000000000002</v>
      </c>
      <c r="E294" s="13">
        <v>237.60000000000002</v>
      </c>
      <c r="F294" s="13">
        <v>237.60000000000002</v>
      </c>
      <c r="G294" s="13">
        <v>237.60000000000002</v>
      </c>
      <c r="H294" s="17">
        <f t="shared" si="17"/>
        <v>40000</v>
      </c>
      <c r="I294" s="17">
        <f t="shared" si="18"/>
        <v>40000</v>
      </c>
      <c r="J294" s="17">
        <f t="shared" si="19"/>
        <v>40000</v>
      </c>
      <c r="K294" s="17">
        <f t="shared" si="20"/>
        <v>40000</v>
      </c>
      <c r="M294" s="7">
        <f>A294-'Major Revenues'!A318</f>
        <v>0</v>
      </c>
    </row>
    <row r="295" spans="1:13" x14ac:dyDescent="0.25">
      <c r="A295">
        <v>2364</v>
      </c>
      <c r="B295">
        <v>1</v>
      </c>
      <c r="C295" t="s">
        <v>343</v>
      </c>
      <c r="D295" s="13">
        <v>696.8</v>
      </c>
      <c r="E295" s="13">
        <v>714.19999999999993</v>
      </c>
      <c r="F295" s="13">
        <v>715.31941206317958</v>
      </c>
      <c r="G295" s="13">
        <v>715.38190290567059</v>
      </c>
      <c r="H295" s="17">
        <f t="shared" si="17"/>
        <v>40000</v>
      </c>
      <c r="I295" s="17">
        <f t="shared" si="18"/>
        <v>40000</v>
      </c>
      <c r="J295" s="17">
        <f t="shared" si="19"/>
        <v>40000</v>
      </c>
      <c r="K295" s="17">
        <f t="shared" si="20"/>
        <v>40000</v>
      </c>
      <c r="M295" s="7">
        <f>A295-'Major Revenues'!A319</f>
        <v>0</v>
      </c>
    </row>
    <row r="296" spans="1:13" x14ac:dyDescent="0.25">
      <c r="A296">
        <v>2365</v>
      </c>
      <c r="B296">
        <v>1</v>
      </c>
      <c r="C296" t="s">
        <v>1672</v>
      </c>
      <c r="D296" s="13">
        <v>668.80000000000007</v>
      </c>
      <c r="E296" s="13">
        <v>635.20000000000005</v>
      </c>
      <c r="F296" s="13">
        <v>634.63453752343491</v>
      </c>
      <c r="G296" s="13">
        <v>634.61757350302173</v>
      </c>
      <c r="H296" s="17">
        <f t="shared" si="17"/>
        <v>40000</v>
      </c>
      <c r="I296" s="17">
        <f t="shared" si="18"/>
        <v>40000</v>
      </c>
      <c r="J296" s="17">
        <f t="shared" si="19"/>
        <v>40000</v>
      </c>
      <c r="K296" s="17">
        <f t="shared" si="20"/>
        <v>40000</v>
      </c>
      <c r="M296" s="7">
        <f>A296-'Major Revenues'!A320</f>
        <v>0</v>
      </c>
    </row>
    <row r="297" spans="1:13" x14ac:dyDescent="0.25">
      <c r="A297">
        <v>2396</v>
      </c>
      <c r="B297">
        <v>1</v>
      </c>
      <c r="C297" t="s">
        <v>1673</v>
      </c>
      <c r="D297" s="13">
        <v>946.6</v>
      </c>
      <c r="E297" s="13">
        <v>946.6</v>
      </c>
      <c r="F297" s="13">
        <v>946.6</v>
      </c>
      <c r="G297" s="13">
        <v>946.6</v>
      </c>
      <c r="H297" s="17">
        <f t="shared" si="17"/>
        <v>40000</v>
      </c>
      <c r="I297" s="17">
        <f t="shared" si="18"/>
        <v>40000</v>
      </c>
      <c r="J297" s="17">
        <f t="shared" si="19"/>
        <v>40000</v>
      </c>
      <c r="K297" s="17">
        <f t="shared" si="20"/>
        <v>40000</v>
      </c>
      <c r="M297" s="7">
        <f>A297-'Major Revenues'!A321</f>
        <v>0</v>
      </c>
    </row>
    <row r="298" spans="1:13" x14ac:dyDescent="0.25">
      <c r="A298">
        <v>2397</v>
      </c>
      <c r="B298">
        <v>1</v>
      </c>
      <c r="C298" t="s">
        <v>1674</v>
      </c>
      <c r="D298" s="13">
        <v>977.80000000000007</v>
      </c>
      <c r="E298" s="13">
        <v>977.80000000000007</v>
      </c>
      <c r="F298" s="13">
        <v>977.80000000000007</v>
      </c>
      <c r="G298" s="13">
        <v>977.80000000000007</v>
      </c>
      <c r="H298" s="17">
        <f t="shared" si="17"/>
        <v>40000</v>
      </c>
      <c r="I298" s="17">
        <f t="shared" si="18"/>
        <v>40000</v>
      </c>
      <c r="J298" s="17">
        <f t="shared" si="19"/>
        <v>40000</v>
      </c>
      <c r="K298" s="17">
        <f t="shared" si="20"/>
        <v>40000</v>
      </c>
      <c r="M298" s="7">
        <f>A298-'Major Revenues'!A322</f>
        <v>0</v>
      </c>
    </row>
    <row r="299" spans="1:13" x14ac:dyDescent="0.25">
      <c r="A299">
        <v>2448</v>
      </c>
      <c r="B299">
        <v>1</v>
      </c>
      <c r="C299" t="s">
        <v>1675</v>
      </c>
      <c r="D299" s="13">
        <v>701.8</v>
      </c>
      <c r="E299" s="13">
        <v>669.59999999999991</v>
      </c>
      <c r="F299" s="13">
        <v>669.0617698200881</v>
      </c>
      <c r="G299" s="13">
        <v>669.04956156734795</v>
      </c>
      <c r="H299" s="17">
        <f t="shared" si="17"/>
        <v>40000</v>
      </c>
      <c r="I299" s="17">
        <f t="shared" si="18"/>
        <v>40000</v>
      </c>
      <c r="J299" s="17">
        <f t="shared" si="19"/>
        <v>40000</v>
      </c>
      <c r="K299" s="17">
        <f t="shared" si="20"/>
        <v>40000</v>
      </c>
      <c r="M299" s="7">
        <f>A299-'Major Revenues'!A323</f>
        <v>0</v>
      </c>
    </row>
    <row r="300" spans="1:13" x14ac:dyDescent="0.25">
      <c r="A300">
        <v>2534</v>
      </c>
      <c r="B300">
        <v>1</v>
      </c>
      <c r="C300" t="s">
        <v>1676</v>
      </c>
      <c r="D300" s="13">
        <v>645.59999999999991</v>
      </c>
      <c r="E300" s="13">
        <v>645.80000000000007</v>
      </c>
      <c r="F300" s="13">
        <v>646.01056829555819</v>
      </c>
      <c r="G300" s="13">
        <v>646.00802492026241</v>
      </c>
      <c r="H300" s="17">
        <f t="shared" si="17"/>
        <v>40000</v>
      </c>
      <c r="I300" s="17">
        <f t="shared" si="18"/>
        <v>40000</v>
      </c>
      <c r="J300" s="17">
        <f t="shared" si="19"/>
        <v>40000</v>
      </c>
      <c r="K300" s="17">
        <f t="shared" si="20"/>
        <v>40000</v>
      </c>
      <c r="M300" s="7">
        <f>A300-'Major Revenues'!A324</f>
        <v>0</v>
      </c>
    </row>
    <row r="301" spans="1:13" x14ac:dyDescent="0.25">
      <c r="A301">
        <v>2536</v>
      </c>
      <c r="B301">
        <v>1</v>
      </c>
      <c r="C301" t="s">
        <v>1677</v>
      </c>
      <c r="D301" s="13">
        <v>338.40000000000003</v>
      </c>
      <c r="E301" s="13">
        <v>336.8</v>
      </c>
      <c r="F301" s="13">
        <v>337.19179028944029</v>
      </c>
      <c r="G301" s="13">
        <v>337.18797025548446</v>
      </c>
      <c r="H301" s="17">
        <f t="shared" si="17"/>
        <v>40000</v>
      </c>
      <c r="I301" s="17">
        <f t="shared" si="18"/>
        <v>40000</v>
      </c>
      <c r="J301" s="17">
        <f t="shared" si="19"/>
        <v>40000</v>
      </c>
      <c r="K301" s="17">
        <f t="shared" si="20"/>
        <v>40000</v>
      </c>
      <c r="M301" s="7">
        <f>A301-'Major Revenues'!A325</f>
        <v>0</v>
      </c>
    </row>
    <row r="302" spans="1:13" x14ac:dyDescent="0.25">
      <c r="A302">
        <v>2580</v>
      </c>
      <c r="B302">
        <v>1</v>
      </c>
      <c r="C302" t="s">
        <v>1678</v>
      </c>
      <c r="D302" s="13">
        <v>767.8</v>
      </c>
      <c r="E302" s="13">
        <v>732.19999999999993</v>
      </c>
      <c r="F302" s="13">
        <v>731.74313980230613</v>
      </c>
      <c r="G302" s="13">
        <v>731.73266226093494</v>
      </c>
      <c r="H302" s="17">
        <f t="shared" si="17"/>
        <v>40000</v>
      </c>
      <c r="I302" s="17">
        <f t="shared" si="18"/>
        <v>40000</v>
      </c>
      <c r="J302" s="17">
        <f t="shared" si="19"/>
        <v>40000</v>
      </c>
      <c r="K302" s="17">
        <f t="shared" si="20"/>
        <v>40000</v>
      </c>
      <c r="M302" s="7">
        <f>A302-'Major Revenues'!A326</f>
        <v>0</v>
      </c>
    </row>
    <row r="303" spans="1:13" x14ac:dyDescent="0.25">
      <c r="A303">
        <v>2609</v>
      </c>
      <c r="B303">
        <v>1</v>
      </c>
      <c r="C303" t="s">
        <v>1679</v>
      </c>
      <c r="D303" s="13">
        <v>459.59999999999997</v>
      </c>
      <c r="E303" s="13">
        <v>451.2</v>
      </c>
      <c r="F303" s="13">
        <v>450.36139115438027</v>
      </c>
      <c r="G303" s="13">
        <v>451.36310323485355</v>
      </c>
      <c r="H303" s="17">
        <f t="shared" si="17"/>
        <v>40000</v>
      </c>
      <c r="I303" s="17">
        <f t="shared" si="18"/>
        <v>40000</v>
      </c>
      <c r="J303" s="17">
        <f t="shared" si="19"/>
        <v>40000</v>
      </c>
      <c r="K303" s="17">
        <f t="shared" si="20"/>
        <v>40000</v>
      </c>
      <c r="M303" s="7">
        <f>A303-'Major Revenues'!A327</f>
        <v>0</v>
      </c>
    </row>
    <row r="304" spans="1:13" x14ac:dyDescent="0.25">
      <c r="A304">
        <v>2683</v>
      </c>
      <c r="B304">
        <v>1</v>
      </c>
      <c r="C304" t="s">
        <v>1680</v>
      </c>
      <c r="D304" s="13">
        <v>238.8</v>
      </c>
      <c r="E304" s="13">
        <v>237.60000000000002</v>
      </c>
      <c r="F304" s="13">
        <v>238.71965381435095</v>
      </c>
      <c r="G304" s="13">
        <v>238.72427611234281</v>
      </c>
      <c r="H304" s="17">
        <f t="shared" si="17"/>
        <v>40000</v>
      </c>
      <c r="I304" s="17">
        <f t="shared" si="18"/>
        <v>40000</v>
      </c>
      <c r="J304" s="17">
        <f t="shared" si="19"/>
        <v>40000</v>
      </c>
      <c r="K304" s="17">
        <f t="shared" si="20"/>
        <v>40000</v>
      </c>
      <c r="M304" s="7">
        <f>A304-'Major Revenues'!A328</f>
        <v>0</v>
      </c>
    </row>
    <row r="305" spans="1:13" x14ac:dyDescent="0.25">
      <c r="A305">
        <v>2687</v>
      </c>
      <c r="B305">
        <v>1</v>
      </c>
      <c r="C305" t="s">
        <v>1681</v>
      </c>
      <c r="D305" s="13">
        <v>1380.6</v>
      </c>
      <c r="E305" s="13">
        <v>1390.9999999999998</v>
      </c>
      <c r="F305" s="13">
        <v>1391.2105014788897</v>
      </c>
      <c r="G305" s="13">
        <v>1391.2117730002731</v>
      </c>
      <c r="H305" s="17">
        <f t="shared" si="17"/>
        <v>40000</v>
      </c>
      <c r="I305" s="17">
        <f t="shared" si="18"/>
        <v>40000</v>
      </c>
      <c r="J305" s="17">
        <f t="shared" si="19"/>
        <v>40000</v>
      </c>
      <c r="K305" s="17">
        <f t="shared" si="20"/>
        <v>40000</v>
      </c>
      <c r="M305" s="7">
        <f>A305-'Major Revenues'!A329</f>
        <v>0</v>
      </c>
    </row>
    <row r="306" spans="1:13" x14ac:dyDescent="0.25">
      <c r="A306">
        <v>2689</v>
      </c>
      <c r="B306">
        <v>1</v>
      </c>
      <c r="C306" t="s">
        <v>1682</v>
      </c>
      <c r="D306" s="13">
        <v>1178.8</v>
      </c>
      <c r="E306" s="13">
        <v>1145.5999999999999</v>
      </c>
      <c r="F306" s="13">
        <v>1145.3434593096829</v>
      </c>
      <c r="G306" s="13">
        <v>1145.3391021379853</v>
      </c>
      <c r="H306" s="17">
        <f t="shared" si="17"/>
        <v>40000</v>
      </c>
      <c r="I306" s="17">
        <f t="shared" si="18"/>
        <v>40000</v>
      </c>
      <c r="J306" s="17">
        <f t="shared" si="19"/>
        <v>40000</v>
      </c>
      <c r="K306" s="17">
        <f t="shared" si="20"/>
        <v>40000</v>
      </c>
      <c r="M306" s="7">
        <f>A306-'Major Revenues'!A330</f>
        <v>0</v>
      </c>
    </row>
    <row r="307" spans="1:13" x14ac:dyDescent="0.25">
      <c r="A307">
        <v>2711</v>
      </c>
      <c r="B307">
        <v>1</v>
      </c>
      <c r="C307" t="s">
        <v>1683</v>
      </c>
      <c r="D307" s="13">
        <v>958.24</v>
      </c>
      <c r="E307" s="13">
        <v>949.24</v>
      </c>
      <c r="F307" s="13">
        <v>949.18654939723672</v>
      </c>
      <c r="G307" s="13">
        <v>949.18397197465936</v>
      </c>
      <c r="H307" s="17">
        <f t="shared" si="17"/>
        <v>40000</v>
      </c>
      <c r="I307" s="17">
        <f t="shared" si="18"/>
        <v>40000</v>
      </c>
      <c r="J307" s="17">
        <f t="shared" si="19"/>
        <v>40000</v>
      </c>
      <c r="K307" s="17">
        <f t="shared" si="20"/>
        <v>40000</v>
      </c>
      <c r="M307" s="7">
        <f>A307-'Major Revenues'!A331</f>
        <v>0</v>
      </c>
    </row>
    <row r="308" spans="1:13" x14ac:dyDescent="0.25">
      <c r="A308">
        <v>2752</v>
      </c>
      <c r="B308">
        <v>1</v>
      </c>
      <c r="C308" t="s">
        <v>1684</v>
      </c>
      <c r="D308" s="13">
        <v>1968.4000000000003</v>
      </c>
      <c r="E308" s="13">
        <v>1947.6000000000001</v>
      </c>
      <c r="F308" s="13">
        <v>1947.5745047750497</v>
      </c>
      <c r="G308" s="13">
        <v>1947.5734930394931</v>
      </c>
      <c r="H308" s="17">
        <f t="shared" si="17"/>
        <v>40000</v>
      </c>
      <c r="I308" s="17">
        <f t="shared" si="18"/>
        <v>40000</v>
      </c>
      <c r="J308" s="17">
        <f t="shared" si="19"/>
        <v>40000</v>
      </c>
      <c r="K308" s="17">
        <f t="shared" si="20"/>
        <v>40000</v>
      </c>
      <c r="M308" s="7">
        <f>A308-'Major Revenues'!A332</f>
        <v>0</v>
      </c>
    </row>
    <row r="309" spans="1:13" x14ac:dyDescent="0.25">
      <c r="A309">
        <v>2753</v>
      </c>
      <c r="B309">
        <v>1</v>
      </c>
      <c r="C309" t="s">
        <v>1685</v>
      </c>
      <c r="D309" s="13">
        <v>1070</v>
      </c>
      <c r="E309" s="13">
        <v>1054.9999999999998</v>
      </c>
      <c r="F309" s="13">
        <v>1054.8204663745687</v>
      </c>
      <c r="G309" s="13">
        <v>1054.8180046273189</v>
      </c>
      <c r="H309" s="17">
        <f t="shared" si="17"/>
        <v>40000</v>
      </c>
      <c r="I309" s="17">
        <f t="shared" si="18"/>
        <v>40000</v>
      </c>
      <c r="J309" s="17">
        <f t="shared" si="19"/>
        <v>40000</v>
      </c>
      <c r="K309" s="17">
        <f t="shared" si="20"/>
        <v>40000</v>
      </c>
      <c r="M309" s="7">
        <f>A309-'Major Revenues'!A333</f>
        <v>0</v>
      </c>
    </row>
    <row r="310" spans="1:13" x14ac:dyDescent="0.25">
      <c r="A310">
        <v>2754</v>
      </c>
      <c r="B310">
        <v>1</v>
      </c>
      <c r="C310" t="s">
        <v>1686</v>
      </c>
      <c r="D310" s="13">
        <v>435.79999999999995</v>
      </c>
      <c r="E310" s="13">
        <v>435.79999999999995</v>
      </c>
      <c r="F310" s="13">
        <v>435.79999999999995</v>
      </c>
      <c r="G310" s="13">
        <v>435.79999999999995</v>
      </c>
      <c r="H310" s="17">
        <f t="shared" si="17"/>
        <v>40000</v>
      </c>
      <c r="I310" s="17">
        <f t="shared" si="18"/>
        <v>40000</v>
      </c>
      <c r="J310" s="17">
        <f t="shared" si="19"/>
        <v>40000</v>
      </c>
      <c r="K310" s="17">
        <f t="shared" si="20"/>
        <v>40000</v>
      </c>
      <c r="M310" s="7">
        <f>A310-'Major Revenues'!A334</f>
        <v>0</v>
      </c>
    </row>
    <row r="311" spans="1:13" x14ac:dyDescent="0.25">
      <c r="A311">
        <v>2769</v>
      </c>
      <c r="B311">
        <v>1</v>
      </c>
      <c r="C311" t="s">
        <v>1687</v>
      </c>
      <c r="D311" s="13">
        <v>1177.8000000000002</v>
      </c>
      <c r="E311" s="13">
        <v>1188.8</v>
      </c>
      <c r="F311" s="13">
        <v>1189.2205317666369</v>
      </c>
      <c r="G311" s="13">
        <v>1189.222373541674</v>
      </c>
      <c r="H311" s="17">
        <f t="shared" si="17"/>
        <v>40000</v>
      </c>
      <c r="I311" s="17">
        <f t="shared" si="18"/>
        <v>40000</v>
      </c>
      <c r="J311" s="17">
        <f t="shared" si="19"/>
        <v>40000</v>
      </c>
      <c r="K311" s="17">
        <f t="shared" si="20"/>
        <v>40000</v>
      </c>
      <c r="M311" s="7">
        <f>A311-'Major Revenues'!A335</f>
        <v>0</v>
      </c>
    </row>
    <row r="312" spans="1:13" x14ac:dyDescent="0.25">
      <c r="A312">
        <v>2805</v>
      </c>
      <c r="B312">
        <v>1</v>
      </c>
      <c r="C312" t="s">
        <v>1688</v>
      </c>
      <c r="D312" s="13">
        <v>1368.1999999999998</v>
      </c>
      <c r="E312" s="13">
        <v>1427.1999999999998</v>
      </c>
      <c r="F312" s="13">
        <v>1427.9017217825231</v>
      </c>
      <c r="G312" s="13">
        <v>1427.9079712770395</v>
      </c>
      <c r="H312" s="17">
        <f t="shared" si="17"/>
        <v>40000</v>
      </c>
      <c r="I312" s="17">
        <f t="shared" si="18"/>
        <v>40000</v>
      </c>
      <c r="J312" s="17">
        <f t="shared" si="19"/>
        <v>40000</v>
      </c>
      <c r="K312" s="17">
        <f t="shared" si="20"/>
        <v>40000</v>
      </c>
      <c r="M312" s="7">
        <f>A312-'Major Revenues'!A336</f>
        <v>0</v>
      </c>
    </row>
    <row r="313" spans="1:13" x14ac:dyDescent="0.25">
      <c r="A313">
        <v>2835</v>
      </c>
      <c r="B313">
        <v>1</v>
      </c>
      <c r="C313" t="s">
        <v>1689</v>
      </c>
      <c r="D313" s="13">
        <v>750.6</v>
      </c>
      <c r="E313" s="13">
        <v>702.8</v>
      </c>
      <c r="F313" s="13">
        <v>701.91361285607866</v>
      </c>
      <c r="G313" s="13">
        <v>701.89232388768164</v>
      </c>
      <c r="H313" s="17">
        <f t="shared" si="17"/>
        <v>40000</v>
      </c>
      <c r="I313" s="17">
        <f t="shared" si="18"/>
        <v>40000</v>
      </c>
      <c r="J313" s="17">
        <f t="shared" si="19"/>
        <v>40000</v>
      </c>
      <c r="K313" s="17">
        <f t="shared" si="20"/>
        <v>40000</v>
      </c>
      <c r="M313" s="7">
        <f>A313-'Major Revenues'!A337</f>
        <v>0</v>
      </c>
    </row>
    <row r="314" spans="1:13" x14ac:dyDescent="0.25">
      <c r="A314">
        <v>2853</v>
      </c>
      <c r="B314">
        <v>1</v>
      </c>
      <c r="C314" t="s">
        <v>1690</v>
      </c>
      <c r="D314" s="13">
        <v>862.19999999999993</v>
      </c>
      <c r="E314" s="13">
        <v>884.6</v>
      </c>
      <c r="F314" s="13">
        <v>885.51043579599957</v>
      </c>
      <c r="G314" s="13">
        <v>885.52020630717834</v>
      </c>
      <c r="H314" s="17">
        <f t="shared" si="17"/>
        <v>40000</v>
      </c>
      <c r="I314" s="17">
        <f t="shared" si="18"/>
        <v>40000</v>
      </c>
      <c r="J314" s="17">
        <f t="shared" si="19"/>
        <v>40000</v>
      </c>
      <c r="K314" s="17">
        <f t="shared" si="20"/>
        <v>40000</v>
      </c>
      <c r="M314" s="7">
        <f>A314-'Major Revenues'!A338</f>
        <v>0</v>
      </c>
    </row>
    <row r="315" spans="1:13" x14ac:dyDescent="0.25">
      <c r="A315">
        <v>2856</v>
      </c>
      <c r="B315">
        <v>1</v>
      </c>
      <c r="C315" t="s">
        <v>1691</v>
      </c>
      <c r="D315" s="13">
        <v>310.99999999999994</v>
      </c>
      <c r="E315" s="13">
        <v>316.79999999999995</v>
      </c>
      <c r="F315" s="13">
        <v>317.478136566758</v>
      </c>
      <c r="G315" s="13">
        <v>317.48795267657414</v>
      </c>
      <c r="H315" s="17">
        <f t="shared" si="17"/>
        <v>40000</v>
      </c>
      <c r="I315" s="17">
        <f t="shared" si="18"/>
        <v>40000</v>
      </c>
      <c r="J315" s="17">
        <f t="shared" si="19"/>
        <v>40000</v>
      </c>
      <c r="K315" s="17">
        <f t="shared" si="20"/>
        <v>40000</v>
      </c>
      <c r="M315" s="7">
        <f>A315-'Major Revenues'!A339</f>
        <v>0</v>
      </c>
    </row>
    <row r="316" spans="1:13" x14ac:dyDescent="0.25">
      <c r="A316">
        <v>2859</v>
      </c>
      <c r="B316">
        <v>1</v>
      </c>
      <c r="C316" t="s">
        <v>364</v>
      </c>
      <c r="D316" s="13">
        <v>1511.2</v>
      </c>
      <c r="E316" s="13">
        <v>1481</v>
      </c>
      <c r="F316" s="13">
        <v>1480.8577733591135</v>
      </c>
      <c r="G316" s="13">
        <v>1480.8553946517022</v>
      </c>
      <c r="H316" s="17">
        <f t="shared" si="17"/>
        <v>40000</v>
      </c>
      <c r="I316" s="17">
        <f t="shared" si="18"/>
        <v>40000</v>
      </c>
      <c r="J316" s="17">
        <f t="shared" si="19"/>
        <v>40000</v>
      </c>
      <c r="K316" s="17">
        <f t="shared" si="20"/>
        <v>40000</v>
      </c>
      <c r="M316" s="7">
        <f>A316-'Major Revenues'!A340</f>
        <v>0</v>
      </c>
    </row>
    <row r="317" spans="1:13" x14ac:dyDescent="0.25">
      <c r="A317">
        <v>2860</v>
      </c>
      <c r="B317">
        <v>1</v>
      </c>
      <c r="C317" t="s">
        <v>1692</v>
      </c>
      <c r="D317" s="13">
        <v>1177.8000000000002</v>
      </c>
      <c r="E317" s="13">
        <v>1156</v>
      </c>
      <c r="F317" s="13">
        <v>1155.8796067250114</v>
      </c>
      <c r="G317" s="13">
        <v>1155.8765480090995</v>
      </c>
      <c r="H317" s="17">
        <f t="shared" si="17"/>
        <v>40000</v>
      </c>
      <c r="I317" s="17">
        <f t="shared" si="18"/>
        <v>40000</v>
      </c>
      <c r="J317" s="17">
        <f t="shared" si="19"/>
        <v>40000</v>
      </c>
      <c r="K317" s="17">
        <f t="shared" si="20"/>
        <v>40000</v>
      </c>
      <c r="M317" s="7">
        <f>A317-'Major Revenues'!A341</f>
        <v>0</v>
      </c>
    </row>
    <row r="318" spans="1:13" x14ac:dyDescent="0.25">
      <c r="A318">
        <v>2884</v>
      </c>
      <c r="B318">
        <v>1</v>
      </c>
      <c r="C318" t="s">
        <v>1693</v>
      </c>
      <c r="D318" s="13">
        <v>439.09999999999997</v>
      </c>
      <c r="E318" s="13">
        <v>439.09999999999997</v>
      </c>
      <c r="F318" s="13">
        <v>439.09999999999997</v>
      </c>
      <c r="G318" s="13">
        <v>439.09999999999997</v>
      </c>
      <c r="H318" s="17">
        <f t="shared" si="17"/>
        <v>40000</v>
      </c>
      <c r="I318" s="17">
        <f t="shared" si="18"/>
        <v>40000</v>
      </c>
      <c r="J318" s="17">
        <f t="shared" si="19"/>
        <v>40000</v>
      </c>
      <c r="K318" s="17">
        <f t="shared" si="20"/>
        <v>40000</v>
      </c>
      <c r="M318" s="7">
        <f>A318-'Major Revenues'!A342</f>
        <v>0</v>
      </c>
    </row>
    <row r="319" spans="1:13" x14ac:dyDescent="0.25">
      <c r="A319">
        <v>2886</v>
      </c>
      <c r="B319">
        <v>1</v>
      </c>
      <c r="C319" t="s">
        <v>1694</v>
      </c>
      <c r="D319" s="13">
        <v>310.8</v>
      </c>
      <c r="E319" s="13">
        <v>310.8</v>
      </c>
      <c r="F319" s="13">
        <v>310.8</v>
      </c>
      <c r="G319" s="13">
        <v>310.8</v>
      </c>
      <c r="H319" s="17">
        <f t="shared" si="17"/>
        <v>40000</v>
      </c>
      <c r="I319" s="17">
        <f t="shared" si="18"/>
        <v>40000</v>
      </c>
      <c r="J319" s="17">
        <f t="shared" si="19"/>
        <v>40000</v>
      </c>
      <c r="K319" s="17">
        <f t="shared" si="20"/>
        <v>40000</v>
      </c>
      <c r="M319" s="7">
        <f>A319-'Major Revenues'!A343</f>
        <v>0</v>
      </c>
    </row>
    <row r="320" spans="1:13" x14ac:dyDescent="0.25">
      <c r="A320">
        <v>2888</v>
      </c>
      <c r="B320">
        <v>1</v>
      </c>
      <c r="C320" t="s">
        <v>1695</v>
      </c>
      <c r="D320" s="13">
        <v>346</v>
      </c>
      <c r="E320" s="13">
        <v>346</v>
      </c>
      <c r="F320" s="13">
        <v>346</v>
      </c>
      <c r="G320" s="13">
        <v>346</v>
      </c>
      <c r="H320" s="17">
        <f t="shared" si="17"/>
        <v>40000</v>
      </c>
      <c r="I320" s="17">
        <f t="shared" si="18"/>
        <v>40000</v>
      </c>
      <c r="J320" s="17">
        <f t="shared" si="19"/>
        <v>40000</v>
      </c>
      <c r="K320" s="17">
        <f t="shared" si="20"/>
        <v>40000</v>
      </c>
      <c r="M320" s="7">
        <f>A320-'Major Revenues'!A344</f>
        <v>0</v>
      </c>
    </row>
    <row r="321" spans="1:13" x14ac:dyDescent="0.25">
      <c r="A321">
        <v>2889</v>
      </c>
      <c r="B321">
        <v>1</v>
      </c>
      <c r="C321" t="s">
        <v>1696</v>
      </c>
      <c r="D321" s="13">
        <v>793.4</v>
      </c>
      <c r="E321" s="13">
        <v>793.4</v>
      </c>
      <c r="F321" s="13">
        <v>793.4</v>
      </c>
      <c r="G321" s="13">
        <v>793.4</v>
      </c>
      <c r="H321" s="17">
        <f t="shared" si="17"/>
        <v>40000</v>
      </c>
      <c r="I321" s="17">
        <f t="shared" si="18"/>
        <v>40000</v>
      </c>
      <c r="J321" s="17">
        <f t="shared" si="19"/>
        <v>40000</v>
      </c>
      <c r="K321" s="17">
        <f t="shared" si="20"/>
        <v>40000</v>
      </c>
      <c r="M321" s="7">
        <f>A321-'Major Revenues'!A345</f>
        <v>0</v>
      </c>
    </row>
    <row r="322" spans="1:13" x14ac:dyDescent="0.25">
      <c r="A322">
        <v>2890</v>
      </c>
      <c r="B322">
        <v>1</v>
      </c>
      <c r="C322" t="s">
        <v>1697</v>
      </c>
      <c r="D322" s="13">
        <v>601.80000000000007</v>
      </c>
      <c r="E322" s="13">
        <v>601.80000000000007</v>
      </c>
      <c r="F322" s="13">
        <v>601.80000000000007</v>
      </c>
      <c r="G322" s="13">
        <v>601.80000000000007</v>
      </c>
      <c r="H322" s="17">
        <f t="shared" si="17"/>
        <v>40000</v>
      </c>
      <c r="I322" s="17">
        <f t="shared" si="18"/>
        <v>40000</v>
      </c>
      <c r="J322" s="17">
        <f t="shared" si="19"/>
        <v>40000</v>
      </c>
      <c r="K322" s="17">
        <f t="shared" si="20"/>
        <v>40000</v>
      </c>
      <c r="M322" s="7">
        <f>A322-'Major Revenues'!A346</f>
        <v>0</v>
      </c>
    </row>
    <row r="323" spans="1:13" x14ac:dyDescent="0.25">
      <c r="A323">
        <v>2895</v>
      </c>
      <c r="B323">
        <v>1</v>
      </c>
      <c r="C323" t="s">
        <v>643</v>
      </c>
      <c r="D323" s="13">
        <v>1187.5999999999999</v>
      </c>
      <c r="E323" s="13">
        <v>1192.7999999999997</v>
      </c>
      <c r="F323" s="13">
        <v>1193.0044726618655</v>
      </c>
      <c r="G323" s="13">
        <v>1193.005323111159</v>
      </c>
      <c r="H323" s="17">
        <f t="shared" si="17"/>
        <v>40000</v>
      </c>
      <c r="I323" s="17">
        <f t="shared" si="18"/>
        <v>40000</v>
      </c>
      <c r="J323" s="17">
        <f t="shared" si="19"/>
        <v>40000</v>
      </c>
      <c r="K323" s="17">
        <f t="shared" si="20"/>
        <v>40000</v>
      </c>
      <c r="M323" s="7">
        <f>A323-'Major Revenues'!A347</f>
        <v>0</v>
      </c>
    </row>
    <row r="324" spans="1:13" x14ac:dyDescent="0.25">
      <c r="A324">
        <v>2897</v>
      </c>
      <c r="B324">
        <v>1</v>
      </c>
      <c r="C324" t="s">
        <v>1698</v>
      </c>
      <c r="D324" s="13">
        <v>1204.5999999999999</v>
      </c>
      <c r="E324" s="13">
        <v>1204.5999999999999</v>
      </c>
      <c r="F324" s="13">
        <v>1204.5999999999999</v>
      </c>
      <c r="G324" s="13">
        <v>1204.5999999999999</v>
      </c>
      <c r="H324" s="17">
        <f t="shared" si="17"/>
        <v>40000</v>
      </c>
      <c r="I324" s="17">
        <f t="shared" si="18"/>
        <v>40000</v>
      </c>
      <c r="J324" s="17">
        <f t="shared" si="19"/>
        <v>40000</v>
      </c>
      <c r="K324" s="17">
        <f t="shared" si="20"/>
        <v>40000</v>
      </c>
      <c r="M324" s="7">
        <f>A324-'Major Revenues'!A348</f>
        <v>0</v>
      </c>
    </row>
    <row r="325" spans="1:13" x14ac:dyDescent="0.25">
      <c r="A325">
        <v>2898</v>
      </c>
      <c r="B325">
        <v>1</v>
      </c>
      <c r="C325" t="s">
        <v>1699</v>
      </c>
      <c r="D325" s="13">
        <v>486.19999999999993</v>
      </c>
      <c r="E325" s="13">
        <v>486.19999999999993</v>
      </c>
      <c r="F325" s="13">
        <v>486.19999999999993</v>
      </c>
      <c r="G325" s="13">
        <v>486.19999999999993</v>
      </c>
      <c r="H325" s="17">
        <f t="shared" si="17"/>
        <v>40000</v>
      </c>
      <c r="I325" s="17">
        <f t="shared" si="18"/>
        <v>40000</v>
      </c>
      <c r="J325" s="17">
        <f t="shared" si="19"/>
        <v>40000</v>
      </c>
      <c r="K325" s="17">
        <f t="shared" si="20"/>
        <v>40000</v>
      </c>
      <c r="M325" s="7">
        <f>A325-'Major Revenues'!A349</f>
        <v>0</v>
      </c>
    </row>
    <row r="326" spans="1:13" x14ac:dyDescent="0.25">
      <c r="A326">
        <v>2899</v>
      </c>
      <c r="B326">
        <v>1</v>
      </c>
      <c r="C326" t="s">
        <v>1700</v>
      </c>
      <c r="D326" s="13">
        <v>1601.2000000000003</v>
      </c>
      <c r="E326" s="13">
        <v>1592.0000000000002</v>
      </c>
      <c r="F326" s="13">
        <v>1591.9897159281643</v>
      </c>
      <c r="G326" s="13">
        <v>1591.9888980205812</v>
      </c>
      <c r="H326" s="17">
        <f t="shared" si="17"/>
        <v>40000</v>
      </c>
      <c r="I326" s="17">
        <f t="shared" si="18"/>
        <v>40000</v>
      </c>
      <c r="J326" s="17">
        <f t="shared" si="19"/>
        <v>40000</v>
      </c>
      <c r="K326" s="17">
        <f t="shared" si="20"/>
        <v>40000</v>
      </c>
      <c r="M326" s="7">
        <f>A326-'Major Revenues'!A350</f>
        <v>0</v>
      </c>
    </row>
    <row r="327" spans="1:13" x14ac:dyDescent="0.25">
      <c r="A327">
        <v>2902</v>
      </c>
      <c r="B327">
        <v>1</v>
      </c>
      <c r="C327" t="s">
        <v>1701</v>
      </c>
      <c r="D327" s="13">
        <v>678.40000000000009</v>
      </c>
      <c r="E327" s="13">
        <v>658.4</v>
      </c>
      <c r="F327" s="13">
        <v>657.10364327017726</v>
      </c>
      <c r="G327" s="13">
        <v>658.09572401551873</v>
      </c>
      <c r="H327" s="17">
        <f t="shared" si="17"/>
        <v>40000</v>
      </c>
      <c r="I327" s="17">
        <f t="shared" si="18"/>
        <v>40000</v>
      </c>
      <c r="J327" s="17">
        <f t="shared" si="19"/>
        <v>40000</v>
      </c>
      <c r="K327" s="17">
        <f t="shared" si="20"/>
        <v>40000</v>
      </c>
      <c r="M327" s="7">
        <f>A327-'Major Revenues'!A351</f>
        <v>0</v>
      </c>
    </row>
    <row r="328" spans="1:13" x14ac:dyDescent="0.25">
      <c r="A328">
        <v>2903</v>
      </c>
      <c r="B328">
        <v>1</v>
      </c>
      <c r="C328" t="s">
        <v>1702</v>
      </c>
      <c r="D328" s="13">
        <v>532.4</v>
      </c>
      <c r="E328" s="13">
        <v>533.4</v>
      </c>
      <c r="F328" s="13">
        <v>532.84200610293544</v>
      </c>
      <c r="G328" s="13">
        <v>531.84271629226646</v>
      </c>
      <c r="H328" s="17">
        <f t="shared" ref="H328:H336" si="21">MAX(D328*16.11,40000)</f>
        <v>40000</v>
      </c>
      <c r="I328" s="17">
        <f t="shared" ref="I328:I336" si="22">MAX(E328*16.11,40000)</f>
        <v>40000</v>
      </c>
      <c r="J328" s="17">
        <f t="shared" ref="J328:J336" si="23">MAX(F328*16.11,40000)</f>
        <v>40000</v>
      </c>
      <c r="K328" s="17">
        <f t="shared" ref="K328:K336" si="24">MAX(G328*16.11,40000)</f>
        <v>40000</v>
      </c>
      <c r="M328" s="7">
        <f>A328-'Major Revenues'!A352</f>
        <v>0</v>
      </c>
    </row>
    <row r="329" spans="1:13" x14ac:dyDescent="0.25">
      <c r="A329">
        <v>2904</v>
      </c>
      <c r="B329">
        <v>1</v>
      </c>
      <c r="C329" t="s">
        <v>1703</v>
      </c>
      <c r="D329" s="13">
        <v>686.19999999999993</v>
      </c>
      <c r="E329" s="13">
        <v>634.20000000000005</v>
      </c>
      <c r="F329" s="13">
        <v>633.30811594605439</v>
      </c>
      <c r="G329" s="13">
        <v>633.28357995571389</v>
      </c>
      <c r="H329" s="17">
        <f t="shared" si="21"/>
        <v>40000</v>
      </c>
      <c r="I329" s="17">
        <f t="shared" si="22"/>
        <v>40000</v>
      </c>
      <c r="J329" s="17">
        <f t="shared" si="23"/>
        <v>40000</v>
      </c>
      <c r="K329" s="17">
        <f t="shared" si="24"/>
        <v>40000</v>
      </c>
      <c r="M329" s="7">
        <f>A329-'Major Revenues'!A353</f>
        <v>0</v>
      </c>
    </row>
    <row r="330" spans="1:13" x14ac:dyDescent="0.25">
      <c r="A330">
        <v>2905</v>
      </c>
      <c r="B330">
        <v>1</v>
      </c>
      <c r="C330" t="s">
        <v>1704</v>
      </c>
      <c r="D330" s="13">
        <v>2071.7999999999997</v>
      </c>
      <c r="E330" s="13">
        <v>2049.8000000000002</v>
      </c>
      <c r="F330" s="13">
        <v>2049.6573678764885</v>
      </c>
      <c r="G330" s="13">
        <v>2049.6561410700783</v>
      </c>
      <c r="H330" s="17">
        <f t="shared" si="21"/>
        <v>40000</v>
      </c>
      <c r="I330" s="17">
        <f t="shared" si="22"/>
        <v>40000</v>
      </c>
      <c r="J330" s="17">
        <f t="shared" si="23"/>
        <v>40000</v>
      </c>
      <c r="K330" s="17">
        <f t="shared" si="24"/>
        <v>40000</v>
      </c>
      <c r="M330" s="7">
        <f>A330-'Major Revenues'!A354</f>
        <v>0</v>
      </c>
    </row>
    <row r="331" spans="1:13" x14ac:dyDescent="0.25">
      <c r="A331">
        <v>2906</v>
      </c>
      <c r="B331">
        <v>1</v>
      </c>
      <c r="C331" t="s">
        <v>1705</v>
      </c>
      <c r="D331" s="13">
        <v>381.79999999999995</v>
      </c>
      <c r="E331" s="13">
        <v>379.19999999999993</v>
      </c>
      <c r="F331" s="13">
        <v>379.82214397350259</v>
      </c>
      <c r="G331" s="13">
        <v>379.81631788654619</v>
      </c>
      <c r="H331" s="17">
        <f t="shared" si="21"/>
        <v>40000</v>
      </c>
      <c r="I331" s="17">
        <f t="shared" si="22"/>
        <v>40000</v>
      </c>
      <c r="J331" s="17">
        <f t="shared" si="23"/>
        <v>40000</v>
      </c>
      <c r="K331" s="17">
        <f t="shared" si="24"/>
        <v>40000</v>
      </c>
      <c r="M331" s="7">
        <f>A331-'Major Revenues'!A355</f>
        <v>0</v>
      </c>
    </row>
    <row r="332" spans="1:13" x14ac:dyDescent="0.25">
      <c r="A332">
        <v>2907</v>
      </c>
      <c r="B332">
        <v>1</v>
      </c>
      <c r="C332" t="s">
        <v>1706</v>
      </c>
      <c r="D332" s="13">
        <v>552</v>
      </c>
      <c r="E332" s="13">
        <v>566.20000000000005</v>
      </c>
      <c r="F332" s="13">
        <v>568.08176310881447</v>
      </c>
      <c r="G332" s="13">
        <v>568.09838654837029</v>
      </c>
      <c r="H332" s="17">
        <f t="shared" si="21"/>
        <v>40000</v>
      </c>
      <c r="I332" s="17">
        <f t="shared" si="22"/>
        <v>40000</v>
      </c>
      <c r="J332" s="17">
        <f t="shared" si="23"/>
        <v>40000</v>
      </c>
      <c r="K332" s="17">
        <f t="shared" si="24"/>
        <v>40000</v>
      </c>
      <c r="M332" s="7">
        <f>A332-'Major Revenues'!A356</f>
        <v>0</v>
      </c>
    </row>
    <row r="333" spans="1:13" x14ac:dyDescent="0.25">
      <c r="A333">
        <v>2908</v>
      </c>
      <c r="B333">
        <v>1</v>
      </c>
      <c r="C333" t="s">
        <v>1707</v>
      </c>
      <c r="D333" s="13">
        <v>562.59999999999991</v>
      </c>
      <c r="E333" s="13">
        <v>569.19999999999993</v>
      </c>
      <c r="F333" s="13">
        <v>569.62297079500422</v>
      </c>
      <c r="G333" s="13">
        <v>569.62789936643276</v>
      </c>
      <c r="H333" s="17">
        <f t="shared" si="21"/>
        <v>40000</v>
      </c>
      <c r="I333" s="17">
        <f t="shared" si="22"/>
        <v>40000</v>
      </c>
      <c r="J333" s="17">
        <f t="shared" si="23"/>
        <v>40000</v>
      </c>
      <c r="K333" s="17">
        <f t="shared" si="24"/>
        <v>40000</v>
      </c>
      <c r="M333" s="7">
        <f>A333-'Major Revenues'!A357</f>
        <v>0</v>
      </c>
    </row>
    <row r="334" spans="1:13" x14ac:dyDescent="0.25">
      <c r="A334">
        <v>2909</v>
      </c>
      <c r="B334">
        <v>1</v>
      </c>
      <c r="C334" t="s">
        <v>1708</v>
      </c>
      <c r="D334" s="13">
        <v>2521</v>
      </c>
      <c r="E334" s="13">
        <v>2489.1999999999998</v>
      </c>
      <c r="F334" s="13">
        <v>2489.1422432326899</v>
      </c>
      <c r="G334" s="13">
        <v>2489.1411833511243</v>
      </c>
      <c r="H334" s="17">
        <f t="shared" si="21"/>
        <v>40613.31</v>
      </c>
      <c r="I334" s="17">
        <f t="shared" si="22"/>
        <v>40101.011999999995</v>
      </c>
      <c r="J334" s="17">
        <f t="shared" si="23"/>
        <v>40100.081538478633</v>
      </c>
      <c r="K334" s="17">
        <f t="shared" si="24"/>
        <v>40100.064463786613</v>
      </c>
      <c r="M334" s="7">
        <f>A334-'Major Revenues'!A358</f>
        <v>0</v>
      </c>
    </row>
    <row r="335" spans="1:13" x14ac:dyDescent="0.25">
      <c r="A335">
        <v>2910</v>
      </c>
      <c r="B335">
        <v>1</v>
      </c>
      <c r="C335" t="s">
        <v>383</v>
      </c>
      <c r="D335" s="13">
        <v>786.49</v>
      </c>
      <c r="E335" s="13">
        <v>786.49</v>
      </c>
      <c r="F335" s="13">
        <v>786.49</v>
      </c>
      <c r="G335" s="13">
        <v>786.49</v>
      </c>
      <c r="H335" s="17">
        <f t="shared" si="21"/>
        <v>40000</v>
      </c>
      <c r="I335" s="17">
        <f t="shared" si="22"/>
        <v>40000</v>
      </c>
      <c r="J335" s="17">
        <f t="shared" si="23"/>
        <v>40000</v>
      </c>
      <c r="K335" s="17">
        <f t="shared" si="24"/>
        <v>40000</v>
      </c>
      <c r="M335" s="7">
        <f>A335-'Major Revenues'!A359</f>
        <v>0</v>
      </c>
    </row>
    <row r="336" spans="1:13" x14ac:dyDescent="0.25">
      <c r="A336" s="14">
        <v>3999</v>
      </c>
      <c r="B336" s="14">
        <v>1</v>
      </c>
      <c r="C336" s="15" t="s">
        <v>384</v>
      </c>
      <c r="D336" s="15">
        <v>4196.1234578408039</v>
      </c>
      <c r="E336" s="15">
        <v>257.64624200102776</v>
      </c>
      <c r="F336" s="15">
        <v>-7773.0737729151042</v>
      </c>
      <c r="G336" s="15">
        <v>-15880.723876657286</v>
      </c>
      <c r="H336" s="17">
        <f t="shared" si="21"/>
        <v>67599.548905815347</v>
      </c>
      <c r="I336" s="17">
        <f t="shared" si="22"/>
        <v>40000</v>
      </c>
      <c r="J336" s="17">
        <f t="shared" si="23"/>
        <v>40000</v>
      </c>
      <c r="K336" s="17">
        <f t="shared" si="24"/>
        <v>40000</v>
      </c>
      <c r="M336" s="7" t="e">
        <f>A336-'Major Revenues'!#REF!</f>
        <v>#REF!</v>
      </c>
    </row>
    <row r="337" spans="1:13" x14ac:dyDescent="0.25">
      <c r="A337">
        <v>4000</v>
      </c>
      <c r="B337">
        <v>7</v>
      </c>
      <c r="C337" t="s">
        <v>387</v>
      </c>
      <c r="D337" s="13">
        <v>132</v>
      </c>
      <c r="E337" s="13">
        <v>132</v>
      </c>
      <c r="F337" s="13">
        <v>132</v>
      </c>
      <c r="G337" s="13">
        <v>132</v>
      </c>
      <c r="H337" s="17">
        <f>MAX(D337*16.11,20000)</f>
        <v>20000</v>
      </c>
      <c r="I337" s="17">
        <f t="shared" ref="I337:K337" si="25">MAX(E337*16.11,20000)</f>
        <v>20000</v>
      </c>
      <c r="J337" s="17">
        <f t="shared" si="25"/>
        <v>20000</v>
      </c>
      <c r="K337" s="17">
        <f t="shared" si="25"/>
        <v>20000</v>
      </c>
      <c r="M337" s="7">
        <f>A337-'Major Revenues'!A364</f>
        <v>0</v>
      </c>
    </row>
    <row r="338" spans="1:13" x14ac:dyDescent="0.25">
      <c r="A338">
        <v>4001</v>
      </c>
      <c r="B338">
        <v>7</v>
      </c>
      <c r="C338" t="s">
        <v>388</v>
      </c>
      <c r="D338" s="13">
        <v>220.6</v>
      </c>
      <c r="E338" s="13">
        <v>220.79999999999998</v>
      </c>
      <c r="F338" s="13">
        <v>220.82316864295123</v>
      </c>
      <c r="G338" s="13">
        <v>220.82370882740449</v>
      </c>
      <c r="H338" s="17">
        <f t="shared" ref="H338:H401" si="26">MAX(D338*16.11,20000)</f>
        <v>20000</v>
      </c>
      <c r="I338" s="17">
        <f t="shared" ref="I338:I401" si="27">MAX(E338*16.11,20000)</f>
        <v>20000</v>
      </c>
      <c r="J338" s="17">
        <f t="shared" ref="J338:J401" si="28">MAX(F338*16.11,20000)</f>
        <v>20000</v>
      </c>
      <c r="K338" s="17">
        <f t="shared" ref="K338:K401" si="29">MAX(G338*16.11,20000)</f>
        <v>20000</v>
      </c>
      <c r="M338" s="7">
        <f>A338-'Major Revenues'!A365</f>
        <v>0</v>
      </c>
    </row>
    <row r="339" spans="1:13" x14ac:dyDescent="0.25">
      <c r="A339">
        <v>4003</v>
      </c>
      <c r="B339">
        <v>7</v>
      </c>
      <c r="C339" t="s">
        <v>389</v>
      </c>
      <c r="D339" s="13">
        <v>113.8</v>
      </c>
      <c r="E339" s="13">
        <v>113.8</v>
      </c>
      <c r="F339" s="13">
        <v>113.8</v>
      </c>
      <c r="G339" s="13">
        <v>113.8</v>
      </c>
      <c r="H339" s="17">
        <f t="shared" si="26"/>
        <v>20000</v>
      </c>
      <c r="I339" s="17">
        <f t="shared" si="27"/>
        <v>20000</v>
      </c>
      <c r="J339" s="17">
        <f t="shared" si="28"/>
        <v>20000</v>
      </c>
      <c r="K339" s="17">
        <f t="shared" si="29"/>
        <v>20000</v>
      </c>
      <c r="M339" s="7">
        <f>A339-'Major Revenues'!A366</f>
        <v>0</v>
      </c>
    </row>
    <row r="340" spans="1:13" x14ac:dyDescent="0.25">
      <c r="A340">
        <v>4005</v>
      </c>
      <c r="B340">
        <v>7</v>
      </c>
      <c r="C340" t="s">
        <v>390</v>
      </c>
      <c r="D340" s="13">
        <v>49.8</v>
      </c>
      <c r="E340" s="13">
        <v>46.400000000000006</v>
      </c>
      <c r="F340" s="13">
        <v>42.716666666666669</v>
      </c>
      <c r="G340" s="13">
        <v>41.096666666666664</v>
      </c>
      <c r="H340" s="17">
        <f t="shared" si="26"/>
        <v>20000</v>
      </c>
      <c r="I340" s="17">
        <f t="shared" si="27"/>
        <v>20000</v>
      </c>
      <c r="J340" s="17">
        <f t="shared" si="28"/>
        <v>20000</v>
      </c>
      <c r="K340" s="17">
        <f t="shared" si="29"/>
        <v>20000</v>
      </c>
      <c r="M340" s="7">
        <f>A340-'Major Revenues'!A367</f>
        <v>0</v>
      </c>
    </row>
    <row r="341" spans="1:13" x14ac:dyDescent="0.25">
      <c r="A341">
        <v>4007</v>
      </c>
      <c r="B341">
        <v>7</v>
      </c>
      <c r="C341" t="s">
        <v>391</v>
      </c>
      <c r="D341" s="13">
        <v>208.2</v>
      </c>
      <c r="E341" s="13">
        <v>208.2</v>
      </c>
      <c r="F341" s="13">
        <v>208.2</v>
      </c>
      <c r="G341" s="13">
        <v>208.2</v>
      </c>
      <c r="H341" s="17">
        <f t="shared" si="26"/>
        <v>20000</v>
      </c>
      <c r="I341" s="17">
        <f t="shared" si="27"/>
        <v>20000</v>
      </c>
      <c r="J341" s="17">
        <f t="shared" si="28"/>
        <v>20000</v>
      </c>
      <c r="K341" s="17">
        <f t="shared" si="29"/>
        <v>20000</v>
      </c>
      <c r="M341" s="7">
        <f>A341-'Major Revenues'!A368</f>
        <v>0</v>
      </c>
    </row>
    <row r="342" spans="1:13" x14ac:dyDescent="0.25">
      <c r="A342">
        <v>4008</v>
      </c>
      <c r="B342">
        <v>7</v>
      </c>
      <c r="C342" t="s">
        <v>392</v>
      </c>
      <c r="D342" s="13">
        <v>1047.9499999999998</v>
      </c>
      <c r="E342" s="13">
        <v>1187.5500000000002</v>
      </c>
      <c r="F342" s="13">
        <v>1189.692251082251</v>
      </c>
      <c r="G342" s="13">
        <v>1189.7160457597956</v>
      </c>
      <c r="H342" s="17">
        <f t="shared" si="26"/>
        <v>20000</v>
      </c>
      <c r="I342" s="17">
        <f t="shared" si="27"/>
        <v>20000</v>
      </c>
      <c r="J342" s="17">
        <f t="shared" si="28"/>
        <v>20000</v>
      </c>
      <c r="K342" s="17">
        <f t="shared" si="29"/>
        <v>20000</v>
      </c>
      <c r="M342" s="7">
        <f>A342-'Major Revenues'!A369</f>
        <v>0</v>
      </c>
    </row>
    <row r="343" spans="1:13" x14ac:dyDescent="0.25">
      <c r="A343">
        <v>4011</v>
      </c>
      <c r="B343">
        <v>7</v>
      </c>
      <c r="C343" t="s">
        <v>393</v>
      </c>
      <c r="D343" s="13">
        <v>956</v>
      </c>
      <c r="E343" s="13">
        <v>956</v>
      </c>
      <c r="F343" s="13">
        <v>956</v>
      </c>
      <c r="G343" s="13">
        <v>956</v>
      </c>
      <c r="H343" s="17">
        <f t="shared" si="26"/>
        <v>20000</v>
      </c>
      <c r="I343" s="17">
        <f t="shared" si="27"/>
        <v>20000</v>
      </c>
      <c r="J343" s="17">
        <f t="shared" si="28"/>
        <v>20000</v>
      </c>
      <c r="K343" s="17">
        <f t="shared" si="29"/>
        <v>20000</v>
      </c>
      <c r="M343" s="7">
        <f>A343-'Major Revenues'!A370</f>
        <v>0</v>
      </c>
    </row>
    <row r="344" spans="1:13" x14ac:dyDescent="0.25">
      <c r="A344">
        <v>4015</v>
      </c>
      <c r="B344">
        <v>7</v>
      </c>
      <c r="C344" t="s">
        <v>394</v>
      </c>
      <c r="D344" s="13">
        <v>978.6</v>
      </c>
      <c r="E344" s="13">
        <v>1016</v>
      </c>
      <c r="F344" s="13">
        <v>1016.7208126504358</v>
      </c>
      <c r="G344" s="13">
        <v>1016.7309528798953</v>
      </c>
      <c r="H344" s="17">
        <f t="shared" si="26"/>
        <v>20000</v>
      </c>
      <c r="I344" s="17">
        <f t="shared" si="27"/>
        <v>20000</v>
      </c>
      <c r="J344" s="17">
        <f t="shared" si="28"/>
        <v>20000</v>
      </c>
      <c r="K344" s="17">
        <f t="shared" si="29"/>
        <v>20000</v>
      </c>
      <c r="M344" s="7">
        <f>A344-'Major Revenues'!A371</f>
        <v>0</v>
      </c>
    </row>
    <row r="345" spans="1:13" x14ac:dyDescent="0.25">
      <c r="A345">
        <v>4016</v>
      </c>
      <c r="B345">
        <v>7</v>
      </c>
      <c r="C345" t="s">
        <v>395</v>
      </c>
      <c r="D345" s="13">
        <v>229.60000000000002</v>
      </c>
      <c r="E345" s="13">
        <v>229.60000000000002</v>
      </c>
      <c r="F345" s="13">
        <v>229.60000000000002</v>
      </c>
      <c r="G345" s="13">
        <v>229.60000000000002</v>
      </c>
      <c r="H345" s="17">
        <f t="shared" si="26"/>
        <v>20000</v>
      </c>
      <c r="I345" s="17">
        <f t="shared" si="27"/>
        <v>20000</v>
      </c>
      <c r="J345" s="17">
        <f t="shared" si="28"/>
        <v>20000</v>
      </c>
      <c r="K345" s="17">
        <f t="shared" si="29"/>
        <v>20000</v>
      </c>
      <c r="M345" s="7">
        <f>A345-'Major Revenues'!A372</f>
        <v>0</v>
      </c>
    </row>
    <row r="346" spans="1:13" x14ac:dyDescent="0.25">
      <c r="A346">
        <v>4017</v>
      </c>
      <c r="B346">
        <v>7</v>
      </c>
      <c r="C346" t="s">
        <v>396</v>
      </c>
      <c r="D346" s="13">
        <v>5529.5999999999995</v>
      </c>
      <c r="E346" s="13">
        <v>5529.5999999999995</v>
      </c>
      <c r="F346" s="13">
        <v>5529.5999999999995</v>
      </c>
      <c r="G346" s="13">
        <v>5529.5999999999995</v>
      </c>
      <c r="H346" s="17">
        <f t="shared" si="26"/>
        <v>89081.855999999985</v>
      </c>
      <c r="I346" s="17">
        <f t="shared" si="27"/>
        <v>89081.855999999985</v>
      </c>
      <c r="J346" s="17">
        <f t="shared" si="28"/>
        <v>89081.855999999985</v>
      </c>
      <c r="K346" s="17">
        <f t="shared" si="29"/>
        <v>89081.855999999985</v>
      </c>
      <c r="M346" s="7">
        <f>A346-'Major Revenues'!A373</f>
        <v>0</v>
      </c>
    </row>
    <row r="347" spans="1:13" x14ac:dyDescent="0.25">
      <c r="A347">
        <v>4018</v>
      </c>
      <c r="B347">
        <v>7</v>
      </c>
      <c r="C347" t="s">
        <v>397</v>
      </c>
      <c r="D347" s="13">
        <v>475</v>
      </c>
      <c r="E347" s="13">
        <v>465.6</v>
      </c>
      <c r="F347" s="13">
        <v>462.35462761422792</v>
      </c>
      <c r="G347" s="13">
        <v>461.34905455089842</v>
      </c>
      <c r="H347" s="17">
        <f t="shared" si="26"/>
        <v>20000</v>
      </c>
      <c r="I347" s="17">
        <f t="shared" si="27"/>
        <v>20000</v>
      </c>
      <c r="J347" s="17">
        <f t="shared" si="28"/>
        <v>20000</v>
      </c>
      <c r="K347" s="17">
        <f t="shared" si="29"/>
        <v>20000</v>
      </c>
      <c r="M347" s="7">
        <f>A347-'Major Revenues'!A374</f>
        <v>0</v>
      </c>
    </row>
    <row r="348" spans="1:13" x14ac:dyDescent="0.25">
      <c r="A348">
        <v>4020</v>
      </c>
      <c r="B348">
        <v>7</v>
      </c>
      <c r="C348" t="s">
        <v>398</v>
      </c>
      <c r="D348" s="13">
        <v>969.6</v>
      </c>
      <c r="E348" s="13">
        <v>969.6</v>
      </c>
      <c r="F348" s="13">
        <v>969.6</v>
      </c>
      <c r="G348" s="13">
        <v>969.6</v>
      </c>
      <c r="H348" s="17">
        <f t="shared" si="26"/>
        <v>20000</v>
      </c>
      <c r="I348" s="17">
        <f t="shared" si="27"/>
        <v>20000</v>
      </c>
      <c r="J348" s="17">
        <f t="shared" si="28"/>
        <v>20000</v>
      </c>
      <c r="K348" s="17">
        <f t="shared" si="29"/>
        <v>20000</v>
      </c>
      <c r="M348" s="7">
        <f>A348-'Major Revenues'!A375</f>
        <v>0</v>
      </c>
    </row>
    <row r="349" spans="1:13" x14ac:dyDescent="0.25">
      <c r="A349">
        <v>4025</v>
      </c>
      <c r="B349">
        <v>7</v>
      </c>
      <c r="C349" t="s">
        <v>399</v>
      </c>
      <c r="D349" s="13">
        <v>184.2</v>
      </c>
      <c r="E349" s="13">
        <v>184.2</v>
      </c>
      <c r="F349" s="13">
        <v>184.2</v>
      </c>
      <c r="G349" s="13">
        <v>184.2</v>
      </c>
      <c r="H349" s="17">
        <f t="shared" si="26"/>
        <v>20000</v>
      </c>
      <c r="I349" s="17">
        <f t="shared" si="27"/>
        <v>20000</v>
      </c>
      <c r="J349" s="17">
        <f t="shared" si="28"/>
        <v>20000</v>
      </c>
      <c r="K349" s="17">
        <f t="shared" si="29"/>
        <v>20000</v>
      </c>
      <c r="M349" s="7">
        <f>A349-'Major Revenues'!A376</f>
        <v>0</v>
      </c>
    </row>
    <row r="350" spans="1:13" x14ac:dyDescent="0.25">
      <c r="A350">
        <v>4026</v>
      </c>
      <c r="B350">
        <v>7</v>
      </c>
      <c r="C350" t="s">
        <v>400</v>
      </c>
      <c r="D350" s="13">
        <v>65.8</v>
      </c>
      <c r="E350" s="13">
        <v>65.8</v>
      </c>
      <c r="F350" s="13">
        <v>65.8</v>
      </c>
      <c r="G350" s="13">
        <v>65.8</v>
      </c>
      <c r="H350" s="17">
        <f t="shared" si="26"/>
        <v>20000</v>
      </c>
      <c r="I350" s="17">
        <f t="shared" si="27"/>
        <v>20000</v>
      </c>
      <c r="J350" s="17">
        <f t="shared" si="28"/>
        <v>20000</v>
      </c>
      <c r="K350" s="17">
        <f t="shared" si="29"/>
        <v>20000</v>
      </c>
      <c r="M350" s="7">
        <f>A350-'Major Revenues'!A377</f>
        <v>0</v>
      </c>
    </row>
    <row r="351" spans="1:13" x14ac:dyDescent="0.25">
      <c r="A351">
        <v>4027</v>
      </c>
      <c r="B351">
        <v>7</v>
      </c>
      <c r="C351" t="s">
        <v>401</v>
      </c>
      <c r="D351" s="13">
        <v>1204</v>
      </c>
      <c r="E351" s="13">
        <v>1260</v>
      </c>
      <c r="F351" s="13">
        <v>1260.6366228070174</v>
      </c>
      <c r="G351" s="13">
        <v>1260.6430877192984</v>
      </c>
      <c r="H351" s="17">
        <f t="shared" si="26"/>
        <v>20000</v>
      </c>
      <c r="I351" s="17">
        <f t="shared" si="27"/>
        <v>20298.599999999999</v>
      </c>
      <c r="J351" s="17">
        <f t="shared" si="28"/>
        <v>20308.85599342105</v>
      </c>
      <c r="K351" s="17">
        <f t="shared" si="29"/>
        <v>20308.960143157896</v>
      </c>
      <c r="M351" s="7">
        <f>A351-'Major Revenues'!A378</f>
        <v>0</v>
      </c>
    </row>
    <row r="352" spans="1:13" x14ac:dyDescent="0.25">
      <c r="A352">
        <v>4029</v>
      </c>
      <c r="B352">
        <v>7</v>
      </c>
      <c r="C352" t="s">
        <v>402</v>
      </c>
      <c r="D352" s="13">
        <v>752.4</v>
      </c>
      <c r="E352" s="13">
        <v>752.4</v>
      </c>
      <c r="F352" s="13">
        <v>752.4</v>
      </c>
      <c r="G352" s="13">
        <v>752.4</v>
      </c>
      <c r="H352" s="17">
        <f t="shared" si="26"/>
        <v>20000</v>
      </c>
      <c r="I352" s="17">
        <f t="shared" si="27"/>
        <v>20000</v>
      </c>
      <c r="J352" s="17">
        <f t="shared" si="28"/>
        <v>20000</v>
      </c>
      <c r="K352" s="17">
        <f t="shared" si="29"/>
        <v>20000</v>
      </c>
      <c r="M352" s="7">
        <f>A352-'Major Revenues'!A379</f>
        <v>0</v>
      </c>
    </row>
    <row r="353" spans="1:13" x14ac:dyDescent="0.25">
      <c r="A353">
        <v>4031</v>
      </c>
      <c r="B353">
        <v>7</v>
      </c>
      <c r="C353" t="s">
        <v>403</v>
      </c>
      <c r="D353" s="13">
        <v>78</v>
      </c>
      <c r="E353" s="13">
        <v>80.400000000000006</v>
      </c>
      <c r="F353" s="13">
        <v>79.239999999999995</v>
      </c>
      <c r="G353" s="13">
        <v>80.202857142857141</v>
      </c>
      <c r="H353" s="17">
        <f t="shared" si="26"/>
        <v>20000</v>
      </c>
      <c r="I353" s="17">
        <f t="shared" si="27"/>
        <v>20000</v>
      </c>
      <c r="J353" s="17">
        <f t="shared" si="28"/>
        <v>20000</v>
      </c>
      <c r="K353" s="17">
        <f t="shared" si="29"/>
        <v>20000</v>
      </c>
      <c r="M353" s="7">
        <f>A353-'Major Revenues'!A380</f>
        <v>0</v>
      </c>
    </row>
    <row r="354" spans="1:13" x14ac:dyDescent="0.25">
      <c r="A354">
        <v>4035</v>
      </c>
      <c r="B354">
        <v>7</v>
      </c>
      <c r="C354" t="s">
        <v>404</v>
      </c>
      <c r="D354" s="13">
        <v>330</v>
      </c>
      <c r="E354" s="13">
        <v>330</v>
      </c>
      <c r="F354" s="13">
        <v>330</v>
      </c>
      <c r="G354" s="13">
        <v>330</v>
      </c>
      <c r="H354" s="17">
        <f t="shared" si="26"/>
        <v>20000</v>
      </c>
      <c r="I354" s="17">
        <f t="shared" si="27"/>
        <v>20000</v>
      </c>
      <c r="J354" s="17">
        <f t="shared" si="28"/>
        <v>20000</v>
      </c>
      <c r="K354" s="17">
        <f t="shared" si="29"/>
        <v>20000</v>
      </c>
      <c r="M354" s="7">
        <f>A354-'Major Revenues'!A381</f>
        <v>0</v>
      </c>
    </row>
    <row r="355" spans="1:13" x14ac:dyDescent="0.25">
      <c r="A355">
        <v>4036</v>
      </c>
      <c r="B355">
        <v>7</v>
      </c>
      <c r="C355" t="s">
        <v>405</v>
      </c>
      <c r="D355" s="13">
        <v>110.39999999999999</v>
      </c>
      <c r="E355" s="13">
        <v>112.80000000000001</v>
      </c>
      <c r="F355" s="13">
        <v>112.86302521008403</v>
      </c>
      <c r="G355" s="13">
        <v>112.86429959371135</v>
      </c>
      <c r="H355" s="17">
        <f t="shared" si="26"/>
        <v>20000</v>
      </c>
      <c r="I355" s="17">
        <f t="shared" si="27"/>
        <v>20000</v>
      </c>
      <c r="J355" s="17">
        <f t="shared" si="28"/>
        <v>20000</v>
      </c>
      <c r="K355" s="17">
        <f t="shared" si="29"/>
        <v>20000</v>
      </c>
      <c r="M355" s="7">
        <f>A355-'Major Revenues'!A382</f>
        <v>0</v>
      </c>
    </row>
    <row r="356" spans="1:13" x14ac:dyDescent="0.25">
      <c r="A356">
        <v>4038</v>
      </c>
      <c r="B356">
        <v>7</v>
      </c>
      <c r="C356" t="s">
        <v>406</v>
      </c>
      <c r="D356" s="13">
        <v>354</v>
      </c>
      <c r="E356" s="13">
        <v>354</v>
      </c>
      <c r="F356" s="13">
        <v>354</v>
      </c>
      <c r="G356" s="13">
        <v>354</v>
      </c>
      <c r="H356" s="17">
        <f t="shared" si="26"/>
        <v>20000</v>
      </c>
      <c r="I356" s="17">
        <f t="shared" si="27"/>
        <v>20000</v>
      </c>
      <c r="J356" s="17">
        <f t="shared" si="28"/>
        <v>20000</v>
      </c>
      <c r="K356" s="17">
        <f t="shared" si="29"/>
        <v>20000</v>
      </c>
      <c r="M356" s="7">
        <f>A356-'Major Revenues'!A383</f>
        <v>0</v>
      </c>
    </row>
    <row r="357" spans="1:13" x14ac:dyDescent="0.25">
      <c r="A357">
        <v>4039</v>
      </c>
      <c r="B357">
        <v>7</v>
      </c>
      <c r="C357" t="s">
        <v>407</v>
      </c>
      <c r="D357" s="13">
        <v>270</v>
      </c>
      <c r="E357" s="13">
        <v>270</v>
      </c>
      <c r="F357" s="13">
        <v>270</v>
      </c>
      <c r="G357" s="13">
        <v>270</v>
      </c>
      <c r="H357" s="17">
        <f t="shared" si="26"/>
        <v>20000</v>
      </c>
      <c r="I357" s="17">
        <f t="shared" si="27"/>
        <v>20000</v>
      </c>
      <c r="J357" s="17">
        <f t="shared" si="28"/>
        <v>20000</v>
      </c>
      <c r="K357" s="17">
        <f t="shared" si="29"/>
        <v>20000</v>
      </c>
      <c r="M357" s="7">
        <f>A357-'Major Revenues'!A384</f>
        <v>0</v>
      </c>
    </row>
    <row r="358" spans="1:13" x14ac:dyDescent="0.25">
      <c r="A358">
        <v>4043</v>
      </c>
      <c r="B358">
        <v>7</v>
      </c>
      <c r="C358" t="s">
        <v>408</v>
      </c>
      <c r="D358" s="13">
        <v>636.40000000000009</v>
      </c>
      <c r="E358" s="13">
        <v>638.79999999999995</v>
      </c>
      <c r="F358" s="13">
        <v>638.84848035581911</v>
      </c>
      <c r="G358" s="13">
        <v>638.84952481420237</v>
      </c>
      <c r="H358" s="17">
        <f t="shared" si="26"/>
        <v>20000</v>
      </c>
      <c r="I358" s="17">
        <f t="shared" si="27"/>
        <v>20000</v>
      </c>
      <c r="J358" s="17">
        <f t="shared" si="28"/>
        <v>20000</v>
      </c>
      <c r="K358" s="17">
        <f t="shared" si="29"/>
        <v>20000</v>
      </c>
      <c r="M358" s="7">
        <f>A358-'Major Revenues'!A385</f>
        <v>0</v>
      </c>
    </row>
    <row r="359" spans="1:13" x14ac:dyDescent="0.25">
      <c r="A359">
        <v>4049</v>
      </c>
      <c r="B359">
        <v>7</v>
      </c>
      <c r="C359" t="s">
        <v>409</v>
      </c>
      <c r="D359" s="13">
        <v>150</v>
      </c>
      <c r="E359" s="13">
        <v>150</v>
      </c>
      <c r="F359" s="13">
        <v>150</v>
      </c>
      <c r="G359" s="13">
        <v>150</v>
      </c>
      <c r="H359" s="17">
        <f t="shared" si="26"/>
        <v>20000</v>
      </c>
      <c r="I359" s="17">
        <f t="shared" si="27"/>
        <v>20000</v>
      </c>
      <c r="J359" s="17">
        <f t="shared" si="28"/>
        <v>20000</v>
      </c>
      <c r="K359" s="17">
        <f t="shared" si="29"/>
        <v>20000</v>
      </c>
      <c r="M359" s="7">
        <f>A359-'Major Revenues'!A386</f>
        <v>0</v>
      </c>
    </row>
    <row r="360" spans="1:13" x14ac:dyDescent="0.25">
      <c r="A360">
        <v>4053</v>
      </c>
      <c r="B360">
        <v>7</v>
      </c>
      <c r="C360" t="s">
        <v>410</v>
      </c>
      <c r="D360" s="13">
        <v>732</v>
      </c>
      <c r="E360" s="13">
        <v>817.2</v>
      </c>
      <c r="F360" s="13">
        <v>819.11736441336438</v>
      </c>
      <c r="G360" s="13">
        <v>819.15185003885006</v>
      </c>
      <c r="H360" s="17">
        <f t="shared" si="26"/>
        <v>20000</v>
      </c>
      <c r="I360" s="17">
        <f t="shared" si="27"/>
        <v>20000</v>
      </c>
      <c r="J360" s="17">
        <f t="shared" si="28"/>
        <v>20000</v>
      </c>
      <c r="K360" s="17">
        <f t="shared" si="29"/>
        <v>20000</v>
      </c>
      <c r="M360" s="7">
        <f>A360-'Major Revenues'!A387</f>
        <v>0</v>
      </c>
    </row>
    <row r="361" spans="1:13" x14ac:dyDescent="0.25">
      <c r="A361">
        <v>4054</v>
      </c>
      <c r="B361">
        <v>7</v>
      </c>
      <c r="C361" t="s">
        <v>411</v>
      </c>
      <c r="D361" s="13">
        <v>109</v>
      </c>
      <c r="E361" s="13">
        <v>109</v>
      </c>
      <c r="F361" s="13">
        <v>109</v>
      </c>
      <c r="G361" s="13">
        <v>109</v>
      </c>
      <c r="H361" s="17">
        <f t="shared" si="26"/>
        <v>20000</v>
      </c>
      <c r="I361" s="17">
        <f t="shared" si="27"/>
        <v>20000</v>
      </c>
      <c r="J361" s="17">
        <f t="shared" si="28"/>
        <v>20000</v>
      </c>
      <c r="K361" s="17">
        <f t="shared" si="29"/>
        <v>20000</v>
      </c>
      <c r="M361" s="7">
        <f>A361-'Major Revenues'!A388</f>
        <v>0</v>
      </c>
    </row>
    <row r="362" spans="1:13" x14ac:dyDescent="0.25">
      <c r="A362">
        <v>4055</v>
      </c>
      <c r="B362">
        <v>7</v>
      </c>
      <c r="C362" t="s">
        <v>412</v>
      </c>
      <c r="D362" s="13">
        <v>118</v>
      </c>
      <c r="E362" s="13">
        <v>128</v>
      </c>
      <c r="F362" s="13">
        <v>128.58426427224381</v>
      </c>
      <c r="G362" s="13">
        <v>128.61402617700571</v>
      </c>
      <c r="H362" s="17">
        <f t="shared" si="26"/>
        <v>20000</v>
      </c>
      <c r="I362" s="17">
        <f t="shared" si="27"/>
        <v>20000</v>
      </c>
      <c r="J362" s="17">
        <f t="shared" si="28"/>
        <v>20000</v>
      </c>
      <c r="K362" s="17">
        <f t="shared" si="29"/>
        <v>20000</v>
      </c>
      <c r="M362" s="7">
        <f>A362-'Major Revenues'!A389</f>
        <v>0</v>
      </c>
    </row>
    <row r="363" spans="1:13" x14ac:dyDescent="0.25">
      <c r="A363">
        <v>4056</v>
      </c>
      <c r="B363">
        <v>7</v>
      </c>
      <c r="C363" t="s">
        <v>413</v>
      </c>
      <c r="D363" s="13">
        <v>84</v>
      </c>
      <c r="E363" s="13">
        <v>84</v>
      </c>
      <c r="F363" s="13">
        <v>84</v>
      </c>
      <c r="G363" s="13">
        <v>84</v>
      </c>
      <c r="H363" s="17">
        <f t="shared" si="26"/>
        <v>20000</v>
      </c>
      <c r="I363" s="17">
        <f t="shared" si="27"/>
        <v>20000</v>
      </c>
      <c r="J363" s="17">
        <f t="shared" si="28"/>
        <v>20000</v>
      </c>
      <c r="K363" s="17">
        <f t="shared" si="29"/>
        <v>20000</v>
      </c>
      <c r="M363" s="7">
        <f>A363-'Major Revenues'!A390</f>
        <v>0</v>
      </c>
    </row>
    <row r="364" spans="1:13" x14ac:dyDescent="0.25">
      <c r="A364">
        <v>4057</v>
      </c>
      <c r="B364">
        <v>7</v>
      </c>
      <c r="C364" t="s">
        <v>414</v>
      </c>
      <c r="D364" s="13">
        <v>168</v>
      </c>
      <c r="E364" s="13">
        <v>168</v>
      </c>
      <c r="F364" s="13">
        <v>168</v>
      </c>
      <c r="G364" s="13">
        <v>168</v>
      </c>
      <c r="H364" s="17">
        <f t="shared" si="26"/>
        <v>20000</v>
      </c>
      <c r="I364" s="17">
        <f t="shared" si="27"/>
        <v>20000</v>
      </c>
      <c r="J364" s="17">
        <f t="shared" si="28"/>
        <v>20000</v>
      </c>
      <c r="K364" s="17">
        <f t="shared" si="29"/>
        <v>20000</v>
      </c>
      <c r="M364" s="7">
        <f>A364-'Major Revenues'!A391</f>
        <v>0</v>
      </c>
    </row>
    <row r="365" spans="1:13" x14ac:dyDescent="0.25">
      <c r="A365">
        <v>4058</v>
      </c>
      <c r="B365">
        <v>7</v>
      </c>
      <c r="C365" t="s">
        <v>415</v>
      </c>
      <c r="D365" s="13">
        <v>213</v>
      </c>
      <c r="E365" s="13">
        <v>213</v>
      </c>
      <c r="F365" s="13">
        <v>213.4297619047619</v>
      </c>
      <c r="G365" s="13">
        <v>213.4297619047619</v>
      </c>
      <c r="H365" s="17">
        <f t="shared" si="26"/>
        <v>20000</v>
      </c>
      <c r="I365" s="17">
        <f t="shared" si="27"/>
        <v>20000</v>
      </c>
      <c r="J365" s="17">
        <f t="shared" si="28"/>
        <v>20000</v>
      </c>
      <c r="K365" s="17">
        <f t="shared" si="29"/>
        <v>20000</v>
      </c>
      <c r="M365" s="7">
        <f>A365-'Major Revenues'!A392</f>
        <v>0</v>
      </c>
    </row>
    <row r="366" spans="1:13" x14ac:dyDescent="0.25">
      <c r="A366">
        <v>4059</v>
      </c>
      <c r="B366">
        <v>7</v>
      </c>
      <c r="C366" t="s">
        <v>416</v>
      </c>
      <c r="D366" s="13">
        <v>255.20000000000002</v>
      </c>
      <c r="E366" s="13">
        <v>255.20000000000002</v>
      </c>
      <c r="F366" s="13">
        <v>255.20000000000002</v>
      </c>
      <c r="G366" s="13">
        <v>255.20000000000002</v>
      </c>
      <c r="H366" s="17">
        <f t="shared" si="26"/>
        <v>20000</v>
      </c>
      <c r="I366" s="17">
        <f t="shared" si="27"/>
        <v>20000</v>
      </c>
      <c r="J366" s="17">
        <f t="shared" si="28"/>
        <v>20000</v>
      </c>
      <c r="K366" s="17">
        <f t="shared" si="29"/>
        <v>20000</v>
      </c>
      <c r="M366" s="7">
        <f>A366-'Major Revenues'!A393</f>
        <v>0</v>
      </c>
    </row>
    <row r="367" spans="1:13" x14ac:dyDescent="0.25">
      <c r="A367">
        <v>4064</v>
      </c>
      <c r="B367">
        <v>7</v>
      </c>
      <c r="C367" t="s">
        <v>417</v>
      </c>
      <c r="D367" s="13">
        <v>130.39999999999998</v>
      </c>
      <c r="E367" s="13">
        <v>130.39999999999998</v>
      </c>
      <c r="F367" s="13">
        <v>130.39999999999998</v>
      </c>
      <c r="G367" s="13">
        <v>130.39999999999998</v>
      </c>
      <c r="H367" s="17">
        <f t="shared" si="26"/>
        <v>20000</v>
      </c>
      <c r="I367" s="17">
        <f t="shared" si="27"/>
        <v>20000</v>
      </c>
      <c r="J367" s="17">
        <f t="shared" si="28"/>
        <v>20000</v>
      </c>
      <c r="K367" s="17">
        <f t="shared" si="29"/>
        <v>20000</v>
      </c>
      <c r="M367" s="7">
        <f>A367-'Major Revenues'!A394</f>
        <v>0</v>
      </c>
    </row>
    <row r="368" spans="1:13" x14ac:dyDescent="0.25">
      <c r="A368">
        <v>4066</v>
      </c>
      <c r="B368">
        <v>7</v>
      </c>
      <c r="C368" t="s">
        <v>418</v>
      </c>
      <c r="D368" s="13">
        <v>61</v>
      </c>
      <c r="E368" s="13">
        <v>61</v>
      </c>
      <c r="F368" s="13">
        <v>61</v>
      </c>
      <c r="G368" s="13">
        <v>61</v>
      </c>
      <c r="H368" s="17">
        <f t="shared" si="26"/>
        <v>20000</v>
      </c>
      <c r="I368" s="17">
        <f t="shared" si="27"/>
        <v>20000</v>
      </c>
      <c r="J368" s="17">
        <f t="shared" si="28"/>
        <v>20000</v>
      </c>
      <c r="K368" s="17">
        <f t="shared" si="29"/>
        <v>20000</v>
      </c>
      <c r="M368" s="7">
        <f>A368-'Major Revenues'!A395</f>
        <v>0</v>
      </c>
    </row>
    <row r="369" spans="1:13" x14ac:dyDescent="0.25">
      <c r="A369">
        <v>4067</v>
      </c>
      <c r="B369">
        <v>7</v>
      </c>
      <c r="C369" t="s">
        <v>419</v>
      </c>
      <c r="D369" s="13">
        <v>467</v>
      </c>
      <c r="E369" s="13">
        <v>467</v>
      </c>
      <c r="F369" s="13">
        <v>467</v>
      </c>
      <c r="G369" s="13">
        <v>467</v>
      </c>
      <c r="H369" s="17">
        <f t="shared" si="26"/>
        <v>20000</v>
      </c>
      <c r="I369" s="17">
        <f t="shared" si="27"/>
        <v>20000</v>
      </c>
      <c r="J369" s="17">
        <f t="shared" si="28"/>
        <v>20000</v>
      </c>
      <c r="K369" s="17">
        <f t="shared" si="29"/>
        <v>20000</v>
      </c>
      <c r="M369" s="7">
        <f>A369-'Major Revenues'!A396</f>
        <v>0</v>
      </c>
    </row>
    <row r="370" spans="1:13" x14ac:dyDescent="0.25">
      <c r="A370">
        <v>4068</v>
      </c>
      <c r="B370">
        <v>7</v>
      </c>
      <c r="C370" t="s">
        <v>420</v>
      </c>
      <c r="D370" s="13">
        <v>603.20000000000005</v>
      </c>
      <c r="E370" s="13">
        <v>603.20000000000005</v>
      </c>
      <c r="F370" s="13">
        <v>603.20000000000005</v>
      </c>
      <c r="G370" s="13">
        <v>603.20000000000005</v>
      </c>
      <c r="H370" s="17">
        <f t="shared" si="26"/>
        <v>20000</v>
      </c>
      <c r="I370" s="17">
        <f t="shared" si="27"/>
        <v>20000</v>
      </c>
      <c r="J370" s="17">
        <f t="shared" si="28"/>
        <v>20000</v>
      </c>
      <c r="K370" s="17">
        <f t="shared" si="29"/>
        <v>20000</v>
      </c>
      <c r="M370" s="7">
        <f>A370-'Major Revenues'!A397</f>
        <v>0</v>
      </c>
    </row>
    <row r="371" spans="1:13" x14ac:dyDescent="0.25">
      <c r="A371">
        <v>4070</v>
      </c>
      <c r="B371">
        <v>7</v>
      </c>
      <c r="C371" t="s">
        <v>421</v>
      </c>
      <c r="D371" s="13">
        <v>947.80000000000007</v>
      </c>
      <c r="E371" s="13">
        <v>947.80000000000007</v>
      </c>
      <c r="F371" s="13">
        <v>947.80000000000007</v>
      </c>
      <c r="G371" s="13">
        <v>947.80000000000007</v>
      </c>
      <c r="H371" s="17">
        <f t="shared" si="26"/>
        <v>20000</v>
      </c>
      <c r="I371" s="17">
        <f t="shared" si="27"/>
        <v>20000</v>
      </c>
      <c r="J371" s="17">
        <f t="shared" si="28"/>
        <v>20000</v>
      </c>
      <c r="K371" s="17">
        <f t="shared" si="29"/>
        <v>20000</v>
      </c>
      <c r="M371" s="7">
        <f>A371-'Major Revenues'!A398</f>
        <v>0</v>
      </c>
    </row>
    <row r="372" spans="1:13" x14ac:dyDescent="0.25">
      <c r="A372">
        <v>4073</v>
      </c>
      <c r="B372">
        <v>7</v>
      </c>
      <c r="C372" t="s">
        <v>422</v>
      </c>
      <c r="D372" s="13">
        <v>571</v>
      </c>
      <c r="E372" s="13">
        <v>581</v>
      </c>
      <c r="F372" s="13">
        <v>581.18366677336746</v>
      </c>
      <c r="G372" s="13">
        <v>581.18674408924403</v>
      </c>
      <c r="H372" s="17">
        <f t="shared" si="26"/>
        <v>20000</v>
      </c>
      <c r="I372" s="17">
        <f t="shared" si="27"/>
        <v>20000</v>
      </c>
      <c r="J372" s="17">
        <f t="shared" si="28"/>
        <v>20000</v>
      </c>
      <c r="K372" s="17">
        <f t="shared" si="29"/>
        <v>20000</v>
      </c>
      <c r="M372" s="7">
        <f>A372-'Major Revenues'!A399</f>
        <v>0</v>
      </c>
    </row>
    <row r="373" spans="1:13" x14ac:dyDescent="0.25">
      <c r="A373">
        <v>4074</v>
      </c>
      <c r="B373">
        <v>7</v>
      </c>
      <c r="C373" t="s">
        <v>423</v>
      </c>
      <c r="D373" s="13">
        <v>460.6</v>
      </c>
      <c r="E373" s="13">
        <v>460.6</v>
      </c>
      <c r="F373" s="13">
        <v>460.6</v>
      </c>
      <c r="G373" s="13">
        <v>460.6</v>
      </c>
      <c r="H373" s="17">
        <f t="shared" si="26"/>
        <v>20000</v>
      </c>
      <c r="I373" s="17">
        <f t="shared" si="27"/>
        <v>20000</v>
      </c>
      <c r="J373" s="17">
        <f t="shared" si="28"/>
        <v>20000</v>
      </c>
      <c r="K373" s="17">
        <f t="shared" si="29"/>
        <v>20000</v>
      </c>
      <c r="M373" s="7">
        <f>A373-'Major Revenues'!A400</f>
        <v>0</v>
      </c>
    </row>
    <row r="374" spans="1:13" x14ac:dyDescent="0.25">
      <c r="A374">
        <v>4075</v>
      </c>
      <c r="B374">
        <v>7</v>
      </c>
      <c r="C374" t="s">
        <v>424</v>
      </c>
      <c r="D374" s="13">
        <v>304</v>
      </c>
      <c r="E374" s="13">
        <v>245.2</v>
      </c>
      <c r="F374" s="13">
        <v>243.60195121951219</v>
      </c>
      <c r="G374" s="13">
        <v>243.53545283984309</v>
      </c>
      <c r="H374" s="17">
        <f t="shared" si="26"/>
        <v>20000</v>
      </c>
      <c r="I374" s="17">
        <f t="shared" si="27"/>
        <v>20000</v>
      </c>
      <c r="J374" s="17">
        <f t="shared" si="28"/>
        <v>20000</v>
      </c>
      <c r="K374" s="17">
        <f t="shared" si="29"/>
        <v>20000</v>
      </c>
      <c r="M374" s="7">
        <f>A374-'Major Revenues'!A401</f>
        <v>0</v>
      </c>
    </row>
    <row r="375" spans="1:13" x14ac:dyDescent="0.25">
      <c r="A375">
        <v>4078</v>
      </c>
      <c r="B375">
        <v>7</v>
      </c>
      <c r="C375" t="s">
        <v>425</v>
      </c>
      <c r="D375" s="13">
        <v>1123.5999999999999</v>
      </c>
      <c r="E375" s="13">
        <v>1123.5999999999999</v>
      </c>
      <c r="F375" s="13">
        <v>1123.5999999999999</v>
      </c>
      <c r="G375" s="13">
        <v>1123.5999999999999</v>
      </c>
      <c r="H375" s="17">
        <f t="shared" si="26"/>
        <v>20000</v>
      </c>
      <c r="I375" s="17">
        <f t="shared" si="27"/>
        <v>20000</v>
      </c>
      <c r="J375" s="17">
        <f t="shared" si="28"/>
        <v>20000</v>
      </c>
      <c r="K375" s="17">
        <f t="shared" si="29"/>
        <v>20000</v>
      </c>
      <c r="M375" s="7">
        <f>A375-'Major Revenues'!A402</f>
        <v>0</v>
      </c>
    </row>
    <row r="376" spans="1:13" x14ac:dyDescent="0.25">
      <c r="A376">
        <v>4079</v>
      </c>
      <c r="B376">
        <v>7</v>
      </c>
      <c r="C376" t="s">
        <v>426</v>
      </c>
      <c r="D376" s="13">
        <v>381</v>
      </c>
      <c r="E376" s="13">
        <v>389.59999999999997</v>
      </c>
      <c r="F376" s="13">
        <v>389.83895261064708</v>
      </c>
      <c r="G376" s="13">
        <v>389.84462176320335</v>
      </c>
      <c r="H376" s="17">
        <f t="shared" si="26"/>
        <v>20000</v>
      </c>
      <c r="I376" s="17">
        <f t="shared" si="27"/>
        <v>20000</v>
      </c>
      <c r="J376" s="17">
        <f t="shared" si="28"/>
        <v>20000</v>
      </c>
      <c r="K376" s="17">
        <f t="shared" si="29"/>
        <v>20000</v>
      </c>
      <c r="M376" s="7">
        <f>A376-'Major Revenues'!A403</f>
        <v>0</v>
      </c>
    </row>
    <row r="377" spans="1:13" x14ac:dyDescent="0.25">
      <c r="A377">
        <v>4080</v>
      </c>
      <c r="B377">
        <v>7</v>
      </c>
      <c r="C377" t="s">
        <v>427</v>
      </c>
      <c r="D377" s="13">
        <v>50.4</v>
      </c>
      <c r="E377" s="13">
        <v>54</v>
      </c>
      <c r="F377" s="13">
        <v>54.514285714285712</v>
      </c>
      <c r="G377" s="13">
        <v>54.565714285714286</v>
      </c>
      <c r="H377" s="17">
        <f t="shared" si="26"/>
        <v>20000</v>
      </c>
      <c r="I377" s="17">
        <f t="shared" si="27"/>
        <v>20000</v>
      </c>
      <c r="J377" s="17">
        <f t="shared" si="28"/>
        <v>20000</v>
      </c>
      <c r="K377" s="17">
        <f t="shared" si="29"/>
        <v>20000</v>
      </c>
      <c r="M377" s="7">
        <f>A377-'Major Revenues'!A404</f>
        <v>0</v>
      </c>
    </row>
    <row r="378" spans="1:13" x14ac:dyDescent="0.25">
      <c r="A378">
        <v>4081</v>
      </c>
      <c r="B378">
        <v>7</v>
      </c>
      <c r="C378" t="s">
        <v>428</v>
      </c>
      <c r="D378" s="13">
        <v>64.2</v>
      </c>
      <c r="E378" s="13">
        <v>65.400000000000006</v>
      </c>
      <c r="F378" s="13">
        <v>65.7</v>
      </c>
      <c r="G378" s="13">
        <v>65.760000000000005</v>
      </c>
      <c r="H378" s="17">
        <f t="shared" si="26"/>
        <v>20000</v>
      </c>
      <c r="I378" s="17">
        <f t="shared" si="27"/>
        <v>20000</v>
      </c>
      <c r="J378" s="17">
        <f t="shared" si="28"/>
        <v>20000</v>
      </c>
      <c r="K378" s="17">
        <f t="shared" si="29"/>
        <v>20000</v>
      </c>
      <c r="M378" s="7">
        <f>A378-'Major Revenues'!A405</f>
        <v>0</v>
      </c>
    </row>
    <row r="379" spans="1:13" x14ac:dyDescent="0.25">
      <c r="A379">
        <v>4082</v>
      </c>
      <c r="B379">
        <v>7</v>
      </c>
      <c r="C379" t="s">
        <v>429</v>
      </c>
      <c r="D379" s="13">
        <v>364</v>
      </c>
      <c r="E379" s="13">
        <v>364</v>
      </c>
      <c r="F379" s="13">
        <v>364</v>
      </c>
      <c r="G379" s="13">
        <v>364</v>
      </c>
      <c r="H379" s="17">
        <f t="shared" si="26"/>
        <v>20000</v>
      </c>
      <c r="I379" s="17">
        <f t="shared" si="27"/>
        <v>20000</v>
      </c>
      <c r="J379" s="17">
        <f t="shared" si="28"/>
        <v>20000</v>
      </c>
      <c r="K379" s="17">
        <f t="shared" si="29"/>
        <v>20000</v>
      </c>
      <c r="M379" s="7">
        <f>A379-'Major Revenues'!A406</f>
        <v>0</v>
      </c>
    </row>
    <row r="380" spans="1:13" x14ac:dyDescent="0.25">
      <c r="A380">
        <v>4083</v>
      </c>
      <c r="B380">
        <v>7</v>
      </c>
      <c r="C380" t="s">
        <v>430</v>
      </c>
      <c r="D380" s="13">
        <v>97</v>
      </c>
      <c r="E380" s="13">
        <v>97</v>
      </c>
      <c r="F380" s="13">
        <v>97.056956115779641</v>
      </c>
      <c r="G380" s="13">
        <v>97.059535480859012</v>
      </c>
      <c r="H380" s="17">
        <f t="shared" si="26"/>
        <v>20000</v>
      </c>
      <c r="I380" s="17">
        <f t="shared" si="27"/>
        <v>20000</v>
      </c>
      <c r="J380" s="17">
        <f t="shared" si="28"/>
        <v>20000</v>
      </c>
      <c r="K380" s="17">
        <f t="shared" si="29"/>
        <v>20000</v>
      </c>
      <c r="M380" s="7">
        <f>A380-'Major Revenues'!A407</f>
        <v>0</v>
      </c>
    </row>
    <row r="381" spans="1:13" x14ac:dyDescent="0.25">
      <c r="A381">
        <v>4084</v>
      </c>
      <c r="B381">
        <v>7</v>
      </c>
      <c r="C381" t="s">
        <v>431</v>
      </c>
      <c r="D381" s="13">
        <v>360</v>
      </c>
      <c r="E381" s="13">
        <v>345</v>
      </c>
      <c r="F381" s="13">
        <v>344.68888888888887</v>
      </c>
      <c r="G381" s="13">
        <v>344.68111111111114</v>
      </c>
      <c r="H381" s="17">
        <f t="shared" si="26"/>
        <v>20000</v>
      </c>
      <c r="I381" s="17">
        <f t="shared" si="27"/>
        <v>20000</v>
      </c>
      <c r="J381" s="17">
        <f t="shared" si="28"/>
        <v>20000</v>
      </c>
      <c r="K381" s="17">
        <f t="shared" si="29"/>
        <v>20000</v>
      </c>
      <c r="M381" s="7">
        <f>A381-'Major Revenues'!A408</f>
        <v>0</v>
      </c>
    </row>
    <row r="382" spans="1:13" x14ac:dyDescent="0.25">
      <c r="A382">
        <v>4085</v>
      </c>
      <c r="B382">
        <v>7</v>
      </c>
      <c r="C382" t="s">
        <v>432</v>
      </c>
      <c r="D382" s="13">
        <v>264</v>
      </c>
      <c r="E382" s="13">
        <v>264</v>
      </c>
      <c r="F382" s="13">
        <v>264</v>
      </c>
      <c r="G382" s="13">
        <v>264</v>
      </c>
      <c r="H382" s="17">
        <f t="shared" si="26"/>
        <v>20000</v>
      </c>
      <c r="I382" s="17">
        <f t="shared" si="27"/>
        <v>20000</v>
      </c>
      <c r="J382" s="17">
        <f t="shared" si="28"/>
        <v>20000</v>
      </c>
      <c r="K382" s="17">
        <f t="shared" si="29"/>
        <v>20000</v>
      </c>
      <c r="M382" s="7">
        <f>A382-'Major Revenues'!A409</f>
        <v>0</v>
      </c>
    </row>
    <row r="383" spans="1:13" x14ac:dyDescent="0.25">
      <c r="A383">
        <v>4087</v>
      </c>
      <c r="B383">
        <v>7</v>
      </c>
      <c r="C383" t="s">
        <v>433</v>
      </c>
      <c r="D383" s="13">
        <v>91.2</v>
      </c>
      <c r="E383" s="13">
        <v>91.2</v>
      </c>
      <c r="F383" s="13">
        <v>91.2</v>
      </c>
      <c r="G383" s="13">
        <v>91.2</v>
      </c>
      <c r="H383" s="17">
        <f t="shared" si="26"/>
        <v>20000</v>
      </c>
      <c r="I383" s="17">
        <f t="shared" si="27"/>
        <v>20000</v>
      </c>
      <c r="J383" s="17">
        <f t="shared" si="28"/>
        <v>20000</v>
      </c>
      <c r="K383" s="17">
        <f t="shared" si="29"/>
        <v>20000</v>
      </c>
      <c r="M383" s="7">
        <f>A383-'Major Revenues'!A410</f>
        <v>0</v>
      </c>
    </row>
    <row r="384" spans="1:13" x14ac:dyDescent="0.25">
      <c r="A384">
        <v>4088</v>
      </c>
      <c r="B384">
        <v>7</v>
      </c>
      <c r="C384" t="s">
        <v>434</v>
      </c>
      <c r="D384" s="13">
        <v>425</v>
      </c>
      <c r="E384" s="13">
        <v>425</v>
      </c>
      <c r="F384" s="13">
        <v>425</v>
      </c>
      <c r="G384" s="13">
        <v>425</v>
      </c>
      <c r="H384" s="17">
        <f t="shared" si="26"/>
        <v>20000</v>
      </c>
      <c r="I384" s="17">
        <f t="shared" si="27"/>
        <v>20000</v>
      </c>
      <c r="J384" s="17">
        <f t="shared" si="28"/>
        <v>20000</v>
      </c>
      <c r="K384" s="17">
        <f t="shared" si="29"/>
        <v>20000</v>
      </c>
      <c r="M384" s="7">
        <f>A384-'Major Revenues'!A411</f>
        <v>0</v>
      </c>
    </row>
    <row r="385" spans="1:13" x14ac:dyDescent="0.25">
      <c r="A385">
        <v>4089</v>
      </c>
      <c r="B385">
        <v>7</v>
      </c>
      <c r="C385" t="s">
        <v>435</v>
      </c>
      <c r="D385" s="13">
        <v>385.4</v>
      </c>
      <c r="E385" s="13">
        <v>379.2</v>
      </c>
      <c r="F385" s="13">
        <v>379.09902172765374</v>
      </c>
      <c r="G385" s="13">
        <v>379.09590658434064</v>
      </c>
      <c r="H385" s="17">
        <f t="shared" si="26"/>
        <v>20000</v>
      </c>
      <c r="I385" s="17">
        <f t="shared" si="27"/>
        <v>20000</v>
      </c>
      <c r="J385" s="17">
        <f t="shared" si="28"/>
        <v>20000</v>
      </c>
      <c r="K385" s="17">
        <f t="shared" si="29"/>
        <v>20000</v>
      </c>
      <c r="M385" s="7">
        <f>A385-'Major Revenues'!A412</f>
        <v>0</v>
      </c>
    </row>
    <row r="386" spans="1:13" x14ac:dyDescent="0.25">
      <c r="A386">
        <v>4090</v>
      </c>
      <c r="B386">
        <v>7</v>
      </c>
      <c r="C386" t="s">
        <v>436</v>
      </c>
      <c r="D386" s="13">
        <v>180</v>
      </c>
      <c r="E386" s="13">
        <v>180</v>
      </c>
      <c r="F386" s="13">
        <v>180</v>
      </c>
      <c r="G386" s="13">
        <v>180</v>
      </c>
      <c r="H386" s="17">
        <f t="shared" si="26"/>
        <v>20000</v>
      </c>
      <c r="I386" s="17">
        <f t="shared" si="27"/>
        <v>20000</v>
      </c>
      <c r="J386" s="17">
        <f t="shared" si="28"/>
        <v>20000</v>
      </c>
      <c r="K386" s="17">
        <f t="shared" si="29"/>
        <v>20000</v>
      </c>
      <c r="M386" s="7">
        <f>A386-'Major Revenues'!A413</f>
        <v>0</v>
      </c>
    </row>
    <row r="387" spans="1:13" x14ac:dyDescent="0.25">
      <c r="A387">
        <v>4091</v>
      </c>
      <c r="B387">
        <v>7</v>
      </c>
      <c r="C387" t="s">
        <v>437</v>
      </c>
      <c r="D387" s="13">
        <v>148.4</v>
      </c>
      <c r="E387" s="13">
        <v>148.4</v>
      </c>
      <c r="F387" s="13">
        <v>148.4</v>
      </c>
      <c r="G387" s="13">
        <v>148.4</v>
      </c>
      <c r="H387" s="17">
        <f t="shared" si="26"/>
        <v>20000</v>
      </c>
      <c r="I387" s="17">
        <f t="shared" si="27"/>
        <v>20000</v>
      </c>
      <c r="J387" s="17">
        <f t="shared" si="28"/>
        <v>20000</v>
      </c>
      <c r="K387" s="17">
        <f t="shared" si="29"/>
        <v>20000</v>
      </c>
      <c r="M387" s="7">
        <f>A387-'Major Revenues'!A414</f>
        <v>0</v>
      </c>
    </row>
    <row r="388" spans="1:13" x14ac:dyDescent="0.25">
      <c r="A388">
        <v>4092</v>
      </c>
      <c r="B388">
        <v>7</v>
      </c>
      <c r="C388" t="s">
        <v>438</v>
      </c>
      <c r="D388" s="13">
        <v>61.2</v>
      </c>
      <c r="E388" s="13">
        <v>61.2</v>
      </c>
      <c r="F388" s="13">
        <v>61.2</v>
      </c>
      <c r="G388" s="13">
        <v>61.2</v>
      </c>
      <c r="H388" s="17">
        <f t="shared" si="26"/>
        <v>20000</v>
      </c>
      <c r="I388" s="17">
        <f t="shared" si="27"/>
        <v>20000</v>
      </c>
      <c r="J388" s="17">
        <f t="shared" si="28"/>
        <v>20000</v>
      </c>
      <c r="K388" s="17">
        <f t="shared" si="29"/>
        <v>20000</v>
      </c>
      <c r="M388" s="7">
        <f>A388-'Major Revenues'!A415</f>
        <v>0</v>
      </c>
    </row>
    <row r="389" spans="1:13" x14ac:dyDescent="0.25">
      <c r="A389">
        <v>4093</v>
      </c>
      <c r="B389">
        <v>7</v>
      </c>
      <c r="C389" t="s">
        <v>439</v>
      </c>
      <c r="D389" s="13">
        <v>144</v>
      </c>
      <c r="E389" s="13">
        <v>144</v>
      </c>
      <c r="F389" s="13">
        <v>144</v>
      </c>
      <c r="G389" s="13">
        <v>144</v>
      </c>
      <c r="H389" s="17">
        <f t="shared" si="26"/>
        <v>20000</v>
      </c>
      <c r="I389" s="17">
        <f t="shared" si="27"/>
        <v>20000</v>
      </c>
      <c r="J389" s="17">
        <f t="shared" si="28"/>
        <v>20000</v>
      </c>
      <c r="K389" s="17">
        <f t="shared" si="29"/>
        <v>20000</v>
      </c>
      <c r="M389" s="7">
        <f>A389-'Major Revenues'!A416</f>
        <v>0</v>
      </c>
    </row>
    <row r="390" spans="1:13" x14ac:dyDescent="0.25">
      <c r="A390">
        <v>4095</v>
      </c>
      <c r="B390">
        <v>7</v>
      </c>
      <c r="C390" t="s">
        <v>440</v>
      </c>
      <c r="D390" s="13">
        <v>240</v>
      </c>
      <c r="E390" s="13">
        <v>240</v>
      </c>
      <c r="F390" s="13">
        <v>240.21398601398599</v>
      </c>
      <c r="G390" s="13">
        <v>240.21826573426571</v>
      </c>
      <c r="H390" s="17">
        <f t="shared" si="26"/>
        <v>20000</v>
      </c>
      <c r="I390" s="17">
        <f t="shared" si="27"/>
        <v>20000</v>
      </c>
      <c r="J390" s="17">
        <f t="shared" si="28"/>
        <v>20000</v>
      </c>
      <c r="K390" s="17">
        <f t="shared" si="29"/>
        <v>20000</v>
      </c>
      <c r="M390" s="7">
        <f>A390-'Major Revenues'!A417</f>
        <v>0</v>
      </c>
    </row>
    <row r="391" spans="1:13" x14ac:dyDescent="0.25">
      <c r="A391">
        <v>4097</v>
      </c>
      <c r="B391">
        <v>7</v>
      </c>
      <c r="C391" t="s">
        <v>441</v>
      </c>
      <c r="D391" s="13">
        <v>532.20000000000005</v>
      </c>
      <c r="E391" s="13">
        <v>532.20000000000005</v>
      </c>
      <c r="F391" s="13">
        <v>532.20000000000005</v>
      </c>
      <c r="G391" s="13">
        <v>532.20000000000005</v>
      </c>
      <c r="H391" s="17">
        <f t="shared" si="26"/>
        <v>20000</v>
      </c>
      <c r="I391" s="17">
        <f t="shared" si="27"/>
        <v>20000</v>
      </c>
      <c r="J391" s="17">
        <f t="shared" si="28"/>
        <v>20000</v>
      </c>
      <c r="K391" s="17">
        <f t="shared" si="29"/>
        <v>20000</v>
      </c>
      <c r="M391" s="7">
        <f>A391-'Major Revenues'!A418</f>
        <v>0</v>
      </c>
    </row>
    <row r="392" spans="1:13" x14ac:dyDescent="0.25">
      <c r="A392">
        <v>4098</v>
      </c>
      <c r="B392">
        <v>7</v>
      </c>
      <c r="C392" t="s">
        <v>442</v>
      </c>
      <c r="D392" s="13">
        <v>1137.6000000000001</v>
      </c>
      <c r="E392" s="13">
        <v>1137.6000000000001</v>
      </c>
      <c r="F392" s="13">
        <v>1137.6000000000001</v>
      </c>
      <c r="G392" s="13">
        <v>1137.6000000000001</v>
      </c>
      <c r="H392" s="17">
        <f t="shared" si="26"/>
        <v>20000</v>
      </c>
      <c r="I392" s="17">
        <f t="shared" si="27"/>
        <v>20000</v>
      </c>
      <c r="J392" s="17">
        <f t="shared" si="28"/>
        <v>20000</v>
      </c>
      <c r="K392" s="17">
        <f t="shared" si="29"/>
        <v>20000</v>
      </c>
      <c r="M392" s="7">
        <f>A392-'Major Revenues'!A419</f>
        <v>0</v>
      </c>
    </row>
    <row r="393" spans="1:13" x14ac:dyDescent="0.25">
      <c r="A393">
        <v>4100</v>
      </c>
      <c r="B393">
        <v>7</v>
      </c>
      <c r="C393" t="s">
        <v>443</v>
      </c>
      <c r="D393" s="13">
        <v>150.4</v>
      </c>
      <c r="E393" s="13">
        <v>150.4</v>
      </c>
      <c r="F393" s="13">
        <v>150.4</v>
      </c>
      <c r="G393" s="13">
        <v>150.4</v>
      </c>
      <c r="H393" s="17">
        <f t="shared" si="26"/>
        <v>20000</v>
      </c>
      <c r="I393" s="17">
        <f t="shared" si="27"/>
        <v>20000</v>
      </c>
      <c r="J393" s="17">
        <f t="shared" si="28"/>
        <v>20000</v>
      </c>
      <c r="K393" s="17">
        <f t="shared" si="29"/>
        <v>20000</v>
      </c>
      <c r="M393" s="7">
        <f>A393-'Major Revenues'!A420</f>
        <v>0</v>
      </c>
    </row>
    <row r="394" spans="1:13" x14ac:dyDescent="0.25">
      <c r="A394">
        <v>4102</v>
      </c>
      <c r="B394">
        <v>7</v>
      </c>
      <c r="C394" t="s">
        <v>444</v>
      </c>
      <c r="D394" s="13">
        <v>480</v>
      </c>
      <c r="E394" s="13">
        <v>480</v>
      </c>
      <c r="F394" s="13">
        <v>480</v>
      </c>
      <c r="G394" s="13">
        <v>480</v>
      </c>
      <c r="H394" s="17">
        <f t="shared" si="26"/>
        <v>20000</v>
      </c>
      <c r="I394" s="17">
        <f t="shared" si="27"/>
        <v>20000</v>
      </c>
      <c r="J394" s="17">
        <f t="shared" si="28"/>
        <v>20000</v>
      </c>
      <c r="K394" s="17">
        <f t="shared" si="29"/>
        <v>20000</v>
      </c>
      <c r="M394" s="7">
        <f>A394-'Major Revenues'!A421</f>
        <v>0</v>
      </c>
    </row>
    <row r="395" spans="1:13" x14ac:dyDescent="0.25">
      <c r="A395">
        <v>4103</v>
      </c>
      <c r="B395">
        <v>7</v>
      </c>
      <c r="C395" t="s">
        <v>445</v>
      </c>
      <c r="D395" s="13">
        <v>2605</v>
      </c>
      <c r="E395" s="13">
        <v>2605</v>
      </c>
      <c r="F395" s="13">
        <v>2605</v>
      </c>
      <c r="G395" s="13">
        <v>2605</v>
      </c>
      <c r="H395" s="17">
        <f t="shared" si="26"/>
        <v>41966.549999999996</v>
      </c>
      <c r="I395" s="17">
        <f t="shared" si="27"/>
        <v>41966.549999999996</v>
      </c>
      <c r="J395" s="17">
        <f t="shared" si="28"/>
        <v>41966.549999999996</v>
      </c>
      <c r="K395" s="17">
        <f t="shared" si="29"/>
        <v>41966.549999999996</v>
      </c>
      <c r="M395" s="7">
        <f>A395-'Major Revenues'!A422</f>
        <v>0</v>
      </c>
    </row>
    <row r="396" spans="1:13" x14ac:dyDescent="0.25">
      <c r="A396">
        <v>4104</v>
      </c>
      <c r="B396">
        <v>7</v>
      </c>
      <c r="C396" t="s">
        <v>446</v>
      </c>
      <c r="D396" s="13">
        <v>288</v>
      </c>
      <c r="E396" s="13">
        <v>288</v>
      </c>
      <c r="F396" s="13">
        <v>288</v>
      </c>
      <c r="G396" s="13">
        <v>288</v>
      </c>
      <c r="H396" s="17">
        <f t="shared" si="26"/>
        <v>20000</v>
      </c>
      <c r="I396" s="17">
        <f t="shared" si="27"/>
        <v>20000</v>
      </c>
      <c r="J396" s="17">
        <f t="shared" si="28"/>
        <v>20000</v>
      </c>
      <c r="K396" s="17">
        <f t="shared" si="29"/>
        <v>20000</v>
      </c>
      <c r="M396" s="7">
        <f>A396-'Major Revenues'!A423</f>
        <v>0</v>
      </c>
    </row>
    <row r="397" spans="1:13" x14ac:dyDescent="0.25">
      <c r="A397">
        <v>4105</v>
      </c>
      <c r="B397">
        <v>7</v>
      </c>
      <c r="C397" t="s">
        <v>447</v>
      </c>
      <c r="D397" s="13">
        <v>858.60000000000014</v>
      </c>
      <c r="E397" s="13">
        <v>858.60000000000014</v>
      </c>
      <c r="F397" s="13">
        <v>858.60000000000014</v>
      </c>
      <c r="G397" s="13">
        <v>858.60000000000014</v>
      </c>
      <c r="H397" s="17">
        <f t="shared" si="26"/>
        <v>20000</v>
      </c>
      <c r="I397" s="17">
        <f t="shared" si="27"/>
        <v>20000</v>
      </c>
      <c r="J397" s="17">
        <f t="shared" si="28"/>
        <v>20000</v>
      </c>
      <c r="K397" s="17">
        <f t="shared" si="29"/>
        <v>20000</v>
      </c>
      <c r="M397" s="7">
        <f>A397-'Major Revenues'!A424</f>
        <v>0</v>
      </c>
    </row>
    <row r="398" spans="1:13" x14ac:dyDescent="0.25">
      <c r="A398">
        <v>4106</v>
      </c>
      <c r="B398">
        <v>7</v>
      </c>
      <c r="C398" t="s">
        <v>448</v>
      </c>
      <c r="D398" s="13">
        <v>286.39999999999998</v>
      </c>
      <c r="E398" s="13">
        <v>286.39999999999998</v>
      </c>
      <c r="F398" s="13">
        <v>286.39999999999998</v>
      </c>
      <c r="G398" s="13">
        <v>286.39999999999998</v>
      </c>
      <c r="H398" s="17">
        <f t="shared" si="26"/>
        <v>20000</v>
      </c>
      <c r="I398" s="17">
        <f t="shared" si="27"/>
        <v>20000</v>
      </c>
      <c r="J398" s="17">
        <f t="shared" si="28"/>
        <v>20000</v>
      </c>
      <c r="K398" s="17">
        <f t="shared" si="29"/>
        <v>20000</v>
      </c>
      <c r="M398" s="7">
        <f>A398-'Major Revenues'!A425</f>
        <v>0</v>
      </c>
    </row>
    <row r="399" spans="1:13" x14ac:dyDescent="0.25">
      <c r="A399">
        <v>4107</v>
      </c>
      <c r="B399">
        <v>7</v>
      </c>
      <c r="C399" t="s">
        <v>449</v>
      </c>
      <c r="D399" s="13">
        <v>131.20000000000002</v>
      </c>
      <c r="E399" s="13">
        <v>131.20000000000002</v>
      </c>
      <c r="F399" s="13">
        <v>131.20000000000002</v>
      </c>
      <c r="G399" s="13">
        <v>131.20000000000002</v>
      </c>
      <c r="H399" s="17">
        <f t="shared" si="26"/>
        <v>20000</v>
      </c>
      <c r="I399" s="17">
        <f t="shared" si="27"/>
        <v>20000</v>
      </c>
      <c r="J399" s="17">
        <f t="shared" si="28"/>
        <v>20000</v>
      </c>
      <c r="K399" s="17">
        <f t="shared" si="29"/>
        <v>20000</v>
      </c>
      <c r="M399" s="7">
        <f>A399-'Major Revenues'!A426</f>
        <v>0</v>
      </c>
    </row>
    <row r="400" spans="1:13" x14ac:dyDescent="0.25">
      <c r="A400">
        <v>4110</v>
      </c>
      <c r="B400">
        <v>7</v>
      </c>
      <c r="C400" t="s">
        <v>450</v>
      </c>
      <c r="D400" s="13">
        <v>450</v>
      </c>
      <c r="E400" s="13">
        <v>450</v>
      </c>
      <c r="F400" s="13">
        <v>450</v>
      </c>
      <c r="G400" s="13">
        <v>450</v>
      </c>
      <c r="H400" s="17">
        <f t="shared" si="26"/>
        <v>20000</v>
      </c>
      <c r="I400" s="17">
        <f t="shared" si="27"/>
        <v>20000</v>
      </c>
      <c r="J400" s="17">
        <f t="shared" si="28"/>
        <v>20000</v>
      </c>
      <c r="K400" s="17">
        <f t="shared" si="29"/>
        <v>20000</v>
      </c>
      <c r="M400" s="7">
        <f>A400-'Major Revenues'!A427</f>
        <v>0</v>
      </c>
    </row>
    <row r="401" spans="1:13" x14ac:dyDescent="0.25">
      <c r="A401">
        <v>4111</v>
      </c>
      <c r="B401">
        <v>7</v>
      </c>
      <c r="C401" t="s">
        <v>451</v>
      </c>
      <c r="D401" s="13">
        <v>134.4</v>
      </c>
      <c r="E401" s="13">
        <v>134.4</v>
      </c>
      <c r="F401" s="13">
        <v>134.4</v>
      </c>
      <c r="G401" s="13">
        <v>134.4</v>
      </c>
      <c r="H401" s="17">
        <f t="shared" si="26"/>
        <v>20000</v>
      </c>
      <c r="I401" s="17">
        <f t="shared" si="27"/>
        <v>20000</v>
      </c>
      <c r="J401" s="17">
        <f t="shared" si="28"/>
        <v>20000</v>
      </c>
      <c r="K401" s="17">
        <f t="shared" si="29"/>
        <v>20000</v>
      </c>
      <c r="M401" s="7">
        <f>A401-'Major Revenues'!A428</f>
        <v>0</v>
      </c>
    </row>
    <row r="402" spans="1:13" x14ac:dyDescent="0.25">
      <c r="A402">
        <v>4112</v>
      </c>
      <c r="B402">
        <v>7</v>
      </c>
      <c r="C402" t="s">
        <v>452</v>
      </c>
      <c r="D402" s="13">
        <v>516</v>
      </c>
      <c r="E402" s="13">
        <v>522</v>
      </c>
      <c r="F402" s="13">
        <v>522.0545454545454</v>
      </c>
      <c r="G402" s="13">
        <v>522.05501976284586</v>
      </c>
      <c r="H402" s="17">
        <f t="shared" ref="H402:H465" si="30">MAX(D402*16.11,20000)</f>
        <v>20000</v>
      </c>
      <c r="I402" s="17">
        <f t="shared" ref="I402:I465" si="31">MAX(E402*16.11,20000)</f>
        <v>20000</v>
      </c>
      <c r="J402" s="17">
        <f t="shared" ref="J402:J465" si="32">MAX(F402*16.11,20000)</f>
        <v>20000</v>
      </c>
      <c r="K402" s="17">
        <f t="shared" ref="K402:K465" si="33">MAX(G402*16.11,20000)</f>
        <v>20000</v>
      </c>
      <c r="M402" s="7">
        <f>A402-'Major Revenues'!A429</f>
        <v>0</v>
      </c>
    </row>
    <row r="403" spans="1:13" x14ac:dyDescent="0.25">
      <c r="A403">
        <v>4113</v>
      </c>
      <c r="B403">
        <v>7</v>
      </c>
      <c r="C403" t="s">
        <v>453</v>
      </c>
      <c r="D403" s="13">
        <v>268</v>
      </c>
      <c r="E403" s="13">
        <v>317</v>
      </c>
      <c r="F403" s="13">
        <v>318.70338898827271</v>
      </c>
      <c r="G403" s="13">
        <v>318.74142952320989</v>
      </c>
      <c r="H403" s="17">
        <f t="shared" si="30"/>
        <v>20000</v>
      </c>
      <c r="I403" s="17">
        <f t="shared" si="31"/>
        <v>20000</v>
      </c>
      <c r="J403" s="17">
        <f t="shared" si="32"/>
        <v>20000</v>
      </c>
      <c r="K403" s="17">
        <f t="shared" si="33"/>
        <v>20000</v>
      </c>
      <c r="M403" s="7">
        <f>A403-'Major Revenues'!A430</f>
        <v>0</v>
      </c>
    </row>
    <row r="404" spans="1:13" x14ac:dyDescent="0.25">
      <c r="A404">
        <v>4116</v>
      </c>
      <c r="B404">
        <v>7</v>
      </c>
      <c r="C404" t="s">
        <v>454</v>
      </c>
      <c r="D404" s="13">
        <v>1517.4</v>
      </c>
      <c r="E404" s="13">
        <v>1570.6000000000001</v>
      </c>
      <c r="F404" s="13">
        <v>1571.1614114685153</v>
      </c>
      <c r="G404" s="13">
        <v>1571.166852720273</v>
      </c>
      <c r="H404" s="17">
        <f t="shared" si="30"/>
        <v>24445.314000000002</v>
      </c>
      <c r="I404" s="17">
        <f t="shared" si="31"/>
        <v>25302.366000000002</v>
      </c>
      <c r="J404" s="17">
        <f t="shared" si="32"/>
        <v>25311.410338757782</v>
      </c>
      <c r="K404" s="17">
        <f t="shared" si="33"/>
        <v>25311.497997323597</v>
      </c>
      <c r="M404" s="7">
        <f>A404-'Major Revenues'!A431</f>
        <v>0</v>
      </c>
    </row>
    <row r="405" spans="1:13" x14ac:dyDescent="0.25">
      <c r="A405">
        <v>4118</v>
      </c>
      <c r="B405">
        <v>7</v>
      </c>
      <c r="C405" t="s">
        <v>455</v>
      </c>
      <c r="D405" s="13">
        <v>753.59999999999991</v>
      </c>
      <c r="E405" s="13">
        <v>753.59999999999991</v>
      </c>
      <c r="F405" s="13">
        <v>753.59999999999991</v>
      </c>
      <c r="G405" s="13">
        <v>753.59999999999991</v>
      </c>
      <c r="H405" s="17">
        <f t="shared" si="30"/>
        <v>20000</v>
      </c>
      <c r="I405" s="17">
        <f t="shared" si="31"/>
        <v>20000</v>
      </c>
      <c r="J405" s="17">
        <f t="shared" si="32"/>
        <v>20000</v>
      </c>
      <c r="K405" s="17">
        <f t="shared" si="33"/>
        <v>20000</v>
      </c>
      <c r="M405" s="7">
        <f>A405-'Major Revenues'!A432</f>
        <v>0</v>
      </c>
    </row>
    <row r="406" spans="1:13" x14ac:dyDescent="0.25">
      <c r="A406">
        <v>4119</v>
      </c>
      <c r="B406">
        <v>7</v>
      </c>
      <c r="C406" t="s">
        <v>456</v>
      </c>
      <c r="D406" s="13">
        <v>100.8</v>
      </c>
      <c r="E406" s="13">
        <v>100.8</v>
      </c>
      <c r="F406" s="13">
        <v>100.8</v>
      </c>
      <c r="G406" s="13">
        <v>100.8</v>
      </c>
      <c r="H406" s="17">
        <f t="shared" si="30"/>
        <v>20000</v>
      </c>
      <c r="I406" s="17">
        <f t="shared" si="31"/>
        <v>20000</v>
      </c>
      <c r="J406" s="17">
        <f t="shared" si="32"/>
        <v>20000</v>
      </c>
      <c r="K406" s="17">
        <f t="shared" si="33"/>
        <v>20000</v>
      </c>
      <c r="M406" s="7">
        <f>A406-'Major Revenues'!A433</f>
        <v>0</v>
      </c>
    </row>
    <row r="407" spans="1:13" x14ac:dyDescent="0.25">
      <c r="A407">
        <v>4120</v>
      </c>
      <c r="B407">
        <v>7</v>
      </c>
      <c r="C407" t="s">
        <v>457</v>
      </c>
      <c r="D407" s="13">
        <v>1314.2</v>
      </c>
      <c r="E407" s="13">
        <v>1315.4</v>
      </c>
      <c r="F407" s="13">
        <v>1315.4273525749859</v>
      </c>
      <c r="G407" s="13">
        <v>1315.4274959441614</v>
      </c>
      <c r="H407" s="17">
        <f t="shared" si="30"/>
        <v>21171.761999999999</v>
      </c>
      <c r="I407" s="17">
        <f t="shared" si="31"/>
        <v>21191.094000000001</v>
      </c>
      <c r="J407" s="17">
        <f t="shared" si="32"/>
        <v>21191.534649983023</v>
      </c>
      <c r="K407" s="17">
        <f t="shared" si="33"/>
        <v>21191.53695966044</v>
      </c>
      <c r="M407" s="7">
        <f>A407-'Major Revenues'!A434</f>
        <v>0</v>
      </c>
    </row>
    <row r="408" spans="1:13" x14ac:dyDescent="0.25">
      <c r="A408">
        <v>4121</v>
      </c>
      <c r="B408">
        <v>7</v>
      </c>
      <c r="C408" t="s">
        <v>458</v>
      </c>
      <c r="D408" s="13">
        <v>384</v>
      </c>
      <c r="E408" s="13">
        <v>384</v>
      </c>
      <c r="F408" s="13">
        <v>384</v>
      </c>
      <c r="G408" s="13">
        <v>384</v>
      </c>
      <c r="H408" s="17">
        <f t="shared" si="30"/>
        <v>20000</v>
      </c>
      <c r="I408" s="17">
        <f t="shared" si="31"/>
        <v>20000</v>
      </c>
      <c r="J408" s="17">
        <f t="shared" si="32"/>
        <v>20000</v>
      </c>
      <c r="K408" s="17">
        <f t="shared" si="33"/>
        <v>20000</v>
      </c>
      <c r="M408" s="7">
        <f>A408-'Major Revenues'!A435</f>
        <v>0</v>
      </c>
    </row>
    <row r="409" spans="1:13" x14ac:dyDescent="0.25">
      <c r="A409">
        <v>4122</v>
      </c>
      <c r="B409">
        <v>7</v>
      </c>
      <c r="C409" t="s">
        <v>459</v>
      </c>
      <c r="D409" s="13">
        <v>1592.4</v>
      </c>
      <c r="E409" s="13">
        <v>1610.3999999999999</v>
      </c>
      <c r="F409" s="13">
        <v>1610.7114995532261</v>
      </c>
      <c r="G409" s="13">
        <v>1610.7161482696499</v>
      </c>
      <c r="H409" s="17">
        <f t="shared" si="30"/>
        <v>25653.564000000002</v>
      </c>
      <c r="I409" s="17">
        <f t="shared" si="31"/>
        <v>25943.543999999998</v>
      </c>
      <c r="J409" s="17">
        <f t="shared" si="32"/>
        <v>25948.56225780247</v>
      </c>
      <c r="K409" s="17">
        <f t="shared" si="33"/>
        <v>25948.637148624061</v>
      </c>
      <c r="M409" s="7">
        <f>A409-'Major Revenues'!A436</f>
        <v>0</v>
      </c>
    </row>
    <row r="410" spans="1:13" x14ac:dyDescent="0.25">
      <c r="A410">
        <v>4124</v>
      </c>
      <c r="B410">
        <v>7</v>
      </c>
      <c r="C410" t="s">
        <v>460</v>
      </c>
      <c r="D410" s="13">
        <v>626</v>
      </c>
      <c r="E410" s="13">
        <v>722</v>
      </c>
      <c r="F410" s="13">
        <v>723.47765567765555</v>
      </c>
      <c r="G410" s="13">
        <v>723.49677309177309</v>
      </c>
      <c r="H410" s="17">
        <f t="shared" si="30"/>
        <v>20000</v>
      </c>
      <c r="I410" s="17">
        <f t="shared" si="31"/>
        <v>20000</v>
      </c>
      <c r="J410" s="17">
        <f t="shared" si="32"/>
        <v>20000</v>
      </c>
      <c r="K410" s="17">
        <f t="shared" si="33"/>
        <v>20000</v>
      </c>
      <c r="M410" s="7">
        <f>A410-'Major Revenues'!A437</f>
        <v>0</v>
      </c>
    </row>
    <row r="411" spans="1:13" x14ac:dyDescent="0.25">
      <c r="A411">
        <v>4126</v>
      </c>
      <c r="B411">
        <v>7</v>
      </c>
      <c r="C411" t="s">
        <v>461</v>
      </c>
      <c r="D411" s="13">
        <v>829.4</v>
      </c>
      <c r="E411" s="13">
        <v>829.4</v>
      </c>
      <c r="F411" s="13">
        <v>829.54770554765287</v>
      </c>
      <c r="G411" s="13">
        <v>829.54733223965923</v>
      </c>
      <c r="H411" s="17">
        <f t="shared" si="30"/>
        <v>20000</v>
      </c>
      <c r="I411" s="17">
        <f t="shared" si="31"/>
        <v>20000</v>
      </c>
      <c r="J411" s="17">
        <f t="shared" si="32"/>
        <v>20000</v>
      </c>
      <c r="K411" s="17">
        <f t="shared" si="33"/>
        <v>20000</v>
      </c>
      <c r="M411" s="7">
        <f>A411-'Major Revenues'!A438</f>
        <v>0</v>
      </c>
    </row>
    <row r="412" spans="1:13" x14ac:dyDescent="0.25">
      <c r="A412">
        <v>4127</v>
      </c>
      <c r="B412">
        <v>7</v>
      </c>
      <c r="C412" t="s">
        <v>462</v>
      </c>
      <c r="D412" s="13">
        <v>93</v>
      </c>
      <c r="E412" s="13">
        <v>96</v>
      </c>
      <c r="F412" s="13">
        <v>96.937545787545787</v>
      </c>
      <c r="G412" s="13">
        <v>96.960622710622715</v>
      </c>
      <c r="H412" s="17">
        <f t="shared" si="30"/>
        <v>20000</v>
      </c>
      <c r="I412" s="17">
        <f t="shared" si="31"/>
        <v>20000</v>
      </c>
      <c r="J412" s="17">
        <f t="shared" si="32"/>
        <v>20000</v>
      </c>
      <c r="K412" s="17">
        <f t="shared" si="33"/>
        <v>20000</v>
      </c>
      <c r="M412" s="7">
        <f>A412-'Major Revenues'!A439</f>
        <v>0</v>
      </c>
    </row>
    <row r="413" spans="1:13" x14ac:dyDescent="0.25">
      <c r="A413">
        <v>4131</v>
      </c>
      <c r="B413">
        <v>7</v>
      </c>
      <c r="C413" t="s">
        <v>463</v>
      </c>
      <c r="D413" s="13">
        <v>641.19999999999993</v>
      </c>
      <c r="E413" s="13">
        <v>641.19999999999993</v>
      </c>
      <c r="F413" s="13">
        <v>641.19999999999993</v>
      </c>
      <c r="G413" s="13">
        <v>641.19999999999993</v>
      </c>
      <c r="H413" s="17">
        <f t="shared" si="30"/>
        <v>20000</v>
      </c>
      <c r="I413" s="17">
        <f t="shared" si="31"/>
        <v>20000</v>
      </c>
      <c r="J413" s="17">
        <f t="shared" si="32"/>
        <v>20000</v>
      </c>
      <c r="K413" s="17">
        <f t="shared" si="33"/>
        <v>20000</v>
      </c>
      <c r="M413" s="7">
        <f>A413-'Major Revenues'!A440</f>
        <v>0</v>
      </c>
    </row>
    <row r="414" spans="1:13" x14ac:dyDescent="0.25">
      <c r="A414">
        <v>4132</v>
      </c>
      <c r="B414">
        <v>7</v>
      </c>
      <c r="C414" t="s">
        <v>464</v>
      </c>
      <c r="D414" s="13">
        <v>611.6</v>
      </c>
      <c r="E414" s="13">
        <v>647.6</v>
      </c>
      <c r="F414" s="13">
        <v>648.35327362292878</v>
      </c>
      <c r="G414" s="13">
        <v>648.36064959178759</v>
      </c>
      <c r="H414" s="17">
        <f t="shared" si="30"/>
        <v>20000</v>
      </c>
      <c r="I414" s="17">
        <f t="shared" si="31"/>
        <v>20000</v>
      </c>
      <c r="J414" s="17">
        <f t="shared" si="32"/>
        <v>20000</v>
      </c>
      <c r="K414" s="17">
        <f t="shared" si="33"/>
        <v>20000</v>
      </c>
      <c r="M414" s="7">
        <f>A414-'Major Revenues'!A441</f>
        <v>0</v>
      </c>
    </row>
    <row r="415" spans="1:13" x14ac:dyDescent="0.25">
      <c r="A415">
        <v>4135</v>
      </c>
      <c r="B415">
        <v>7</v>
      </c>
      <c r="C415" t="s">
        <v>465</v>
      </c>
      <c r="D415" s="13">
        <v>546.79999999999995</v>
      </c>
      <c r="E415" s="13">
        <v>546.79999999999995</v>
      </c>
      <c r="F415" s="13">
        <v>546.79999999999995</v>
      </c>
      <c r="G415" s="13">
        <v>546.79999999999995</v>
      </c>
      <c r="H415" s="17">
        <f t="shared" si="30"/>
        <v>20000</v>
      </c>
      <c r="I415" s="17">
        <f t="shared" si="31"/>
        <v>20000</v>
      </c>
      <c r="J415" s="17">
        <f t="shared" si="32"/>
        <v>20000</v>
      </c>
      <c r="K415" s="17">
        <f t="shared" si="33"/>
        <v>20000</v>
      </c>
      <c r="M415" s="7">
        <f>A415-'Major Revenues'!A442</f>
        <v>0</v>
      </c>
    </row>
    <row r="416" spans="1:13" x14ac:dyDescent="0.25">
      <c r="A416">
        <v>4137</v>
      </c>
      <c r="B416">
        <v>7</v>
      </c>
      <c r="C416" t="s">
        <v>466</v>
      </c>
      <c r="D416" s="13">
        <v>163</v>
      </c>
      <c r="E416" s="13">
        <v>162</v>
      </c>
      <c r="F416" s="13">
        <v>161.89714285714282</v>
      </c>
      <c r="G416" s="13">
        <v>161.86113553113555</v>
      </c>
      <c r="H416" s="17">
        <f t="shared" si="30"/>
        <v>20000</v>
      </c>
      <c r="I416" s="17">
        <f t="shared" si="31"/>
        <v>20000</v>
      </c>
      <c r="J416" s="17">
        <f t="shared" si="32"/>
        <v>20000</v>
      </c>
      <c r="K416" s="17">
        <f t="shared" si="33"/>
        <v>20000</v>
      </c>
      <c r="M416" s="7">
        <f>A416-'Major Revenues'!A443</f>
        <v>0</v>
      </c>
    </row>
    <row r="417" spans="1:13" x14ac:dyDescent="0.25">
      <c r="A417">
        <v>4139</v>
      </c>
      <c r="B417">
        <v>7</v>
      </c>
      <c r="C417" t="s">
        <v>467</v>
      </c>
      <c r="D417" s="13">
        <v>162</v>
      </c>
      <c r="E417" s="13">
        <v>162</v>
      </c>
      <c r="F417" s="13">
        <v>162</v>
      </c>
      <c r="G417" s="13">
        <v>162</v>
      </c>
      <c r="H417" s="17">
        <f t="shared" si="30"/>
        <v>20000</v>
      </c>
      <c r="I417" s="17">
        <f t="shared" si="31"/>
        <v>20000</v>
      </c>
      <c r="J417" s="17">
        <f t="shared" si="32"/>
        <v>20000</v>
      </c>
      <c r="K417" s="17">
        <f t="shared" si="33"/>
        <v>20000</v>
      </c>
      <c r="M417" s="7">
        <f>A417-'Major Revenues'!A444</f>
        <v>0</v>
      </c>
    </row>
    <row r="418" spans="1:13" x14ac:dyDescent="0.25">
      <c r="A418">
        <v>4140</v>
      </c>
      <c r="B418">
        <v>7</v>
      </c>
      <c r="C418" t="s">
        <v>468</v>
      </c>
      <c r="D418" s="13">
        <v>831.4</v>
      </c>
      <c r="E418" s="13">
        <v>831.4</v>
      </c>
      <c r="F418" s="13">
        <v>831.4</v>
      </c>
      <c r="G418" s="13">
        <v>831.4</v>
      </c>
      <c r="H418" s="17">
        <f t="shared" si="30"/>
        <v>20000</v>
      </c>
      <c r="I418" s="17">
        <f t="shared" si="31"/>
        <v>20000</v>
      </c>
      <c r="J418" s="17">
        <f t="shared" si="32"/>
        <v>20000</v>
      </c>
      <c r="K418" s="17">
        <f t="shared" si="33"/>
        <v>20000</v>
      </c>
      <c r="M418" s="7">
        <f>A418-'Major Revenues'!A445</f>
        <v>0</v>
      </c>
    </row>
    <row r="419" spans="1:13" x14ac:dyDescent="0.25">
      <c r="A419">
        <v>4142</v>
      </c>
      <c r="B419">
        <v>7</v>
      </c>
      <c r="C419" t="s">
        <v>469</v>
      </c>
      <c r="D419" s="13">
        <v>569</v>
      </c>
      <c r="E419" s="13">
        <v>569</v>
      </c>
      <c r="F419" s="13">
        <v>569</v>
      </c>
      <c r="G419" s="13">
        <v>569</v>
      </c>
      <c r="H419" s="17">
        <f t="shared" si="30"/>
        <v>20000</v>
      </c>
      <c r="I419" s="17">
        <f t="shared" si="31"/>
        <v>20000</v>
      </c>
      <c r="J419" s="17">
        <f t="shared" si="32"/>
        <v>20000</v>
      </c>
      <c r="K419" s="17">
        <f t="shared" si="33"/>
        <v>20000</v>
      </c>
      <c r="M419" s="7">
        <f>A419-'Major Revenues'!A446</f>
        <v>0</v>
      </c>
    </row>
    <row r="420" spans="1:13" x14ac:dyDescent="0.25">
      <c r="A420">
        <v>4143</v>
      </c>
      <c r="B420">
        <v>7</v>
      </c>
      <c r="C420" t="s">
        <v>470</v>
      </c>
      <c r="D420" s="13">
        <v>936</v>
      </c>
      <c r="E420" s="13">
        <v>1002</v>
      </c>
      <c r="F420" s="13">
        <v>1002.6952380952382</v>
      </c>
      <c r="G420" s="13">
        <v>1002.7017316017316</v>
      </c>
      <c r="H420" s="17">
        <f t="shared" si="30"/>
        <v>20000</v>
      </c>
      <c r="I420" s="17">
        <f t="shared" si="31"/>
        <v>20000</v>
      </c>
      <c r="J420" s="17">
        <f t="shared" si="32"/>
        <v>20000</v>
      </c>
      <c r="K420" s="17">
        <f t="shared" si="33"/>
        <v>20000</v>
      </c>
      <c r="M420" s="7">
        <f>A420-'Major Revenues'!A447</f>
        <v>0</v>
      </c>
    </row>
    <row r="421" spans="1:13" x14ac:dyDescent="0.25">
      <c r="A421">
        <v>4144</v>
      </c>
      <c r="B421">
        <v>7</v>
      </c>
      <c r="C421" t="s">
        <v>471</v>
      </c>
      <c r="D421" s="13">
        <v>59</v>
      </c>
      <c r="E421" s="13">
        <v>59</v>
      </c>
      <c r="F421" s="13">
        <v>59</v>
      </c>
      <c r="G421" s="13">
        <v>59</v>
      </c>
      <c r="H421" s="17">
        <f t="shared" si="30"/>
        <v>20000</v>
      </c>
      <c r="I421" s="17">
        <f t="shared" si="31"/>
        <v>20000</v>
      </c>
      <c r="J421" s="17">
        <f t="shared" si="32"/>
        <v>20000</v>
      </c>
      <c r="K421" s="17">
        <f t="shared" si="33"/>
        <v>20000</v>
      </c>
      <c r="M421" s="7">
        <f>A421-'Major Revenues'!A448</f>
        <v>0</v>
      </c>
    </row>
    <row r="422" spans="1:13" x14ac:dyDescent="0.25">
      <c r="A422">
        <v>4145</v>
      </c>
      <c r="B422">
        <v>7</v>
      </c>
      <c r="C422" t="s">
        <v>472</v>
      </c>
      <c r="D422" s="13">
        <v>33</v>
      </c>
      <c r="E422" s="13">
        <v>33</v>
      </c>
      <c r="F422" s="13">
        <v>33</v>
      </c>
      <c r="G422" s="13">
        <v>33</v>
      </c>
      <c r="H422" s="17">
        <f t="shared" si="30"/>
        <v>20000</v>
      </c>
      <c r="I422" s="17">
        <f t="shared" si="31"/>
        <v>20000</v>
      </c>
      <c r="J422" s="17">
        <f t="shared" si="32"/>
        <v>20000</v>
      </c>
      <c r="K422" s="17">
        <f t="shared" si="33"/>
        <v>20000</v>
      </c>
      <c r="M422" s="7">
        <f>A422-'Major Revenues'!A449</f>
        <v>0</v>
      </c>
    </row>
    <row r="423" spans="1:13" x14ac:dyDescent="0.25">
      <c r="A423">
        <v>4146</v>
      </c>
      <c r="B423">
        <v>7</v>
      </c>
      <c r="C423" t="s">
        <v>473</v>
      </c>
      <c r="D423" s="13">
        <v>99.2</v>
      </c>
      <c r="E423" s="13">
        <v>99.2</v>
      </c>
      <c r="F423" s="13">
        <v>99.2</v>
      </c>
      <c r="G423" s="13">
        <v>99.2</v>
      </c>
      <c r="H423" s="17">
        <f t="shared" si="30"/>
        <v>20000</v>
      </c>
      <c r="I423" s="17">
        <f t="shared" si="31"/>
        <v>20000</v>
      </c>
      <c r="J423" s="17">
        <f t="shared" si="32"/>
        <v>20000</v>
      </c>
      <c r="K423" s="17">
        <f t="shared" si="33"/>
        <v>20000</v>
      </c>
      <c r="M423" s="7">
        <f>A423-'Major Revenues'!A450</f>
        <v>0</v>
      </c>
    </row>
    <row r="424" spans="1:13" x14ac:dyDescent="0.25">
      <c r="A424">
        <v>4150</v>
      </c>
      <c r="B424">
        <v>7</v>
      </c>
      <c r="C424" t="s">
        <v>474</v>
      </c>
      <c r="D424" s="13">
        <v>237.6</v>
      </c>
      <c r="E424" s="13">
        <v>237.6</v>
      </c>
      <c r="F424" s="13">
        <v>237.6</v>
      </c>
      <c r="G424" s="13">
        <v>237.6</v>
      </c>
      <c r="H424" s="17">
        <f t="shared" si="30"/>
        <v>20000</v>
      </c>
      <c r="I424" s="17">
        <f t="shared" si="31"/>
        <v>20000</v>
      </c>
      <c r="J424" s="17">
        <f t="shared" si="32"/>
        <v>20000</v>
      </c>
      <c r="K424" s="17">
        <f t="shared" si="33"/>
        <v>20000</v>
      </c>
      <c r="M424" s="7">
        <f>A424-'Major Revenues'!A451</f>
        <v>0</v>
      </c>
    </row>
    <row r="425" spans="1:13" x14ac:dyDescent="0.25">
      <c r="A425">
        <v>4151</v>
      </c>
      <c r="B425">
        <v>7</v>
      </c>
      <c r="C425" t="s">
        <v>475</v>
      </c>
      <c r="D425" s="13">
        <v>127.19999999999999</v>
      </c>
      <c r="E425" s="13">
        <v>127.19999999999999</v>
      </c>
      <c r="F425" s="13">
        <v>127.19999999999999</v>
      </c>
      <c r="G425" s="13">
        <v>127.19999999999999</v>
      </c>
      <c r="H425" s="17">
        <f t="shared" si="30"/>
        <v>20000</v>
      </c>
      <c r="I425" s="17">
        <f t="shared" si="31"/>
        <v>20000</v>
      </c>
      <c r="J425" s="17">
        <f t="shared" si="32"/>
        <v>20000</v>
      </c>
      <c r="K425" s="17">
        <f t="shared" si="33"/>
        <v>20000</v>
      </c>
      <c r="M425" s="7">
        <f>A425-'Major Revenues'!A452</f>
        <v>0</v>
      </c>
    </row>
    <row r="426" spans="1:13" x14ac:dyDescent="0.25">
      <c r="A426">
        <v>4152</v>
      </c>
      <c r="B426">
        <v>7</v>
      </c>
      <c r="C426" t="s">
        <v>476</v>
      </c>
      <c r="D426" s="13">
        <v>651.80000000000007</v>
      </c>
      <c r="E426" s="13">
        <v>651.80000000000007</v>
      </c>
      <c r="F426" s="13">
        <v>651.80000000000007</v>
      </c>
      <c r="G426" s="13">
        <v>651.80000000000007</v>
      </c>
      <c r="H426" s="17">
        <f t="shared" si="30"/>
        <v>20000</v>
      </c>
      <c r="I426" s="17">
        <f t="shared" si="31"/>
        <v>20000</v>
      </c>
      <c r="J426" s="17">
        <f t="shared" si="32"/>
        <v>20000</v>
      </c>
      <c r="K426" s="17">
        <f t="shared" si="33"/>
        <v>20000</v>
      </c>
      <c r="M426" s="7">
        <f>A426-'Major Revenues'!A453</f>
        <v>0</v>
      </c>
    </row>
    <row r="427" spans="1:13" x14ac:dyDescent="0.25">
      <c r="A427">
        <v>4153</v>
      </c>
      <c r="B427">
        <v>7</v>
      </c>
      <c r="C427" t="s">
        <v>477</v>
      </c>
      <c r="D427" s="13">
        <v>344</v>
      </c>
      <c r="E427" s="13">
        <v>344</v>
      </c>
      <c r="F427" s="13">
        <v>344</v>
      </c>
      <c r="G427" s="13">
        <v>344</v>
      </c>
      <c r="H427" s="17">
        <f t="shared" si="30"/>
        <v>20000</v>
      </c>
      <c r="I427" s="17">
        <f t="shared" si="31"/>
        <v>20000</v>
      </c>
      <c r="J427" s="17">
        <f t="shared" si="32"/>
        <v>20000</v>
      </c>
      <c r="K427" s="17">
        <f t="shared" si="33"/>
        <v>20000</v>
      </c>
      <c r="M427" s="7">
        <f>A427-'Major Revenues'!A454</f>
        <v>0</v>
      </c>
    </row>
    <row r="428" spans="1:13" x14ac:dyDescent="0.25">
      <c r="A428">
        <v>4155</v>
      </c>
      <c r="B428">
        <v>7</v>
      </c>
      <c r="C428" t="s">
        <v>478</v>
      </c>
      <c r="D428" s="13">
        <v>137</v>
      </c>
      <c r="E428" s="13">
        <v>143</v>
      </c>
      <c r="F428" s="13">
        <v>143.57539682539684</v>
      </c>
      <c r="G428" s="13">
        <v>143.59682539682541</v>
      </c>
      <c r="H428" s="17">
        <f t="shared" si="30"/>
        <v>20000</v>
      </c>
      <c r="I428" s="17">
        <f t="shared" si="31"/>
        <v>20000</v>
      </c>
      <c r="J428" s="17">
        <f t="shared" si="32"/>
        <v>20000</v>
      </c>
      <c r="K428" s="17">
        <f t="shared" si="33"/>
        <v>20000</v>
      </c>
      <c r="M428" s="7">
        <f>A428-'Major Revenues'!A455</f>
        <v>0</v>
      </c>
    </row>
    <row r="429" spans="1:13" x14ac:dyDescent="0.25">
      <c r="A429">
        <v>4159</v>
      </c>
      <c r="B429">
        <v>7</v>
      </c>
      <c r="C429" t="s">
        <v>479</v>
      </c>
      <c r="D429" s="13">
        <v>1311</v>
      </c>
      <c r="E429" s="13">
        <v>1311</v>
      </c>
      <c r="F429" s="13">
        <v>1311</v>
      </c>
      <c r="G429" s="13">
        <v>1311</v>
      </c>
      <c r="H429" s="17">
        <f t="shared" si="30"/>
        <v>21120.21</v>
      </c>
      <c r="I429" s="17">
        <f t="shared" si="31"/>
        <v>21120.21</v>
      </c>
      <c r="J429" s="17">
        <f t="shared" si="32"/>
        <v>21120.21</v>
      </c>
      <c r="K429" s="17">
        <f t="shared" si="33"/>
        <v>21120.21</v>
      </c>
      <c r="M429" s="7">
        <f>A429-'Major Revenues'!A456</f>
        <v>0</v>
      </c>
    </row>
    <row r="430" spans="1:13" x14ac:dyDescent="0.25">
      <c r="A430">
        <v>4160</v>
      </c>
      <c r="B430">
        <v>7</v>
      </c>
      <c r="C430" t="s">
        <v>480</v>
      </c>
      <c r="D430" s="13">
        <v>977</v>
      </c>
      <c r="E430" s="13">
        <v>977</v>
      </c>
      <c r="F430" s="13">
        <v>977</v>
      </c>
      <c r="G430" s="13">
        <v>977</v>
      </c>
      <c r="H430" s="17">
        <f t="shared" si="30"/>
        <v>20000</v>
      </c>
      <c r="I430" s="17">
        <f t="shared" si="31"/>
        <v>20000</v>
      </c>
      <c r="J430" s="17">
        <f t="shared" si="32"/>
        <v>20000</v>
      </c>
      <c r="K430" s="17">
        <f t="shared" si="33"/>
        <v>20000</v>
      </c>
      <c r="M430" s="7">
        <f>A430-'Major Revenues'!A457</f>
        <v>0</v>
      </c>
    </row>
    <row r="431" spans="1:13" x14ac:dyDescent="0.25">
      <c r="A431">
        <v>4161</v>
      </c>
      <c r="B431">
        <v>7</v>
      </c>
      <c r="C431" t="s">
        <v>481</v>
      </c>
      <c r="D431" s="13">
        <v>186.39999999999998</v>
      </c>
      <c r="E431" s="13">
        <v>224.95</v>
      </c>
      <c r="F431" s="13">
        <v>184.97393905611295</v>
      </c>
      <c r="G431" s="13">
        <v>183.22048451065845</v>
      </c>
      <c r="H431" s="17">
        <f t="shared" si="30"/>
        <v>20000</v>
      </c>
      <c r="I431" s="17">
        <f t="shared" si="31"/>
        <v>20000</v>
      </c>
      <c r="J431" s="17">
        <f t="shared" si="32"/>
        <v>20000</v>
      </c>
      <c r="K431" s="17">
        <f t="shared" si="33"/>
        <v>20000</v>
      </c>
      <c r="M431" s="7">
        <f>A431-'Major Revenues'!A458</f>
        <v>0</v>
      </c>
    </row>
    <row r="432" spans="1:13" x14ac:dyDescent="0.25">
      <c r="A432">
        <v>4162</v>
      </c>
      <c r="B432">
        <v>7</v>
      </c>
      <c r="C432" t="s">
        <v>482</v>
      </c>
      <c r="D432" s="13">
        <v>135.6</v>
      </c>
      <c r="E432" s="13">
        <v>130</v>
      </c>
      <c r="F432" s="13">
        <v>129.63223443223444</v>
      </c>
      <c r="G432" s="13">
        <v>129.60205128205129</v>
      </c>
      <c r="H432" s="17">
        <f t="shared" si="30"/>
        <v>20000</v>
      </c>
      <c r="I432" s="17">
        <f t="shared" si="31"/>
        <v>20000</v>
      </c>
      <c r="J432" s="17">
        <f t="shared" si="32"/>
        <v>20000</v>
      </c>
      <c r="K432" s="17">
        <f t="shared" si="33"/>
        <v>20000</v>
      </c>
      <c r="M432" s="7">
        <f>A432-'Major Revenues'!A459</f>
        <v>0</v>
      </c>
    </row>
    <row r="433" spans="1:13" x14ac:dyDescent="0.25">
      <c r="A433">
        <v>4164</v>
      </c>
      <c r="B433">
        <v>7</v>
      </c>
      <c r="C433" t="s">
        <v>483</v>
      </c>
      <c r="D433" s="13">
        <v>84</v>
      </c>
      <c r="E433" s="13">
        <v>84</v>
      </c>
      <c r="F433" s="13">
        <v>84</v>
      </c>
      <c r="G433" s="13">
        <v>84</v>
      </c>
      <c r="H433" s="17">
        <f t="shared" si="30"/>
        <v>20000</v>
      </c>
      <c r="I433" s="17">
        <f t="shared" si="31"/>
        <v>20000</v>
      </c>
      <c r="J433" s="17">
        <f t="shared" si="32"/>
        <v>20000</v>
      </c>
      <c r="K433" s="17">
        <f t="shared" si="33"/>
        <v>20000</v>
      </c>
      <c r="M433" s="7">
        <f>A433-'Major Revenues'!A460</f>
        <v>0</v>
      </c>
    </row>
    <row r="434" spans="1:13" x14ac:dyDescent="0.25">
      <c r="A434">
        <v>4166</v>
      </c>
      <c r="B434">
        <v>7</v>
      </c>
      <c r="C434" t="s">
        <v>484</v>
      </c>
      <c r="D434" s="13">
        <v>174</v>
      </c>
      <c r="E434" s="13">
        <v>180</v>
      </c>
      <c r="F434" s="13">
        <v>180.3</v>
      </c>
      <c r="G434" s="13">
        <v>180.31200000000001</v>
      </c>
      <c r="H434" s="17">
        <f t="shared" si="30"/>
        <v>20000</v>
      </c>
      <c r="I434" s="17">
        <f t="shared" si="31"/>
        <v>20000</v>
      </c>
      <c r="J434" s="17">
        <f t="shared" si="32"/>
        <v>20000</v>
      </c>
      <c r="K434" s="17">
        <f t="shared" si="33"/>
        <v>20000</v>
      </c>
      <c r="M434" s="7">
        <f>A434-'Major Revenues'!A461</f>
        <v>0</v>
      </c>
    </row>
    <row r="435" spans="1:13" x14ac:dyDescent="0.25">
      <c r="A435">
        <v>4167</v>
      </c>
      <c r="B435">
        <v>7</v>
      </c>
      <c r="C435" t="s">
        <v>485</v>
      </c>
      <c r="D435" s="13">
        <v>455</v>
      </c>
      <c r="E435" s="13">
        <v>455</v>
      </c>
      <c r="F435" s="13">
        <v>455</v>
      </c>
      <c r="G435" s="13">
        <v>455</v>
      </c>
      <c r="H435" s="17">
        <f t="shared" si="30"/>
        <v>20000</v>
      </c>
      <c r="I435" s="17">
        <f t="shared" si="31"/>
        <v>20000</v>
      </c>
      <c r="J435" s="17">
        <f t="shared" si="32"/>
        <v>20000</v>
      </c>
      <c r="K435" s="17">
        <f t="shared" si="33"/>
        <v>20000</v>
      </c>
      <c r="M435" s="7">
        <f>A435-'Major Revenues'!A462</f>
        <v>0</v>
      </c>
    </row>
    <row r="436" spans="1:13" x14ac:dyDescent="0.25">
      <c r="A436">
        <v>4168</v>
      </c>
      <c r="B436">
        <v>7</v>
      </c>
      <c r="C436" t="s">
        <v>486</v>
      </c>
      <c r="D436" s="13">
        <v>95</v>
      </c>
      <c r="E436" s="13">
        <v>95</v>
      </c>
      <c r="F436" s="13">
        <v>95</v>
      </c>
      <c r="G436" s="13">
        <v>95</v>
      </c>
      <c r="H436" s="17">
        <f t="shared" si="30"/>
        <v>20000</v>
      </c>
      <c r="I436" s="17">
        <f t="shared" si="31"/>
        <v>20000</v>
      </c>
      <c r="J436" s="17">
        <f t="shared" si="32"/>
        <v>20000</v>
      </c>
      <c r="K436" s="17">
        <f t="shared" si="33"/>
        <v>20000</v>
      </c>
      <c r="M436" s="7">
        <f>A436-'Major Revenues'!A463</f>
        <v>0</v>
      </c>
    </row>
    <row r="437" spans="1:13" x14ac:dyDescent="0.25">
      <c r="A437">
        <v>4169</v>
      </c>
      <c r="B437">
        <v>7</v>
      </c>
      <c r="C437" t="s">
        <v>487</v>
      </c>
      <c r="D437" s="13">
        <v>349</v>
      </c>
      <c r="E437" s="13">
        <v>349</v>
      </c>
      <c r="F437" s="13">
        <v>349</v>
      </c>
      <c r="G437" s="13">
        <v>349</v>
      </c>
      <c r="H437" s="17">
        <f t="shared" si="30"/>
        <v>20000</v>
      </c>
      <c r="I437" s="17">
        <f t="shared" si="31"/>
        <v>20000</v>
      </c>
      <c r="J437" s="17">
        <f t="shared" si="32"/>
        <v>20000</v>
      </c>
      <c r="K437" s="17">
        <f t="shared" si="33"/>
        <v>20000</v>
      </c>
      <c r="M437" s="7">
        <f>A437-'Major Revenues'!A464</f>
        <v>0</v>
      </c>
    </row>
    <row r="438" spans="1:13" x14ac:dyDescent="0.25">
      <c r="A438">
        <v>4170</v>
      </c>
      <c r="B438">
        <v>7</v>
      </c>
      <c r="C438" t="s">
        <v>488</v>
      </c>
      <c r="D438" s="13">
        <v>1852</v>
      </c>
      <c r="E438" s="13">
        <v>1954</v>
      </c>
      <c r="F438" s="13">
        <v>1954.9593816067652</v>
      </c>
      <c r="G438" s="13">
        <v>1954.9663697123667</v>
      </c>
      <c r="H438" s="17">
        <f t="shared" si="30"/>
        <v>29835.719999999998</v>
      </c>
      <c r="I438" s="17">
        <f t="shared" si="31"/>
        <v>31478.94</v>
      </c>
      <c r="J438" s="17">
        <f t="shared" si="32"/>
        <v>31494.395637684986</v>
      </c>
      <c r="K438" s="17">
        <f t="shared" si="33"/>
        <v>31494.508216066228</v>
      </c>
      <c r="M438" s="7">
        <f>A438-'Major Revenues'!A465</f>
        <v>0</v>
      </c>
    </row>
    <row r="439" spans="1:13" x14ac:dyDescent="0.25">
      <c r="A439">
        <v>4171</v>
      </c>
      <c r="B439">
        <v>7</v>
      </c>
      <c r="C439" t="s">
        <v>489</v>
      </c>
      <c r="D439" s="13">
        <v>864</v>
      </c>
      <c r="E439" s="13">
        <v>864</v>
      </c>
      <c r="F439" s="13">
        <v>864</v>
      </c>
      <c r="G439" s="13">
        <v>864</v>
      </c>
      <c r="H439" s="17">
        <f t="shared" si="30"/>
        <v>20000</v>
      </c>
      <c r="I439" s="17">
        <f t="shared" si="31"/>
        <v>20000</v>
      </c>
      <c r="J439" s="17">
        <f t="shared" si="32"/>
        <v>20000</v>
      </c>
      <c r="K439" s="17">
        <f t="shared" si="33"/>
        <v>20000</v>
      </c>
      <c r="M439" s="7">
        <f>A439-'Major Revenues'!A466</f>
        <v>0</v>
      </c>
    </row>
    <row r="440" spans="1:13" x14ac:dyDescent="0.25">
      <c r="A440">
        <v>4178</v>
      </c>
      <c r="B440">
        <v>7</v>
      </c>
      <c r="C440" t="s">
        <v>490</v>
      </c>
      <c r="D440" s="13">
        <v>192</v>
      </c>
      <c r="E440" s="13">
        <v>192</v>
      </c>
      <c r="F440" s="13">
        <v>192</v>
      </c>
      <c r="G440" s="13">
        <v>192</v>
      </c>
      <c r="H440" s="17">
        <f t="shared" si="30"/>
        <v>20000</v>
      </c>
      <c r="I440" s="17">
        <f t="shared" si="31"/>
        <v>20000</v>
      </c>
      <c r="J440" s="17">
        <f t="shared" si="32"/>
        <v>20000</v>
      </c>
      <c r="K440" s="17">
        <f t="shared" si="33"/>
        <v>20000</v>
      </c>
      <c r="M440" s="7">
        <f>A440-'Major Revenues'!A467</f>
        <v>0</v>
      </c>
    </row>
    <row r="441" spans="1:13" x14ac:dyDescent="0.25">
      <c r="A441">
        <v>4181</v>
      </c>
      <c r="B441">
        <v>7</v>
      </c>
      <c r="C441" t="s">
        <v>491</v>
      </c>
      <c r="D441" s="13">
        <v>1637</v>
      </c>
      <c r="E441" s="13">
        <v>1637</v>
      </c>
      <c r="F441" s="13">
        <v>1637</v>
      </c>
      <c r="G441" s="13">
        <v>1637</v>
      </c>
      <c r="H441" s="17">
        <f t="shared" si="30"/>
        <v>26372.07</v>
      </c>
      <c r="I441" s="17">
        <f t="shared" si="31"/>
        <v>26372.07</v>
      </c>
      <c r="J441" s="17">
        <f t="shared" si="32"/>
        <v>26372.07</v>
      </c>
      <c r="K441" s="17">
        <f t="shared" si="33"/>
        <v>26372.07</v>
      </c>
      <c r="M441" s="7">
        <f>A441-'Major Revenues'!A468</f>
        <v>0</v>
      </c>
    </row>
    <row r="442" spans="1:13" x14ac:dyDescent="0.25">
      <c r="A442">
        <v>4183</v>
      </c>
      <c r="B442">
        <v>7</v>
      </c>
      <c r="C442" t="s">
        <v>492</v>
      </c>
      <c r="D442" s="13">
        <v>484.79999999999995</v>
      </c>
      <c r="E442" s="13">
        <v>463.2</v>
      </c>
      <c r="F442" s="13">
        <v>463.00714285714281</v>
      </c>
      <c r="G442" s="13">
        <v>463.00509118541032</v>
      </c>
      <c r="H442" s="17">
        <f t="shared" si="30"/>
        <v>20000</v>
      </c>
      <c r="I442" s="17">
        <f t="shared" si="31"/>
        <v>20000</v>
      </c>
      <c r="J442" s="17">
        <f t="shared" si="32"/>
        <v>20000</v>
      </c>
      <c r="K442" s="17">
        <f t="shared" si="33"/>
        <v>20000</v>
      </c>
      <c r="M442" s="7">
        <f>A442-'Major Revenues'!A469</f>
        <v>0</v>
      </c>
    </row>
    <row r="443" spans="1:13" x14ac:dyDescent="0.25">
      <c r="A443">
        <v>4184</v>
      </c>
      <c r="B443">
        <v>7</v>
      </c>
      <c r="C443" t="s">
        <v>493</v>
      </c>
      <c r="D443" s="13">
        <v>676.4</v>
      </c>
      <c r="E443" s="13">
        <v>676.4</v>
      </c>
      <c r="F443" s="13">
        <v>676.4</v>
      </c>
      <c r="G443" s="13">
        <v>676.4</v>
      </c>
      <c r="H443" s="17">
        <f t="shared" si="30"/>
        <v>20000</v>
      </c>
      <c r="I443" s="17">
        <f t="shared" si="31"/>
        <v>20000</v>
      </c>
      <c r="J443" s="17">
        <f t="shared" si="32"/>
        <v>20000</v>
      </c>
      <c r="K443" s="17">
        <f t="shared" si="33"/>
        <v>20000</v>
      </c>
      <c r="M443" s="7">
        <f>A443-'Major Revenues'!A470</f>
        <v>0</v>
      </c>
    </row>
    <row r="444" spans="1:13" x14ac:dyDescent="0.25">
      <c r="A444">
        <v>4185</v>
      </c>
      <c r="B444">
        <v>7</v>
      </c>
      <c r="C444" t="s">
        <v>494</v>
      </c>
      <c r="D444" s="13">
        <v>1020</v>
      </c>
      <c r="E444" s="13">
        <v>1020</v>
      </c>
      <c r="F444" s="13">
        <v>1020</v>
      </c>
      <c r="G444" s="13">
        <v>1020</v>
      </c>
      <c r="H444" s="17">
        <f t="shared" si="30"/>
        <v>20000</v>
      </c>
      <c r="I444" s="17">
        <f t="shared" si="31"/>
        <v>20000</v>
      </c>
      <c r="J444" s="17">
        <f t="shared" si="32"/>
        <v>20000</v>
      </c>
      <c r="K444" s="17">
        <f t="shared" si="33"/>
        <v>20000</v>
      </c>
      <c r="M444" s="7">
        <f>A444-'Major Revenues'!A471</f>
        <v>0</v>
      </c>
    </row>
    <row r="445" spans="1:13" x14ac:dyDescent="0.25">
      <c r="A445">
        <v>4186</v>
      </c>
      <c r="B445">
        <v>7</v>
      </c>
      <c r="C445" t="s">
        <v>495</v>
      </c>
      <c r="D445" s="13">
        <v>478.4</v>
      </c>
      <c r="E445" s="13">
        <v>480.79999999999995</v>
      </c>
      <c r="F445" s="13">
        <v>480.84799999999996</v>
      </c>
      <c r="G445" s="13">
        <v>480.84892307692303</v>
      </c>
      <c r="H445" s="17">
        <f t="shared" si="30"/>
        <v>20000</v>
      </c>
      <c r="I445" s="17">
        <f t="shared" si="31"/>
        <v>20000</v>
      </c>
      <c r="J445" s="17">
        <f t="shared" si="32"/>
        <v>20000</v>
      </c>
      <c r="K445" s="17">
        <f t="shared" si="33"/>
        <v>20000</v>
      </c>
      <c r="M445" s="7">
        <f>A445-'Major Revenues'!A472</f>
        <v>0</v>
      </c>
    </row>
    <row r="446" spans="1:13" x14ac:dyDescent="0.25">
      <c r="A446">
        <v>4188</v>
      </c>
      <c r="B446">
        <v>7</v>
      </c>
      <c r="C446" t="s">
        <v>496</v>
      </c>
      <c r="D446" s="13">
        <v>940.40000000000009</v>
      </c>
      <c r="E446" s="13">
        <v>940.40000000000009</v>
      </c>
      <c r="F446" s="13">
        <v>940.40000000000009</v>
      </c>
      <c r="G446" s="13">
        <v>940.40000000000009</v>
      </c>
      <c r="H446" s="17">
        <f t="shared" si="30"/>
        <v>20000</v>
      </c>
      <c r="I446" s="17">
        <f t="shared" si="31"/>
        <v>20000</v>
      </c>
      <c r="J446" s="17">
        <f t="shared" si="32"/>
        <v>20000</v>
      </c>
      <c r="K446" s="17">
        <f t="shared" si="33"/>
        <v>20000</v>
      </c>
      <c r="M446" s="7">
        <f>A446-'Major Revenues'!A473</f>
        <v>0</v>
      </c>
    </row>
    <row r="447" spans="1:13" x14ac:dyDescent="0.25">
      <c r="A447">
        <v>4189</v>
      </c>
      <c r="B447">
        <v>7</v>
      </c>
      <c r="C447" t="s">
        <v>497</v>
      </c>
      <c r="D447" s="13">
        <v>183</v>
      </c>
      <c r="E447" s="13">
        <v>183</v>
      </c>
      <c r="F447" s="13">
        <v>183</v>
      </c>
      <c r="G447" s="13">
        <v>183</v>
      </c>
      <c r="H447" s="17">
        <f t="shared" si="30"/>
        <v>20000</v>
      </c>
      <c r="I447" s="17">
        <f t="shared" si="31"/>
        <v>20000</v>
      </c>
      <c r="J447" s="17">
        <f t="shared" si="32"/>
        <v>20000</v>
      </c>
      <c r="K447" s="17">
        <f t="shared" si="33"/>
        <v>20000</v>
      </c>
      <c r="M447" s="7">
        <f>A447-'Major Revenues'!A474</f>
        <v>0</v>
      </c>
    </row>
    <row r="448" spans="1:13" x14ac:dyDescent="0.25">
      <c r="A448">
        <v>4191</v>
      </c>
      <c r="B448">
        <v>7</v>
      </c>
      <c r="C448" t="s">
        <v>498</v>
      </c>
      <c r="D448" s="13">
        <v>970.6</v>
      </c>
      <c r="E448" s="13">
        <v>970.6</v>
      </c>
      <c r="F448" s="13">
        <v>970.6</v>
      </c>
      <c r="G448" s="13">
        <v>970.6</v>
      </c>
      <c r="H448" s="17">
        <f t="shared" si="30"/>
        <v>20000</v>
      </c>
      <c r="I448" s="17">
        <f t="shared" si="31"/>
        <v>20000</v>
      </c>
      <c r="J448" s="17">
        <f t="shared" si="32"/>
        <v>20000</v>
      </c>
      <c r="K448" s="17">
        <f t="shared" si="33"/>
        <v>20000</v>
      </c>
      <c r="M448" s="7">
        <f>A448-'Major Revenues'!A475</f>
        <v>0</v>
      </c>
    </row>
    <row r="449" spans="1:13" x14ac:dyDescent="0.25">
      <c r="A449">
        <v>4192</v>
      </c>
      <c r="B449">
        <v>7</v>
      </c>
      <c r="C449" t="s">
        <v>499</v>
      </c>
      <c r="D449" s="13">
        <v>796</v>
      </c>
      <c r="E449" s="13">
        <v>796</v>
      </c>
      <c r="F449" s="13">
        <v>796</v>
      </c>
      <c r="G449" s="13">
        <v>796</v>
      </c>
      <c r="H449" s="17">
        <f t="shared" si="30"/>
        <v>20000</v>
      </c>
      <c r="I449" s="17">
        <f t="shared" si="31"/>
        <v>20000</v>
      </c>
      <c r="J449" s="17">
        <f t="shared" si="32"/>
        <v>20000</v>
      </c>
      <c r="K449" s="17">
        <f t="shared" si="33"/>
        <v>20000</v>
      </c>
      <c r="M449" s="7">
        <f>A449-'Major Revenues'!A476</f>
        <v>0</v>
      </c>
    </row>
    <row r="450" spans="1:13" x14ac:dyDescent="0.25">
      <c r="A450">
        <v>4193</v>
      </c>
      <c r="B450">
        <v>7</v>
      </c>
      <c r="C450" t="s">
        <v>500</v>
      </c>
      <c r="D450" s="13">
        <v>291</v>
      </c>
      <c r="E450" s="13">
        <v>291</v>
      </c>
      <c r="F450" s="13">
        <v>291</v>
      </c>
      <c r="G450" s="13">
        <v>291</v>
      </c>
      <c r="H450" s="17">
        <f t="shared" si="30"/>
        <v>20000</v>
      </c>
      <c r="I450" s="17">
        <f t="shared" si="31"/>
        <v>20000</v>
      </c>
      <c r="J450" s="17">
        <f t="shared" si="32"/>
        <v>20000</v>
      </c>
      <c r="K450" s="17">
        <f t="shared" si="33"/>
        <v>20000</v>
      </c>
      <c r="M450" s="7">
        <f>A450-'Major Revenues'!A477</f>
        <v>0</v>
      </c>
    </row>
    <row r="451" spans="1:13" x14ac:dyDescent="0.25">
      <c r="A451">
        <v>4194</v>
      </c>
      <c r="B451">
        <v>7</v>
      </c>
      <c r="C451" t="s">
        <v>501</v>
      </c>
      <c r="D451" s="13">
        <v>259</v>
      </c>
      <c r="E451" s="13">
        <v>289</v>
      </c>
      <c r="F451" s="13">
        <v>290.83333333333331</v>
      </c>
      <c r="G451" s="13">
        <v>290.87952380952385</v>
      </c>
      <c r="H451" s="17">
        <f t="shared" si="30"/>
        <v>20000</v>
      </c>
      <c r="I451" s="17">
        <f t="shared" si="31"/>
        <v>20000</v>
      </c>
      <c r="J451" s="17">
        <f t="shared" si="32"/>
        <v>20000</v>
      </c>
      <c r="K451" s="17">
        <f t="shared" si="33"/>
        <v>20000</v>
      </c>
      <c r="M451" s="7">
        <f>A451-'Major Revenues'!A478</f>
        <v>0</v>
      </c>
    </row>
    <row r="452" spans="1:13" x14ac:dyDescent="0.25">
      <c r="A452">
        <v>4195</v>
      </c>
      <c r="B452">
        <v>7</v>
      </c>
      <c r="C452" t="s">
        <v>502</v>
      </c>
      <c r="D452" s="13">
        <v>27</v>
      </c>
      <c r="E452" s="13">
        <v>27</v>
      </c>
      <c r="F452" s="13">
        <v>27</v>
      </c>
      <c r="G452" s="13">
        <v>27</v>
      </c>
      <c r="H452" s="17">
        <f t="shared" si="30"/>
        <v>20000</v>
      </c>
      <c r="I452" s="17">
        <f t="shared" si="31"/>
        <v>20000</v>
      </c>
      <c r="J452" s="17">
        <f t="shared" si="32"/>
        <v>20000</v>
      </c>
      <c r="K452" s="17">
        <f t="shared" si="33"/>
        <v>20000</v>
      </c>
      <c r="M452" s="7">
        <f>A452-'Major Revenues'!A479</f>
        <v>0</v>
      </c>
    </row>
    <row r="453" spans="1:13" x14ac:dyDescent="0.25">
      <c r="A453">
        <v>4198</v>
      </c>
      <c r="B453">
        <v>7</v>
      </c>
      <c r="C453" t="s">
        <v>503</v>
      </c>
      <c r="D453" s="13">
        <v>120</v>
      </c>
      <c r="E453" s="13">
        <v>130</v>
      </c>
      <c r="F453" s="13">
        <v>131.09834054834056</v>
      </c>
      <c r="G453" s="13">
        <v>131.14603868353868</v>
      </c>
      <c r="H453" s="17">
        <f t="shared" si="30"/>
        <v>20000</v>
      </c>
      <c r="I453" s="17">
        <f t="shared" si="31"/>
        <v>20000</v>
      </c>
      <c r="J453" s="17">
        <f t="shared" si="32"/>
        <v>20000</v>
      </c>
      <c r="K453" s="17">
        <f t="shared" si="33"/>
        <v>20000</v>
      </c>
      <c r="M453" s="7">
        <f>A453-'Major Revenues'!A480</f>
        <v>0</v>
      </c>
    </row>
    <row r="454" spans="1:13" x14ac:dyDescent="0.25">
      <c r="A454">
        <v>4199</v>
      </c>
      <c r="B454">
        <v>7</v>
      </c>
      <c r="C454" t="s">
        <v>504</v>
      </c>
      <c r="D454" s="13">
        <v>1469.6</v>
      </c>
      <c r="E454" s="13">
        <v>1502</v>
      </c>
      <c r="F454" s="13">
        <v>1502.6639270806713</v>
      </c>
      <c r="G454" s="13">
        <v>1502.6736806890447</v>
      </c>
      <c r="H454" s="17">
        <f t="shared" si="30"/>
        <v>23675.255999999998</v>
      </c>
      <c r="I454" s="17">
        <f t="shared" si="31"/>
        <v>24197.219999999998</v>
      </c>
      <c r="J454" s="17">
        <f t="shared" si="32"/>
        <v>24207.915865269613</v>
      </c>
      <c r="K454" s="17">
        <f t="shared" si="33"/>
        <v>24208.072995900508</v>
      </c>
      <c r="M454" s="7">
        <f>A454-'Major Revenues'!A481</f>
        <v>0</v>
      </c>
    </row>
    <row r="455" spans="1:13" x14ac:dyDescent="0.25">
      <c r="A455">
        <v>4200</v>
      </c>
      <c r="B455">
        <v>7</v>
      </c>
      <c r="C455" t="s">
        <v>505</v>
      </c>
      <c r="D455" s="13">
        <v>770</v>
      </c>
      <c r="E455" s="13">
        <v>790</v>
      </c>
      <c r="F455" s="13">
        <v>790.36666666666656</v>
      </c>
      <c r="G455" s="13">
        <v>790.37256410256407</v>
      </c>
      <c r="H455" s="17">
        <f t="shared" si="30"/>
        <v>20000</v>
      </c>
      <c r="I455" s="17">
        <f t="shared" si="31"/>
        <v>20000</v>
      </c>
      <c r="J455" s="17">
        <f t="shared" si="32"/>
        <v>20000</v>
      </c>
      <c r="K455" s="17">
        <f t="shared" si="33"/>
        <v>20000</v>
      </c>
      <c r="M455" s="7">
        <f>A455-'Major Revenues'!A482</f>
        <v>0</v>
      </c>
    </row>
    <row r="456" spans="1:13" x14ac:dyDescent="0.25">
      <c r="A456">
        <v>4201</v>
      </c>
      <c r="B456">
        <v>7</v>
      </c>
      <c r="C456" t="s">
        <v>506</v>
      </c>
      <c r="D456" s="13">
        <v>139</v>
      </c>
      <c r="E456" s="13">
        <v>139</v>
      </c>
      <c r="F456" s="13">
        <v>139</v>
      </c>
      <c r="G456" s="13">
        <v>139</v>
      </c>
      <c r="H456" s="17">
        <f t="shared" si="30"/>
        <v>20000</v>
      </c>
      <c r="I456" s="17">
        <f t="shared" si="31"/>
        <v>20000</v>
      </c>
      <c r="J456" s="17">
        <f t="shared" si="32"/>
        <v>20000</v>
      </c>
      <c r="K456" s="17">
        <f t="shared" si="33"/>
        <v>20000</v>
      </c>
      <c r="M456" s="7">
        <f>A456-'Major Revenues'!A483</f>
        <v>0</v>
      </c>
    </row>
    <row r="457" spans="1:13" x14ac:dyDescent="0.25">
      <c r="A457">
        <v>4204</v>
      </c>
      <c r="B457">
        <v>7</v>
      </c>
      <c r="C457" t="s">
        <v>507</v>
      </c>
      <c r="D457" s="13">
        <v>154.80000000000001</v>
      </c>
      <c r="E457" s="13">
        <v>154.80000000000001</v>
      </c>
      <c r="F457" s="13">
        <v>154.80000000000001</v>
      </c>
      <c r="G457" s="13">
        <v>154.80000000000001</v>
      </c>
      <c r="H457" s="17">
        <f t="shared" si="30"/>
        <v>20000</v>
      </c>
      <c r="I457" s="17">
        <f t="shared" si="31"/>
        <v>20000</v>
      </c>
      <c r="J457" s="17">
        <f t="shared" si="32"/>
        <v>20000</v>
      </c>
      <c r="K457" s="17">
        <f t="shared" si="33"/>
        <v>20000</v>
      </c>
      <c r="M457" s="7">
        <f>A457-'Major Revenues'!A484</f>
        <v>0</v>
      </c>
    </row>
    <row r="458" spans="1:13" x14ac:dyDescent="0.25">
      <c r="A458">
        <v>4205</v>
      </c>
      <c r="B458">
        <v>7</v>
      </c>
      <c r="C458" t="s">
        <v>508</v>
      </c>
      <c r="D458" s="13">
        <v>536.6</v>
      </c>
      <c r="E458" s="13">
        <v>536.6</v>
      </c>
      <c r="F458" s="13">
        <v>536.6</v>
      </c>
      <c r="G458" s="13">
        <v>536.6</v>
      </c>
      <c r="H458" s="17">
        <f t="shared" si="30"/>
        <v>20000</v>
      </c>
      <c r="I458" s="17">
        <f t="shared" si="31"/>
        <v>20000</v>
      </c>
      <c r="J458" s="17">
        <f t="shared" si="32"/>
        <v>20000</v>
      </c>
      <c r="K458" s="17">
        <f t="shared" si="33"/>
        <v>20000</v>
      </c>
      <c r="M458" s="7">
        <f>A458-'Major Revenues'!A485</f>
        <v>0</v>
      </c>
    </row>
    <row r="459" spans="1:13" x14ac:dyDescent="0.25">
      <c r="A459">
        <v>4207</v>
      </c>
      <c r="B459">
        <v>7</v>
      </c>
      <c r="C459" t="s">
        <v>509</v>
      </c>
      <c r="D459" s="13">
        <v>36</v>
      </c>
      <c r="E459" s="13">
        <v>36</v>
      </c>
      <c r="F459" s="13">
        <v>36</v>
      </c>
      <c r="G459" s="13">
        <v>36</v>
      </c>
      <c r="H459" s="17">
        <f t="shared" si="30"/>
        <v>20000</v>
      </c>
      <c r="I459" s="17">
        <f t="shared" si="31"/>
        <v>20000</v>
      </c>
      <c r="J459" s="17">
        <f t="shared" si="32"/>
        <v>20000</v>
      </c>
      <c r="K459" s="17">
        <f t="shared" si="33"/>
        <v>20000</v>
      </c>
      <c r="M459" s="7">
        <f>A459-'Major Revenues'!A486</f>
        <v>0</v>
      </c>
    </row>
    <row r="460" spans="1:13" x14ac:dyDescent="0.25">
      <c r="A460">
        <v>4208</v>
      </c>
      <c r="B460">
        <v>7</v>
      </c>
      <c r="C460" t="s">
        <v>510</v>
      </c>
      <c r="D460" s="13">
        <v>141</v>
      </c>
      <c r="E460" s="13">
        <v>141</v>
      </c>
      <c r="F460" s="13">
        <v>141</v>
      </c>
      <c r="G460" s="13">
        <v>141</v>
      </c>
      <c r="H460" s="17">
        <f t="shared" si="30"/>
        <v>20000</v>
      </c>
      <c r="I460" s="17">
        <f t="shared" si="31"/>
        <v>20000</v>
      </c>
      <c r="J460" s="17">
        <f t="shared" si="32"/>
        <v>20000</v>
      </c>
      <c r="K460" s="17">
        <f t="shared" si="33"/>
        <v>20000</v>
      </c>
      <c r="M460" s="7">
        <f>A460-'Major Revenues'!A487</f>
        <v>0</v>
      </c>
    </row>
    <row r="461" spans="1:13" x14ac:dyDescent="0.25">
      <c r="A461">
        <v>4210</v>
      </c>
      <c r="B461">
        <v>7</v>
      </c>
      <c r="C461" t="s">
        <v>511</v>
      </c>
      <c r="D461" s="13">
        <v>301</v>
      </c>
      <c r="E461" s="13">
        <v>325.40000000000003</v>
      </c>
      <c r="F461" s="13">
        <v>326.2723198014416</v>
      </c>
      <c r="G461" s="13">
        <v>326.29572980400314</v>
      </c>
      <c r="H461" s="17">
        <f t="shared" si="30"/>
        <v>20000</v>
      </c>
      <c r="I461" s="17">
        <f t="shared" si="31"/>
        <v>20000</v>
      </c>
      <c r="J461" s="17">
        <f t="shared" si="32"/>
        <v>20000</v>
      </c>
      <c r="K461" s="17">
        <f t="shared" si="33"/>
        <v>20000</v>
      </c>
      <c r="M461" s="7">
        <f>A461-'Major Revenues'!A488</f>
        <v>0</v>
      </c>
    </row>
    <row r="462" spans="1:13" x14ac:dyDescent="0.25">
      <c r="A462">
        <v>4213</v>
      </c>
      <c r="B462">
        <v>7</v>
      </c>
      <c r="C462" t="s">
        <v>512</v>
      </c>
      <c r="D462" s="13">
        <v>1132.0000000000002</v>
      </c>
      <c r="E462" s="13">
        <v>1132.0000000000002</v>
      </c>
      <c r="F462" s="13">
        <v>1132.0000000000002</v>
      </c>
      <c r="G462" s="13">
        <v>1132.0000000000002</v>
      </c>
      <c r="H462" s="17">
        <f t="shared" si="30"/>
        <v>20000</v>
      </c>
      <c r="I462" s="17">
        <f t="shared" si="31"/>
        <v>20000</v>
      </c>
      <c r="J462" s="17">
        <f t="shared" si="32"/>
        <v>20000</v>
      </c>
      <c r="K462" s="17">
        <f t="shared" si="33"/>
        <v>20000</v>
      </c>
      <c r="M462" s="7">
        <f>A462-'Major Revenues'!A489</f>
        <v>0</v>
      </c>
    </row>
    <row r="463" spans="1:13" x14ac:dyDescent="0.25">
      <c r="A463">
        <v>4215</v>
      </c>
      <c r="B463">
        <v>7</v>
      </c>
      <c r="C463" t="s">
        <v>513</v>
      </c>
      <c r="D463" s="13">
        <v>429.6</v>
      </c>
      <c r="E463" s="13">
        <v>429.6</v>
      </c>
      <c r="F463" s="13">
        <v>429.6</v>
      </c>
      <c r="G463" s="13">
        <v>429.6</v>
      </c>
      <c r="H463" s="17">
        <f t="shared" si="30"/>
        <v>20000</v>
      </c>
      <c r="I463" s="17">
        <f t="shared" si="31"/>
        <v>20000</v>
      </c>
      <c r="J463" s="17">
        <f t="shared" si="32"/>
        <v>20000</v>
      </c>
      <c r="K463" s="17">
        <f t="shared" si="33"/>
        <v>20000</v>
      </c>
      <c r="M463" s="7">
        <f>A463-'Major Revenues'!A490</f>
        <v>0</v>
      </c>
    </row>
    <row r="464" spans="1:13" x14ac:dyDescent="0.25">
      <c r="A464">
        <v>4217</v>
      </c>
      <c r="B464">
        <v>7</v>
      </c>
      <c r="C464" t="s">
        <v>514</v>
      </c>
      <c r="D464" s="13">
        <v>146.39999999999998</v>
      </c>
      <c r="E464" s="13">
        <v>150</v>
      </c>
      <c r="F464" s="13">
        <v>150.14999999999998</v>
      </c>
      <c r="G464" s="13">
        <v>150.15555555555554</v>
      </c>
      <c r="H464" s="17">
        <f t="shared" si="30"/>
        <v>20000</v>
      </c>
      <c r="I464" s="17">
        <f t="shared" si="31"/>
        <v>20000</v>
      </c>
      <c r="J464" s="17">
        <f t="shared" si="32"/>
        <v>20000</v>
      </c>
      <c r="K464" s="17">
        <f t="shared" si="33"/>
        <v>20000</v>
      </c>
      <c r="M464" s="7">
        <f>A464-'Major Revenues'!A491</f>
        <v>0</v>
      </c>
    </row>
    <row r="465" spans="1:13" x14ac:dyDescent="0.25">
      <c r="A465">
        <v>4218</v>
      </c>
      <c r="B465">
        <v>7</v>
      </c>
      <c r="C465" t="s">
        <v>515</v>
      </c>
      <c r="D465" s="13">
        <v>560</v>
      </c>
      <c r="E465" s="13">
        <v>630</v>
      </c>
      <c r="F465" s="13">
        <v>631.25058823529412</v>
      </c>
      <c r="G465" s="13">
        <v>631.26858823529415</v>
      </c>
      <c r="H465" s="17">
        <f t="shared" si="30"/>
        <v>20000</v>
      </c>
      <c r="I465" s="17">
        <f t="shared" si="31"/>
        <v>20000</v>
      </c>
      <c r="J465" s="17">
        <f t="shared" si="32"/>
        <v>20000</v>
      </c>
      <c r="K465" s="17">
        <f t="shared" si="33"/>
        <v>20000</v>
      </c>
      <c r="M465" s="7">
        <f>A465-'Major Revenues'!A492</f>
        <v>0</v>
      </c>
    </row>
    <row r="466" spans="1:13" x14ac:dyDescent="0.25">
      <c r="A466">
        <v>4219</v>
      </c>
      <c r="B466">
        <v>7</v>
      </c>
      <c r="C466" t="s">
        <v>516</v>
      </c>
      <c r="D466" s="13">
        <v>404.40000000000003</v>
      </c>
      <c r="E466" s="13">
        <v>406.4</v>
      </c>
      <c r="F466" s="13">
        <v>406.34496200394028</v>
      </c>
      <c r="G466" s="13">
        <v>406.33278201674489</v>
      </c>
      <c r="H466" s="17">
        <f t="shared" ref="H466:H517" si="34">MAX(D466*16.11,20000)</f>
        <v>20000</v>
      </c>
      <c r="I466" s="17">
        <f t="shared" ref="I466:I517" si="35">MAX(E466*16.11,20000)</f>
        <v>20000</v>
      </c>
      <c r="J466" s="17">
        <f t="shared" ref="J466:J517" si="36">MAX(F466*16.11,20000)</f>
        <v>20000</v>
      </c>
      <c r="K466" s="17">
        <f t="shared" ref="K466:K517" si="37">MAX(G466*16.11,20000)</f>
        <v>20000</v>
      </c>
      <c r="M466" s="7">
        <f>A466-'Major Revenues'!A493</f>
        <v>0</v>
      </c>
    </row>
    <row r="467" spans="1:13" x14ac:dyDescent="0.25">
      <c r="A467">
        <v>4220</v>
      </c>
      <c r="B467">
        <v>7</v>
      </c>
      <c r="C467" t="s">
        <v>517</v>
      </c>
      <c r="D467" s="13">
        <v>321.8</v>
      </c>
      <c r="E467" s="13">
        <v>340.2</v>
      </c>
      <c r="F467" s="13">
        <v>341.12440585122943</v>
      </c>
      <c r="G467" s="13">
        <v>341.1426439464675</v>
      </c>
      <c r="H467" s="17">
        <f t="shared" si="34"/>
        <v>20000</v>
      </c>
      <c r="I467" s="17">
        <f t="shared" si="35"/>
        <v>20000</v>
      </c>
      <c r="J467" s="17">
        <f t="shared" si="36"/>
        <v>20000</v>
      </c>
      <c r="K467" s="17">
        <f t="shared" si="37"/>
        <v>20000</v>
      </c>
      <c r="M467" s="7">
        <f>A467-'Major Revenues'!A494</f>
        <v>0</v>
      </c>
    </row>
    <row r="468" spans="1:13" x14ac:dyDescent="0.25">
      <c r="A468">
        <v>4221</v>
      </c>
      <c r="B468">
        <v>7</v>
      </c>
      <c r="C468" t="s">
        <v>518</v>
      </c>
      <c r="D468" s="13">
        <v>258.2</v>
      </c>
      <c r="E468" s="13">
        <v>348.4</v>
      </c>
      <c r="F468" s="13">
        <v>352.50991452991451</v>
      </c>
      <c r="G468" s="13">
        <v>352.62280202296841</v>
      </c>
      <c r="H468" s="17">
        <f t="shared" si="34"/>
        <v>20000</v>
      </c>
      <c r="I468" s="17">
        <f t="shared" si="35"/>
        <v>20000</v>
      </c>
      <c r="J468" s="17">
        <f t="shared" si="36"/>
        <v>20000</v>
      </c>
      <c r="K468" s="17">
        <f t="shared" si="37"/>
        <v>20000</v>
      </c>
      <c r="M468" s="7">
        <f>A468-'Major Revenues'!A495</f>
        <v>0</v>
      </c>
    </row>
    <row r="469" spans="1:13" x14ac:dyDescent="0.25">
      <c r="A469">
        <v>4223</v>
      </c>
      <c r="B469">
        <v>7</v>
      </c>
      <c r="C469" t="s">
        <v>519</v>
      </c>
      <c r="D469" s="13">
        <v>250</v>
      </c>
      <c r="E469" s="13">
        <v>250</v>
      </c>
      <c r="F469" s="13">
        <v>250</v>
      </c>
      <c r="G469" s="13">
        <v>250</v>
      </c>
      <c r="H469" s="17">
        <f t="shared" si="34"/>
        <v>20000</v>
      </c>
      <c r="I469" s="17">
        <f t="shared" si="35"/>
        <v>20000</v>
      </c>
      <c r="J469" s="17">
        <f t="shared" si="36"/>
        <v>20000</v>
      </c>
      <c r="K469" s="17">
        <f t="shared" si="37"/>
        <v>20000</v>
      </c>
      <c r="M469" s="7">
        <f>A469-'Major Revenues'!A496</f>
        <v>0</v>
      </c>
    </row>
    <row r="470" spans="1:13" x14ac:dyDescent="0.25">
      <c r="A470">
        <v>4224</v>
      </c>
      <c r="B470">
        <v>7</v>
      </c>
      <c r="C470" t="s">
        <v>520</v>
      </c>
      <c r="D470" s="13">
        <v>176.4</v>
      </c>
      <c r="E470" s="13">
        <v>176.4</v>
      </c>
      <c r="F470" s="13">
        <v>176.4</v>
      </c>
      <c r="G470" s="13">
        <v>176.4</v>
      </c>
      <c r="H470" s="17">
        <f t="shared" si="34"/>
        <v>20000</v>
      </c>
      <c r="I470" s="17">
        <f t="shared" si="35"/>
        <v>20000</v>
      </c>
      <c r="J470" s="17">
        <f t="shared" si="36"/>
        <v>20000</v>
      </c>
      <c r="K470" s="17">
        <f t="shared" si="37"/>
        <v>20000</v>
      </c>
      <c r="M470" s="7">
        <f>A470-'Major Revenues'!A497</f>
        <v>0</v>
      </c>
    </row>
    <row r="471" spans="1:13" x14ac:dyDescent="0.25">
      <c r="A471">
        <v>4225</v>
      </c>
      <c r="B471">
        <v>7</v>
      </c>
      <c r="C471" t="s">
        <v>521</v>
      </c>
      <c r="D471" s="13">
        <v>470</v>
      </c>
      <c r="E471" s="13">
        <v>470</v>
      </c>
      <c r="F471" s="13">
        <v>470</v>
      </c>
      <c r="G471" s="13">
        <v>470</v>
      </c>
      <c r="H471" s="17">
        <f t="shared" si="34"/>
        <v>20000</v>
      </c>
      <c r="I471" s="17">
        <f t="shared" si="35"/>
        <v>20000</v>
      </c>
      <c r="J471" s="17">
        <f t="shared" si="36"/>
        <v>20000</v>
      </c>
      <c r="K471" s="17">
        <f t="shared" si="37"/>
        <v>20000</v>
      </c>
      <c r="M471" s="7">
        <f>A471-'Major Revenues'!A498</f>
        <v>0</v>
      </c>
    </row>
    <row r="472" spans="1:13" x14ac:dyDescent="0.25">
      <c r="A472">
        <v>4226</v>
      </c>
      <c r="B472">
        <v>7</v>
      </c>
      <c r="C472" t="s">
        <v>522</v>
      </c>
      <c r="D472" s="13">
        <v>145</v>
      </c>
      <c r="E472" s="13">
        <v>145</v>
      </c>
      <c r="F472" s="13">
        <v>145</v>
      </c>
      <c r="G472" s="13">
        <v>145</v>
      </c>
      <c r="H472" s="17">
        <f t="shared" si="34"/>
        <v>20000</v>
      </c>
      <c r="I472" s="17">
        <f t="shared" si="35"/>
        <v>20000</v>
      </c>
      <c r="J472" s="17">
        <f t="shared" si="36"/>
        <v>20000</v>
      </c>
      <c r="K472" s="17">
        <f t="shared" si="37"/>
        <v>20000</v>
      </c>
      <c r="M472" s="7">
        <f>A472-'Major Revenues'!A499</f>
        <v>0</v>
      </c>
    </row>
    <row r="473" spans="1:13" x14ac:dyDescent="0.25">
      <c r="A473">
        <v>4227</v>
      </c>
      <c r="B473">
        <v>7</v>
      </c>
      <c r="C473" t="s">
        <v>523</v>
      </c>
      <c r="D473" s="13">
        <v>384.20000000000005</v>
      </c>
      <c r="E473" s="13">
        <v>401.59999999999997</v>
      </c>
      <c r="F473" s="13">
        <v>402.07331515893327</v>
      </c>
      <c r="G473" s="13">
        <v>402.08457931082199</v>
      </c>
      <c r="H473" s="17">
        <f t="shared" si="34"/>
        <v>20000</v>
      </c>
      <c r="I473" s="17">
        <f t="shared" si="35"/>
        <v>20000</v>
      </c>
      <c r="J473" s="17">
        <f t="shared" si="36"/>
        <v>20000</v>
      </c>
      <c r="K473" s="17">
        <f t="shared" si="37"/>
        <v>20000</v>
      </c>
      <c r="M473" s="7">
        <f>A473-'Major Revenues'!A500</f>
        <v>0</v>
      </c>
    </row>
    <row r="474" spans="1:13" x14ac:dyDescent="0.25">
      <c r="A474">
        <v>4228</v>
      </c>
      <c r="B474">
        <v>7</v>
      </c>
      <c r="C474" t="s">
        <v>524</v>
      </c>
      <c r="D474" s="13">
        <v>861.2</v>
      </c>
      <c r="E474" s="13">
        <v>861.2</v>
      </c>
      <c r="F474" s="13">
        <v>861.2</v>
      </c>
      <c r="G474" s="13">
        <v>861.2</v>
      </c>
      <c r="H474" s="17">
        <f t="shared" si="34"/>
        <v>20000</v>
      </c>
      <c r="I474" s="17">
        <f t="shared" si="35"/>
        <v>20000</v>
      </c>
      <c r="J474" s="17">
        <f t="shared" si="36"/>
        <v>20000</v>
      </c>
      <c r="K474" s="17">
        <f t="shared" si="37"/>
        <v>20000</v>
      </c>
      <c r="M474" s="7">
        <f>A474-'Major Revenues'!A501</f>
        <v>0</v>
      </c>
    </row>
    <row r="475" spans="1:13" x14ac:dyDescent="0.25">
      <c r="A475">
        <v>4229</v>
      </c>
      <c r="B475">
        <v>7</v>
      </c>
      <c r="C475" t="s">
        <v>525</v>
      </c>
      <c r="D475" s="13">
        <v>123</v>
      </c>
      <c r="E475" s="13">
        <v>123</v>
      </c>
      <c r="F475" s="13">
        <v>123</v>
      </c>
      <c r="G475" s="13">
        <v>123</v>
      </c>
      <c r="H475" s="17">
        <f t="shared" si="34"/>
        <v>20000</v>
      </c>
      <c r="I475" s="17">
        <f t="shared" si="35"/>
        <v>20000</v>
      </c>
      <c r="J475" s="17">
        <f t="shared" si="36"/>
        <v>20000</v>
      </c>
      <c r="K475" s="17">
        <f t="shared" si="37"/>
        <v>20000</v>
      </c>
      <c r="M475" s="7">
        <f>A475-'Major Revenues'!A502</f>
        <v>0</v>
      </c>
    </row>
    <row r="476" spans="1:13" x14ac:dyDescent="0.25">
      <c r="A476">
        <v>4230</v>
      </c>
      <c r="B476">
        <v>7</v>
      </c>
      <c r="C476" t="s">
        <v>526</v>
      </c>
      <c r="D476" s="13">
        <v>200</v>
      </c>
      <c r="E476" s="13">
        <v>340</v>
      </c>
      <c r="F476" s="13">
        <v>345.875</v>
      </c>
      <c r="G476" s="13">
        <v>345.99409090909091</v>
      </c>
      <c r="H476" s="17">
        <f t="shared" si="34"/>
        <v>20000</v>
      </c>
      <c r="I476" s="17">
        <f t="shared" si="35"/>
        <v>20000</v>
      </c>
      <c r="J476" s="17">
        <f t="shared" si="36"/>
        <v>20000</v>
      </c>
      <c r="K476" s="17">
        <f t="shared" si="37"/>
        <v>20000</v>
      </c>
      <c r="M476" s="7">
        <f>A476-'Major Revenues'!A503</f>
        <v>0</v>
      </c>
    </row>
    <row r="477" spans="1:13" x14ac:dyDescent="0.25">
      <c r="A477">
        <v>4231</v>
      </c>
      <c r="B477">
        <v>7</v>
      </c>
      <c r="C477" t="s">
        <v>527</v>
      </c>
      <c r="D477" s="13">
        <v>599</v>
      </c>
      <c r="E477" s="13">
        <v>599</v>
      </c>
      <c r="F477" s="13">
        <v>599</v>
      </c>
      <c r="G477" s="13">
        <v>599</v>
      </c>
      <c r="H477" s="17">
        <f t="shared" si="34"/>
        <v>20000</v>
      </c>
      <c r="I477" s="17">
        <f t="shared" si="35"/>
        <v>20000</v>
      </c>
      <c r="J477" s="17">
        <f t="shared" si="36"/>
        <v>20000</v>
      </c>
      <c r="K477" s="17">
        <f t="shared" si="37"/>
        <v>20000</v>
      </c>
      <c r="M477" s="7">
        <f>A477-'Major Revenues'!A504</f>
        <v>0</v>
      </c>
    </row>
    <row r="478" spans="1:13" x14ac:dyDescent="0.25">
      <c r="A478">
        <v>4232</v>
      </c>
      <c r="B478">
        <v>7</v>
      </c>
      <c r="C478" t="s">
        <v>528</v>
      </c>
      <c r="D478" s="13">
        <v>385</v>
      </c>
      <c r="E478" s="13">
        <v>385</v>
      </c>
      <c r="F478" s="13">
        <v>385</v>
      </c>
      <c r="G478" s="13">
        <v>385</v>
      </c>
      <c r="H478" s="17">
        <f t="shared" si="34"/>
        <v>20000</v>
      </c>
      <c r="I478" s="17">
        <f t="shared" si="35"/>
        <v>20000</v>
      </c>
      <c r="J478" s="17">
        <f t="shared" si="36"/>
        <v>20000</v>
      </c>
      <c r="K478" s="17">
        <f t="shared" si="37"/>
        <v>20000</v>
      </c>
      <c r="M478" s="7">
        <f>A478-'Major Revenues'!A505</f>
        <v>0</v>
      </c>
    </row>
    <row r="479" spans="1:13" x14ac:dyDescent="0.25">
      <c r="A479">
        <v>4233</v>
      </c>
      <c r="B479">
        <v>7</v>
      </c>
      <c r="C479" t="s">
        <v>529</v>
      </c>
      <c r="D479" s="13">
        <v>248.2</v>
      </c>
      <c r="E479" s="13">
        <v>248.2</v>
      </c>
      <c r="F479" s="13">
        <v>248.2</v>
      </c>
      <c r="G479" s="13">
        <v>248.2</v>
      </c>
      <c r="H479" s="17">
        <f t="shared" si="34"/>
        <v>20000</v>
      </c>
      <c r="I479" s="17">
        <f t="shared" si="35"/>
        <v>20000</v>
      </c>
      <c r="J479" s="17">
        <f t="shared" si="36"/>
        <v>20000</v>
      </c>
      <c r="K479" s="17">
        <f t="shared" si="37"/>
        <v>20000</v>
      </c>
      <c r="M479" s="7">
        <f>A479-'Major Revenues'!A506</f>
        <v>0</v>
      </c>
    </row>
    <row r="480" spans="1:13" x14ac:dyDescent="0.25">
      <c r="A480">
        <v>4237</v>
      </c>
      <c r="B480">
        <v>7</v>
      </c>
      <c r="C480" t="s">
        <v>530</v>
      </c>
      <c r="D480" s="13">
        <v>103.39999999999998</v>
      </c>
      <c r="E480" s="13">
        <v>103.39999999999998</v>
      </c>
      <c r="F480" s="13">
        <v>103.39999999999998</v>
      </c>
      <c r="G480" s="13">
        <v>103.39999999999998</v>
      </c>
      <c r="H480" s="17">
        <f t="shared" si="34"/>
        <v>20000</v>
      </c>
      <c r="I480" s="17">
        <f t="shared" si="35"/>
        <v>20000</v>
      </c>
      <c r="J480" s="17">
        <f t="shared" si="36"/>
        <v>20000</v>
      </c>
      <c r="K480" s="17">
        <f t="shared" si="37"/>
        <v>20000</v>
      </c>
      <c r="M480" s="7">
        <f>A480-'Major Revenues'!A507</f>
        <v>0</v>
      </c>
    </row>
    <row r="481" spans="1:13" x14ac:dyDescent="0.25">
      <c r="A481">
        <v>4238</v>
      </c>
      <c r="B481">
        <v>7</v>
      </c>
      <c r="C481" t="s">
        <v>531</v>
      </c>
      <c r="D481" s="13">
        <v>113.6</v>
      </c>
      <c r="E481" s="13">
        <v>113.6</v>
      </c>
      <c r="F481" s="13">
        <v>113.6</v>
      </c>
      <c r="G481" s="13">
        <v>113.6</v>
      </c>
      <c r="H481" s="17">
        <f t="shared" si="34"/>
        <v>20000</v>
      </c>
      <c r="I481" s="17">
        <f t="shared" si="35"/>
        <v>20000</v>
      </c>
      <c r="J481" s="17">
        <f t="shared" si="36"/>
        <v>20000</v>
      </c>
      <c r="K481" s="17">
        <f t="shared" si="37"/>
        <v>20000</v>
      </c>
      <c r="M481" s="7">
        <f>A481-'Major Revenues'!A508</f>
        <v>0</v>
      </c>
    </row>
    <row r="482" spans="1:13" x14ac:dyDescent="0.25">
      <c r="A482">
        <v>4239</v>
      </c>
      <c r="B482">
        <v>7</v>
      </c>
      <c r="C482" t="s">
        <v>532</v>
      </c>
      <c r="D482" s="13">
        <v>236</v>
      </c>
      <c r="E482" s="13">
        <v>236</v>
      </c>
      <c r="F482" s="13">
        <v>236</v>
      </c>
      <c r="G482" s="13">
        <v>236</v>
      </c>
      <c r="H482" s="17">
        <f t="shared" si="34"/>
        <v>20000</v>
      </c>
      <c r="I482" s="17">
        <f t="shared" si="35"/>
        <v>20000</v>
      </c>
      <c r="J482" s="17">
        <f t="shared" si="36"/>
        <v>20000</v>
      </c>
      <c r="K482" s="17">
        <f t="shared" si="37"/>
        <v>20000</v>
      </c>
      <c r="M482" s="7">
        <f>A482-'Major Revenues'!A509</f>
        <v>0</v>
      </c>
    </row>
    <row r="483" spans="1:13" x14ac:dyDescent="0.25">
      <c r="A483">
        <v>4240</v>
      </c>
      <c r="B483">
        <v>7</v>
      </c>
      <c r="C483" t="s">
        <v>533</v>
      </c>
      <c r="D483" s="13">
        <v>398</v>
      </c>
      <c r="E483" s="13">
        <v>398</v>
      </c>
      <c r="F483" s="13">
        <v>398</v>
      </c>
      <c r="G483" s="13">
        <v>398</v>
      </c>
      <c r="H483" s="17">
        <f t="shared" si="34"/>
        <v>20000</v>
      </c>
      <c r="I483" s="17">
        <f t="shared" si="35"/>
        <v>20000</v>
      </c>
      <c r="J483" s="17">
        <f t="shared" si="36"/>
        <v>20000</v>
      </c>
      <c r="K483" s="17">
        <f t="shared" si="37"/>
        <v>20000</v>
      </c>
      <c r="M483" s="7">
        <f>A483-'Major Revenues'!A510</f>
        <v>0</v>
      </c>
    </row>
    <row r="484" spans="1:13" x14ac:dyDescent="0.25">
      <c r="A484">
        <v>4243</v>
      </c>
      <c r="B484">
        <v>7</v>
      </c>
      <c r="C484" t="s">
        <v>534</v>
      </c>
      <c r="D484" s="13">
        <v>326</v>
      </c>
      <c r="E484" s="13">
        <v>326</v>
      </c>
      <c r="F484" s="13">
        <v>326</v>
      </c>
      <c r="G484" s="13">
        <v>326</v>
      </c>
      <c r="H484" s="17">
        <f t="shared" si="34"/>
        <v>20000</v>
      </c>
      <c r="I484" s="17">
        <f t="shared" si="35"/>
        <v>20000</v>
      </c>
      <c r="J484" s="17">
        <f t="shared" si="36"/>
        <v>20000</v>
      </c>
      <c r="K484" s="17">
        <f t="shared" si="37"/>
        <v>20000</v>
      </c>
      <c r="M484" s="7">
        <f>A484-'Major Revenues'!A511</f>
        <v>0</v>
      </c>
    </row>
    <row r="485" spans="1:13" x14ac:dyDescent="0.25">
      <c r="A485">
        <v>4244</v>
      </c>
      <c r="B485">
        <v>7</v>
      </c>
      <c r="C485" t="s">
        <v>535</v>
      </c>
      <c r="D485" s="13">
        <v>456</v>
      </c>
      <c r="E485" s="13">
        <v>456</v>
      </c>
      <c r="F485" s="13">
        <v>456</v>
      </c>
      <c r="G485" s="13">
        <v>456</v>
      </c>
      <c r="H485" s="17">
        <f t="shared" si="34"/>
        <v>20000</v>
      </c>
      <c r="I485" s="17">
        <f t="shared" si="35"/>
        <v>20000</v>
      </c>
      <c r="J485" s="17">
        <f t="shared" si="36"/>
        <v>20000</v>
      </c>
      <c r="K485" s="17">
        <f t="shared" si="37"/>
        <v>20000</v>
      </c>
      <c r="M485" s="7">
        <f>A485-'Major Revenues'!A512</f>
        <v>0</v>
      </c>
    </row>
    <row r="486" spans="1:13" x14ac:dyDescent="0.25">
      <c r="A486">
        <v>4250</v>
      </c>
      <c r="B486">
        <v>7</v>
      </c>
      <c r="C486" t="s">
        <v>536</v>
      </c>
      <c r="D486" s="13">
        <v>672.4</v>
      </c>
      <c r="E486" s="13">
        <v>735</v>
      </c>
      <c r="F486" s="13">
        <v>736.03423803084604</v>
      </c>
      <c r="G486" s="13">
        <v>736.04458995210484</v>
      </c>
      <c r="H486" s="17">
        <f t="shared" si="34"/>
        <v>20000</v>
      </c>
      <c r="I486" s="17">
        <f t="shared" si="35"/>
        <v>20000</v>
      </c>
      <c r="J486" s="17">
        <f t="shared" si="36"/>
        <v>20000</v>
      </c>
      <c r="K486" s="17">
        <f t="shared" si="37"/>
        <v>20000</v>
      </c>
      <c r="M486" s="7">
        <f>A486-'Major Revenues'!A513</f>
        <v>0</v>
      </c>
    </row>
    <row r="487" spans="1:13" x14ac:dyDescent="0.25">
      <c r="A487">
        <v>4253</v>
      </c>
      <c r="B487">
        <v>7</v>
      </c>
      <c r="C487" t="s">
        <v>537</v>
      </c>
      <c r="D487" s="13">
        <v>193.39999999999998</v>
      </c>
      <c r="E487" s="13">
        <v>209.79999999999998</v>
      </c>
      <c r="F487" s="13">
        <v>215.67712026160299</v>
      </c>
      <c r="G487" s="13">
        <v>215.81600915049191</v>
      </c>
      <c r="H487" s="17">
        <f t="shared" si="34"/>
        <v>20000</v>
      </c>
      <c r="I487" s="17">
        <f t="shared" si="35"/>
        <v>20000</v>
      </c>
      <c r="J487" s="17">
        <f t="shared" si="36"/>
        <v>20000</v>
      </c>
      <c r="K487" s="17">
        <f t="shared" si="37"/>
        <v>20000</v>
      </c>
      <c r="M487" s="7">
        <f>A487-'Major Revenues'!A514</f>
        <v>0</v>
      </c>
    </row>
    <row r="488" spans="1:13" x14ac:dyDescent="0.25">
      <c r="A488">
        <v>4254</v>
      </c>
      <c r="B488">
        <v>7</v>
      </c>
      <c r="C488" t="s">
        <v>538</v>
      </c>
      <c r="D488" s="13">
        <v>275</v>
      </c>
      <c r="E488" s="13">
        <v>240</v>
      </c>
      <c r="F488" s="13">
        <v>239.39818815046314</v>
      </c>
      <c r="G488" s="13">
        <v>239.35408497075329</v>
      </c>
      <c r="H488" s="17">
        <f t="shared" si="34"/>
        <v>20000</v>
      </c>
      <c r="I488" s="17">
        <f t="shared" si="35"/>
        <v>20000</v>
      </c>
      <c r="J488" s="17">
        <f t="shared" si="36"/>
        <v>20000</v>
      </c>
      <c r="K488" s="17">
        <f t="shared" si="37"/>
        <v>20000</v>
      </c>
      <c r="M488" s="7">
        <f>A488-'Major Revenues'!A515</f>
        <v>0</v>
      </c>
    </row>
    <row r="489" spans="1:13" x14ac:dyDescent="0.25">
      <c r="A489">
        <v>4255</v>
      </c>
      <c r="B489">
        <v>7</v>
      </c>
      <c r="C489" t="s">
        <v>539</v>
      </c>
      <c r="D489" s="13">
        <v>240</v>
      </c>
      <c r="E489" s="13">
        <v>260</v>
      </c>
      <c r="F489" s="13">
        <v>260.75256410256407</v>
      </c>
      <c r="G489" s="13">
        <v>260.76551264071679</v>
      </c>
      <c r="H489" s="17">
        <f t="shared" si="34"/>
        <v>20000</v>
      </c>
      <c r="I489" s="17">
        <f t="shared" si="35"/>
        <v>20000</v>
      </c>
      <c r="J489" s="17">
        <f t="shared" si="36"/>
        <v>20000</v>
      </c>
      <c r="K489" s="17">
        <f t="shared" si="37"/>
        <v>20000</v>
      </c>
      <c r="M489" s="7">
        <f>A489-'Major Revenues'!A516</f>
        <v>0</v>
      </c>
    </row>
    <row r="490" spans="1:13" x14ac:dyDescent="0.25">
      <c r="A490">
        <v>4258</v>
      </c>
      <c r="B490">
        <v>7</v>
      </c>
      <c r="C490" t="s">
        <v>540</v>
      </c>
      <c r="D490" s="13">
        <v>180.4</v>
      </c>
      <c r="E490" s="13">
        <v>206</v>
      </c>
      <c r="F490" s="13">
        <v>208.7820512820513</v>
      </c>
      <c r="G490" s="13">
        <v>208.82620184413287</v>
      </c>
      <c r="H490" s="17">
        <f t="shared" si="34"/>
        <v>20000</v>
      </c>
      <c r="I490" s="17">
        <f t="shared" si="35"/>
        <v>20000</v>
      </c>
      <c r="J490" s="17">
        <f t="shared" si="36"/>
        <v>20000</v>
      </c>
      <c r="K490" s="17">
        <f t="shared" si="37"/>
        <v>20000</v>
      </c>
      <c r="M490" s="7">
        <f>A490-'Major Revenues'!A517</f>
        <v>0</v>
      </c>
    </row>
    <row r="491" spans="1:13" x14ac:dyDescent="0.25">
      <c r="A491">
        <v>4261</v>
      </c>
      <c r="B491">
        <v>7</v>
      </c>
      <c r="C491" t="s">
        <v>541</v>
      </c>
      <c r="D491" s="13">
        <v>203</v>
      </c>
      <c r="E491" s="13">
        <v>203</v>
      </c>
      <c r="F491" s="13">
        <v>203</v>
      </c>
      <c r="G491" s="13">
        <v>203</v>
      </c>
      <c r="H491" s="17">
        <f t="shared" si="34"/>
        <v>20000</v>
      </c>
      <c r="I491" s="17">
        <f t="shared" si="35"/>
        <v>20000</v>
      </c>
      <c r="J491" s="17">
        <f t="shared" si="36"/>
        <v>20000</v>
      </c>
      <c r="K491" s="17">
        <f t="shared" si="37"/>
        <v>20000</v>
      </c>
      <c r="M491" s="7">
        <f>A491-'Major Revenues'!A518</f>
        <v>0</v>
      </c>
    </row>
    <row r="492" spans="1:13" x14ac:dyDescent="0.25">
      <c r="A492">
        <v>4263</v>
      </c>
      <c r="B492">
        <v>7</v>
      </c>
      <c r="C492" t="s">
        <v>542</v>
      </c>
      <c r="D492" s="13">
        <v>88</v>
      </c>
      <c r="E492" s="13">
        <v>88</v>
      </c>
      <c r="F492" s="13">
        <v>88</v>
      </c>
      <c r="G492" s="13">
        <v>88</v>
      </c>
      <c r="H492" s="17">
        <f t="shared" si="34"/>
        <v>20000</v>
      </c>
      <c r="I492" s="17">
        <f t="shared" si="35"/>
        <v>20000</v>
      </c>
      <c r="J492" s="17">
        <f t="shared" si="36"/>
        <v>20000</v>
      </c>
      <c r="K492" s="17">
        <f t="shared" si="37"/>
        <v>20000</v>
      </c>
      <c r="M492" s="7">
        <f>A492-'Major Revenues'!A519</f>
        <v>0</v>
      </c>
    </row>
    <row r="493" spans="1:13" x14ac:dyDescent="0.25">
      <c r="A493">
        <v>4264</v>
      </c>
      <c r="B493">
        <v>7</v>
      </c>
      <c r="C493" t="s">
        <v>543</v>
      </c>
      <c r="D493" s="13">
        <v>240</v>
      </c>
      <c r="E493" s="13">
        <v>240</v>
      </c>
      <c r="F493" s="13">
        <v>240</v>
      </c>
      <c r="G493" s="13">
        <v>240</v>
      </c>
      <c r="H493" s="17">
        <f t="shared" si="34"/>
        <v>20000</v>
      </c>
      <c r="I493" s="17">
        <f t="shared" si="35"/>
        <v>20000</v>
      </c>
      <c r="J493" s="17">
        <f t="shared" si="36"/>
        <v>20000</v>
      </c>
      <c r="K493" s="17">
        <f t="shared" si="37"/>
        <v>20000</v>
      </c>
      <c r="M493" s="7">
        <f>A493-'Major Revenues'!A520</f>
        <v>0</v>
      </c>
    </row>
    <row r="494" spans="1:13" x14ac:dyDescent="0.25">
      <c r="A494">
        <v>4265</v>
      </c>
      <c r="B494">
        <v>7</v>
      </c>
      <c r="C494" t="s">
        <v>544</v>
      </c>
      <c r="D494" s="13">
        <v>50</v>
      </c>
      <c r="E494" s="13">
        <v>50</v>
      </c>
      <c r="F494" s="13">
        <v>50</v>
      </c>
      <c r="G494" s="13">
        <v>50</v>
      </c>
      <c r="H494" s="17">
        <f t="shared" si="34"/>
        <v>20000</v>
      </c>
      <c r="I494" s="17">
        <f t="shared" si="35"/>
        <v>20000</v>
      </c>
      <c r="J494" s="17">
        <f t="shared" si="36"/>
        <v>20000</v>
      </c>
      <c r="K494" s="17">
        <f t="shared" si="37"/>
        <v>20000</v>
      </c>
      <c r="M494" s="7">
        <f>A494-'Major Revenues'!A521</f>
        <v>0</v>
      </c>
    </row>
    <row r="495" spans="1:13" x14ac:dyDescent="0.25">
      <c r="A495">
        <v>4266</v>
      </c>
      <c r="B495">
        <v>7</v>
      </c>
      <c r="C495" t="s">
        <v>545</v>
      </c>
      <c r="D495" s="13">
        <v>157</v>
      </c>
      <c r="E495" s="13">
        <v>157</v>
      </c>
      <c r="F495" s="13">
        <v>157</v>
      </c>
      <c r="G495" s="13">
        <v>157</v>
      </c>
      <c r="H495" s="17">
        <f t="shared" si="34"/>
        <v>20000</v>
      </c>
      <c r="I495" s="17">
        <f t="shared" si="35"/>
        <v>20000</v>
      </c>
      <c r="J495" s="17">
        <f t="shared" si="36"/>
        <v>20000</v>
      </c>
      <c r="K495" s="17">
        <f t="shared" si="37"/>
        <v>20000</v>
      </c>
      <c r="M495" s="7">
        <f>A495-'Major Revenues'!A522</f>
        <v>0</v>
      </c>
    </row>
    <row r="496" spans="1:13" x14ac:dyDescent="0.25">
      <c r="A496">
        <v>4267</v>
      </c>
      <c r="B496">
        <v>7</v>
      </c>
      <c r="C496" t="s">
        <v>546</v>
      </c>
      <c r="D496" s="13">
        <v>80</v>
      </c>
      <c r="E496" s="13">
        <v>80</v>
      </c>
      <c r="F496" s="13">
        <v>80</v>
      </c>
      <c r="G496" s="13">
        <v>80</v>
      </c>
      <c r="H496" s="17">
        <f t="shared" si="34"/>
        <v>20000</v>
      </c>
      <c r="I496" s="17">
        <f t="shared" si="35"/>
        <v>20000</v>
      </c>
      <c r="J496" s="17">
        <f t="shared" si="36"/>
        <v>20000</v>
      </c>
      <c r="K496" s="17">
        <f t="shared" si="37"/>
        <v>20000</v>
      </c>
      <c r="M496" s="7">
        <f>A496-'Major Revenues'!A523</f>
        <v>0</v>
      </c>
    </row>
    <row r="497" spans="1:13" x14ac:dyDescent="0.25">
      <c r="A497">
        <v>4268</v>
      </c>
      <c r="B497">
        <v>7</v>
      </c>
      <c r="C497" t="s">
        <v>547</v>
      </c>
      <c r="D497" s="13">
        <v>340</v>
      </c>
      <c r="E497" s="13">
        <v>340</v>
      </c>
      <c r="F497" s="13">
        <v>340</v>
      </c>
      <c r="G497" s="13">
        <v>340</v>
      </c>
      <c r="H497" s="17">
        <f t="shared" si="34"/>
        <v>20000</v>
      </c>
      <c r="I497" s="17">
        <f t="shared" si="35"/>
        <v>20000</v>
      </c>
      <c r="J497" s="17">
        <f t="shared" si="36"/>
        <v>20000</v>
      </c>
      <c r="K497" s="17">
        <f t="shared" si="37"/>
        <v>20000</v>
      </c>
      <c r="M497" s="7">
        <f>A497-'Major Revenues'!A524</f>
        <v>0</v>
      </c>
    </row>
    <row r="498" spans="1:13" x14ac:dyDescent="0.25">
      <c r="A498">
        <v>4269</v>
      </c>
      <c r="B498">
        <v>7</v>
      </c>
      <c r="C498" t="s">
        <v>548</v>
      </c>
      <c r="D498" s="13">
        <v>130</v>
      </c>
      <c r="E498" s="13">
        <v>140</v>
      </c>
      <c r="F498" s="13">
        <v>141.33333333333334</v>
      </c>
      <c r="G498" s="13">
        <v>141.4</v>
      </c>
      <c r="H498" s="17">
        <f t="shared" si="34"/>
        <v>20000</v>
      </c>
      <c r="I498" s="17">
        <f t="shared" si="35"/>
        <v>20000</v>
      </c>
      <c r="J498" s="17">
        <f t="shared" si="36"/>
        <v>20000</v>
      </c>
      <c r="K498" s="17">
        <f t="shared" si="37"/>
        <v>20000</v>
      </c>
      <c r="M498" s="7">
        <f>A498-'Major Revenues'!A525</f>
        <v>0</v>
      </c>
    </row>
    <row r="499" spans="1:13" x14ac:dyDescent="0.25">
      <c r="A499">
        <v>4270</v>
      </c>
      <c r="B499">
        <v>7</v>
      </c>
      <c r="C499" t="s">
        <v>549</v>
      </c>
      <c r="D499" s="13">
        <v>84</v>
      </c>
      <c r="E499" s="13">
        <v>84</v>
      </c>
      <c r="F499" s="13">
        <v>84</v>
      </c>
      <c r="G499" s="13">
        <v>84</v>
      </c>
      <c r="H499" s="17">
        <f t="shared" si="34"/>
        <v>20000</v>
      </c>
      <c r="I499" s="17">
        <f t="shared" si="35"/>
        <v>20000</v>
      </c>
      <c r="J499" s="17">
        <f t="shared" si="36"/>
        <v>20000</v>
      </c>
      <c r="K499" s="17">
        <f t="shared" si="37"/>
        <v>20000</v>
      </c>
      <c r="M499" s="7">
        <f>A499-'Major Revenues'!A526</f>
        <v>0</v>
      </c>
    </row>
    <row r="500" spans="1:13" x14ac:dyDescent="0.25">
      <c r="A500">
        <v>4271</v>
      </c>
      <c r="B500">
        <v>7</v>
      </c>
      <c r="C500" t="s">
        <v>550</v>
      </c>
      <c r="D500" s="13">
        <v>171</v>
      </c>
      <c r="E500" s="13">
        <v>171</v>
      </c>
      <c r="F500" s="13">
        <v>171</v>
      </c>
      <c r="G500" s="13">
        <v>171</v>
      </c>
      <c r="H500" s="17">
        <f t="shared" si="34"/>
        <v>20000</v>
      </c>
      <c r="I500" s="17">
        <f t="shared" si="35"/>
        <v>20000</v>
      </c>
      <c r="J500" s="17">
        <f t="shared" si="36"/>
        <v>20000</v>
      </c>
      <c r="K500" s="17">
        <f t="shared" si="37"/>
        <v>20000</v>
      </c>
      <c r="M500" s="7">
        <f>A500-'Major Revenues'!A527</f>
        <v>0</v>
      </c>
    </row>
    <row r="501" spans="1:13" x14ac:dyDescent="0.25">
      <c r="A501">
        <v>4273</v>
      </c>
      <c r="B501">
        <v>7</v>
      </c>
      <c r="C501" t="s">
        <v>551</v>
      </c>
      <c r="D501" s="13">
        <v>240.8</v>
      </c>
      <c r="E501" s="13">
        <v>264</v>
      </c>
      <c r="F501" s="13">
        <v>265.13571428571424</v>
      </c>
      <c r="G501" s="13">
        <v>265.18415584415584</v>
      </c>
      <c r="H501" s="17">
        <f t="shared" si="34"/>
        <v>20000</v>
      </c>
      <c r="I501" s="17">
        <f t="shared" si="35"/>
        <v>20000</v>
      </c>
      <c r="J501" s="17">
        <f t="shared" si="36"/>
        <v>20000</v>
      </c>
      <c r="K501" s="17">
        <f t="shared" si="37"/>
        <v>20000</v>
      </c>
      <c r="M501" s="7">
        <f>A501-'Major Revenues'!A528</f>
        <v>0</v>
      </c>
    </row>
    <row r="502" spans="1:13" x14ac:dyDescent="0.25">
      <c r="A502">
        <v>4275</v>
      </c>
      <c r="B502">
        <v>7</v>
      </c>
      <c r="C502" t="s">
        <v>552</v>
      </c>
      <c r="D502" s="13">
        <v>265.60000000000002</v>
      </c>
      <c r="E502" s="13">
        <v>200</v>
      </c>
      <c r="F502" s="13">
        <v>196.63146755778337</v>
      </c>
      <c r="G502" s="13">
        <v>200.00565998329157</v>
      </c>
      <c r="H502" s="17">
        <f t="shared" si="34"/>
        <v>20000</v>
      </c>
      <c r="I502" s="17">
        <f t="shared" si="35"/>
        <v>20000</v>
      </c>
      <c r="J502" s="17">
        <f t="shared" si="36"/>
        <v>20000</v>
      </c>
      <c r="K502" s="17">
        <f t="shared" si="37"/>
        <v>20000</v>
      </c>
      <c r="M502" s="7">
        <f>A502-'Major Revenues'!A529</f>
        <v>0</v>
      </c>
    </row>
    <row r="503" spans="1:13" x14ac:dyDescent="0.25">
      <c r="A503">
        <v>4276</v>
      </c>
      <c r="B503">
        <v>7</v>
      </c>
      <c r="C503" t="s">
        <v>553</v>
      </c>
      <c r="D503" s="13">
        <v>50</v>
      </c>
      <c r="E503" s="13">
        <v>60</v>
      </c>
      <c r="F503" s="13">
        <v>60.666666666666657</v>
      </c>
      <c r="G503" s="13">
        <v>60.699999999999989</v>
      </c>
      <c r="H503" s="17">
        <f t="shared" si="34"/>
        <v>20000</v>
      </c>
      <c r="I503" s="17">
        <f t="shared" si="35"/>
        <v>20000</v>
      </c>
      <c r="J503" s="17">
        <f t="shared" si="36"/>
        <v>20000</v>
      </c>
      <c r="K503" s="17">
        <f t="shared" si="37"/>
        <v>20000</v>
      </c>
      <c r="M503" s="7">
        <f>A503-'Major Revenues'!A530</f>
        <v>0</v>
      </c>
    </row>
    <row r="504" spans="1:13" x14ac:dyDescent="0.25">
      <c r="A504">
        <v>4279</v>
      </c>
      <c r="B504">
        <v>7</v>
      </c>
      <c r="C504" t="s">
        <v>554</v>
      </c>
      <c r="D504" s="13">
        <v>96</v>
      </c>
      <c r="E504" s="13">
        <v>96</v>
      </c>
      <c r="F504" s="13">
        <v>96</v>
      </c>
      <c r="G504" s="13">
        <v>96</v>
      </c>
      <c r="H504" s="17">
        <f t="shared" si="34"/>
        <v>20000</v>
      </c>
      <c r="I504" s="17">
        <f t="shared" si="35"/>
        <v>20000</v>
      </c>
      <c r="J504" s="17">
        <f t="shared" si="36"/>
        <v>20000</v>
      </c>
      <c r="K504" s="17">
        <f t="shared" si="37"/>
        <v>20000</v>
      </c>
      <c r="M504" s="7">
        <f>A504-'Major Revenues'!A531</f>
        <v>0</v>
      </c>
    </row>
    <row r="505" spans="1:13" x14ac:dyDescent="0.25">
      <c r="A505">
        <v>4280</v>
      </c>
      <c r="B505">
        <v>7</v>
      </c>
      <c r="C505" t="s">
        <v>555</v>
      </c>
      <c r="D505" s="13">
        <v>67</v>
      </c>
      <c r="E505" s="13">
        <v>67</v>
      </c>
      <c r="F505" s="13">
        <v>67</v>
      </c>
      <c r="G505" s="13">
        <v>67</v>
      </c>
      <c r="H505" s="17">
        <f t="shared" si="34"/>
        <v>20000</v>
      </c>
      <c r="I505" s="17">
        <f t="shared" si="35"/>
        <v>20000</v>
      </c>
      <c r="J505" s="17">
        <f t="shared" si="36"/>
        <v>20000</v>
      </c>
      <c r="K505" s="17">
        <f t="shared" si="37"/>
        <v>20000</v>
      </c>
      <c r="M505" s="7">
        <f>A505-'Major Revenues'!A532</f>
        <v>0</v>
      </c>
    </row>
    <row r="506" spans="1:13" x14ac:dyDescent="0.25">
      <c r="A506">
        <v>4282</v>
      </c>
      <c r="B506">
        <v>7</v>
      </c>
      <c r="C506" t="s">
        <v>556</v>
      </c>
      <c r="D506" s="13">
        <v>78</v>
      </c>
      <c r="E506" s="13">
        <v>78</v>
      </c>
      <c r="F506" s="13">
        <v>78</v>
      </c>
      <c r="G506" s="13">
        <v>78</v>
      </c>
      <c r="H506" s="17">
        <f t="shared" si="34"/>
        <v>20000</v>
      </c>
      <c r="I506" s="17">
        <f t="shared" si="35"/>
        <v>20000</v>
      </c>
      <c r="J506" s="17">
        <f t="shared" si="36"/>
        <v>20000</v>
      </c>
      <c r="K506" s="17">
        <f t="shared" si="37"/>
        <v>20000</v>
      </c>
      <c r="M506" s="7">
        <f>A506-'Major Revenues'!A533</f>
        <v>0</v>
      </c>
    </row>
    <row r="507" spans="1:13" x14ac:dyDescent="0.25">
      <c r="A507">
        <v>4283</v>
      </c>
      <c r="B507">
        <v>7</v>
      </c>
      <c r="C507" t="s">
        <v>557</v>
      </c>
      <c r="D507" s="13">
        <v>111</v>
      </c>
      <c r="E507" s="13">
        <v>111</v>
      </c>
      <c r="F507" s="13">
        <v>111</v>
      </c>
      <c r="G507" s="13">
        <v>111</v>
      </c>
      <c r="H507" s="17">
        <f t="shared" si="34"/>
        <v>20000</v>
      </c>
      <c r="I507" s="17">
        <f t="shared" si="35"/>
        <v>20000</v>
      </c>
      <c r="J507" s="17">
        <f t="shared" si="36"/>
        <v>20000</v>
      </c>
      <c r="K507" s="17">
        <f t="shared" si="37"/>
        <v>20000</v>
      </c>
      <c r="M507" s="7">
        <f>A507-'Major Revenues'!A534</f>
        <v>0</v>
      </c>
    </row>
    <row r="508" spans="1:13" x14ac:dyDescent="0.25">
      <c r="A508">
        <v>4284</v>
      </c>
      <c r="B508">
        <v>7</v>
      </c>
      <c r="C508" t="s">
        <v>558</v>
      </c>
      <c r="D508" s="13">
        <v>391.20000000000005</v>
      </c>
      <c r="E508" s="13">
        <v>344.4</v>
      </c>
      <c r="F508" s="13">
        <v>343.15964912280697</v>
      </c>
      <c r="G508" s="13">
        <v>343.09500582575987</v>
      </c>
      <c r="H508" s="17">
        <f t="shared" si="34"/>
        <v>20000</v>
      </c>
      <c r="I508" s="17">
        <f t="shared" si="35"/>
        <v>20000</v>
      </c>
      <c r="J508" s="17">
        <f t="shared" si="36"/>
        <v>20000</v>
      </c>
      <c r="K508" s="17">
        <f t="shared" si="37"/>
        <v>20000</v>
      </c>
      <c r="M508" s="7">
        <f>A508-'Major Revenues'!A535</f>
        <v>0</v>
      </c>
    </row>
    <row r="509" spans="1:13" x14ac:dyDescent="0.25">
      <c r="A509">
        <v>4285</v>
      </c>
      <c r="B509">
        <v>7</v>
      </c>
      <c r="C509" t="s">
        <v>559</v>
      </c>
      <c r="D509" s="13">
        <v>167.39999999999998</v>
      </c>
      <c r="E509" s="13">
        <v>167.39999999999998</v>
      </c>
      <c r="F509" s="13">
        <v>167.39999999999998</v>
      </c>
      <c r="G509" s="13">
        <v>167.39999999999998</v>
      </c>
      <c r="H509" s="17">
        <f t="shared" si="34"/>
        <v>20000</v>
      </c>
      <c r="I509" s="17">
        <f t="shared" si="35"/>
        <v>20000</v>
      </c>
      <c r="J509" s="17">
        <f t="shared" si="36"/>
        <v>20000</v>
      </c>
      <c r="K509" s="17">
        <f t="shared" si="37"/>
        <v>20000</v>
      </c>
      <c r="M509" s="7">
        <f>A509-'Major Revenues'!A536</f>
        <v>0</v>
      </c>
    </row>
    <row r="510" spans="1:13" x14ac:dyDescent="0.25">
      <c r="A510">
        <v>4289</v>
      </c>
      <c r="B510">
        <v>7</v>
      </c>
      <c r="C510" t="s">
        <v>560</v>
      </c>
      <c r="D510" s="13">
        <v>145</v>
      </c>
      <c r="E510" s="13">
        <v>145</v>
      </c>
      <c r="F510" s="13">
        <v>145</v>
      </c>
      <c r="G510" s="13">
        <v>145</v>
      </c>
      <c r="H510" s="17">
        <f t="shared" si="34"/>
        <v>20000</v>
      </c>
      <c r="I510" s="17">
        <f t="shared" si="35"/>
        <v>20000</v>
      </c>
      <c r="J510" s="17">
        <f t="shared" si="36"/>
        <v>20000</v>
      </c>
      <c r="K510" s="17">
        <f t="shared" si="37"/>
        <v>20000</v>
      </c>
      <c r="M510" s="7">
        <f>A510-'Major Revenues'!A537</f>
        <v>0</v>
      </c>
    </row>
    <row r="511" spans="1:13" x14ac:dyDescent="0.25">
      <c r="A511">
        <v>4290</v>
      </c>
      <c r="B511">
        <v>7</v>
      </c>
      <c r="C511" t="s">
        <v>561</v>
      </c>
      <c r="D511" s="13">
        <v>122.39999999999999</v>
      </c>
      <c r="E511" s="13">
        <v>124.8</v>
      </c>
      <c r="F511" s="13">
        <v>124.99818181818182</v>
      </c>
      <c r="G511" s="13">
        <v>125.00202797202797</v>
      </c>
      <c r="H511" s="17">
        <f t="shared" si="34"/>
        <v>20000</v>
      </c>
      <c r="I511" s="17">
        <f t="shared" si="35"/>
        <v>20000</v>
      </c>
      <c r="J511" s="17">
        <f t="shared" si="36"/>
        <v>20000</v>
      </c>
      <c r="K511" s="17">
        <f t="shared" si="37"/>
        <v>20000</v>
      </c>
      <c r="M511" s="7">
        <f>A511-'Major Revenues'!A538</f>
        <v>0</v>
      </c>
    </row>
    <row r="512" spans="1:13" x14ac:dyDescent="0.25">
      <c r="A512">
        <v>4291</v>
      </c>
      <c r="B512">
        <v>7</v>
      </c>
      <c r="C512" t="s">
        <v>562</v>
      </c>
      <c r="D512" s="13">
        <v>81</v>
      </c>
      <c r="E512" s="13">
        <v>86</v>
      </c>
      <c r="F512" s="13">
        <v>86.5</v>
      </c>
      <c r="G512" s="13">
        <v>86.533333333333331</v>
      </c>
      <c r="H512" s="17">
        <f t="shared" si="34"/>
        <v>20000</v>
      </c>
      <c r="I512" s="17">
        <f t="shared" si="35"/>
        <v>20000</v>
      </c>
      <c r="J512" s="17">
        <f t="shared" si="36"/>
        <v>20000</v>
      </c>
      <c r="K512" s="17">
        <f t="shared" si="37"/>
        <v>20000</v>
      </c>
      <c r="M512" s="7">
        <f>A512-'Major Revenues'!A539</f>
        <v>0</v>
      </c>
    </row>
    <row r="513" spans="1:13" x14ac:dyDescent="0.25">
      <c r="A513">
        <v>4293</v>
      </c>
      <c r="B513">
        <v>7</v>
      </c>
      <c r="C513" t="s">
        <v>563</v>
      </c>
      <c r="D513" s="13">
        <v>30</v>
      </c>
      <c r="E513" s="13">
        <v>30</v>
      </c>
      <c r="F513" s="13">
        <v>30</v>
      </c>
      <c r="G513" s="13">
        <v>30</v>
      </c>
      <c r="H513" s="17">
        <f t="shared" si="34"/>
        <v>20000</v>
      </c>
      <c r="I513" s="17">
        <f t="shared" si="35"/>
        <v>20000</v>
      </c>
      <c r="J513" s="17">
        <f t="shared" si="36"/>
        <v>20000</v>
      </c>
      <c r="K513" s="17">
        <f t="shared" si="37"/>
        <v>20000</v>
      </c>
      <c r="M513" s="7">
        <f>A513-'Major Revenues'!A540</f>
        <v>0</v>
      </c>
    </row>
    <row r="514" spans="1:13" x14ac:dyDescent="0.25">
      <c r="A514">
        <v>4295</v>
      </c>
      <c r="B514">
        <v>7</v>
      </c>
      <c r="C514" t="s">
        <v>564</v>
      </c>
      <c r="D514" s="13">
        <v>160</v>
      </c>
      <c r="E514" s="13">
        <v>160</v>
      </c>
      <c r="F514" s="13">
        <v>160</v>
      </c>
      <c r="G514" s="13">
        <v>160</v>
      </c>
      <c r="H514" s="17">
        <f t="shared" si="34"/>
        <v>20000</v>
      </c>
      <c r="I514" s="17">
        <f t="shared" si="35"/>
        <v>20000</v>
      </c>
      <c r="J514" s="17">
        <f t="shared" si="36"/>
        <v>20000</v>
      </c>
      <c r="K514" s="17">
        <f t="shared" si="37"/>
        <v>20000</v>
      </c>
      <c r="M514" s="7">
        <f>A514-'Major Revenues'!A541</f>
        <v>0</v>
      </c>
    </row>
    <row r="515" spans="1:13" x14ac:dyDescent="0.25">
      <c r="A515">
        <v>4297</v>
      </c>
      <c r="B515">
        <v>7</v>
      </c>
      <c r="C515" t="s">
        <v>565</v>
      </c>
      <c r="D515" s="13">
        <v>45</v>
      </c>
      <c r="E515" s="13">
        <v>45</v>
      </c>
      <c r="F515" s="13">
        <v>45</v>
      </c>
      <c r="G515" s="13">
        <v>45</v>
      </c>
      <c r="H515" s="17">
        <f t="shared" si="34"/>
        <v>20000</v>
      </c>
      <c r="I515" s="17">
        <f t="shared" si="35"/>
        <v>20000</v>
      </c>
      <c r="J515" s="17">
        <f t="shared" si="36"/>
        <v>20000</v>
      </c>
      <c r="K515" s="17">
        <f t="shared" si="37"/>
        <v>20000</v>
      </c>
      <c r="M515" s="7">
        <f>A515-'Major Revenues'!A542</f>
        <v>0</v>
      </c>
    </row>
    <row r="516" spans="1:13" x14ac:dyDescent="0.25">
      <c r="A516">
        <v>4298</v>
      </c>
      <c r="B516">
        <v>7</v>
      </c>
      <c r="C516" t="s">
        <v>566</v>
      </c>
      <c r="D516" s="13">
        <v>169</v>
      </c>
      <c r="E516" s="13">
        <v>169</v>
      </c>
      <c r="F516" s="13">
        <v>169</v>
      </c>
      <c r="G516" s="13">
        <v>169</v>
      </c>
      <c r="H516" s="17">
        <f t="shared" si="34"/>
        <v>20000</v>
      </c>
      <c r="I516" s="17">
        <f t="shared" si="35"/>
        <v>20000</v>
      </c>
      <c r="J516" s="17">
        <f t="shared" si="36"/>
        <v>20000</v>
      </c>
      <c r="K516" s="17">
        <f t="shared" si="37"/>
        <v>20000</v>
      </c>
      <c r="M516" s="7">
        <f>A516-'Major Revenues'!A543</f>
        <v>0</v>
      </c>
    </row>
    <row r="517" spans="1:13" x14ac:dyDescent="0.25">
      <c r="A517" s="14">
        <v>4999</v>
      </c>
      <c r="B517" s="14">
        <v>7</v>
      </c>
      <c r="C517" s="15" t="s">
        <v>567</v>
      </c>
      <c r="D517" s="15">
        <v>-1668.2378705221131</v>
      </c>
      <c r="E517" s="15">
        <v>226.17392377824717</v>
      </c>
      <c r="F517" s="15">
        <v>3465.1697764631972</v>
      </c>
      <c r="G517" s="15">
        <v>6829.5675116068887</v>
      </c>
      <c r="H517" s="17">
        <f t="shared" si="34"/>
        <v>20000</v>
      </c>
      <c r="I517" s="17">
        <f t="shared" si="35"/>
        <v>20000</v>
      </c>
      <c r="J517" s="17">
        <f t="shared" si="36"/>
        <v>55823.885098822102</v>
      </c>
      <c r="K517" s="17">
        <f t="shared" si="37"/>
        <v>110024.33261198697</v>
      </c>
      <c r="M517" s="7" t="e">
        <f>A517-'Major Revenues'!#REF!</f>
        <v>#REF!</v>
      </c>
    </row>
    <row r="518" spans="1:13" x14ac:dyDescent="0.25">
      <c r="D518" s="13"/>
      <c r="E518" s="13"/>
      <c r="F518" s="13"/>
      <c r="G518" s="13"/>
      <c r="M518" s="7"/>
    </row>
    <row r="519" spans="1:13" x14ac:dyDescent="0.25">
      <c r="C519" t="s">
        <v>1709</v>
      </c>
      <c r="D519" s="13">
        <v>850885.90999999957</v>
      </c>
      <c r="E519" s="13">
        <v>848765.66</v>
      </c>
      <c r="F519" s="13">
        <v>848790.09552931273</v>
      </c>
      <c r="G519" s="13">
        <v>848783.47866466583</v>
      </c>
      <c r="M519" s="7"/>
    </row>
    <row r="520" spans="1:13" x14ac:dyDescent="0.25">
      <c r="A520" s="16"/>
      <c r="B520" s="16"/>
      <c r="C520" t="s">
        <v>1710</v>
      </c>
      <c r="D520" s="13">
        <v>4196.1234578408039</v>
      </c>
      <c r="E520" s="13">
        <v>257.64624200102776</v>
      </c>
      <c r="F520" s="13">
        <v>-7773.0737729151042</v>
      </c>
      <c r="G520" s="13">
        <v>-15880.723876657286</v>
      </c>
      <c r="M520" s="7"/>
    </row>
    <row r="521" spans="1:13" x14ac:dyDescent="0.25">
      <c r="C521" t="s">
        <v>1711</v>
      </c>
      <c r="D521" s="13">
        <v>78005.549999999959</v>
      </c>
      <c r="E521" s="13">
        <v>79213.099999999991</v>
      </c>
      <c r="F521" s="13">
        <v>79205.619556911115</v>
      </c>
      <c r="G521" s="13">
        <v>79206.501284717408</v>
      </c>
      <c r="M521" s="7"/>
    </row>
    <row r="522" spans="1:13" x14ac:dyDescent="0.25">
      <c r="A522" s="16"/>
      <c r="B522" s="16"/>
      <c r="C522" t="s">
        <v>1712</v>
      </c>
      <c r="D522" s="13">
        <v>-1668.2378705221131</v>
      </c>
      <c r="E522" s="13">
        <v>226.17392377824717</v>
      </c>
      <c r="F522" s="13">
        <v>3465.1697764631972</v>
      </c>
      <c r="G522" s="13">
        <v>6829.5675116068887</v>
      </c>
      <c r="M522" s="7"/>
    </row>
    <row r="523" spans="1:13" x14ac:dyDescent="0.25">
      <c r="C523" t="s">
        <v>385</v>
      </c>
      <c r="D523" s="13">
        <v>931419.34558731818</v>
      </c>
      <c r="E523" s="13">
        <v>928462.58016577922</v>
      </c>
      <c r="F523" s="13">
        <v>923687.81108977203</v>
      </c>
      <c r="G523" s="13">
        <v>918938.82358433271</v>
      </c>
      <c r="M523" s="7"/>
    </row>
    <row r="524" spans="1:13" x14ac:dyDescent="0.25">
      <c r="C524" t="s">
        <v>44</v>
      </c>
      <c r="D524" s="13">
        <v>931419.34558731806</v>
      </c>
      <c r="E524" s="13">
        <v>928462.5801657791</v>
      </c>
      <c r="F524" s="13">
        <v>923687.81108977192</v>
      </c>
      <c r="G524" s="13">
        <v>918938.82358433225</v>
      </c>
      <c r="M524" s="7"/>
    </row>
    <row r="525" spans="1:13" x14ac:dyDescent="0.25">
      <c r="M525" s="7"/>
    </row>
    <row r="526" spans="1:13" x14ac:dyDescent="0.25">
      <c r="M526" s="7"/>
    </row>
    <row r="527" spans="1:13" x14ac:dyDescent="0.25">
      <c r="M527" s="7"/>
    </row>
    <row r="528" spans="1:13" x14ac:dyDescent="0.25">
      <c r="M528" s="7"/>
    </row>
  </sheetData>
  <autoFilter ref="A6:G517" xr:uid="{00000000-0009-0000-0000-000001000000}"/>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F6DA6-F22E-4F3A-8EA7-A009EB0E867A}">
  <sheetPr>
    <tabColor theme="5" tint="0.79998168889431442"/>
  </sheetPr>
  <dimension ref="A1:K525"/>
  <sheetViews>
    <sheetView workbookViewId="0"/>
  </sheetViews>
  <sheetFormatPr defaultRowHeight="15" x14ac:dyDescent="0.25"/>
  <cols>
    <col min="3" max="5" width="13.42578125" style="17" bestFit="1" customWidth="1"/>
    <col min="6" max="6" width="14.42578125" style="17" bestFit="1" customWidth="1"/>
    <col min="8" max="10" width="11.5703125" bestFit="1" customWidth="1"/>
    <col min="11" max="11" width="12.5703125" bestFit="1" customWidth="1"/>
  </cols>
  <sheetData>
    <row r="1" spans="1:11" x14ac:dyDescent="0.25">
      <c r="A1" t="s">
        <v>1394</v>
      </c>
      <c r="B1" t="s">
        <v>1395</v>
      </c>
      <c r="C1" s="17" t="s">
        <v>847</v>
      </c>
      <c r="D1" s="17" t="s">
        <v>848</v>
      </c>
      <c r="E1" s="17" t="s">
        <v>1390</v>
      </c>
      <c r="F1" s="17" t="s">
        <v>1391</v>
      </c>
      <c r="H1" s="27" t="s">
        <v>847</v>
      </c>
      <c r="I1" s="27" t="s">
        <v>848</v>
      </c>
      <c r="J1" s="27" t="s">
        <v>1390</v>
      </c>
      <c r="K1" s="27" t="s">
        <v>1391</v>
      </c>
    </row>
    <row r="2" spans="1:11" x14ac:dyDescent="0.25">
      <c r="A2">
        <v>1</v>
      </c>
      <c r="B2">
        <v>1</v>
      </c>
      <c r="C2" s="17">
        <v>10486.92400904348</v>
      </c>
      <c r="D2" s="17">
        <v>10487.370928</v>
      </c>
      <c r="E2" s="17">
        <v>10487.376463304347</v>
      </c>
      <c r="F2" s="17">
        <v>21434.663676521741</v>
      </c>
      <c r="H2" s="18">
        <v>45017736.338286169</v>
      </c>
      <c r="I2" s="18">
        <v>46546044.125167437</v>
      </c>
      <c r="J2" s="18">
        <v>47976367.629945062</v>
      </c>
      <c r="K2" s="18">
        <v>100993701.16270398</v>
      </c>
    </row>
    <row r="3" spans="1:11" x14ac:dyDescent="0.25">
      <c r="A3" s="20">
        <v>1</v>
      </c>
      <c r="B3">
        <v>3</v>
      </c>
      <c r="C3" s="17">
        <v>2485000</v>
      </c>
      <c r="D3" s="17">
        <v>2627000</v>
      </c>
      <c r="E3" s="17">
        <v>2777114.2857142854</v>
      </c>
      <c r="F3" s="17">
        <v>5999795.326530613</v>
      </c>
    </row>
    <row r="4" spans="1:11" x14ac:dyDescent="0.25">
      <c r="A4">
        <v>2</v>
      </c>
      <c r="B4">
        <v>1</v>
      </c>
      <c r="C4" s="17">
        <v>0</v>
      </c>
      <c r="D4" s="17">
        <v>0</v>
      </c>
      <c r="E4" s="17">
        <v>0</v>
      </c>
      <c r="F4" s="17">
        <v>0</v>
      </c>
    </row>
    <row r="5" spans="1:11" x14ac:dyDescent="0.25">
      <c r="A5">
        <v>4</v>
      </c>
      <c r="B5">
        <v>1</v>
      </c>
      <c r="C5" s="17">
        <v>0</v>
      </c>
      <c r="D5" s="17">
        <v>0</v>
      </c>
      <c r="E5" s="17">
        <v>0</v>
      </c>
      <c r="F5" s="17">
        <v>0</v>
      </c>
    </row>
    <row r="6" spans="1:11" x14ac:dyDescent="0.25">
      <c r="A6">
        <v>6</v>
      </c>
      <c r="B6">
        <v>3</v>
      </c>
      <c r="C6" s="17">
        <v>110304</v>
      </c>
      <c r="D6" s="17">
        <v>110820</v>
      </c>
      <c r="E6" s="17">
        <v>110822</v>
      </c>
      <c r="F6" s="17">
        <v>226493</v>
      </c>
    </row>
    <row r="7" spans="1:11" x14ac:dyDescent="0.25">
      <c r="A7">
        <v>11</v>
      </c>
      <c r="B7">
        <v>1</v>
      </c>
      <c r="C7" s="17">
        <v>1016788</v>
      </c>
      <c r="D7" s="17">
        <v>1015925</v>
      </c>
      <c r="E7" s="17">
        <v>1015924</v>
      </c>
      <c r="F7" s="17">
        <v>2076330</v>
      </c>
    </row>
    <row r="8" spans="1:11" x14ac:dyDescent="0.25">
      <c r="A8">
        <v>12</v>
      </c>
      <c r="B8">
        <v>1</v>
      </c>
      <c r="C8" s="17">
        <v>133836</v>
      </c>
      <c r="D8" s="17">
        <v>133804</v>
      </c>
      <c r="E8" s="17">
        <v>133803</v>
      </c>
      <c r="F8" s="17">
        <v>273468</v>
      </c>
    </row>
    <row r="9" spans="1:11" x14ac:dyDescent="0.25">
      <c r="A9">
        <v>13</v>
      </c>
      <c r="B9">
        <v>1</v>
      </c>
      <c r="C9" s="17">
        <v>621250</v>
      </c>
      <c r="D9" s="17">
        <v>621250</v>
      </c>
      <c r="E9" s="17">
        <v>621250</v>
      </c>
      <c r="F9" s="17">
        <v>1269625</v>
      </c>
    </row>
    <row r="10" spans="1:11" x14ac:dyDescent="0.25">
      <c r="A10">
        <v>14</v>
      </c>
      <c r="B10">
        <v>1</v>
      </c>
      <c r="C10" s="17">
        <v>234300</v>
      </c>
      <c r="D10" s="17">
        <v>237850</v>
      </c>
      <c r="E10" s="17">
        <v>241454.03030303027</v>
      </c>
      <c r="F10" s="17">
        <v>500926.44651056011</v>
      </c>
    </row>
    <row r="11" spans="1:11" x14ac:dyDescent="0.25">
      <c r="A11">
        <v>15</v>
      </c>
      <c r="B11">
        <v>1</v>
      </c>
      <c r="C11" s="17">
        <v>33042</v>
      </c>
      <c r="D11" s="17">
        <v>33042</v>
      </c>
      <c r="E11" s="17">
        <v>33042</v>
      </c>
      <c r="F11" s="17">
        <v>67532</v>
      </c>
    </row>
    <row r="12" spans="1:11" x14ac:dyDescent="0.25">
      <c r="A12">
        <v>16</v>
      </c>
      <c r="B12">
        <v>1</v>
      </c>
      <c r="C12" s="17">
        <v>369672</v>
      </c>
      <c r="D12" s="17">
        <v>369334</v>
      </c>
      <c r="E12" s="17">
        <v>369333</v>
      </c>
      <c r="F12" s="17">
        <v>754805</v>
      </c>
    </row>
    <row r="13" spans="1:11" x14ac:dyDescent="0.25">
      <c r="A13">
        <v>22</v>
      </c>
      <c r="B13">
        <v>1</v>
      </c>
      <c r="C13" s="17">
        <v>10660</v>
      </c>
      <c r="D13" s="17">
        <v>10496</v>
      </c>
      <c r="E13" s="17">
        <v>10481</v>
      </c>
      <c r="F13" s="17">
        <v>21420</v>
      </c>
    </row>
    <row r="14" spans="1:11" x14ac:dyDescent="0.25">
      <c r="A14">
        <v>23</v>
      </c>
      <c r="B14">
        <v>1</v>
      </c>
      <c r="C14" s="17">
        <v>0</v>
      </c>
      <c r="D14" s="17">
        <v>0</v>
      </c>
      <c r="E14" s="17">
        <v>0</v>
      </c>
      <c r="F14" s="17">
        <v>0</v>
      </c>
    </row>
    <row r="15" spans="1:11" x14ac:dyDescent="0.25">
      <c r="A15">
        <v>25</v>
      </c>
      <c r="B15">
        <v>1</v>
      </c>
      <c r="C15" s="17">
        <v>0</v>
      </c>
      <c r="D15" s="17">
        <v>0</v>
      </c>
      <c r="E15" s="17">
        <v>0</v>
      </c>
      <c r="F15" s="17">
        <v>0</v>
      </c>
    </row>
    <row r="16" spans="1:11" x14ac:dyDescent="0.25">
      <c r="A16">
        <v>31</v>
      </c>
      <c r="B16">
        <v>1</v>
      </c>
      <c r="C16" s="17">
        <v>10531</v>
      </c>
      <c r="D16" s="17">
        <v>10529</v>
      </c>
      <c r="E16" s="17">
        <v>10529</v>
      </c>
      <c r="F16" s="17">
        <v>21521</v>
      </c>
    </row>
    <row r="17" spans="1:6" x14ac:dyDescent="0.25">
      <c r="A17">
        <v>32</v>
      </c>
      <c r="B17">
        <v>1</v>
      </c>
      <c r="C17" s="17">
        <v>10491</v>
      </c>
      <c r="D17" s="17">
        <v>10491</v>
      </c>
      <c r="E17" s="17">
        <v>10491</v>
      </c>
      <c r="F17" s="17">
        <v>21443</v>
      </c>
    </row>
    <row r="18" spans="1:6" x14ac:dyDescent="0.25">
      <c r="A18">
        <v>36</v>
      </c>
      <c r="B18">
        <v>1</v>
      </c>
      <c r="C18" s="17">
        <v>0</v>
      </c>
      <c r="D18" s="17">
        <v>0</v>
      </c>
      <c r="E18" s="17">
        <v>0</v>
      </c>
      <c r="F18" s="17">
        <v>0</v>
      </c>
    </row>
    <row r="19" spans="1:6" x14ac:dyDescent="0.25">
      <c r="A19">
        <v>38</v>
      </c>
      <c r="B19">
        <v>1</v>
      </c>
      <c r="C19" s="17">
        <v>0</v>
      </c>
      <c r="D19" s="17">
        <v>0</v>
      </c>
      <c r="E19" s="17">
        <v>0</v>
      </c>
      <c r="F19" s="17">
        <v>0</v>
      </c>
    </row>
    <row r="20" spans="1:6" x14ac:dyDescent="0.25">
      <c r="A20">
        <v>47</v>
      </c>
      <c r="B20">
        <v>1</v>
      </c>
      <c r="C20" s="17">
        <v>27164</v>
      </c>
      <c r="D20" s="17">
        <v>27174</v>
      </c>
      <c r="E20" s="17">
        <v>27174</v>
      </c>
      <c r="F20" s="17">
        <v>55540</v>
      </c>
    </row>
    <row r="21" spans="1:6" x14ac:dyDescent="0.25">
      <c r="A21">
        <v>51</v>
      </c>
      <c r="B21">
        <v>1</v>
      </c>
      <c r="C21" s="17">
        <v>10483</v>
      </c>
      <c r="D21" s="17">
        <v>10481</v>
      </c>
      <c r="E21" s="17">
        <v>10481</v>
      </c>
      <c r="F21" s="17">
        <v>21420</v>
      </c>
    </row>
    <row r="22" spans="1:6" x14ac:dyDescent="0.25">
      <c r="A22">
        <v>75</v>
      </c>
      <c r="B22">
        <v>1</v>
      </c>
      <c r="C22" s="17">
        <v>0</v>
      </c>
      <c r="D22" s="17">
        <v>0</v>
      </c>
      <c r="E22" s="17">
        <v>0</v>
      </c>
      <c r="F22" s="17">
        <v>0</v>
      </c>
    </row>
    <row r="23" spans="1:6" x14ac:dyDescent="0.25">
      <c r="A23">
        <v>77</v>
      </c>
      <c r="B23">
        <v>1</v>
      </c>
      <c r="C23" s="17">
        <v>315335</v>
      </c>
      <c r="D23" s="17">
        <v>315335</v>
      </c>
      <c r="E23" s="17">
        <v>315335</v>
      </c>
      <c r="F23" s="17">
        <v>644466</v>
      </c>
    </row>
    <row r="24" spans="1:6" x14ac:dyDescent="0.25">
      <c r="A24">
        <v>81</v>
      </c>
      <c r="B24">
        <v>1</v>
      </c>
      <c r="C24" s="17">
        <v>0</v>
      </c>
      <c r="D24" s="17">
        <v>0</v>
      </c>
      <c r="E24" s="17">
        <v>0</v>
      </c>
      <c r="F24" s="17">
        <v>0</v>
      </c>
    </row>
    <row r="25" spans="1:6" x14ac:dyDescent="0.25">
      <c r="A25">
        <v>84</v>
      </c>
      <c r="B25">
        <v>1</v>
      </c>
      <c r="C25" s="17">
        <v>18515</v>
      </c>
      <c r="D25" s="17">
        <v>18515</v>
      </c>
      <c r="E25" s="17">
        <v>18515</v>
      </c>
      <c r="F25" s="17">
        <v>37841</v>
      </c>
    </row>
    <row r="26" spans="1:6" x14ac:dyDescent="0.25">
      <c r="A26">
        <v>85</v>
      </c>
      <c r="B26">
        <v>1</v>
      </c>
      <c r="C26" s="17">
        <v>10483</v>
      </c>
      <c r="D26" s="17">
        <v>10483</v>
      </c>
      <c r="E26" s="17">
        <v>10483</v>
      </c>
      <c r="F26" s="17">
        <v>21426</v>
      </c>
    </row>
    <row r="27" spans="1:6" x14ac:dyDescent="0.25">
      <c r="A27">
        <v>88</v>
      </c>
      <c r="B27">
        <v>1</v>
      </c>
      <c r="C27" s="17">
        <v>10654</v>
      </c>
      <c r="D27" s="17">
        <v>10654</v>
      </c>
      <c r="E27" s="17">
        <v>10654</v>
      </c>
      <c r="F27" s="17">
        <v>21776</v>
      </c>
    </row>
    <row r="28" spans="1:6" x14ac:dyDescent="0.25">
      <c r="A28">
        <v>91</v>
      </c>
      <c r="B28">
        <v>1</v>
      </c>
      <c r="C28" s="17">
        <v>0</v>
      </c>
      <c r="D28" s="17">
        <v>0</v>
      </c>
      <c r="E28" s="17">
        <v>0</v>
      </c>
      <c r="F28" s="17">
        <v>0</v>
      </c>
    </row>
    <row r="29" spans="1:6" x14ac:dyDescent="0.25">
      <c r="A29">
        <v>93</v>
      </c>
      <c r="B29">
        <v>1</v>
      </c>
      <c r="C29" s="17">
        <v>0</v>
      </c>
      <c r="D29" s="17">
        <v>0</v>
      </c>
      <c r="E29" s="17">
        <v>0</v>
      </c>
      <c r="F29" s="17">
        <v>0</v>
      </c>
    </row>
    <row r="30" spans="1:6" x14ac:dyDescent="0.25">
      <c r="A30">
        <v>94</v>
      </c>
      <c r="B30">
        <v>1</v>
      </c>
      <c r="C30" s="17">
        <v>10483</v>
      </c>
      <c r="D30" s="17">
        <v>10483</v>
      </c>
      <c r="E30" s="17">
        <v>10483</v>
      </c>
      <c r="F30" s="17">
        <v>21425</v>
      </c>
    </row>
    <row r="31" spans="1:6" x14ac:dyDescent="0.25">
      <c r="A31">
        <v>95</v>
      </c>
      <c r="B31">
        <v>1</v>
      </c>
      <c r="C31" s="17">
        <v>0</v>
      </c>
      <c r="D31" s="17">
        <v>0</v>
      </c>
      <c r="E31" s="17">
        <v>0</v>
      </c>
      <c r="F31" s="17">
        <v>0</v>
      </c>
    </row>
    <row r="32" spans="1:6" x14ac:dyDescent="0.25">
      <c r="A32">
        <v>97</v>
      </c>
      <c r="B32">
        <v>1</v>
      </c>
      <c r="C32" s="17">
        <v>10482</v>
      </c>
      <c r="D32" s="17">
        <v>10482</v>
      </c>
      <c r="E32" s="17">
        <v>10482</v>
      </c>
      <c r="F32" s="17">
        <v>21425</v>
      </c>
    </row>
    <row r="33" spans="1:6" x14ac:dyDescent="0.25">
      <c r="A33">
        <v>99</v>
      </c>
      <c r="B33">
        <v>1</v>
      </c>
      <c r="C33" s="17">
        <v>10481</v>
      </c>
      <c r="D33" s="17">
        <v>10481</v>
      </c>
      <c r="E33" s="17">
        <v>10481</v>
      </c>
      <c r="F33" s="17">
        <v>21423</v>
      </c>
    </row>
    <row r="34" spans="1:6" x14ac:dyDescent="0.25">
      <c r="A34">
        <v>100</v>
      </c>
      <c r="B34">
        <v>1</v>
      </c>
      <c r="C34" s="17">
        <v>10499</v>
      </c>
      <c r="D34" s="17">
        <v>10500</v>
      </c>
      <c r="E34" s="17">
        <v>10501</v>
      </c>
      <c r="F34" s="17">
        <v>21462</v>
      </c>
    </row>
    <row r="35" spans="1:6" x14ac:dyDescent="0.25">
      <c r="A35">
        <v>108</v>
      </c>
      <c r="B35">
        <v>1</v>
      </c>
      <c r="C35" s="17">
        <v>10744</v>
      </c>
      <c r="D35" s="17">
        <v>10742</v>
      </c>
      <c r="E35" s="17">
        <v>10742</v>
      </c>
      <c r="F35" s="17">
        <v>21954</v>
      </c>
    </row>
    <row r="36" spans="1:6" x14ac:dyDescent="0.25">
      <c r="A36">
        <v>110</v>
      </c>
      <c r="B36">
        <v>1</v>
      </c>
      <c r="C36" s="17">
        <v>33456</v>
      </c>
      <c r="D36" s="17">
        <v>33444</v>
      </c>
      <c r="E36" s="17">
        <v>33445</v>
      </c>
      <c r="F36" s="17">
        <v>68355</v>
      </c>
    </row>
    <row r="37" spans="1:6" x14ac:dyDescent="0.25">
      <c r="A37">
        <v>111</v>
      </c>
      <c r="B37">
        <v>1</v>
      </c>
      <c r="C37" s="17">
        <v>10720</v>
      </c>
      <c r="D37" s="17">
        <v>10720</v>
      </c>
      <c r="E37" s="17">
        <v>10720</v>
      </c>
      <c r="F37" s="17">
        <v>21911</v>
      </c>
    </row>
    <row r="38" spans="1:6" x14ac:dyDescent="0.25">
      <c r="A38">
        <v>112</v>
      </c>
      <c r="B38">
        <v>1</v>
      </c>
      <c r="C38" s="17">
        <v>250711</v>
      </c>
      <c r="D38" s="17">
        <v>250314</v>
      </c>
      <c r="E38" s="17">
        <v>250314</v>
      </c>
      <c r="F38" s="17">
        <v>511589</v>
      </c>
    </row>
    <row r="39" spans="1:6" x14ac:dyDescent="0.25">
      <c r="A39">
        <v>113</v>
      </c>
      <c r="B39">
        <v>1</v>
      </c>
      <c r="C39" s="17">
        <v>10489</v>
      </c>
      <c r="D39" s="17">
        <v>10489</v>
      </c>
      <c r="E39" s="17">
        <v>10489</v>
      </c>
      <c r="F39" s="17">
        <v>21439</v>
      </c>
    </row>
    <row r="40" spans="1:6" x14ac:dyDescent="0.25">
      <c r="A40">
        <v>115</v>
      </c>
      <c r="B40">
        <v>1</v>
      </c>
      <c r="C40" s="17">
        <v>0</v>
      </c>
      <c r="D40" s="17">
        <v>0</v>
      </c>
      <c r="E40" s="17">
        <v>0</v>
      </c>
      <c r="F40" s="17">
        <v>0</v>
      </c>
    </row>
    <row r="41" spans="1:6" x14ac:dyDescent="0.25">
      <c r="A41">
        <v>116</v>
      </c>
      <c r="B41">
        <v>1</v>
      </c>
      <c r="C41" s="17">
        <v>0</v>
      </c>
      <c r="D41" s="17">
        <v>0</v>
      </c>
      <c r="E41" s="17">
        <v>0</v>
      </c>
      <c r="F41" s="17">
        <v>0</v>
      </c>
    </row>
    <row r="42" spans="1:6" x14ac:dyDescent="0.25">
      <c r="A42">
        <v>118</v>
      </c>
      <c r="B42">
        <v>1</v>
      </c>
      <c r="C42" s="17">
        <v>0</v>
      </c>
      <c r="D42" s="17">
        <v>0</v>
      </c>
      <c r="E42" s="17">
        <v>0</v>
      </c>
      <c r="F42" s="17">
        <v>0</v>
      </c>
    </row>
    <row r="43" spans="1:6" x14ac:dyDescent="0.25">
      <c r="A43">
        <v>129</v>
      </c>
      <c r="B43">
        <v>1</v>
      </c>
      <c r="C43" s="17">
        <v>78450</v>
      </c>
      <c r="D43" s="17">
        <v>78450</v>
      </c>
      <c r="E43" s="17">
        <v>78450</v>
      </c>
      <c r="F43" s="17">
        <v>160329</v>
      </c>
    </row>
    <row r="44" spans="1:6" x14ac:dyDescent="0.25">
      <c r="A44">
        <v>138</v>
      </c>
      <c r="B44">
        <v>1</v>
      </c>
      <c r="C44" s="17">
        <v>12937</v>
      </c>
      <c r="D44" s="17">
        <v>12951</v>
      </c>
      <c r="E44" s="17">
        <v>12951</v>
      </c>
      <c r="F44" s="17">
        <v>26470</v>
      </c>
    </row>
    <row r="45" spans="1:6" x14ac:dyDescent="0.25">
      <c r="A45">
        <v>139</v>
      </c>
      <c r="B45">
        <v>1</v>
      </c>
      <c r="C45" s="17">
        <v>13034</v>
      </c>
      <c r="D45" s="17">
        <v>11249</v>
      </c>
      <c r="E45" s="17">
        <v>11062</v>
      </c>
      <c r="F45" s="17">
        <v>22319</v>
      </c>
    </row>
    <row r="46" spans="1:6" x14ac:dyDescent="0.25">
      <c r="A46">
        <v>146</v>
      </c>
      <c r="B46">
        <v>1</v>
      </c>
      <c r="C46" s="17">
        <v>0</v>
      </c>
      <c r="D46" s="17">
        <v>0</v>
      </c>
      <c r="E46" s="17">
        <v>0</v>
      </c>
      <c r="F46" s="17">
        <v>0</v>
      </c>
    </row>
    <row r="47" spans="1:6" x14ac:dyDescent="0.25">
      <c r="A47">
        <v>150</v>
      </c>
      <c r="B47">
        <v>1</v>
      </c>
      <c r="C47" s="17">
        <v>10843</v>
      </c>
      <c r="D47" s="17">
        <v>10843</v>
      </c>
      <c r="E47" s="17">
        <v>10843</v>
      </c>
      <c r="F47" s="17">
        <v>22161</v>
      </c>
    </row>
    <row r="48" spans="1:6" x14ac:dyDescent="0.25">
      <c r="A48">
        <v>152</v>
      </c>
      <c r="B48">
        <v>1</v>
      </c>
      <c r="C48" s="17">
        <v>164992</v>
      </c>
      <c r="D48" s="17">
        <v>164958</v>
      </c>
      <c r="E48" s="17">
        <v>164958</v>
      </c>
      <c r="F48" s="17">
        <v>337141</v>
      </c>
    </row>
    <row r="49" spans="1:6" x14ac:dyDescent="0.25">
      <c r="A49">
        <v>162</v>
      </c>
      <c r="B49">
        <v>1</v>
      </c>
      <c r="C49" s="17">
        <v>0</v>
      </c>
      <c r="D49" s="17">
        <v>0</v>
      </c>
      <c r="E49" s="17">
        <v>0</v>
      </c>
      <c r="F49" s="17">
        <v>0</v>
      </c>
    </row>
    <row r="50" spans="1:6" x14ac:dyDescent="0.25">
      <c r="A50">
        <v>166</v>
      </c>
      <c r="B50">
        <v>1</v>
      </c>
      <c r="C50" s="17">
        <v>10514</v>
      </c>
      <c r="D50" s="17">
        <v>10514</v>
      </c>
      <c r="E50" s="17">
        <v>10514</v>
      </c>
      <c r="F50" s="17">
        <v>21489</v>
      </c>
    </row>
    <row r="51" spans="1:6" x14ac:dyDescent="0.25">
      <c r="A51">
        <v>173</v>
      </c>
      <c r="B51">
        <v>1</v>
      </c>
      <c r="C51" s="17">
        <v>18712</v>
      </c>
      <c r="D51" s="17">
        <v>18827</v>
      </c>
      <c r="E51" s="17">
        <v>18828</v>
      </c>
      <c r="F51" s="17">
        <v>38481</v>
      </c>
    </row>
    <row r="52" spans="1:6" x14ac:dyDescent="0.25">
      <c r="A52">
        <v>177</v>
      </c>
      <c r="B52">
        <v>1</v>
      </c>
      <c r="C52" s="17">
        <v>139160</v>
      </c>
      <c r="D52" s="17">
        <v>138450</v>
      </c>
      <c r="E52" s="17">
        <v>137743.26530612248</v>
      </c>
      <c r="F52" s="17">
        <v>280065.12216264056</v>
      </c>
    </row>
    <row r="53" spans="1:6" x14ac:dyDescent="0.25">
      <c r="A53">
        <v>181</v>
      </c>
      <c r="B53">
        <v>1</v>
      </c>
      <c r="C53" s="17">
        <v>11664</v>
      </c>
      <c r="D53" s="17">
        <v>11666</v>
      </c>
      <c r="E53" s="17">
        <v>11666</v>
      </c>
      <c r="F53" s="17">
        <v>23845</v>
      </c>
    </row>
    <row r="54" spans="1:6" x14ac:dyDescent="0.25">
      <c r="A54">
        <v>182</v>
      </c>
      <c r="B54">
        <v>1</v>
      </c>
      <c r="C54" s="17">
        <v>10482</v>
      </c>
      <c r="D54" s="17">
        <v>10482</v>
      </c>
      <c r="E54" s="17">
        <v>10482</v>
      </c>
      <c r="F54" s="17">
        <v>21424</v>
      </c>
    </row>
    <row r="55" spans="1:6" x14ac:dyDescent="0.25">
      <c r="A55">
        <v>186</v>
      </c>
      <c r="B55">
        <v>1</v>
      </c>
      <c r="C55" s="17">
        <v>10503</v>
      </c>
      <c r="D55" s="17">
        <v>10503</v>
      </c>
      <c r="E55" s="17">
        <v>10503</v>
      </c>
      <c r="F55" s="17">
        <v>21467</v>
      </c>
    </row>
    <row r="56" spans="1:6" x14ac:dyDescent="0.25">
      <c r="A56">
        <v>191</v>
      </c>
      <c r="B56">
        <v>1</v>
      </c>
      <c r="C56" s="17">
        <v>1019560</v>
      </c>
      <c r="D56" s="17">
        <v>1019560</v>
      </c>
      <c r="E56" s="17">
        <v>1019560</v>
      </c>
      <c r="F56" s="17">
        <v>2083636</v>
      </c>
    </row>
    <row r="57" spans="1:6" x14ac:dyDescent="0.25">
      <c r="A57">
        <v>192</v>
      </c>
      <c r="B57">
        <v>1</v>
      </c>
      <c r="C57" s="17">
        <v>120599</v>
      </c>
      <c r="D57" s="17">
        <v>120599</v>
      </c>
      <c r="E57" s="17">
        <v>120599</v>
      </c>
      <c r="F57" s="17">
        <v>246482</v>
      </c>
    </row>
    <row r="58" spans="1:6" x14ac:dyDescent="0.25">
      <c r="A58">
        <v>194</v>
      </c>
      <c r="B58">
        <v>1</v>
      </c>
      <c r="C58" s="17">
        <v>190994</v>
      </c>
      <c r="D58" s="17">
        <v>190860</v>
      </c>
      <c r="E58" s="17">
        <v>190859</v>
      </c>
      <c r="F58" s="17">
        <v>390083</v>
      </c>
    </row>
    <row r="59" spans="1:6" x14ac:dyDescent="0.25">
      <c r="A59">
        <v>195</v>
      </c>
      <c r="B59">
        <v>1</v>
      </c>
      <c r="C59" s="17">
        <v>10481</v>
      </c>
      <c r="D59" s="17">
        <v>10482</v>
      </c>
      <c r="E59" s="17">
        <v>10482</v>
      </c>
      <c r="F59" s="17">
        <v>21424</v>
      </c>
    </row>
    <row r="60" spans="1:6" x14ac:dyDescent="0.25">
      <c r="A60">
        <v>196</v>
      </c>
      <c r="B60">
        <v>1</v>
      </c>
      <c r="C60" s="17">
        <v>1348152</v>
      </c>
      <c r="D60" s="17">
        <v>1345839</v>
      </c>
      <c r="E60" s="17">
        <v>1345837</v>
      </c>
      <c r="F60" s="17">
        <v>2750528</v>
      </c>
    </row>
    <row r="61" spans="1:6" x14ac:dyDescent="0.25">
      <c r="A61">
        <v>197</v>
      </c>
      <c r="B61">
        <v>1</v>
      </c>
      <c r="C61" s="17">
        <v>304331</v>
      </c>
      <c r="D61" s="17">
        <v>333748</v>
      </c>
      <c r="E61" s="17">
        <v>370852.22222222225</v>
      </c>
      <c r="F61" s="17">
        <v>843005.32098765438</v>
      </c>
    </row>
    <row r="62" spans="1:6" x14ac:dyDescent="0.25">
      <c r="A62">
        <v>199</v>
      </c>
      <c r="B62">
        <v>1</v>
      </c>
      <c r="C62" s="17">
        <v>81450</v>
      </c>
      <c r="D62" s="17">
        <v>81386</v>
      </c>
      <c r="E62" s="17">
        <v>81385</v>
      </c>
      <c r="F62" s="17">
        <v>166335</v>
      </c>
    </row>
    <row r="63" spans="1:6" x14ac:dyDescent="0.25">
      <c r="A63">
        <v>200</v>
      </c>
      <c r="B63">
        <v>1</v>
      </c>
      <c r="C63" s="17">
        <v>22726</v>
      </c>
      <c r="D63" s="17">
        <v>22742</v>
      </c>
      <c r="E63" s="17">
        <v>22742</v>
      </c>
      <c r="F63" s="17">
        <v>46481</v>
      </c>
    </row>
    <row r="64" spans="1:6" x14ac:dyDescent="0.25">
      <c r="A64">
        <v>203</v>
      </c>
      <c r="B64">
        <v>1</v>
      </c>
      <c r="C64" s="17">
        <v>10545</v>
      </c>
      <c r="D64" s="17">
        <v>10546</v>
      </c>
      <c r="E64" s="17">
        <v>10546</v>
      </c>
      <c r="F64" s="17">
        <v>21555</v>
      </c>
    </row>
    <row r="65" spans="1:6" x14ac:dyDescent="0.25">
      <c r="A65">
        <v>204</v>
      </c>
      <c r="B65">
        <v>1</v>
      </c>
      <c r="C65" s="17">
        <v>12448</v>
      </c>
      <c r="D65" s="17">
        <v>12448</v>
      </c>
      <c r="E65" s="17">
        <v>12448</v>
      </c>
      <c r="F65" s="17">
        <v>25442</v>
      </c>
    </row>
    <row r="66" spans="1:6" x14ac:dyDescent="0.25">
      <c r="A66">
        <v>206</v>
      </c>
      <c r="B66">
        <v>1</v>
      </c>
      <c r="C66" s="17">
        <v>17187</v>
      </c>
      <c r="D66" s="17">
        <v>17185</v>
      </c>
      <c r="E66" s="17">
        <v>17185</v>
      </c>
      <c r="F66" s="17">
        <v>35124</v>
      </c>
    </row>
    <row r="67" spans="1:6" x14ac:dyDescent="0.25">
      <c r="A67">
        <v>213</v>
      </c>
      <c r="B67">
        <v>1</v>
      </c>
      <c r="C67" s="17">
        <v>10511</v>
      </c>
      <c r="D67" s="17">
        <v>10512</v>
      </c>
      <c r="E67" s="17">
        <v>10512</v>
      </c>
      <c r="F67" s="17">
        <v>21485</v>
      </c>
    </row>
    <row r="68" spans="1:6" x14ac:dyDescent="0.25">
      <c r="A68">
        <v>227</v>
      </c>
      <c r="B68">
        <v>1</v>
      </c>
      <c r="C68" s="17">
        <v>0</v>
      </c>
      <c r="D68" s="17">
        <v>0</v>
      </c>
      <c r="E68" s="17">
        <v>0</v>
      </c>
      <c r="F68" s="17">
        <v>0</v>
      </c>
    </row>
    <row r="69" spans="1:6" x14ac:dyDescent="0.25">
      <c r="A69">
        <v>229</v>
      </c>
      <c r="B69">
        <v>1</v>
      </c>
      <c r="C69" s="17">
        <v>0</v>
      </c>
      <c r="D69" s="17">
        <v>0</v>
      </c>
      <c r="E69" s="17">
        <v>0</v>
      </c>
      <c r="F69" s="17">
        <v>0</v>
      </c>
    </row>
    <row r="70" spans="1:6" x14ac:dyDescent="0.25">
      <c r="A70">
        <v>238</v>
      </c>
      <c r="B70">
        <v>1</v>
      </c>
      <c r="C70" s="17">
        <v>10506</v>
      </c>
      <c r="D70" s="17">
        <v>10506</v>
      </c>
      <c r="E70" s="17">
        <v>10506</v>
      </c>
      <c r="F70" s="17">
        <v>21473</v>
      </c>
    </row>
    <row r="71" spans="1:6" x14ac:dyDescent="0.25">
      <c r="A71">
        <v>239</v>
      </c>
      <c r="B71">
        <v>1</v>
      </c>
      <c r="C71" s="17">
        <v>10546</v>
      </c>
      <c r="D71" s="17">
        <v>10547</v>
      </c>
      <c r="E71" s="17">
        <v>10547</v>
      </c>
      <c r="F71" s="17">
        <v>21556</v>
      </c>
    </row>
    <row r="72" spans="1:6" x14ac:dyDescent="0.25">
      <c r="A72">
        <v>241</v>
      </c>
      <c r="B72">
        <v>1</v>
      </c>
      <c r="C72" s="17">
        <v>192075</v>
      </c>
      <c r="D72" s="17">
        <v>192940</v>
      </c>
      <c r="E72" s="17">
        <v>192943</v>
      </c>
      <c r="F72" s="17">
        <v>394318</v>
      </c>
    </row>
    <row r="73" spans="1:6" x14ac:dyDescent="0.25">
      <c r="A73">
        <v>242</v>
      </c>
      <c r="B73">
        <v>1</v>
      </c>
      <c r="C73" s="17">
        <v>10609</v>
      </c>
      <c r="D73" s="17">
        <v>10612</v>
      </c>
      <c r="E73" s="17">
        <v>10612</v>
      </c>
      <c r="F73" s="17">
        <v>21690</v>
      </c>
    </row>
    <row r="74" spans="1:6" x14ac:dyDescent="0.25">
      <c r="A74">
        <v>252</v>
      </c>
      <c r="B74">
        <v>1</v>
      </c>
      <c r="C74" s="17">
        <v>10519</v>
      </c>
      <c r="D74" s="17">
        <v>10520</v>
      </c>
      <c r="E74" s="17">
        <v>10520</v>
      </c>
      <c r="F74" s="17">
        <v>21501</v>
      </c>
    </row>
    <row r="75" spans="1:6" x14ac:dyDescent="0.25">
      <c r="A75">
        <v>253</v>
      </c>
      <c r="B75">
        <v>1</v>
      </c>
      <c r="C75" s="17">
        <v>17780</v>
      </c>
      <c r="D75" s="17">
        <v>17815</v>
      </c>
      <c r="E75" s="17">
        <v>17816</v>
      </c>
      <c r="F75" s="17">
        <v>36412</v>
      </c>
    </row>
    <row r="76" spans="1:6" x14ac:dyDescent="0.25">
      <c r="A76">
        <v>255</v>
      </c>
      <c r="B76">
        <v>1</v>
      </c>
      <c r="C76" s="17">
        <v>0</v>
      </c>
      <c r="D76" s="17">
        <v>0</v>
      </c>
      <c r="E76" s="17">
        <v>0</v>
      </c>
      <c r="F76" s="17">
        <v>0</v>
      </c>
    </row>
    <row r="77" spans="1:6" x14ac:dyDescent="0.25">
      <c r="A77">
        <v>256</v>
      </c>
      <c r="B77">
        <v>1</v>
      </c>
      <c r="C77" s="17">
        <v>24963</v>
      </c>
      <c r="D77" s="17">
        <v>25001</v>
      </c>
      <c r="E77" s="17">
        <v>25001</v>
      </c>
      <c r="F77" s="17">
        <v>51098</v>
      </c>
    </row>
    <row r="78" spans="1:6" x14ac:dyDescent="0.25">
      <c r="A78">
        <v>261</v>
      </c>
      <c r="B78">
        <v>1</v>
      </c>
      <c r="C78" s="17">
        <v>10495</v>
      </c>
      <c r="D78" s="17">
        <v>10495</v>
      </c>
      <c r="E78" s="17">
        <v>10495</v>
      </c>
      <c r="F78" s="17">
        <v>21450</v>
      </c>
    </row>
    <row r="79" spans="1:6" x14ac:dyDescent="0.25">
      <c r="A79">
        <v>264</v>
      </c>
      <c r="B79">
        <v>1</v>
      </c>
      <c r="C79" s="17">
        <v>10497</v>
      </c>
      <c r="D79" s="17">
        <v>10499</v>
      </c>
      <c r="E79" s="17">
        <v>10498</v>
      </c>
      <c r="F79" s="17">
        <v>21457</v>
      </c>
    </row>
    <row r="80" spans="1:6" x14ac:dyDescent="0.25">
      <c r="A80">
        <v>270</v>
      </c>
      <c r="B80">
        <v>1</v>
      </c>
      <c r="C80" s="17">
        <v>296414</v>
      </c>
      <c r="D80" s="17">
        <v>297054</v>
      </c>
      <c r="E80" s="17">
        <v>297055</v>
      </c>
      <c r="F80" s="17">
        <v>607100</v>
      </c>
    </row>
    <row r="81" spans="1:6" x14ac:dyDescent="0.25">
      <c r="A81">
        <v>271</v>
      </c>
      <c r="B81">
        <v>1</v>
      </c>
      <c r="C81" s="17">
        <v>732804</v>
      </c>
      <c r="D81" s="17">
        <v>735826</v>
      </c>
      <c r="E81" s="17">
        <v>735830</v>
      </c>
      <c r="F81" s="17">
        <v>1503794</v>
      </c>
    </row>
    <row r="82" spans="1:6" x14ac:dyDescent="0.25">
      <c r="A82">
        <v>272</v>
      </c>
      <c r="B82">
        <v>1</v>
      </c>
      <c r="C82" s="17">
        <v>411416</v>
      </c>
      <c r="D82" s="17">
        <v>411416</v>
      </c>
      <c r="E82" s="17">
        <v>411416</v>
      </c>
      <c r="F82" s="17">
        <v>840824</v>
      </c>
    </row>
    <row r="83" spans="1:6" x14ac:dyDescent="0.25">
      <c r="A83">
        <v>273</v>
      </c>
      <c r="B83">
        <v>1</v>
      </c>
      <c r="C83" s="17">
        <v>232810</v>
      </c>
      <c r="D83" s="17">
        <v>232674</v>
      </c>
      <c r="E83" s="17">
        <v>232674</v>
      </c>
      <c r="F83" s="17">
        <v>475535</v>
      </c>
    </row>
    <row r="84" spans="1:6" x14ac:dyDescent="0.25">
      <c r="A84">
        <v>276</v>
      </c>
      <c r="B84">
        <v>1</v>
      </c>
      <c r="C84" s="17">
        <v>122923</v>
      </c>
      <c r="D84" s="17">
        <v>122923</v>
      </c>
      <c r="E84" s="17">
        <v>122923</v>
      </c>
      <c r="F84" s="17">
        <v>251235</v>
      </c>
    </row>
    <row r="85" spans="1:6" x14ac:dyDescent="0.25">
      <c r="A85">
        <v>277</v>
      </c>
      <c r="B85">
        <v>1</v>
      </c>
      <c r="C85" s="17">
        <v>10618</v>
      </c>
      <c r="D85" s="17">
        <v>10618</v>
      </c>
      <c r="E85" s="17">
        <v>10618</v>
      </c>
      <c r="F85" s="17">
        <v>21701</v>
      </c>
    </row>
    <row r="86" spans="1:6" x14ac:dyDescent="0.25">
      <c r="A86">
        <v>278</v>
      </c>
      <c r="B86">
        <v>1</v>
      </c>
      <c r="C86" s="17">
        <v>19593</v>
      </c>
      <c r="D86" s="17">
        <v>19582</v>
      </c>
      <c r="E86" s="17">
        <v>19582</v>
      </c>
      <c r="F86" s="17">
        <v>40023</v>
      </c>
    </row>
    <row r="87" spans="1:6" x14ac:dyDescent="0.25">
      <c r="A87">
        <v>279</v>
      </c>
      <c r="B87">
        <v>1</v>
      </c>
      <c r="C87" s="17">
        <v>1151201</v>
      </c>
      <c r="D87" s="17">
        <v>1147398</v>
      </c>
      <c r="E87" s="17">
        <v>1147396</v>
      </c>
      <c r="F87" s="17">
        <v>2344946</v>
      </c>
    </row>
    <row r="88" spans="1:6" x14ac:dyDescent="0.25">
      <c r="A88">
        <v>280</v>
      </c>
      <c r="B88">
        <v>1</v>
      </c>
      <c r="C88" s="17">
        <v>639000</v>
      </c>
      <c r="D88" s="17">
        <v>639000</v>
      </c>
      <c r="E88" s="17">
        <v>639000</v>
      </c>
      <c r="F88" s="17">
        <v>1305900</v>
      </c>
    </row>
    <row r="89" spans="1:6" x14ac:dyDescent="0.25">
      <c r="A89">
        <v>281</v>
      </c>
      <c r="B89">
        <v>1</v>
      </c>
      <c r="C89" s="17">
        <v>728239</v>
      </c>
      <c r="D89" s="17">
        <v>728239</v>
      </c>
      <c r="E89" s="17">
        <v>728239</v>
      </c>
      <c r="F89" s="17">
        <v>1488288</v>
      </c>
    </row>
    <row r="90" spans="1:6" x14ac:dyDescent="0.25">
      <c r="A90">
        <v>282</v>
      </c>
      <c r="B90">
        <v>1</v>
      </c>
      <c r="C90" s="17">
        <v>70759</v>
      </c>
      <c r="D90" s="17">
        <v>70779</v>
      </c>
      <c r="E90" s="17">
        <v>70780</v>
      </c>
      <c r="F90" s="17">
        <v>144658</v>
      </c>
    </row>
    <row r="91" spans="1:6" x14ac:dyDescent="0.25">
      <c r="A91">
        <v>283</v>
      </c>
      <c r="B91">
        <v>1</v>
      </c>
      <c r="C91" s="17">
        <v>225771</v>
      </c>
      <c r="D91" s="17">
        <v>244729</v>
      </c>
      <c r="E91" s="17">
        <v>265477.30057803472</v>
      </c>
      <c r="F91" s="17">
        <v>589000.7049684251</v>
      </c>
    </row>
    <row r="92" spans="1:6" x14ac:dyDescent="0.25">
      <c r="A92">
        <v>284</v>
      </c>
      <c r="B92">
        <v>1</v>
      </c>
      <c r="C92" s="17">
        <v>157470</v>
      </c>
      <c r="D92" s="17">
        <v>157317</v>
      </c>
      <c r="E92" s="17">
        <v>157316</v>
      </c>
      <c r="F92" s="17">
        <v>321529</v>
      </c>
    </row>
    <row r="93" spans="1:6" x14ac:dyDescent="0.25">
      <c r="A93">
        <v>286</v>
      </c>
      <c r="B93">
        <v>1</v>
      </c>
      <c r="C93" s="17">
        <v>213000</v>
      </c>
      <c r="D93" s="17">
        <v>213000</v>
      </c>
      <c r="E93" s="17">
        <v>213000</v>
      </c>
      <c r="F93" s="17">
        <v>435300</v>
      </c>
    </row>
    <row r="94" spans="1:6" x14ac:dyDescent="0.25">
      <c r="A94">
        <v>294</v>
      </c>
      <c r="B94">
        <v>1</v>
      </c>
      <c r="C94" s="17">
        <v>10855</v>
      </c>
      <c r="D94" s="17">
        <v>10855</v>
      </c>
      <c r="E94" s="17">
        <v>10855</v>
      </c>
      <c r="F94" s="17">
        <v>22186</v>
      </c>
    </row>
    <row r="95" spans="1:6" x14ac:dyDescent="0.25">
      <c r="A95">
        <v>297</v>
      </c>
      <c r="B95">
        <v>1</v>
      </c>
      <c r="C95" s="17">
        <v>10485</v>
      </c>
      <c r="D95" s="17">
        <v>10485</v>
      </c>
      <c r="E95" s="17">
        <v>10485</v>
      </c>
      <c r="F95" s="17">
        <v>21430</v>
      </c>
    </row>
    <row r="96" spans="1:6" x14ac:dyDescent="0.25">
      <c r="A96">
        <v>299</v>
      </c>
      <c r="B96">
        <v>1</v>
      </c>
      <c r="C96" s="17">
        <v>10489</v>
      </c>
      <c r="D96" s="17">
        <v>10490</v>
      </c>
      <c r="E96" s="17">
        <v>10490</v>
      </c>
      <c r="F96" s="17">
        <v>21440</v>
      </c>
    </row>
    <row r="97" spans="1:6" x14ac:dyDescent="0.25">
      <c r="A97">
        <v>300</v>
      </c>
      <c r="B97">
        <v>1</v>
      </c>
      <c r="C97" s="17">
        <v>10482</v>
      </c>
      <c r="D97" s="17">
        <v>10482</v>
      </c>
      <c r="E97" s="17">
        <v>10482</v>
      </c>
      <c r="F97" s="17">
        <v>21423</v>
      </c>
    </row>
    <row r="98" spans="1:6" x14ac:dyDescent="0.25">
      <c r="A98">
        <v>306</v>
      </c>
      <c r="B98">
        <v>1</v>
      </c>
      <c r="C98" s="17">
        <v>0</v>
      </c>
      <c r="D98" s="17">
        <v>0</v>
      </c>
      <c r="E98" s="17">
        <v>0</v>
      </c>
      <c r="F98" s="17">
        <v>0</v>
      </c>
    </row>
    <row r="99" spans="1:6" x14ac:dyDescent="0.25">
      <c r="A99">
        <v>308</v>
      </c>
      <c r="B99">
        <v>1</v>
      </c>
      <c r="C99" s="17">
        <v>0</v>
      </c>
      <c r="D99" s="17">
        <v>0</v>
      </c>
      <c r="E99" s="17">
        <v>0</v>
      </c>
      <c r="F99" s="17">
        <v>0</v>
      </c>
    </row>
    <row r="100" spans="1:6" x14ac:dyDescent="0.25">
      <c r="A100">
        <v>309</v>
      </c>
      <c r="B100">
        <v>1</v>
      </c>
      <c r="C100" s="17">
        <v>10602</v>
      </c>
      <c r="D100" s="17">
        <v>10605</v>
      </c>
      <c r="E100" s="17">
        <v>10605</v>
      </c>
      <c r="F100" s="17">
        <v>21675</v>
      </c>
    </row>
    <row r="101" spans="1:6" x14ac:dyDescent="0.25">
      <c r="A101">
        <v>314</v>
      </c>
      <c r="B101">
        <v>1</v>
      </c>
      <c r="C101" s="17">
        <v>10482</v>
      </c>
      <c r="D101" s="17">
        <v>10489</v>
      </c>
      <c r="E101" s="17">
        <v>10515</v>
      </c>
      <c r="F101" s="17">
        <v>21709</v>
      </c>
    </row>
    <row r="102" spans="1:6" x14ac:dyDescent="0.25">
      <c r="A102">
        <v>316</v>
      </c>
      <c r="B102">
        <v>1</v>
      </c>
      <c r="C102" s="17">
        <v>0</v>
      </c>
      <c r="D102" s="17">
        <v>0</v>
      </c>
      <c r="E102" s="17">
        <v>0</v>
      </c>
      <c r="F102" s="17">
        <v>0</v>
      </c>
    </row>
    <row r="103" spans="1:6" x14ac:dyDescent="0.25">
      <c r="A103">
        <v>317</v>
      </c>
      <c r="B103">
        <v>1</v>
      </c>
      <c r="C103" s="17">
        <v>10482</v>
      </c>
      <c r="D103" s="17">
        <v>10481</v>
      </c>
      <c r="E103" s="17">
        <v>10481</v>
      </c>
      <c r="F103" s="17">
        <v>21423</v>
      </c>
    </row>
    <row r="104" spans="1:6" x14ac:dyDescent="0.25">
      <c r="A104">
        <v>318</v>
      </c>
      <c r="B104">
        <v>1</v>
      </c>
      <c r="C104" s="17">
        <v>10480</v>
      </c>
      <c r="D104" s="17">
        <v>10480</v>
      </c>
      <c r="E104" s="17">
        <v>10480</v>
      </c>
      <c r="F104" s="17">
        <v>21420</v>
      </c>
    </row>
    <row r="105" spans="1:6" x14ac:dyDescent="0.25">
      <c r="A105">
        <v>319</v>
      </c>
      <c r="B105">
        <v>1</v>
      </c>
      <c r="C105" s="17">
        <v>0</v>
      </c>
      <c r="D105" s="17">
        <v>0</v>
      </c>
      <c r="E105" s="17">
        <v>0</v>
      </c>
      <c r="F105" s="17">
        <v>0</v>
      </c>
    </row>
    <row r="106" spans="1:6" x14ac:dyDescent="0.25">
      <c r="A106">
        <v>323</v>
      </c>
      <c r="B106">
        <v>2</v>
      </c>
      <c r="C106" s="17">
        <v>0</v>
      </c>
      <c r="D106" s="17">
        <v>0</v>
      </c>
      <c r="E106" s="17">
        <v>0</v>
      </c>
      <c r="F106" s="17">
        <v>0</v>
      </c>
    </row>
    <row r="107" spans="1:6" x14ac:dyDescent="0.25">
      <c r="A107">
        <v>330</v>
      </c>
      <c r="B107">
        <v>1</v>
      </c>
      <c r="C107" s="17">
        <v>21043</v>
      </c>
      <c r="D107" s="17">
        <v>21300</v>
      </c>
      <c r="E107" s="17">
        <v>21300</v>
      </c>
      <c r="F107" s="17">
        <v>43530</v>
      </c>
    </row>
    <row r="108" spans="1:6" x14ac:dyDescent="0.25">
      <c r="A108">
        <v>332</v>
      </c>
      <c r="B108">
        <v>1</v>
      </c>
      <c r="C108" s="17">
        <v>10490</v>
      </c>
      <c r="D108" s="17">
        <v>10490</v>
      </c>
      <c r="E108" s="17">
        <v>10490</v>
      </c>
      <c r="F108" s="17">
        <v>21440</v>
      </c>
    </row>
    <row r="109" spans="1:6" x14ac:dyDescent="0.25">
      <c r="A109">
        <v>333</v>
      </c>
      <c r="B109">
        <v>1</v>
      </c>
      <c r="C109" s="17">
        <v>0</v>
      </c>
      <c r="D109" s="17">
        <v>0</v>
      </c>
      <c r="E109" s="17">
        <v>0</v>
      </c>
      <c r="F109" s="17">
        <v>0</v>
      </c>
    </row>
    <row r="110" spans="1:6" x14ac:dyDescent="0.25">
      <c r="A110">
        <v>345</v>
      </c>
      <c r="B110">
        <v>1</v>
      </c>
      <c r="C110" s="17">
        <v>13779</v>
      </c>
      <c r="D110" s="17">
        <v>13786</v>
      </c>
      <c r="E110" s="17">
        <v>13786</v>
      </c>
      <c r="F110" s="17">
        <v>28177</v>
      </c>
    </row>
    <row r="111" spans="1:6" x14ac:dyDescent="0.25">
      <c r="A111">
        <v>347</v>
      </c>
      <c r="B111">
        <v>1</v>
      </c>
      <c r="C111" s="17">
        <v>570130</v>
      </c>
      <c r="D111" s="17">
        <v>570130</v>
      </c>
      <c r="E111" s="17">
        <v>570130</v>
      </c>
      <c r="F111" s="17">
        <v>1165153</v>
      </c>
    </row>
    <row r="112" spans="1:6" x14ac:dyDescent="0.25">
      <c r="A112">
        <v>356</v>
      </c>
      <c r="B112">
        <v>1</v>
      </c>
      <c r="C112" s="17">
        <v>0</v>
      </c>
      <c r="D112" s="17">
        <v>0</v>
      </c>
      <c r="E112" s="17">
        <v>0</v>
      </c>
      <c r="F112" s="17">
        <v>0</v>
      </c>
    </row>
    <row r="113" spans="1:6" x14ac:dyDescent="0.25">
      <c r="A113">
        <v>361</v>
      </c>
      <c r="B113">
        <v>1</v>
      </c>
      <c r="C113" s="17">
        <v>10530</v>
      </c>
      <c r="D113" s="17">
        <v>10530</v>
      </c>
      <c r="E113" s="17">
        <v>10530</v>
      </c>
      <c r="F113" s="17">
        <v>21521</v>
      </c>
    </row>
    <row r="114" spans="1:6" x14ac:dyDescent="0.25">
      <c r="A114">
        <v>362</v>
      </c>
      <c r="B114">
        <v>1</v>
      </c>
      <c r="C114" s="17">
        <v>0</v>
      </c>
      <c r="D114" s="17">
        <v>0</v>
      </c>
      <c r="E114" s="17">
        <v>0</v>
      </c>
      <c r="F114" s="17">
        <v>0</v>
      </c>
    </row>
    <row r="115" spans="1:6" x14ac:dyDescent="0.25">
      <c r="A115">
        <v>363</v>
      </c>
      <c r="B115">
        <v>1</v>
      </c>
      <c r="C115" s="17">
        <v>10487</v>
      </c>
      <c r="D115" s="17">
        <v>10486</v>
      </c>
      <c r="E115" s="17">
        <v>10486</v>
      </c>
      <c r="F115" s="17">
        <v>21433</v>
      </c>
    </row>
    <row r="116" spans="1:6" x14ac:dyDescent="0.25">
      <c r="A116">
        <v>378</v>
      </c>
      <c r="B116">
        <v>1</v>
      </c>
      <c r="C116" s="17">
        <v>10528</v>
      </c>
      <c r="D116" s="17">
        <v>10528</v>
      </c>
      <c r="E116" s="17">
        <v>10528</v>
      </c>
      <c r="F116" s="17">
        <v>21519</v>
      </c>
    </row>
    <row r="117" spans="1:6" x14ac:dyDescent="0.25">
      <c r="A117">
        <v>381</v>
      </c>
      <c r="B117">
        <v>1</v>
      </c>
      <c r="C117" s="17">
        <v>10485</v>
      </c>
      <c r="D117" s="17">
        <v>10485</v>
      </c>
      <c r="E117" s="17">
        <v>10485</v>
      </c>
      <c r="F117" s="17">
        <v>21431</v>
      </c>
    </row>
    <row r="118" spans="1:6" x14ac:dyDescent="0.25">
      <c r="A118">
        <v>390</v>
      </c>
      <c r="B118">
        <v>1</v>
      </c>
      <c r="C118" s="17">
        <v>0</v>
      </c>
      <c r="D118" s="17">
        <v>0</v>
      </c>
      <c r="E118" s="17">
        <v>0</v>
      </c>
      <c r="F118" s="17">
        <v>0</v>
      </c>
    </row>
    <row r="119" spans="1:6" x14ac:dyDescent="0.25">
      <c r="A119">
        <v>391</v>
      </c>
      <c r="B119">
        <v>1</v>
      </c>
      <c r="C119" s="17">
        <v>10505</v>
      </c>
      <c r="D119" s="17">
        <v>10505</v>
      </c>
      <c r="E119" s="17">
        <v>10505</v>
      </c>
      <c r="F119" s="17">
        <v>21470</v>
      </c>
    </row>
    <row r="120" spans="1:6" x14ac:dyDescent="0.25">
      <c r="A120">
        <v>402</v>
      </c>
      <c r="B120">
        <v>1</v>
      </c>
      <c r="C120" s="17">
        <v>10519</v>
      </c>
      <c r="D120" s="17">
        <v>10852</v>
      </c>
      <c r="E120" s="17">
        <v>13827</v>
      </c>
      <c r="F120" s="17">
        <v>78354</v>
      </c>
    </row>
    <row r="121" spans="1:6" x14ac:dyDescent="0.25">
      <c r="A121">
        <v>403</v>
      </c>
      <c r="B121">
        <v>1</v>
      </c>
      <c r="C121" s="17">
        <v>0</v>
      </c>
      <c r="D121" s="17">
        <v>0</v>
      </c>
      <c r="E121" s="17">
        <v>0</v>
      </c>
      <c r="F121" s="17">
        <v>0</v>
      </c>
    </row>
    <row r="122" spans="1:6" x14ac:dyDescent="0.25">
      <c r="A122">
        <v>404</v>
      </c>
      <c r="B122">
        <v>1</v>
      </c>
      <c r="C122" s="17">
        <v>0</v>
      </c>
      <c r="D122" s="17">
        <v>0</v>
      </c>
      <c r="E122" s="17">
        <v>0</v>
      </c>
      <c r="F122" s="17">
        <v>0</v>
      </c>
    </row>
    <row r="123" spans="1:6" x14ac:dyDescent="0.25">
      <c r="A123">
        <v>413</v>
      </c>
      <c r="B123">
        <v>1</v>
      </c>
      <c r="C123" s="17">
        <v>284000</v>
      </c>
      <c r="D123" s="17">
        <v>277610</v>
      </c>
      <c r="E123" s="17">
        <v>271362.66999999993</v>
      </c>
      <c r="F123" s="17">
        <v>542098.22515624994</v>
      </c>
    </row>
    <row r="124" spans="1:6" x14ac:dyDescent="0.25">
      <c r="A124">
        <v>414</v>
      </c>
      <c r="B124">
        <v>1</v>
      </c>
      <c r="C124" s="17">
        <v>10887</v>
      </c>
      <c r="D124" s="17">
        <v>10891</v>
      </c>
      <c r="E124" s="17">
        <v>10891</v>
      </c>
      <c r="F124" s="17">
        <v>22260</v>
      </c>
    </row>
    <row r="125" spans="1:6" x14ac:dyDescent="0.25">
      <c r="A125">
        <v>415</v>
      </c>
      <c r="B125">
        <v>1</v>
      </c>
      <c r="C125" s="17">
        <v>12460</v>
      </c>
      <c r="D125" s="17">
        <v>12512</v>
      </c>
      <c r="E125" s="17">
        <v>12510</v>
      </c>
      <c r="F125" s="17">
        <v>25567</v>
      </c>
    </row>
    <row r="126" spans="1:6" x14ac:dyDescent="0.25">
      <c r="A126">
        <v>423</v>
      </c>
      <c r="B126">
        <v>1</v>
      </c>
      <c r="C126" s="17">
        <v>13502</v>
      </c>
      <c r="D126" s="17">
        <v>13510</v>
      </c>
      <c r="E126" s="17">
        <v>13510</v>
      </c>
      <c r="F126" s="17">
        <v>27612</v>
      </c>
    </row>
    <row r="127" spans="1:6" x14ac:dyDescent="0.25">
      <c r="A127">
        <v>424</v>
      </c>
      <c r="B127">
        <v>1</v>
      </c>
      <c r="C127" s="17">
        <v>46150</v>
      </c>
      <c r="D127" s="17">
        <v>30942</v>
      </c>
      <c r="E127" s="17">
        <v>19864.923076923078</v>
      </c>
      <c r="F127" s="17">
        <v>26567.284023668639</v>
      </c>
    </row>
    <row r="128" spans="1:6" x14ac:dyDescent="0.25">
      <c r="A128">
        <v>432</v>
      </c>
      <c r="B128">
        <v>1</v>
      </c>
      <c r="C128" s="17">
        <v>0</v>
      </c>
      <c r="D128" s="17">
        <v>0</v>
      </c>
      <c r="E128" s="17">
        <v>0</v>
      </c>
      <c r="F128" s="17">
        <v>0</v>
      </c>
    </row>
    <row r="129" spans="1:6" x14ac:dyDescent="0.25">
      <c r="A129">
        <v>435</v>
      </c>
      <c r="B129">
        <v>1</v>
      </c>
      <c r="C129" s="17">
        <v>0</v>
      </c>
      <c r="D129" s="17">
        <v>0</v>
      </c>
      <c r="E129" s="17">
        <v>0</v>
      </c>
      <c r="F129" s="17">
        <v>0</v>
      </c>
    </row>
    <row r="130" spans="1:6" x14ac:dyDescent="0.25">
      <c r="A130">
        <v>441</v>
      </c>
      <c r="B130">
        <v>1</v>
      </c>
      <c r="C130" s="17">
        <v>10495</v>
      </c>
      <c r="D130" s="17">
        <v>10494</v>
      </c>
      <c r="E130" s="17">
        <v>10494</v>
      </c>
      <c r="F130" s="17">
        <v>21449</v>
      </c>
    </row>
    <row r="131" spans="1:6" x14ac:dyDescent="0.25">
      <c r="A131">
        <v>447</v>
      </c>
      <c r="B131">
        <v>1</v>
      </c>
      <c r="C131" s="17">
        <v>0</v>
      </c>
      <c r="D131" s="17">
        <v>0</v>
      </c>
      <c r="E131" s="17">
        <v>0</v>
      </c>
      <c r="F131" s="17">
        <v>0</v>
      </c>
    </row>
    <row r="132" spans="1:6" x14ac:dyDescent="0.25">
      <c r="A132">
        <v>458</v>
      </c>
      <c r="B132">
        <v>1</v>
      </c>
      <c r="C132" s="17">
        <v>0</v>
      </c>
      <c r="D132" s="17">
        <v>0</v>
      </c>
      <c r="E132" s="17">
        <v>0</v>
      </c>
      <c r="F132" s="17">
        <v>0</v>
      </c>
    </row>
    <row r="133" spans="1:6" x14ac:dyDescent="0.25">
      <c r="A133">
        <v>463</v>
      </c>
      <c r="B133">
        <v>1</v>
      </c>
      <c r="C133" s="17">
        <v>10528</v>
      </c>
      <c r="D133" s="17">
        <v>10530</v>
      </c>
      <c r="E133" s="17">
        <v>10530</v>
      </c>
      <c r="F133" s="17">
        <v>21521</v>
      </c>
    </row>
    <row r="134" spans="1:6" x14ac:dyDescent="0.25">
      <c r="A134">
        <v>465</v>
      </c>
      <c r="B134">
        <v>1</v>
      </c>
      <c r="C134" s="17">
        <v>12619</v>
      </c>
      <c r="D134" s="17">
        <v>12619</v>
      </c>
      <c r="E134" s="17">
        <v>12619</v>
      </c>
      <c r="F134" s="17">
        <v>25791</v>
      </c>
    </row>
    <row r="135" spans="1:6" x14ac:dyDescent="0.25">
      <c r="A135">
        <v>466</v>
      </c>
      <c r="B135">
        <v>1</v>
      </c>
      <c r="C135" s="17">
        <v>10632</v>
      </c>
      <c r="D135" s="17">
        <v>10633</v>
      </c>
      <c r="E135" s="17">
        <v>10633</v>
      </c>
      <c r="F135" s="17">
        <v>21733</v>
      </c>
    </row>
    <row r="136" spans="1:6" x14ac:dyDescent="0.25">
      <c r="A136">
        <v>473</v>
      </c>
      <c r="B136">
        <v>1</v>
      </c>
      <c r="C136" s="17">
        <v>10484</v>
      </c>
      <c r="D136" s="17">
        <v>10484</v>
      </c>
      <c r="E136" s="17">
        <v>10484</v>
      </c>
      <c r="F136" s="17">
        <v>21428</v>
      </c>
    </row>
    <row r="137" spans="1:6" x14ac:dyDescent="0.25">
      <c r="A137">
        <v>477</v>
      </c>
      <c r="B137">
        <v>1</v>
      </c>
      <c r="C137" s="17">
        <v>10595</v>
      </c>
      <c r="D137" s="17">
        <v>10597</v>
      </c>
      <c r="E137" s="17">
        <v>10597</v>
      </c>
      <c r="F137" s="17">
        <v>21659</v>
      </c>
    </row>
    <row r="138" spans="1:6" x14ac:dyDescent="0.25">
      <c r="A138">
        <v>480</v>
      </c>
      <c r="B138">
        <v>1</v>
      </c>
      <c r="C138" s="17">
        <v>10483</v>
      </c>
      <c r="D138" s="17">
        <v>10483</v>
      </c>
      <c r="E138" s="17">
        <v>10483</v>
      </c>
      <c r="F138" s="17">
        <v>21426</v>
      </c>
    </row>
    <row r="139" spans="1:6" x14ac:dyDescent="0.25">
      <c r="A139">
        <v>482</v>
      </c>
      <c r="B139">
        <v>1</v>
      </c>
      <c r="C139" s="17">
        <v>10642</v>
      </c>
      <c r="D139" s="17">
        <v>10645</v>
      </c>
      <c r="E139" s="17">
        <v>10644</v>
      </c>
      <c r="F139" s="17">
        <v>21756</v>
      </c>
    </row>
    <row r="140" spans="1:6" x14ac:dyDescent="0.25">
      <c r="A140">
        <v>484</v>
      </c>
      <c r="B140">
        <v>1</v>
      </c>
      <c r="C140" s="17">
        <v>10492</v>
      </c>
      <c r="D140" s="17">
        <v>10492</v>
      </c>
      <c r="E140" s="17">
        <v>10492</v>
      </c>
      <c r="F140" s="17">
        <v>21445</v>
      </c>
    </row>
    <row r="141" spans="1:6" x14ac:dyDescent="0.25">
      <c r="A141">
        <v>485</v>
      </c>
      <c r="B141">
        <v>1</v>
      </c>
      <c r="C141" s="17">
        <v>0</v>
      </c>
      <c r="D141" s="17">
        <v>0</v>
      </c>
      <c r="E141" s="17">
        <v>0</v>
      </c>
      <c r="F141" s="17">
        <v>0</v>
      </c>
    </row>
    <row r="142" spans="1:6" x14ac:dyDescent="0.25">
      <c r="A142">
        <v>486</v>
      </c>
      <c r="B142">
        <v>1</v>
      </c>
      <c r="C142" s="17">
        <v>11608</v>
      </c>
      <c r="D142" s="17">
        <v>11608</v>
      </c>
      <c r="E142" s="17">
        <v>11608</v>
      </c>
      <c r="F142" s="17">
        <v>23725</v>
      </c>
    </row>
    <row r="143" spans="1:6" x14ac:dyDescent="0.25">
      <c r="A143">
        <v>487</v>
      </c>
      <c r="B143">
        <v>1</v>
      </c>
      <c r="C143" s="17">
        <v>0</v>
      </c>
      <c r="D143" s="17">
        <v>0</v>
      </c>
      <c r="E143" s="17">
        <v>0</v>
      </c>
      <c r="F143" s="17">
        <v>0</v>
      </c>
    </row>
    <row r="144" spans="1:6" x14ac:dyDescent="0.25">
      <c r="A144">
        <v>492</v>
      </c>
      <c r="B144">
        <v>1</v>
      </c>
      <c r="C144" s="17">
        <v>639000</v>
      </c>
      <c r="D144" s="17">
        <v>639000</v>
      </c>
      <c r="E144" s="17">
        <v>639000</v>
      </c>
      <c r="F144" s="17">
        <v>1305900</v>
      </c>
    </row>
    <row r="145" spans="1:6" x14ac:dyDescent="0.25">
      <c r="A145">
        <v>495</v>
      </c>
      <c r="B145">
        <v>1</v>
      </c>
      <c r="C145" s="17">
        <v>0</v>
      </c>
      <c r="D145" s="17">
        <v>0</v>
      </c>
      <c r="E145" s="17">
        <v>0</v>
      </c>
      <c r="F145" s="17">
        <v>0</v>
      </c>
    </row>
    <row r="146" spans="1:6" x14ac:dyDescent="0.25">
      <c r="A146">
        <v>497</v>
      </c>
      <c r="B146">
        <v>1</v>
      </c>
      <c r="C146" s="17">
        <v>12338</v>
      </c>
      <c r="D146" s="17">
        <v>10530</v>
      </c>
      <c r="E146" s="17">
        <v>10481</v>
      </c>
      <c r="F146" s="17">
        <v>21420</v>
      </c>
    </row>
    <row r="147" spans="1:6" x14ac:dyDescent="0.25">
      <c r="A147">
        <v>499</v>
      </c>
      <c r="B147">
        <v>1</v>
      </c>
      <c r="C147" s="17">
        <v>10534</v>
      </c>
      <c r="D147" s="17">
        <v>10538</v>
      </c>
      <c r="E147" s="17">
        <v>10538</v>
      </c>
      <c r="F147" s="17">
        <v>21538</v>
      </c>
    </row>
    <row r="148" spans="1:6" x14ac:dyDescent="0.25">
      <c r="A148">
        <v>500</v>
      </c>
      <c r="B148">
        <v>1</v>
      </c>
      <c r="C148" s="17">
        <v>10569</v>
      </c>
      <c r="D148" s="17">
        <v>10572</v>
      </c>
      <c r="E148" s="17">
        <v>10572</v>
      </c>
      <c r="F148" s="17">
        <v>21608</v>
      </c>
    </row>
    <row r="149" spans="1:6" x14ac:dyDescent="0.25">
      <c r="A149">
        <v>505</v>
      </c>
      <c r="B149">
        <v>1</v>
      </c>
      <c r="C149" s="17">
        <v>29716</v>
      </c>
      <c r="D149" s="17">
        <v>29820</v>
      </c>
      <c r="E149" s="17">
        <v>29820</v>
      </c>
      <c r="F149" s="17">
        <v>60942</v>
      </c>
    </row>
    <row r="150" spans="1:6" x14ac:dyDescent="0.25">
      <c r="A150">
        <v>507</v>
      </c>
      <c r="B150">
        <v>1</v>
      </c>
      <c r="C150" s="17">
        <v>0</v>
      </c>
      <c r="D150" s="17">
        <v>0</v>
      </c>
      <c r="E150" s="17">
        <v>0</v>
      </c>
      <c r="F150" s="17">
        <v>0</v>
      </c>
    </row>
    <row r="151" spans="1:6" x14ac:dyDescent="0.25">
      <c r="A151">
        <v>508</v>
      </c>
      <c r="B151">
        <v>1</v>
      </c>
      <c r="C151" s="17">
        <v>92476</v>
      </c>
      <c r="D151" s="17">
        <v>92810</v>
      </c>
      <c r="E151" s="17">
        <v>92812</v>
      </c>
      <c r="F151" s="17">
        <v>189683</v>
      </c>
    </row>
    <row r="152" spans="1:6" x14ac:dyDescent="0.25">
      <c r="A152">
        <v>511</v>
      </c>
      <c r="B152">
        <v>1</v>
      </c>
      <c r="C152" s="17">
        <v>14903</v>
      </c>
      <c r="D152" s="17">
        <v>14936</v>
      </c>
      <c r="E152" s="17">
        <v>14936</v>
      </c>
      <c r="F152" s="17">
        <v>30527</v>
      </c>
    </row>
    <row r="153" spans="1:6" x14ac:dyDescent="0.25">
      <c r="A153">
        <v>514</v>
      </c>
      <c r="B153">
        <v>1</v>
      </c>
      <c r="C153" s="17">
        <v>10528</v>
      </c>
      <c r="D153" s="17">
        <v>10528</v>
      </c>
      <c r="E153" s="17">
        <v>10528</v>
      </c>
      <c r="F153" s="17">
        <v>21518</v>
      </c>
    </row>
    <row r="154" spans="1:6" x14ac:dyDescent="0.25">
      <c r="A154">
        <v>518</v>
      </c>
      <c r="B154">
        <v>1</v>
      </c>
      <c r="C154" s="17">
        <v>947850</v>
      </c>
      <c r="D154" s="17">
        <v>672370</v>
      </c>
      <c r="E154" s="17">
        <v>476953.92659176025</v>
      </c>
      <c r="F154" s="17">
        <v>691440.21627460048</v>
      </c>
    </row>
    <row r="155" spans="1:6" x14ac:dyDescent="0.25">
      <c r="A155">
        <v>531</v>
      </c>
      <c r="B155">
        <v>1</v>
      </c>
      <c r="C155" s="17">
        <v>10565</v>
      </c>
      <c r="D155" s="17">
        <v>10566</v>
      </c>
      <c r="E155" s="17">
        <v>10566</v>
      </c>
      <c r="F155" s="17">
        <v>21595</v>
      </c>
    </row>
    <row r="156" spans="1:6" x14ac:dyDescent="0.25">
      <c r="A156">
        <v>533</v>
      </c>
      <c r="B156">
        <v>1</v>
      </c>
      <c r="C156" s="17">
        <v>10573</v>
      </c>
      <c r="D156" s="17">
        <v>10573</v>
      </c>
      <c r="E156" s="17">
        <v>10573</v>
      </c>
      <c r="F156" s="17">
        <v>21611</v>
      </c>
    </row>
    <row r="157" spans="1:6" x14ac:dyDescent="0.25">
      <c r="A157">
        <v>534</v>
      </c>
      <c r="B157">
        <v>1</v>
      </c>
      <c r="C157" s="17">
        <v>10561</v>
      </c>
      <c r="D157" s="17">
        <v>10561</v>
      </c>
      <c r="E157" s="17">
        <v>10561</v>
      </c>
      <c r="F157" s="17">
        <v>21585</v>
      </c>
    </row>
    <row r="158" spans="1:6" x14ac:dyDescent="0.25">
      <c r="A158">
        <v>535</v>
      </c>
      <c r="B158">
        <v>1</v>
      </c>
      <c r="C158" s="17">
        <v>966016</v>
      </c>
      <c r="D158" s="17">
        <v>1036829</v>
      </c>
      <c r="E158" s="17">
        <v>1109533.4623878538</v>
      </c>
      <c r="F158" s="17">
        <v>2427851.4777688719</v>
      </c>
    </row>
    <row r="159" spans="1:6" x14ac:dyDescent="0.25">
      <c r="A159">
        <v>542</v>
      </c>
      <c r="B159">
        <v>1</v>
      </c>
      <c r="C159" s="17">
        <v>10496</v>
      </c>
      <c r="D159" s="17">
        <v>10497</v>
      </c>
      <c r="E159" s="17">
        <v>10497</v>
      </c>
      <c r="F159" s="17">
        <v>21454</v>
      </c>
    </row>
    <row r="160" spans="1:6" x14ac:dyDescent="0.25">
      <c r="A160">
        <v>544</v>
      </c>
      <c r="B160">
        <v>1</v>
      </c>
      <c r="C160" s="17">
        <v>15671</v>
      </c>
      <c r="D160" s="17">
        <v>16235</v>
      </c>
      <c r="E160" s="17">
        <v>16813.34482758621</v>
      </c>
      <c r="F160" s="17">
        <v>35587.731272294885</v>
      </c>
    </row>
    <row r="161" spans="1:6" x14ac:dyDescent="0.25">
      <c r="A161">
        <v>545</v>
      </c>
      <c r="B161">
        <v>1</v>
      </c>
      <c r="C161" s="17">
        <v>10500</v>
      </c>
      <c r="D161" s="17">
        <v>10500</v>
      </c>
      <c r="E161" s="17">
        <v>10500</v>
      </c>
      <c r="F161" s="17">
        <v>21460</v>
      </c>
    </row>
    <row r="162" spans="1:6" x14ac:dyDescent="0.25">
      <c r="A162">
        <v>547</v>
      </c>
      <c r="B162">
        <v>1</v>
      </c>
      <c r="C162" s="17">
        <v>0</v>
      </c>
      <c r="D162" s="17">
        <v>0</v>
      </c>
      <c r="E162" s="17">
        <v>0</v>
      </c>
      <c r="F162" s="17">
        <v>0</v>
      </c>
    </row>
    <row r="163" spans="1:6" x14ac:dyDescent="0.25">
      <c r="A163">
        <v>548</v>
      </c>
      <c r="B163">
        <v>1</v>
      </c>
      <c r="C163" s="17">
        <v>127800</v>
      </c>
      <c r="D163" s="17">
        <v>127800</v>
      </c>
      <c r="E163" s="17">
        <v>127800</v>
      </c>
      <c r="F163" s="17">
        <v>261180</v>
      </c>
    </row>
    <row r="164" spans="1:6" x14ac:dyDescent="0.25">
      <c r="A164">
        <v>549</v>
      </c>
      <c r="B164">
        <v>1</v>
      </c>
      <c r="C164" s="17">
        <v>22588</v>
      </c>
      <c r="D164" s="17">
        <v>22560</v>
      </c>
      <c r="E164" s="17">
        <v>22560</v>
      </c>
      <c r="F164" s="17">
        <v>46108</v>
      </c>
    </row>
    <row r="165" spans="1:6" x14ac:dyDescent="0.25">
      <c r="A165">
        <v>550</v>
      </c>
      <c r="B165">
        <v>1</v>
      </c>
      <c r="C165" s="17">
        <v>10554</v>
      </c>
      <c r="D165" s="17">
        <v>10553</v>
      </c>
      <c r="E165" s="17">
        <v>10553</v>
      </c>
      <c r="F165" s="17">
        <v>21570</v>
      </c>
    </row>
    <row r="166" spans="1:6" x14ac:dyDescent="0.25">
      <c r="A166">
        <v>553</v>
      </c>
      <c r="B166">
        <v>1</v>
      </c>
      <c r="C166" s="17">
        <v>0</v>
      </c>
      <c r="D166" s="17">
        <v>0</v>
      </c>
      <c r="E166" s="17">
        <v>0</v>
      </c>
      <c r="F166" s="17">
        <v>0</v>
      </c>
    </row>
    <row r="167" spans="1:6" x14ac:dyDescent="0.25">
      <c r="A167">
        <v>561</v>
      </c>
      <c r="B167">
        <v>1</v>
      </c>
      <c r="C167" s="17">
        <v>0</v>
      </c>
      <c r="D167" s="17">
        <v>0</v>
      </c>
      <c r="E167" s="17">
        <v>0</v>
      </c>
      <c r="F167" s="17">
        <v>0</v>
      </c>
    </row>
    <row r="168" spans="1:6" x14ac:dyDescent="0.25">
      <c r="A168">
        <v>564</v>
      </c>
      <c r="B168">
        <v>1</v>
      </c>
      <c r="C168" s="17">
        <v>10851</v>
      </c>
      <c r="D168" s="17">
        <v>10858</v>
      </c>
      <c r="E168" s="17">
        <v>10859</v>
      </c>
      <c r="F168" s="17">
        <v>22193</v>
      </c>
    </row>
    <row r="169" spans="1:6" x14ac:dyDescent="0.25">
      <c r="A169">
        <v>577</v>
      </c>
      <c r="B169">
        <v>1</v>
      </c>
      <c r="C169" s="17">
        <v>10496</v>
      </c>
      <c r="D169" s="17">
        <v>10497</v>
      </c>
      <c r="E169" s="17">
        <v>10497</v>
      </c>
      <c r="F169" s="17">
        <v>21454</v>
      </c>
    </row>
    <row r="170" spans="1:6" x14ac:dyDescent="0.25">
      <c r="A170">
        <v>578</v>
      </c>
      <c r="B170">
        <v>1</v>
      </c>
      <c r="C170" s="17">
        <v>10490</v>
      </c>
      <c r="D170" s="17">
        <v>10490</v>
      </c>
      <c r="E170" s="17">
        <v>10490</v>
      </c>
      <c r="F170" s="17">
        <v>21440</v>
      </c>
    </row>
    <row r="171" spans="1:6" x14ac:dyDescent="0.25">
      <c r="A171">
        <v>581</v>
      </c>
      <c r="B171">
        <v>1</v>
      </c>
      <c r="C171" s="17">
        <v>21744</v>
      </c>
      <c r="D171" s="17">
        <v>22391</v>
      </c>
      <c r="E171" s="17">
        <v>23207.21212121212</v>
      </c>
      <c r="F171" s="17">
        <v>49173.993572084495</v>
      </c>
    </row>
    <row r="172" spans="1:6" x14ac:dyDescent="0.25">
      <c r="A172">
        <v>592</v>
      </c>
      <c r="B172">
        <v>1</v>
      </c>
      <c r="C172" s="17">
        <v>0</v>
      </c>
      <c r="D172" s="17">
        <v>0</v>
      </c>
      <c r="E172" s="17">
        <v>0</v>
      </c>
      <c r="F172" s="17">
        <v>0</v>
      </c>
    </row>
    <row r="173" spans="1:6" x14ac:dyDescent="0.25">
      <c r="A173">
        <v>593</v>
      </c>
      <c r="B173">
        <v>1</v>
      </c>
      <c r="C173" s="17">
        <v>14078</v>
      </c>
      <c r="D173" s="17">
        <v>14078</v>
      </c>
      <c r="E173" s="17">
        <v>14078</v>
      </c>
      <c r="F173" s="17">
        <v>28772</v>
      </c>
    </row>
    <row r="174" spans="1:6" x14ac:dyDescent="0.25">
      <c r="A174">
        <v>595</v>
      </c>
      <c r="B174">
        <v>1</v>
      </c>
      <c r="C174" s="17">
        <v>53706</v>
      </c>
      <c r="D174" s="17">
        <v>55133</v>
      </c>
      <c r="E174" s="17">
        <v>56543.191011235933</v>
      </c>
      <c r="F174" s="17">
        <v>118524.11854563819</v>
      </c>
    </row>
    <row r="175" spans="1:6" x14ac:dyDescent="0.25">
      <c r="A175">
        <v>599</v>
      </c>
      <c r="B175">
        <v>1</v>
      </c>
      <c r="C175" s="17">
        <v>0</v>
      </c>
      <c r="D175" s="17">
        <v>0</v>
      </c>
      <c r="E175" s="17">
        <v>0</v>
      </c>
      <c r="F175" s="17">
        <v>0</v>
      </c>
    </row>
    <row r="176" spans="1:6" x14ac:dyDescent="0.25">
      <c r="A176">
        <v>600</v>
      </c>
      <c r="B176">
        <v>1</v>
      </c>
      <c r="C176" s="17">
        <v>0</v>
      </c>
      <c r="D176" s="17">
        <v>0</v>
      </c>
      <c r="E176" s="17">
        <v>0</v>
      </c>
      <c r="F176" s="17">
        <v>0</v>
      </c>
    </row>
    <row r="177" spans="1:6" x14ac:dyDescent="0.25">
      <c r="A177">
        <v>601</v>
      </c>
      <c r="B177">
        <v>1</v>
      </c>
      <c r="C177" s="17">
        <v>0</v>
      </c>
      <c r="D177" s="17">
        <v>0</v>
      </c>
      <c r="E177" s="17">
        <v>0</v>
      </c>
      <c r="F177" s="17">
        <v>0</v>
      </c>
    </row>
    <row r="178" spans="1:6" x14ac:dyDescent="0.25">
      <c r="A178">
        <v>621</v>
      </c>
      <c r="B178">
        <v>1</v>
      </c>
      <c r="C178" s="17">
        <v>282444</v>
      </c>
      <c r="D178" s="17">
        <v>282528</v>
      </c>
      <c r="E178" s="17">
        <v>282527</v>
      </c>
      <c r="F178" s="17">
        <v>577426</v>
      </c>
    </row>
    <row r="179" spans="1:6" x14ac:dyDescent="0.25">
      <c r="A179">
        <v>622</v>
      </c>
      <c r="B179">
        <v>1</v>
      </c>
      <c r="C179" s="17">
        <v>623896</v>
      </c>
      <c r="D179" s="17">
        <v>604784</v>
      </c>
      <c r="E179" s="17">
        <v>583400.70873786393</v>
      </c>
      <c r="F179" s="17">
        <v>1150317.9648411726</v>
      </c>
    </row>
    <row r="180" spans="1:6" x14ac:dyDescent="0.25">
      <c r="A180">
        <v>623</v>
      </c>
      <c r="B180">
        <v>1</v>
      </c>
      <c r="C180" s="17">
        <v>674500</v>
      </c>
      <c r="D180" s="17">
        <v>674500</v>
      </c>
      <c r="E180" s="17">
        <v>674500</v>
      </c>
      <c r="F180" s="17">
        <v>1378450</v>
      </c>
    </row>
    <row r="181" spans="1:6" x14ac:dyDescent="0.25">
      <c r="A181">
        <v>624</v>
      </c>
      <c r="B181">
        <v>1</v>
      </c>
      <c r="C181" s="17">
        <v>166171</v>
      </c>
      <c r="D181" s="17">
        <v>165642</v>
      </c>
      <c r="E181" s="17">
        <v>165643</v>
      </c>
      <c r="F181" s="17">
        <v>338543</v>
      </c>
    </row>
    <row r="182" spans="1:6" x14ac:dyDescent="0.25">
      <c r="A182">
        <v>625</v>
      </c>
      <c r="B182">
        <v>1</v>
      </c>
      <c r="C182" s="17">
        <v>5396000</v>
      </c>
      <c r="D182" s="17">
        <v>5396000</v>
      </c>
      <c r="E182" s="17">
        <v>5396000</v>
      </c>
      <c r="F182" s="17">
        <v>11027600</v>
      </c>
    </row>
    <row r="183" spans="1:6" x14ac:dyDescent="0.25">
      <c r="A183">
        <v>630</v>
      </c>
      <c r="B183">
        <v>1</v>
      </c>
      <c r="C183" s="17">
        <v>0</v>
      </c>
      <c r="D183" s="17">
        <v>0</v>
      </c>
      <c r="E183" s="17">
        <v>0</v>
      </c>
      <c r="F183" s="17">
        <v>0</v>
      </c>
    </row>
    <row r="184" spans="1:6" x14ac:dyDescent="0.25">
      <c r="A184">
        <v>635</v>
      </c>
      <c r="B184">
        <v>1</v>
      </c>
      <c r="C184" s="17">
        <v>0</v>
      </c>
      <c r="D184" s="17">
        <v>0</v>
      </c>
      <c r="E184" s="17">
        <v>0</v>
      </c>
      <c r="F184" s="17">
        <v>0</v>
      </c>
    </row>
    <row r="185" spans="1:6" x14ac:dyDescent="0.25">
      <c r="A185">
        <v>640</v>
      </c>
      <c r="B185">
        <v>1</v>
      </c>
      <c r="C185" s="17">
        <v>0</v>
      </c>
      <c r="D185" s="17">
        <v>0</v>
      </c>
      <c r="E185" s="17">
        <v>0</v>
      </c>
      <c r="F185" s="17">
        <v>0</v>
      </c>
    </row>
    <row r="186" spans="1:6" x14ac:dyDescent="0.25">
      <c r="A186">
        <v>656</v>
      </c>
      <c r="B186">
        <v>1</v>
      </c>
      <c r="C186" s="17">
        <v>635450</v>
      </c>
      <c r="D186" s="17">
        <v>642550</v>
      </c>
      <c r="E186" s="17">
        <v>649729.2067039106</v>
      </c>
      <c r="F186" s="17">
        <v>1342663.1879779031</v>
      </c>
    </row>
    <row r="187" spans="1:6" x14ac:dyDescent="0.25">
      <c r="A187">
        <v>659</v>
      </c>
      <c r="B187">
        <v>1</v>
      </c>
      <c r="C187" s="17">
        <v>112427</v>
      </c>
      <c r="D187" s="17">
        <v>112427</v>
      </c>
      <c r="E187" s="17">
        <v>112427</v>
      </c>
      <c r="F187" s="17">
        <v>229775</v>
      </c>
    </row>
    <row r="188" spans="1:6" x14ac:dyDescent="0.25">
      <c r="A188">
        <v>671</v>
      </c>
      <c r="B188">
        <v>1</v>
      </c>
      <c r="C188" s="17">
        <v>10648</v>
      </c>
      <c r="D188" s="17">
        <v>10603</v>
      </c>
      <c r="E188" s="17">
        <v>10565</v>
      </c>
      <c r="F188" s="17">
        <v>21541</v>
      </c>
    </row>
    <row r="189" spans="1:6" x14ac:dyDescent="0.25">
      <c r="A189">
        <v>676</v>
      </c>
      <c r="B189">
        <v>1</v>
      </c>
      <c r="C189" s="17">
        <v>0</v>
      </c>
      <c r="D189" s="17">
        <v>0</v>
      </c>
      <c r="E189" s="17">
        <v>0</v>
      </c>
      <c r="F189" s="17">
        <v>0</v>
      </c>
    </row>
    <row r="190" spans="1:6" x14ac:dyDescent="0.25">
      <c r="A190">
        <v>682</v>
      </c>
      <c r="B190">
        <v>1</v>
      </c>
      <c r="C190" s="17">
        <v>10485</v>
      </c>
      <c r="D190" s="17">
        <v>10485</v>
      </c>
      <c r="E190" s="17">
        <v>10485</v>
      </c>
      <c r="F190" s="17">
        <v>21431</v>
      </c>
    </row>
    <row r="191" spans="1:6" x14ac:dyDescent="0.25">
      <c r="A191">
        <v>690</v>
      </c>
      <c r="B191">
        <v>1</v>
      </c>
      <c r="C191" s="17">
        <v>20516</v>
      </c>
      <c r="D191" s="17">
        <v>20516</v>
      </c>
      <c r="E191" s="17">
        <v>20516</v>
      </c>
      <c r="F191" s="17">
        <v>41931</v>
      </c>
    </row>
    <row r="192" spans="1:6" x14ac:dyDescent="0.25">
      <c r="A192">
        <v>695</v>
      </c>
      <c r="B192">
        <v>1</v>
      </c>
      <c r="C192" s="17">
        <v>0</v>
      </c>
      <c r="D192" s="17">
        <v>0</v>
      </c>
      <c r="E192" s="17">
        <v>0</v>
      </c>
      <c r="F192" s="17">
        <v>0</v>
      </c>
    </row>
    <row r="193" spans="1:6" x14ac:dyDescent="0.25">
      <c r="A193">
        <v>696</v>
      </c>
      <c r="B193">
        <v>1</v>
      </c>
      <c r="C193" s="17">
        <v>0</v>
      </c>
      <c r="D193" s="17">
        <v>0</v>
      </c>
      <c r="E193" s="17">
        <v>0</v>
      </c>
      <c r="F193" s="17">
        <v>0</v>
      </c>
    </row>
    <row r="194" spans="1:6" x14ac:dyDescent="0.25">
      <c r="A194">
        <v>698</v>
      </c>
      <c r="B194">
        <v>1</v>
      </c>
      <c r="C194" s="17">
        <v>0</v>
      </c>
      <c r="D194" s="17">
        <v>0</v>
      </c>
      <c r="E194" s="17">
        <v>0</v>
      </c>
      <c r="F194" s="17">
        <v>0</v>
      </c>
    </row>
    <row r="195" spans="1:6" x14ac:dyDescent="0.25">
      <c r="A195">
        <v>700</v>
      </c>
      <c r="B195">
        <v>1</v>
      </c>
      <c r="C195" s="17">
        <v>10487</v>
      </c>
      <c r="D195" s="17">
        <v>10487</v>
      </c>
      <c r="E195" s="17">
        <v>10487</v>
      </c>
      <c r="F195" s="17">
        <v>21434</v>
      </c>
    </row>
    <row r="196" spans="1:6" x14ac:dyDescent="0.25">
      <c r="A196">
        <v>701</v>
      </c>
      <c r="B196">
        <v>1</v>
      </c>
      <c r="C196" s="17">
        <v>10483</v>
      </c>
      <c r="D196" s="17">
        <v>10483</v>
      </c>
      <c r="E196" s="17">
        <v>10483</v>
      </c>
      <c r="F196" s="17">
        <v>21427</v>
      </c>
    </row>
    <row r="197" spans="1:6" x14ac:dyDescent="0.25">
      <c r="A197">
        <v>704</v>
      </c>
      <c r="B197">
        <v>1</v>
      </c>
      <c r="C197" s="17">
        <v>10484</v>
      </c>
      <c r="D197" s="17">
        <v>10484</v>
      </c>
      <c r="E197" s="17">
        <v>10484</v>
      </c>
      <c r="F197" s="17">
        <v>21427</v>
      </c>
    </row>
    <row r="198" spans="1:6" x14ac:dyDescent="0.25">
      <c r="A198">
        <v>707</v>
      </c>
      <c r="B198">
        <v>1</v>
      </c>
      <c r="C198" s="17">
        <v>0</v>
      </c>
      <c r="D198" s="17">
        <v>0</v>
      </c>
      <c r="E198" s="17">
        <v>0</v>
      </c>
      <c r="F198" s="17">
        <v>0</v>
      </c>
    </row>
    <row r="199" spans="1:6" x14ac:dyDescent="0.25">
      <c r="A199">
        <v>709</v>
      </c>
      <c r="B199">
        <v>1</v>
      </c>
      <c r="C199" s="17">
        <v>19669</v>
      </c>
      <c r="D199" s="17">
        <v>19669</v>
      </c>
      <c r="E199" s="17">
        <v>19669</v>
      </c>
      <c r="F199" s="17">
        <v>40202</v>
      </c>
    </row>
    <row r="200" spans="1:6" x14ac:dyDescent="0.25">
      <c r="A200">
        <v>712</v>
      </c>
      <c r="B200">
        <v>1</v>
      </c>
      <c r="C200" s="17">
        <v>0</v>
      </c>
      <c r="D200" s="17">
        <v>0</v>
      </c>
      <c r="E200" s="17">
        <v>0</v>
      </c>
      <c r="F200" s="17">
        <v>0</v>
      </c>
    </row>
    <row r="201" spans="1:6" x14ac:dyDescent="0.25">
      <c r="A201">
        <v>716</v>
      </c>
      <c r="B201">
        <v>1</v>
      </c>
      <c r="C201" s="17">
        <v>10694</v>
      </c>
      <c r="D201" s="17">
        <v>10694</v>
      </c>
      <c r="E201" s="17">
        <v>10694</v>
      </c>
      <c r="F201" s="17">
        <v>21858</v>
      </c>
    </row>
    <row r="202" spans="1:6" x14ac:dyDescent="0.25">
      <c r="A202">
        <v>717</v>
      </c>
      <c r="B202">
        <v>1</v>
      </c>
      <c r="C202" s="17">
        <v>34751</v>
      </c>
      <c r="D202" s="17">
        <v>34751</v>
      </c>
      <c r="E202" s="17">
        <v>34751</v>
      </c>
      <c r="F202" s="17">
        <v>71023</v>
      </c>
    </row>
    <row r="203" spans="1:6" x14ac:dyDescent="0.25">
      <c r="A203">
        <v>719</v>
      </c>
      <c r="B203">
        <v>1</v>
      </c>
      <c r="C203" s="17">
        <v>141527</v>
      </c>
      <c r="D203" s="17">
        <v>141524</v>
      </c>
      <c r="E203" s="17">
        <v>141525</v>
      </c>
      <c r="F203" s="17">
        <v>289251</v>
      </c>
    </row>
    <row r="204" spans="1:6" x14ac:dyDescent="0.25">
      <c r="A204">
        <v>720</v>
      </c>
      <c r="B204">
        <v>1</v>
      </c>
      <c r="C204" s="17">
        <v>546533</v>
      </c>
      <c r="D204" s="17">
        <v>548572</v>
      </c>
      <c r="E204" s="17">
        <v>548575</v>
      </c>
      <c r="F204" s="17">
        <v>1121109</v>
      </c>
    </row>
    <row r="205" spans="1:6" x14ac:dyDescent="0.25">
      <c r="A205">
        <v>721</v>
      </c>
      <c r="B205">
        <v>1</v>
      </c>
      <c r="C205" s="17">
        <v>13353</v>
      </c>
      <c r="D205" s="17">
        <v>13355</v>
      </c>
      <c r="E205" s="17">
        <v>13355</v>
      </c>
      <c r="F205" s="17">
        <v>27297</v>
      </c>
    </row>
    <row r="206" spans="1:6" x14ac:dyDescent="0.25">
      <c r="A206">
        <v>726</v>
      </c>
      <c r="B206">
        <v>1</v>
      </c>
      <c r="C206" s="17">
        <v>10713</v>
      </c>
      <c r="D206" s="17">
        <v>10711</v>
      </c>
      <c r="E206" s="17">
        <v>10711</v>
      </c>
      <c r="F206" s="17">
        <v>21893</v>
      </c>
    </row>
    <row r="207" spans="1:6" x14ac:dyDescent="0.25">
      <c r="A207">
        <v>727</v>
      </c>
      <c r="B207">
        <v>1</v>
      </c>
      <c r="C207" s="17">
        <v>51385</v>
      </c>
      <c r="D207" s="17">
        <v>51368</v>
      </c>
      <c r="E207" s="17">
        <v>51368</v>
      </c>
      <c r="F207" s="17">
        <v>104987</v>
      </c>
    </row>
    <row r="208" spans="1:6" x14ac:dyDescent="0.25">
      <c r="A208">
        <v>728</v>
      </c>
      <c r="B208">
        <v>1</v>
      </c>
      <c r="C208" s="17">
        <v>134459</v>
      </c>
      <c r="D208" s="17">
        <v>134459</v>
      </c>
      <c r="E208" s="17">
        <v>134459</v>
      </c>
      <c r="F208" s="17">
        <v>274813</v>
      </c>
    </row>
    <row r="209" spans="1:6" x14ac:dyDescent="0.25">
      <c r="A209">
        <v>738</v>
      </c>
      <c r="B209">
        <v>1</v>
      </c>
      <c r="C209" s="17">
        <v>0</v>
      </c>
      <c r="D209" s="17">
        <v>0</v>
      </c>
      <c r="E209" s="17">
        <v>0</v>
      </c>
      <c r="F209" s="17">
        <v>0</v>
      </c>
    </row>
    <row r="210" spans="1:6" x14ac:dyDescent="0.25">
      <c r="A210">
        <v>739</v>
      </c>
      <c r="B210">
        <v>1</v>
      </c>
      <c r="C210" s="17">
        <v>0</v>
      </c>
      <c r="D210" s="17">
        <v>0</v>
      </c>
      <c r="E210" s="17">
        <v>0</v>
      </c>
      <c r="F210" s="17">
        <v>0</v>
      </c>
    </row>
    <row r="211" spans="1:6" x14ac:dyDescent="0.25">
      <c r="A211">
        <v>740</v>
      </c>
      <c r="B211">
        <v>1</v>
      </c>
      <c r="C211" s="17">
        <v>124250</v>
      </c>
      <c r="D211" s="17">
        <v>124250</v>
      </c>
      <c r="E211" s="17">
        <v>124250</v>
      </c>
      <c r="F211" s="17">
        <v>253925</v>
      </c>
    </row>
    <row r="212" spans="1:6" x14ac:dyDescent="0.25">
      <c r="A212">
        <v>741</v>
      </c>
      <c r="B212">
        <v>1</v>
      </c>
      <c r="C212" s="17">
        <v>10873</v>
      </c>
      <c r="D212" s="17">
        <v>10884</v>
      </c>
      <c r="E212" s="17">
        <v>10885</v>
      </c>
      <c r="F212" s="17">
        <v>22246</v>
      </c>
    </row>
    <row r="213" spans="1:6" x14ac:dyDescent="0.25">
      <c r="A213">
        <v>742</v>
      </c>
      <c r="B213">
        <v>1</v>
      </c>
      <c r="C213" s="17">
        <v>1455500</v>
      </c>
      <c r="D213" s="17">
        <v>1455500</v>
      </c>
      <c r="E213" s="17">
        <v>1455500</v>
      </c>
      <c r="F213" s="17">
        <v>2974550</v>
      </c>
    </row>
    <row r="214" spans="1:6" x14ac:dyDescent="0.25">
      <c r="A214">
        <v>743</v>
      </c>
      <c r="B214">
        <v>1</v>
      </c>
      <c r="C214" s="17">
        <v>23291</v>
      </c>
      <c r="D214" s="17">
        <v>23283</v>
      </c>
      <c r="E214" s="17">
        <v>23282</v>
      </c>
      <c r="F214" s="17">
        <v>47585</v>
      </c>
    </row>
    <row r="215" spans="1:6" x14ac:dyDescent="0.25">
      <c r="A215">
        <v>745</v>
      </c>
      <c r="B215">
        <v>1</v>
      </c>
      <c r="C215" s="17">
        <v>10555</v>
      </c>
      <c r="D215" s="17">
        <v>10554</v>
      </c>
      <c r="E215" s="17">
        <v>10554</v>
      </c>
      <c r="F215" s="17">
        <v>21571</v>
      </c>
    </row>
    <row r="216" spans="1:6" x14ac:dyDescent="0.25">
      <c r="A216">
        <v>748</v>
      </c>
      <c r="B216">
        <v>1</v>
      </c>
      <c r="C216" s="17">
        <v>24410</v>
      </c>
      <c r="D216" s="17">
        <v>24417</v>
      </c>
      <c r="E216" s="17">
        <v>24417</v>
      </c>
      <c r="F216" s="17">
        <v>49906</v>
      </c>
    </row>
    <row r="217" spans="1:6" x14ac:dyDescent="0.25">
      <c r="A217">
        <v>750</v>
      </c>
      <c r="B217">
        <v>1</v>
      </c>
      <c r="C217" s="17">
        <v>59192</v>
      </c>
      <c r="D217" s="17">
        <v>59261</v>
      </c>
      <c r="E217" s="17">
        <v>59261</v>
      </c>
      <c r="F217" s="17">
        <v>121117</v>
      </c>
    </row>
    <row r="218" spans="1:6" x14ac:dyDescent="0.25">
      <c r="A218">
        <v>756</v>
      </c>
      <c r="B218">
        <v>1</v>
      </c>
      <c r="C218" s="17">
        <v>10511</v>
      </c>
      <c r="D218" s="17">
        <v>10512</v>
      </c>
      <c r="E218" s="17">
        <v>10513</v>
      </c>
      <c r="F218" s="17">
        <v>21487</v>
      </c>
    </row>
    <row r="219" spans="1:6" x14ac:dyDescent="0.25">
      <c r="A219">
        <v>761</v>
      </c>
      <c r="B219">
        <v>1</v>
      </c>
      <c r="C219" s="17">
        <v>189642</v>
      </c>
      <c r="D219" s="17">
        <v>190216</v>
      </c>
      <c r="E219" s="17">
        <v>190218</v>
      </c>
      <c r="F219" s="17">
        <v>388756</v>
      </c>
    </row>
    <row r="220" spans="1:6" x14ac:dyDescent="0.25">
      <c r="A220">
        <v>763</v>
      </c>
      <c r="B220">
        <v>1</v>
      </c>
      <c r="C220" s="17">
        <v>11818</v>
      </c>
      <c r="D220" s="17">
        <v>11818</v>
      </c>
      <c r="E220" s="17">
        <v>11818</v>
      </c>
      <c r="F220" s="17">
        <v>24155</v>
      </c>
    </row>
    <row r="221" spans="1:6" x14ac:dyDescent="0.25">
      <c r="A221">
        <v>768</v>
      </c>
      <c r="B221">
        <v>1</v>
      </c>
      <c r="C221" s="17">
        <v>10514</v>
      </c>
      <c r="D221" s="17">
        <v>10514</v>
      </c>
      <c r="E221" s="17">
        <v>10514</v>
      </c>
      <c r="F221" s="17">
        <v>21489</v>
      </c>
    </row>
    <row r="222" spans="1:6" x14ac:dyDescent="0.25">
      <c r="A222">
        <v>771</v>
      </c>
      <c r="B222">
        <v>1</v>
      </c>
      <c r="C222" s="17">
        <v>0</v>
      </c>
      <c r="D222" s="17">
        <v>0</v>
      </c>
      <c r="E222" s="17">
        <v>0</v>
      </c>
      <c r="F222" s="17">
        <v>0</v>
      </c>
    </row>
    <row r="223" spans="1:6" x14ac:dyDescent="0.25">
      <c r="A223">
        <v>775</v>
      </c>
      <c r="B223">
        <v>1</v>
      </c>
      <c r="C223" s="17">
        <v>14418</v>
      </c>
      <c r="D223" s="17">
        <v>14453</v>
      </c>
      <c r="E223" s="17">
        <v>14453</v>
      </c>
      <c r="F223" s="17">
        <v>29539</v>
      </c>
    </row>
    <row r="224" spans="1:6" x14ac:dyDescent="0.25">
      <c r="A224">
        <v>777</v>
      </c>
      <c r="B224">
        <v>1</v>
      </c>
      <c r="C224" s="17">
        <v>10710</v>
      </c>
      <c r="D224" s="17">
        <v>10710</v>
      </c>
      <c r="E224" s="17">
        <v>10710</v>
      </c>
      <c r="F224" s="17">
        <v>21889</v>
      </c>
    </row>
    <row r="225" spans="1:6" x14ac:dyDescent="0.25">
      <c r="A225">
        <v>786</v>
      </c>
      <c r="B225">
        <v>1</v>
      </c>
      <c r="C225" s="17">
        <v>10496</v>
      </c>
      <c r="D225" s="17">
        <v>10497</v>
      </c>
      <c r="E225" s="17">
        <v>10497</v>
      </c>
      <c r="F225" s="17">
        <v>21455</v>
      </c>
    </row>
    <row r="226" spans="1:6" x14ac:dyDescent="0.25">
      <c r="A226">
        <v>787</v>
      </c>
      <c r="B226">
        <v>1</v>
      </c>
      <c r="C226" s="17">
        <v>10492</v>
      </c>
      <c r="D226" s="17">
        <v>10492</v>
      </c>
      <c r="E226" s="17">
        <v>10492</v>
      </c>
      <c r="F226" s="17">
        <v>21445</v>
      </c>
    </row>
    <row r="227" spans="1:6" x14ac:dyDescent="0.25">
      <c r="A227">
        <v>801</v>
      </c>
      <c r="B227">
        <v>1</v>
      </c>
      <c r="C227" s="17">
        <v>0</v>
      </c>
      <c r="D227" s="17">
        <v>0</v>
      </c>
      <c r="E227" s="17">
        <v>0</v>
      </c>
      <c r="F227" s="17">
        <v>0</v>
      </c>
    </row>
    <row r="228" spans="1:6" x14ac:dyDescent="0.25">
      <c r="A228">
        <v>803</v>
      </c>
      <c r="B228">
        <v>1</v>
      </c>
      <c r="C228" s="17">
        <v>10521</v>
      </c>
      <c r="D228" s="17">
        <v>10521</v>
      </c>
      <c r="E228" s="17">
        <v>10521</v>
      </c>
      <c r="F228" s="17">
        <v>21504</v>
      </c>
    </row>
    <row r="229" spans="1:6" x14ac:dyDescent="0.25">
      <c r="A229">
        <v>811</v>
      </c>
      <c r="B229">
        <v>1</v>
      </c>
      <c r="C229" s="17">
        <v>10566</v>
      </c>
      <c r="D229" s="17">
        <v>10656</v>
      </c>
      <c r="E229" s="17">
        <v>11173</v>
      </c>
      <c r="F229" s="17">
        <v>48501</v>
      </c>
    </row>
    <row r="230" spans="1:6" x14ac:dyDescent="0.25">
      <c r="A230">
        <v>813</v>
      </c>
      <c r="B230">
        <v>1</v>
      </c>
      <c r="C230" s="17">
        <v>16997</v>
      </c>
      <c r="D230" s="17">
        <v>16997</v>
      </c>
      <c r="E230" s="17">
        <v>16997</v>
      </c>
      <c r="F230" s="17">
        <v>34739</v>
      </c>
    </row>
    <row r="231" spans="1:6" x14ac:dyDescent="0.25">
      <c r="A231">
        <v>815</v>
      </c>
      <c r="B231">
        <v>2</v>
      </c>
      <c r="C231" s="17">
        <v>0</v>
      </c>
      <c r="D231" s="17">
        <v>0</v>
      </c>
      <c r="E231" s="17">
        <v>0</v>
      </c>
      <c r="F231" s="17">
        <v>0</v>
      </c>
    </row>
    <row r="232" spans="1:6" x14ac:dyDescent="0.25">
      <c r="A232">
        <v>818</v>
      </c>
      <c r="B232">
        <v>1</v>
      </c>
      <c r="C232" s="17">
        <v>10493</v>
      </c>
      <c r="D232" s="17">
        <v>10494</v>
      </c>
      <c r="E232" s="17">
        <v>10494</v>
      </c>
      <c r="F232" s="17">
        <v>21448</v>
      </c>
    </row>
    <row r="233" spans="1:6" x14ac:dyDescent="0.25">
      <c r="A233">
        <v>820</v>
      </c>
      <c r="B233">
        <v>1</v>
      </c>
      <c r="C233" s="17">
        <v>0</v>
      </c>
      <c r="D233" s="17">
        <v>0</v>
      </c>
      <c r="E233" s="17">
        <v>0</v>
      </c>
      <c r="F233" s="17">
        <v>0</v>
      </c>
    </row>
    <row r="234" spans="1:6" x14ac:dyDescent="0.25">
      <c r="A234">
        <v>821</v>
      </c>
      <c r="B234">
        <v>1</v>
      </c>
      <c r="C234" s="17">
        <v>10482</v>
      </c>
      <c r="D234" s="17">
        <v>10482</v>
      </c>
      <c r="E234" s="17">
        <v>10482</v>
      </c>
      <c r="F234" s="17">
        <v>21424</v>
      </c>
    </row>
    <row r="235" spans="1:6" x14ac:dyDescent="0.25">
      <c r="A235">
        <v>829</v>
      </c>
      <c r="B235">
        <v>1</v>
      </c>
      <c r="C235" s="17">
        <v>13720</v>
      </c>
      <c r="D235" s="17">
        <v>13754</v>
      </c>
      <c r="E235" s="17">
        <v>13755</v>
      </c>
      <c r="F235" s="17">
        <v>28114</v>
      </c>
    </row>
    <row r="236" spans="1:6" x14ac:dyDescent="0.25">
      <c r="A236">
        <v>831</v>
      </c>
      <c r="B236">
        <v>1</v>
      </c>
      <c r="C236" s="17">
        <v>26944</v>
      </c>
      <c r="D236" s="17">
        <v>26951</v>
      </c>
      <c r="E236" s="17">
        <v>26951</v>
      </c>
      <c r="F236" s="17">
        <v>55084</v>
      </c>
    </row>
    <row r="237" spans="1:6" x14ac:dyDescent="0.25">
      <c r="A237">
        <v>832</v>
      </c>
      <c r="B237">
        <v>1</v>
      </c>
      <c r="C237" s="17">
        <v>20650</v>
      </c>
      <c r="D237" s="17">
        <v>20655</v>
      </c>
      <c r="E237" s="17">
        <v>20655</v>
      </c>
      <c r="F237" s="17">
        <v>42217</v>
      </c>
    </row>
    <row r="238" spans="1:6" x14ac:dyDescent="0.25">
      <c r="A238">
        <v>833</v>
      </c>
      <c r="B238">
        <v>1</v>
      </c>
      <c r="C238" s="17">
        <v>410122</v>
      </c>
      <c r="D238" s="17">
        <v>409752</v>
      </c>
      <c r="E238" s="17">
        <v>409751</v>
      </c>
      <c r="F238" s="17">
        <v>837449</v>
      </c>
    </row>
    <row r="239" spans="1:6" x14ac:dyDescent="0.25">
      <c r="A239">
        <v>834</v>
      </c>
      <c r="B239">
        <v>1</v>
      </c>
      <c r="C239" s="17">
        <v>177093</v>
      </c>
      <c r="D239" s="17">
        <v>180807</v>
      </c>
      <c r="E239" s="17">
        <v>184767.90099009901</v>
      </c>
      <c r="F239" s="17">
        <v>385915.84932849708</v>
      </c>
    </row>
    <row r="240" spans="1:6" x14ac:dyDescent="0.25">
      <c r="A240">
        <v>836</v>
      </c>
      <c r="B240">
        <v>1</v>
      </c>
      <c r="C240" s="17">
        <v>68870</v>
      </c>
      <c r="D240" s="17">
        <v>68870</v>
      </c>
      <c r="E240" s="17">
        <v>68870</v>
      </c>
      <c r="F240" s="17">
        <v>140747</v>
      </c>
    </row>
    <row r="241" spans="1:6" x14ac:dyDescent="0.25">
      <c r="A241">
        <v>837</v>
      </c>
      <c r="B241">
        <v>1</v>
      </c>
      <c r="C241" s="17">
        <v>81650</v>
      </c>
      <c r="D241" s="17">
        <v>81650</v>
      </c>
      <c r="E241" s="17">
        <v>81650</v>
      </c>
      <c r="F241" s="17">
        <v>166865</v>
      </c>
    </row>
    <row r="242" spans="1:6" x14ac:dyDescent="0.25">
      <c r="A242">
        <v>840</v>
      </c>
      <c r="B242">
        <v>1</v>
      </c>
      <c r="C242" s="17">
        <v>92300</v>
      </c>
      <c r="D242" s="17">
        <v>92300</v>
      </c>
      <c r="E242" s="17">
        <v>92300</v>
      </c>
      <c r="F242" s="17">
        <v>188630</v>
      </c>
    </row>
    <row r="243" spans="1:6" x14ac:dyDescent="0.25">
      <c r="A243">
        <v>846</v>
      </c>
      <c r="B243">
        <v>1</v>
      </c>
      <c r="C243" s="17">
        <v>11571</v>
      </c>
      <c r="D243" s="17">
        <v>11574</v>
      </c>
      <c r="E243" s="17">
        <v>11574</v>
      </c>
      <c r="F243" s="17">
        <v>23655</v>
      </c>
    </row>
    <row r="244" spans="1:6" x14ac:dyDescent="0.25">
      <c r="A244">
        <v>850</v>
      </c>
      <c r="B244">
        <v>1</v>
      </c>
      <c r="C244" s="17">
        <v>10480</v>
      </c>
      <c r="D244" s="17">
        <v>10480</v>
      </c>
      <c r="E244" s="17">
        <v>10480</v>
      </c>
      <c r="F244" s="17">
        <v>21420</v>
      </c>
    </row>
    <row r="245" spans="1:6" x14ac:dyDescent="0.25">
      <c r="A245">
        <v>852</v>
      </c>
      <c r="B245">
        <v>1</v>
      </c>
      <c r="C245" s="17">
        <v>10801</v>
      </c>
      <c r="D245" s="17">
        <v>10534</v>
      </c>
      <c r="E245" s="17">
        <v>10489</v>
      </c>
      <c r="F245" s="17">
        <v>21423</v>
      </c>
    </row>
    <row r="246" spans="1:6" x14ac:dyDescent="0.25">
      <c r="A246">
        <v>857</v>
      </c>
      <c r="B246">
        <v>1</v>
      </c>
      <c r="C246" s="17">
        <v>11373</v>
      </c>
      <c r="D246" s="17">
        <v>11482</v>
      </c>
      <c r="E246" s="17">
        <v>11486</v>
      </c>
      <c r="F246" s="17">
        <v>23475</v>
      </c>
    </row>
    <row r="247" spans="1:6" x14ac:dyDescent="0.25">
      <c r="A247">
        <v>858</v>
      </c>
      <c r="B247">
        <v>1</v>
      </c>
      <c r="C247" s="17">
        <v>23567</v>
      </c>
      <c r="D247" s="17">
        <v>23567</v>
      </c>
      <c r="E247" s="17">
        <v>23567</v>
      </c>
      <c r="F247" s="17">
        <v>48165</v>
      </c>
    </row>
    <row r="248" spans="1:6" x14ac:dyDescent="0.25">
      <c r="A248">
        <v>861</v>
      </c>
      <c r="B248">
        <v>1</v>
      </c>
      <c r="C248" s="17">
        <v>34179</v>
      </c>
      <c r="D248" s="17">
        <v>34274</v>
      </c>
      <c r="E248" s="17">
        <v>34274</v>
      </c>
      <c r="F248" s="17">
        <v>70050</v>
      </c>
    </row>
    <row r="249" spans="1:6" x14ac:dyDescent="0.25">
      <c r="A249">
        <v>876</v>
      </c>
      <c r="B249">
        <v>1</v>
      </c>
      <c r="C249" s="17">
        <v>10532</v>
      </c>
      <c r="D249" s="17">
        <v>10532</v>
      </c>
      <c r="E249" s="17">
        <v>10532</v>
      </c>
      <c r="F249" s="17">
        <v>21526</v>
      </c>
    </row>
    <row r="250" spans="1:6" x14ac:dyDescent="0.25">
      <c r="A250">
        <v>877</v>
      </c>
      <c r="B250">
        <v>1</v>
      </c>
      <c r="C250" s="17">
        <v>35396</v>
      </c>
      <c r="D250" s="17">
        <v>56245</v>
      </c>
      <c r="E250" s="17">
        <v>90254.430769230763</v>
      </c>
      <c r="F250" s="17">
        <v>300727.34911242599</v>
      </c>
    </row>
    <row r="251" spans="1:6" x14ac:dyDescent="0.25">
      <c r="A251">
        <v>879</v>
      </c>
      <c r="B251">
        <v>1</v>
      </c>
      <c r="C251" s="17">
        <v>11863</v>
      </c>
      <c r="D251" s="17">
        <v>11862</v>
      </c>
      <c r="E251" s="17">
        <v>11862</v>
      </c>
      <c r="F251" s="17">
        <v>24245</v>
      </c>
    </row>
    <row r="252" spans="1:6" x14ac:dyDescent="0.25">
      <c r="A252">
        <v>881</v>
      </c>
      <c r="B252">
        <v>1</v>
      </c>
      <c r="C252" s="17">
        <v>10499</v>
      </c>
      <c r="D252" s="17">
        <v>10499</v>
      </c>
      <c r="E252" s="17">
        <v>10500</v>
      </c>
      <c r="F252" s="17">
        <v>21461</v>
      </c>
    </row>
    <row r="253" spans="1:6" x14ac:dyDescent="0.25">
      <c r="A253">
        <v>882</v>
      </c>
      <c r="B253">
        <v>1</v>
      </c>
      <c r="C253" s="17">
        <v>50405</v>
      </c>
      <c r="D253" s="17">
        <v>50417</v>
      </c>
      <c r="E253" s="17">
        <v>50417</v>
      </c>
      <c r="F253" s="17">
        <v>103045</v>
      </c>
    </row>
    <row r="254" spans="1:6" x14ac:dyDescent="0.25">
      <c r="A254">
        <v>883</v>
      </c>
      <c r="B254">
        <v>1</v>
      </c>
      <c r="C254" s="17">
        <v>25668</v>
      </c>
      <c r="D254" s="17">
        <v>25677</v>
      </c>
      <c r="E254" s="17">
        <v>25677</v>
      </c>
      <c r="F254" s="17">
        <v>52479</v>
      </c>
    </row>
    <row r="255" spans="1:6" x14ac:dyDescent="0.25">
      <c r="A255">
        <v>885</v>
      </c>
      <c r="B255">
        <v>1</v>
      </c>
      <c r="C255" s="17">
        <v>43519</v>
      </c>
      <c r="D255" s="17">
        <v>43511</v>
      </c>
      <c r="E255" s="17">
        <v>43511</v>
      </c>
      <c r="F255" s="17">
        <v>88930</v>
      </c>
    </row>
    <row r="256" spans="1:6" x14ac:dyDescent="0.25">
      <c r="A256">
        <v>891</v>
      </c>
      <c r="B256">
        <v>1</v>
      </c>
      <c r="C256" s="17">
        <v>10482</v>
      </c>
      <c r="D256" s="17">
        <v>10482</v>
      </c>
      <c r="E256" s="17">
        <v>10482</v>
      </c>
      <c r="F256" s="17">
        <v>21425</v>
      </c>
    </row>
    <row r="257" spans="1:6" x14ac:dyDescent="0.25">
      <c r="A257">
        <v>911</v>
      </c>
      <c r="B257">
        <v>1</v>
      </c>
      <c r="C257" s="17">
        <v>32650</v>
      </c>
      <c r="D257" s="17">
        <v>33233</v>
      </c>
      <c r="E257" s="17">
        <v>33809.46666666666</v>
      </c>
      <c r="F257" s="17">
        <v>70297.243055555547</v>
      </c>
    </row>
    <row r="258" spans="1:6" x14ac:dyDescent="0.25">
      <c r="A258">
        <v>912</v>
      </c>
      <c r="B258">
        <v>1</v>
      </c>
      <c r="C258" s="17">
        <v>10484</v>
      </c>
      <c r="D258" s="17">
        <v>10485</v>
      </c>
      <c r="E258" s="17">
        <v>10485</v>
      </c>
      <c r="F258" s="17">
        <v>21429</v>
      </c>
    </row>
    <row r="259" spans="1:6" x14ac:dyDescent="0.25">
      <c r="A259">
        <v>914</v>
      </c>
      <c r="B259">
        <v>1</v>
      </c>
      <c r="C259" s="17">
        <v>10486</v>
      </c>
      <c r="D259" s="17">
        <v>10486</v>
      </c>
      <c r="E259" s="17">
        <v>10486</v>
      </c>
      <c r="F259" s="17">
        <v>21432</v>
      </c>
    </row>
    <row r="260" spans="1:6" x14ac:dyDescent="0.25">
      <c r="A260">
        <v>2071</v>
      </c>
      <c r="B260">
        <v>1</v>
      </c>
      <c r="C260" s="17">
        <v>10482</v>
      </c>
      <c r="D260" s="17">
        <v>10482</v>
      </c>
      <c r="E260" s="17">
        <v>10482</v>
      </c>
      <c r="F260" s="17">
        <v>21424</v>
      </c>
    </row>
    <row r="261" spans="1:6" x14ac:dyDescent="0.25">
      <c r="A261">
        <v>2125</v>
      </c>
      <c r="B261">
        <v>1</v>
      </c>
      <c r="C261" s="17">
        <v>23689</v>
      </c>
      <c r="D261" s="17">
        <v>23689</v>
      </c>
      <c r="E261" s="17">
        <v>23689</v>
      </c>
      <c r="F261" s="17">
        <v>48415</v>
      </c>
    </row>
    <row r="262" spans="1:6" x14ac:dyDescent="0.25">
      <c r="A262">
        <v>2134</v>
      </c>
      <c r="B262">
        <v>1</v>
      </c>
      <c r="C262" s="17">
        <v>13269</v>
      </c>
      <c r="D262" s="17">
        <v>13300</v>
      </c>
      <c r="E262" s="17">
        <v>13300</v>
      </c>
      <c r="F262" s="17">
        <v>27182</v>
      </c>
    </row>
    <row r="263" spans="1:6" x14ac:dyDescent="0.25">
      <c r="A263">
        <v>2135</v>
      </c>
      <c r="B263">
        <v>1</v>
      </c>
      <c r="C263" s="17">
        <v>0</v>
      </c>
      <c r="D263" s="17">
        <v>0</v>
      </c>
      <c r="E263" s="17">
        <v>0</v>
      </c>
      <c r="F263" s="17">
        <v>0</v>
      </c>
    </row>
    <row r="264" spans="1:6" x14ac:dyDescent="0.25">
      <c r="A264">
        <v>2137</v>
      </c>
      <c r="B264">
        <v>1</v>
      </c>
      <c r="C264" s="17">
        <v>10483</v>
      </c>
      <c r="D264" s="17">
        <v>10483</v>
      </c>
      <c r="E264" s="17">
        <v>10483</v>
      </c>
      <c r="F264" s="17">
        <v>21427</v>
      </c>
    </row>
    <row r="265" spans="1:6" x14ac:dyDescent="0.25">
      <c r="A265">
        <v>2142</v>
      </c>
      <c r="B265">
        <v>1</v>
      </c>
      <c r="C265" s="17">
        <v>0</v>
      </c>
      <c r="D265" s="17">
        <v>0</v>
      </c>
      <c r="E265" s="17">
        <v>0</v>
      </c>
      <c r="F265" s="17">
        <v>0</v>
      </c>
    </row>
    <row r="266" spans="1:6" x14ac:dyDescent="0.25">
      <c r="A266">
        <v>2143</v>
      </c>
      <c r="B266">
        <v>1</v>
      </c>
      <c r="C266" s="17">
        <v>10699</v>
      </c>
      <c r="D266" s="17">
        <v>10699</v>
      </c>
      <c r="E266" s="17">
        <v>10699</v>
      </c>
      <c r="F266" s="17">
        <v>21868</v>
      </c>
    </row>
    <row r="267" spans="1:6" x14ac:dyDescent="0.25">
      <c r="A267">
        <v>2144</v>
      </c>
      <c r="B267">
        <v>1</v>
      </c>
      <c r="C267" s="17">
        <v>11763</v>
      </c>
      <c r="D267" s="17">
        <v>12854</v>
      </c>
      <c r="E267" s="17">
        <v>14049.272727272728</v>
      </c>
      <c r="F267" s="17">
        <v>31390.520661157032</v>
      </c>
    </row>
    <row r="268" spans="1:6" x14ac:dyDescent="0.25">
      <c r="A268">
        <v>2149</v>
      </c>
      <c r="B268">
        <v>1</v>
      </c>
      <c r="C268" s="17">
        <v>10513</v>
      </c>
      <c r="D268" s="17">
        <v>10513</v>
      </c>
      <c r="E268" s="17">
        <v>10513</v>
      </c>
      <c r="F268" s="17">
        <v>21488</v>
      </c>
    </row>
    <row r="269" spans="1:6" x14ac:dyDescent="0.25">
      <c r="A269">
        <v>2155</v>
      </c>
      <c r="B269">
        <v>1</v>
      </c>
      <c r="C269" s="17">
        <v>10532</v>
      </c>
      <c r="D269" s="17">
        <v>10571</v>
      </c>
      <c r="E269" s="17">
        <v>10642</v>
      </c>
      <c r="F269" s="17">
        <v>22007</v>
      </c>
    </row>
    <row r="270" spans="1:6" x14ac:dyDescent="0.25">
      <c r="A270">
        <v>2159</v>
      </c>
      <c r="B270">
        <v>1</v>
      </c>
      <c r="C270" s="17">
        <v>12017</v>
      </c>
      <c r="D270" s="17">
        <v>12017</v>
      </c>
      <c r="E270" s="17">
        <v>12017</v>
      </c>
      <c r="F270" s="17">
        <v>24561</v>
      </c>
    </row>
    <row r="271" spans="1:6" x14ac:dyDescent="0.25">
      <c r="A271">
        <v>2164</v>
      </c>
      <c r="B271">
        <v>1</v>
      </c>
      <c r="C271" s="17">
        <v>16589</v>
      </c>
      <c r="D271" s="17">
        <v>16589</v>
      </c>
      <c r="E271" s="17">
        <v>16589</v>
      </c>
      <c r="F271" s="17">
        <v>33904</v>
      </c>
    </row>
    <row r="272" spans="1:6" x14ac:dyDescent="0.25">
      <c r="A272">
        <v>2165</v>
      </c>
      <c r="B272">
        <v>1</v>
      </c>
      <c r="C272" s="17">
        <v>10619</v>
      </c>
      <c r="D272" s="17">
        <v>10621</v>
      </c>
      <c r="E272" s="17">
        <v>10621</v>
      </c>
      <c r="F272" s="17">
        <v>21708</v>
      </c>
    </row>
    <row r="273" spans="1:6" x14ac:dyDescent="0.25">
      <c r="A273">
        <v>2167</v>
      </c>
      <c r="B273">
        <v>1</v>
      </c>
      <c r="C273" s="17">
        <v>10540</v>
      </c>
      <c r="D273" s="17">
        <v>10541</v>
      </c>
      <c r="E273" s="17">
        <v>10540</v>
      </c>
      <c r="F273" s="17">
        <v>21543</v>
      </c>
    </row>
    <row r="274" spans="1:6" x14ac:dyDescent="0.25">
      <c r="A274">
        <v>2168</v>
      </c>
      <c r="B274">
        <v>1</v>
      </c>
      <c r="C274" s="17">
        <v>10513</v>
      </c>
      <c r="D274" s="17">
        <v>10531</v>
      </c>
      <c r="E274" s="17">
        <v>10561</v>
      </c>
      <c r="F274" s="17">
        <v>21678</v>
      </c>
    </row>
    <row r="275" spans="1:6" x14ac:dyDescent="0.25">
      <c r="A275">
        <v>2169</v>
      </c>
      <c r="B275">
        <v>1</v>
      </c>
      <c r="C275" s="17">
        <v>10539</v>
      </c>
      <c r="D275" s="17">
        <v>10539</v>
      </c>
      <c r="E275" s="17">
        <v>10539</v>
      </c>
      <c r="F275" s="17">
        <v>21541</v>
      </c>
    </row>
    <row r="276" spans="1:6" x14ac:dyDescent="0.25">
      <c r="A276">
        <v>2170</v>
      </c>
      <c r="B276">
        <v>1</v>
      </c>
      <c r="C276" s="17">
        <v>10496</v>
      </c>
      <c r="D276" s="17">
        <v>10496</v>
      </c>
      <c r="E276" s="17">
        <v>10496</v>
      </c>
      <c r="F276" s="17">
        <v>21453</v>
      </c>
    </row>
    <row r="277" spans="1:6" x14ac:dyDescent="0.25">
      <c r="A277">
        <v>2171</v>
      </c>
      <c r="B277">
        <v>1</v>
      </c>
      <c r="C277" s="17">
        <v>10825</v>
      </c>
      <c r="D277" s="17">
        <v>10825</v>
      </c>
      <c r="E277" s="17">
        <v>10824</v>
      </c>
      <c r="F277" s="17">
        <v>22123</v>
      </c>
    </row>
    <row r="278" spans="1:6" x14ac:dyDescent="0.25">
      <c r="A278">
        <v>2172</v>
      </c>
      <c r="B278">
        <v>1</v>
      </c>
      <c r="C278" s="17">
        <v>10729</v>
      </c>
      <c r="D278" s="17">
        <v>11489</v>
      </c>
      <c r="E278" s="17">
        <v>24998</v>
      </c>
      <c r="F278" s="17">
        <v>116080</v>
      </c>
    </row>
    <row r="279" spans="1:6" x14ac:dyDescent="0.25">
      <c r="A279">
        <v>2174</v>
      </c>
      <c r="B279">
        <v>1</v>
      </c>
      <c r="C279" s="17">
        <v>10527</v>
      </c>
      <c r="D279" s="17">
        <v>10528</v>
      </c>
      <c r="E279" s="17">
        <v>10528</v>
      </c>
      <c r="F279" s="17">
        <v>21517</v>
      </c>
    </row>
    <row r="280" spans="1:6" x14ac:dyDescent="0.25">
      <c r="A280">
        <v>2176</v>
      </c>
      <c r="B280">
        <v>1</v>
      </c>
      <c r="C280" s="17">
        <v>0</v>
      </c>
      <c r="D280" s="17">
        <v>0</v>
      </c>
      <c r="E280" s="17">
        <v>0</v>
      </c>
      <c r="F280" s="17">
        <v>0</v>
      </c>
    </row>
    <row r="281" spans="1:6" x14ac:dyDescent="0.25">
      <c r="A281">
        <v>2180</v>
      </c>
      <c r="B281">
        <v>1</v>
      </c>
      <c r="C281" s="17">
        <v>20115</v>
      </c>
      <c r="D281" s="17">
        <v>21268</v>
      </c>
      <c r="E281" s="17">
        <v>22738.848484848488</v>
      </c>
      <c r="F281" s="17">
        <v>49719.494031221329</v>
      </c>
    </row>
    <row r="282" spans="1:6" x14ac:dyDescent="0.25">
      <c r="A282">
        <v>2184</v>
      </c>
      <c r="B282">
        <v>1</v>
      </c>
      <c r="C282" s="17">
        <v>10550</v>
      </c>
      <c r="D282" s="17">
        <v>10550</v>
      </c>
      <c r="E282" s="17">
        <v>10550</v>
      </c>
      <c r="F282" s="17">
        <v>21563</v>
      </c>
    </row>
    <row r="283" spans="1:6" x14ac:dyDescent="0.25">
      <c r="A283">
        <v>2190</v>
      </c>
      <c r="B283">
        <v>1</v>
      </c>
      <c r="C283" s="17">
        <v>10950</v>
      </c>
      <c r="D283" s="17">
        <v>10869</v>
      </c>
      <c r="E283" s="17">
        <v>10812</v>
      </c>
      <c r="F283" s="17">
        <v>21998</v>
      </c>
    </row>
    <row r="284" spans="1:6" x14ac:dyDescent="0.25">
      <c r="A284">
        <v>2198</v>
      </c>
      <c r="B284">
        <v>1</v>
      </c>
      <c r="C284" s="17">
        <v>10486</v>
      </c>
      <c r="D284" s="17">
        <v>10486</v>
      </c>
      <c r="E284" s="17">
        <v>10486</v>
      </c>
      <c r="F284" s="17">
        <v>21433</v>
      </c>
    </row>
    <row r="285" spans="1:6" x14ac:dyDescent="0.25">
      <c r="A285">
        <v>2215</v>
      </c>
      <c r="B285">
        <v>1</v>
      </c>
      <c r="C285" s="17">
        <v>10515</v>
      </c>
      <c r="D285" s="17">
        <v>10515</v>
      </c>
      <c r="E285" s="17">
        <v>10515</v>
      </c>
      <c r="F285" s="17">
        <v>21493</v>
      </c>
    </row>
    <row r="286" spans="1:6" x14ac:dyDescent="0.25">
      <c r="A286">
        <v>2310</v>
      </c>
      <c r="B286">
        <v>1</v>
      </c>
      <c r="C286" s="17">
        <v>64661</v>
      </c>
      <c r="D286" s="17">
        <v>64900</v>
      </c>
      <c r="E286" s="17">
        <v>64900</v>
      </c>
      <c r="F286" s="17">
        <v>132636</v>
      </c>
    </row>
    <row r="287" spans="1:6" x14ac:dyDescent="0.25">
      <c r="A287">
        <v>2311</v>
      </c>
      <c r="B287">
        <v>1</v>
      </c>
      <c r="C287" s="17">
        <v>0</v>
      </c>
      <c r="D287" s="17">
        <v>0</v>
      </c>
      <c r="E287" s="17">
        <v>0</v>
      </c>
      <c r="F287" s="17">
        <v>0</v>
      </c>
    </row>
    <row r="288" spans="1:6" x14ac:dyDescent="0.25">
      <c r="A288">
        <v>2342</v>
      </c>
      <c r="B288">
        <v>1</v>
      </c>
      <c r="C288" s="17">
        <v>10556</v>
      </c>
      <c r="D288" s="17">
        <v>10556</v>
      </c>
      <c r="E288" s="17">
        <v>10556</v>
      </c>
      <c r="F288" s="17">
        <v>21575</v>
      </c>
    </row>
    <row r="289" spans="1:6" x14ac:dyDescent="0.25">
      <c r="A289">
        <v>2358</v>
      </c>
      <c r="B289">
        <v>1</v>
      </c>
      <c r="C289" s="17">
        <v>0</v>
      </c>
      <c r="D289" s="17">
        <v>0</v>
      </c>
      <c r="E289" s="17">
        <v>0</v>
      </c>
      <c r="F289" s="17">
        <v>0</v>
      </c>
    </row>
    <row r="290" spans="1:6" x14ac:dyDescent="0.25">
      <c r="A290">
        <v>2364</v>
      </c>
      <c r="B290">
        <v>1</v>
      </c>
      <c r="C290" s="17">
        <v>10607</v>
      </c>
      <c r="D290" s="17">
        <v>10602</v>
      </c>
      <c r="E290" s="17">
        <v>10603</v>
      </c>
      <c r="F290" s="17">
        <v>21670</v>
      </c>
    </row>
    <row r="291" spans="1:6" x14ac:dyDescent="0.25">
      <c r="A291">
        <v>2365</v>
      </c>
      <c r="B291">
        <v>1</v>
      </c>
      <c r="C291" s="17">
        <v>21762</v>
      </c>
      <c r="D291" s="17">
        <v>21943</v>
      </c>
      <c r="E291" s="17">
        <v>21946</v>
      </c>
      <c r="F291" s="17">
        <v>44852</v>
      </c>
    </row>
    <row r="292" spans="1:6" x14ac:dyDescent="0.25">
      <c r="A292">
        <v>2396</v>
      </c>
      <c r="B292">
        <v>1</v>
      </c>
      <c r="C292" s="17">
        <v>10673</v>
      </c>
      <c r="D292" s="17">
        <v>10673</v>
      </c>
      <c r="E292" s="17">
        <v>10673</v>
      </c>
      <c r="F292" s="17">
        <v>21814</v>
      </c>
    </row>
    <row r="293" spans="1:6" x14ac:dyDescent="0.25">
      <c r="A293">
        <v>2397</v>
      </c>
      <c r="B293">
        <v>1</v>
      </c>
      <c r="C293" s="17">
        <v>20043</v>
      </c>
      <c r="D293" s="17">
        <v>20043</v>
      </c>
      <c r="E293" s="17">
        <v>20043</v>
      </c>
      <c r="F293" s="17">
        <v>40963</v>
      </c>
    </row>
    <row r="294" spans="1:6" x14ac:dyDescent="0.25">
      <c r="A294">
        <v>2448</v>
      </c>
      <c r="B294">
        <v>1</v>
      </c>
      <c r="C294" s="17">
        <v>10482</v>
      </c>
      <c r="D294" s="17">
        <v>10482</v>
      </c>
      <c r="E294" s="17">
        <v>10482</v>
      </c>
      <c r="F294" s="17">
        <v>21425</v>
      </c>
    </row>
    <row r="295" spans="1:6" x14ac:dyDescent="0.25">
      <c r="A295">
        <v>2534</v>
      </c>
      <c r="B295">
        <v>1</v>
      </c>
      <c r="C295" s="17">
        <v>11386</v>
      </c>
      <c r="D295" s="17">
        <v>11388</v>
      </c>
      <c r="E295" s="17">
        <v>11388</v>
      </c>
      <c r="F295" s="17">
        <v>23275</v>
      </c>
    </row>
    <row r="296" spans="1:6" x14ac:dyDescent="0.25">
      <c r="A296">
        <v>2536</v>
      </c>
      <c r="B296">
        <v>1</v>
      </c>
      <c r="C296" s="17">
        <v>0</v>
      </c>
      <c r="D296" s="17">
        <v>0</v>
      </c>
      <c r="E296" s="17">
        <v>0</v>
      </c>
      <c r="F296" s="17">
        <v>0</v>
      </c>
    </row>
    <row r="297" spans="1:6" x14ac:dyDescent="0.25">
      <c r="A297">
        <v>2580</v>
      </c>
      <c r="B297">
        <v>1</v>
      </c>
      <c r="C297" s="17">
        <v>10631</v>
      </c>
      <c r="D297" s="17">
        <v>10637</v>
      </c>
      <c r="E297" s="17">
        <v>10637</v>
      </c>
      <c r="F297" s="17">
        <v>21741</v>
      </c>
    </row>
    <row r="298" spans="1:6" x14ac:dyDescent="0.25">
      <c r="A298">
        <v>2609</v>
      </c>
      <c r="B298">
        <v>1</v>
      </c>
      <c r="C298" s="17">
        <v>0</v>
      </c>
      <c r="D298" s="17">
        <v>0</v>
      </c>
      <c r="E298" s="17">
        <v>0</v>
      </c>
      <c r="F298" s="17">
        <v>0</v>
      </c>
    </row>
    <row r="299" spans="1:6" x14ac:dyDescent="0.25">
      <c r="A299">
        <v>2683</v>
      </c>
      <c r="B299">
        <v>1</v>
      </c>
      <c r="C299" s="17">
        <v>0</v>
      </c>
      <c r="D299" s="17">
        <v>0</v>
      </c>
      <c r="E299" s="17">
        <v>0</v>
      </c>
      <c r="F299" s="17">
        <v>0</v>
      </c>
    </row>
    <row r="300" spans="1:6" x14ac:dyDescent="0.25">
      <c r="A300">
        <v>2687</v>
      </c>
      <c r="B300">
        <v>1</v>
      </c>
      <c r="C300" s="17">
        <v>10668</v>
      </c>
      <c r="D300" s="17">
        <v>10667</v>
      </c>
      <c r="E300" s="17">
        <v>10667</v>
      </c>
      <c r="F300" s="17">
        <v>21802</v>
      </c>
    </row>
    <row r="301" spans="1:6" x14ac:dyDescent="0.25">
      <c r="A301">
        <v>2689</v>
      </c>
      <c r="B301">
        <v>1</v>
      </c>
      <c r="C301" s="17">
        <v>37004</v>
      </c>
      <c r="D301" s="17">
        <v>37145</v>
      </c>
      <c r="E301" s="17">
        <v>37146</v>
      </c>
      <c r="F301" s="17">
        <v>75918</v>
      </c>
    </row>
    <row r="302" spans="1:6" x14ac:dyDescent="0.25">
      <c r="A302">
        <v>2711</v>
      </c>
      <c r="B302">
        <v>1</v>
      </c>
      <c r="C302" s="17">
        <v>0</v>
      </c>
      <c r="D302" s="17">
        <v>0</v>
      </c>
      <c r="E302" s="17">
        <v>0</v>
      </c>
      <c r="F302" s="17">
        <v>0</v>
      </c>
    </row>
    <row r="303" spans="1:6" x14ac:dyDescent="0.25">
      <c r="A303">
        <v>2752</v>
      </c>
      <c r="B303">
        <v>1</v>
      </c>
      <c r="C303" s="17">
        <v>76032</v>
      </c>
      <c r="D303" s="17">
        <v>76166</v>
      </c>
      <c r="E303" s="17">
        <v>76167</v>
      </c>
      <c r="F303" s="17">
        <v>155665</v>
      </c>
    </row>
    <row r="304" spans="1:6" x14ac:dyDescent="0.25">
      <c r="A304">
        <v>2753</v>
      </c>
      <c r="B304">
        <v>1</v>
      </c>
      <c r="C304" s="17">
        <v>159750</v>
      </c>
      <c r="D304" s="17">
        <v>159750</v>
      </c>
      <c r="E304" s="17">
        <v>159750</v>
      </c>
      <c r="F304" s="17">
        <v>326475</v>
      </c>
    </row>
    <row r="305" spans="1:6" x14ac:dyDescent="0.25">
      <c r="A305">
        <v>2754</v>
      </c>
      <c r="B305">
        <v>1</v>
      </c>
      <c r="C305" s="17">
        <v>10484</v>
      </c>
      <c r="D305" s="17">
        <v>10484</v>
      </c>
      <c r="E305" s="17">
        <v>10484</v>
      </c>
      <c r="F305" s="17">
        <v>21428</v>
      </c>
    </row>
    <row r="306" spans="1:6" x14ac:dyDescent="0.25">
      <c r="A306">
        <v>2769</v>
      </c>
      <c r="B306">
        <v>1</v>
      </c>
      <c r="C306" s="17">
        <v>67754</v>
      </c>
      <c r="D306" s="17">
        <v>67653</v>
      </c>
      <c r="E306" s="17">
        <v>67648</v>
      </c>
      <c r="F306" s="17">
        <v>138252</v>
      </c>
    </row>
    <row r="307" spans="1:6" x14ac:dyDescent="0.25">
      <c r="A307">
        <v>2805</v>
      </c>
      <c r="B307">
        <v>1</v>
      </c>
      <c r="C307" s="17">
        <v>10513</v>
      </c>
      <c r="D307" s="17">
        <v>10512</v>
      </c>
      <c r="E307" s="17">
        <v>10512</v>
      </c>
      <c r="F307" s="17">
        <v>21485</v>
      </c>
    </row>
    <row r="308" spans="1:6" x14ac:dyDescent="0.25">
      <c r="A308">
        <v>2835</v>
      </c>
      <c r="B308">
        <v>1</v>
      </c>
      <c r="C308" s="17">
        <v>10483</v>
      </c>
      <c r="D308" s="17">
        <v>10482</v>
      </c>
      <c r="E308" s="17">
        <v>10482</v>
      </c>
      <c r="F308" s="17">
        <v>21425</v>
      </c>
    </row>
    <row r="309" spans="1:6" x14ac:dyDescent="0.25">
      <c r="A309">
        <v>2853</v>
      </c>
      <c r="B309">
        <v>1</v>
      </c>
      <c r="C309" s="17">
        <v>35130</v>
      </c>
      <c r="D309" s="17">
        <v>35002</v>
      </c>
      <c r="E309" s="17">
        <v>34997</v>
      </c>
      <c r="F309" s="17">
        <v>71524</v>
      </c>
    </row>
    <row r="310" spans="1:6" x14ac:dyDescent="0.25">
      <c r="A310">
        <v>2856</v>
      </c>
      <c r="B310">
        <v>1</v>
      </c>
      <c r="C310" s="17">
        <v>10486</v>
      </c>
      <c r="D310" s="17">
        <v>10486</v>
      </c>
      <c r="E310" s="17">
        <v>10486</v>
      </c>
      <c r="F310" s="17">
        <v>21432</v>
      </c>
    </row>
    <row r="311" spans="1:6" x14ac:dyDescent="0.25">
      <c r="A311">
        <v>2859</v>
      </c>
      <c r="B311">
        <v>1</v>
      </c>
      <c r="C311" s="17">
        <v>56805</v>
      </c>
      <c r="D311" s="17">
        <v>57000</v>
      </c>
      <c r="E311" s="17">
        <v>57001</v>
      </c>
      <c r="F311" s="17">
        <v>116496</v>
      </c>
    </row>
    <row r="312" spans="1:6" x14ac:dyDescent="0.25">
      <c r="A312">
        <v>2860</v>
      </c>
      <c r="B312">
        <v>1</v>
      </c>
      <c r="C312" s="17">
        <v>19594</v>
      </c>
      <c r="D312" s="17">
        <v>19623</v>
      </c>
      <c r="E312" s="17">
        <v>19623</v>
      </c>
      <c r="F312" s="17">
        <v>40106</v>
      </c>
    </row>
    <row r="313" spans="1:6" x14ac:dyDescent="0.25">
      <c r="A313">
        <v>2884</v>
      </c>
      <c r="B313">
        <v>1</v>
      </c>
      <c r="C313" s="17">
        <v>10635</v>
      </c>
      <c r="D313" s="17">
        <v>10635</v>
      </c>
      <c r="E313" s="17">
        <v>10635</v>
      </c>
      <c r="F313" s="17">
        <v>21737</v>
      </c>
    </row>
    <row r="314" spans="1:6" x14ac:dyDescent="0.25">
      <c r="A314">
        <v>2886</v>
      </c>
      <c r="B314">
        <v>1</v>
      </c>
      <c r="C314" s="17">
        <v>10486</v>
      </c>
      <c r="D314" s="17">
        <v>10486</v>
      </c>
      <c r="E314" s="17">
        <v>10486</v>
      </c>
      <c r="F314" s="17">
        <v>21432</v>
      </c>
    </row>
    <row r="315" spans="1:6" x14ac:dyDescent="0.25">
      <c r="A315">
        <v>2888</v>
      </c>
      <c r="B315">
        <v>1</v>
      </c>
      <c r="C315" s="17">
        <v>11660</v>
      </c>
      <c r="D315" s="17">
        <v>11660</v>
      </c>
      <c r="E315" s="17">
        <v>11660</v>
      </c>
      <c r="F315" s="17">
        <v>23832</v>
      </c>
    </row>
    <row r="316" spans="1:6" x14ac:dyDescent="0.25">
      <c r="A316">
        <v>2889</v>
      </c>
      <c r="B316">
        <v>1</v>
      </c>
      <c r="C316" s="17">
        <v>10490</v>
      </c>
      <c r="D316" s="17">
        <v>10490</v>
      </c>
      <c r="E316" s="17">
        <v>10490</v>
      </c>
      <c r="F316" s="17">
        <v>21439</v>
      </c>
    </row>
    <row r="317" spans="1:6" x14ac:dyDescent="0.25">
      <c r="A317">
        <v>2890</v>
      </c>
      <c r="B317">
        <v>1</v>
      </c>
      <c r="C317" s="17">
        <v>56800</v>
      </c>
      <c r="D317" s="17">
        <v>56800</v>
      </c>
      <c r="E317" s="17">
        <v>56800</v>
      </c>
      <c r="F317" s="17">
        <v>116080</v>
      </c>
    </row>
    <row r="318" spans="1:6" x14ac:dyDescent="0.25">
      <c r="A318">
        <v>2895</v>
      </c>
      <c r="B318">
        <v>1</v>
      </c>
      <c r="C318" s="17">
        <v>10820</v>
      </c>
      <c r="D318" s="17">
        <v>10819</v>
      </c>
      <c r="E318" s="17">
        <v>10819</v>
      </c>
      <c r="F318" s="17">
        <v>22112</v>
      </c>
    </row>
    <row r="319" spans="1:6" x14ac:dyDescent="0.25">
      <c r="A319">
        <v>2897</v>
      </c>
      <c r="B319">
        <v>1</v>
      </c>
      <c r="C319" s="17">
        <v>10482</v>
      </c>
      <c r="D319" s="17">
        <v>10482</v>
      </c>
      <c r="E319" s="17">
        <v>10482</v>
      </c>
      <c r="F319" s="17">
        <v>21423</v>
      </c>
    </row>
    <row r="320" spans="1:6" x14ac:dyDescent="0.25">
      <c r="A320">
        <v>2898</v>
      </c>
      <c r="B320">
        <v>1</v>
      </c>
      <c r="C320" s="17">
        <v>31388</v>
      </c>
      <c r="D320" s="17">
        <v>31388</v>
      </c>
      <c r="E320" s="17">
        <v>31388</v>
      </c>
      <c r="F320" s="17">
        <v>64147</v>
      </c>
    </row>
    <row r="321" spans="1:6" x14ac:dyDescent="0.25">
      <c r="A321">
        <v>2899</v>
      </c>
      <c r="B321">
        <v>1</v>
      </c>
      <c r="C321" s="17">
        <v>19724</v>
      </c>
      <c r="D321" s="17">
        <v>19732</v>
      </c>
      <c r="E321" s="17">
        <v>19732</v>
      </c>
      <c r="F321" s="17">
        <v>40329</v>
      </c>
    </row>
    <row r="322" spans="1:6" x14ac:dyDescent="0.25">
      <c r="A322">
        <v>2902</v>
      </c>
      <c r="B322">
        <v>1</v>
      </c>
      <c r="C322" s="17">
        <v>10504</v>
      </c>
      <c r="D322" s="17">
        <v>10505</v>
      </c>
      <c r="E322" s="17">
        <v>10505</v>
      </c>
      <c r="F322" s="17">
        <v>21471</v>
      </c>
    </row>
    <row r="323" spans="1:6" x14ac:dyDescent="0.25">
      <c r="A323">
        <v>2903</v>
      </c>
      <c r="B323">
        <v>1</v>
      </c>
      <c r="C323" s="17">
        <v>10565</v>
      </c>
      <c r="D323" s="17">
        <v>10534</v>
      </c>
      <c r="E323" s="17">
        <v>10514</v>
      </c>
      <c r="F323" s="17">
        <v>21465</v>
      </c>
    </row>
    <row r="324" spans="1:6" x14ac:dyDescent="0.25">
      <c r="A324">
        <v>2904</v>
      </c>
      <c r="B324">
        <v>1</v>
      </c>
      <c r="C324" s="17">
        <v>14834</v>
      </c>
      <c r="D324" s="17">
        <v>14972</v>
      </c>
      <c r="E324" s="17">
        <v>14975</v>
      </c>
      <c r="F324" s="17">
        <v>30606</v>
      </c>
    </row>
    <row r="325" spans="1:6" x14ac:dyDescent="0.25">
      <c r="A325">
        <v>2905</v>
      </c>
      <c r="B325">
        <v>1</v>
      </c>
      <c r="C325" s="17">
        <v>84952</v>
      </c>
      <c r="D325" s="17">
        <v>79111</v>
      </c>
      <c r="E325" s="17">
        <v>73583.917293233098</v>
      </c>
      <c r="F325" s="17">
        <v>139951.02945333259</v>
      </c>
    </row>
    <row r="326" spans="1:6" x14ac:dyDescent="0.25">
      <c r="A326">
        <v>2906</v>
      </c>
      <c r="B326">
        <v>1</v>
      </c>
      <c r="C326" s="17">
        <v>10485</v>
      </c>
      <c r="D326" s="17">
        <v>10485</v>
      </c>
      <c r="E326" s="17">
        <v>10485</v>
      </c>
      <c r="F326" s="17">
        <v>21430</v>
      </c>
    </row>
    <row r="327" spans="1:6" x14ac:dyDescent="0.25">
      <c r="A327">
        <v>2907</v>
      </c>
      <c r="B327">
        <v>1</v>
      </c>
      <c r="C327" s="17">
        <v>87330</v>
      </c>
      <c r="D327" s="17">
        <v>87330</v>
      </c>
      <c r="E327" s="17">
        <v>87330</v>
      </c>
      <c r="F327" s="17">
        <v>178473</v>
      </c>
    </row>
    <row r="328" spans="1:6" x14ac:dyDescent="0.25">
      <c r="A328">
        <v>2908</v>
      </c>
      <c r="B328">
        <v>1</v>
      </c>
      <c r="C328" s="17">
        <v>0</v>
      </c>
      <c r="D328" s="17">
        <v>0</v>
      </c>
      <c r="E328" s="17">
        <v>0</v>
      </c>
      <c r="F328" s="17">
        <v>0</v>
      </c>
    </row>
    <row r="329" spans="1:6" x14ac:dyDescent="0.25">
      <c r="A329">
        <v>2909</v>
      </c>
      <c r="B329">
        <v>1</v>
      </c>
      <c r="C329" s="17">
        <v>10492</v>
      </c>
      <c r="D329" s="17">
        <v>10491</v>
      </c>
      <c r="E329" s="17">
        <v>10491</v>
      </c>
      <c r="F329" s="17">
        <v>21443</v>
      </c>
    </row>
    <row r="330" spans="1:6" x14ac:dyDescent="0.25">
      <c r="A330">
        <v>2910</v>
      </c>
      <c r="B330">
        <v>1</v>
      </c>
      <c r="C330" s="17">
        <v>10489</v>
      </c>
      <c r="D330" s="17">
        <v>10489</v>
      </c>
      <c r="E330" s="17">
        <v>10489</v>
      </c>
      <c r="F330" s="17">
        <v>21439</v>
      </c>
    </row>
    <row r="331" spans="1:6" x14ac:dyDescent="0.25">
      <c r="A331">
        <v>3000</v>
      </c>
      <c r="B331">
        <v>1</v>
      </c>
      <c r="C331" s="17">
        <v>0</v>
      </c>
      <c r="D331" s="17">
        <v>0</v>
      </c>
      <c r="E331" s="17">
        <v>0</v>
      </c>
      <c r="F331" s="17">
        <v>0</v>
      </c>
    </row>
    <row r="332" spans="1:6" x14ac:dyDescent="0.25">
      <c r="A332">
        <v>3999</v>
      </c>
      <c r="B332">
        <v>1</v>
      </c>
      <c r="C332" s="17">
        <v>2709691.946480846</v>
      </c>
      <c r="D332" s="17">
        <v>3833835.4570966661</v>
      </c>
      <c r="E332" s="17">
        <v>4731712.655665461</v>
      </c>
      <c r="F332" s="17">
        <v>11175987.335557863</v>
      </c>
    </row>
    <row r="333" spans="1:6" x14ac:dyDescent="0.25">
      <c r="A333">
        <v>4000</v>
      </c>
      <c r="B333">
        <v>7</v>
      </c>
      <c r="C333" s="17">
        <v>11951</v>
      </c>
      <c r="D333" s="17">
        <v>11951</v>
      </c>
      <c r="E333" s="17">
        <v>11951</v>
      </c>
      <c r="F333" s="17">
        <v>24424</v>
      </c>
    </row>
    <row r="334" spans="1:6" x14ac:dyDescent="0.25">
      <c r="A334">
        <v>4001</v>
      </c>
      <c r="B334">
        <v>7</v>
      </c>
      <c r="C334" s="17">
        <v>10511</v>
      </c>
      <c r="D334" s="17">
        <v>10511</v>
      </c>
      <c r="E334" s="17">
        <v>10511</v>
      </c>
      <c r="F334" s="17">
        <v>21482</v>
      </c>
    </row>
    <row r="335" spans="1:6" x14ac:dyDescent="0.25">
      <c r="A335">
        <v>4003</v>
      </c>
      <c r="B335">
        <v>7</v>
      </c>
      <c r="C335" s="17">
        <v>0</v>
      </c>
      <c r="D335" s="17">
        <v>0</v>
      </c>
      <c r="E335" s="17">
        <v>0</v>
      </c>
      <c r="F335" s="17">
        <v>0</v>
      </c>
    </row>
    <row r="336" spans="1:6" x14ac:dyDescent="0.25">
      <c r="A336">
        <v>4004</v>
      </c>
      <c r="B336">
        <v>7</v>
      </c>
      <c r="C336" s="17">
        <v>0</v>
      </c>
      <c r="D336" s="17">
        <v>0</v>
      </c>
      <c r="E336" s="17">
        <v>0</v>
      </c>
      <c r="F336" s="17">
        <v>0</v>
      </c>
    </row>
    <row r="337" spans="1:6" x14ac:dyDescent="0.25">
      <c r="A337">
        <v>4005</v>
      </c>
      <c r="B337">
        <v>7</v>
      </c>
      <c r="C337" s="17">
        <v>0</v>
      </c>
      <c r="D337" s="17">
        <v>0</v>
      </c>
      <c r="E337" s="17">
        <v>0</v>
      </c>
      <c r="F337" s="17">
        <v>0</v>
      </c>
    </row>
    <row r="338" spans="1:6" x14ac:dyDescent="0.25">
      <c r="A338">
        <v>4007</v>
      </c>
      <c r="B338">
        <v>7</v>
      </c>
      <c r="C338" s="17">
        <v>0</v>
      </c>
      <c r="D338" s="17">
        <v>0</v>
      </c>
      <c r="E338" s="17">
        <v>0</v>
      </c>
      <c r="F338" s="17">
        <v>0</v>
      </c>
    </row>
    <row r="339" spans="1:6" x14ac:dyDescent="0.25">
      <c r="A339">
        <v>4008</v>
      </c>
      <c r="B339">
        <v>7</v>
      </c>
      <c r="C339" s="17">
        <v>24310</v>
      </c>
      <c r="D339" s="17">
        <v>27241</v>
      </c>
      <c r="E339" s="17">
        <v>30984.780487804877</v>
      </c>
      <c r="F339" s="17">
        <v>72150.941106484228</v>
      </c>
    </row>
    <row r="340" spans="1:6" x14ac:dyDescent="0.25">
      <c r="A340">
        <v>4011</v>
      </c>
      <c r="B340">
        <v>7</v>
      </c>
      <c r="C340" s="17">
        <v>37036</v>
      </c>
      <c r="D340" s="17">
        <v>37036</v>
      </c>
      <c r="E340" s="17">
        <v>37036</v>
      </c>
      <c r="F340" s="17">
        <v>75692</v>
      </c>
    </row>
    <row r="341" spans="1:6" x14ac:dyDescent="0.25">
      <c r="A341">
        <v>4015</v>
      </c>
      <c r="B341">
        <v>7</v>
      </c>
      <c r="C341" s="17">
        <v>113600</v>
      </c>
      <c r="D341" s="17">
        <v>113600</v>
      </c>
      <c r="E341" s="17">
        <v>113600</v>
      </c>
      <c r="F341" s="17">
        <v>232160</v>
      </c>
    </row>
    <row r="342" spans="1:6" x14ac:dyDescent="0.25">
      <c r="A342">
        <v>4016</v>
      </c>
      <c r="B342">
        <v>7</v>
      </c>
      <c r="C342" s="17">
        <v>10509</v>
      </c>
      <c r="D342" s="17">
        <v>10509</v>
      </c>
      <c r="E342" s="17">
        <v>10509</v>
      </c>
      <c r="F342" s="17">
        <v>21480</v>
      </c>
    </row>
    <row r="343" spans="1:6" x14ac:dyDescent="0.25">
      <c r="A343">
        <v>4017</v>
      </c>
      <c r="B343">
        <v>7</v>
      </c>
      <c r="C343" s="17">
        <v>137232</v>
      </c>
      <c r="D343" s="17">
        <v>137232</v>
      </c>
      <c r="E343" s="17">
        <v>137232</v>
      </c>
      <c r="F343" s="17">
        <v>280472</v>
      </c>
    </row>
    <row r="344" spans="1:6" x14ac:dyDescent="0.25">
      <c r="A344">
        <v>4018</v>
      </c>
      <c r="B344">
        <v>7</v>
      </c>
      <c r="C344" s="17">
        <v>99400</v>
      </c>
      <c r="D344" s="17">
        <v>99400</v>
      </c>
      <c r="E344" s="17">
        <v>99400</v>
      </c>
      <c r="F344" s="17">
        <v>203140</v>
      </c>
    </row>
    <row r="345" spans="1:6" x14ac:dyDescent="0.25">
      <c r="A345">
        <v>4020</v>
      </c>
      <c r="B345">
        <v>7</v>
      </c>
      <c r="C345" s="17">
        <v>10487</v>
      </c>
      <c r="D345" s="17">
        <v>10487</v>
      </c>
      <c r="E345" s="17">
        <v>10487</v>
      </c>
      <c r="F345" s="17">
        <v>21435</v>
      </c>
    </row>
    <row r="346" spans="1:6" x14ac:dyDescent="0.25">
      <c r="A346">
        <v>4025</v>
      </c>
      <c r="B346">
        <v>7</v>
      </c>
      <c r="C346" s="17">
        <v>10490</v>
      </c>
      <c r="D346" s="17">
        <v>10490</v>
      </c>
      <c r="E346" s="17">
        <v>10490</v>
      </c>
      <c r="F346" s="17">
        <v>21440</v>
      </c>
    </row>
    <row r="347" spans="1:6" x14ac:dyDescent="0.25">
      <c r="A347">
        <v>4026</v>
      </c>
      <c r="B347">
        <v>7</v>
      </c>
      <c r="C347" s="17">
        <v>11484</v>
      </c>
      <c r="D347" s="17">
        <v>11484</v>
      </c>
      <c r="E347" s="17">
        <v>11484</v>
      </c>
      <c r="F347" s="17">
        <v>23471</v>
      </c>
    </row>
    <row r="348" spans="1:6" x14ac:dyDescent="0.25">
      <c r="A348">
        <v>4027</v>
      </c>
      <c r="B348">
        <v>7</v>
      </c>
      <c r="C348" s="17">
        <v>213000</v>
      </c>
      <c r="D348" s="17">
        <v>213000</v>
      </c>
      <c r="E348" s="17">
        <v>213000</v>
      </c>
      <c r="F348" s="17">
        <v>435300</v>
      </c>
    </row>
    <row r="349" spans="1:6" x14ac:dyDescent="0.25">
      <c r="A349">
        <v>4029</v>
      </c>
      <c r="B349">
        <v>7</v>
      </c>
      <c r="C349" s="17">
        <v>149100</v>
      </c>
      <c r="D349" s="17">
        <v>149100</v>
      </c>
      <c r="E349" s="17">
        <v>149100</v>
      </c>
      <c r="F349" s="17">
        <v>304710</v>
      </c>
    </row>
    <row r="350" spans="1:6" x14ac:dyDescent="0.25">
      <c r="A350">
        <v>4031</v>
      </c>
      <c r="B350">
        <v>7</v>
      </c>
      <c r="C350" s="17">
        <v>0</v>
      </c>
      <c r="D350" s="17">
        <v>0</v>
      </c>
      <c r="E350" s="17">
        <v>0</v>
      </c>
      <c r="F350" s="17">
        <v>0</v>
      </c>
    </row>
    <row r="351" spans="1:6" x14ac:dyDescent="0.25">
      <c r="A351">
        <v>4035</v>
      </c>
      <c r="B351">
        <v>7</v>
      </c>
      <c r="C351" s="17">
        <v>28400</v>
      </c>
      <c r="D351" s="17">
        <v>28400</v>
      </c>
      <c r="E351" s="17">
        <v>28400</v>
      </c>
      <c r="F351" s="17">
        <v>58040</v>
      </c>
    </row>
    <row r="352" spans="1:6" x14ac:dyDescent="0.25">
      <c r="A352">
        <v>4036</v>
      </c>
      <c r="B352">
        <v>7</v>
      </c>
      <c r="C352" s="17">
        <v>0</v>
      </c>
      <c r="D352" s="17">
        <v>0</v>
      </c>
      <c r="E352" s="17">
        <v>0</v>
      </c>
      <c r="F352" s="17">
        <v>0</v>
      </c>
    </row>
    <row r="353" spans="1:6" x14ac:dyDescent="0.25">
      <c r="A353">
        <v>4038</v>
      </c>
      <c r="B353">
        <v>7</v>
      </c>
      <c r="C353" s="17">
        <v>35500</v>
      </c>
      <c r="D353" s="17">
        <v>35500</v>
      </c>
      <c r="E353" s="17">
        <v>35500</v>
      </c>
      <c r="F353" s="17">
        <v>72550</v>
      </c>
    </row>
    <row r="354" spans="1:6" x14ac:dyDescent="0.25">
      <c r="A354">
        <v>4039</v>
      </c>
      <c r="B354">
        <v>7</v>
      </c>
      <c r="C354" s="17">
        <v>0</v>
      </c>
      <c r="D354" s="17">
        <v>0</v>
      </c>
      <c r="E354" s="17">
        <v>0</v>
      </c>
      <c r="F354" s="17">
        <v>0</v>
      </c>
    </row>
    <row r="355" spans="1:6" x14ac:dyDescent="0.25">
      <c r="A355">
        <v>4043</v>
      </c>
      <c r="B355">
        <v>7</v>
      </c>
      <c r="C355" s="17">
        <v>10483</v>
      </c>
      <c r="D355" s="17">
        <v>10483</v>
      </c>
      <c r="E355" s="17">
        <v>10483</v>
      </c>
      <c r="F355" s="17">
        <v>21426</v>
      </c>
    </row>
    <row r="356" spans="1:6" x14ac:dyDescent="0.25">
      <c r="A356">
        <v>4049</v>
      </c>
      <c r="B356">
        <v>7</v>
      </c>
      <c r="C356" s="17">
        <v>10531</v>
      </c>
      <c r="D356" s="17">
        <v>10531</v>
      </c>
      <c r="E356" s="17">
        <v>10531</v>
      </c>
      <c r="F356" s="17">
        <v>21525</v>
      </c>
    </row>
    <row r="357" spans="1:6" x14ac:dyDescent="0.25">
      <c r="A357">
        <v>4050</v>
      </c>
      <c r="B357">
        <v>7</v>
      </c>
      <c r="C357" s="17">
        <v>0</v>
      </c>
      <c r="D357" s="17">
        <v>0</v>
      </c>
      <c r="E357" s="17">
        <v>0</v>
      </c>
      <c r="F357" s="17">
        <v>0</v>
      </c>
    </row>
    <row r="358" spans="1:6" x14ac:dyDescent="0.25">
      <c r="A358">
        <v>4053</v>
      </c>
      <c r="B358">
        <v>7</v>
      </c>
      <c r="C358" s="17">
        <v>10489</v>
      </c>
      <c r="D358" s="17">
        <v>10488</v>
      </c>
      <c r="E358" s="17">
        <v>10488</v>
      </c>
      <c r="F358" s="17">
        <v>21437</v>
      </c>
    </row>
    <row r="359" spans="1:6" x14ac:dyDescent="0.25">
      <c r="A359">
        <v>4054</v>
      </c>
      <c r="B359">
        <v>7</v>
      </c>
      <c r="C359" s="17">
        <v>0</v>
      </c>
      <c r="D359" s="17">
        <v>0</v>
      </c>
      <c r="E359" s="17">
        <v>0</v>
      </c>
      <c r="F359" s="17">
        <v>0</v>
      </c>
    </row>
    <row r="360" spans="1:6" x14ac:dyDescent="0.25">
      <c r="A360">
        <v>4055</v>
      </c>
      <c r="B360">
        <v>7</v>
      </c>
      <c r="C360" s="17">
        <v>0</v>
      </c>
      <c r="D360" s="17">
        <v>0</v>
      </c>
      <c r="E360" s="17">
        <v>0</v>
      </c>
      <c r="F360" s="17">
        <v>0</v>
      </c>
    </row>
    <row r="361" spans="1:6" x14ac:dyDescent="0.25">
      <c r="A361">
        <v>4056</v>
      </c>
      <c r="B361">
        <v>7</v>
      </c>
      <c r="C361" s="17">
        <v>0</v>
      </c>
      <c r="D361" s="17">
        <v>0</v>
      </c>
      <c r="E361" s="17">
        <v>0</v>
      </c>
      <c r="F361" s="17">
        <v>0</v>
      </c>
    </row>
    <row r="362" spans="1:6" x14ac:dyDescent="0.25">
      <c r="A362">
        <v>4057</v>
      </c>
      <c r="B362">
        <v>7</v>
      </c>
      <c r="C362" s="17">
        <v>18460</v>
      </c>
      <c r="D362" s="17">
        <v>18460</v>
      </c>
      <c r="E362" s="17">
        <v>18460</v>
      </c>
      <c r="F362" s="17">
        <v>37726</v>
      </c>
    </row>
    <row r="363" spans="1:6" x14ac:dyDescent="0.25">
      <c r="A363">
        <v>4058</v>
      </c>
      <c r="B363">
        <v>7</v>
      </c>
      <c r="C363" s="17">
        <v>0</v>
      </c>
      <c r="D363" s="17">
        <v>0</v>
      </c>
      <c r="E363" s="17">
        <v>0</v>
      </c>
      <c r="F363" s="17">
        <v>0</v>
      </c>
    </row>
    <row r="364" spans="1:6" x14ac:dyDescent="0.25">
      <c r="A364">
        <v>4059</v>
      </c>
      <c r="B364">
        <v>7</v>
      </c>
      <c r="C364" s="17">
        <v>10483</v>
      </c>
      <c r="D364" s="17">
        <v>10483</v>
      </c>
      <c r="E364" s="17">
        <v>10483</v>
      </c>
      <c r="F364" s="17">
        <v>21427</v>
      </c>
    </row>
    <row r="365" spans="1:6" x14ac:dyDescent="0.25">
      <c r="A365">
        <v>4064</v>
      </c>
      <c r="B365">
        <v>7</v>
      </c>
      <c r="C365" s="17">
        <v>10494</v>
      </c>
      <c r="D365" s="17">
        <v>10494</v>
      </c>
      <c r="E365" s="17">
        <v>10494</v>
      </c>
      <c r="F365" s="17">
        <v>21448</v>
      </c>
    </row>
    <row r="366" spans="1:6" x14ac:dyDescent="0.25">
      <c r="A366">
        <v>4066</v>
      </c>
      <c r="B366">
        <v>7</v>
      </c>
      <c r="C366" s="17">
        <v>10484</v>
      </c>
      <c r="D366" s="17">
        <v>10484</v>
      </c>
      <c r="E366" s="17">
        <v>10484</v>
      </c>
      <c r="F366" s="17">
        <v>21428</v>
      </c>
    </row>
    <row r="367" spans="1:6" x14ac:dyDescent="0.25">
      <c r="A367">
        <v>4067</v>
      </c>
      <c r="B367">
        <v>7</v>
      </c>
      <c r="C367" s="17">
        <v>255600</v>
      </c>
      <c r="D367" s="17">
        <v>255600</v>
      </c>
      <c r="E367" s="17">
        <v>255600</v>
      </c>
      <c r="F367" s="17">
        <v>522360</v>
      </c>
    </row>
    <row r="368" spans="1:6" x14ac:dyDescent="0.25">
      <c r="A368">
        <v>4068</v>
      </c>
      <c r="B368">
        <v>7</v>
      </c>
      <c r="C368" s="17">
        <v>85200</v>
      </c>
      <c r="D368" s="17">
        <v>85200</v>
      </c>
      <c r="E368" s="17">
        <v>85200</v>
      </c>
      <c r="F368" s="17">
        <v>174120</v>
      </c>
    </row>
    <row r="369" spans="1:6" x14ac:dyDescent="0.25">
      <c r="A369">
        <v>4070</v>
      </c>
      <c r="B369">
        <v>7</v>
      </c>
      <c r="C369" s="17">
        <v>287550</v>
      </c>
      <c r="D369" s="17">
        <v>287550</v>
      </c>
      <c r="E369" s="17">
        <v>287550</v>
      </c>
      <c r="F369" s="17">
        <v>587655</v>
      </c>
    </row>
    <row r="370" spans="1:6" x14ac:dyDescent="0.25">
      <c r="A370">
        <v>4073</v>
      </c>
      <c r="B370">
        <v>7</v>
      </c>
      <c r="C370" s="17">
        <v>217260</v>
      </c>
      <c r="D370" s="17">
        <v>217260</v>
      </c>
      <c r="E370" s="17">
        <v>217260</v>
      </c>
      <c r="F370" s="17">
        <v>444006</v>
      </c>
    </row>
    <row r="371" spans="1:6" x14ac:dyDescent="0.25">
      <c r="A371">
        <v>4074</v>
      </c>
      <c r="B371">
        <v>7</v>
      </c>
      <c r="C371" s="17">
        <v>10578</v>
      </c>
      <c r="D371" s="17">
        <v>10578</v>
      </c>
      <c r="E371" s="17">
        <v>10578</v>
      </c>
      <c r="F371" s="17">
        <v>21621</v>
      </c>
    </row>
    <row r="372" spans="1:6" x14ac:dyDescent="0.25">
      <c r="A372">
        <v>4075</v>
      </c>
      <c r="B372">
        <v>7</v>
      </c>
      <c r="C372" s="17">
        <v>10487</v>
      </c>
      <c r="D372" s="17">
        <v>10488</v>
      </c>
      <c r="E372" s="17">
        <v>10487</v>
      </c>
      <c r="F372" s="17">
        <v>21436</v>
      </c>
    </row>
    <row r="373" spans="1:6" x14ac:dyDescent="0.25">
      <c r="A373">
        <v>4078</v>
      </c>
      <c r="B373">
        <v>7</v>
      </c>
      <c r="C373" s="17">
        <v>374880</v>
      </c>
      <c r="D373" s="17">
        <v>374880</v>
      </c>
      <c r="E373" s="17">
        <v>374880</v>
      </c>
      <c r="F373" s="17">
        <v>766128</v>
      </c>
    </row>
    <row r="374" spans="1:6" x14ac:dyDescent="0.25">
      <c r="A374">
        <v>4079</v>
      </c>
      <c r="B374">
        <v>7</v>
      </c>
      <c r="C374" s="17">
        <v>10545</v>
      </c>
      <c r="D374" s="17">
        <v>10544</v>
      </c>
      <c r="E374" s="17">
        <v>10544</v>
      </c>
      <c r="F374" s="17">
        <v>21550</v>
      </c>
    </row>
    <row r="375" spans="1:6" x14ac:dyDescent="0.25">
      <c r="A375">
        <v>4080</v>
      </c>
      <c r="B375">
        <v>7</v>
      </c>
      <c r="C375" s="17">
        <v>0</v>
      </c>
      <c r="D375" s="17">
        <v>0</v>
      </c>
      <c r="E375" s="17">
        <v>0</v>
      </c>
      <c r="F375" s="17">
        <v>0</v>
      </c>
    </row>
    <row r="376" spans="1:6" x14ac:dyDescent="0.25">
      <c r="A376">
        <v>4081</v>
      </c>
      <c r="B376">
        <v>7</v>
      </c>
      <c r="C376" s="17">
        <v>0</v>
      </c>
      <c r="D376" s="17">
        <v>0</v>
      </c>
      <c r="E376" s="17">
        <v>0</v>
      </c>
      <c r="F376" s="17">
        <v>0</v>
      </c>
    </row>
    <row r="377" spans="1:6" x14ac:dyDescent="0.25">
      <c r="A377">
        <v>4082</v>
      </c>
      <c r="B377">
        <v>7</v>
      </c>
      <c r="C377" s="17">
        <v>10485</v>
      </c>
      <c r="D377" s="17">
        <v>10485</v>
      </c>
      <c r="E377" s="17">
        <v>10485</v>
      </c>
      <c r="F377" s="17">
        <v>21431</v>
      </c>
    </row>
    <row r="378" spans="1:6" x14ac:dyDescent="0.25">
      <c r="A378">
        <v>4083</v>
      </c>
      <c r="B378">
        <v>7</v>
      </c>
      <c r="C378" s="17">
        <v>0</v>
      </c>
      <c r="D378" s="17">
        <v>0</v>
      </c>
      <c r="E378" s="17">
        <v>0</v>
      </c>
      <c r="F378" s="17">
        <v>0</v>
      </c>
    </row>
    <row r="379" spans="1:6" x14ac:dyDescent="0.25">
      <c r="A379">
        <v>4084</v>
      </c>
      <c r="B379">
        <v>7</v>
      </c>
      <c r="C379" s="17">
        <v>0</v>
      </c>
      <c r="D379" s="17">
        <v>0</v>
      </c>
      <c r="E379" s="17">
        <v>0</v>
      </c>
      <c r="F379" s="17">
        <v>0</v>
      </c>
    </row>
    <row r="380" spans="1:6" x14ac:dyDescent="0.25">
      <c r="A380">
        <v>4085</v>
      </c>
      <c r="B380">
        <v>7</v>
      </c>
      <c r="C380" s="17">
        <v>10487</v>
      </c>
      <c r="D380" s="17">
        <v>10487</v>
      </c>
      <c r="E380" s="17">
        <v>10487</v>
      </c>
      <c r="F380" s="17">
        <v>21435</v>
      </c>
    </row>
    <row r="381" spans="1:6" x14ac:dyDescent="0.25">
      <c r="A381">
        <v>4087</v>
      </c>
      <c r="B381">
        <v>7</v>
      </c>
      <c r="C381" s="17">
        <v>11012</v>
      </c>
      <c r="D381" s="17">
        <v>11012</v>
      </c>
      <c r="E381" s="17">
        <v>11012</v>
      </c>
      <c r="F381" s="17">
        <v>22507</v>
      </c>
    </row>
    <row r="382" spans="1:6" x14ac:dyDescent="0.25">
      <c r="A382">
        <v>4088</v>
      </c>
      <c r="B382">
        <v>7</v>
      </c>
      <c r="C382" s="17">
        <v>156200</v>
      </c>
      <c r="D382" s="17">
        <v>156200</v>
      </c>
      <c r="E382" s="17">
        <v>156200</v>
      </c>
      <c r="F382" s="17">
        <v>319220</v>
      </c>
    </row>
    <row r="383" spans="1:6" x14ac:dyDescent="0.25">
      <c r="A383">
        <v>4089</v>
      </c>
      <c r="B383">
        <v>7</v>
      </c>
      <c r="C383" s="17">
        <v>11344</v>
      </c>
      <c r="D383" s="17">
        <v>11358</v>
      </c>
      <c r="E383" s="17">
        <v>11358</v>
      </c>
      <c r="F383" s="17">
        <v>23214</v>
      </c>
    </row>
    <row r="384" spans="1:6" x14ac:dyDescent="0.25">
      <c r="A384">
        <v>4090</v>
      </c>
      <c r="B384">
        <v>7</v>
      </c>
      <c r="C384" s="17">
        <v>0</v>
      </c>
      <c r="D384" s="17">
        <v>0</v>
      </c>
      <c r="E384" s="17">
        <v>0</v>
      </c>
      <c r="F384" s="17">
        <v>0</v>
      </c>
    </row>
    <row r="385" spans="1:6" x14ac:dyDescent="0.25">
      <c r="A385">
        <v>4091</v>
      </c>
      <c r="B385">
        <v>7</v>
      </c>
      <c r="C385" s="17">
        <v>10531</v>
      </c>
      <c r="D385" s="17">
        <v>10531</v>
      </c>
      <c r="E385" s="17">
        <v>10531</v>
      </c>
      <c r="F385" s="17">
        <v>21525</v>
      </c>
    </row>
    <row r="386" spans="1:6" x14ac:dyDescent="0.25">
      <c r="A386">
        <v>4092</v>
      </c>
      <c r="B386">
        <v>7</v>
      </c>
      <c r="C386" s="17">
        <v>0</v>
      </c>
      <c r="D386" s="17">
        <v>0</v>
      </c>
      <c r="E386" s="17">
        <v>0</v>
      </c>
      <c r="F386" s="17">
        <v>0</v>
      </c>
    </row>
    <row r="387" spans="1:6" x14ac:dyDescent="0.25">
      <c r="A387">
        <v>4093</v>
      </c>
      <c r="B387">
        <v>7</v>
      </c>
      <c r="C387" s="17">
        <v>0</v>
      </c>
      <c r="D387" s="17">
        <v>0</v>
      </c>
      <c r="E387" s="17">
        <v>0</v>
      </c>
      <c r="F387" s="17">
        <v>0</v>
      </c>
    </row>
    <row r="388" spans="1:6" x14ac:dyDescent="0.25">
      <c r="A388">
        <v>4095</v>
      </c>
      <c r="B388">
        <v>7</v>
      </c>
      <c r="C388" s="17">
        <v>0</v>
      </c>
      <c r="D388" s="17">
        <v>0</v>
      </c>
      <c r="E388" s="17">
        <v>0</v>
      </c>
      <c r="F388" s="17">
        <v>0</v>
      </c>
    </row>
    <row r="389" spans="1:6" x14ac:dyDescent="0.25">
      <c r="A389">
        <v>4097</v>
      </c>
      <c r="B389">
        <v>7</v>
      </c>
      <c r="C389" s="17">
        <v>255600</v>
      </c>
      <c r="D389" s="17">
        <v>255600</v>
      </c>
      <c r="E389" s="17">
        <v>255600</v>
      </c>
      <c r="F389" s="17">
        <v>522360</v>
      </c>
    </row>
    <row r="390" spans="1:6" x14ac:dyDescent="0.25">
      <c r="A390">
        <v>4098</v>
      </c>
      <c r="B390">
        <v>7</v>
      </c>
      <c r="C390" s="17">
        <v>17117</v>
      </c>
      <c r="D390" s="17">
        <v>17117</v>
      </c>
      <c r="E390" s="17">
        <v>17117</v>
      </c>
      <c r="F390" s="17">
        <v>34984</v>
      </c>
    </row>
    <row r="391" spans="1:6" x14ac:dyDescent="0.25">
      <c r="A391">
        <v>4100</v>
      </c>
      <c r="B391">
        <v>7</v>
      </c>
      <c r="C391" s="17">
        <v>0</v>
      </c>
      <c r="D391" s="17">
        <v>0</v>
      </c>
      <c r="E391" s="17">
        <v>0</v>
      </c>
      <c r="F391" s="17">
        <v>0</v>
      </c>
    </row>
    <row r="392" spans="1:6" x14ac:dyDescent="0.25">
      <c r="A392">
        <v>4102</v>
      </c>
      <c r="B392">
        <v>7</v>
      </c>
      <c r="C392" s="17">
        <v>10545</v>
      </c>
      <c r="D392" s="17">
        <v>10545</v>
      </c>
      <c r="E392" s="17">
        <v>10545</v>
      </c>
      <c r="F392" s="17">
        <v>21552</v>
      </c>
    </row>
    <row r="393" spans="1:6" x14ac:dyDescent="0.25">
      <c r="A393">
        <v>4103</v>
      </c>
      <c r="B393">
        <v>7</v>
      </c>
      <c r="C393" s="17">
        <v>460080</v>
      </c>
      <c r="D393" s="17">
        <v>460080</v>
      </c>
      <c r="E393" s="17">
        <v>460080</v>
      </c>
      <c r="F393" s="17">
        <v>940248</v>
      </c>
    </row>
    <row r="394" spans="1:6" x14ac:dyDescent="0.25">
      <c r="A394">
        <v>4104</v>
      </c>
      <c r="B394">
        <v>7</v>
      </c>
      <c r="C394" s="17">
        <v>10507</v>
      </c>
      <c r="D394" s="17">
        <v>10507</v>
      </c>
      <c r="E394" s="17">
        <v>10507</v>
      </c>
      <c r="F394" s="17">
        <v>21475</v>
      </c>
    </row>
    <row r="395" spans="1:6" x14ac:dyDescent="0.25">
      <c r="A395">
        <v>4105</v>
      </c>
      <c r="B395">
        <v>7</v>
      </c>
      <c r="C395" s="17">
        <v>10688</v>
      </c>
      <c r="D395" s="17">
        <v>10688</v>
      </c>
      <c r="E395" s="17">
        <v>10688</v>
      </c>
      <c r="F395" s="17">
        <v>21844</v>
      </c>
    </row>
    <row r="396" spans="1:6" x14ac:dyDescent="0.25">
      <c r="A396">
        <v>4106</v>
      </c>
      <c r="B396">
        <v>7</v>
      </c>
      <c r="C396" s="17">
        <v>0</v>
      </c>
      <c r="D396" s="17">
        <v>0</v>
      </c>
      <c r="E396" s="17">
        <v>0</v>
      </c>
      <c r="F396" s="17">
        <v>0</v>
      </c>
    </row>
    <row r="397" spans="1:6" x14ac:dyDescent="0.25">
      <c r="A397">
        <v>4107</v>
      </c>
      <c r="B397">
        <v>7</v>
      </c>
      <c r="C397" s="17">
        <v>0</v>
      </c>
      <c r="D397" s="17">
        <v>0</v>
      </c>
      <c r="E397" s="17">
        <v>0</v>
      </c>
      <c r="F397" s="17">
        <v>0</v>
      </c>
    </row>
    <row r="398" spans="1:6" x14ac:dyDescent="0.25">
      <c r="A398">
        <v>4110</v>
      </c>
      <c r="B398">
        <v>7</v>
      </c>
      <c r="C398" s="17">
        <v>10484</v>
      </c>
      <c r="D398" s="17">
        <v>10484</v>
      </c>
      <c r="E398" s="17">
        <v>10484</v>
      </c>
      <c r="F398" s="17">
        <v>21429</v>
      </c>
    </row>
    <row r="399" spans="1:6" x14ac:dyDescent="0.25">
      <c r="A399">
        <v>4111</v>
      </c>
      <c r="B399">
        <v>7</v>
      </c>
      <c r="C399" s="17">
        <v>0</v>
      </c>
      <c r="D399" s="17">
        <v>0</v>
      </c>
      <c r="E399" s="17">
        <v>0</v>
      </c>
      <c r="F399" s="17">
        <v>0</v>
      </c>
    </row>
    <row r="400" spans="1:6" x14ac:dyDescent="0.25">
      <c r="A400">
        <v>4112</v>
      </c>
      <c r="B400">
        <v>7</v>
      </c>
      <c r="C400" s="17">
        <v>0</v>
      </c>
      <c r="D400" s="17">
        <v>0</v>
      </c>
      <c r="E400" s="17">
        <v>0</v>
      </c>
      <c r="F400" s="17">
        <v>0</v>
      </c>
    </row>
    <row r="401" spans="1:6" x14ac:dyDescent="0.25">
      <c r="A401">
        <v>4113</v>
      </c>
      <c r="B401">
        <v>7</v>
      </c>
      <c r="C401" s="17">
        <v>10776</v>
      </c>
      <c r="D401" s="17">
        <v>10806</v>
      </c>
      <c r="E401" s="17">
        <v>10904</v>
      </c>
      <c r="F401" s="17">
        <v>22552</v>
      </c>
    </row>
    <row r="402" spans="1:6" x14ac:dyDescent="0.25">
      <c r="A402">
        <v>4116</v>
      </c>
      <c r="B402">
        <v>7</v>
      </c>
      <c r="C402" s="17">
        <v>32293</v>
      </c>
      <c r="D402" s="17">
        <v>32178</v>
      </c>
      <c r="E402" s="17">
        <v>32177</v>
      </c>
      <c r="F402" s="17">
        <v>65763</v>
      </c>
    </row>
    <row r="403" spans="1:6" x14ac:dyDescent="0.25">
      <c r="A403">
        <v>4118</v>
      </c>
      <c r="B403">
        <v>7</v>
      </c>
      <c r="C403" s="17">
        <v>10563</v>
      </c>
      <c r="D403" s="17">
        <v>10563</v>
      </c>
      <c r="E403" s="17">
        <v>10563</v>
      </c>
      <c r="F403" s="17">
        <v>21590</v>
      </c>
    </row>
    <row r="404" spans="1:6" x14ac:dyDescent="0.25">
      <c r="A404">
        <v>4119</v>
      </c>
      <c r="B404">
        <v>7</v>
      </c>
      <c r="C404" s="17">
        <v>0</v>
      </c>
      <c r="D404" s="17">
        <v>0</v>
      </c>
      <c r="E404" s="17">
        <v>0</v>
      </c>
      <c r="F404" s="17">
        <v>0</v>
      </c>
    </row>
    <row r="405" spans="1:6" x14ac:dyDescent="0.25">
      <c r="A405">
        <v>4120</v>
      </c>
      <c r="B405">
        <v>7</v>
      </c>
      <c r="C405" s="17">
        <v>16931</v>
      </c>
      <c r="D405" s="17">
        <v>16931</v>
      </c>
      <c r="E405" s="17">
        <v>16931</v>
      </c>
      <c r="F405" s="17">
        <v>34604</v>
      </c>
    </row>
    <row r="406" spans="1:6" x14ac:dyDescent="0.25">
      <c r="A406">
        <v>4121</v>
      </c>
      <c r="B406">
        <v>7</v>
      </c>
      <c r="C406" s="17">
        <v>20269</v>
      </c>
      <c r="D406" s="17">
        <v>20269</v>
      </c>
      <c r="E406" s="17">
        <v>20269</v>
      </c>
      <c r="F406" s="17">
        <v>41424</v>
      </c>
    </row>
    <row r="407" spans="1:6" x14ac:dyDescent="0.25">
      <c r="A407">
        <v>4122</v>
      </c>
      <c r="B407">
        <v>7</v>
      </c>
      <c r="C407" s="17">
        <v>52394</v>
      </c>
      <c r="D407" s="17">
        <v>52315</v>
      </c>
      <c r="E407" s="17">
        <v>52314</v>
      </c>
      <c r="F407" s="17">
        <v>106917</v>
      </c>
    </row>
    <row r="408" spans="1:6" x14ac:dyDescent="0.25">
      <c r="A408">
        <v>4124</v>
      </c>
      <c r="B408">
        <v>7</v>
      </c>
      <c r="C408" s="17">
        <v>14785</v>
      </c>
      <c r="D408" s="17">
        <v>58930</v>
      </c>
      <c r="E408" s="17">
        <v>195647.68</v>
      </c>
      <c r="F408" s="17">
        <v>1327460.08</v>
      </c>
    </row>
    <row r="409" spans="1:6" x14ac:dyDescent="0.25">
      <c r="A409">
        <v>4126</v>
      </c>
      <c r="B409">
        <v>7</v>
      </c>
      <c r="C409" s="17">
        <v>149810</v>
      </c>
      <c r="D409" s="17">
        <v>149810</v>
      </c>
      <c r="E409" s="17">
        <v>149810</v>
      </c>
      <c r="F409" s="17">
        <v>306161</v>
      </c>
    </row>
    <row r="410" spans="1:6" x14ac:dyDescent="0.25">
      <c r="A410">
        <v>4127</v>
      </c>
      <c r="B410">
        <v>7</v>
      </c>
      <c r="C410" s="17">
        <v>13828</v>
      </c>
      <c r="D410" s="17">
        <v>13642</v>
      </c>
      <c r="E410" s="17">
        <v>13466</v>
      </c>
      <c r="F410" s="17">
        <v>27182</v>
      </c>
    </row>
    <row r="411" spans="1:6" x14ac:dyDescent="0.25">
      <c r="A411">
        <v>4131</v>
      </c>
      <c r="B411">
        <v>7</v>
      </c>
      <c r="C411" s="17">
        <v>247080</v>
      </c>
      <c r="D411" s="17">
        <v>247080</v>
      </c>
      <c r="E411" s="17">
        <v>247080</v>
      </c>
      <c r="F411" s="17">
        <v>504948</v>
      </c>
    </row>
    <row r="412" spans="1:6" x14ac:dyDescent="0.25">
      <c r="A412">
        <v>4132</v>
      </c>
      <c r="B412">
        <v>7</v>
      </c>
      <c r="C412" s="17">
        <v>10633</v>
      </c>
      <c r="D412" s="17">
        <v>10625</v>
      </c>
      <c r="E412" s="17">
        <v>10625</v>
      </c>
      <c r="F412" s="17">
        <v>21715</v>
      </c>
    </row>
    <row r="413" spans="1:6" x14ac:dyDescent="0.25">
      <c r="A413">
        <v>4135</v>
      </c>
      <c r="B413">
        <v>7</v>
      </c>
      <c r="C413" s="17">
        <v>136320</v>
      </c>
      <c r="D413" s="17">
        <v>136320</v>
      </c>
      <c r="E413" s="17">
        <v>136320</v>
      </c>
      <c r="F413" s="17">
        <v>278592</v>
      </c>
    </row>
    <row r="414" spans="1:6" x14ac:dyDescent="0.25">
      <c r="A414">
        <v>4137</v>
      </c>
      <c r="B414">
        <v>7</v>
      </c>
      <c r="C414" s="17">
        <v>0</v>
      </c>
      <c r="D414" s="17">
        <v>0</v>
      </c>
      <c r="E414" s="17">
        <v>0</v>
      </c>
      <c r="F414" s="17">
        <v>0</v>
      </c>
    </row>
    <row r="415" spans="1:6" x14ac:dyDescent="0.25">
      <c r="A415">
        <v>4139</v>
      </c>
      <c r="B415">
        <v>7</v>
      </c>
      <c r="C415" s="17">
        <v>0</v>
      </c>
      <c r="D415" s="17">
        <v>0</v>
      </c>
      <c r="E415" s="17">
        <v>0</v>
      </c>
      <c r="F415" s="17">
        <v>0</v>
      </c>
    </row>
    <row r="416" spans="1:6" x14ac:dyDescent="0.25">
      <c r="A416">
        <v>4140</v>
      </c>
      <c r="B416">
        <v>7</v>
      </c>
      <c r="C416" s="17">
        <v>11299</v>
      </c>
      <c r="D416" s="17">
        <v>11299</v>
      </c>
      <c r="E416" s="17">
        <v>11299</v>
      </c>
      <c r="F416" s="17">
        <v>23093</v>
      </c>
    </row>
    <row r="417" spans="1:6" x14ac:dyDescent="0.25">
      <c r="A417">
        <v>4142</v>
      </c>
      <c r="B417">
        <v>7</v>
      </c>
      <c r="C417" s="17">
        <v>177500</v>
      </c>
      <c r="D417" s="17">
        <v>177500</v>
      </c>
      <c r="E417" s="17">
        <v>177500</v>
      </c>
      <c r="F417" s="17">
        <v>362750</v>
      </c>
    </row>
    <row r="418" spans="1:6" x14ac:dyDescent="0.25">
      <c r="A418">
        <v>4143</v>
      </c>
      <c r="B418">
        <v>7</v>
      </c>
      <c r="C418" s="17">
        <v>344350</v>
      </c>
      <c r="D418" s="17">
        <v>365650</v>
      </c>
      <c r="E418" s="17">
        <v>388267.76288659789</v>
      </c>
      <c r="F418" s="17">
        <v>842570.18439791654</v>
      </c>
    </row>
    <row r="419" spans="1:6" x14ac:dyDescent="0.25">
      <c r="A419">
        <v>4144</v>
      </c>
      <c r="B419">
        <v>7</v>
      </c>
      <c r="C419" s="17">
        <v>10918</v>
      </c>
      <c r="D419" s="17">
        <v>10918</v>
      </c>
      <c r="E419" s="17">
        <v>10918</v>
      </c>
      <c r="F419" s="17">
        <v>22316</v>
      </c>
    </row>
    <row r="420" spans="1:6" x14ac:dyDescent="0.25">
      <c r="A420">
        <v>4145</v>
      </c>
      <c r="B420">
        <v>7</v>
      </c>
      <c r="C420" s="17">
        <v>0</v>
      </c>
      <c r="D420" s="17">
        <v>0</v>
      </c>
      <c r="E420" s="17">
        <v>0</v>
      </c>
      <c r="F420" s="17">
        <v>0</v>
      </c>
    </row>
    <row r="421" spans="1:6" x14ac:dyDescent="0.25">
      <c r="A421">
        <v>4146</v>
      </c>
      <c r="B421">
        <v>7</v>
      </c>
      <c r="C421" s="17">
        <v>0</v>
      </c>
      <c r="D421" s="17">
        <v>0</v>
      </c>
      <c r="E421" s="17">
        <v>0</v>
      </c>
      <c r="F421" s="17">
        <v>0</v>
      </c>
    </row>
    <row r="422" spans="1:6" x14ac:dyDescent="0.25">
      <c r="A422">
        <v>4150</v>
      </c>
      <c r="B422">
        <v>7</v>
      </c>
      <c r="C422" s="17">
        <v>0</v>
      </c>
      <c r="D422" s="17">
        <v>0</v>
      </c>
      <c r="E422" s="17">
        <v>0</v>
      </c>
      <c r="F422" s="17">
        <v>0</v>
      </c>
    </row>
    <row r="423" spans="1:6" x14ac:dyDescent="0.25">
      <c r="A423">
        <v>4151</v>
      </c>
      <c r="B423">
        <v>7</v>
      </c>
      <c r="C423" s="17">
        <v>10495</v>
      </c>
      <c r="D423" s="17">
        <v>10495</v>
      </c>
      <c r="E423" s="17">
        <v>10495</v>
      </c>
      <c r="F423" s="17">
        <v>21451</v>
      </c>
    </row>
    <row r="424" spans="1:6" x14ac:dyDescent="0.25">
      <c r="A424">
        <v>4152</v>
      </c>
      <c r="B424">
        <v>7</v>
      </c>
      <c r="C424" s="17">
        <v>10739</v>
      </c>
      <c r="D424" s="17">
        <v>10739</v>
      </c>
      <c r="E424" s="17">
        <v>10739</v>
      </c>
      <c r="F424" s="17">
        <v>21948</v>
      </c>
    </row>
    <row r="425" spans="1:6" x14ac:dyDescent="0.25">
      <c r="A425">
        <v>4153</v>
      </c>
      <c r="B425">
        <v>7</v>
      </c>
      <c r="C425" s="17">
        <v>191700</v>
      </c>
      <c r="D425" s="17">
        <v>191700</v>
      </c>
      <c r="E425" s="17">
        <v>191700</v>
      </c>
      <c r="F425" s="17">
        <v>391770</v>
      </c>
    </row>
    <row r="426" spans="1:6" x14ac:dyDescent="0.25">
      <c r="A426">
        <v>4155</v>
      </c>
      <c r="B426">
        <v>7</v>
      </c>
      <c r="C426" s="17">
        <v>0</v>
      </c>
      <c r="D426" s="17">
        <v>0</v>
      </c>
      <c r="E426" s="17">
        <v>0</v>
      </c>
      <c r="F426" s="17">
        <v>0</v>
      </c>
    </row>
    <row r="427" spans="1:6" x14ac:dyDescent="0.25">
      <c r="A427">
        <v>4159</v>
      </c>
      <c r="B427">
        <v>7</v>
      </c>
      <c r="C427" s="17">
        <v>58272</v>
      </c>
      <c r="D427" s="17">
        <v>58272</v>
      </c>
      <c r="E427" s="17">
        <v>58272</v>
      </c>
      <c r="F427" s="17">
        <v>119092</v>
      </c>
    </row>
    <row r="428" spans="1:6" x14ac:dyDescent="0.25">
      <c r="A428">
        <v>4160</v>
      </c>
      <c r="B428">
        <v>7</v>
      </c>
      <c r="C428" s="17">
        <v>10498</v>
      </c>
      <c r="D428" s="17">
        <v>10498</v>
      </c>
      <c r="E428" s="17">
        <v>10498</v>
      </c>
      <c r="F428" s="17">
        <v>21456</v>
      </c>
    </row>
    <row r="429" spans="1:6" x14ac:dyDescent="0.25">
      <c r="A429">
        <v>4161</v>
      </c>
      <c r="B429">
        <v>7</v>
      </c>
      <c r="C429" s="17">
        <v>10696</v>
      </c>
      <c r="D429" s="17">
        <v>10652</v>
      </c>
      <c r="E429" s="17">
        <v>10698</v>
      </c>
      <c r="F429" s="17">
        <v>21871</v>
      </c>
    </row>
    <row r="430" spans="1:6" x14ac:dyDescent="0.25">
      <c r="A430">
        <v>4162</v>
      </c>
      <c r="B430">
        <v>7</v>
      </c>
      <c r="C430" s="17">
        <v>10492</v>
      </c>
      <c r="D430" s="17">
        <v>10493</v>
      </c>
      <c r="E430" s="17">
        <v>10493</v>
      </c>
      <c r="F430" s="17">
        <v>21446</v>
      </c>
    </row>
    <row r="431" spans="1:6" x14ac:dyDescent="0.25">
      <c r="A431">
        <v>4164</v>
      </c>
      <c r="B431">
        <v>7</v>
      </c>
      <c r="C431" s="17">
        <v>10484</v>
      </c>
      <c r="D431" s="17">
        <v>10484</v>
      </c>
      <c r="E431" s="17">
        <v>10484</v>
      </c>
      <c r="F431" s="17">
        <v>21429</v>
      </c>
    </row>
    <row r="432" spans="1:6" x14ac:dyDescent="0.25">
      <c r="A432">
        <v>4166</v>
      </c>
      <c r="B432">
        <v>7</v>
      </c>
      <c r="C432" s="17">
        <v>0</v>
      </c>
      <c r="D432" s="17">
        <v>0</v>
      </c>
      <c r="E432" s="17">
        <v>0</v>
      </c>
      <c r="F432" s="17">
        <v>0</v>
      </c>
    </row>
    <row r="433" spans="1:6" x14ac:dyDescent="0.25">
      <c r="A433">
        <v>4167</v>
      </c>
      <c r="B433">
        <v>7</v>
      </c>
      <c r="C433" s="17">
        <v>10494</v>
      </c>
      <c r="D433" s="17">
        <v>10494</v>
      </c>
      <c r="E433" s="17">
        <v>10494</v>
      </c>
      <c r="F433" s="17">
        <v>21449</v>
      </c>
    </row>
    <row r="434" spans="1:6" x14ac:dyDescent="0.25">
      <c r="A434">
        <v>4168</v>
      </c>
      <c r="B434">
        <v>7</v>
      </c>
      <c r="C434" s="17">
        <v>0</v>
      </c>
      <c r="D434" s="17">
        <v>0</v>
      </c>
      <c r="E434" s="17">
        <v>0</v>
      </c>
      <c r="F434" s="17">
        <v>0</v>
      </c>
    </row>
    <row r="435" spans="1:6" x14ac:dyDescent="0.25">
      <c r="A435">
        <v>4169</v>
      </c>
      <c r="B435">
        <v>7</v>
      </c>
      <c r="C435" s="17">
        <v>35500</v>
      </c>
      <c r="D435" s="17">
        <v>35500</v>
      </c>
      <c r="E435" s="17">
        <v>35500</v>
      </c>
      <c r="F435" s="17">
        <v>72550</v>
      </c>
    </row>
    <row r="436" spans="1:6" x14ac:dyDescent="0.25">
      <c r="A436">
        <v>4170</v>
      </c>
      <c r="B436">
        <v>7</v>
      </c>
      <c r="C436" s="17">
        <v>443750</v>
      </c>
      <c r="D436" s="17">
        <v>486350</v>
      </c>
      <c r="E436" s="17">
        <v>533039.28</v>
      </c>
      <c r="F436" s="17">
        <v>1193931.504</v>
      </c>
    </row>
    <row r="437" spans="1:6" x14ac:dyDescent="0.25">
      <c r="A437">
        <v>4171</v>
      </c>
      <c r="B437">
        <v>7</v>
      </c>
      <c r="C437" s="17">
        <v>213000</v>
      </c>
      <c r="D437" s="17">
        <v>213000</v>
      </c>
      <c r="E437" s="17">
        <v>213000</v>
      </c>
      <c r="F437" s="17">
        <v>435300</v>
      </c>
    </row>
    <row r="438" spans="1:6" x14ac:dyDescent="0.25">
      <c r="A438">
        <v>4172</v>
      </c>
      <c r="B438">
        <v>7</v>
      </c>
      <c r="C438" s="17">
        <v>0</v>
      </c>
      <c r="D438" s="17">
        <v>0</v>
      </c>
      <c r="E438" s="17">
        <v>0</v>
      </c>
      <c r="F438" s="17">
        <v>0</v>
      </c>
    </row>
    <row r="439" spans="1:6" x14ac:dyDescent="0.25">
      <c r="A439">
        <v>4177</v>
      </c>
      <c r="B439">
        <v>7</v>
      </c>
      <c r="C439" s="17">
        <v>0</v>
      </c>
      <c r="D439" s="17">
        <v>0</v>
      </c>
      <c r="E439" s="17">
        <v>0</v>
      </c>
      <c r="F439" s="17">
        <v>0</v>
      </c>
    </row>
    <row r="440" spans="1:6" x14ac:dyDescent="0.25">
      <c r="A440">
        <v>4178</v>
      </c>
      <c r="B440">
        <v>7</v>
      </c>
      <c r="C440" s="17">
        <v>85200</v>
      </c>
      <c r="D440" s="17">
        <v>85200</v>
      </c>
      <c r="E440" s="17">
        <v>85200</v>
      </c>
      <c r="F440" s="17">
        <v>174120</v>
      </c>
    </row>
    <row r="441" spans="1:6" x14ac:dyDescent="0.25">
      <c r="A441">
        <v>4181</v>
      </c>
      <c r="B441">
        <v>7</v>
      </c>
      <c r="C441" s="17">
        <v>511200</v>
      </c>
      <c r="D441" s="17">
        <v>511200</v>
      </c>
      <c r="E441" s="17">
        <v>511200</v>
      </c>
      <c r="F441" s="17">
        <v>1044720</v>
      </c>
    </row>
    <row r="442" spans="1:6" x14ac:dyDescent="0.25">
      <c r="A442">
        <v>4183</v>
      </c>
      <c r="B442">
        <v>7</v>
      </c>
      <c r="C442" s="17">
        <v>10624</v>
      </c>
      <c r="D442" s="17">
        <v>10517</v>
      </c>
      <c r="E442" s="17">
        <v>10489</v>
      </c>
      <c r="F442" s="17">
        <v>21425</v>
      </c>
    </row>
    <row r="443" spans="1:6" x14ac:dyDescent="0.25">
      <c r="A443">
        <v>4184</v>
      </c>
      <c r="B443">
        <v>7</v>
      </c>
      <c r="C443" s="17">
        <v>32262</v>
      </c>
      <c r="D443" s="17">
        <v>32262</v>
      </c>
      <c r="E443" s="17">
        <v>32262</v>
      </c>
      <c r="F443" s="17">
        <v>65935</v>
      </c>
    </row>
    <row r="444" spans="1:6" x14ac:dyDescent="0.25">
      <c r="A444">
        <v>4185</v>
      </c>
      <c r="B444">
        <v>7</v>
      </c>
      <c r="C444" s="17">
        <v>21652</v>
      </c>
      <c r="D444" s="17">
        <v>21652</v>
      </c>
      <c r="E444" s="17">
        <v>21652</v>
      </c>
      <c r="F444" s="17">
        <v>44252</v>
      </c>
    </row>
    <row r="445" spans="1:6" x14ac:dyDescent="0.25">
      <c r="A445">
        <v>4186</v>
      </c>
      <c r="B445">
        <v>7</v>
      </c>
      <c r="C445" s="17">
        <v>106500</v>
      </c>
      <c r="D445" s="17">
        <v>106500</v>
      </c>
      <c r="E445" s="17">
        <v>106500</v>
      </c>
      <c r="F445" s="17">
        <v>217650</v>
      </c>
    </row>
    <row r="446" spans="1:6" x14ac:dyDescent="0.25">
      <c r="A446">
        <v>4187</v>
      </c>
      <c r="B446">
        <v>7</v>
      </c>
      <c r="C446" s="17">
        <v>0</v>
      </c>
      <c r="D446" s="17">
        <v>0</v>
      </c>
      <c r="E446" s="17">
        <v>0</v>
      </c>
      <c r="F446" s="17">
        <v>0</v>
      </c>
    </row>
    <row r="447" spans="1:6" x14ac:dyDescent="0.25">
      <c r="A447">
        <v>4188</v>
      </c>
      <c r="B447">
        <v>7</v>
      </c>
      <c r="C447" s="17">
        <v>10487</v>
      </c>
      <c r="D447" s="17">
        <v>10487</v>
      </c>
      <c r="E447" s="17">
        <v>10487</v>
      </c>
      <c r="F447" s="17">
        <v>21434</v>
      </c>
    </row>
    <row r="448" spans="1:6" x14ac:dyDescent="0.25">
      <c r="A448">
        <v>4189</v>
      </c>
      <c r="B448">
        <v>7</v>
      </c>
      <c r="C448" s="17">
        <v>11364</v>
      </c>
      <c r="D448" s="17">
        <v>11364</v>
      </c>
      <c r="E448" s="17">
        <v>11364</v>
      </c>
      <c r="F448" s="17">
        <v>23226</v>
      </c>
    </row>
    <row r="449" spans="1:6" x14ac:dyDescent="0.25">
      <c r="A449">
        <v>4191</v>
      </c>
      <c r="B449">
        <v>7</v>
      </c>
      <c r="C449" s="17">
        <v>10654</v>
      </c>
      <c r="D449" s="17">
        <v>10654</v>
      </c>
      <c r="E449" s="17">
        <v>10654</v>
      </c>
      <c r="F449" s="17">
        <v>21776</v>
      </c>
    </row>
    <row r="450" spans="1:6" x14ac:dyDescent="0.25">
      <c r="A450">
        <v>4192</v>
      </c>
      <c r="B450">
        <v>7</v>
      </c>
      <c r="C450" s="17">
        <v>131350</v>
      </c>
      <c r="D450" s="17">
        <v>131350</v>
      </c>
      <c r="E450" s="17">
        <v>131350</v>
      </c>
      <c r="F450" s="17">
        <v>268435</v>
      </c>
    </row>
    <row r="451" spans="1:6" x14ac:dyDescent="0.25">
      <c r="A451">
        <v>4193</v>
      </c>
      <c r="B451">
        <v>7</v>
      </c>
      <c r="C451" s="17">
        <v>142710</v>
      </c>
      <c r="D451" s="17">
        <v>142710</v>
      </c>
      <c r="E451" s="17">
        <v>142710</v>
      </c>
      <c r="F451" s="17">
        <v>291651</v>
      </c>
    </row>
    <row r="452" spans="1:6" x14ac:dyDescent="0.25">
      <c r="A452">
        <v>4194</v>
      </c>
      <c r="B452">
        <v>7</v>
      </c>
      <c r="C452" s="17">
        <v>10538</v>
      </c>
      <c r="D452" s="17">
        <v>10533</v>
      </c>
      <c r="E452" s="17">
        <v>10532</v>
      </c>
      <c r="F452" s="17">
        <v>21527</v>
      </c>
    </row>
    <row r="453" spans="1:6" x14ac:dyDescent="0.25">
      <c r="A453">
        <v>4195</v>
      </c>
      <c r="B453">
        <v>7</v>
      </c>
      <c r="C453" s="17">
        <v>17040</v>
      </c>
      <c r="D453" s="17">
        <v>17040</v>
      </c>
      <c r="E453" s="17">
        <v>17040</v>
      </c>
      <c r="F453" s="17">
        <v>34824</v>
      </c>
    </row>
    <row r="454" spans="1:6" x14ac:dyDescent="0.25">
      <c r="A454">
        <v>4198</v>
      </c>
      <c r="B454">
        <v>7</v>
      </c>
      <c r="C454" s="17">
        <v>0</v>
      </c>
      <c r="D454" s="17">
        <v>0</v>
      </c>
      <c r="E454" s="17">
        <v>0</v>
      </c>
      <c r="F454" s="17">
        <v>0</v>
      </c>
    </row>
    <row r="455" spans="1:6" x14ac:dyDescent="0.25">
      <c r="A455">
        <v>4199</v>
      </c>
      <c r="B455">
        <v>7</v>
      </c>
      <c r="C455" s="17">
        <v>74309</v>
      </c>
      <c r="D455" s="17">
        <v>76385</v>
      </c>
      <c r="E455" s="17">
        <v>78831.805309734511</v>
      </c>
      <c r="F455" s="17">
        <v>166300.86827472784</v>
      </c>
    </row>
    <row r="456" spans="1:6" x14ac:dyDescent="0.25">
      <c r="A456">
        <v>4200</v>
      </c>
      <c r="B456">
        <v>7</v>
      </c>
      <c r="C456" s="17">
        <v>158330</v>
      </c>
      <c r="D456" s="17">
        <v>165430</v>
      </c>
      <c r="E456" s="17">
        <v>172848.67264573992</v>
      </c>
      <c r="F456" s="17">
        <v>369084.58583522693</v>
      </c>
    </row>
    <row r="457" spans="1:6" x14ac:dyDescent="0.25">
      <c r="A457">
        <v>4201</v>
      </c>
      <c r="B457">
        <v>7</v>
      </c>
      <c r="C457" s="17">
        <v>11422</v>
      </c>
      <c r="D457" s="17">
        <v>11422</v>
      </c>
      <c r="E457" s="17">
        <v>11422</v>
      </c>
      <c r="F457" s="17">
        <v>23345</v>
      </c>
    </row>
    <row r="458" spans="1:6" x14ac:dyDescent="0.25">
      <c r="A458">
        <v>4204</v>
      </c>
      <c r="B458">
        <v>7</v>
      </c>
      <c r="C458" s="17">
        <v>37630</v>
      </c>
      <c r="D458" s="17">
        <v>37630</v>
      </c>
      <c r="E458" s="17">
        <v>37630</v>
      </c>
      <c r="F458" s="17">
        <v>76903</v>
      </c>
    </row>
    <row r="459" spans="1:6" x14ac:dyDescent="0.25">
      <c r="A459">
        <v>4205</v>
      </c>
      <c r="B459">
        <v>7</v>
      </c>
      <c r="C459" s="17">
        <v>227200</v>
      </c>
      <c r="D459" s="17">
        <v>227200</v>
      </c>
      <c r="E459" s="17">
        <v>227200</v>
      </c>
      <c r="F459" s="17">
        <v>464320</v>
      </c>
    </row>
    <row r="460" spans="1:6" x14ac:dyDescent="0.25">
      <c r="A460">
        <v>4207</v>
      </c>
      <c r="B460">
        <v>7</v>
      </c>
      <c r="C460" s="17">
        <v>0</v>
      </c>
      <c r="D460" s="17">
        <v>0</v>
      </c>
      <c r="E460" s="17">
        <v>0</v>
      </c>
      <c r="F460" s="17">
        <v>0</v>
      </c>
    </row>
    <row r="461" spans="1:6" x14ac:dyDescent="0.25">
      <c r="A461">
        <v>4208</v>
      </c>
      <c r="B461">
        <v>7</v>
      </c>
      <c r="C461" s="17">
        <v>58220</v>
      </c>
      <c r="D461" s="17">
        <v>58220</v>
      </c>
      <c r="E461" s="17">
        <v>58220</v>
      </c>
      <c r="F461" s="17">
        <v>118982</v>
      </c>
    </row>
    <row r="462" spans="1:6" x14ac:dyDescent="0.25">
      <c r="A462">
        <v>4209</v>
      </c>
      <c r="B462">
        <v>7</v>
      </c>
      <c r="C462" s="17">
        <v>0</v>
      </c>
      <c r="D462" s="17">
        <v>0</v>
      </c>
      <c r="E462" s="17">
        <v>0</v>
      </c>
      <c r="F462" s="17">
        <v>0</v>
      </c>
    </row>
    <row r="463" spans="1:6" x14ac:dyDescent="0.25">
      <c r="A463">
        <v>4210</v>
      </c>
      <c r="B463">
        <v>7</v>
      </c>
      <c r="C463" s="17">
        <v>10486</v>
      </c>
      <c r="D463" s="17">
        <v>10486</v>
      </c>
      <c r="E463" s="17">
        <v>10486</v>
      </c>
      <c r="F463" s="17">
        <v>21432</v>
      </c>
    </row>
    <row r="464" spans="1:6" x14ac:dyDescent="0.25">
      <c r="A464">
        <v>4213</v>
      </c>
      <c r="B464">
        <v>7</v>
      </c>
      <c r="C464" s="17">
        <v>83878</v>
      </c>
      <c r="D464" s="17">
        <v>83878</v>
      </c>
      <c r="E464" s="17">
        <v>83878</v>
      </c>
      <c r="F464" s="17">
        <v>171419</v>
      </c>
    </row>
    <row r="465" spans="1:6" x14ac:dyDescent="0.25">
      <c r="A465">
        <v>4215</v>
      </c>
      <c r="B465">
        <v>7</v>
      </c>
      <c r="C465" s="17">
        <v>86620</v>
      </c>
      <c r="D465" s="17">
        <v>86620</v>
      </c>
      <c r="E465" s="17">
        <v>86620</v>
      </c>
      <c r="F465" s="17">
        <v>177022</v>
      </c>
    </row>
    <row r="466" spans="1:6" x14ac:dyDescent="0.25">
      <c r="A466">
        <v>4217</v>
      </c>
      <c r="B466">
        <v>7</v>
      </c>
      <c r="C466" s="17">
        <v>0</v>
      </c>
      <c r="D466" s="17">
        <v>0</v>
      </c>
      <c r="E466" s="17">
        <v>0</v>
      </c>
      <c r="F466" s="17">
        <v>0</v>
      </c>
    </row>
    <row r="467" spans="1:6" x14ac:dyDescent="0.25">
      <c r="A467">
        <v>4218</v>
      </c>
      <c r="B467">
        <v>7</v>
      </c>
      <c r="C467" s="17">
        <v>11246</v>
      </c>
      <c r="D467" s="17">
        <v>11160</v>
      </c>
      <c r="E467" s="17">
        <v>11159</v>
      </c>
      <c r="F467" s="17">
        <v>22807</v>
      </c>
    </row>
    <row r="468" spans="1:6" x14ac:dyDescent="0.25">
      <c r="A468">
        <v>4219</v>
      </c>
      <c r="B468">
        <v>7</v>
      </c>
      <c r="C468" s="17">
        <v>108630</v>
      </c>
      <c r="D468" s="17">
        <v>115020</v>
      </c>
      <c r="E468" s="17">
        <v>121786.1176470588</v>
      </c>
      <c r="F468" s="17">
        <v>263529.39446366782</v>
      </c>
    </row>
    <row r="469" spans="1:6" x14ac:dyDescent="0.25">
      <c r="A469">
        <v>4220</v>
      </c>
      <c r="B469">
        <v>7</v>
      </c>
      <c r="C469" s="17">
        <v>46860</v>
      </c>
      <c r="D469" s="17">
        <v>48990</v>
      </c>
      <c r="E469" s="17">
        <v>51216.454545454544</v>
      </c>
      <c r="F469" s="17">
        <v>109428.13842975206</v>
      </c>
    </row>
    <row r="470" spans="1:6" x14ac:dyDescent="0.25">
      <c r="A470">
        <v>4221</v>
      </c>
      <c r="B470">
        <v>7</v>
      </c>
      <c r="C470" s="17">
        <v>11930</v>
      </c>
      <c r="D470" s="17">
        <v>24272</v>
      </c>
      <c r="E470" s="17">
        <v>57983.666666666686</v>
      </c>
      <c r="F470" s="17">
        <v>276496.11111111112</v>
      </c>
    </row>
    <row r="471" spans="1:6" x14ac:dyDescent="0.25">
      <c r="A471">
        <v>4223</v>
      </c>
      <c r="B471">
        <v>7</v>
      </c>
      <c r="C471" s="17">
        <v>129930</v>
      </c>
      <c r="D471" s="17">
        <v>130640</v>
      </c>
      <c r="E471" s="17">
        <v>131353.71038251364</v>
      </c>
      <c r="F471" s="17">
        <v>269909.15136313409</v>
      </c>
    </row>
    <row r="472" spans="1:6" x14ac:dyDescent="0.25">
      <c r="A472">
        <v>4224</v>
      </c>
      <c r="B472">
        <v>7</v>
      </c>
      <c r="C472" s="17">
        <v>28400</v>
      </c>
      <c r="D472" s="17">
        <v>28400</v>
      </c>
      <c r="E472" s="17">
        <v>28400</v>
      </c>
      <c r="F472" s="17">
        <v>58040</v>
      </c>
    </row>
    <row r="473" spans="1:6" x14ac:dyDescent="0.25">
      <c r="A473">
        <v>4225</v>
      </c>
      <c r="B473">
        <v>7</v>
      </c>
      <c r="C473" s="17">
        <v>248500</v>
      </c>
      <c r="D473" s="17">
        <v>248500</v>
      </c>
      <c r="E473" s="17">
        <v>248500</v>
      </c>
      <c r="F473" s="17">
        <v>507850</v>
      </c>
    </row>
    <row r="474" spans="1:6" x14ac:dyDescent="0.25">
      <c r="A474">
        <v>4226</v>
      </c>
      <c r="B474">
        <v>7</v>
      </c>
      <c r="C474" s="17">
        <v>11049</v>
      </c>
      <c r="D474" s="17">
        <v>11049</v>
      </c>
      <c r="E474" s="17">
        <v>11049</v>
      </c>
      <c r="F474" s="17">
        <v>22582</v>
      </c>
    </row>
    <row r="475" spans="1:6" x14ac:dyDescent="0.25">
      <c r="A475">
        <v>4227</v>
      </c>
      <c r="B475">
        <v>7</v>
      </c>
      <c r="C475" s="17">
        <v>10484</v>
      </c>
      <c r="D475" s="17">
        <v>10484</v>
      </c>
      <c r="E475" s="17">
        <v>10484</v>
      </c>
      <c r="F475" s="17">
        <v>21428</v>
      </c>
    </row>
    <row r="476" spans="1:6" x14ac:dyDescent="0.25">
      <c r="A476">
        <v>4228</v>
      </c>
      <c r="B476">
        <v>7</v>
      </c>
      <c r="C476" s="17">
        <v>10529</v>
      </c>
      <c r="D476" s="17">
        <v>10529</v>
      </c>
      <c r="E476" s="17">
        <v>10529</v>
      </c>
      <c r="F476" s="17">
        <v>21520</v>
      </c>
    </row>
    <row r="477" spans="1:6" x14ac:dyDescent="0.25">
      <c r="A477">
        <v>4229</v>
      </c>
      <c r="B477">
        <v>7</v>
      </c>
      <c r="C477" s="17">
        <v>0</v>
      </c>
      <c r="D477" s="17">
        <v>0</v>
      </c>
      <c r="E477" s="17">
        <v>0</v>
      </c>
      <c r="F477" s="17">
        <v>0</v>
      </c>
    </row>
    <row r="478" spans="1:6" x14ac:dyDescent="0.25">
      <c r="A478">
        <v>4230</v>
      </c>
      <c r="B478">
        <v>7</v>
      </c>
      <c r="C478" s="17">
        <v>21300</v>
      </c>
      <c r="D478" s="17">
        <v>20002</v>
      </c>
      <c r="E478" s="17">
        <v>19928</v>
      </c>
      <c r="F478" s="17">
        <v>40725</v>
      </c>
    </row>
    <row r="479" spans="1:6" x14ac:dyDescent="0.25">
      <c r="A479">
        <v>4231</v>
      </c>
      <c r="B479">
        <v>7</v>
      </c>
      <c r="C479" s="17">
        <v>120700</v>
      </c>
      <c r="D479" s="17">
        <v>120700</v>
      </c>
      <c r="E479" s="17">
        <v>120700</v>
      </c>
      <c r="F479" s="17">
        <v>246670</v>
      </c>
    </row>
    <row r="480" spans="1:6" x14ac:dyDescent="0.25">
      <c r="A480">
        <v>4232</v>
      </c>
      <c r="B480">
        <v>7</v>
      </c>
      <c r="C480" s="17">
        <v>39760</v>
      </c>
      <c r="D480" s="17">
        <v>39760</v>
      </c>
      <c r="E480" s="17">
        <v>39760</v>
      </c>
      <c r="F480" s="17">
        <v>81256</v>
      </c>
    </row>
    <row r="481" spans="1:6" x14ac:dyDescent="0.25">
      <c r="A481">
        <v>4233</v>
      </c>
      <c r="B481">
        <v>7</v>
      </c>
      <c r="C481" s="17">
        <v>10487</v>
      </c>
      <c r="D481" s="17">
        <v>10487</v>
      </c>
      <c r="E481" s="17">
        <v>10487</v>
      </c>
      <c r="F481" s="17">
        <v>21434</v>
      </c>
    </row>
    <row r="482" spans="1:6" x14ac:dyDescent="0.25">
      <c r="A482">
        <v>4237</v>
      </c>
      <c r="B482">
        <v>7</v>
      </c>
      <c r="C482" s="17">
        <v>21300</v>
      </c>
      <c r="D482" s="17">
        <v>21300</v>
      </c>
      <c r="E482" s="17">
        <v>21300</v>
      </c>
      <c r="F482" s="17">
        <v>43530</v>
      </c>
    </row>
    <row r="483" spans="1:6" x14ac:dyDescent="0.25">
      <c r="A483">
        <v>4238</v>
      </c>
      <c r="B483">
        <v>7</v>
      </c>
      <c r="C483" s="17">
        <v>0</v>
      </c>
      <c r="D483" s="17">
        <v>0</v>
      </c>
      <c r="E483" s="17">
        <v>0</v>
      </c>
      <c r="F483" s="17">
        <v>0</v>
      </c>
    </row>
    <row r="484" spans="1:6" x14ac:dyDescent="0.25">
      <c r="A484">
        <v>4239</v>
      </c>
      <c r="B484">
        <v>7</v>
      </c>
      <c r="C484" s="17">
        <v>117150</v>
      </c>
      <c r="D484" s="17">
        <v>117150</v>
      </c>
      <c r="E484" s="17">
        <v>117150</v>
      </c>
      <c r="F484" s="17">
        <v>239415</v>
      </c>
    </row>
    <row r="485" spans="1:6" x14ac:dyDescent="0.25">
      <c r="A485">
        <v>4240</v>
      </c>
      <c r="B485">
        <v>7</v>
      </c>
      <c r="C485" s="17">
        <v>205190</v>
      </c>
      <c r="D485" s="17">
        <v>205190</v>
      </c>
      <c r="E485" s="17">
        <v>205190</v>
      </c>
      <c r="F485" s="17">
        <v>419339</v>
      </c>
    </row>
    <row r="486" spans="1:6" x14ac:dyDescent="0.25">
      <c r="A486">
        <v>4243</v>
      </c>
      <c r="B486">
        <v>7</v>
      </c>
      <c r="C486" s="17">
        <v>42600</v>
      </c>
      <c r="D486" s="17">
        <v>42600</v>
      </c>
      <c r="E486" s="17">
        <v>42600</v>
      </c>
      <c r="F486" s="17">
        <v>87060</v>
      </c>
    </row>
    <row r="487" spans="1:6" x14ac:dyDescent="0.25">
      <c r="A487">
        <v>4244</v>
      </c>
      <c r="B487">
        <v>7</v>
      </c>
      <c r="C487" s="17">
        <v>17691</v>
      </c>
      <c r="D487" s="17">
        <v>17691</v>
      </c>
      <c r="E487" s="17">
        <v>17691</v>
      </c>
      <c r="F487" s="17">
        <v>36156</v>
      </c>
    </row>
    <row r="488" spans="1:6" x14ac:dyDescent="0.25">
      <c r="A488">
        <v>4250</v>
      </c>
      <c r="B488">
        <v>7</v>
      </c>
      <c r="C488" s="17">
        <v>177500</v>
      </c>
      <c r="D488" s="17">
        <v>195250</v>
      </c>
      <c r="E488" s="17">
        <v>214775</v>
      </c>
      <c r="F488" s="17">
        <v>482820.25</v>
      </c>
    </row>
    <row r="489" spans="1:6" x14ac:dyDescent="0.25">
      <c r="A489">
        <v>4253</v>
      </c>
      <c r="B489">
        <v>7</v>
      </c>
      <c r="C489" s="17">
        <v>10488</v>
      </c>
      <c r="D489" s="17">
        <v>10488</v>
      </c>
      <c r="E489" s="17">
        <v>10487</v>
      </c>
      <c r="F489" s="17">
        <v>21436</v>
      </c>
    </row>
    <row r="490" spans="1:6" x14ac:dyDescent="0.25">
      <c r="A490">
        <v>4254</v>
      </c>
      <c r="B490">
        <v>7</v>
      </c>
      <c r="C490" s="17">
        <v>0</v>
      </c>
      <c r="D490" s="17">
        <v>0</v>
      </c>
      <c r="E490" s="17">
        <v>0</v>
      </c>
      <c r="F490" s="17">
        <v>0</v>
      </c>
    </row>
    <row r="491" spans="1:6" x14ac:dyDescent="0.25">
      <c r="A491">
        <v>4255</v>
      </c>
      <c r="B491">
        <v>7</v>
      </c>
      <c r="C491" s="17">
        <v>128510</v>
      </c>
      <c r="D491" s="17">
        <v>142000</v>
      </c>
      <c r="E491" s="17">
        <v>156906.21546961326</v>
      </c>
      <c r="F491" s="17">
        <v>354323.20261896774</v>
      </c>
    </row>
    <row r="492" spans="1:6" x14ac:dyDescent="0.25">
      <c r="A492">
        <v>4258</v>
      </c>
      <c r="B492">
        <v>7</v>
      </c>
      <c r="C492" s="17">
        <v>11229</v>
      </c>
      <c r="D492" s="17">
        <v>10876</v>
      </c>
      <c r="E492" s="17">
        <v>10716</v>
      </c>
      <c r="F492" s="17">
        <v>21712</v>
      </c>
    </row>
    <row r="493" spans="1:6" x14ac:dyDescent="0.25">
      <c r="A493">
        <v>4261</v>
      </c>
      <c r="B493">
        <v>7</v>
      </c>
      <c r="C493" s="17">
        <v>142000</v>
      </c>
      <c r="D493" s="17">
        <v>142000</v>
      </c>
      <c r="E493" s="17">
        <v>142000</v>
      </c>
      <c r="F493" s="17">
        <v>290200</v>
      </c>
    </row>
    <row r="494" spans="1:6" x14ac:dyDescent="0.25">
      <c r="A494">
        <v>4263</v>
      </c>
      <c r="B494">
        <v>7</v>
      </c>
      <c r="C494" s="17">
        <v>14200</v>
      </c>
      <c r="D494" s="17">
        <v>14200</v>
      </c>
      <c r="E494" s="17">
        <v>14200</v>
      </c>
      <c r="F494" s="17">
        <v>29020</v>
      </c>
    </row>
    <row r="495" spans="1:6" x14ac:dyDescent="0.25">
      <c r="A495">
        <v>4264</v>
      </c>
      <c r="B495">
        <v>7</v>
      </c>
      <c r="C495" s="17">
        <v>120700</v>
      </c>
      <c r="D495" s="17">
        <v>120700</v>
      </c>
      <c r="E495" s="17">
        <v>120700</v>
      </c>
      <c r="F495" s="17">
        <v>246670</v>
      </c>
    </row>
    <row r="496" spans="1:6" x14ac:dyDescent="0.25">
      <c r="A496">
        <v>4265</v>
      </c>
      <c r="B496">
        <v>7</v>
      </c>
      <c r="C496" s="17">
        <v>10513</v>
      </c>
      <c r="D496" s="17">
        <v>10513</v>
      </c>
      <c r="E496" s="17">
        <v>10513</v>
      </c>
      <c r="F496" s="17">
        <v>21487</v>
      </c>
    </row>
    <row r="497" spans="1:6" x14ac:dyDescent="0.25">
      <c r="A497">
        <v>4266</v>
      </c>
      <c r="B497">
        <v>7</v>
      </c>
      <c r="C497" s="17">
        <v>10572</v>
      </c>
      <c r="D497" s="17">
        <v>10572</v>
      </c>
      <c r="E497" s="17">
        <v>10572</v>
      </c>
      <c r="F497" s="17">
        <v>21609</v>
      </c>
    </row>
    <row r="498" spans="1:6" x14ac:dyDescent="0.25">
      <c r="A498">
        <v>4267</v>
      </c>
      <c r="B498">
        <v>7</v>
      </c>
      <c r="C498" s="17">
        <v>28400</v>
      </c>
      <c r="D498" s="17">
        <v>28400</v>
      </c>
      <c r="E498" s="17">
        <v>28400</v>
      </c>
      <c r="F498" s="17">
        <v>58040</v>
      </c>
    </row>
    <row r="499" spans="1:6" x14ac:dyDescent="0.25">
      <c r="A499">
        <v>4268</v>
      </c>
      <c r="B499">
        <v>7</v>
      </c>
      <c r="C499" s="17">
        <v>11055</v>
      </c>
      <c r="D499" s="17">
        <v>11055</v>
      </c>
      <c r="E499" s="17">
        <v>11055</v>
      </c>
      <c r="F499" s="17">
        <v>22596</v>
      </c>
    </row>
    <row r="500" spans="1:6" x14ac:dyDescent="0.25">
      <c r="A500">
        <v>4269</v>
      </c>
      <c r="B500">
        <v>7</v>
      </c>
      <c r="C500" s="17">
        <v>92300</v>
      </c>
      <c r="D500" s="17">
        <v>92300</v>
      </c>
      <c r="E500" s="17">
        <v>92300</v>
      </c>
      <c r="F500" s="17">
        <v>188630</v>
      </c>
    </row>
    <row r="501" spans="1:6" x14ac:dyDescent="0.25">
      <c r="A501">
        <v>4270</v>
      </c>
      <c r="B501">
        <v>7</v>
      </c>
      <c r="C501" s="17">
        <v>41776.520000000004</v>
      </c>
      <c r="D501" s="17">
        <v>41776.520000000004</v>
      </c>
      <c r="E501" s="17">
        <v>41776.520000000004</v>
      </c>
      <c r="F501" s="17">
        <v>85377</v>
      </c>
    </row>
    <row r="502" spans="1:6" x14ac:dyDescent="0.25">
      <c r="A502">
        <v>4271</v>
      </c>
      <c r="B502">
        <v>7</v>
      </c>
      <c r="C502" s="17">
        <v>0</v>
      </c>
      <c r="D502" s="17">
        <v>0</v>
      </c>
      <c r="E502" s="17">
        <v>0</v>
      </c>
      <c r="F502" s="17">
        <v>0</v>
      </c>
    </row>
    <row r="503" spans="1:6" x14ac:dyDescent="0.25">
      <c r="A503">
        <v>4273</v>
      </c>
      <c r="B503">
        <v>7</v>
      </c>
      <c r="C503" s="17">
        <v>10508</v>
      </c>
      <c r="D503" s="17">
        <v>10505</v>
      </c>
      <c r="E503" s="17">
        <v>10505</v>
      </c>
      <c r="F503" s="17">
        <v>21471</v>
      </c>
    </row>
    <row r="504" spans="1:6" x14ac:dyDescent="0.25">
      <c r="A504">
        <v>4274</v>
      </c>
      <c r="B504">
        <v>7</v>
      </c>
      <c r="C504" s="17">
        <v>0</v>
      </c>
      <c r="D504" s="17">
        <v>0</v>
      </c>
      <c r="E504" s="17">
        <v>0</v>
      </c>
      <c r="F504" s="17">
        <v>0</v>
      </c>
    </row>
    <row r="505" spans="1:6" x14ac:dyDescent="0.25">
      <c r="A505">
        <v>4275</v>
      </c>
      <c r="B505">
        <v>7</v>
      </c>
      <c r="C505" s="17">
        <v>10487</v>
      </c>
      <c r="D505" s="17">
        <v>10488</v>
      </c>
      <c r="E505" s="17">
        <v>10488</v>
      </c>
      <c r="F505" s="17">
        <v>21436</v>
      </c>
    </row>
    <row r="506" spans="1:6" x14ac:dyDescent="0.25">
      <c r="A506">
        <v>4276</v>
      </c>
      <c r="B506">
        <v>7</v>
      </c>
      <c r="C506" s="17">
        <v>11289</v>
      </c>
      <c r="D506" s="17">
        <v>11154</v>
      </c>
      <c r="E506" s="17">
        <v>11146</v>
      </c>
      <c r="F506" s="17">
        <v>22781</v>
      </c>
    </row>
    <row r="507" spans="1:6" x14ac:dyDescent="0.25">
      <c r="A507">
        <v>4277</v>
      </c>
      <c r="B507">
        <v>7</v>
      </c>
      <c r="C507" s="17">
        <v>0</v>
      </c>
      <c r="D507" s="17">
        <v>0</v>
      </c>
      <c r="E507" s="17">
        <v>0</v>
      </c>
      <c r="F507" s="17">
        <v>0</v>
      </c>
    </row>
    <row r="508" spans="1:6" x14ac:dyDescent="0.25">
      <c r="A508">
        <v>4278</v>
      </c>
      <c r="B508">
        <v>7</v>
      </c>
      <c r="C508" s="17">
        <v>0</v>
      </c>
      <c r="D508" s="17">
        <v>0</v>
      </c>
      <c r="E508" s="17">
        <v>0</v>
      </c>
      <c r="F508" s="17">
        <v>0</v>
      </c>
    </row>
    <row r="509" spans="1:6" x14ac:dyDescent="0.25">
      <c r="A509">
        <v>4279</v>
      </c>
      <c r="B509">
        <v>7</v>
      </c>
      <c r="C509" s="17">
        <v>0</v>
      </c>
      <c r="D509" s="17">
        <v>0</v>
      </c>
      <c r="E509" s="17">
        <v>0</v>
      </c>
      <c r="F509" s="17">
        <v>0</v>
      </c>
    </row>
    <row r="510" spans="1:6" x14ac:dyDescent="0.25">
      <c r="A510">
        <v>4280</v>
      </c>
      <c r="B510">
        <v>7</v>
      </c>
      <c r="C510" s="17">
        <v>36458.800000000003</v>
      </c>
      <c r="D510" s="17">
        <v>36458.800000000003</v>
      </c>
      <c r="E510" s="17">
        <v>36458.800000000003</v>
      </c>
      <c r="F510" s="17">
        <v>74509.25</v>
      </c>
    </row>
    <row r="511" spans="1:6" x14ac:dyDescent="0.25">
      <c r="A511">
        <v>4282</v>
      </c>
      <c r="B511">
        <v>7</v>
      </c>
      <c r="C511" s="17">
        <v>42600</v>
      </c>
      <c r="D511" s="17">
        <v>42600</v>
      </c>
      <c r="E511" s="17">
        <v>42600</v>
      </c>
      <c r="F511" s="17">
        <v>87060</v>
      </c>
    </row>
    <row r="512" spans="1:6" x14ac:dyDescent="0.25">
      <c r="A512">
        <v>4283</v>
      </c>
      <c r="B512">
        <v>7</v>
      </c>
      <c r="C512" s="17">
        <v>23635.119999999995</v>
      </c>
      <c r="D512" s="17">
        <v>23635.119999999995</v>
      </c>
      <c r="E512" s="17">
        <v>23635.119999999995</v>
      </c>
      <c r="F512" s="17">
        <v>48303.75</v>
      </c>
    </row>
    <row r="513" spans="1:6" x14ac:dyDescent="0.25">
      <c r="A513">
        <v>4284</v>
      </c>
      <c r="B513">
        <v>7</v>
      </c>
      <c r="C513" s="17">
        <v>0</v>
      </c>
      <c r="D513" s="17">
        <v>0</v>
      </c>
      <c r="E513" s="17">
        <v>0</v>
      </c>
      <c r="F513" s="17">
        <v>0</v>
      </c>
    </row>
    <row r="514" spans="1:6" x14ac:dyDescent="0.25">
      <c r="A514">
        <v>4285</v>
      </c>
      <c r="B514">
        <v>7</v>
      </c>
      <c r="C514" s="17">
        <v>42600</v>
      </c>
      <c r="D514" s="17">
        <v>42600</v>
      </c>
      <c r="E514" s="17">
        <v>42600</v>
      </c>
      <c r="F514" s="17">
        <v>87060</v>
      </c>
    </row>
    <row r="515" spans="1:6" x14ac:dyDescent="0.25">
      <c r="A515">
        <v>4286</v>
      </c>
      <c r="B515">
        <v>7</v>
      </c>
      <c r="C515" s="17">
        <v>0</v>
      </c>
      <c r="D515" s="17">
        <v>0</v>
      </c>
      <c r="E515" s="17">
        <v>0</v>
      </c>
      <c r="F515" s="17">
        <v>0</v>
      </c>
    </row>
    <row r="516" spans="1:6" x14ac:dyDescent="0.25">
      <c r="A516">
        <v>4287</v>
      </c>
      <c r="B516">
        <v>7</v>
      </c>
      <c r="C516" s="17">
        <v>0</v>
      </c>
      <c r="D516" s="17">
        <v>0</v>
      </c>
      <c r="E516" s="17">
        <v>0</v>
      </c>
      <c r="F516" s="17">
        <v>0</v>
      </c>
    </row>
    <row r="517" spans="1:6" x14ac:dyDescent="0.25">
      <c r="A517">
        <v>4289</v>
      </c>
      <c r="B517">
        <v>7</v>
      </c>
      <c r="C517" s="17">
        <v>10492</v>
      </c>
      <c r="D517" s="17">
        <v>10492</v>
      </c>
      <c r="E517" s="17">
        <v>10492</v>
      </c>
      <c r="F517" s="17">
        <v>21444</v>
      </c>
    </row>
    <row r="518" spans="1:6" x14ac:dyDescent="0.25">
      <c r="A518">
        <v>4290</v>
      </c>
      <c r="B518">
        <v>7</v>
      </c>
      <c r="C518" s="17">
        <v>0</v>
      </c>
      <c r="D518" s="17">
        <v>0</v>
      </c>
      <c r="E518" s="17">
        <v>0</v>
      </c>
      <c r="F518" s="17">
        <v>0</v>
      </c>
    </row>
    <row r="519" spans="1:6" x14ac:dyDescent="0.25">
      <c r="A519">
        <v>4291</v>
      </c>
      <c r="B519">
        <v>7</v>
      </c>
      <c r="C519" s="17">
        <v>11360</v>
      </c>
      <c r="D519" s="17">
        <v>11315</v>
      </c>
      <c r="E519" s="17">
        <v>11310</v>
      </c>
      <c r="F519" s="17">
        <v>23115</v>
      </c>
    </row>
    <row r="520" spans="1:6" x14ac:dyDescent="0.25">
      <c r="A520">
        <v>4293</v>
      </c>
      <c r="B520">
        <v>7</v>
      </c>
      <c r="C520" s="17">
        <v>0</v>
      </c>
      <c r="D520" s="17">
        <v>0</v>
      </c>
      <c r="E520" s="17">
        <v>0</v>
      </c>
      <c r="F520" s="17">
        <v>0</v>
      </c>
    </row>
    <row r="521" spans="1:6" x14ac:dyDescent="0.25">
      <c r="A521">
        <v>4295</v>
      </c>
      <c r="B521">
        <v>7</v>
      </c>
      <c r="C521" s="17">
        <v>106500</v>
      </c>
      <c r="D521" s="17">
        <v>99400</v>
      </c>
      <c r="E521" s="17">
        <v>92773.666666666657</v>
      </c>
      <c r="F521" s="17">
        <v>176957.11111111101</v>
      </c>
    </row>
    <row r="522" spans="1:6" x14ac:dyDescent="0.25">
      <c r="A522">
        <v>4297</v>
      </c>
      <c r="B522">
        <v>7</v>
      </c>
      <c r="C522" s="17">
        <v>0</v>
      </c>
      <c r="D522" s="17">
        <v>0</v>
      </c>
      <c r="E522" s="17">
        <v>0</v>
      </c>
      <c r="F522" s="17">
        <v>0</v>
      </c>
    </row>
    <row r="523" spans="1:6" x14ac:dyDescent="0.25">
      <c r="A523">
        <v>4298</v>
      </c>
      <c r="B523">
        <v>7</v>
      </c>
      <c r="C523" s="17">
        <v>99400</v>
      </c>
      <c r="D523" s="17">
        <v>99400</v>
      </c>
      <c r="E523" s="17">
        <v>99400</v>
      </c>
      <c r="F523" s="17">
        <v>203140</v>
      </c>
    </row>
    <row r="524" spans="1:6" x14ac:dyDescent="0.25">
      <c r="A524">
        <v>4999</v>
      </c>
      <c r="B524">
        <v>7</v>
      </c>
      <c r="C524" s="17">
        <v>-90989.972203718236</v>
      </c>
      <c r="D524" s="17">
        <v>172705.8571427663</v>
      </c>
      <c r="E524" s="17">
        <v>302762.75859506172</v>
      </c>
      <c r="F524" s="17">
        <v>149430.03452293351</v>
      </c>
    </row>
    <row r="525" spans="1:6" x14ac:dyDescent="0.25">
      <c r="A525">
        <v>6000</v>
      </c>
      <c r="B525">
        <v>62</v>
      </c>
      <c r="C525" s="17">
        <v>0</v>
      </c>
      <c r="D525" s="17">
        <v>0</v>
      </c>
      <c r="E525" s="17">
        <v>0</v>
      </c>
      <c r="F525" s="17">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24bc861-56a3-4300-b28f-77ecadb10ca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622ECD20DCCE447B2CE1F340B8DC364" ma:contentTypeVersion="6" ma:contentTypeDescription="Create a new document." ma:contentTypeScope="" ma:versionID="5e2569f4d03a5e1d63c1b0a1a8c06fd9">
  <xsd:schema xmlns:xsd="http://www.w3.org/2001/XMLSchema" xmlns:xs="http://www.w3.org/2001/XMLSchema" xmlns:p="http://schemas.microsoft.com/office/2006/metadata/properties" xmlns:ns3="124bc861-56a3-4300-b28f-77ecadb10caa" xmlns:ns4="809fe568-0ef8-4e0a-8e60-8519fe6bf6a3" targetNamespace="http://schemas.microsoft.com/office/2006/metadata/properties" ma:root="true" ma:fieldsID="0e9144362402ab9c219ca2fac766ed5d" ns3:_="" ns4:_="">
    <xsd:import namespace="124bc861-56a3-4300-b28f-77ecadb10caa"/>
    <xsd:import namespace="809fe568-0ef8-4e0a-8e60-8519fe6bf6a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4bc861-56a3-4300-b28f-77ecadb10c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3"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09fe568-0ef8-4e0a-8e60-8519fe6bf6a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20E4B8-844B-4985-B911-8B3CD9A02133}">
  <ds:schemaRefs>
    <ds:schemaRef ds:uri="http://schemas.openxmlformats.org/package/2006/metadata/core-properties"/>
    <ds:schemaRef ds:uri="http://purl.org/dc/elements/1.1/"/>
    <ds:schemaRef ds:uri="http://schemas.microsoft.com/office/2006/metadata/properties"/>
    <ds:schemaRef ds:uri="809fe568-0ef8-4e0a-8e60-8519fe6bf6a3"/>
    <ds:schemaRef ds:uri="http://schemas.microsoft.com/office/2006/documentManagement/types"/>
    <ds:schemaRef ds:uri="http://www.w3.org/XML/1998/namespace"/>
    <ds:schemaRef ds:uri="http://purl.org/dc/dcmitype/"/>
    <ds:schemaRef ds:uri="http://purl.org/dc/terms/"/>
    <ds:schemaRef ds:uri="124bc861-56a3-4300-b28f-77ecadb10caa"/>
    <ds:schemaRef ds:uri="http://schemas.microsoft.com/office/infopath/2007/PartnerControls"/>
  </ds:schemaRefs>
</ds:datastoreItem>
</file>

<file path=customXml/itemProps2.xml><?xml version="1.0" encoding="utf-8"?>
<ds:datastoreItem xmlns:ds="http://schemas.openxmlformats.org/officeDocument/2006/customXml" ds:itemID="{20F548D2-B0AC-454A-B0D8-336E9380FA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4bc861-56a3-4300-b28f-77ecadb10caa"/>
    <ds:schemaRef ds:uri="809fe568-0ef8-4e0a-8e60-8519fe6bf6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2A978E-BB84-4A47-9FA6-FEF08EC54EE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15</vt:i4>
      </vt:variant>
      <vt:variant>
        <vt:lpstr>Named Ranges</vt:lpstr>
      </vt:variant>
      <vt:variant>
        <vt:i4>7</vt:i4>
      </vt:variant>
    </vt:vector>
  </HeadingPairs>
  <TitlesOfParts>
    <vt:vector size="22" baseType="lpstr">
      <vt:lpstr>Major Revenues</vt:lpstr>
      <vt:lpstr>District EL Impacts</vt:lpstr>
      <vt:lpstr>District Transp Imacts</vt:lpstr>
      <vt:lpstr>District Am Ind Impacts</vt:lpstr>
      <vt:lpstr>Community Ed</vt:lpstr>
      <vt:lpstr>SPED</vt:lpstr>
      <vt:lpstr>Student Support Aid</vt:lpstr>
      <vt:lpstr>School Library Aid</vt:lpstr>
      <vt:lpstr>EL</vt:lpstr>
      <vt:lpstr>AIEA</vt:lpstr>
      <vt:lpstr>GENED</vt:lpstr>
      <vt:lpstr>EOS GE24-F23-WEBLOAD</vt:lpstr>
      <vt:lpstr>GE24-F23-WEBLOAD</vt:lpstr>
      <vt:lpstr>EOS GE25-F23-WEBLOAD</vt:lpstr>
      <vt:lpstr>GE25-F23-WEBLOAD</vt:lpstr>
      <vt:lpstr>TitleRegion1.C5.P26.1</vt:lpstr>
      <vt:lpstr>TitleRegion2.R5.AE26.1</vt:lpstr>
      <vt:lpstr>TitleRegion3.A28.P363.1</vt:lpstr>
      <vt:lpstr>TitleRegion4.R28.AE363.1</vt:lpstr>
      <vt:lpstr>TitleRegion5.A365.AE548.1</vt:lpstr>
      <vt:lpstr>TitleRegion6.A550.AE556.1</vt:lpstr>
      <vt:lpstr>TitleRegion7.A558.AE561.1</vt:lpstr>
    </vt:vector>
  </TitlesOfParts>
  <Manager/>
  <Company>Minnesota Department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Enacted E-12 Legislative Funding District/Charter Increase Summary</dc:title>
  <dc:subject/>
  <dc:creator>Minnesota Department of Education</dc:creator>
  <cp:keywords/>
  <dc:description/>
  <cp:lastModifiedBy>Lehmann, Daley</cp:lastModifiedBy>
  <cp:revision/>
  <dcterms:created xsi:type="dcterms:W3CDTF">2019-04-01T14:44:34Z</dcterms:created>
  <dcterms:modified xsi:type="dcterms:W3CDTF">2023-06-26T17:59:11Z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0x010100C622ECD20DCCE447B2CE1F340B8DC364</vt:lpwstr>
  </property>
</Properties>
</file>